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06"/>
  <workbookPr codeName="Denne_projektmappe"/>
  <mc:AlternateContent xmlns:mc="http://schemas.openxmlformats.org/markup-compatibility/2006">
    <mc:Choice Requires="x15">
      <x15ac:absPath xmlns:x15ac="http://schemas.microsoft.com/office/spreadsheetml/2010/11/ac" url="C:\Users\b063878\Desktop\midlertidige filer\"/>
    </mc:Choice>
  </mc:AlternateContent>
  <xr:revisionPtr revIDLastSave="0" documentId="8_{2B351953-D1B8-415F-84BC-EB1F5FBB105A}" xr6:coauthVersionLast="36" xr6:coauthVersionMax="36" xr10:uidLastSave="{00000000-0000-0000-0000-000000000000}"/>
  <workbookProtection workbookAlgorithmName="SHA-512" workbookHashValue="5e4RnuTRhaQOekXNz2dlWiOUIf6aK656gnwzy7N+HqHsf6yYPpA7m57sjr/iJJ2j/T1D5NidJBkgc32eFvwW8w==" workbookSaltValue="wLRZW43FFd38kOKUWZpBBg==" workbookSpinCount="100000" lockStructure="1"/>
  <bookViews>
    <workbookView xWindow="0" yWindow="0" windowWidth="19200" windowHeight="6900" tabRatio="850" activeTab="1" xr2:uid="{00000000-000D-0000-FFFF-FFFF00000000}"/>
  </bookViews>
  <sheets>
    <sheet name="Stamdata" sheetId="2" r:id="rId1"/>
    <sheet name="Kravopfyldelse" sheetId="10" r:id="rId2"/>
    <sheet name="EPT22_CO2udledning" sheetId="17" state="hidden" r:id="rId3"/>
    <sheet name="Produktionsform" sheetId="12" state="hidden" r:id="rId4"/>
    <sheet name="Brændsler" sheetId="11" state="hidden" r:id="rId5"/>
    <sheet name="Navne på FV-net" sheetId="1" state="hidden" r:id="rId6"/>
    <sheet name="antal værker pr net" sheetId="3" state="hidden" r:id="rId7"/>
    <sheet name="Værkdata" sheetId="4" state="hidden" r:id="rId8"/>
    <sheet name="Teknologier" sheetId="9" state="hidden" r:id="rId9"/>
    <sheet name="EffektivFVnet" sheetId="16" state="hidden" r:id="rId10"/>
    <sheet name="Selskabsliste" sheetId="6" state="hidden" r:id="rId11"/>
  </sheets>
  <definedNames>
    <definedName name="_xlnm._FilterDatabase" localSheetId="9" hidden="1">EffektivFVnet!#REF!</definedName>
    <definedName name="_xlnm._FilterDatabase" localSheetId="7" hidden="1">Værkdata!$A$1:$F$1042</definedName>
    <definedName name="antalværker">'antal værker pr net'!$A$1:$B$363</definedName>
    <definedName name="effektivFV">EffektivFVnet!$A$1:$J$369</definedName>
    <definedName name="fjernvarmenetnummer">Stamdata!$F$6</definedName>
    <definedName name="FVnetnavne">'Navne på FV-net'!$A$3:$B$364</definedName>
    <definedName name="net_værk_kobling">Værkdata!$A$2:$B$1042</definedName>
  </definedNames>
  <calcPr calcId="191029"/>
  <pivotCaches>
    <pivotCache cacheId="5" r:id="rId12"/>
  </pivotCaches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17" i="10" l="1"/>
  <c r="M5" i="10" l="1"/>
  <c r="M6" i="10"/>
  <c r="M7" i="10"/>
  <c r="M8" i="10"/>
  <c r="M9" i="10"/>
  <c r="M10" i="10"/>
  <c r="M11" i="10"/>
  <c r="M12" i="10"/>
  <c r="M13" i="10"/>
  <c r="M14" i="10"/>
  <c r="M4" i="10"/>
  <c r="T5" i="10" l="1"/>
  <c r="T6" i="10"/>
  <c r="T7" i="10"/>
  <c r="T8" i="10"/>
  <c r="T9" i="10"/>
  <c r="T10" i="10"/>
  <c r="T11" i="10"/>
  <c r="T12" i="10"/>
  <c r="T13" i="10"/>
  <c r="T14" i="10"/>
  <c r="T4" i="10"/>
  <c r="F38" i="10" l="1"/>
  <c r="F44" i="10"/>
  <c r="G44" i="10" s="1"/>
  <c r="F43" i="10"/>
  <c r="G43" i="10" s="1"/>
  <c r="G45" i="10" l="1"/>
  <c r="J27" i="10"/>
  <c r="C12" i="2" l="1"/>
  <c r="Q12" i="10" l="1"/>
  <c r="R12" i="10"/>
  <c r="Q13" i="10"/>
  <c r="R13" i="10"/>
  <c r="Q14" i="10"/>
  <c r="R14" i="10"/>
  <c r="P12" i="10" l="1"/>
  <c r="P13" i="10"/>
  <c r="P14" i="10"/>
  <c r="P5" i="10"/>
  <c r="P6" i="10"/>
  <c r="P7" i="10"/>
  <c r="P8" i="10"/>
  <c r="P9" i="10"/>
  <c r="P10" i="10"/>
  <c r="P11" i="10"/>
  <c r="P4" i="10"/>
  <c r="F27" i="10" l="1"/>
  <c r="S12" i="10"/>
  <c r="S14" i="10"/>
  <c r="S13" i="10"/>
  <c r="C9" i="2"/>
  <c r="D9" i="2"/>
  <c r="E9" i="2"/>
  <c r="C10" i="2"/>
  <c r="D10" i="2"/>
  <c r="E10" i="2"/>
  <c r="C11" i="2"/>
  <c r="D11" i="2"/>
  <c r="E11" i="2"/>
  <c r="D12" i="2"/>
  <c r="E12" i="2"/>
  <c r="C13" i="2"/>
  <c r="D13" i="2"/>
  <c r="E13" i="2"/>
  <c r="C14" i="2"/>
  <c r="D14" i="2"/>
  <c r="E14" i="2"/>
  <c r="C15" i="2"/>
  <c r="D15" i="2"/>
  <c r="E15" i="2"/>
  <c r="C16" i="2"/>
  <c r="D16" i="2"/>
  <c r="E16" i="2"/>
  <c r="C17" i="2"/>
  <c r="D17" i="2"/>
  <c r="E17" i="2"/>
  <c r="C18" i="2"/>
  <c r="D18" i="2"/>
  <c r="E18" i="2"/>
  <c r="C19" i="2"/>
  <c r="D19" i="2"/>
  <c r="E19" i="2"/>
  <c r="C20" i="2"/>
  <c r="D20" i="2"/>
  <c r="E20" i="2"/>
  <c r="C21" i="2"/>
  <c r="D21" i="2"/>
  <c r="E21" i="2"/>
  <c r="C22" i="2"/>
  <c r="D22" i="2"/>
  <c r="E22" i="2"/>
  <c r="C23" i="2"/>
  <c r="D23" i="2"/>
  <c r="E23" i="2"/>
  <c r="C24" i="2"/>
  <c r="D24" i="2"/>
  <c r="E24" i="2"/>
  <c r="C25" i="2"/>
  <c r="D25" i="2"/>
  <c r="E25" i="2"/>
  <c r="C26" i="2"/>
  <c r="D26" i="2"/>
  <c r="E26" i="2"/>
  <c r="C27" i="2"/>
  <c r="D27" i="2"/>
  <c r="E27" i="2"/>
  <c r="C28" i="2"/>
  <c r="D28" i="2"/>
  <c r="E28" i="2"/>
  <c r="C29" i="2"/>
  <c r="D29" i="2"/>
  <c r="E29" i="2"/>
  <c r="Q4" i="10" l="1"/>
  <c r="F6" i="2"/>
  <c r="G6" i="2" l="1"/>
  <c r="F26" i="10"/>
  <c r="F28" i="10" s="1"/>
  <c r="G26" i="10"/>
  <c r="J26" i="10"/>
  <c r="F37" i="10" s="1"/>
  <c r="H26" i="10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D30" i="2"/>
  <c r="D31" i="2"/>
  <c r="D32" i="2"/>
  <c r="D33" i="2"/>
  <c r="D34" i="2"/>
  <c r="D35" i="2"/>
  <c r="D36" i="2"/>
  <c r="D37" i="2"/>
  <c r="D38" i="2"/>
  <c r="D39" i="2"/>
  <c r="D40" i="2"/>
  <c r="D41" i="2"/>
  <c r="D42" i="2"/>
  <c r="D43" i="2"/>
  <c r="D44" i="2"/>
  <c r="D45" i="2"/>
  <c r="D46" i="2"/>
  <c r="D47" i="2"/>
  <c r="D48" i="2"/>
  <c r="D49" i="2"/>
  <c r="C30" i="2"/>
  <c r="C31" i="2"/>
  <c r="C32" i="2"/>
  <c r="C33" i="2"/>
  <c r="C34" i="2"/>
  <c r="C35" i="2"/>
  <c r="C36" i="2"/>
  <c r="C37" i="2"/>
  <c r="C38" i="2"/>
  <c r="C39" i="2"/>
  <c r="C40" i="2"/>
  <c r="C41" i="2"/>
  <c r="C42" i="2"/>
  <c r="C43" i="2"/>
  <c r="C44" i="2"/>
  <c r="C45" i="2"/>
  <c r="C46" i="2"/>
  <c r="C47" i="2"/>
  <c r="C48" i="2"/>
  <c r="C49" i="2"/>
  <c r="J28" i="10" l="1"/>
  <c r="F39" i="10" s="1"/>
  <c r="R5" i="10"/>
  <c r="R6" i="10"/>
  <c r="R7" i="10"/>
  <c r="R8" i="10"/>
  <c r="R9" i="10"/>
  <c r="R10" i="10"/>
  <c r="R11" i="10"/>
  <c r="R4" i="10"/>
  <c r="Q5" i="10"/>
  <c r="Q6" i="10"/>
  <c r="Q7" i="10"/>
  <c r="Q8" i="10"/>
  <c r="Q9" i="10"/>
  <c r="Q10" i="10"/>
  <c r="Q11" i="10"/>
  <c r="F29" i="10" l="1"/>
  <c r="S4" i="10"/>
  <c r="H27" i="10"/>
  <c r="H28" i="10" s="1"/>
  <c r="H43" i="10"/>
  <c r="I43" i="10" s="1"/>
  <c r="H44" i="10"/>
  <c r="I44" i="10" s="1"/>
  <c r="K28" i="10"/>
  <c r="G27" i="10"/>
  <c r="G28" i="10" s="1"/>
  <c r="S5" i="10"/>
  <c r="S10" i="10"/>
  <c r="S11" i="10"/>
  <c r="S7" i="10"/>
  <c r="S9" i="10"/>
  <c r="S6" i="10"/>
  <c r="S8" i="10"/>
  <c r="H45" i="10" l="1"/>
  <c r="I45" i="10"/>
  <c r="H29" i="10"/>
  <c r="F19" i="10"/>
  <c r="I26" i="10" s="1"/>
  <c r="G29" i="10"/>
  <c r="I27" i="10" l="1"/>
  <c r="I28" i="10" s="1"/>
  <c r="I29" i="10" s="1"/>
  <c r="I31" i="10" s="1"/>
  <c r="F31" i="10"/>
  <c r="H31" i="10"/>
  <c r="G31" i="10"/>
  <c r="E34" i="10" l="1"/>
</calcChain>
</file>

<file path=xl/sharedStrings.xml><?xml version="1.0" encoding="utf-8"?>
<sst xmlns="http://schemas.openxmlformats.org/spreadsheetml/2006/main" count="5791" uniqueCount="3681">
  <si>
    <t>FV_Net</t>
  </si>
  <si>
    <t>FV_Net_Navn</t>
  </si>
  <si>
    <t>Storkøbenhavns Fjernvarme</t>
  </si>
  <si>
    <t>Smørumnedre Fjernvarme</t>
  </si>
  <si>
    <t>DTU-Holte-Nærum Fjernvarme (inkl. Øverød, Teknikerbyen, Skodsborg)</t>
  </si>
  <si>
    <t>Frederikssund Fjernvarme</t>
  </si>
  <si>
    <t>Frederiksværk Fjernvarme</t>
  </si>
  <si>
    <t>Gilleleje Fjernvarme</t>
  </si>
  <si>
    <t>Græsted Fjernvarme</t>
  </si>
  <si>
    <t>Helsinge Fjernvarme</t>
  </si>
  <si>
    <t>Nordøstsjællands Fjernvarme</t>
  </si>
  <si>
    <t>Hillerød-Farum-Værløse</t>
  </si>
  <si>
    <t>Hundested Fjernvarme</t>
  </si>
  <si>
    <t>Kyndby Fjernvarme</t>
  </si>
  <si>
    <t>Slangerup Fjernvarme</t>
  </si>
  <si>
    <t>Hvalsø Fjernvarme</t>
  </si>
  <si>
    <t>Borup Fjernvarme</t>
  </si>
  <si>
    <t>Svebølle-Viskinge Fjernvarme</t>
  </si>
  <si>
    <t>Fuglebjerg Fjernvarme</t>
  </si>
  <si>
    <t>Haslev Fjernvarme</t>
  </si>
  <si>
    <t>Hvidebæk Fjernvarme</t>
  </si>
  <si>
    <t>Høng Fjernvarme</t>
  </si>
  <si>
    <t>Kalundborg Fjernvarme</t>
  </si>
  <si>
    <t>Korsør Fjernvarme</t>
  </si>
  <si>
    <t>Nykøbing Sjælland Fjernvarme</t>
  </si>
  <si>
    <t>Ringsted Fjernvarme</t>
  </si>
  <si>
    <t>Slagelse Fjernvarme</t>
  </si>
  <si>
    <t>Sorø Fjernvarme</t>
  </si>
  <si>
    <t>Jyderup Fjernvarme</t>
  </si>
  <si>
    <t>Mørkøv Fjernvarme</t>
  </si>
  <si>
    <t>Store Merløse Fjernvarme</t>
  </si>
  <si>
    <t>Faxe Fjernvarme</t>
  </si>
  <si>
    <t>Holeby Fjernvarme</t>
  </si>
  <si>
    <t>Fensmark Fjernvarme</t>
  </si>
  <si>
    <t>Søllested Fjernvarme</t>
  </si>
  <si>
    <t>Maribo Fjernvarme</t>
  </si>
  <si>
    <t>Stege Fjernvarme</t>
  </si>
  <si>
    <t>Nakskov Fjernvarme</t>
  </si>
  <si>
    <t>Nykøbing Falster Fjernvarme</t>
  </si>
  <si>
    <t>Sundby-Øster Toreby Fjernvarme</t>
  </si>
  <si>
    <t>Nysted Fjernvarme</t>
  </si>
  <si>
    <t>Næstved Fjernvarme</t>
  </si>
  <si>
    <t>Nørre Alslev Fjernvarme</t>
  </si>
  <si>
    <t>Præstø Fjernvarme</t>
  </si>
  <si>
    <t>Rødby Fjernvarme</t>
  </si>
  <si>
    <t>Rødbyhavn Fjernvarme</t>
  </si>
  <si>
    <t>Stubbekøbing Fjernvarme</t>
  </si>
  <si>
    <t>Horbelev Fjernvarme</t>
  </si>
  <si>
    <t>Væggerløse Fjernvarme</t>
  </si>
  <si>
    <t>Gedser Fjernvarme</t>
  </si>
  <si>
    <t>Vordingborg Fjernvarme</t>
  </si>
  <si>
    <t>Klemensker Fjernvarme</t>
  </si>
  <si>
    <t>Neksø Fjernvarme</t>
  </si>
  <si>
    <t>Rønne Fjernvarme</t>
  </si>
  <si>
    <t>Aakirkeby og Lobbæk Fjernvarme</t>
  </si>
  <si>
    <t>Assens Fjernvarme</t>
  </si>
  <si>
    <t>Bogense Fjernvarme</t>
  </si>
  <si>
    <t>Stenstrup Fjernvarme</t>
  </si>
  <si>
    <t>Ejby Fjernvarme</t>
  </si>
  <si>
    <t>Faaborg Fjernvarme</t>
  </si>
  <si>
    <t>Glamsbjerg-Haarby Fjernvarme</t>
  </si>
  <si>
    <t>Fjernvarme Fyn</t>
  </si>
  <si>
    <t>Marstal Fjernvarme</t>
  </si>
  <si>
    <t>TVIS</t>
  </si>
  <si>
    <t>Nyborg Fjernvarme</t>
  </si>
  <si>
    <t>Ringe Fjernvarme</t>
  </si>
  <si>
    <t>Rudkøbing Fjernvarme</t>
  </si>
  <si>
    <t>Kværndrup Fjernvarme</t>
  </si>
  <si>
    <t>Svendborg Fjernvarme</t>
  </si>
  <si>
    <t>Skårup Fjernvarme</t>
  </si>
  <si>
    <t>Tommerup Fjernvarme I/S (fusion af Tommerup by Fjernvarme og Tommerup Stationsby Fjernvarme)</t>
  </si>
  <si>
    <t>Ullerslev Fjernvarme</t>
  </si>
  <si>
    <t>Ærøskøbing Fjernvarme</t>
  </si>
  <si>
    <t>Augustenborg Fjernvarme</t>
  </si>
  <si>
    <t>Padborg-Bov Fjernvarme</t>
  </si>
  <si>
    <t>Bredebro Fjernvarme</t>
  </si>
  <si>
    <t>Broager Fjernvarme</t>
  </si>
  <si>
    <t>Christiansfeld-Tyrstrup Fjernv</t>
  </si>
  <si>
    <t>Gram Fjernvarme</t>
  </si>
  <si>
    <t>Gråsten Fjernvarme</t>
  </si>
  <si>
    <t>Haderslev Fjernvarme</t>
  </si>
  <si>
    <t>Løgumkloster Fjernvarme</t>
  </si>
  <si>
    <t>Toftlund Fjernvarme</t>
  </si>
  <si>
    <t>Rødding Fjernvarme (Sdr.Jyll)</t>
  </si>
  <si>
    <t>Skærbæk Fjernvarme</t>
  </si>
  <si>
    <t>Sønderborg Fjernvarme</t>
  </si>
  <si>
    <t>Tønder Fjernvarme</t>
  </si>
  <si>
    <t>Vojens Fjernvarme</t>
  </si>
  <si>
    <t>Aabenrå - Rødekro - Hjordkær Fjernvarme</t>
  </si>
  <si>
    <t>Løjt Kirkeby Fjernvarme</t>
  </si>
  <si>
    <t>Billund Fjernvarme</t>
  </si>
  <si>
    <t>Nørre-Nebel Fjernvarme</t>
  </si>
  <si>
    <t>Outrup Fjernvarme</t>
  </si>
  <si>
    <t>Oksbøl Fjernvarme</t>
  </si>
  <si>
    <t>Bramming Fjernvarme</t>
  </si>
  <si>
    <t>Gørding Fjernvarme</t>
  </si>
  <si>
    <t>Brørup Fjernvarme</t>
  </si>
  <si>
    <t>Esbjerg-Varde Fjernvarme</t>
  </si>
  <si>
    <t>Grindsted Fjernvarme</t>
  </si>
  <si>
    <t>Sønder Omme Fjernvarme</t>
  </si>
  <si>
    <t>Hejnsvig Fjernvarme</t>
  </si>
  <si>
    <t>Holsted Fjernvarme</t>
  </si>
  <si>
    <t>Ribe Fjernvarme</t>
  </si>
  <si>
    <t>Sig Fjernvarme</t>
  </si>
  <si>
    <t>Vejen Fjernvarme</t>
  </si>
  <si>
    <t>Ølgod Fjernvarme</t>
  </si>
  <si>
    <t>Tistrup Fjernvarme</t>
  </si>
  <si>
    <t>Skovlund Fjernvarme</t>
  </si>
  <si>
    <t>Ansager Fjernvarme</t>
  </si>
  <si>
    <t>Brædstrup Fjernvarme</t>
  </si>
  <si>
    <t>Egtved Fjernvarme</t>
  </si>
  <si>
    <t>Hovedgård Fjernvarme</t>
  </si>
  <si>
    <t>Østbirk Fjernvarme</t>
  </si>
  <si>
    <t>Give Fjernvarme</t>
  </si>
  <si>
    <t>Hedensted Fjernvarme</t>
  </si>
  <si>
    <t>Løsning Fjernvarme</t>
  </si>
  <si>
    <t>Horsens Fjernvarme</t>
  </si>
  <si>
    <t>Ejstrupholm Fjernvarme</t>
  </si>
  <si>
    <t>Nørre Snede Fjernvarme</t>
  </si>
  <si>
    <t>Tørring Fjernvarme</t>
  </si>
  <si>
    <t>Uldum Fjernvarme</t>
  </si>
  <si>
    <t>Vamdrup Fjernvarme</t>
  </si>
  <si>
    <t>Aulum Fjernvarme</t>
  </si>
  <si>
    <t>Hodsager Fjernvarme</t>
  </si>
  <si>
    <t>Brande Fjernvarme</t>
  </si>
  <si>
    <t>Tarm Fjernvarme (fra 2013 incl. Ådum)</t>
  </si>
  <si>
    <t>Herning-Ikast Fjernvarme</t>
  </si>
  <si>
    <t>Høgild Fjernvarme</t>
  </si>
  <si>
    <t>Fasterholt Fjernvarme</t>
  </si>
  <si>
    <t>Arnborg Fjernvarme</t>
  </si>
  <si>
    <t>Haunstrup Fjernvarme</t>
  </si>
  <si>
    <t>Sinding Fjernvarme</t>
  </si>
  <si>
    <t>Simmmelkær Fjernvarme</t>
  </si>
  <si>
    <t>Hvide Sande Fjervarme</t>
  </si>
  <si>
    <t>Holstebro-Struer Fjernvarme</t>
  </si>
  <si>
    <t>Engesvang-Moselund Fjernvarme</t>
  </si>
  <si>
    <t>Lemvig Fjernvarme</t>
  </si>
  <si>
    <t>Ramme Fjernvarme</t>
  </si>
  <si>
    <t>Bøvlingbjerg Fjernvarme</t>
  </si>
  <si>
    <t>Ringkøbing Fjernvarme</t>
  </si>
  <si>
    <t>Lem Fjernvarme (Ringkøbing)</t>
  </si>
  <si>
    <t>Tim Fjernvarme</t>
  </si>
  <si>
    <t>Skjern Fjernvarme</t>
  </si>
  <si>
    <t>Harboøre Fjernvarme</t>
  </si>
  <si>
    <t>Hvidbjerg Fjernvarme</t>
  </si>
  <si>
    <t>Vildbjerg Fjernvarme</t>
  </si>
  <si>
    <t>Vemb Fjernvarme</t>
  </si>
  <si>
    <t>Ulfborg Fjernvarme</t>
  </si>
  <si>
    <t>Videbæk Fjernvarme</t>
  </si>
  <si>
    <t>Spjald Fjernvarme</t>
  </si>
  <si>
    <t>Troldhede Fjernvarme</t>
  </si>
  <si>
    <t>Ørnhøj-Grønbjerg Fjernvarme</t>
  </si>
  <si>
    <t>Vinderup - Sevel Fjernvarme</t>
  </si>
  <si>
    <t>Kibæk Fjernvarme</t>
  </si>
  <si>
    <t>Sønder Felding Fjernvarme</t>
  </si>
  <si>
    <t>Ebeltoft Fjernvarme</t>
  </si>
  <si>
    <t>Galten Fjernvarme</t>
  </si>
  <si>
    <t>Grenå Fjernvarme</t>
  </si>
  <si>
    <t>Hadsten Fjernvarme</t>
  </si>
  <si>
    <t>Hammel Fjernvarme</t>
  </si>
  <si>
    <t>Århus Fjernvarme</t>
  </si>
  <si>
    <t>Langå Fjernvarme</t>
  </si>
  <si>
    <t>Laurbjerg Fjernvarme</t>
  </si>
  <si>
    <t>Assens (v. Mariager) Fjernvarme</t>
  </si>
  <si>
    <t>Mariager Fjernvarme</t>
  </si>
  <si>
    <t>Kolind Fjernvarme</t>
  </si>
  <si>
    <t>Ryomgård Fjernvarme</t>
  </si>
  <si>
    <t>Mejlby Fjernvarme</t>
  </si>
  <si>
    <t>Gjerlev Fjernvarme</t>
  </si>
  <si>
    <t>Mellerup Fjernvarme</t>
  </si>
  <si>
    <t>Randers Fjernvarme</t>
  </si>
  <si>
    <t>Mørke Fjernvarme</t>
  </si>
  <si>
    <t>Allingåbro Fjernvarme</t>
  </si>
  <si>
    <t>Ørsted Fjernvarme</t>
  </si>
  <si>
    <t>Vivild Fjernvarme</t>
  </si>
  <si>
    <t>Ry Fjernvarme</t>
  </si>
  <si>
    <t>Rønde By Fjernvarme</t>
  </si>
  <si>
    <t>Thorsager Fjernvarme</t>
  </si>
  <si>
    <t>Tranebjerg Fjernvarme</t>
  </si>
  <si>
    <t>Silkeborg Fjernvarme</t>
  </si>
  <si>
    <t>Auning Fjernvarme</t>
  </si>
  <si>
    <t>Sabro Fjernvarme</t>
  </si>
  <si>
    <t>Harlev-Framlev Fjernvarme</t>
  </si>
  <si>
    <t>Solbjerg Fjernvarme</t>
  </si>
  <si>
    <t>Bjerringbro Fjernvarme</t>
  </si>
  <si>
    <t>Rødekærsbro Fjernvarme</t>
  </si>
  <si>
    <t>Stoholm Fjernvarme</t>
  </si>
  <si>
    <t>Hanstholm Fjernvarme</t>
  </si>
  <si>
    <t>Frøstrup Fjernvarme</t>
  </si>
  <si>
    <t>Thorsø Fjernvarme</t>
  </si>
  <si>
    <t>Frederiks Fjernvarme</t>
  </si>
  <si>
    <t>Karup Fjernvarme</t>
  </si>
  <si>
    <t>Ans Fjernvarme</t>
  </si>
  <si>
    <t>Kjellerup Fjernvarme</t>
  </si>
  <si>
    <t>Nykøbing Mors Fjernvarme</t>
  </si>
  <si>
    <t>Dueholm Fjernvarme</t>
  </si>
  <si>
    <t>Møldrup Fjernvarme</t>
  </si>
  <si>
    <t>Ulbjerg Fjernvarme</t>
  </si>
  <si>
    <t>Skals Fjernvarme</t>
  </si>
  <si>
    <t>Klejtrup Fjernvarme</t>
  </si>
  <si>
    <t>Glyngøre Fjernvarme</t>
  </si>
  <si>
    <t>Durup Fjernvarme</t>
  </si>
  <si>
    <t>Roslev Fjernvarme</t>
  </si>
  <si>
    <t>Skive Fjernvarme</t>
  </si>
  <si>
    <t>Højslev-Nr. Søby Fjernvarme</t>
  </si>
  <si>
    <t>Balling-Rødding Fjernvarmenet</t>
  </si>
  <si>
    <t>Bedsted Fjernvarme</t>
  </si>
  <si>
    <t>Vestervig Fjernvarme</t>
  </si>
  <si>
    <t>Hurup Fjernvarme</t>
  </si>
  <si>
    <t>Thisted Fjernvarme</t>
  </si>
  <si>
    <t>Snedsted Fjernvarme</t>
  </si>
  <si>
    <t>Østerild Fjernvarme</t>
  </si>
  <si>
    <t>Hammershøj Fjernvarme</t>
  </si>
  <si>
    <t>Ørum Fjernvarme (Tjele)</t>
  </si>
  <si>
    <t>Viborg Fjernvarme</t>
  </si>
  <si>
    <t>Løgstrup Fjernvarme</t>
  </si>
  <si>
    <t>Gedsted Fjernvarme</t>
  </si>
  <si>
    <t>Arden Fjernvarme</t>
  </si>
  <si>
    <t>Brovst Fjernvarme</t>
  </si>
  <si>
    <t>Skovsgård Fjernvarme</t>
  </si>
  <si>
    <t>Tranum Fjernvarme</t>
  </si>
  <si>
    <t>Halvrimmen Fjernvarme</t>
  </si>
  <si>
    <t>Brønderslev Fjernvarme</t>
  </si>
  <si>
    <t>Jerslev Fjernvarme</t>
  </si>
  <si>
    <t>Øster Brønderslev Fjernvarme</t>
  </si>
  <si>
    <t>Agersted Fjernvarme</t>
  </si>
  <si>
    <t>Aså Fjernvarme</t>
  </si>
  <si>
    <t>Dronninglund Fjernvarme</t>
  </si>
  <si>
    <t>Flauenskjold Fjernvarme</t>
  </si>
  <si>
    <t>Hjallerup Fjernvarme</t>
  </si>
  <si>
    <t>Farsø Fjernvarme</t>
  </si>
  <si>
    <t>Hvalpsund Fjernvarme</t>
  </si>
  <si>
    <t>Fjerritslev Fjernvarme</t>
  </si>
  <si>
    <t>Frederikshavn Fjernvarme</t>
  </si>
  <si>
    <t>Strandby Fjernvarme</t>
  </si>
  <si>
    <t>Hadsund By Fjernvarme</t>
  </si>
  <si>
    <t>Als Fjernvarme</t>
  </si>
  <si>
    <t>Hals Fjernvarme</t>
  </si>
  <si>
    <t>Ulsted Fjernvarme</t>
  </si>
  <si>
    <t>Aalborg Fjernvarme</t>
  </si>
  <si>
    <t>Bindslev Fjernvarme</t>
  </si>
  <si>
    <t>Tårs Fjernvarme</t>
  </si>
  <si>
    <t>Hobro Fjernvarme</t>
  </si>
  <si>
    <t>Løgstør-Ranum-Vindblæs Fjernvarmenet</t>
  </si>
  <si>
    <t>Vrå Fjernvarme</t>
  </si>
  <si>
    <t>Løkken Fjernvarme</t>
  </si>
  <si>
    <t>Nibe Fjernvarme</t>
  </si>
  <si>
    <t>Jetsmark Fjernvarme</t>
  </si>
  <si>
    <t>Saltum Fjernvarme</t>
  </si>
  <si>
    <t>Vester Hjermitslev Fjernvarme</t>
  </si>
  <si>
    <t>Kongerslev Fjernvarme</t>
  </si>
  <si>
    <t>Mou Fjernvarme</t>
  </si>
  <si>
    <t>Lendum Fjernvarme</t>
  </si>
  <si>
    <t>Skagen Fjernvarme</t>
  </si>
  <si>
    <t>Skørping Fjernvarme</t>
  </si>
  <si>
    <t>Bælum Fjernvarme</t>
  </si>
  <si>
    <t>Terndrup Fjernvarme</t>
  </si>
  <si>
    <t>Blenstrup Fjernvarme</t>
  </si>
  <si>
    <t>Støvring Fjernvarme</t>
  </si>
  <si>
    <t>Øster Hornum Fjernvarme</t>
  </si>
  <si>
    <t>Sæby Fjernvarme</t>
  </si>
  <si>
    <t>Hørby Fjernvarme</t>
  </si>
  <si>
    <t>Dybvad Fjernvarme</t>
  </si>
  <si>
    <t>Aabybro Fjernvarme</t>
  </si>
  <si>
    <t>Sønderholm Fjernvarme</t>
  </si>
  <si>
    <t>Aars Fjernvarme</t>
  </si>
  <si>
    <t>Vegger Fjernvarme</t>
  </si>
  <si>
    <t>Hashøj Fjernvarme</t>
  </si>
  <si>
    <t>Havdrup Fjernvarme</t>
  </si>
  <si>
    <t>Skave-Borbjerg-Hvam Fjernvarme</t>
  </si>
  <si>
    <t>Filskov Fjernvarme</t>
  </si>
  <si>
    <t>Gelsted Fjernvarme</t>
  </si>
  <si>
    <t>Kloster Fjernvarme</t>
  </si>
  <si>
    <t>Voersaa Fjernvarme</t>
  </si>
  <si>
    <t>Gjøl Fjernvarme</t>
  </si>
  <si>
    <t>Ramsing-Lem-Lihme Fjernvarme</t>
  </si>
  <si>
    <t>Karby-Hvidbjerg-Redsted Fjernv</t>
  </si>
  <si>
    <t>Øster Assels Fjernvarme</t>
  </si>
  <si>
    <t>Ørding Fjernvarme</t>
  </si>
  <si>
    <t>Frøslev Fjernvarme</t>
  </si>
  <si>
    <t>Tversted Fjernvarme</t>
  </si>
  <si>
    <t>Vaarst-Fjellerad Fjernvarme</t>
  </si>
  <si>
    <t>Byrum Fjernvarme</t>
  </si>
  <si>
    <t>Glesborg Fjernvarme</t>
  </si>
  <si>
    <t>Ørum Fjernvarme (Nørre Djurs)</t>
  </si>
  <si>
    <t>Bækmarksbro Fjernvarme</t>
  </si>
  <si>
    <t>Thorsminde Fjernvarme</t>
  </si>
  <si>
    <t>Grevinge-Herrestrup Fjernvarme</t>
  </si>
  <si>
    <t>Sydlangeland Fjernvarme</t>
  </si>
  <si>
    <t>Lohals Fjernvarme</t>
  </si>
  <si>
    <t>Thyborøn Fjernvarme</t>
  </si>
  <si>
    <t>Havndal Fjernvarme</t>
  </si>
  <si>
    <t>Feldborg Fjernvarme</t>
  </si>
  <si>
    <t>Haderup Fjernvarme</t>
  </si>
  <si>
    <t>Gassum-Hvidsten Fjernvarme</t>
  </si>
  <si>
    <t>Manna-Tiese Fjernvarme</t>
  </si>
  <si>
    <t>Astrup Fjernvarme</t>
  </si>
  <si>
    <t>Rostrup Fjernvarme</t>
  </si>
  <si>
    <t>Oue Fjernvarme</t>
  </si>
  <si>
    <t>Farstrup-Kølby Fjernvarme</t>
  </si>
  <si>
    <t>Ravnkilde Nysum Fjernvarme</t>
  </si>
  <si>
    <t>Vorupør Fjernvarme</t>
  </si>
  <si>
    <t>Jægerspris Fjernvarme</t>
  </si>
  <si>
    <t>Humlebæk Fjernvarme</t>
  </si>
  <si>
    <t>Ørslev-Terslev Fjernvarme</t>
  </si>
  <si>
    <t>Ejsing Fjernvarme</t>
  </si>
  <si>
    <t>Værum-Ørum Fjernvarme</t>
  </si>
  <si>
    <t>Hallund Fjernvarme</t>
  </si>
  <si>
    <t>Vesløs Fjernvarme</t>
  </si>
  <si>
    <t>Hou Fjernvarme</t>
  </si>
  <si>
    <t>Snertinge, Særslev, Føllenslev</t>
  </si>
  <si>
    <t>Hellevad Fjernvarme</t>
  </si>
  <si>
    <t>Genner Fjernvarme</t>
  </si>
  <si>
    <t>Hovslund Fjernvarme</t>
  </si>
  <si>
    <t>Skuldelev Fjernvarme</t>
  </si>
  <si>
    <t>Stenderup-Krogager Fjernvarme</t>
  </si>
  <si>
    <t>Nederby-Debel Fjernvarme</t>
  </si>
  <si>
    <t>Horreby Fjernvarme</t>
  </si>
  <si>
    <t>Rejsby Fjernvarme</t>
  </si>
  <si>
    <t>Brøns Fjernvarme</t>
  </si>
  <si>
    <t>Frifelt Fjernvarme</t>
  </si>
  <si>
    <t>Gylling-Ørting-Falling Fjernv.</t>
  </si>
  <si>
    <t>Hundslund-Oldrup Fjernvarme</t>
  </si>
  <si>
    <t>Balle, Hoed og Glatved</t>
  </si>
  <si>
    <t>Gl. Rye</t>
  </si>
  <si>
    <t>Hov-Boulstrup</t>
  </si>
  <si>
    <t>Ø.Hurup</t>
  </si>
  <si>
    <t>Menstrup</t>
  </si>
  <si>
    <t>Hyllinge</t>
  </si>
  <si>
    <t>Blåhøj</t>
  </si>
  <si>
    <t>Trustrup-Lyngby</t>
  </si>
  <si>
    <t>Søndbjerg</t>
  </si>
  <si>
    <t>Hemmet</t>
  </si>
  <si>
    <t>Stenvad</t>
  </si>
  <si>
    <t>Vejby-Tisvilde</t>
  </si>
  <si>
    <t>Sandved-Tornemark Fjervarme</t>
  </si>
  <si>
    <t>Gølstrup-Hundelev-Vittrup</t>
  </si>
  <si>
    <t>Slagslunde</t>
  </si>
  <si>
    <t>Tirstrup</t>
  </si>
  <si>
    <t>Højby, Svinninge, Nr.Asmindrup</t>
  </si>
  <si>
    <t>Vig</t>
  </si>
  <si>
    <t>Rosmus</t>
  </si>
  <si>
    <t>Nordby-Mårup</t>
  </si>
  <si>
    <t>Ballen-Brundby-Kolby-Permelill</t>
  </si>
  <si>
    <t>Gjerrild</t>
  </si>
  <si>
    <t>Mesballe</t>
  </si>
  <si>
    <t>St-Rise/Dunkær</t>
  </si>
  <si>
    <t>Voldby</t>
  </si>
  <si>
    <t>Sdr. Nissum</t>
  </si>
  <si>
    <t>Onsbjerg Fjernvarme</t>
  </si>
  <si>
    <t>Hasle Fjernvarme (Bornholms Forsyning tidl. Vestbornholms)</t>
  </si>
  <si>
    <t>Havneby Fjernvarme (Rømø)</t>
  </si>
  <si>
    <t>Egedal fjernvarmenet</t>
  </si>
  <si>
    <t>Føns Fjernvarmenet</t>
  </si>
  <si>
    <t>Nimtofte og Omegns Fjernvarmeforsyning (NOFF)</t>
  </si>
  <si>
    <t>FV-net nr</t>
  </si>
  <si>
    <t>antal værker</t>
  </si>
  <si>
    <t>AntalOfVaerk_ID</t>
  </si>
  <si>
    <t>Vaerk_ID</t>
  </si>
  <si>
    <t>Værk_Navn</t>
  </si>
  <si>
    <t>Værk_Adresse</t>
  </si>
  <si>
    <t>Værk_Postnr</t>
  </si>
  <si>
    <t>Værk_Postdistrikt</t>
  </si>
  <si>
    <t>Albertslund Varmeværk</t>
  </si>
  <si>
    <t>Vognporten 9</t>
  </si>
  <si>
    <t>Albertslund</t>
  </si>
  <si>
    <t>CTR, Nybrovej Centralen</t>
  </si>
  <si>
    <t>Hagedornsvej 2</t>
  </si>
  <si>
    <t>Gentofte</t>
  </si>
  <si>
    <t>CTR, Spidslastcentral Phistersvej</t>
  </si>
  <si>
    <t>Phistersvej 51</t>
  </si>
  <si>
    <t>Hellerup</t>
  </si>
  <si>
    <t>Frederiksberg Varmecentral</t>
  </si>
  <si>
    <t>Stæhr Johansens Vej 36</t>
  </si>
  <si>
    <t>Frederiksberg</t>
  </si>
  <si>
    <t>I/S Amager Ressourcecenter</t>
  </si>
  <si>
    <t>Vindmøllevej 6</t>
  </si>
  <si>
    <t>København S</t>
  </si>
  <si>
    <t>ARGO Roskilde KraftVarmeVærk</t>
  </si>
  <si>
    <t>Håndværkervej 70</t>
  </si>
  <si>
    <t>Roskilde</t>
  </si>
  <si>
    <t>Avedøreværket</t>
  </si>
  <si>
    <t>Hammerholmen 50</t>
  </si>
  <si>
    <t>Hvidovre</t>
  </si>
  <si>
    <t>I/S Vestforbrænding</t>
  </si>
  <si>
    <t>Ejby Mosevej 219</t>
  </si>
  <si>
    <t>Glostrup</t>
  </si>
  <si>
    <t>Ishøj Kommunes Varmeforsyning/Ishøj Varmeværk</t>
  </si>
  <si>
    <t>Industrivangen 34</t>
  </si>
  <si>
    <t>Ishøj</t>
  </si>
  <si>
    <t>Amagerværket</t>
  </si>
  <si>
    <t>Kraftværksvej 37</t>
  </si>
  <si>
    <t>H.C. Ørsted Værket</t>
  </si>
  <si>
    <t>Tømmergravsgade 4</t>
  </si>
  <si>
    <t>København SV</t>
  </si>
  <si>
    <t>Svanemølleværket</t>
  </si>
  <si>
    <t>Lautrupsgade 1</t>
  </si>
  <si>
    <t>København Ø</t>
  </si>
  <si>
    <t>Ølby Center Varmecentral</t>
  </si>
  <si>
    <t>Nørre Centervej 64</t>
  </si>
  <si>
    <t>Køge</t>
  </si>
  <si>
    <t>Roskilde Varme A/S, Hovedcentralen</t>
  </si>
  <si>
    <t>Rådmandshaven 4</t>
  </si>
  <si>
    <t>Roskilde Varme A/S, Central Lillevang</t>
  </si>
  <si>
    <t>Navervej 14</t>
  </si>
  <si>
    <t>Rensningsanlægget Lynetten</t>
  </si>
  <si>
    <t>Refshalevej 250</t>
  </si>
  <si>
    <t>København K</t>
  </si>
  <si>
    <t>Høje Gladsaxe Varmecentral</t>
  </si>
  <si>
    <t>Gyngemosevej 3</t>
  </si>
  <si>
    <t>Søborg</t>
  </si>
  <si>
    <t>Damagercentralen</t>
  </si>
  <si>
    <t>Blågårdsvej 96</t>
  </si>
  <si>
    <t>Greve</t>
  </si>
  <si>
    <t>Hundige Fjernvarmeværk</t>
  </si>
  <si>
    <t>Over Bølgen 4</t>
  </si>
  <si>
    <t>Køge Kraftvarmeværk</t>
  </si>
  <si>
    <t>Værftsvej 2</t>
  </si>
  <si>
    <t>CP Kelco ApS</t>
  </si>
  <si>
    <t>Ved Banen 16</t>
  </si>
  <si>
    <t>Lille Skensved</t>
  </si>
  <si>
    <t>Spildevandscenter Avedøre</t>
  </si>
  <si>
    <t>Kanalholmen 28</t>
  </si>
  <si>
    <t>Damhusåen Renseanlæg</t>
  </si>
  <si>
    <t>Parkstien 10</t>
  </si>
  <si>
    <t>Roskilde Varmeforsyning</t>
  </si>
  <si>
    <t>H H Kochs Vej 2</t>
  </si>
  <si>
    <t>VEKS - Solrød Kedelcentral</t>
  </si>
  <si>
    <t>Lerbækvej 17</t>
  </si>
  <si>
    <t>Solrød Strand</t>
  </si>
  <si>
    <t>HOFOR - Lygten Varmecentral</t>
  </si>
  <si>
    <t>Lygten 20</t>
  </si>
  <si>
    <t>København NV</t>
  </si>
  <si>
    <t>HOFOR - Østre varmecentral</t>
  </si>
  <si>
    <t>Øster Allé 6</t>
  </si>
  <si>
    <t>HOFOR - Sundholm varmecentral</t>
  </si>
  <si>
    <t>Brydes Allé 2</t>
  </si>
  <si>
    <t>Gladsaxe Spidslastanlæg</t>
  </si>
  <si>
    <t>Transformervej 9A</t>
  </si>
  <si>
    <t>Sankt Hans Varmecentral</t>
  </si>
  <si>
    <t>Borserupvej 7</t>
  </si>
  <si>
    <t>CTR, Utterslev Varmecentral</t>
  </si>
  <si>
    <t>Bellahøjvej 14</t>
  </si>
  <si>
    <t>Brønshøj</t>
  </si>
  <si>
    <t>DSB Klargøring</t>
  </si>
  <si>
    <t>Kystvejen 15</t>
  </si>
  <si>
    <t>Kastrup</t>
  </si>
  <si>
    <t>Svogerslev Fjernvarmecentral</t>
  </si>
  <si>
    <t>Stamvejen 11</t>
  </si>
  <si>
    <t>Fjernvarmecentralen Avedøre Holme</t>
  </si>
  <si>
    <t>Nordholmen 1</t>
  </si>
  <si>
    <t>Hvidovre Midt Amba</t>
  </si>
  <si>
    <t>Arnold Nielsens Boulevard 26</t>
  </si>
  <si>
    <t>Hvidovre Hospital</t>
  </si>
  <si>
    <t>Kettegård Alle 30</t>
  </si>
  <si>
    <t>Brøndbyøster Fjernvarmecentral</t>
  </si>
  <si>
    <t>Brøndbyøster Boulevard 29</t>
  </si>
  <si>
    <t>Brøndby</t>
  </si>
  <si>
    <t>Brøndbyvester Fjernvarmecentral</t>
  </si>
  <si>
    <t>Kirkebjerg Allé 92A</t>
  </si>
  <si>
    <t>Brøndby Strand Fjernvarmecentral</t>
  </si>
  <si>
    <t>Daruplund 60</t>
  </si>
  <si>
    <t>Brøndby Strand</t>
  </si>
  <si>
    <t>Avedøre Fjernvarme A.m.b.a</t>
  </si>
  <si>
    <t>Rebslagerporten 125</t>
  </si>
  <si>
    <t>Hedegårdens varmecentral (I/S Vestforbrænding)</t>
  </si>
  <si>
    <t>Magleparken 9</t>
  </si>
  <si>
    <t>Ballerup</t>
  </si>
  <si>
    <t>Priorparkens Varmecentral</t>
  </si>
  <si>
    <t>Priorparken 525</t>
  </si>
  <si>
    <t>Brokær Varmecentral</t>
  </si>
  <si>
    <t>Nykær 67</t>
  </si>
  <si>
    <t>CTR, KLC2 - Københavns Lufthavn</t>
  </si>
  <si>
    <t>Kystvejen 13</t>
  </si>
  <si>
    <t>Geotermisk anlæg, Amagerværket</t>
  </si>
  <si>
    <t>Høje Taastrup Fjernvarme - Malervej-centralen</t>
  </si>
  <si>
    <t>Malervej 7a</t>
  </si>
  <si>
    <t>Taastrup</t>
  </si>
  <si>
    <t>Høje Taastrup Fjernvarme - Mølleholmen-centralen</t>
  </si>
  <si>
    <t>Mølleholmen 5</t>
  </si>
  <si>
    <t>Hedehusene</t>
  </si>
  <si>
    <t>Helgeshøj-Centralen</t>
  </si>
  <si>
    <t>Hørskætten 22</t>
  </si>
  <si>
    <t>CTR I/S GRC (Gladsaxe Ringvej Centralen)</t>
  </si>
  <si>
    <t>Tobaksvejen 4</t>
  </si>
  <si>
    <t>Måløv Spids- og Reservelastcentral</t>
  </si>
  <si>
    <t>Måløv Byvej 229</t>
  </si>
  <si>
    <t>Måløv</t>
  </si>
  <si>
    <t>Smedeland 32</t>
  </si>
  <si>
    <t>Solvarmecentral Vesterled</t>
  </si>
  <si>
    <t>Vesterled 5</t>
  </si>
  <si>
    <t>Novo Nordisk overskudsvarme</t>
  </si>
  <si>
    <t>Vandtårnsvej 108</t>
  </si>
  <si>
    <t>Ballerup Krematorium - overskudsvarme</t>
  </si>
  <si>
    <t>Digterparken 1</t>
  </si>
  <si>
    <t>Overskudsvarme til Glostrup FV</t>
  </si>
  <si>
    <t>Langagervej 60</t>
  </si>
  <si>
    <t>Smørum Kraftvarme</t>
  </si>
  <si>
    <t>Skebjergvej 25</t>
  </si>
  <si>
    <t>Smørum</t>
  </si>
  <si>
    <t>Råbrovej 56</t>
  </si>
  <si>
    <t>Nærumcentralen</t>
  </si>
  <si>
    <t>Fyrrevejen 4</t>
  </si>
  <si>
    <t>Nærum</t>
  </si>
  <si>
    <t>Øverødcentralen</t>
  </si>
  <si>
    <t>Skovlytoften 7</t>
  </si>
  <si>
    <t>Holte</t>
  </si>
  <si>
    <t>DTU Kraftvarmeværk</t>
  </si>
  <si>
    <t>Energivej 411</t>
  </si>
  <si>
    <t>Kongens Lyngby</t>
  </si>
  <si>
    <t>Teknikerbycentralen</t>
  </si>
  <si>
    <t>Teknikerbyen 42</t>
  </si>
  <si>
    <t>Virum</t>
  </si>
  <si>
    <t>Energivej 415</t>
  </si>
  <si>
    <t>Skodsborgcentralen</t>
  </si>
  <si>
    <t>Skodsborgparken 64</t>
  </si>
  <si>
    <t>Skodsborg</t>
  </si>
  <si>
    <t>Vejlesøparkcentralen</t>
  </si>
  <si>
    <t>Vejlesøparken 11</t>
  </si>
  <si>
    <t>Frederikssund Kraftvarmeværk</t>
  </si>
  <si>
    <t>Løgismose 1</t>
  </si>
  <si>
    <t>Frederikssund</t>
  </si>
  <si>
    <t>Haldor Topsøe A/S</t>
  </si>
  <si>
    <t>Heimdalsvej 4</t>
  </si>
  <si>
    <t>Halsnæs Forsyning A/S (Havnevej)</t>
  </si>
  <si>
    <t>Havnevej 8</t>
  </si>
  <si>
    <t>Frederiksværk</t>
  </si>
  <si>
    <t>Halsnæs Forsyning A/S (Sportsvej)</t>
  </si>
  <si>
    <t>Sportsvej 5B</t>
  </si>
  <si>
    <t>Gilleleje Fjernvarmeselskab, Fiskerengen 2</t>
  </si>
  <si>
    <t>Fiskerengen 2</t>
  </si>
  <si>
    <t>Gilleleje</t>
  </si>
  <si>
    <t>Græsted Fjernvarme A.m.b.a</t>
  </si>
  <si>
    <t>Mesterbuen 8</t>
  </si>
  <si>
    <t>Græsted</t>
  </si>
  <si>
    <t>Skovgårdsvej 4A</t>
  </si>
  <si>
    <t>Helsinge</t>
  </si>
  <si>
    <t>Engholm Varmecentral, Allerød Kommune</t>
  </si>
  <si>
    <t>Rådhusvej 1A</t>
  </si>
  <si>
    <t>Allerød</t>
  </si>
  <si>
    <t>Central Vest</t>
  </si>
  <si>
    <t>H P Christensens Vej 14</t>
  </si>
  <si>
    <t>Helsingør</t>
  </si>
  <si>
    <t>Central Mads Holmsvej</t>
  </si>
  <si>
    <t>Mads Holms Vej 51</t>
  </si>
  <si>
    <t>Hornbæk Fjernvarme</t>
  </si>
  <si>
    <t>Lille Evaldsvej 5</t>
  </si>
  <si>
    <t>Hornbæk</t>
  </si>
  <si>
    <t>Opnæsgård</t>
  </si>
  <si>
    <t>Opnæsgård Spidslastcentral 0</t>
  </si>
  <si>
    <t>Hørsholm</t>
  </si>
  <si>
    <t>I/S Norfors</t>
  </si>
  <si>
    <t>Kærvej 1</t>
  </si>
  <si>
    <t>Helsingør Kraftvarmeværk</t>
  </si>
  <si>
    <t>Energivej 19</t>
  </si>
  <si>
    <t>Lillerød Øst Fjernvarmecentral - Motor</t>
  </si>
  <si>
    <t>Solvang 27</t>
  </si>
  <si>
    <t>SCION DTU</t>
  </si>
  <si>
    <t>Dr Neergaards Vej 15</t>
  </si>
  <si>
    <t>Svaneparken</t>
  </si>
  <si>
    <t>Biskop Svanes Vej 59</t>
  </si>
  <si>
    <t>Birkerød</t>
  </si>
  <si>
    <t>Nivå fjernvarme</t>
  </si>
  <si>
    <t>Nivå Center 1</t>
  </si>
  <si>
    <t>Nivå</t>
  </si>
  <si>
    <t>Engholm Varmecentral - Motor</t>
  </si>
  <si>
    <t>- -</t>
  </si>
  <si>
    <t>Lillerød Øst Fjernvarmecentral</t>
  </si>
  <si>
    <t>Hammerbakken 10</t>
  </si>
  <si>
    <t>Farum Fjernvarme, Stavnsholtvej 33</t>
  </si>
  <si>
    <t>Stavnsholtvej 33</t>
  </si>
  <si>
    <t>Farum</t>
  </si>
  <si>
    <t>Farum Fjernvarme, Rugmarken 25</t>
  </si>
  <si>
    <t>Rugmarken 25</t>
  </si>
  <si>
    <t>Frederiksgade Varmecentral</t>
  </si>
  <si>
    <t>Frederiksgade 10</t>
  </si>
  <si>
    <t>Hillerød</t>
  </si>
  <si>
    <t>Ullerød Varmecentral</t>
  </si>
  <si>
    <t>Kirsebæralle 15</t>
  </si>
  <si>
    <t>Kgs. Vænge Varmecentral</t>
  </si>
  <si>
    <t>Centervænget 3</t>
  </si>
  <si>
    <t>Elmegaarden Varmecentral</t>
  </si>
  <si>
    <t>Kornvænget 1</t>
  </si>
  <si>
    <t>Hillerød Kraftvarmeværk</t>
  </si>
  <si>
    <t>Hestehavevej 1</t>
  </si>
  <si>
    <t>Værløse Varmeværk</t>
  </si>
  <si>
    <t>Klostergårdsvej 59</t>
  </si>
  <si>
    <t>Værløse</t>
  </si>
  <si>
    <t>Skævinge Kommunes Fjernvarmeforsyning</t>
  </si>
  <si>
    <t>Harløsevej 17A</t>
  </si>
  <si>
    <t>Skævinge</t>
  </si>
  <si>
    <t>Meløse-St.Lyngby Energiselskab Amba</t>
  </si>
  <si>
    <t>Skolevej 7B</t>
  </si>
  <si>
    <t>Gørløse</t>
  </si>
  <si>
    <t>Bondestien 1</t>
  </si>
  <si>
    <t>Krakasvej Varmecentral</t>
  </si>
  <si>
    <t>Krakasvej 12</t>
  </si>
  <si>
    <t>Solfanger Ullerødbyen</t>
  </si>
  <si>
    <t>Månepletvej 1</t>
  </si>
  <si>
    <t>Fliskedel Krakasvej</t>
  </si>
  <si>
    <t>Krakasvej 14</t>
  </si>
  <si>
    <t>Nordisk Perlite ApS</t>
  </si>
  <si>
    <t>Hammersholt Erhvervspark 1</t>
  </si>
  <si>
    <t>Hillerød Biokraftvarmeværk (BKV)</t>
  </si>
  <si>
    <t>Krakasvej 14B</t>
  </si>
  <si>
    <t>Hillerød Spildevand A/S HCR-syd</t>
  </si>
  <si>
    <t>Hundested varmeværk</t>
  </si>
  <si>
    <t>Håndværksvej 14</t>
  </si>
  <si>
    <t>Hundested</t>
  </si>
  <si>
    <t>Kyndbyværket</t>
  </si>
  <si>
    <t>Kyndbyvej 90</t>
  </si>
  <si>
    <t>Jægerspris</t>
  </si>
  <si>
    <t>Slangerup Kraftvarmeværk</t>
  </si>
  <si>
    <t>Slangerupgårdsvej 4</t>
  </si>
  <si>
    <t>Slangerup</t>
  </si>
  <si>
    <t>Hvalsø Kraftvarmeværk</t>
  </si>
  <si>
    <t>Åsvejen 12</t>
  </si>
  <si>
    <t>Hvalsø</t>
  </si>
  <si>
    <t>Hvalsø savværk varmeværk</t>
  </si>
  <si>
    <t>Bentsensvej 4</t>
  </si>
  <si>
    <t>Borup Varmeværk Amba</t>
  </si>
  <si>
    <t>Bækgårdsvej 16</t>
  </si>
  <si>
    <t>Borup</t>
  </si>
  <si>
    <t>Halmvarmeværket Borup</t>
  </si>
  <si>
    <t>Bækgårdsvej 62</t>
  </si>
  <si>
    <t>Svebølle-Viskinge Fjernvarmeselskab</t>
  </si>
  <si>
    <t>Frederiksberg 1D</t>
  </si>
  <si>
    <t>Svebølle</t>
  </si>
  <si>
    <t>JSJ Aps</t>
  </si>
  <si>
    <t>Sandvedvej 31A</t>
  </si>
  <si>
    <t>Fuglebjerg</t>
  </si>
  <si>
    <t>Nygade 68</t>
  </si>
  <si>
    <t>Haslev</t>
  </si>
  <si>
    <t>Haslev Kraftvarmeværk</t>
  </si>
  <si>
    <t>Energivej 35</t>
  </si>
  <si>
    <t>Humlevænget 1</t>
  </si>
  <si>
    <t>Hvidebæk Fjernvarmeforsyning A.m.b.a.</t>
  </si>
  <si>
    <t>Hovvej 37A</t>
  </si>
  <si>
    <t>Jerslev Sjælland</t>
  </si>
  <si>
    <t>Høng Varmeværk, Banemarken 8</t>
  </si>
  <si>
    <t>Banemarken 8</t>
  </si>
  <si>
    <t>Høng</t>
  </si>
  <si>
    <t>Asnæsværket</t>
  </si>
  <si>
    <t>Asnæsvej 16</t>
  </si>
  <si>
    <t>Kalundborg</t>
  </si>
  <si>
    <t>Kalundborg Kommunale Værker (Skolegade)</t>
  </si>
  <si>
    <t>J.H. Petersens Allé 9</t>
  </si>
  <si>
    <t>Varmpepumpe Kalundborg</t>
  </si>
  <si>
    <t>Dokhavnsvej 15</t>
  </si>
  <si>
    <t>SK-Varme A/S - Norbrinken</t>
  </si>
  <si>
    <t>Norbrinken 5</t>
  </si>
  <si>
    <t>Korsør</t>
  </si>
  <si>
    <t>SK-Varme A/S - Gasværksvej Korsør</t>
  </si>
  <si>
    <t>Gasværksvej 5</t>
  </si>
  <si>
    <t>Halsskov halmvarmeværk</t>
  </si>
  <si>
    <t>Energivej 11</t>
  </si>
  <si>
    <t>Nykøbing S. Varmeværk, Billesvej 8-10</t>
  </si>
  <si>
    <t>Billesvej 8</t>
  </si>
  <si>
    <t>Nykøbing Sj</t>
  </si>
  <si>
    <t>Annebergparken</t>
  </si>
  <si>
    <t>Annebergparken 35</t>
  </si>
  <si>
    <t>Nykøbing S. Varmeværk, Fregat 4</t>
  </si>
  <si>
    <t>Fregat 4</t>
  </si>
  <si>
    <t>Getsøvej 16</t>
  </si>
  <si>
    <t>Nykøbing Sjælland</t>
  </si>
  <si>
    <t>Ringsted Kraftvarmeværk</t>
  </si>
  <si>
    <t>Ringsted</t>
  </si>
  <si>
    <t>Ringsted Fjernvarme,Ahorn Alle 46</t>
  </si>
  <si>
    <t>Ahorn Alle 46</t>
  </si>
  <si>
    <t>Ringsted Fjernvarme, Nørregade 57 B</t>
  </si>
  <si>
    <t>Nørregade 57B</t>
  </si>
  <si>
    <t>Ringsted Halmvarmeværk, Ringsted Fjernvarme</t>
  </si>
  <si>
    <t>Jættevej 1</t>
  </si>
  <si>
    <t>Ringsted Fjernvarme, hovedcentral</t>
  </si>
  <si>
    <t>Rønnedevej 7</t>
  </si>
  <si>
    <t>Fælleskrematoriet</t>
  </si>
  <si>
    <t>Kærup Parkvej 1</t>
  </si>
  <si>
    <t>SK-Varme A/S - Slagelse Kraftvarmeværk</t>
  </si>
  <si>
    <t>Assensvej 1</t>
  </si>
  <si>
    <t>Slagelse</t>
  </si>
  <si>
    <t>SK-Varme A/S - Idagårdsvej</t>
  </si>
  <si>
    <t>Idagårdsvej 5</t>
  </si>
  <si>
    <t>SK-Varme A/S, Færøvej 21</t>
  </si>
  <si>
    <t>Færøvej 21</t>
  </si>
  <si>
    <t>SK-Varme A/S, Rosenkildevej 45</t>
  </si>
  <si>
    <t>Rosenkildevej 45</t>
  </si>
  <si>
    <t>SK-Varme A/S - Sdr. Stationsvej</t>
  </si>
  <si>
    <t>Sdr.Stationsvej 1</t>
  </si>
  <si>
    <t>Slagelse Renseanlæg</t>
  </si>
  <si>
    <t>Dalsvinget 7</t>
  </si>
  <si>
    <t>Slagelse Affaldsenergi</t>
  </si>
  <si>
    <t>Dalsvinget 11</t>
  </si>
  <si>
    <t>SK Varme A/S, Trafikcenter Allé 32</t>
  </si>
  <si>
    <t>Trafikcenter Alle 32</t>
  </si>
  <si>
    <t>Frederiksberg Kraftvarmeanlæg</t>
  </si>
  <si>
    <t>Smedevej 32</t>
  </si>
  <si>
    <t>Sorø</t>
  </si>
  <si>
    <t>NVE, Kirkevej 41 A</t>
  </si>
  <si>
    <t>Kirkevej 41A</t>
  </si>
  <si>
    <t>NVE, Vedelsgade 47</t>
  </si>
  <si>
    <t>Vedelsgade 47</t>
  </si>
  <si>
    <t>NVE, Katrinelystvej 11 F</t>
  </si>
  <si>
    <t>Katrinelystvej 11F</t>
  </si>
  <si>
    <t>Sorø Kraftvarmeanlæg</t>
  </si>
  <si>
    <t>Industrivej 9</t>
  </si>
  <si>
    <t>Jyderup Varmeværk</t>
  </si>
  <si>
    <t>Lyngvej 6</t>
  </si>
  <si>
    <t>Jyderup</t>
  </si>
  <si>
    <t>Mørkøv Varmeværk Amba</t>
  </si>
  <si>
    <t>Holbækvej 236</t>
  </si>
  <si>
    <t>Mørkøv</t>
  </si>
  <si>
    <t>St.Merløs Varmeværk</t>
  </si>
  <si>
    <t>Tåstrupvej 11</t>
  </si>
  <si>
    <t>Store Merløse</t>
  </si>
  <si>
    <t>Faxe Fjernvarmeselskab, Knudsvej 2</t>
  </si>
  <si>
    <t>Knudsvej 2</t>
  </si>
  <si>
    <t>Faxe</t>
  </si>
  <si>
    <t>Fakse Renseanlæg</t>
  </si>
  <si>
    <t>Lindegårdsvej 9</t>
  </si>
  <si>
    <t>Fakse</t>
  </si>
  <si>
    <t>Faxe Kalk Ovnanlægget Stubberup</t>
  </si>
  <si>
    <t>Gl Strandvej 14</t>
  </si>
  <si>
    <t>Faxe Fjernvarmeselskab, Schjølervej 7</t>
  </si>
  <si>
    <t>Schjølervej 7</t>
  </si>
  <si>
    <t>Holeby Fjernvarme Amba</t>
  </si>
  <si>
    <t>Industrivej 1</t>
  </si>
  <si>
    <t>Holeby</t>
  </si>
  <si>
    <t>Industrivej 7</t>
  </si>
  <si>
    <t>Fensmark Fjernvarmeværk</t>
  </si>
  <si>
    <t>Engvej 4</t>
  </si>
  <si>
    <t>Holmegaard</t>
  </si>
  <si>
    <t>Ardagh Glass Holmegaard A/S</t>
  </si>
  <si>
    <t>Glasværksvej 52</t>
  </si>
  <si>
    <t>Lolland Varme A/S, Søllested</t>
  </si>
  <si>
    <t>Jernbanegade 25</t>
  </si>
  <si>
    <t>Søllested</t>
  </si>
  <si>
    <t>Nakskov</t>
  </si>
  <si>
    <t>Maribo Varmeværk, C. E. Christiansensvej 40</t>
  </si>
  <si>
    <t>C. E. Christiansens Vej 40</t>
  </si>
  <si>
    <t>Maribo</t>
  </si>
  <si>
    <t>Sakskøbing Fjernvarme</t>
  </si>
  <si>
    <t>Lillemark 25</t>
  </si>
  <si>
    <t>Sakskøbing</t>
  </si>
  <si>
    <t>Maribo-Sakskøbing Kraftvarmeværk</t>
  </si>
  <si>
    <t>Tømmervej 1</t>
  </si>
  <si>
    <t>Flisværket</t>
  </si>
  <si>
    <t>C. E. Christiansens Vej 23A</t>
  </si>
  <si>
    <t>Gammel Havevej 4</t>
  </si>
  <si>
    <t>Stege</t>
  </si>
  <si>
    <t>Stege Halmvarmeværk</t>
  </si>
  <si>
    <t>Elmevej 1D</t>
  </si>
  <si>
    <t>Stege Solvarme</t>
  </si>
  <si>
    <t>Kobbelvej 56</t>
  </si>
  <si>
    <t>Lolland Varme A/S, Svingelsvej 2</t>
  </si>
  <si>
    <t>Svingelsvej 2</t>
  </si>
  <si>
    <t>Lolland Varme A/S, Stensø</t>
  </si>
  <si>
    <t>Savnsøvej 4</t>
  </si>
  <si>
    <t>Lolland Varme A/S, Drammenvej 1</t>
  </si>
  <si>
    <t>Drammenvej 1</t>
  </si>
  <si>
    <t>Affaldsforbrændingsanlæg I/S REFA</t>
  </si>
  <si>
    <t>Energivej 4</t>
  </si>
  <si>
    <t>Nykøbing F</t>
  </si>
  <si>
    <t>Guldborgsund Varme Fjernvarmecentral Nord</t>
  </si>
  <si>
    <t>Ndr Ringvej 15</t>
  </si>
  <si>
    <t>Guldborgsund Varme Fjernvarmecentral Øst</t>
  </si>
  <si>
    <t>Aage Sørensensgade 16</t>
  </si>
  <si>
    <t>Nordic Sugar, Nykøbing Sukkerfabrik</t>
  </si>
  <si>
    <t>Østerbrogade 2</t>
  </si>
  <si>
    <t>Bioenergi, Nyk. F.</t>
  </si>
  <si>
    <t>Skovalleen 42</t>
  </si>
  <si>
    <t>Øster Toreby Varmeværk Amba</t>
  </si>
  <si>
    <t>Agrovej 3</t>
  </si>
  <si>
    <t>Metalcolour A/S</t>
  </si>
  <si>
    <t>Agrovej 6</t>
  </si>
  <si>
    <t>Nysted Varmeværk A.m.b.a.</t>
  </si>
  <si>
    <t>Egevænget 1</t>
  </si>
  <si>
    <t>Nysted</t>
  </si>
  <si>
    <t>Nysted Bioenergi Aps</t>
  </si>
  <si>
    <t>Fuglegårdsvej 10</t>
  </si>
  <si>
    <t>Kettinge</t>
  </si>
  <si>
    <t>Næstved Affaldsenergi SYD</t>
  </si>
  <si>
    <t>Ved Fjorden 13</t>
  </si>
  <si>
    <t>Næstved</t>
  </si>
  <si>
    <t>Næstved Fjernvarme, Åderupvej 22-24</t>
  </si>
  <si>
    <t>Åderupvej 22</t>
  </si>
  <si>
    <t>Næstved Fjernvarme, H. C. Andersensvej 28</t>
  </si>
  <si>
    <t>H C Andersens Vej 28</t>
  </si>
  <si>
    <t>Næstved Fjernvarme, Ejlersvej 24</t>
  </si>
  <si>
    <t>Ejlersvej 24</t>
  </si>
  <si>
    <t>Næstved Fjernvarme, Kanalvej 9</t>
  </si>
  <si>
    <t>Kanalvej 9</t>
  </si>
  <si>
    <t>Næstved Fjernvarme, Østre Ringvej 98</t>
  </si>
  <si>
    <t>Østre Ringvej 98</t>
  </si>
  <si>
    <t>Næstved Affaldsenergi</t>
  </si>
  <si>
    <t>Ved Fjorden 20</t>
  </si>
  <si>
    <t>Næstved Fjernvarme, Ringstedgade 61</t>
  </si>
  <si>
    <t>Ringstedgade 61</t>
  </si>
  <si>
    <t>Nørre Alslev Fjernvarmeværk (Peter L Jensens Vej)</t>
  </si>
  <si>
    <t>Peter L Jensens Vej 4A</t>
  </si>
  <si>
    <t>Nørre Alslev</t>
  </si>
  <si>
    <t>Nørre Alslev Fjernvarmeværk (Kæpgårdsvej)</t>
  </si>
  <si>
    <t>Kæpgårdsvej 5</t>
  </si>
  <si>
    <t>Special Waste System A/S</t>
  </si>
  <si>
    <t>Herthadalvej 4A</t>
  </si>
  <si>
    <t>Præstø Kraftvarmeværk</t>
  </si>
  <si>
    <t>Værkstedsvej 3</t>
  </si>
  <si>
    <t>Præstø</t>
  </si>
  <si>
    <t>Rødby Varmeværk a.m.b.a</t>
  </si>
  <si>
    <t>Grønvej 7B</t>
  </si>
  <si>
    <t>Rødby</t>
  </si>
  <si>
    <t>Rødbyhavn Fjernvarme, Jøncksvej 1</t>
  </si>
  <si>
    <t>Jøncksvej 1</t>
  </si>
  <si>
    <t>Rødbyhavn Fjernvarme, Sverigesvej 16</t>
  </si>
  <si>
    <t>Sverigesvej 16</t>
  </si>
  <si>
    <t>REFA Stubbekøbing Fjernvarme A/S (Sivmosevej)</t>
  </si>
  <si>
    <t>Sivmosevej 2</t>
  </si>
  <si>
    <t>Stubbekøbing</t>
  </si>
  <si>
    <t>REFA Horbelev Fjernvarme</t>
  </si>
  <si>
    <t>Søndrevej 1</t>
  </si>
  <si>
    <t>Horbelev</t>
  </si>
  <si>
    <t>Sydfalster Varmeværk Amba</t>
  </si>
  <si>
    <t>Håndværkervænget 16</t>
  </si>
  <si>
    <t>Væggerløse</t>
  </si>
  <si>
    <t>REFA Gedser Fjernvarme A/S</t>
  </si>
  <si>
    <t>Børsholmsvej 3</t>
  </si>
  <si>
    <t>Gedser</t>
  </si>
  <si>
    <t>Smedevej 6</t>
  </si>
  <si>
    <t>Masnedø Gasturbine</t>
  </si>
  <si>
    <t>Brovejen 10</t>
  </si>
  <si>
    <t>Vordingborg</t>
  </si>
  <si>
    <t>Bødkervænget Varmecentral</t>
  </si>
  <si>
    <t>Bødkervænget 4</t>
  </si>
  <si>
    <t>Varmecentral Nyvej</t>
  </si>
  <si>
    <t>Nyvej 4</t>
  </si>
  <si>
    <t>Vordingborg Kraftvarme</t>
  </si>
  <si>
    <t>Klemensker Halmvarmeværk</t>
  </si>
  <si>
    <t>Industrivej 8</t>
  </si>
  <si>
    <t>Klemensker</t>
  </si>
  <si>
    <t>Nexø Halmvarmeværk</t>
  </si>
  <si>
    <t>Halmvænget 2</t>
  </si>
  <si>
    <t>Nexø</t>
  </si>
  <si>
    <t>Bornholms El-Produktion</t>
  </si>
  <si>
    <t>Skansevej 2</t>
  </si>
  <si>
    <t>Rønne</t>
  </si>
  <si>
    <t>Bornholms Affaldsbehandling</t>
  </si>
  <si>
    <t>Almegårdsvej 8</t>
  </si>
  <si>
    <t>Rønne Varme A/S, reserve og spidslastcentral</t>
  </si>
  <si>
    <t>Ved Lunden 5</t>
  </si>
  <si>
    <t>Lobbæk Varmeværk</t>
  </si>
  <si>
    <t>Rønnevej 76</t>
  </si>
  <si>
    <t>Aakirkeby</t>
  </si>
  <si>
    <t>Bornholms Bioenergi</t>
  </si>
  <si>
    <t>Rønnevej 48</t>
  </si>
  <si>
    <t>Aakirkeby Flisvarmeværk</t>
  </si>
  <si>
    <t>Brovangen 9</t>
  </si>
  <si>
    <t>Assens Fjernvarme Stejlebjergvej</t>
  </si>
  <si>
    <t>Stejlebjergvej 4</t>
  </si>
  <si>
    <t>Assens</t>
  </si>
  <si>
    <t>Assens Fjernvarme Hardersvej</t>
  </si>
  <si>
    <t>Hardersvej 1</t>
  </si>
  <si>
    <t>Energi Fyn Produktion - Assens</t>
  </si>
  <si>
    <t>Stejlebjergvej 12</t>
  </si>
  <si>
    <t>Bogense Forsyningsselskab</t>
  </si>
  <si>
    <t>Fynsvej 5</t>
  </si>
  <si>
    <t>Bogense</t>
  </si>
  <si>
    <t>Stenstrup Fjernvarme, Hostrupvej 28</t>
  </si>
  <si>
    <t>Hostrupvej 18</t>
  </si>
  <si>
    <t>Stenstrup</t>
  </si>
  <si>
    <t>Stenstrup Fjernvarme, Nordre Ringvej 51</t>
  </si>
  <si>
    <t>Nordre Ringvej 51</t>
  </si>
  <si>
    <t>Ejby Fjernvarme A.m.b.a.</t>
  </si>
  <si>
    <t>Nørregade 21A</t>
  </si>
  <si>
    <t>Ejby</t>
  </si>
  <si>
    <t>FFV Varme A/S</t>
  </si>
  <si>
    <t>Sundvænget 5</t>
  </si>
  <si>
    <t>Faaborg</t>
  </si>
  <si>
    <t>FFV Varme</t>
  </si>
  <si>
    <t>L. Frandsensvej 1</t>
  </si>
  <si>
    <t>Teglværksvej 10</t>
  </si>
  <si>
    <t>Glamsbjerg</t>
  </si>
  <si>
    <t>Toftevej 5</t>
  </si>
  <si>
    <t>Haarby</t>
  </si>
  <si>
    <t>Fredensvej 19</t>
  </si>
  <si>
    <t>Toftegårdsvej 17</t>
  </si>
  <si>
    <t>Bækskov Fjernvarmecentral</t>
  </si>
  <si>
    <t>Bækskov 23A</t>
  </si>
  <si>
    <t>Marslev</t>
  </si>
  <si>
    <t>Fangel Bioenergi</t>
  </si>
  <si>
    <t>Østermarksvej 70</t>
  </si>
  <si>
    <t>Odense S</t>
  </si>
  <si>
    <t>Ferritslev Fjernvarmeværk</t>
  </si>
  <si>
    <t>Krystalvænget 10</t>
  </si>
  <si>
    <t>Ferritslev Fyn</t>
  </si>
  <si>
    <t>Fjernvarme Fyn Produktion A/S</t>
  </si>
  <si>
    <t>Havnegade 120</t>
  </si>
  <si>
    <t>Odense C</t>
  </si>
  <si>
    <t>Kerteminde Fjernvarme</t>
  </si>
  <si>
    <t>Langegade 115A</t>
  </si>
  <si>
    <t>Kerteminde</t>
  </si>
  <si>
    <t>Langeskov Fjernvarme</t>
  </si>
  <si>
    <t>Langeskov Centret 12A</t>
  </si>
  <si>
    <t>Langeskov</t>
  </si>
  <si>
    <t>Munkebo Kommunale Værker</t>
  </si>
  <si>
    <t>Nørrevænget 1</t>
  </si>
  <si>
    <t>Munkebo</t>
  </si>
  <si>
    <t>Nr. Broby Varmecentral</t>
  </si>
  <si>
    <t>Stationsvej 14</t>
  </si>
  <si>
    <t>Broby</t>
  </si>
  <si>
    <t>Bellinge Varmecentral</t>
  </si>
  <si>
    <t>Kratholmvej 52A</t>
  </si>
  <si>
    <t>Billedskærervej Varmecentral</t>
  </si>
  <si>
    <t>Billedskærervej 9</t>
  </si>
  <si>
    <t>Odense M</t>
  </si>
  <si>
    <t>Bolbro Varmecentral</t>
  </si>
  <si>
    <t>Møllemarksvej 37</t>
  </si>
  <si>
    <t>Odense V</t>
  </si>
  <si>
    <t>Odense Kommune VC Bullerup</t>
  </si>
  <si>
    <t>Brolandsvænget 20</t>
  </si>
  <si>
    <t>Agedrup</t>
  </si>
  <si>
    <t>Centrum Varmecentral</t>
  </si>
  <si>
    <t>Enggade 13</t>
  </si>
  <si>
    <t>Dyrup Varmecentral</t>
  </si>
  <si>
    <t>Højmevej 15</t>
  </si>
  <si>
    <t>Odense SV</t>
  </si>
  <si>
    <t>Dalum Varmecentral</t>
  </si>
  <si>
    <t>Zachariasvænget 40</t>
  </si>
  <si>
    <t>Odense Kommune VC Fangel</t>
  </si>
  <si>
    <t>Borrebyvej 7</t>
  </si>
  <si>
    <t>Odense Kommune VC Højby</t>
  </si>
  <si>
    <t>Knullen 28A</t>
  </si>
  <si>
    <t>Korup Varmecentral</t>
  </si>
  <si>
    <t>Sandvadvej 1</t>
  </si>
  <si>
    <t>Odense NV</t>
  </si>
  <si>
    <t>Odense Kommune VC Lumby</t>
  </si>
  <si>
    <t>Slettensvej 351</t>
  </si>
  <si>
    <t>Odense N</t>
  </si>
  <si>
    <t>Næsby Varmecentral</t>
  </si>
  <si>
    <t>Højløkke Allé 59</t>
  </si>
  <si>
    <t>Odense Kommune VC Næsbyhoved Broby</t>
  </si>
  <si>
    <t>Sandgravvej 3</t>
  </si>
  <si>
    <t>Pårup Varmecentral</t>
  </si>
  <si>
    <t>Havrevænget 2</t>
  </si>
  <si>
    <t>Sanderum Varmecentral</t>
  </si>
  <si>
    <t>Sanderumvej 81</t>
  </si>
  <si>
    <t>Odense Kommune VC Stige</t>
  </si>
  <si>
    <t>Nistedvej 40</t>
  </si>
  <si>
    <t>Sydøst Varmecentral</t>
  </si>
  <si>
    <t>Ørbækvej 418</t>
  </si>
  <si>
    <t>Odense SØ</t>
  </si>
  <si>
    <t>Vollsmose Varmecentral</t>
  </si>
  <si>
    <t>Kildegårdsvej 45</t>
  </si>
  <si>
    <t>Odense NØ</t>
  </si>
  <si>
    <t>Otterup Varmecentral</t>
  </si>
  <si>
    <t>Bøgevej 2</t>
  </si>
  <si>
    <t>Otterup</t>
  </si>
  <si>
    <t>Vissenbjerg Fjernvarme</t>
  </si>
  <si>
    <t>Nyvej 9</t>
  </si>
  <si>
    <t>Vissenbjerg</t>
  </si>
  <si>
    <t>Ejby Mølle Renseanlæg</t>
  </si>
  <si>
    <t>Ejby Møllevej 22</t>
  </si>
  <si>
    <t>Industrivej 4B</t>
  </si>
  <si>
    <t>Hindsholm Kraftvarmeværk</t>
  </si>
  <si>
    <t>Møllegyden 32</t>
  </si>
  <si>
    <t>Dalby</t>
  </si>
  <si>
    <t>Odense Kommune Transportabel 7</t>
  </si>
  <si>
    <t>Klosterbakken 12</t>
  </si>
  <si>
    <t>Fjernvarme Fyn Affaldsenergi</t>
  </si>
  <si>
    <t>Sygehusets Varmecentral</t>
  </si>
  <si>
    <t>Heden 3Z</t>
  </si>
  <si>
    <t>Energi Fyn Produktion - Kratholm</t>
  </si>
  <si>
    <t>Kratholmvej 50</t>
  </si>
  <si>
    <t>Langeskov Plantecenter</t>
  </si>
  <si>
    <t>Nyborgvej 32</t>
  </si>
  <si>
    <t>Energi Fyn Produktion - OUH_Nød og regulerkraftanlæg</t>
  </si>
  <si>
    <t>Heden 3z</t>
  </si>
  <si>
    <t>Lindø Kraftvarmeværk</t>
  </si>
  <si>
    <t>Kystvejen 100</t>
  </si>
  <si>
    <t>Dalum Kraftvarme</t>
  </si>
  <si>
    <t>Dalumvej 116</t>
  </si>
  <si>
    <t>Stige Ø</t>
  </si>
  <si>
    <t>Østre Kanalvej 23</t>
  </si>
  <si>
    <t>Jagtvej 2</t>
  </si>
  <si>
    <t>Marstal</t>
  </si>
  <si>
    <t>Skolevej 13</t>
  </si>
  <si>
    <t>Skolevej 15</t>
  </si>
  <si>
    <t>Egeskovvej 265</t>
  </si>
  <si>
    <t>Fredericia</t>
  </si>
  <si>
    <t>Vejle Fjernvarme a.m.b.a., Central Langelinie</t>
  </si>
  <si>
    <t>Langelinie 60</t>
  </si>
  <si>
    <t>Vejle</t>
  </si>
  <si>
    <t>Fredericia Fjernvarme, Danmarksgade 37</t>
  </si>
  <si>
    <t>Danmarksgade 37</t>
  </si>
  <si>
    <t>Fredericia Fjernvarme, Venusvej 12</t>
  </si>
  <si>
    <t>Venusvej 14A</t>
  </si>
  <si>
    <t>Fredericia Fjernvarme, Indre Ringvej 93</t>
  </si>
  <si>
    <t>Indre Ringvej 93</t>
  </si>
  <si>
    <t>Fredericia Fjernvarme, Zartmannsvej 29</t>
  </si>
  <si>
    <t>Zartmannsvej 29</t>
  </si>
  <si>
    <t>Gauerslund Fjernvarme, Industrivej 2c</t>
  </si>
  <si>
    <t>Industrivej 2C</t>
  </si>
  <si>
    <t>Børkop</t>
  </si>
  <si>
    <t>Gauerslund Fjernvarme, Brejning Søndergade 30</t>
  </si>
  <si>
    <t>Brejning Søndergade 30</t>
  </si>
  <si>
    <t>Skærbækværket</t>
  </si>
  <si>
    <t>Klippehagevej 22</t>
  </si>
  <si>
    <t>Kolding Varmeværk Syd</t>
  </si>
  <si>
    <t>Rømøvej 8</t>
  </si>
  <si>
    <t>Kolding</t>
  </si>
  <si>
    <t>Kolding Varmeværk Vest</t>
  </si>
  <si>
    <t>Georg Brandes Vej 1</t>
  </si>
  <si>
    <t>Kolding Varmeværk Dampcentralen</t>
  </si>
  <si>
    <t>Sct. Jørgens Gade 1</t>
  </si>
  <si>
    <t>Kolding Varmeværk Brogården</t>
  </si>
  <si>
    <t>Platinvej 11</t>
  </si>
  <si>
    <t>Kolding Varmeværk Skovparken</t>
  </si>
  <si>
    <t>Skovvangen 8A</t>
  </si>
  <si>
    <t>Bronzevej 6</t>
  </si>
  <si>
    <t>Kolding Varmeværk Øst</t>
  </si>
  <si>
    <t>Kolding Åpark 5</t>
  </si>
  <si>
    <t>Kolding Varmeværk Strandhuse</t>
  </si>
  <si>
    <t>Lyshøj Alle 4</t>
  </si>
  <si>
    <t>Kolding Varmeværk Hvidsminde</t>
  </si>
  <si>
    <t>Sommerfuglvej 6A</t>
  </si>
  <si>
    <t>Lunderskov Varmeværk</t>
  </si>
  <si>
    <t>Toftegade 4</t>
  </si>
  <si>
    <t>Lunderskov</t>
  </si>
  <si>
    <t>Mølholm Varmeværk</t>
  </si>
  <si>
    <t>Mølholm Landevej 14</t>
  </si>
  <si>
    <t>Middelfart Fjernvarme a.m.b.a. - Kraftvarmeværk</t>
  </si>
  <si>
    <t>Grønnegade 7</t>
  </si>
  <si>
    <t>Nørre Aaby</t>
  </si>
  <si>
    <t>Vejle Centralrenseanlæg</t>
  </si>
  <si>
    <t>Toldbodvej 20</t>
  </si>
  <si>
    <t>Fredericia Centralrensningsanlæg</t>
  </si>
  <si>
    <t>Røde Banke 16</t>
  </si>
  <si>
    <t>CARLSBERG SUPPLY A/S TUBORG FB/TERMINAL - Vestre Ringvej</t>
  </si>
  <si>
    <t>Vestre Ringvej 111</t>
  </si>
  <si>
    <t>Fredericia Varmeværk, Erritsø</t>
  </si>
  <si>
    <t>Gl. Landevej 84</t>
  </si>
  <si>
    <t>Vejle Varmeværk Bredballe kedelcentral</t>
  </si>
  <si>
    <t>Skelvang 46</t>
  </si>
  <si>
    <t>Vejle Øst</t>
  </si>
  <si>
    <t>Vejle Varmeværk Hovergården Varmecentral</t>
  </si>
  <si>
    <t>Storegårdsvej 1</t>
  </si>
  <si>
    <t>Vejle Varmeværk Nørremarkens Kedelcentral</t>
  </si>
  <si>
    <t>Niels Finsensvej 6A</t>
  </si>
  <si>
    <t>Vejle Varmeværk Søndermarkens Kedelcentral</t>
  </si>
  <si>
    <t>Diskovej 8</t>
  </si>
  <si>
    <t>Kellers Park Varmeværk</t>
  </si>
  <si>
    <t>H.O. Wildenskovsvej 14A</t>
  </si>
  <si>
    <t>Middelfart Fjernvarme, Hovedcentral</t>
  </si>
  <si>
    <t>Hessgade 21B</t>
  </si>
  <si>
    <t>Middelfart</t>
  </si>
  <si>
    <t>Middelfart Fjernvarme, Central Øst</t>
  </si>
  <si>
    <t>Fynsvej 52</t>
  </si>
  <si>
    <t>Vejle Fjernvarme a.m.b.a., Central Stribæk</t>
  </si>
  <si>
    <t>Svendsgade 137</t>
  </si>
  <si>
    <t>Middelfart Fjernvarme - Biomassecentral</t>
  </si>
  <si>
    <t>Grandvej 3</t>
  </si>
  <si>
    <t>Containercentral</t>
  </si>
  <si>
    <t>Langholtgårdsvej -</t>
  </si>
  <si>
    <t>Central Taulov</t>
  </si>
  <si>
    <t>Adelvej 57</t>
  </si>
  <si>
    <t>Central Skærbæk</t>
  </si>
  <si>
    <t>Overgade 49</t>
  </si>
  <si>
    <t>Central Ullerup</t>
  </si>
  <si>
    <t>Parallelvej 2</t>
  </si>
  <si>
    <t>Central Egeskov</t>
  </si>
  <si>
    <t>Egeskovvej 343</t>
  </si>
  <si>
    <t>Central Snoghøj</t>
  </si>
  <si>
    <t>Gl. Færgevej 20</t>
  </si>
  <si>
    <t>Vejle Fjernvarme a.m.b.a., Central Toldbodvej</t>
  </si>
  <si>
    <t>Vejle Fjernvarme a.m.b.a, Central Uhrhøj</t>
  </si>
  <si>
    <t>Hovertoften 28</t>
  </si>
  <si>
    <t>Central CON20</t>
  </si>
  <si>
    <t>Dandyvej 1</t>
  </si>
  <si>
    <t>Central CON30</t>
  </si>
  <si>
    <t>Dronningens Kvarter 14</t>
  </si>
  <si>
    <t>Central CON40</t>
  </si>
  <si>
    <t>Tandholtvej 55</t>
  </si>
  <si>
    <t>Central CON50</t>
  </si>
  <si>
    <t>Central Vester Nebel</t>
  </si>
  <si>
    <t>Solgårdsparken 22</t>
  </si>
  <si>
    <t>Egtved</t>
  </si>
  <si>
    <t>FWS, DK</t>
  </si>
  <si>
    <t>Lindholmvej 3</t>
  </si>
  <si>
    <t>Nyborg</t>
  </si>
  <si>
    <t>Nyborg Forsyning og Service, Central Gasværksvej</t>
  </si>
  <si>
    <t>Gasværksvej 10</t>
  </si>
  <si>
    <t>Nyborg Forsyning og Service A/S, Lindholmvej 12</t>
  </si>
  <si>
    <t>Lindholmvej 12</t>
  </si>
  <si>
    <t>Nyborg Forsyning og Service A/S, Skaboeshusevej 115</t>
  </si>
  <si>
    <t>Skaboeshusevej 115</t>
  </si>
  <si>
    <t>Nyborg Forsyning og Service A/S, Halvej 4</t>
  </si>
  <si>
    <t>Halvej 4</t>
  </si>
  <si>
    <t>Ullerslev Kraftvarmeværk</t>
  </si>
  <si>
    <t>Solholm 16</t>
  </si>
  <si>
    <t>Ullerslev</t>
  </si>
  <si>
    <t>Nyborg Forsyning og Service A/S, Langelandsvej 20</t>
  </si>
  <si>
    <t>Langelandsvej 20</t>
  </si>
  <si>
    <t>Nyborg Renseanlæg</t>
  </si>
  <si>
    <t>Lindholmvej 14</t>
  </si>
  <si>
    <t>Koppers Denmark ApS</t>
  </si>
  <si>
    <t>Avernakke 1</t>
  </si>
  <si>
    <t>Ringe Fjernvarmeselskab, Bakkevej 4</t>
  </si>
  <si>
    <t>Bakkevej 4</t>
  </si>
  <si>
    <t>Ringe</t>
  </si>
  <si>
    <t>Ringe Fjernvarmeselskab, Kielbergvej 2</t>
  </si>
  <si>
    <t>Kielbergvej 2</t>
  </si>
  <si>
    <t>Solvarme 31000m2</t>
  </si>
  <si>
    <t>Stegshavevej 40</t>
  </si>
  <si>
    <t>Rudkøbing Kraftvarmeværk</t>
  </si>
  <si>
    <t>Spodsbjergvej 147D</t>
  </si>
  <si>
    <t>Rudkøbing</t>
  </si>
  <si>
    <t>Rudkøbing Varmeværk</t>
  </si>
  <si>
    <t>Strandlystvej 12</t>
  </si>
  <si>
    <t>Tullebølle Fjernvarme</t>
  </si>
  <si>
    <t>Industrivej 4</t>
  </si>
  <si>
    <t>Tranekær</t>
  </si>
  <si>
    <t>Bøjdenvej 22B</t>
  </si>
  <si>
    <t>Kværndrup</t>
  </si>
  <si>
    <t>Svendborg Fjernvarme, Central Bagergade</t>
  </si>
  <si>
    <t>Bagergade 40A</t>
  </si>
  <si>
    <t>Svendborg</t>
  </si>
  <si>
    <t>Svendborg Fjernvarme, Vestre Central</t>
  </si>
  <si>
    <t>A P Møllers Vej 41</t>
  </si>
  <si>
    <t>Svendborg Kraftvarme A/S</t>
  </si>
  <si>
    <t>Bodøvej 15</t>
  </si>
  <si>
    <t>Svendborg Fjernvarme, Nordre Central</t>
  </si>
  <si>
    <t>Traverskiftet 1</t>
  </si>
  <si>
    <t>Skårup Fyn</t>
  </si>
  <si>
    <t>Solvarme - Nyborgvej</t>
  </si>
  <si>
    <t>Nyborgvej 438A</t>
  </si>
  <si>
    <t>Tommerup Bys Fjernvarmeforsyning</t>
  </si>
  <si>
    <t>Stadionvænget 6</t>
  </si>
  <si>
    <t>Tommerup</t>
  </si>
  <si>
    <t>Tommerup St. Bys Varmeforsyning</t>
  </si>
  <si>
    <t>Bannervej 22</t>
  </si>
  <si>
    <t>Tommerup Solvarme</t>
  </si>
  <si>
    <t>Tværvej 13A</t>
  </si>
  <si>
    <t>Hindemaevej 76</t>
  </si>
  <si>
    <t>Ærøskøbing Fjernvarme, Halmfyringsanlægget</t>
  </si>
  <si>
    <t>Lerbækken 23</t>
  </si>
  <si>
    <t>Ærøskøbing</t>
  </si>
  <si>
    <t>Ærøskøbing Fjernvarme, Kalkovnsvej 1</t>
  </si>
  <si>
    <t>Kalkovnsvej 1</t>
  </si>
  <si>
    <t>Augustenborg Fjernvarme, Møllegade</t>
  </si>
  <si>
    <t>Møllegade 18</t>
  </si>
  <si>
    <t>Augustenborg</t>
  </si>
  <si>
    <t>Augustenborg Fjernvarme, Industrivej</t>
  </si>
  <si>
    <t>Industrivej 6</t>
  </si>
  <si>
    <t>Padborg Fjernvarme A.m.b.a.</t>
  </si>
  <si>
    <t>Haraldsdalvej 11B</t>
  </si>
  <si>
    <t>Padborg</t>
  </si>
  <si>
    <t>Agri-Norcold A/S - Padborg</t>
  </si>
  <si>
    <t>Padborg Fjernvarme - Solvarmecentral</t>
  </si>
  <si>
    <t>Spølbækvej 10</t>
  </si>
  <si>
    <t>Visherredsvej 2</t>
  </si>
  <si>
    <t>Bredebro Varmeværk, Søndergade</t>
  </si>
  <si>
    <t>Søndergade 8</t>
  </si>
  <si>
    <t>Bredebro</t>
  </si>
  <si>
    <t>Bredebro Varmeværk, Langagervej</t>
  </si>
  <si>
    <t>Langagervej 55</t>
  </si>
  <si>
    <t>Broager Fjernvarmeselskab</t>
  </si>
  <si>
    <t>Østergade 21</t>
  </si>
  <si>
    <t>Broager</t>
  </si>
  <si>
    <t>Broager FV - Solvarmeanlæg</t>
  </si>
  <si>
    <t>Banestien 4 6310 Broager 4</t>
  </si>
  <si>
    <t>Christiansfeld Fjernvarmeselskab Amba</t>
  </si>
  <si>
    <t>Kongensgade 6A</t>
  </si>
  <si>
    <t>Christiansfeld</t>
  </si>
  <si>
    <t>Christiansfeld-Tyrstrup Fjernvarme</t>
  </si>
  <si>
    <t>Ravnhavevej 2</t>
  </si>
  <si>
    <t>Sønderbyvej 24</t>
  </si>
  <si>
    <t>Gram</t>
  </si>
  <si>
    <t>Egetæpper Gram</t>
  </si>
  <si>
    <t>Industrivej 3</t>
  </si>
  <si>
    <t>Sønderborg Varme A/S</t>
  </si>
  <si>
    <t>Bocks Bjerg 5A</t>
  </si>
  <si>
    <t>Gråsten</t>
  </si>
  <si>
    <t>Gråsten Varme, Halmværk</t>
  </si>
  <si>
    <t>Sønderborg Landevej 3</t>
  </si>
  <si>
    <t>Haderslev Fjernvarme, Posthussvinget 1</t>
  </si>
  <si>
    <t>Posthussvinget 1</t>
  </si>
  <si>
    <t>Haderslev</t>
  </si>
  <si>
    <t>Haderslev Fjernvarme, Fjordagervej 15-17</t>
  </si>
  <si>
    <t>Fjordagervej 15</t>
  </si>
  <si>
    <t>Haderslev Fjernvarme, Nederbyvænget 442</t>
  </si>
  <si>
    <t>Nederbyvænget 442</t>
  </si>
  <si>
    <t>Niels Finsensvej central</t>
  </si>
  <si>
    <t>Niels Finsens Vej 6</t>
  </si>
  <si>
    <t>Knokbjerg - Haderslev Fjernvarme A.m.b.a.</t>
  </si>
  <si>
    <t>Dybkær 2</t>
  </si>
  <si>
    <t>Løgumkloster Fjernvarme (Søndermarksvej)</t>
  </si>
  <si>
    <t>Søndermarksvej 3</t>
  </si>
  <si>
    <t>Løgumkloster</t>
  </si>
  <si>
    <t>Driftscentral Søndermarksvej</t>
  </si>
  <si>
    <t>Søndermarksvej 1</t>
  </si>
  <si>
    <t>Nordborg</t>
  </si>
  <si>
    <t>Østerlund varme A/S</t>
  </si>
  <si>
    <t>Tangsholmvej 10</t>
  </si>
  <si>
    <t>Nordborg Kraftvarme</t>
  </si>
  <si>
    <t>Mellemvej 31</t>
  </si>
  <si>
    <t>Toftlund Fjernvarmecentral</t>
  </si>
  <si>
    <t>Østerdalen 3</t>
  </si>
  <si>
    <t>Toftlund</t>
  </si>
  <si>
    <t>Rødding Fjernvarme, Bakkevej 31</t>
  </si>
  <si>
    <t>Bakkevej 31</t>
  </si>
  <si>
    <t>Rødding</t>
  </si>
  <si>
    <t>Aps Gammelmark 20</t>
  </si>
  <si>
    <t>Tornumvej 15</t>
  </si>
  <si>
    <t>Lintrup</t>
  </si>
  <si>
    <t>Rødding Fjernvarme, Halmværk</t>
  </si>
  <si>
    <t>Vestermarksvej 2B</t>
  </si>
  <si>
    <t>Skolestien 2</t>
  </si>
  <si>
    <t>Skærbæk</t>
  </si>
  <si>
    <t>Skærbæk Fjernvarme A.m.b.a.</t>
  </si>
  <si>
    <t>Læssevej 7</t>
  </si>
  <si>
    <t>Sønderborg Varme, Sundquist</t>
  </si>
  <si>
    <t>Sundquistsgade 15</t>
  </si>
  <si>
    <t>Sønderborg</t>
  </si>
  <si>
    <t>Sønderborg Fjernvarme, Nørrekobbel</t>
  </si>
  <si>
    <t>Kærhaven 1</t>
  </si>
  <si>
    <t>Sønderborg Fjernvarme, Frydendal</t>
  </si>
  <si>
    <t>Bøffelkobbelvej 11</t>
  </si>
  <si>
    <t>Sønderborg Varme, Rojum</t>
  </si>
  <si>
    <t>Kløvermarken 3</t>
  </si>
  <si>
    <t>Vestermark 16</t>
  </si>
  <si>
    <t>Sønderborg Fjernvarme, Vollerup - Solparken</t>
  </si>
  <si>
    <t>Mommarkvej 81</t>
  </si>
  <si>
    <t>Sønderborg Fjernvarme, Vestermark</t>
  </si>
  <si>
    <t>Vestermark 14B</t>
  </si>
  <si>
    <t>Sønderborg Fjernvarme, Geotermi</t>
  </si>
  <si>
    <t>Augustenborg Landevej 81</t>
  </si>
  <si>
    <t>Tønder Fjernvarmeselskab Amba (Østergade)</t>
  </si>
  <si>
    <t>Østergade 83</t>
  </si>
  <si>
    <t>Tønder</t>
  </si>
  <si>
    <t>Brødrene Hartmann A/S</t>
  </si>
  <si>
    <t>Hartmannsvej 2</t>
  </si>
  <si>
    <t>Tønder Fjernvarmeselskab Amba (Grønnevej)</t>
  </si>
  <si>
    <t>Grønnevej 10B</t>
  </si>
  <si>
    <t>Tønder fjernvarmeselskab Amba (Energivej)</t>
  </si>
  <si>
    <t>Energivej 2</t>
  </si>
  <si>
    <t>Varmepumpecentral</t>
  </si>
  <si>
    <t>Hydrovej 9</t>
  </si>
  <si>
    <t>Vojens Fjernvarme Hejmdals Brovej</t>
  </si>
  <si>
    <t>Hejmdals brovej 285</t>
  </si>
  <si>
    <t>Vojens</t>
  </si>
  <si>
    <t>Vojens Fjernvarme Sdr. Ringvej</t>
  </si>
  <si>
    <t>Søndre Ringvej 7</t>
  </si>
  <si>
    <t>Vojens Fjernvarme Tingvejen</t>
  </si>
  <si>
    <t>Tingvejen 47</t>
  </si>
  <si>
    <t>Hjordkær Fjernvarmeværk</t>
  </si>
  <si>
    <t>Grønhøj 13</t>
  </si>
  <si>
    <t>Rødekro</t>
  </si>
  <si>
    <t>Skånevej 12</t>
  </si>
  <si>
    <t>Aabenraa</t>
  </si>
  <si>
    <t>Aabenraa-Rødekro Fjernvarme - Rådmandsløkken central</t>
  </si>
  <si>
    <t>Stegholt 3</t>
  </si>
  <si>
    <t>Aabenraa-Rødekro Fjernvarme, Langrode Central</t>
  </si>
  <si>
    <t>Langrode 42</t>
  </si>
  <si>
    <t>Aabenraa-Rødekro Fjernvarme, Styrtom Central</t>
  </si>
  <si>
    <t>Hvid's Vej 7</t>
  </si>
  <si>
    <t>Aabenraa-Rødekro Fjernvarme, Stubbæk Central</t>
  </si>
  <si>
    <t>Lundsbjerg Industrivej 151</t>
  </si>
  <si>
    <t>Aabenraa-Rødekro Fjernvarme, Lindbjerg Central</t>
  </si>
  <si>
    <t>Lindehave 5</t>
  </si>
  <si>
    <t>Aabenraa-Rødekro Fjernvarme, Egelund</t>
  </si>
  <si>
    <t>Egelund 60</t>
  </si>
  <si>
    <t>Aabenraa-Rødekro Fjernvarme, Lundsbjerg Industrivej</t>
  </si>
  <si>
    <t>Lundsbjerg Industrivej 149</t>
  </si>
  <si>
    <t>Løjt Kirkeby Fjernvarmeforsyning</t>
  </si>
  <si>
    <t>Skovbyvej 44</t>
  </si>
  <si>
    <t>Billund Varmeværk I</t>
  </si>
  <si>
    <t>Højmarksvej 1</t>
  </si>
  <si>
    <t>Billund</t>
  </si>
  <si>
    <t>Billund Varmeværk II</t>
  </si>
  <si>
    <t>Møllevej 9</t>
  </si>
  <si>
    <t>Billund Varmeværk III</t>
  </si>
  <si>
    <t>Cargo centervej -</t>
  </si>
  <si>
    <t>Billund Varmeværk IV</t>
  </si>
  <si>
    <t>Rugmarken 2</t>
  </si>
  <si>
    <t>Nørre Nebel Fjernvarme</t>
  </si>
  <si>
    <t>Præstbølvej 9</t>
  </si>
  <si>
    <t>Nørre Nebel</t>
  </si>
  <si>
    <t>Outrup Varmeværk</t>
  </si>
  <si>
    <t>Centrum 2</t>
  </si>
  <si>
    <t>Outrup</t>
  </si>
  <si>
    <t>Outrup Varmeværk Varmepumpecentral</t>
  </si>
  <si>
    <t>Gartnervænget 22</t>
  </si>
  <si>
    <t>Oksbøl Varmeværk</t>
  </si>
  <si>
    <t>Industrivej 10</t>
  </si>
  <si>
    <t>Oksbøl</t>
  </si>
  <si>
    <t>Bramming Fjernvarme A.m.b.a.</t>
  </si>
  <si>
    <t>Grønningen 7</t>
  </si>
  <si>
    <t>Bramming</t>
  </si>
  <si>
    <t>Gørding Varmeværk, Nørregade 55</t>
  </si>
  <si>
    <t>Nørregade 55</t>
  </si>
  <si>
    <t>Gørding</t>
  </si>
  <si>
    <t>Gørding Varmeværk, Annesmindevej 7</t>
  </si>
  <si>
    <t>Annesmindevej 7</t>
  </si>
  <si>
    <t>Vandværksvej 5</t>
  </si>
  <si>
    <t>Brørup</t>
  </si>
  <si>
    <t>Vester Nebel Varmeværk</t>
  </si>
  <si>
    <t>Hygumvej 23</t>
  </si>
  <si>
    <t>Esbjerg N</t>
  </si>
  <si>
    <t>Esbjerg Ø</t>
  </si>
  <si>
    <t>Tarp Varmeværk</t>
  </si>
  <si>
    <t>Hammeren 7</t>
  </si>
  <si>
    <t>Hjerting Varmeværk</t>
  </si>
  <si>
    <t>Bytoften 4</t>
  </si>
  <si>
    <t>Esbjerg V</t>
  </si>
  <si>
    <t>Gjesing Varmecentral</t>
  </si>
  <si>
    <t>Østervangsvej 18</t>
  </si>
  <si>
    <t>Sædding Varmeværk</t>
  </si>
  <si>
    <t>Sædding Ringvej 9</t>
  </si>
  <si>
    <t>Tjæreborg Varmeværk</t>
  </si>
  <si>
    <t>Skolevej 5</t>
  </si>
  <si>
    <t>Tjæreborg</t>
  </si>
  <si>
    <t>Andrup Varmeværk</t>
  </si>
  <si>
    <t>Majgårdsparken 7</t>
  </si>
  <si>
    <t>Varmecentral Søndermarken</t>
  </si>
  <si>
    <t>Brolæggervej 2</t>
  </si>
  <si>
    <t>Varde</t>
  </si>
  <si>
    <t>Varmecentral Toften</t>
  </si>
  <si>
    <t>Toften 1</t>
  </si>
  <si>
    <t>Esbjerg Vest Renseanlæg</t>
  </si>
  <si>
    <t>Vognsbøl Engvej 7</t>
  </si>
  <si>
    <t>Esbjerg</t>
  </si>
  <si>
    <t>Esbjergværket</t>
  </si>
  <si>
    <t>Amerikavej 7</t>
  </si>
  <si>
    <t>Esbjerg Øst Renseanlæg</t>
  </si>
  <si>
    <t>Mådevej 52</t>
  </si>
  <si>
    <t>Nordby Varmeværk</t>
  </si>
  <si>
    <t>Engvejen 2</t>
  </si>
  <si>
    <t>Fanø</t>
  </si>
  <si>
    <t>Sky-Light A/S</t>
  </si>
  <si>
    <t>Tømrervej 36</t>
  </si>
  <si>
    <t>Måde Industrivej 35</t>
  </si>
  <si>
    <t>Citycentralen</t>
  </si>
  <si>
    <t>Stikvejen 5</t>
  </si>
  <si>
    <t>Novrup Krematorium</t>
  </si>
  <si>
    <t>Novrupvej 47</t>
  </si>
  <si>
    <t>Storstrømsvej 49</t>
  </si>
  <si>
    <t>Mobil central</t>
  </si>
  <si>
    <t>Ulvsundvej 1</t>
  </si>
  <si>
    <t>Varde laks</t>
  </si>
  <si>
    <t>Snedkervej 2</t>
  </si>
  <si>
    <t>Sydvestjysk Pelscenter</t>
  </si>
  <si>
    <t>Lerpøtvej 56</t>
  </si>
  <si>
    <t>DuPont Nutrition Biosciences, Grindsted</t>
  </si>
  <si>
    <t>Tårnvej 25</t>
  </si>
  <si>
    <t>Grindsted</t>
  </si>
  <si>
    <t>KVV Grønningen-Central 2</t>
  </si>
  <si>
    <t>Grønningen 1</t>
  </si>
  <si>
    <t>GEV Varme AS, Sydtoften 600</t>
  </si>
  <si>
    <t>Sydtoften 600</t>
  </si>
  <si>
    <t>Grindsted Landevej 40</t>
  </si>
  <si>
    <t>KVV Tårnvej</t>
  </si>
  <si>
    <t>Tårnvej 24</t>
  </si>
  <si>
    <t>Tingvejen 396</t>
  </si>
  <si>
    <t>Sønder Omme Varmeværk Nedergårdsvej</t>
  </si>
  <si>
    <t>Nedergårdsvej 30</t>
  </si>
  <si>
    <t>Sønder Omme</t>
  </si>
  <si>
    <t>Hejnsvig Varmeværk A.m.b.a.</t>
  </si>
  <si>
    <t>Østermarksvej 25</t>
  </si>
  <si>
    <t>Hejnsvig</t>
  </si>
  <si>
    <t>Holsted Varmeværk</t>
  </si>
  <si>
    <t>Overgade 11</t>
  </si>
  <si>
    <t>Holsted</t>
  </si>
  <si>
    <t>Holsted solvarme</t>
  </si>
  <si>
    <t>Vestermarken 11</t>
  </si>
  <si>
    <t>Ribe Fjernvarmecentral</t>
  </si>
  <si>
    <t>Sct Nicolaj Gade 23</t>
  </si>
  <si>
    <t>Ribe</t>
  </si>
  <si>
    <t>Ribe Kraftvarmeværk</t>
  </si>
  <si>
    <t>Mosevej 100</t>
  </si>
  <si>
    <t>Dansk Træemballage A/S</t>
  </si>
  <si>
    <t>Sig Varmeværk</t>
  </si>
  <si>
    <t>Sct Gertrudsvej 6B</t>
  </si>
  <si>
    <t>Vejen Varmeværk</t>
  </si>
  <si>
    <t>Gørtlervej 99</t>
  </si>
  <si>
    <t>Vejen</t>
  </si>
  <si>
    <t>Vejen Varmeværk (Koldingvej)</t>
  </si>
  <si>
    <t>Koldingvej 30B</t>
  </si>
  <si>
    <t>Vejen Varmeværk (Grønvang)</t>
  </si>
  <si>
    <t>Jacob Gades Allé -</t>
  </si>
  <si>
    <t>Agri-Norcold A/S - Vejen</t>
  </si>
  <si>
    <t>Park Alle 17</t>
  </si>
  <si>
    <t>Ølgod</t>
  </si>
  <si>
    <t>Ølgod Fjernvarmeselskab Amba., Industrivej 11</t>
  </si>
  <si>
    <t>Industrivej 11</t>
  </si>
  <si>
    <t>Ølgod Fjernvarmeselskab Amba., Industrivej 9</t>
  </si>
  <si>
    <t>Tistrup Varmeværk</t>
  </si>
  <si>
    <t>Kastanievej 1</t>
  </si>
  <si>
    <t>Tistrup</t>
  </si>
  <si>
    <t>Skovlund Kraftvarme</t>
  </si>
  <si>
    <t>Nørremarken 20</t>
  </si>
  <si>
    <t>Ansager</t>
  </si>
  <si>
    <t>Ansager Varmeværk</t>
  </si>
  <si>
    <t>Østre Alle 2</t>
  </si>
  <si>
    <t>Tiphedevej central</t>
  </si>
  <si>
    <t>Tiphedevej 2A</t>
  </si>
  <si>
    <t>Brædstrup Totalenergianlæg AS</t>
  </si>
  <si>
    <t>Fjernvarmevej 2</t>
  </si>
  <si>
    <t>Brædstrup</t>
  </si>
  <si>
    <t>Egtved Varmeværk, Søndergade 35</t>
  </si>
  <si>
    <t>Søndergade 35</t>
  </si>
  <si>
    <t>Egtved Varmeværk, Lergårdvej 9</t>
  </si>
  <si>
    <t>Lergårdvej 9</t>
  </si>
  <si>
    <t>Bredsten-Balle Kraftvarmeværk A.m.b.a.</t>
  </si>
  <si>
    <t>Engvej 2</t>
  </si>
  <si>
    <t>Bredsten</t>
  </si>
  <si>
    <t>Hovedgård Fjernvarme amba</t>
  </si>
  <si>
    <t>Frydsvej 18</t>
  </si>
  <si>
    <t>Hovedgård</t>
  </si>
  <si>
    <t>Østbirk Varmeværk a.m.b.a, Industrivej 9</t>
  </si>
  <si>
    <t>Østbirk</t>
  </si>
  <si>
    <t>Give Fjernvarme (Energivej 3)</t>
  </si>
  <si>
    <t>Energivej 3</t>
  </si>
  <si>
    <t>Give</t>
  </si>
  <si>
    <t>Give Energianlæg ApS (Energivej 8)</t>
  </si>
  <si>
    <t>Energivej 8</t>
  </si>
  <si>
    <t>Give Energianlæg (Østerhovedvej)</t>
  </si>
  <si>
    <t>Østerhovedvej 4</t>
  </si>
  <si>
    <t>Hedensted Fjernvarme, Løsningvej 26</t>
  </si>
  <si>
    <t>Løsningvej 26</t>
  </si>
  <si>
    <t>Hedensted</t>
  </si>
  <si>
    <t>Jacobsens Backery Ltd. A/S</t>
  </si>
  <si>
    <t>Nilanvej 1</t>
  </si>
  <si>
    <t>SuperBrugsen Hedensted</t>
  </si>
  <si>
    <t>Bytorvet 30</t>
  </si>
  <si>
    <t>Satellit Centralen Hedensted</t>
  </si>
  <si>
    <t>Overholmvej 36</t>
  </si>
  <si>
    <t>Løsning Fjernvarme A.m.b.a.</t>
  </si>
  <si>
    <t>Fasanvej 2</t>
  </si>
  <si>
    <t>Løsning</t>
  </si>
  <si>
    <t>Daka Denmark A/S, Dakavej 10</t>
  </si>
  <si>
    <t>Dakavej 10</t>
  </si>
  <si>
    <t>Fjernvarme Horsens A/S - Glentevej</t>
  </si>
  <si>
    <t>Glentevej 8</t>
  </si>
  <si>
    <t>Horsens</t>
  </si>
  <si>
    <t>Fjernvarme Horsens A/S - Østergade 14</t>
  </si>
  <si>
    <t>Østergade 14</t>
  </si>
  <si>
    <t>Fjernvarme Horsens A/S - Langmarksvej 84</t>
  </si>
  <si>
    <t>Langmarksvej 84</t>
  </si>
  <si>
    <t>Fjernvarme Horsens A/S - Kraftvarmeværket</t>
  </si>
  <si>
    <t>Endelavevej 7</t>
  </si>
  <si>
    <t>Horsens Vand Energi A/S</t>
  </si>
  <si>
    <t>Alrøvej 10</t>
  </si>
  <si>
    <t>Fjernvarme Horsens A/S - Høegh Guldbergs Gade 20</t>
  </si>
  <si>
    <t>Høegh Guldbergs Gade 20</t>
  </si>
  <si>
    <t>Fjernvarme Horsens A/S - Flisværket</t>
  </si>
  <si>
    <t>Jelling Varmeværk, Grønnegade 3</t>
  </si>
  <si>
    <t>Grønnegade 3</t>
  </si>
  <si>
    <t>Jelling</t>
  </si>
  <si>
    <t>Jelling Varmeværk, Nordkrogen 20 B</t>
  </si>
  <si>
    <t>Nordkrogen 20B</t>
  </si>
  <si>
    <t>Ejstrupholm Varmeværk</t>
  </si>
  <si>
    <t>Vandværksvej 12</t>
  </si>
  <si>
    <t>Ejstrupholm</t>
  </si>
  <si>
    <t>Nørre Snede</t>
  </si>
  <si>
    <t>Horsensvej 19</t>
  </si>
  <si>
    <t>Nørre-Snede Kraftvarme</t>
  </si>
  <si>
    <t>Tørring Kraftvarmeværk</t>
  </si>
  <si>
    <t>Bygade 5a</t>
  </si>
  <si>
    <t>Tørring</t>
  </si>
  <si>
    <t>Tørring Kraftvarmeværk - Solvarme</t>
  </si>
  <si>
    <t>Søndre Fælledvej 8</t>
  </si>
  <si>
    <t>Rask Mølle Kraftvarmeværk I/S</t>
  </si>
  <si>
    <t>Vandværksvej 4</t>
  </si>
  <si>
    <t>Rask Mølle</t>
  </si>
  <si>
    <t>Uldum Varmeværk</t>
  </si>
  <si>
    <t>Industrisvinget 9</t>
  </si>
  <si>
    <t>Uldum</t>
  </si>
  <si>
    <t>Rask Mølle varmeværk</t>
  </si>
  <si>
    <t>Nygade 6</t>
  </si>
  <si>
    <t>Vamdrup</t>
  </si>
  <si>
    <t>Vamdrup Fjernvarme (reserve)</t>
  </si>
  <si>
    <t>Bavnevej 30</t>
  </si>
  <si>
    <t>Rockwool A/S, Vamdrup</t>
  </si>
  <si>
    <t>Aulum Fjernvarme A.m.b.a. (Rugbjergvej 3)</t>
  </si>
  <si>
    <t>Rugbjergvej 3</t>
  </si>
  <si>
    <t>Aulum</t>
  </si>
  <si>
    <t>Aulum Fjernvarme A.m.b.a. (Kulvej 5)</t>
  </si>
  <si>
    <t>Kulvej 5</t>
  </si>
  <si>
    <t>Verdo Varme Herning, Hodsager</t>
  </si>
  <si>
    <t>Hestbjergvej 1A</t>
  </si>
  <si>
    <t>Brande Fjernvarme A.m.b.a.</t>
  </si>
  <si>
    <t>Præstevænget 11</t>
  </si>
  <si>
    <t>Brande</t>
  </si>
  <si>
    <t>Brande Fjernvarme - Myl Erichsensvej</t>
  </si>
  <si>
    <t>Myl Erichsensvej 39</t>
  </si>
  <si>
    <t>Tarm Varmeværk (Skolegade)</t>
  </si>
  <si>
    <t>Skolegade 23</t>
  </si>
  <si>
    <t>Tarm</t>
  </si>
  <si>
    <t>Tarm Varmeværk (Tværvej)</t>
  </si>
  <si>
    <t>Tværvej 3</t>
  </si>
  <si>
    <t>Skodsbølvej 6</t>
  </si>
  <si>
    <t>Ikast El- og Varmeværk, Marsvej 4</t>
  </si>
  <si>
    <t>Marsvej 4</t>
  </si>
  <si>
    <t>Ikast</t>
  </si>
  <si>
    <t>Ikast El- og Varmeværk, Bygaden 5</t>
  </si>
  <si>
    <t>Bygaden 5</t>
  </si>
  <si>
    <t>Ikast Værkerne Varme A/S - Bording Kraftvarmeværk</t>
  </si>
  <si>
    <t>Højgade 7</t>
  </si>
  <si>
    <t>Bording</t>
  </si>
  <si>
    <t>Verdo Varme Herning, Holstebrovej</t>
  </si>
  <si>
    <t>Ålykkevej 1</t>
  </si>
  <si>
    <t>Herning</t>
  </si>
  <si>
    <t>Verdo Varme Herning, Nord varmecentral</t>
  </si>
  <si>
    <t>Krarupsvej 3</t>
  </si>
  <si>
    <t>Verdo Varme Herning, Lind</t>
  </si>
  <si>
    <t>Kristiansvænget 1</t>
  </si>
  <si>
    <t>Verdo Varme Herning, Kølkær</t>
  </si>
  <si>
    <t>Kølkær Hovedgade 101</t>
  </si>
  <si>
    <t>Verdo Varme Herning, Hammerum</t>
  </si>
  <si>
    <t>Hammerum Hovedgade 76A</t>
  </si>
  <si>
    <t>Herningværket</t>
  </si>
  <si>
    <t>Miljøvej 6</t>
  </si>
  <si>
    <t>Sunds Varmeværk, Teglgårdvej 7A</t>
  </si>
  <si>
    <t>Teglgårdvej 7A</t>
  </si>
  <si>
    <t>Sunds</t>
  </si>
  <si>
    <t>Sunds Varmeværk, Linåvej 17</t>
  </si>
  <si>
    <t>Øster Linåvej 17</t>
  </si>
  <si>
    <t>Verdo Varme Herning, Gjellerup</t>
  </si>
  <si>
    <t>Virkelyst 62</t>
  </si>
  <si>
    <t>Verdo Varme Herning, Snejbjerg</t>
  </si>
  <si>
    <t>Nordgaden 4</t>
  </si>
  <si>
    <t>Verdo Varme Herning, Vest</t>
  </si>
  <si>
    <t>Møllevænget 11</t>
  </si>
  <si>
    <t>Verdo Varme Herning, Baggeskærvej</t>
  </si>
  <si>
    <t>Baggeskærvej 4</t>
  </si>
  <si>
    <t>Egetæpper Herning</t>
  </si>
  <si>
    <t>Industrivej Nord 25</t>
  </si>
  <si>
    <t>Verdo Varme Herning, Nødforsyningskedel</t>
  </si>
  <si>
    <t>HI-park -</t>
  </si>
  <si>
    <t>Verdo Varme Herning, Ilskov</t>
  </si>
  <si>
    <t>Skaphusvej 50A</t>
  </si>
  <si>
    <t>Effektmarked DK ApS</t>
  </si>
  <si>
    <t>Nygade 29</t>
  </si>
  <si>
    <t>Verdo Varme Herning, HI-Park</t>
  </si>
  <si>
    <t>Hi-Park 455</t>
  </si>
  <si>
    <t>Verdo Varme Herning, Høgild</t>
  </si>
  <si>
    <t>Skomagerbakken 15</t>
  </si>
  <si>
    <t>Verdo Varme Herning, Fasterholt</t>
  </si>
  <si>
    <t>Enighedsvej 10</t>
  </si>
  <si>
    <t>Verdo Varme Herning, Arnborg Varmecentral</t>
  </si>
  <si>
    <t>Sportsvej 13</t>
  </si>
  <si>
    <t>Verdo Varme Herning, Haunstrup</t>
  </si>
  <si>
    <t>Fjelstervangvej 15</t>
  </si>
  <si>
    <t>Verdo Varme Herning, Sinding</t>
  </si>
  <si>
    <t>Ørrevænget 6</t>
  </si>
  <si>
    <t>Verdo Varme Herning, Simmelkær</t>
  </si>
  <si>
    <t>Simmelkær Hovedgade 7D</t>
  </si>
  <si>
    <t>Hvide Sande Fjernvarme</t>
  </si>
  <si>
    <t>Numitvej 25</t>
  </si>
  <si>
    <t>Hvide Sande</t>
  </si>
  <si>
    <t>Hvide Sande Fjernvarme - solvarme</t>
  </si>
  <si>
    <t>Beddingsvej 63</t>
  </si>
  <si>
    <t>Vestforsyning Varme A/S, Central H</t>
  </si>
  <si>
    <t>Helgolandsgade 20</t>
  </si>
  <si>
    <t>Holstebro</t>
  </si>
  <si>
    <t>Vestforsyning Varme A/S, Central Nord</t>
  </si>
  <si>
    <t>Nørre Boulevard 1</t>
  </si>
  <si>
    <t>Vestforsyning Varme A/S, Central Ellebæk</t>
  </si>
  <si>
    <t>Chopinsvej 1</t>
  </si>
  <si>
    <t>Vestforsyning Varme A/S, Central Vest</t>
  </si>
  <si>
    <t>Bisgårdmark 5</t>
  </si>
  <si>
    <t>Vestforsyning Varme A/S, Central Øst</t>
  </si>
  <si>
    <t>Agerbækvej 15</t>
  </si>
  <si>
    <t>Vestforsyning Varme A/S, Tvis Møllevej 3</t>
  </si>
  <si>
    <t>Tvis Møllevej 3</t>
  </si>
  <si>
    <t>Vestforsyning Varme A/S, Kirkevænget 9-11, Tvis</t>
  </si>
  <si>
    <t>Kirkevænget 9</t>
  </si>
  <si>
    <t>Humlum Varmeværk, Struer Forsyning</t>
  </si>
  <si>
    <t>Vesterbrogade 6</t>
  </si>
  <si>
    <t>Struer</t>
  </si>
  <si>
    <t>Måbjergværket</t>
  </si>
  <si>
    <t>Gimsing, Struer Forsyning Fjernvarme A/S</t>
  </si>
  <si>
    <t>Gimsinglundvej 22B</t>
  </si>
  <si>
    <t>Hjerm, Struer Forsyning Fjernvarme A/S</t>
  </si>
  <si>
    <t>Vestre Hovedgade 29B</t>
  </si>
  <si>
    <t>Hjerm</t>
  </si>
  <si>
    <t>Central Vest,Struer Forsyning Fjernvarme A/S</t>
  </si>
  <si>
    <t>Struergårdvej 19</t>
  </si>
  <si>
    <t>Sydvest, Struer Forsyning Fjernvarme A/S</t>
  </si>
  <si>
    <t>Treskel 10</t>
  </si>
  <si>
    <t>Bremdal,Struer Forsyning Fjernvarme A/S</t>
  </si>
  <si>
    <t>Fjordvejen 22B</t>
  </si>
  <si>
    <t>Vestforsyning Varme A/S, Central Sletten</t>
  </si>
  <si>
    <t>Sletten 2</t>
  </si>
  <si>
    <t>Vestforsyning Varme A/S Flytbar Central</t>
  </si>
  <si>
    <t>Nupark 51</t>
  </si>
  <si>
    <t>Vejrum varmecentral</t>
  </si>
  <si>
    <t>Hardsysselvej 2A</t>
  </si>
  <si>
    <t>MEC BioGas A/S</t>
  </si>
  <si>
    <t>Energivej 13</t>
  </si>
  <si>
    <t>Holstebro Mejeri</t>
  </si>
  <si>
    <t>Hjermvej 24-26</t>
  </si>
  <si>
    <t>Engesvang Moselund K.V.V.</t>
  </si>
  <si>
    <t>Birkevej 34</t>
  </si>
  <si>
    <t>Engesvang</t>
  </si>
  <si>
    <t>Engesvang-Moselund - Biomasseværk (STEA)</t>
  </si>
  <si>
    <t>Løhdesvej 10</t>
  </si>
  <si>
    <t>Lemvig Varmeværk Industrivej</t>
  </si>
  <si>
    <t>Lemvig</t>
  </si>
  <si>
    <t>Nørre Nissum Kraftvarme A.m.b.a.</t>
  </si>
  <si>
    <t>Seminarievej 70</t>
  </si>
  <si>
    <t>Klinkby Kraftvarme</t>
  </si>
  <si>
    <t>Kirkebyvej 5</t>
  </si>
  <si>
    <t>Lemvig Biogasanlæg A.M.B.A</t>
  </si>
  <si>
    <t>Pillevej 12</t>
  </si>
  <si>
    <t>Lemvig Varmeværk Vestavej</t>
  </si>
  <si>
    <t>Vestavej 2</t>
  </si>
  <si>
    <t>Ramme Varmeværk</t>
  </si>
  <si>
    <t>Sejrsvej 6</t>
  </si>
  <si>
    <t>Bøvling Varmeværk</t>
  </si>
  <si>
    <t>Marievej 3A</t>
  </si>
  <si>
    <t>Bøvlingbjerg</t>
  </si>
  <si>
    <t>Ringkøbing Værket</t>
  </si>
  <si>
    <t>Kongevejen 19B</t>
  </si>
  <si>
    <t>Ringkøbing</t>
  </si>
  <si>
    <t>Rindum Værket</t>
  </si>
  <si>
    <t>Isagervej 41</t>
  </si>
  <si>
    <t>Lem Varmeværk</t>
  </si>
  <si>
    <t>Askevej 5</t>
  </si>
  <si>
    <t>Lem St</t>
  </si>
  <si>
    <t>Solvarme</t>
  </si>
  <si>
    <t>Solagervej 2</t>
  </si>
  <si>
    <t>Tim Kraftvarmeværk</t>
  </si>
  <si>
    <t>Høbrovej 9F</t>
  </si>
  <si>
    <t>Tim</t>
  </si>
  <si>
    <t>Skjern Fjernvarmecentral afd. Øst</t>
  </si>
  <si>
    <t>Nykærsvej 2</t>
  </si>
  <si>
    <t>Skjern</t>
  </si>
  <si>
    <t>Skjern Paper A/S</t>
  </si>
  <si>
    <t>Birkvej 14</t>
  </si>
  <si>
    <t>Skjern Fjernvarmecentral afd. Syd</t>
  </si>
  <si>
    <t>Ånumvej 30</t>
  </si>
  <si>
    <t>Harboøre Varmeværk A.m.b.A.</t>
  </si>
  <si>
    <t>Harboøre</t>
  </si>
  <si>
    <t>Hvidbjerg Fjernvarme A.m.b.a., Håndværkervej 2</t>
  </si>
  <si>
    <t>Håndværkervej 2</t>
  </si>
  <si>
    <t>Thyholm</t>
  </si>
  <si>
    <t>Islandsvej 2</t>
  </si>
  <si>
    <t>Vildbjerg</t>
  </si>
  <si>
    <t>Vemb Varmeværk</t>
  </si>
  <si>
    <t>Vestergade 17</t>
  </si>
  <si>
    <t>Vemb</t>
  </si>
  <si>
    <t>Ulfborg Fjernvarmeværk A.m.b.a.</t>
  </si>
  <si>
    <t>Sportsvej 2</t>
  </si>
  <si>
    <t>Ulfborg</t>
  </si>
  <si>
    <t>Videbæk Varme A/S, Godthåbsvej</t>
  </si>
  <si>
    <t>Godthaabsvej 3</t>
  </si>
  <si>
    <t>Videbæk</t>
  </si>
  <si>
    <t>Videbæk Varme A/S, Kraftvarmeværk</t>
  </si>
  <si>
    <t>Håndværkervej 9</t>
  </si>
  <si>
    <t>Arla Foods Energy A/S. Afd. Danmark Protein A/S</t>
  </si>
  <si>
    <t>Sønderupvej 26</t>
  </si>
  <si>
    <t>Arla Foods Energy A/S, Arinco Afdeling</t>
  </si>
  <si>
    <t>Mælkevejen 4</t>
  </si>
  <si>
    <t>Spjald Fjernvarme- og Vandværk</t>
  </si>
  <si>
    <t>Rørvej 1</t>
  </si>
  <si>
    <t>Spjald</t>
  </si>
  <si>
    <t>Troldhede Varmeværk I/S</t>
  </si>
  <si>
    <t>Åkjærvej 24A</t>
  </si>
  <si>
    <t>Ørnhøj Grønbjerg Kraftvarmeværk A.m.b.a.</t>
  </si>
  <si>
    <t>Kjærs Vej 13</t>
  </si>
  <si>
    <t>Ørnhøj</t>
  </si>
  <si>
    <t>Vinderup Varmeværk</t>
  </si>
  <si>
    <t>Sevelvej 67a</t>
  </si>
  <si>
    <t>Vinderup</t>
  </si>
  <si>
    <t>Sevel Kraftvarmeværk</t>
  </si>
  <si>
    <t>Nautrupvej 8</t>
  </si>
  <si>
    <t>Kibæk Varmeværk, Kastaniealle 10</t>
  </si>
  <si>
    <t>Kastanie Alle 10</t>
  </si>
  <si>
    <t>Kibæk</t>
  </si>
  <si>
    <t>Kibæk Varmeværk, Energivej 6</t>
  </si>
  <si>
    <t>Energivej 6</t>
  </si>
  <si>
    <t>An/S Sønder Felding Varmeværk</t>
  </si>
  <si>
    <t>Bjergevej 33</t>
  </si>
  <si>
    <t>Sønder Felding</t>
  </si>
  <si>
    <t>Ebeltoft Fjernvarmeværk</t>
  </si>
  <si>
    <t>Hans Winthers Vej 9</t>
  </si>
  <si>
    <t>Ebeltoft</t>
  </si>
  <si>
    <t>Kvicly Ebeltoft</t>
  </si>
  <si>
    <t>Østeralle 16</t>
  </si>
  <si>
    <t>Galten Varmeværk, Skolebakken 29</t>
  </si>
  <si>
    <t>Skolebakken 29</t>
  </si>
  <si>
    <t>Galten</t>
  </si>
  <si>
    <t>Galten Varmeværk, Rødikvej 87</t>
  </si>
  <si>
    <t>Røddikvej 87</t>
  </si>
  <si>
    <t>Grenaa</t>
  </si>
  <si>
    <t>Grenå Varmeværk</t>
  </si>
  <si>
    <t>Violskrænten 8B</t>
  </si>
  <si>
    <t>Grenå Varmeværk AMBA - Bredstrup Varmeværk</t>
  </si>
  <si>
    <t>Søndre Skole Varmeværk (SSV)</t>
  </si>
  <si>
    <t>Åboulevarden 60</t>
  </si>
  <si>
    <t>Fuglsang Varmeværk</t>
  </si>
  <si>
    <t>Ravnholtvej 2</t>
  </si>
  <si>
    <t>Grenå Fjernvarme - Sol 1</t>
  </si>
  <si>
    <t>Bredstrupvej 44</t>
  </si>
  <si>
    <t>Grenå</t>
  </si>
  <si>
    <t>Grenå Varme - Flisværk</t>
  </si>
  <si>
    <t>Grenå Varme - Sol 2</t>
  </si>
  <si>
    <t>Bredstrupvej 42A</t>
  </si>
  <si>
    <t>Hadsten Varmeværk, Central Syd</t>
  </si>
  <si>
    <t>Toftegårdsvej 30A</t>
  </si>
  <si>
    <t>Hadsten</t>
  </si>
  <si>
    <t>Hadsten Varmeværk Hovvej</t>
  </si>
  <si>
    <t>Hovvej 86</t>
  </si>
  <si>
    <t>Hadsten Varmeværk, solvarme (25.000 m2)</t>
  </si>
  <si>
    <t>Toftegårdsvej 15</t>
  </si>
  <si>
    <t>Fårvang Varmeværk</t>
  </si>
  <si>
    <t>Lærkevej 8</t>
  </si>
  <si>
    <t>Fårvang</t>
  </si>
  <si>
    <t>Gjern Varmeværk</t>
  </si>
  <si>
    <t>Bjerrehaven 7</t>
  </si>
  <si>
    <t>Gjern</t>
  </si>
  <si>
    <t>Hinnerup Fjernvarme, Fanøvej 15</t>
  </si>
  <si>
    <t>Fanøvej 15</t>
  </si>
  <si>
    <t>Hinnerup</t>
  </si>
  <si>
    <t>Hinnerup Fjernvarme, Århusvej 3</t>
  </si>
  <si>
    <t>Århusvej 3</t>
  </si>
  <si>
    <t>Hammel Fjernvarmeselskab</t>
  </si>
  <si>
    <t>Irlandsvej 6</t>
  </si>
  <si>
    <t>Hammel</t>
  </si>
  <si>
    <t>Hammel Fjernvarme Amba</t>
  </si>
  <si>
    <t>Godthåbsvej 7</t>
  </si>
  <si>
    <t>Lading-Fajstrup Varmeforsyningsselskab a.m.b.a</t>
  </si>
  <si>
    <t>Mandhusvej 18</t>
  </si>
  <si>
    <t>Sabro</t>
  </si>
  <si>
    <t>Finlandsvej 3A</t>
  </si>
  <si>
    <t>Hinnerup Fjernvarme, Skanderborgvej -</t>
  </si>
  <si>
    <t>Løgten-Skødstrup Fjernvarmeværk A.m.b.a., Landlyst 4</t>
  </si>
  <si>
    <t>Landlyst 4</t>
  </si>
  <si>
    <t>Skødstrup</t>
  </si>
  <si>
    <t>Løgten-Skødstrup Fjernvarmeværk A.m.b.a., Stationsvangen 97</t>
  </si>
  <si>
    <t>Stationsvangen 97</t>
  </si>
  <si>
    <t>Vejlby Fjernvarmecentral</t>
  </si>
  <si>
    <t>Tranekærvej 56</t>
  </si>
  <si>
    <t>Risskov</t>
  </si>
  <si>
    <t>Ølstedvej 20</t>
  </si>
  <si>
    <t>Århus N</t>
  </si>
  <si>
    <t>Hørning Fjernvarme, Højgaardsvej 32</t>
  </si>
  <si>
    <t>Højgaardsvej 32</t>
  </si>
  <si>
    <t>Hørning</t>
  </si>
  <si>
    <t>Hørning Fjernvarme, Toftevej 24 A</t>
  </si>
  <si>
    <t>Toftevej 24A</t>
  </si>
  <si>
    <t>Kalkværksvej 14</t>
  </si>
  <si>
    <t>Aarhus C</t>
  </si>
  <si>
    <t>Studstrupværket</t>
  </si>
  <si>
    <t>Ny Studstrupvej 14</t>
  </si>
  <si>
    <t>Skanderborg</t>
  </si>
  <si>
    <t>Malling Varmeværk</t>
  </si>
  <si>
    <t>Dampmøllevej 1A</t>
  </si>
  <si>
    <t>Malling</t>
  </si>
  <si>
    <t>Odder Varmeværk, Skovdalsvej 8</t>
  </si>
  <si>
    <t>Skovdalsvej 8</t>
  </si>
  <si>
    <t>Odder</t>
  </si>
  <si>
    <t>Odder Varmeværk, Østermarksvej 19</t>
  </si>
  <si>
    <t>Østermarksvej 19</t>
  </si>
  <si>
    <t>Skanderborg-Hørning Fjernvarme, Møllegade 29</t>
  </si>
  <si>
    <t>Møllegade 29</t>
  </si>
  <si>
    <t>Tranbjerg Varmeværk</t>
  </si>
  <si>
    <t>Jegstrupvænget 630</t>
  </si>
  <si>
    <t>Tranbjerg J</t>
  </si>
  <si>
    <t>Tværmarksvej 18</t>
  </si>
  <si>
    <t>Hjortshøj</t>
  </si>
  <si>
    <t>Jens Juuls Vej 4</t>
  </si>
  <si>
    <t>Viby J</t>
  </si>
  <si>
    <t>Bjørnholms Alle 1B</t>
  </si>
  <si>
    <t>Stenvej 31</t>
  </si>
  <si>
    <t>Højbjerg</t>
  </si>
  <si>
    <t>Edwin Rahrs Vej 30A</t>
  </si>
  <si>
    <t>Brabrand</t>
  </si>
  <si>
    <t>Byvej 10</t>
  </si>
  <si>
    <t>Beder</t>
  </si>
  <si>
    <t>Kolt Skovvej 1</t>
  </si>
  <si>
    <t>Hasselager</t>
  </si>
  <si>
    <t>Ny Studstrupvej 14A</t>
  </si>
  <si>
    <t>Rydevænget 2</t>
  </si>
  <si>
    <t>Århus V</t>
  </si>
  <si>
    <t>Kolt Kraftvarmeværk</t>
  </si>
  <si>
    <t>Fuglekærvej 115A</t>
  </si>
  <si>
    <t>Skanderborg-Hørning Fjernvarme, Industritoften 21</t>
  </si>
  <si>
    <t>Industritoften 21</t>
  </si>
  <si>
    <t>Marselisborg Renseværk</t>
  </si>
  <si>
    <t>Sumatravej 4</t>
  </si>
  <si>
    <t>Århus C</t>
  </si>
  <si>
    <t>Lystrup Fjernvarme Amba</t>
  </si>
  <si>
    <t>Hovmarken 2</t>
  </si>
  <si>
    <t>Lystrup</t>
  </si>
  <si>
    <t>Holme Lundshøj Fjernvarme amba</t>
  </si>
  <si>
    <t>Holme Byvej 14</t>
  </si>
  <si>
    <t>Rundhøj Fjernvarme</t>
  </si>
  <si>
    <t>Holmevej 202</t>
  </si>
  <si>
    <t>Geding Byvej 22B</t>
  </si>
  <si>
    <t>Tilst</t>
  </si>
  <si>
    <t>Bredevej 16</t>
  </si>
  <si>
    <t>Egå</t>
  </si>
  <si>
    <t>Rosbjergvej 100</t>
  </si>
  <si>
    <t>Åby Renseanlæg</t>
  </si>
  <si>
    <t>Søren Frichs Vej 41</t>
  </si>
  <si>
    <t>Åbyhøj</t>
  </si>
  <si>
    <t>Egå Renseanlæg</t>
  </si>
  <si>
    <t>Mosevej 57</t>
  </si>
  <si>
    <t>Nordalim A/S</t>
  </si>
  <si>
    <t>Samoavej 1</t>
  </si>
  <si>
    <t>Fortum - Århus</t>
  </si>
  <si>
    <t>Oliehavnsvej 18</t>
  </si>
  <si>
    <t>DLG Aarhus</t>
  </si>
  <si>
    <t>Jegstrupvej 96B</t>
  </si>
  <si>
    <t>Aarhus Krematorium</t>
  </si>
  <si>
    <t>Viborgvej 47A</t>
  </si>
  <si>
    <t>Aarhus V</t>
  </si>
  <si>
    <t>Biomassefyret Kraftvarmeværk</t>
  </si>
  <si>
    <t>Aarhus N</t>
  </si>
  <si>
    <t>Langå Varmeværk</t>
  </si>
  <si>
    <t>Borgergade 6</t>
  </si>
  <si>
    <t>Langå</t>
  </si>
  <si>
    <t>Langaa Varmeværk - Solvarmecentral</t>
  </si>
  <si>
    <t>Randersvej 37</t>
  </si>
  <si>
    <t>Laurbjerg Kraftvarmeværk A.m.b.a.</t>
  </si>
  <si>
    <t>Hvidtjørnevej 25</t>
  </si>
  <si>
    <t>OL BIOGAS ApS</t>
  </si>
  <si>
    <t>Løjstrupvej 12B</t>
  </si>
  <si>
    <t>Assens Fjernvarme (Mariagerfjord)</t>
  </si>
  <si>
    <t>Fabriksvej 5</t>
  </si>
  <si>
    <t>Mariager</t>
  </si>
  <si>
    <t>Mariager Fjernvarmeværk</t>
  </si>
  <si>
    <t>Klostermarken 5</t>
  </si>
  <si>
    <t>Kolind Fjernvarmeværk</t>
  </si>
  <si>
    <t>Nyhåbsvej 7</t>
  </si>
  <si>
    <t>Kolind</t>
  </si>
  <si>
    <t>Ryomgaard Fjernvarmeværk</t>
  </si>
  <si>
    <t>Frederikslundvej 1</t>
  </si>
  <si>
    <t>Ryomgård</t>
  </si>
  <si>
    <t>Mejlby Fjernvarmecentral</t>
  </si>
  <si>
    <t>Dyssevej 17</t>
  </si>
  <si>
    <t>Spentrup</t>
  </si>
  <si>
    <t>Gjerlev Varmeværk</t>
  </si>
  <si>
    <t>Mercurvej 12</t>
  </si>
  <si>
    <t>Gjerlev J</t>
  </si>
  <si>
    <t>Lodsvejen 29</t>
  </si>
  <si>
    <t>Randers NØ</t>
  </si>
  <si>
    <t>Verdo Produktion - Kulholmsvej</t>
  </si>
  <si>
    <t>Kulholmsvej 12</t>
  </si>
  <si>
    <t>Verdo Produktion - Ydervangen</t>
  </si>
  <si>
    <t>Ydervangen 12</t>
  </si>
  <si>
    <t>Randers NV</t>
  </si>
  <si>
    <t>Verdo Produktion - Katholmvej</t>
  </si>
  <si>
    <t>Katholmvej 3</t>
  </si>
  <si>
    <t>Verdo Produktion - Bronzevej</t>
  </si>
  <si>
    <t>Bronzevej 2</t>
  </si>
  <si>
    <t>Randers SV</t>
  </si>
  <si>
    <t>Mørke</t>
  </si>
  <si>
    <t>Mørke Fjernvarme, Fabriksvej 20</t>
  </si>
  <si>
    <t>Fabriksvej 20</t>
  </si>
  <si>
    <t>Allingåbro Varmeværk</t>
  </si>
  <si>
    <t>Granbakkevej 1</t>
  </si>
  <si>
    <t>Allingåbro</t>
  </si>
  <si>
    <t>Ørsted Fjernvarmeværk</t>
  </si>
  <si>
    <t>Rougsøvej 61D</t>
  </si>
  <si>
    <t>Ørsted</t>
  </si>
  <si>
    <t>Vivild Varmeværk, Søndermarksvej 39</t>
  </si>
  <si>
    <t>Søndermarksvej 39</t>
  </si>
  <si>
    <t>Vivild Varmeværk, Nørregade 21</t>
  </si>
  <si>
    <t>Nørregade 21</t>
  </si>
  <si>
    <t>Ry</t>
  </si>
  <si>
    <t>Ry Varmeværk A.m.b.a.</t>
  </si>
  <si>
    <t>Bakkelyvej 3</t>
  </si>
  <si>
    <t>Rønde Fjernvarme</t>
  </si>
  <si>
    <t>Skrejrupvej 9C</t>
  </si>
  <si>
    <t>Rønde</t>
  </si>
  <si>
    <t>Thorsager Fjernvarmeværk</t>
  </si>
  <si>
    <t>Nørregade 26</t>
  </si>
  <si>
    <t>Tranebjerg Fjernvarmeværk</t>
  </si>
  <si>
    <t>Industrivej 5</t>
  </si>
  <si>
    <t>Samsø</t>
  </si>
  <si>
    <t>Silkeborg Varme A/S - Varmeværket Hostrupsgade</t>
  </si>
  <si>
    <t>Hostrupsgade 45</t>
  </si>
  <si>
    <t>Silkeborg</t>
  </si>
  <si>
    <t>Silkeborg Varme A/S - Varmeværket Kejlstrupvej</t>
  </si>
  <si>
    <t>Kejlstrupvej 38</t>
  </si>
  <si>
    <t>Silkeborg Varme A/S - Arendalsvej</t>
  </si>
  <si>
    <t>Arendalsvej 2A</t>
  </si>
  <si>
    <t>Silkeborg Varme A/S - Kraftvarmeværket</t>
  </si>
  <si>
    <t>Kejlstrup Tværvej 14</t>
  </si>
  <si>
    <t>Affaldscenter Tandskov</t>
  </si>
  <si>
    <t>Tandskovvej 17C</t>
  </si>
  <si>
    <t>Solvarme - Bjørnholtvej</t>
  </si>
  <si>
    <t>Bjørnholtvej 3</t>
  </si>
  <si>
    <t>Auning Varmeværk</t>
  </si>
  <si>
    <t>Energivej 18</t>
  </si>
  <si>
    <t>Auning</t>
  </si>
  <si>
    <t>Hvidtjørnvej 1</t>
  </si>
  <si>
    <t>Lilleringvej 32</t>
  </si>
  <si>
    <t>Harlev J</t>
  </si>
  <si>
    <t>Lillering 32</t>
  </si>
  <si>
    <t>Kærgårdsvej 8</t>
  </si>
  <si>
    <t>Solbjerg</t>
  </si>
  <si>
    <t>Solbjerg Hedevej 1</t>
  </si>
  <si>
    <t>Bjerringbro Varmeværk</t>
  </si>
  <si>
    <t>Realskolevej 18</t>
  </si>
  <si>
    <t>Bjerringbro</t>
  </si>
  <si>
    <t>Bjerringbro Kraftvarmeværk</t>
  </si>
  <si>
    <t>Jørgens Alle 40</t>
  </si>
  <si>
    <t>Energicentral Grundfoss</t>
  </si>
  <si>
    <t>Jørgens Alle 32</t>
  </si>
  <si>
    <t>Rødkærsbro Fjernvarmeværk</t>
  </si>
  <si>
    <t>Brandstrupvej 4A</t>
  </si>
  <si>
    <t>Rødkærsbro</t>
  </si>
  <si>
    <t>ARLA FOODS ENERGY A/S Biogasanlæg, Rødkærsbro</t>
  </si>
  <si>
    <t>Århusvej 15</t>
  </si>
  <si>
    <t>Stoholm Fjernvarmeværk Amba</t>
  </si>
  <si>
    <t>Skolegade 3</t>
  </si>
  <si>
    <t>Stoholm Jyll</t>
  </si>
  <si>
    <t>Stoholm Fjernvarme, Industrivej</t>
  </si>
  <si>
    <t>Industrivej 16</t>
  </si>
  <si>
    <t>Hanstholm Varmeværk</t>
  </si>
  <si>
    <t>Molevej 13</t>
  </si>
  <si>
    <t>Hanstholm</t>
  </si>
  <si>
    <t>Hanstholm Kraftvarme,</t>
  </si>
  <si>
    <t>Industrivangen 41</t>
  </si>
  <si>
    <t>FF Skagen A/S</t>
  </si>
  <si>
    <t>Nordre Strandvej 54</t>
  </si>
  <si>
    <t>Frøstrup Varmeværk</t>
  </si>
  <si>
    <t>Håndværkervej 11</t>
  </si>
  <si>
    <t>Frøstrup</t>
  </si>
  <si>
    <t>Dolle A/S</t>
  </si>
  <si>
    <t>Vestergade 47</t>
  </si>
  <si>
    <t>Ulstrup Varmeværk</t>
  </si>
  <si>
    <t>Fredensvej 6</t>
  </si>
  <si>
    <t>Ulstrup</t>
  </si>
  <si>
    <t>Thorsø Fjernvarmeværk</t>
  </si>
  <si>
    <t>Thorsølundvej 6</t>
  </si>
  <si>
    <t>Thorsø</t>
  </si>
  <si>
    <t>Frederiks Varmeværk</t>
  </si>
  <si>
    <t>Vestergade 5</t>
  </si>
  <si>
    <t>Karup J</t>
  </si>
  <si>
    <t>Karup Varmeværk</t>
  </si>
  <si>
    <t>Godthaabsvej 2</t>
  </si>
  <si>
    <t>Kølvrå Fjernvarmecentral</t>
  </si>
  <si>
    <t>Skolestien 10</t>
  </si>
  <si>
    <t>Ans Kraftvarmeværk</t>
  </si>
  <si>
    <t>Søgade 6</t>
  </si>
  <si>
    <t>Ans By</t>
  </si>
  <si>
    <t>Kjellerup Fjernvarme, Agertoften 5</t>
  </si>
  <si>
    <t>Agertoften 5</t>
  </si>
  <si>
    <t>Kjellerup</t>
  </si>
  <si>
    <t>Industriparken 10</t>
  </si>
  <si>
    <t>Nykøbing Mors Fjernvarmeværk</t>
  </si>
  <si>
    <t>Kjærgaardsvej 20</t>
  </si>
  <si>
    <t>Nykøbing M</t>
  </si>
  <si>
    <t>Solvarmecentral Færøvej</t>
  </si>
  <si>
    <t>Færøvej 3</t>
  </si>
  <si>
    <t>Dueholm Kommunale Varmecentral</t>
  </si>
  <si>
    <t>H.C. Ørstedsvej 12</t>
  </si>
  <si>
    <t>Morsø Vand A/S</t>
  </si>
  <si>
    <t>H. C. Ørsteds Vej 10</t>
  </si>
  <si>
    <t>Møldrup Varmeværk</t>
  </si>
  <si>
    <t>Bøgevej 1</t>
  </si>
  <si>
    <t>Møldrup</t>
  </si>
  <si>
    <t>Ulbjerg Kraftvarme</t>
  </si>
  <si>
    <t>Håndværkervej 5</t>
  </si>
  <si>
    <t>Skals</t>
  </si>
  <si>
    <t>Skals Kraftvarmeværk</t>
  </si>
  <si>
    <t>Solbakken 1</t>
  </si>
  <si>
    <t>Klejtrup Varmeværk</t>
  </si>
  <si>
    <t>Holger Sørensensvej 1</t>
  </si>
  <si>
    <t>Hobro</t>
  </si>
  <si>
    <t>Glyngøre Fjernvarmeværk</t>
  </si>
  <si>
    <t>Durupvej 22</t>
  </si>
  <si>
    <t>Roslev</t>
  </si>
  <si>
    <t>Møllevej 10</t>
  </si>
  <si>
    <t>Roslev Fjernvarmeselskab</t>
  </si>
  <si>
    <t>Møllebuen 1</t>
  </si>
  <si>
    <t>Skive Fjernvarme, Marius Jensensvej 3</t>
  </si>
  <si>
    <t>Marius Jensens Vej 3</t>
  </si>
  <si>
    <t>Skive</t>
  </si>
  <si>
    <t>Skive Fjernvarme, Thorsvej 11</t>
  </si>
  <si>
    <t>Thorsvej 11</t>
  </si>
  <si>
    <t>Skive Fjernvarme, Højlundsvej 264</t>
  </si>
  <si>
    <t>Højlundsvej 264</t>
  </si>
  <si>
    <t>Højslev Nr. Søby Fjernvarmeværk (Rolighedsvej)</t>
  </si>
  <si>
    <t>Rolighedsvej 6</t>
  </si>
  <si>
    <t>Højslev</t>
  </si>
  <si>
    <t>Højslev Nr. Søby Fjernvarmeværk (Søbyvej)</t>
  </si>
  <si>
    <t>Søbyvej 48A</t>
  </si>
  <si>
    <t>Spøttrup</t>
  </si>
  <si>
    <t>Industrivej 17</t>
  </si>
  <si>
    <t>Balsbyvej 3</t>
  </si>
  <si>
    <t>Bedsted Thy</t>
  </si>
  <si>
    <t>Vestergade 14</t>
  </si>
  <si>
    <t>Vestervig</t>
  </si>
  <si>
    <t>Hurup Fjernvarme, Nygade 22</t>
  </si>
  <si>
    <t>Nygade 22</t>
  </si>
  <si>
    <t>Hurup Thy</t>
  </si>
  <si>
    <t>Hurup Fjernvarme, Erhvervsvej 5</t>
  </si>
  <si>
    <t>Erhvervsvej 5</t>
  </si>
  <si>
    <t>Thisted Varmeforsyning - Geotermisk anlæg</t>
  </si>
  <si>
    <t>Flintborgvej 31A</t>
  </si>
  <si>
    <t>Thisted</t>
  </si>
  <si>
    <t>Thisted Varmeforsyning</t>
  </si>
  <si>
    <t>Møllevej 24</t>
  </si>
  <si>
    <t>Thisted Varmeforsyning - Ringvej</t>
  </si>
  <si>
    <t>Ringvej 26</t>
  </si>
  <si>
    <t>Klitmøller Kraftvarmeværk A.m.b.A.</t>
  </si>
  <si>
    <t>Bolwigsvej 26</t>
  </si>
  <si>
    <t>Hillerslev Kraftvarmeværk A.m.b.A.</t>
  </si>
  <si>
    <t>Ballerumvej 125</t>
  </si>
  <si>
    <t>I/S Kraftvarmeværk Thisted</t>
  </si>
  <si>
    <t>Snedsted Varmeværk</t>
  </si>
  <si>
    <t>Idrætsvej 1</t>
  </si>
  <si>
    <t>Snedsted</t>
  </si>
  <si>
    <t>Hedevej 1</t>
  </si>
  <si>
    <t>Hammershøj Fjernvarmeværk</t>
  </si>
  <si>
    <t>Hylde Alle 10</t>
  </si>
  <si>
    <t>Tjele</t>
  </si>
  <si>
    <t>Hammersøj Fjernvarmeværk Solvarme</t>
  </si>
  <si>
    <t>Nørbækvej 2</t>
  </si>
  <si>
    <t>Ørum Varmeværk (Tjele)</t>
  </si>
  <si>
    <t>Bøgevej 5</t>
  </si>
  <si>
    <t>Ørum Varmeværk Solvarme</t>
  </si>
  <si>
    <t>Østergade 35</t>
  </si>
  <si>
    <t>Farvervej 9</t>
  </si>
  <si>
    <t>Viborg</t>
  </si>
  <si>
    <t>Hamlen 4</t>
  </si>
  <si>
    <t>Gyldenrisvej 7</t>
  </si>
  <si>
    <t>Industrivej 40</t>
  </si>
  <si>
    <t>Kirkebækvej 124 c</t>
  </si>
  <si>
    <t>Hald Ege Varmeværk</t>
  </si>
  <si>
    <t>Videbechs Allé 64</t>
  </si>
  <si>
    <t>Løgstrup Varmeværk, Kølsenvej 14 A</t>
  </si>
  <si>
    <t>Kølsenvej 14A</t>
  </si>
  <si>
    <t>Løgstrup</t>
  </si>
  <si>
    <t>Løgstrup Varmeværk (Solvarmeanlæg)</t>
  </si>
  <si>
    <t>Kølsenvej 33</t>
  </si>
  <si>
    <t>Nørager Varmeværk</t>
  </si>
  <si>
    <t>Jernbanegade 22</t>
  </si>
  <si>
    <t>Nørager</t>
  </si>
  <si>
    <t>Elmegaardsvej 6</t>
  </si>
  <si>
    <t>Aalestrup</t>
  </si>
  <si>
    <t>Aalestrup Varme, Rolighedsvej 2</t>
  </si>
  <si>
    <t>Rolighedsvej 2</t>
  </si>
  <si>
    <t>Solvarme Toftegaardsvej</t>
  </si>
  <si>
    <t>Toftegaardsvej 21B</t>
  </si>
  <si>
    <t>Gedsted Varmeværk</t>
  </si>
  <si>
    <t>Nørrevold 2B</t>
  </si>
  <si>
    <t>Gedsted</t>
  </si>
  <si>
    <t>Arden Varmeværk</t>
  </si>
  <si>
    <t>Myhlenbergvej 64</t>
  </si>
  <si>
    <t>Arden</t>
  </si>
  <si>
    <t>Rockwool A/S Doense</t>
  </si>
  <si>
    <t>Rockwoolvej 2</t>
  </si>
  <si>
    <t>Bøge Bakker 3</t>
  </si>
  <si>
    <t>Brovst</t>
  </si>
  <si>
    <t>Skovsgård Varmeværk An/S</t>
  </si>
  <si>
    <t>Poststræde 28</t>
  </si>
  <si>
    <t>An/S Tranum Kraftvarmeværk</t>
  </si>
  <si>
    <t>Uglevej 1</t>
  </si>
  <si>
    <t>Halvrimmen-Arentsminde Kraftv.værk Amba</t>
  </si>
  <si>
    <t>Lyngvej 16</t>
  </si>
  <si>
    <t>Brønderslev Varme A/S, Eventyrvej 14</t>
  </si>
  <si>
    <t>Eventyrvej 14</t>
  </si>
  <si>
    <t>Brønderslev</t>
  </si>
  <si>
    <t>Brønderslev Varme A/S, Nordens Alle 39</t>
  </si>
  <si>
    <t>Nordens Alle 39</t>
  </si>
  <si>
    <t>Brønderslev Varme A/S - Brønderslev Kraftvarme</t>
  </si>
  <si>
    <t>Virksomhedsvej 20</t>
  </si>
  <si>
    <t>Brønderslev Varme - flis og sol</t>
  </si>
  <si>
    <t>Erhvervsparken 70</t>
  </si>
  <si>
    <t>Bo-Glas overskudsvarme</t>
  </si>
  <si>
    <t>Industrivej 25</t>
  </si>
  <si>
    <t>Jerslev Varmeværk</t>
  </si>
  <si>
    <t>Palægade 6</t>
  </si>
  <si>
    <t>Jerslev J</t>
  </si>
  <si>
    <t>Ø. Brønderslev Kraftvarmeværk</t>
  </si>
  <si>
    <t>Ahornvej 26</t>
  </si>
  <si>
    <t>Agersted Varmeværk</t>
  </si>
  <si>
    <t>Gammel Kongevej 5</t>
  </si>
  <si>
    <t>Dronninglund</t>
  </si>
  <si>
    <t>DLG Food Oil</t>
  </si>
  <si>
    <t>Kvisselholtvej 90</t>
  </si>
  <si>
    <t>Asaa Fjernvarme</t>
  </si>
  <si>
    <t>Bolværksvej 1</t>
  </si>
  <si>
    <t>Asaa</t>
  </si>
  <si>
    <t>Dronninglund Fjernvarme, Tidselbak Alle 18</t>
  </si>
  <si>
    <t>Tidselbak Alle 18</t>
  </si>
  <si>
    <t>Dronninglund Fjernvarme, Søndervangsvej 3</t>
  </si>
  <si>
    <t>Søndervangsvej 3</t>
  </si>
  <si>
    <t>Dronninglund Fjernvarme, Lunderbjerg 6A</t>
  </si>
  <si>
    <t>Lunderbjerg 6A</t>
  </si>
  <si>
    <t>Flauenskjold Varmeværk A.m.b.a</t>
  </si>
  <si>
    <t>Agertoften 12</t>
  </si>
  <si>
    <t>Hjallerup Fjernvarmeselskab</t>
  </si>
  <si>
    <t>Gravensgade 18</t>
  </si>
  <si>
    <t>Hjallerup</t>
  </si>
  <si>
    <t>Klokkerholm Fjernvarme</t>
  </si>
  <si>
    <t>Borgergade 44</t>
  </si>
  <si>
    <t>Hjallerup Bio/solvarme</t>
  </si>
  <si>
    <t>Clausholmvej 1</t>
  </si>
  <si>
    <t>Farsø Fjernvarmeværk</t>
  </si>
  <si>
    <t>J. Skjoldborgs Vej 12</t>
  </si>
  <si>
    <t>Farsø</t>
  </si>
  <si>
    <t>Farsø Varmeværk Fredbjergvej</t>
  </si>
  <si>
    <t>Fredbjergvej 43</t>
  </si>
  <si>
    <t>Hvalpsund Kraftvarme A.m.b.a.</t>
  </si>
  <si>
    <t>Hestbækvej 21</t>
  </si>
  <si>
    <t>Fjerritslev Fjernvarme, Industrivej 27</t>
  </si>
  <si>
    <t>Industrivej 27</t>
  </si>
  <si>
    <t>Fjerritslev</t>
  </si>
  <si>
    <t>Varmecentral Niels Juelsvej</t>
  </si>
  <si>
    <t>Niels Juels Vej 21</t>
  </si>
  <si>
    <t>Frederikshavn</t>
  </si>
  <si>
    <t>Varmecentral Ærøvej</t>
  </si>
  <si>
    <t>Ærøvej 12</t>
  </si>
  <si>
    <t>Frederikshavn Affaldskraftvarmeværk A/S</t>
  </si>
  <si>
    <t>Vendsysselvej 201</t>
  </si>
  <si>
    <t>Frederikshavn Renseanlæg</t>
  </si>
  <si>
    <t>Saltebakken 60</t>
  </si>
  <si>
    <t>MAN Diesel</t>
  </si>
  <si>
    <t>Niels Juels Vej 15</t>
  </si>
  <si>
    <t>Strandby</t>
  </si>
  <si>
    <t>Strandby Varmeværk A.m.b.A.</t>
  </si>
  <si>
    <t>Ravmarken 8</t>
  </si>
  <si>
    <t>Hornbech</t>
  </si>
  <si>
    <t>Hornbechve 3</t>
  </si>
  <si>
    <t>Hadsund</t>
  </si>
  <si>
    <t>Hadsund Fjernvarme a.m.b.a.</t>
  </si>
  <si>
    <t>Fabriksvej 1</t>
  </si>
  <si>
    <t>Hedeparken</t>
  </si>
  <si>
    <t>Gyvelvej 37</t>
  </si>
  <si>
    <t>Transbjergholt</t>
  </si>
  <si>
    <t>Gl Visborgvej 30</t>
  </si>
  <si>
    <t>Veddum, Skelund, Visborg Kraftvarme</t>
  </si>
  <si>
    <t>Pejtervej 14</t>
  </si>
  <si>
    <t>Solvarme - Sandelsmosevej</t>
  </si>
  <si>
    <t>Sandelsmosevej 6</t>
  </si>
  <si>
    <t>SuperBrugsen Hadsund</t>
  </si>
  <si>
    <t>Himmerlandsgade 2</t>
  </si>
  <si>
    <t>Als Fjernvarme, Rørsangervej 3</t>
  </si>
  <si>
    <t>Rørsangervej 3</t>
  </si>
  <si>
    <t>Als Fjernvarme, Rørsangervej 26</t>
  </si>
  <si>
    <t>Rørsangervej 26</t>
  </si>
  <si>
    <t>Bygmestervej 9</t>
  </si>
  <si>
    <t>Hals</t>
  </si>
  <si>
    <t>Skovgårdsvej 18</t>
  </si>
  <si>
    <t>Ulsted Varmeværk</t>
  </si>
  <si>
    <t>Stadionvej 11</t>
  </si>
  <si>
    <t>Aalborg Portland A/S</t>
  </si>
  <si>
    <t>Rørdalsvej 44</t>
  </si>
  <si>
    <t>Aalborg Øst</t>
  </si>
  <si>
    <t>Gandrup - Vester Hassing Varmeforsyning, Meretesvej 6</t>
  </si>
  <si>
    <t>Meretesvej 6</t>
  </si>
  <si>
    <t>Vodskov</t>
  </si>
  <si>
    <t>Gandrup - Vester Hassing Varmeforsyning, Skolegade 1</t>
  </si>
  <si>
    <t>Skolegade 1</t>
  </si>
  <si>
    <t>Gandrup</t>
  </si>
  <si>
    <t>Troensevej 2</t>
  </si>
  <si>
    <t>Langholt Produktion</t>
  </si>
  <si>
    <t>Bjerget 11</t>
  </si>
  <si>
    <t>Tylstrup Fjernvarme</t>
  </si>
  <si>
    <t>Luneborgvej 45A</t>
  </si>
  <si>
    <t>Tylstrup</t>
  </si>
  <si>
    <t>Vestbjerg Varmecentral</t>
  </si>
  <si>
    <t>Marie Grubbes Vej 7</t>
  </si>
  <si>
    <t>Vestbjerg</t>
  </si>
  <si>
    <t>Vodskov Varmecentral</t>
  </si>
  <si>
    <t>Brorsonsvej 8</t>
  </si>
  <si>
    <t>Nørresundby</t>
  </si>
  <si>
    <t>Lyngvej Central</t>
  </si>
  <si>
    <t>Aalborg</t>
  </si>
  <si>
    <t>Svendborgvej Central</t>
  </si>
  <si>
    <t>Svendborgvej 12</t>
  </si>
  <si>
    <t>Borgmester Jørgensensvej Central</t>
  </si>
  <si>
    <t>Borgmester Jørgensens Vej 9</t>
  </si>
  <si>
    <t>Nordjyllandsværket</t>
  </si>
  <si>
    <t>Nefovej 50</t>
  </si>
  <si>
    <t>Grindsted Produktion</t>
  </si>
  <si>
    <t>Energivej 10</t>
  </si>
  <si>
    <t>Ellidshøj-Ferslev Kraftvarme</t>
  </si>
  <si>
    <t>Ferslev Byvej 8</t>
  </si>
  <si>
    <t>Svenstrup J</t>
  </si>
  <si>
    <t>Ålborg Vest Renseanlæg</t>
  </si>
  <si>
    <t>Mølholmsvej 30</t>
  </si>
  <si>
    <t>Vadum Varmecentral</t>
  </si>
  <si>
    <t>Møllevænget 9</t>
  </si>
  <si>
    <t>Vadum</t>
  </si>
  <si>
    <t>Højvang Varmecentral</t>
  </si>
  <si>
    <t>Hellekisten 4</t>
  </si>
  <si>
    <t>Gasværksvej Varmecentral</t>
  </si>
  <si>
    <t>Gasværksvej 28L</t>
  </si>
  <si>
    <t>Nørre Uttrup Varmecentral</t>
  </si>
  <si>
    <t>Teglværket 12</t>
  </si>
  <si>
    <t>Hirtshals Kraftvarmeværk</t>
  </si>
  <si>
    <t>Læssevej 19</t>
  </si>
  <si>
    <t>Hirtshals</t>
  </si>
  <si>
    <t>Skolegade 5</t>
  </si>
  <si>
    <t>Bindslev</t>
  </si>
  <si>
    <t>I. C. Listefabrik A/S</t>
  </si>
  <si>
    <t>Miljøvej 7</t>
  </si>
  <si>
    <t>Hjørring</t>
  </si>
  <si>
    <t>Hjørring Varmeforsyning, Buen 7</t>
  </si>
  <si>
    <t>Buen 7</t>
  </si>
  <si>
    <t>Hjørring Varmeforsyning, Mandøvej 10</t>
  </si>
  <si>
    <t>Mandøvej 10</t>
  </si>
  <si>
    <t>Hjørring Varmeforsyning, Anemonevej 4</t>
  </si>
  <si>
    <t>Anemonevej 4</t>
  </si>
  <si>
    <t>Hjørring Varmeforsyning, Vandværksvej 41</t>
  </si>
  <si>
    <t>Vandværksvej 41</t>
  </si>
  <si>
    <t>Hjørring Varmeforsyning, Aastrupvej 50</t>
  </si>
  <si>
    <t>Åstrupvej 50</t>
  </si>
  <si>
    <t>Hjørring Varmeforsyning, Gasværksbakken 5-7</t>
  </si>
  <si>
    <t>Gasværksbakken 5</t>
  </si>
  <si>
    <t>Grøngas</t>
  </si>
  <si>
    <t>Gårestrupvej 179</t>
  </si>
  <si>
    <t>Lilleheden, Afd. LL</t>
  </si>
  <si>
    <t>Hovedvejen 114</t>
  </si>
  <si>
    <t>Taars Varmeværk Amba</t>
  </si>
  <si>
    <t>Damhusvej 31</t>
  </si>
  <si>
    <t>Tårs</t>
  </si>
  <si>
    <t>Hobro Varmeværk</t>
  </si>
  <si>
    <t>Hostrupvej 39</t>
  </si>
  <si>
    <t>Hobro Varmeværk, Lupinvej</t>
  </si>
  <si>
    <t>Lupinvej 21</t>
  </si>
  <si>
    <t>Agri-Norcold A/S - Hobro</t>
  </si>
  <si>
    <t>Skivevej 43</t>
  </si>
  <si>
    <t>Løgstør Fjernvarmeværk</t>
  </si>
  <si>
    <t>Blekingevej 8</t>
  </si>
  <si>
    <t>Løgstør</t>
  </si>
  <si>
    <t>Ranum Fjernvarmecentral</t>
  </si>
  <si>
    <t>Vesterled 1</t>
  </si>
  <si>
    <t>Ranum</t>
  </si>
  <si>
    <t>Vindblæs fjernvarmecentral (gl. VrkID 1370)</t>
  </si>
  <si>
    <t>Vilstedvej 40A</t>
  </si>
  <si>
    <t>Dankalk - overskudsvarme</t>
  </si>
  <si>
    <t>Aggersundvej 50</t>
  </si>
  <si>
    <t>Vrå Varmeværk</t>
  </si>
  <si>
    <t>Korsgade 9</t>
  </si>
  <si>
    <t>Vrå</t>
  </si>
  <si>
    <t>Solvarmeanlæg</t>
  </si>
  <si>
    <t>Borupvej 69</t>
  </si>
  <si>
    <t>Grøngas, Vraa A/S</t>
  </si>
  <si>
    <t>Grøngasvej 13</t>
  </si>
  <si>
    <t>Ingstrup Fjernvarme</t>
  </si>
  <si>
    <t>Hesteskoen 11</t>
  </si>
  <si>
    <t>Løkken</t>
  </si>
  <si>
    <t>Løkken Varmeværk</t>
  </si>
  <si>
    <t>Industrivej 18</t>
  </si>
  <si>
    <t>SuperBrugsen Løkken - overskudsvarme</t>
  </si>
  <si>
    <t>Jyllandsgade 11</t>
  </si>
  <si>
    <t>Meny Løkken - overskudsvarme</t>
  </si>
  <si>
    <t>Nibe Varmeværk AMBA</t>
  </si>
  <si>
    <t>Hobrovej 46</t>
  </si>
  <si>
    <t>Nibe</t>
  </si>
  <si>
    <t>Jetsmark Energiværk A.m.b.a.</t>
  </si>
  <si>
    <t>Nørregade 81</t>
  </si>
  <si>
    <t>Pandrup</t>
  </si>
  <si>
    <t>Saltum Fjernvarmeværk</t>
  </si>
  <si>
    <t>Th. Jensensvej 5</t>
  </si>
  <si>
    <t>Saltum</t>
  </si>
  <si>
    <t>Vester Hjermitslev Varmeværk</t>
  </si>
  <si>
    <t>Ths. P. Hejlesvej 3</t>
  </si>
  <si>
    <t>Fælledvej 2</t>
  </si>
  <si>
    <t>Kongerslev</t>
  </si>
  <si>
    <t>Kongerslev Fjernvarme, Satelitcentral</t>
  </si>
  <si>
    <t>Danmarksgade 47</t>
  </si>
  <si>
    <t>Mou Kraftvarme</t>
  </si>
  <si>
    <t>Ny Høstemarkvej 28C</t>
  </si>
  <si>
    <t>Storvorde</t>
  </si>
  <si>
    <t>K. Zinck Varme</t>
  </si>
  <si>
    <t>Toften 21</t>
  </si>
  <si>
    <t>Sindal Varmeforsyning</t>
  </si>
  <si>
    <t>Baggesvognsvej 32</t>
  </si>
  <si>
    <t>Sindal</t>
  </si>
  <si>
    <t>Sindal ORC Kraftvarmeværk</t>
  </si>
  <si>
    <t>Gutenbergvej 15</t>
  </si>
  <si>
    <t>Lendum Kraftvarmeværk A.m.b.a.</t>
  </si>
  <si>
    <t>Tårsvej 37B</t>
  </si>
  <si>
    <t>Havnevagtvej 5</t>
  </si>
  <si>
    <t>Skagen</t>
  </si>
  <si>
    <t>Skagen Varmeværk</t>
  </si>
  <si>
    <t>Kirkevej 31</t>
  </si>
  <si>
    <t>Skagen Kraftvarmeværk</t>
  </si>
  <si>
    <t>Ellehammervej 21</t>
  </si>
  <si>
    <t>Skørping Varmeværk A.m.b.a.</t>
  </si>
  <si>
    <t>Rebild Kirkevej 1</t>
  </si>
  <si>
    <t>Skørping</t>
  </si>
  <si>
    <t>Skørping Varmeværk</t>
  </si>
  <si>
    <t>Skørping Nord 11</t>
  </si>
  <si>
    <t>Bælum Varmeværk</t>
  </si>
  <si>
    <t>Grønnegade 4</t>
  </si>
  <si>
    <t>Bælum</t>
  </si>
  <si>
    <t>Industriparken 30</t>
  </si>
  <si>
    <t>Terndrup</t>
  </si>
  <si>
    <t>Blenstrup Kraftvarmeværk A.m.b.a.</t>
  </si>
  <si>
    <t>Vesterbygade 36B</t>
  </si>
  <si>
    <t>Anton Nielsen Halmværk</t>
  </si>
  <si>
    <t>Søtoften 5</t>
  </si>
  <si>
    <t>Støvring Kraftvarmeværk</t>
  </si>
  <si>
    <t>Hjedsbækvej 2</t>
  </si>
  <si>
    <t>Støvring</t>
  </si>
  <si>
    <t>Øster Hornum Varmeværk</t>
  </si>
  <si>
    <t>Tingager 11</t>
  </si>
  <si>
    <t>Sæby Varmeværk</t>
  </si>
  <si>
    <t>Energivej 1</t>
  </si>
  <si>
    <t>Sæby</t>
  </si>
  <si>
    <t>Østervrå Varmeværk</t>
  </si>
  <si>
    <t>Østervrå</t>
  </si>
  <si>
    <t>Hørby Varmeværk</t>
  </si>
  <si>
    <t>Hjørringvej 101</t>
  </si>
  <si>
    <t>Thorshøj Kraftvarmeværk</t>
  </si>
  <si>
    <t>Kobbervænget 4</t>
  </si>
  <si>
    <t>Dybvad Varmeværk Amba</t>
  </si>
  <si>
    <t>Jernbanegade 8A</t>
  </si>
  <si>
    <t>Dybvad</t>
  </si>
  <si>
    <t>Aabybro Fjernvarmeværk</t>
  </si>
  <si>
    <t>Aabybro</t>
  </si>
  <si>
    <t>Sønderholm Varmeværk</t>
  </si>
  <si>
    <t>Vestervej 48</t>
  </si>
  <si>
    <t>Aars Fjernvarme Dybvad Mølle Vej</t>
  </si>
  <si>
    <t>Dybvad Mølle Vej 1</t>
  </si>
  <si>
    <t>Aars</t>
  </si>
  <si>
    <t>Aars Fjernvarmeforsyning, Østre Boulevard 3A</t>
  </si>
  <si>
    <t>Østre Boulevard 3A</t>
  </si>
  <si>
    <t>Aars Fjernvarmeforsyning, Gislum 21B</t>
  </si>
  <si>
    <t>Gislumvej 21B</t>
  </si>
  <si>
    <t>Hornum Fjernvarme</t>
  </si>
  <si>
    <t>Hvalpsundvej 3</t>
  </si>
  <si>
    <t>Haverslev Varmeværk</t>
  </si>
  <si>
    <t>Suldrup Varmeværk</t>
  </si>
  <si>
    <t>Suldrup</t>
  </si>
  <si>
    <t>Energi Vegger A M B A</t>
  </si>
  <si>
    <t>Skivumvej 2</t>
  </si>
  <si>
    <t>Hashøj Kraftvarmeforsyning A.m.b.a.</t>
  </si>
  <si>
    <t>Dalmose</t>
  </si>
  <si>
    <t>Davinde Bioenergi</t>
  </si>
  <si>
    <t>Udlodsgyden 54B</t>
  </si>
  <si>
    <t>Solrød Fjernvarmeværk</t>
  </si>
  <si>
    <t>Møllemarken 131</t>
  </si>
  <si>
    <t>Havdrup</t>
  </si>
  <si>
    <t>Solvarmecentral</t>
  </si>
  <si>
    <t>Havdrup Allé 3</t>
  </si>
  <si>
    <t>Vestforsyning Varme A/S, Central Skave</t>
  </si>
  <si>
    <t>Ravnshøjvej 1</t>
  </si>
  <si>
    <t>Filskov Energiselskab</t>
  </si>
  <si>
    <t>Hjortlundvej 13</t>
  </si>
  <si>
    <t>Gelsted Fjernvarme a.m.b.a.</t>
  </si>
  <si>
    <t>Tømmervej 3</t>
  </si>
  <si>
    <t>Gelsted</t>
  </si>
  <si>
    <t>Klostervej 112</t>
  </si>
  <si>
    <t>Voersaa Kraftvarmeværk A.m.b.a.</t>
  </si>
  <si>
    <t>Kringelhedevej 17B</t>
  </si>
  <si>
    <t>Gjøl Private Kraftvarmeværk A.m.b.a.</t>
  </si>
  <si>
    <t>Drøvten 40</t>
  </si>
  <si>
    <t>Ramsing-Lem-Lihme Kraftvarmeværk</t>
  </si>
  <si>
    <t>Hasselvej 8</t>
  </si>
  <si>
    <t>Sdr. Herreds Kraftvarmeværker, Hvidbjerg</t>
  </si>
  <si>
    <t>Næssundvej 327</t>
  </si>
  <si>
    <t>Karby</t>
  </si>
  <si>
    <t>Limfjorden Bioenergi ApS</t>
  </si>
  <si>
    <t>Næssundvej 236</t>
  </si>
  <si>
    <t>Redsted M</t>
  </si>
  <si>
    <t>KSM Stoker A/S</t>
  </si>
  <si>
    <t>Næssundvej 440</t>
  </si>
  <si>
    <t>Sdr. Herreds Kraftvarmeværker, Ø. Assels</t>
  </si>
  <si>
    <t>Atletikvej 20</t>
  </si>
  <si>
    <t>Øster Assels</t>
  </si>
  <si>
    <t>Sdr. Herreds Kraftvarmeværker, Ørding</t>
  </si>
  <si>
    <t>Kongehøjvej 35</t>
  </si>
  <si>
    <t>Sdr. Herreds Kraftvarmeværker, Frøslev</t>
  </si>
  <si>
    <t>Frøslev Kær 2</t>
  </si>
  <si>
    <t>Tversted Kraftvarmeværk A.m.b.a.</t>
  </si>
  <si>
    <t>Løgtenvej 16</t>
  </si>
  <si>
    <t>Vaarst-Fjellerad Kraftvarme A.m.b.a.</t>
  </si>
  <si>
    <t>Vaarst Engvej 2</t>
  </si>
  <si>
    <t>Gistrup</t>
  </si>
  <si>
    <t>Læsø Varme A/S</t>
  </si>
  <si>
    <t>Gydensvej 2</t>
  </si>
  <si>
    <t>Læsø</t>
  </si>
  <si>
    <t>Glesborg Varmeværk</t>
  </si>
  <si>
    <t>Håndværkervej 3</t>
  </si>
  <si>
    <t>Glesborg</t>
  </si>
  <si>
    <t>Ørum Varmeværk (Djurs)</t>
  </si>
  <si>
    <t>Ørum Djurs</t>
  </si>
  <si>
    <t>Bækmarksbro Varmeværk A.m.b.a.</t>
  </si>
  <si>
    <t>Bækmarksbrovej 4</t>
  </si>
  <si>
    <t>Bækmarksbro</t>
  </si>
  <si>
    <t>Thorsminde Fjernvarme A.m.b.a.</t>
  </si>
  <si>
    <t>Havnevej 11</t>
  </si>
  <si>
    <t>Grevinge-Herrestrup Kraftvarmeværk</t>
  </si>
  <si>
    <t>Grevinge</t>
  </si>
  <si>
    <t>Sydlangeland Fjernvarme A.m.b.a.</t>
  </si>
  <si>
    <t>Østerskovvej 2B</t>
  </si>
  <si>
    <t>Humble</t>
  </si>
  <si>
    <t>Lohals Varmeforsyning A.m.b.a.</t>
  </si>
  <si>
    <t>Bræmlevænget 3</t>
  </si>
  <si>
    <t>Thyborøn Fjernvarme A.m.b.a.</t>
  </si>
  <si>
    <t>Ærøvej 83</t>
  </si>
  <si>
    <t>Thyborøn</t>
  </si>
  <si>
    <t>Havndal Fjernvarme A.m.b.a.</t>
  </si>
  <si>
    <t>Laursensvej 4</t>
  </si>
  <si>
    <t>Havndal</t>
  </si>
  <si>
    <t>Feldborg Kraftvarmeværk A.m.b.a.</t>
  </si>
  <si>
    <t>Møllevej 4</t>
  </si>
  <si>
    <t>Haderup</t>
  </si>
  <si>
    <t>Haderup Kraftvarmeværk</t>
  </si>
  <si>
    <t>Ørnevej 13</t>
  </si>
  <si>
    <t>Gassum-Hvidsten Kraftvarmeværk</t>
  </si>
  <si>
    <t>Mariagervej 497A</t>
  </si>
  <si>
    <t>Manna-Thise Kraftvarmeværk</t>
  </si>
  <si>
    <t>Lagunen 6</t>
  </si>
  <si>
    <t>Astrup Kraftvarmeværk</t>
  </si>
  <si>
    <t>Park Alle 2A</t>
  </si>
  <si>
    <t>Rostrup Kraftvarmeværk</t>
  </si>
  <si>
    <t>Kildevej 4</t>
  </si>
  <si>
    <t>Oue Kraftvarmeværk</t>
  </si>
  <si>
    <t>Mælkevejen 12</t>
  </si>
  <si>
    <t>Farstrup Produktion</t>
  </si>
  <si>
    <t>Nymøllevej 155</t>
  </si>
  <si>
    <t>Ravnkilde Kraftvarmeværk A.m.b.a.</t>
  </si>
  <si>
    <t>Skalborgvej 17</t>
  </si>
  <si>
    <t>Vorupør Kraftvarmeværk AMBA</t>
  </si>
  <si>
    <t>Toosholmvej 6</t>
  </si>
  <si>
    <t>Jægerspris Kraftvarme</t>
  </si>
  <si>
    <t>Humleparken</t>
  </si>
  <si>
    <t>Teglgårdsvej 531</t>
  </si>
  <si>
    <t>Humlebæk</t>
  </si>
  <si>
    <t>Ørslev/Terslev Kraftvarmeforsyning</t>
  </si>
  <si>
    <t>Terslev Skolevej 23</t>
  </si>
  <si>
    <t>HKScan Denmark A/S</t>
  </si>
  <si>
    <t>Tværmosevej 10</t>
  </si>
  <si>
    <t>Ejsing Fjernvarme A.M.B.A.</t>
  </si>
  <si>
    <t>Østparken 52</t>
  </si>
  <si>
    <t>Værum-Ørum Kraftvarmeværk</t>
  </si>
  <si>
    <t>Frisenvoldvej 3A</t>
  </si>
  <si>
    <t>Hallund Kraftvarmeværk A.m.b.a.</t>
  </si>
  <si>
    <t>Blyvej 5</t>
  </si>
  <si>
    <t>Vesløs Fjernvarme Amba</t>
  </si>
  <si>
    <t>Møllebakvej 4</t>
  </si>
  <si>
    <t>Vesløs</t>
  </si>
  <si>
    <t>Hou Kraftvarmeværk</t>
  </si>
  <si>
    <t>Skippervej 50A</t>
  </si>
  <si>
    <t>Snertinge, Særslev, Føllenslev Energisel</t>
  </si>
  <si>
    <t>Kirkemosevej 17</t>
  </si>
  <si>
    <t>Føllenslev</t>
  </si>
  <si>
    <t>Hellevad Kraftvarmeværk</t>
  </si>
  <si>
    <t>Surbækvej 10</t>
  </si>
  <si>
    <t>Genner Kraftvarmeværk</t>
  </si>
  <si>
    <t>Øster Løgumvej 31</t>
  </si>
  <si>
    <t>Hovslund Kraftvarme</t>
  </si>
  <si>
    <t>Hovslundvej 12</t>
  </si>
  <si>
    <t>Skuldelev Energiselskab</t>
  </si>
  <si>
    <t>Egevej 27</t>
  </si>
  <si>
    <t>Skibby</t>
  </si>
  <si>
    <t>GEV Varme AS, Ansager Landevej 9</t>
  </si>
  <si>
    <t>Ansager Landevej 9</t>
  </si>
  <si>
    <t>Hvam Kraftvarme</t>
  </si>
  <si>
    <t>Gl. Viborgvej 84</t>
  </si>
  <si>
    <t>Fur Kraftvarmeværk</t>
  </si>
  <si>
    <t>Vilietoften 4</t>
  </si>
  <si>
    <t>Fur</t>
  </si>
  <si>
    <t>Skamol</t>
  </si>
  <si>
    <t>Fur Landevej 118</t>
  </si>
  <si>
    <t>Ellehavegårdsvej 2</t>
  </si>
  <si>
    <t>Rejsby Kraftvarme</t>
  </si>
  <si>
    <t>Rejsby Landevej 12B</t>
  </si>
  <si>
    <t>Brøns Kraftvarme A.m.b.a.</t>
  </si>
  <si>
    <t>Hovedvejen 8D</t>
  </si>
  <si>
    <t>Frifelt-Roager Kraftvarme AMBA</t>
  </si>
  <si>
    <t>Voddervej 2</t>
  </si>
  <si>
    <t>Persievej 5</t>
  </si>
  <si>
    <t>Hundslund-Oldrup Kraftvarmeværk</t>
  </si>
  <si>
    <t>Guldagervej 4C</t>
  </si>
  <si>
    <t>Hundslund</t>
  </si>
  <si>
    <t>Balle Varmeværk</t>
  </si>
  <si>
    <t>Nyballevej 18</t>
  </si>
  <si>
    <t>Balle</t>
  </si>
  <si>
    <t>Rye Kraftvarmeværk A.m.b.a.</t>
  </si>
  <si>
    <t>Hjarsbækvej 7</t>
  </si>
  <si>
    <t>Boulstrup-Hou Kraftvarme, Møllemarken</t>
  </si>
  <si>
    <t>Møllemarken 4</t>
  </si>
  <si>
    <t>Boulstrup-Hou Kraftvarme, Boulstrupvej</t>
  </si>
  <si>
    <t>Boulstrupvej 10</t>
  </si>
  <si>
    <t>Øster Hurup Kraftvarme</t>
  </si>
  <si>
    <t>Snedkervej 6</t>
  </si>
  <si>
    <t>Øster Hurup Kraftvarme - halmværket</t>
  </si>
  <si>
    <t>Snedkervej 10</t>
  </si>
  <si>
    <t>Hyllinge-Menstrup Kraftvarme</t>
  </si>
  <si>
    <t>Bjergvej 7</t>
  </si>
  <si>
    <t>Hylling-Menstrup Kraftvarme</t>
  </si>
  <si>
    <t>Smedevangen 4</t>
  </si>
  <si>
    <t>Blåhøj Energiselskab Amba</t>
  </si>
  <si>
    <t>Sdr Ommevej 38</t>
  </si>
  <si>
    <t>Trustrup-Lyngby Varmeværk</t>
  </si>
  <si>
    <t>Tværvej 11</t>
  </si>
  <si>
    <t>Trustrup</t>
  </si>
  <si>
    <t>Søndbjerg Fjernvarme Amba</t>
  </si>
  <si>
    <t>Ballevej 17</t>
  </si>
  <si>
    <t>Hemmet Varmeværk</t>
  </si>
  <si>
    <t>Bandsbølvej 28C</t>
  </si>
  <si>
    <t>Stenvad varmeværk</t>
  </si>
  <si>
    <t>Stenvad Bygade 59</t>
  </si>
  <si>
    <t>Vejby-Tisvilde Kraftvarmeværk</t>
  </si>
  <si>
    <t>Møngevej 9B</t>
  </si>
  <si>
    <t>Vejby</t>
  </si>
  <si>
    <t>Sandved-Tornemark Kraftvarme</t>
  </si>
  <si>
    <t>Brandholtvej 6A</t>
  </si>
  <si>
    <t>Sandved</t>
  </si>
  <si>
    <t>Løkkenvejens Kraftvarme</t>
  </si>
  <si>
    <t>Løkkensvej 730</t>
  </si>
  <si>
    <t>Blomstervej 17</t>
  </si>
  <si>
    <t>Stenløse</t>
  </si>
  <si>
    <t>Tirstrup Varmeværk</t>
  </si>
  <si>
    <t>Højby</t>
  </si>
  <si>
    <t>Tinghulevej 8A</t>
  </si>
  <si>
    <t>Uglekildevej 2</t>
  </si>
  <si>
    <t>Rosmus Varmeværk</t>
  </si>
  <si>
    <t>Bispemosevej 5</t>
  </si>
  <si>
    <t>Nordby-Mårup Varmeværk</t>
  </si>
  <si>
    <t>Østermarken 2</t>
  </si>
  <si>
    <t>Ballen-Brundby Fjernvarme</t>
  </si>
  <si>
    <t>Ballenvej 7</t>
  </si>
  <si>
    <t>Thorsagvej 13A</t>
  </si>
  <si>
    <t>Rise Fjernvarme Amba, St.Rise Landevej 2</t>
  </si>
  <si>
    <t>St.Rise Landevej 2</t>
  </si>
  <si>
    <t>Voldby Varmeværk</t>
  </si>
  <si>
    <t>Sangstrupvej 36</t>
  </si>
  <si>
    <t>I/S Henry Toft</t>
  </si>
  <si>
    <t>Kirkebyvej 25</t>
  </si>
  <si>
    <t>Onsbjerg Varmeværk ApS</t>
  </si>
  <si>
    <t>Præstegårdsvej 17</t>
  </si>
  <si>
    <t>Hasle Varmeværk</t>
  </si>
  <si>
    <t>Bykær 6</t>
  </si>
  <si>
    <t>Hasle</t>
  </si>
  <si>
    <t>Hasle reservelast</t>
  </si>
  <si>
    <t>Mulebyvej 40</t>
  </si>
  <si>
    <t>Havneby Varmeværk</t>
  </si>
  <si>
    <t>Flyndervej 4</t>
  </si>
  <si>
    <t>Rømø</t>
  </si>
  <si>
    <t>Stengårdsskolen</t>
  </si>
  <si>
    <t>Stengårds Plads 2</t>
  </si>
  <si>
    <t>Ølstykke</t>
  </si>
  <si>
    <t>Toftehøjskolen</t>
  </si>
  <si>
    <t>Frederiksborgvej 4</t>
  </si>
  <si>
    <t>Stenløse Syd</t>
  </si>
  <si>
    <t>Agertoftegårdsvej 1</t>
  </si>
  <si>
    <t>Stenløse Nord</t>
  </si>
  <si>
    <t>Dam Holme 4B</t>
  </si>
  <si>
    <t>Føns Nærvarme</t>
  </si>
  <si>
    <t>Ronæsbrovej 16</t>
  </si>
  <si>
    <t>Brdr. Thorsen Varmeværk</t>
  </si>
  <si>
    <t>Svenstrupvej 8</t>
  </si>
  <si>
    <t>Nimtofte</t>
  </si>
  <si>
    <t>Selskab_Navn</t>
  </si>
  <si>
    <t>BORUP VARMEVÆRK A M B A</t>
  </si>
  <si>
    <t>Kedel</t>
  </si>
  <si>
    <t>BREDEBRO VARMEVÆRK A M B A</t>
  </si>
  <si>
    <t>Forbrændingsmotor</t>
  </si>
  <si>
    <t>Bredsten-Balle Kraftvarmeværk amba</t>
  </si>
  <si>
    <t>Elpatron</t>
  </si>
  <si>
    <t>BROAGER FJERNVARMESELSKAB AMBA</t>
  </si>
  <si>
    <t>Varmepumpe</t>
  </si>
  <si>
    <t>BROVST FJERNVARME ANDELSSELSKAB</t>
  </si>
  <si>
    <t>Nødstrømsanlæg</t>
  </si>
  <si>
    <t>BRØNDBY FJERNVARME A M B A</t>
  </si>
  <si>
    <t>BOLIGSELSKABET DANBO</t>
  </si>
  <si>
    <t>BÆLUM VARMEVÆRK AMBA</t>
  </si>
  <si>
    <t>BØVLING VARMEVÆRK</t>
  </si>
  <si>
    <t>CTR I/S</t>
  </si>
  <si>
    <t>CHR FELD FJERNVS AMBA</t>
  </si>
  <si>
    <t>Kraftvarme</t>
  </si>
  <si>
    <t>DURUP FJERNVARME</t>
  </si>
  <si>
    <t>DAVINDE BIOENERGI ApS</t>
  </si>
  <si>
    <t>Avedøre Fjernvarme</t>
  </si>
  <si>
    <t>DRONNINGLUND FJERNVARMEVÆRK AMBA</t>
  </si>
  <si>
    <t>Dybvad Varmeværk</t>
  </si>
  <si>
    <t>EJBY FJERNVARMECENTRAL AMBA</t>
  </si>
  <si>
    <t>Ejstrupholm Varmeværk A. m. b. a.</t>
  </si>
  <si>
    <t>ALLERØD KOMMUNE</t>
  </si>
  <si>
    <t>FARUM FJERNVARME A M B A</t>
  </si>
  <si>
    <t>FREDERICIA FJERNVARME A.M.B.A.</t>
  </si>
  <si>
    <t>FANGEL BIOENERGI ApS</t>
  </si>
  <si>
    <t>Farsø Varmeværk A M B A</t>
  </si>
  <si>
    <t>FAXE FJERNVARMESELSKAB A M B A</t>
  </si>
  <si>
    <t>FAXE KALK A/S</t>
  </si>
  <si>
    <t>Overskudsvarme</t>
  </si>
  <si>
    <t>FENSMARK FJERNVARMEVÆRK A M B A</t>
  </si>
  <si>
    <t>FERRITSLEV FJERNVARME A.M.B.A.</t>
  </si>
  <si>
    <t>FF SKAGEN A/S</t>
  </si>
  <si>
    <t>Gasturbine</t>
  </si>
  <si>
    <t>FJERRITSLEV FJERNVARME</t>
  </si>
  <si>
    <t>FREDERIKS VARMEVÆRK A M B A</t>
  </si>
  <si>
    <t>FUGLEBJERG FJERNVARMEVÆRK</t>
  </si>
  <si>
    <t>FFV VARME A/S</t>
  </si>
  <si>
    <t>GAUERSLUND FJERNVARME A M B A</t>
  </si>
  <si>
    <t>GILLELEJE FJERNVARME A M B A</t>
  </si>
  <si>
    <t>GIVE FJERNVARME A M B A</t>
  </si>
  <si>
    <t>GALTEN VARMEVÆRK A M B A</t>
  </si>
  <si>
    <t>GANDRUP - VESTER-HASSING VARMEVÆRK A M B A</t>
  </si>
  <si>
    <t>GEDSTED VARMEVÆRK A M B A</t>
  </si>
  <si>
    <t>GELSTED FJERNVARMECENTRAL</t>
  </si>
  <si>
    <t>GIVE ENERGIANLÆG ApS</t>
  </si>
  <si>
    <t>Gjerlev Varmeværk A.M.B.A</t>
  </si>
  <si>
    <t>GLYNGØRE FJERNVARMEVÆRK AMBA</t>
  </si>
  <si>
    <t>GRENAA FORBRÆNDING A/S</t>
  </si>
  <si>
    <t>GRENÅ VARMEVÆRK A M B A</t>
  </si>
  <si>
    <t>GEV VARME A/S</t>
  </si>
  <si>
    <t>Græsted Fjernvarme AMBA</t>
  </si>
  <si>
    <t>GØRDING VARMEVÆRK A M B A</t>
  </si>
  <si>
    <t>HASLEV FJERNVARME I M B A</t>
  </si>
  <si>
    <t>Dampturbine</t>
  </si>
  <si>
    <t>Hinnerup Fjernvarme</t>
  </si>
  <si>
    <t>HIRTSHALS FJERNVARME</t>
  </si>
  <si>
    <t>HOLTE FJERNVARME A M B A</t>
  </si>
  <si>
    <t>HVIDBJERG FJERNVARME A M B A</t>
  </si>
  <si>
    <t>HADSTEN VARMEVÆRK A M B A</t>
  </si>
  <si>
    <t>Hadsund Fjernvarmeværk A.m.b.a.</t>
  </si>
  <si>
    <t>HALS FJERNVARME A M B A</t>
  </si>
  <si>
    <t>HAMMEL FJERNVARME A M B A</t>
  </si>
  <si>
    <t>HAMMERSHØJ FJERNVARMEVÆRK</t>
  </si>
  <si>
    <t>HANSTHOLM VARMEVÆRK A M B A</t>
  </si>
  <si>
    <t>HEDENSTED FJERNVARME</t>
  </si>
  <si>
    <t>HEJNSVIG VARMEVÆRK A M B A</t>
  </si>
  <si>
    <t>Eniig Varme A/S</t>
  </si>
  <si>
    <t>HJALLERUP FJERNVARMEVÆRK</t>
  </si>
  <si>
    <t>HJORDKÆR FJERNVARMEVÆRK AMBA</t>
  </si>
  <si>
    <t>HJØRRING VARMEFORSYNING A M B A</t>
  </si>
  <si>
    <t>Kombianlæg</t>
  </si>
  <si>
    <t>HOBRO VARMEVÆRK A M B A</t>
  </si>
  <si>
    <t>HOLME-LUNDSHØJ FJERNVARMEV A M B A</t>
  </si>
  <si>
    <t>VESTFORSYNING VARME A/S</t>
  </si>
  <si>
    <t>Holsted Varmeværk Amba</t>
  </si>
  <si>
    <t>Hornbæk Fjernvarme A.m.b.a.</t>
  </si>
  <si>
    <t>Fjernvarme Horsens A.m.b.A</t>
  </si>
  <si>
    <t>HOVEDGÅRD FJERNVARMEVÆRK AMBA</t>
  </si>
  <si>
    <t>NOBIA DENMARK A/S</t>
  </si>
  <si>
    <t>HUNDESTED VARMEVÆRK AMBA</t>
  </si>
  <si>
    <t>Hurup Fjernvarme A m b A</t>
  </si>
  <si>
    <t>Hvalsø Kraftvarmeværk A.m.b.a</t>
  </si>
  <si>
    <t>Hvide Sande Fjernvarme A.M.B.A.</t>
  </si>
  <si>
    <t>HVIDEBÆK FJERNVARMEFORSYNING AMBA</t>
  </si>
  <si>
    <t>Haarby Kraft-Varme Amba</t>
  </si>
  <si>
    <t>HØJE TAASTRUP FJERNVARME A.M.B.A.</t>
  </si>
  <si>
    <t>HØJSLEV NR SØBY FJERNVARME</t>
  </si>
  <si>
    <t>HØNG VARMEVÆRK</t>
  </si>
  <si>
    <t>HØRBY VARMEVÆRK</t>
  </si>
  <si>
    <t>Halm</t>
  </si>
  <si>
    <t>Billund Varmeværk</t>
  </si>
  <si>
    <t>BRÆDSTRUP TOTALENERGIANLÆG A/S</t>
  </si>
  <si>
    <t>BRØRUP FJERNVARME A M B A</t>
  </si>
  <si>
    <t>I/S AffaldPlus</t>
  </si>
  <si>
    <t>Dampkedel</t>
  </si>
  <si>
    <t>HELSINGE FJERNVARME</t>
  </si>
  <si>
    <t>ARGO I/S</t>
  </si>
  <si>
    <t>Middelfart Fjernvarme a.m.b.a.</t>
  </si>
  <si>
    <t>JETSMARK ENERGIVÆRK AMBA</t>
  </si>
  <si>
    <t>I/S REFA</t>
  </si>
  <si>
    <t>Renosyd i/s</t>
  </si>
  <si>
    <t>Troldhede Kraftvarmeværk A.m.b.a.</t>
  </si>
  <si>
    <t>I/S VESTFORBRÆNDING</t>
  </si>
  <si>
    <t>Vildbjerg Varmeværk A.m.b.a.</t>
  </si>
  <si>
    <t>INGSTRUP FJERNVARME ANDELSSELSKAB</t>
  </si>
  <si>
    <t>ISHØJ KOMMUNE</t>
  </si>
  <si>
    <t>JELLING VARMEVÆRK</t>
  </si>
  <si>
    <t>JERSLEV VARMEVÆRK</t>
  </si>
  <si>
    <t>KARUP VARMEVÆRK</t>
  </si>
  <si>
    <t>KIBÆK VARMEVÆRK ADMINISTRATIONSKONTORET</t>
  </si>
  <si>
    <t>KLEJTRUP VARMEVÆRK</t>
  </si>
  <si>
    <t>Fortum Waste Solutions A/S</t>
  </si>
  <si>
    <t>KONGERSLEV FJERNVARMEVÆRK AMBA</t>
  </si>
  <si>
    <t>KØLVRÅ FJERNVARMECENTRAL</t>
  </si>
  <si>
    <t>Lystrup Fjernvarme A.m.b.A.</t>
  </si>
  <si>
    <t>LANGAA VARMEVÆRK AMBA</t>
  </si>
  <si>
    <t>LEM VARMEVÆRK</t>
  </si>
  <si>
    <t>LEMVIG VARMEVÆRK A M B A</t>
  </si>
  <si>
    <t>LØGSTRUP VARMEVÆRK A M B A</t>
  </si>
  <si>
    <t>LØGSTØR FJERNVARMEVÆRK AMBA</t>
  </si>
  <si>
    <t>LØGUMKLOSTER FJERNVARME</t>
  </si>
  <si>
    <t>Løsning Fjernvarme A m b a</t>
  </si>
  <si>
    <t>MARSTAL FJERNVARME A M B A</t>
  </si>
  <si>
    <t>MALLING VARMEVÆRK AMBA</t>
  </si>
  <si>
    <t>MARIAGER FJERNVARME A M B A</t>
  </si>
  <si>
    <t>MOU KRAFTVARME AMBA</t>
  </si>
  <si>
    <t>ANDELSSELSKABET MØLHOLM VARMEVÆRK</t>
  </si>
  <si>
    <t>MØRKE FJERNVARMESELSKAB A M B A</t>
  </si>
  <si>
    <t>MØRKØV VARMEVÆRK AMBA</t>
  </si>
  <si>
    <t>NIBE VARMEVÆRK A M B A</t>
  </si>
  <si>
    <t>NYBORG FORSYNING OG SERVICE A/S</t>
  </si>
  <si>
    <t>NYKØBING M FJERNVARMEVÆRK A M B A</t>
  </si>
  <si>
    <t>Næstved Fjernvarme A.M.B.A.</t>
  </si>
  <si>
    <t>Aalestrup-Nørager Energi A.M.B.A</t>
  </si>
  <si>
    <t>Nørre-Snede Varmeværk A.m.b.a</t>
  </si>
  <si>
    <t>Nørre Alslev Fjernvarmeværk A M B A</t>
  </si>
  <si>
    <t>NØRRE NEBEL FJERNVARME</t>
  </si>
  <si>
    <t>ODDER VARMEVÆRK A M B A</t>
  </si>
  <si>
    <t>FJERNVARME FYN DISTRIBUTION A/S</t>
  </si>
  <si>
    <t>RAMME VARMEVÆRK</t>
  </si>
  <si>
    <t>VERDO PRODUKTION A/S</t>
  </si>
  <si>
    <t>Ribe Fjernvarme AMBA</t>
  </si>
  <si>
    <t>Ringe Fjernvarmeselskab A M B A</t>
  </si>
  <si>
    <t>RINGKØBING FJERNVARMEVÆRK A M B A</t>
  </si>
  <si>
    <t>Roslev Fjernvarmeselskab A.m.b.A.</t>
  </si>
  <si>
    <t>Midtlangeland Fjernvarme A.m.b.a</t>
  </si>
  <si>
    <t>RUNDHØJ FJERNVARME AMBA</t>
  </si>
  <si>
    <t>RY VARMEVÆRK A M B A</t>
  </si>
  <si>
    <t>Ryomgård Fjernvarmeværk Amba</t>
  </si>
  <si>
    <t>Rødby Varmeværk A M B A</t>
  </si>
  <si>
    <t>RØDBYHAVN FJERNVARME A M B A</t>
  </si>
  <si>
    <t>RØDKÆRSBRO FJERNVARMEVÆRK</t>
  </si>
  <si>
    <t>RØNDE FJERNVARMEVÆRK</t>
  </si>
  <si>
    <t>STEGE FJERNVARME AMBA POSTBOX 76</t>
  </si>
  <si>
    <t>SAKSKØBING FJERNVARMESELSKAB A M B A</t>
  </si>
  <si>
    <t>SALTUM FJERNVARMEVÆRK A M B A</t>
  </si>
  <si>
    <t>Sdr. Omme Varmeværk Amba</t>
  </si>
  <si>
    <t>SIG VARMEVÆRK</t>
  </si>
  <si>
    <t>SINDAL VARMEFORSYNING A M B A</t>
  </si>
  <si>
    <t>FREDERIKSHAVN AFFALD A/S</t>
  </si>
  <si>
    <t>SKAGEN VARMEVÆRK AMBA</t>
  </si>
  <si>
    <t>SKALS KRAFTVARMEVÆRK A.M.B.A.</t>
  </si>
  <si>
    <t>Skanderborg-Hørning Fjernvarme</t>
  </si>
  <si>
    <t>Skive Fjernvarme A.m.b.a</t>
  </si>
  <si>
    <t>SKOVLUND VARMEVÆRK</t>
  </si>
  <si>
    <t>SKOVSGAARD VARMEVÆRK</t>
  </si>
  <si>
    <t>SKÅRUP FJERNVARME</t>
  </si>
  <si>
    <t>SKÆRBÆK FJERNVARME A.M.B.A.</t>
  </si>
  <si>
    <t>SK VARME A/S</t>
  </si>
  <si>
    <t>SMØRUM KRAFTVARME AMBA</t>
  </si>
  <si>
    <t>SNEDSTED VARMEVÆRK</t>
  </si>
  <si>
    <t>Solrød Fjernvarme a m b a</t>
  </si>
  <si>
    <t>SPJALD FJERNVARME- OG VANDVÆRK</t>
  </si>
  <si>
    <t>SPØTTRUP FJERNVARMEVÆRK</t>
  </si>
  <si>
    <t>STENSTRUP FJERNVARME AMBA</t>
  </si>
  <si>
    <t>Stoholm Fjernvarmeværk</t>
  </si>
  <si>
    <t>STRANDBY VARMEVÆRK AMBA</t>
  </si>
  <si>
    <t>STRUER FORSYNING FJERNVARME A/S</t>
  </si>
  <si>
    <t>Støvring Kraftvarmeværk A.m.b.a.</t>
  </si>
  <si>
    <t>Sunds Vand- og Varmeværk A.m.b.a.</t>
  </si>
  <si>
    <t>SVEBØLLE-VISKINGE FJERNVARMESELSKAB A.M.B.A. V/SVEND MYLLER</t>
  </si>
  <si>
    <t>Svendborg Fjernvarme A.m.b.a</t>
  </si>
  <si>
    <t>SVENDBORG KRAFTVARME A/S</t>
  </si>
  <si>
    <t>Svogerslev Fjernvarme</t>
  </si>
  <si>
    <t>SÆBY VARMEVÆRK A M B A</t>
  </si>
  <si>
    <t>SØNDERBORG FJERNVARME AMBA</t>
  </si>
  <si>
    <t>Geotermi</t>
  </si>
  <si>
    <t>SØNDERHOLM VARMEVÆRK AMBA</t>
  </si>
  <si>
    <t>THISTED VARMEFORSYNING A M B A</t>
  </si>
  <si>
    <t>THORSAGER FJERNVARMEVÆRK A M B A</t>
  </si>
  <si>
    <t>THORSØ FJERNVARMEVÆRK A M B A</t>
  </si>
  <si>
    <t>TIM KRAFTVARMEVÆRK A M B A</t>
  </si>
  <si>
    <t>TOFTLUND FJERNVARME A.M.B.A.</t>
  </si>
  <si>
    <t>TOMMERUP BYS FJERNVARMEFORSYNING</t>
  </si>
  <si>
    <t>TOMMERUP ST VARMEFORSYNING A M B A</t>
  </si>
  <si>
    <t>TRANBJERG VARMEVÆRK A M B A</t>
  </si>
  <si>
    <t>Tårs Varmeværk</t>
  </si>
  <si>
    <t>TØNDER FJERNVARMESELSKAB A.M.B.A.</t>
  </si>
  <si>
    <t>Tørring Kraftvarmeværk A.M.B.A.</t>
  </si>
  <si>
    <t>Uldum Varmeværk Amba</t>
  </si>
  <si>
    <t>ULFBORG FJERNVARME</t>
  </si>
  <si>
    <t>ULSTED VARMEVÆRK</t>
  </si>
  <si>
    <t>Vamdrup Fjernvarme A m b A</t>
  </si>
  <si>
    <t>VEJEN VARMEVÆRK</t>
  </si>
  <si>
    <t>VESTEGNENS KRAFTVARMESELSKAB I/S</t>
  </si>
  <si>
    <t>VEMB VARMEVÆRK</t>
  </si>
  <si>
    <t>V HJERMITSLEV VARMEVÆRK</t>
  </si>
  <si>
    <t>Vestervig Fjernvarme A.m.b.a</t>
  </si>
  <si>
    <t>VINDERUP VARMEVÆRK A M B A</t>
  </si>
  <si>
    <t>VIVILD VARMEVÆRK A M B A</t>
  </si>
  <si>
    <t>VOJENS FJERNVARME A.M.B.A.</t>
  </si>
  <si>
    <t>VRÅ VARMEVÆRK AMBA</t>
  </si>
  <si>
    <t>VÆRLØSE VARMEVÆRK A M B A</t>
  </si>
  <si>
    <t>Aabenraa - Rødekro Fjernvarme</t>
  </si>
  <si>
    <t>Aarhus Kommune</t>
  </si>
  <si>
    <t>ÆRØSKØBING FJERNVARME</t>
  </si>
  <si>
    <t>Ølgod Fjernvarmeselskab AMBA</t>
  </si>
  <si>
    <t>ØRNHØJ-GRØNBJERG KRAFTVARMEVÆRK AMBA</t>
  </si>
  <si>
    <t>ØRSTED FJERNVARMEVÆRK</t>
  </si>
  <si>
    <t>ØRUM VARMEVÆRK AMBA</t>
  </si>
  <si>
    <t>Østbirk Varmeværk A M B A</t>
  </si>
  <si>
    <t>Ø HORNUM VARMEVÆRK AMBA</t>
  </si>
  <si>
    <t>ØSTERILD FJERNVARMESELSKAB A M B A</t>
  </si>
  <si>
    <t>FRØSTRUP VARMEVÆRK A M B A</t>
  </si>
  <si>
    <t>ULBJERG KRAFT/VARME A M B A</t>
  </si>
  <si>
    <t>Bornholms Regionskommune</t>
  </si>
  <si>
    <t>LØJT KIRKEBY FJERNVARMESELSKAB AMBA</t>
  </si>
  <si>
    <t>MELLERUP KRAFTVARME A.M.B.A</t>
  </si>
  <si>
    <t>DANSK TRÆEMBALLAGE A/S</t>
  </si>
  <si>
    <t>LAURBJERG KRAFTVARMEVÆRK AMBA</t>
  </si>
  <si>
    <t>TERNDRUP FJERNVARME A M B A</t>
  </si>
  <si>
    <t>HARBOØRE VARMEVÆRK A.M.B.A. V/J.J. BIRCH</t>
  </si>
  <si>
    <t>HASHØJ KRAFTVARMEFORSYNING A M B A</t>
  </si>
  <si>
    <t>HVALPSUND KRAFTVARMEVÆRK AMBA</t>
  </si>
  <si>
    <t>DOLLE A/S</t>
  </si>
  <si>
    <t>Mosede Fjernvarmeværk A.M.B.A</t>
  </si>
  <si>
    <t>JOHN RASMUSSEN</t>
  </si>
  <si>
    <t>NRGI LOKALVARME A/S</t>
  </si>
  <si>
    <t>HALVRIMMEN - ARENTSMINDE KRAFTVARMEVÆRK A M B A</t>
  </si>
  <si>
    <t>LENDUM KRAFTVARMEVÆRK AMBA</t>
  </si>
  <si>
    <t>BLENSTRUP KRAFTVARMEVÆRK A.M.B.A.</t>
  </si>
  <si>
    <t>FILSKOV ENERGISELSKAB A M B A</t>
  </si>
  <si>
    <t>I/S KRAFTVARMEVÆRK THISTED</t>
  </si>
  <si>
    <t>SPECIAL WASTE SYSTEM A/S</t>
  </si>
  <si>
    <t>ROCKWOOL A/S</t>
  </si>
  <si>
    <t>Gudenaacentralen A.m.b.a.</t>
  </si>
  <si>
    <t>ENERGI VIBORG KRAFTVARME A/S</t>
  </si>
  <si>
    <t>Vestbirk Vandkraftanlæg</t>
  </si>
  <si>
    <t>MIDTJYLLANDS ELEKTRICITETSFORSYNINGS SELSKAB A.M.B.A.</t>
  </si>
  <si>
    <t>TREFOR VARME A/S</t>
  </si>
  <si>
    <t>Skov- og Naturstyrelsen</t>
  </si>
  <si>
    <t>SEAS-NVE KV-PRODUKTION A/S</t>
  </si>
  <si>
    <t>VOERSÅ KRAFTVARMEVÆRK A M B A</t>
  </si>
  <si>
    <t>GJØL PRIVATE KRAFTVARMEVÆRK AMBA</t>
  </si>
  <si>
    <t>RAMSING LEM LIHME KRAFTVARMEVÆRK AMBA</t>
  </si>
  <si>
    <t>SDR HERREDS KRAFTVARMEVÆRKER AMBA</t>
  </si>
  <si>
    <t>Bækmarksbro Varmeværk A.M.B.A.</t>
  </si>
  <si>
    <t>THORSMINDE VARMEVÆRK A.M.B.A.</t>
  </si>
  <si>
    <t>SYDLANGELAND FJERNVARME A.M.B.A.</t>
  </si>
  <si>
    <t>LOHALS VARMEFORSYNING A.M.B.A.</t>
  </si>
  <si>
    <t>THYBORØN FJERNVARME A.M.B.A.</t>
  </si>
  <si>
    <t>HAVNDAL FJERNVARME A M B A</t>
  </si>
  <si>
    <t>ØLAND KRAFTVARMEVÆRK A M B A</t>
  </si>
  <si>
    <t>FELDBORG KRAFTVARMEVÆRK A.M.B.A.</t>
  </si>
  <si>
    <t>HADERUP KRAFTVARMEVÆRK A.M.B.A.</t>
  </si>
  <si>
    <t>GASSUM-HVIDSTEN KRAFTVARMEVÆRK AMBA</t>
  </si>
  <si>
    <t>ASTRUP KRAFTVARMEVÆRK A.M.B.A.</t>
  </si>
  <si>
    <t>ROSTRUP KRAFTVARMEVÆRK AMBA</t>
  </si>
  <si>
    <t>OUE KRAFTVARMEVÆRK A.M.B.A.</t>
  </si>
  <si>
    <t>MANNA-THISE KRAFTVARMEVÆRK</t>
  </si>
  <si>
    <t>Bioforgasn. m. KE</t>
  </si>
  <si>
    <t>RAVNKILDE KRAFTVARMEVÆRK A M B A</t>
  </si>
  <si>
    <t>Rask Mølle Varmeværk</t>
  </si>
  <si>
    <t>NYSTED VARMEVÆRK A.M.B.A</t>
  </si>
  <si>
    <t>FJERNVARMEFORSYNINGEN I Ø TOREBY, TOREBY, SUNDBY OG NAGELSTI AMBA</t>
  </si>
  <si>
    <t>SYDFALSTER VARMEVÆRK A M B A</t>
  </si>
  <si>
    <t>TVERSTED KRAFTVARMEVÆRK A M B A</t>
  </si>
  <si>
    <t>NORDIC SUGAR A/S</t>
  </si>
  <si>
    <t>BRØDRENE HARTMANN A/S</t>
  </si>
  <si>
    <t>AAK DENMARK A/S</t>
  </si>
  <si>
    <t>CP KELCO ApS</t>
  </si>
  <si>
    <t>PRÆSTBRO KRAFTVARMEVÆRK A M B A</t>
  </si>
  <si>
    <t>RY MØLLE A/S</t>
  </si>
  <si>
    <t>JÆGERSPRIS KRAFTVARME A.M.B.A</t>
  </si>
  <si>
    <t>VORUPØR KRAFTVARMEVÆRK</t>
  </si>
  <si>
    <t>HALLUND KRAFTVARMEVÆRK A M B A</t>
  </si>
  <si>
    <t>ÅDUM KRAFTVARMEVÆRK A.M.B.A.</t>
  </si>
  <si>
    <t>VÆRUM-ØRUM KRAFTVARMEVÆRK AMBA</t>
  </si>
  <si>
    <t>VESLØS FJERNVARME AMBA</t>
  </si>
  <si>
    <t>Forsvaret og Forsvarsministeriets styrelser</t>
  </si>
  <si>
    <t>AFFALDSREGION NORD I/S</t>
  </si>
  <si>
    <t>KØGE AFLØB A/S</t>
  </si>
  <si>
    <t>Carlshøj Varmecentral</t>
  </si>
  <si>
    <t>GYMNASTIK OG IDRÆTSHØJSKOLEN V/VIBORG</t>
  </si>
  <si>
    <t>SOPHUS FUGLSANG. EXPORT-MALTFABRIK A/S</t>
  </si>
  <si>
    <t>GARTNERI PER KORTEGAARD A/S</t>
  </si>
  <si>
    <t>Grundejerforeningen Smørmosen</t>
  </si>
  <si>
    <t>A/S KNUD JEPSEN</t>
  </si>
  <si>
    <t>FÆLLINGGAARD VARMEFORSYNING ApS</t>
  </si>
  <si>
    <t>GENNER, HELLEVAD OG HOVSLUND FORENEDE KRAFT- VARMEVÆRKER A.M.B.A</t>
  </si>
  <si>
    <t>VANDCENTER SYD A/S</t>
  </si>
  <si>
    <t>Rødding Fjernvarme</t>
  </si>
  <si>
    <t>Boligforeningen Dianalund</t>
  </si>
  <si>
    <t>DRAGØR KOMMUNE</t>
  </si>
  <si>
    <t>Sønderborg Kraftvarmeværk I/S</t>
  </si>
  <si>
    <t>SKULDELEV ENERGISELSKAB A M B A</t>
  </si>
  <si>
    <t>VEDDUM-SKELUND-VISBORG KRAFTVARMEVÆRK AMBA</t>
  </si>
  <si>
    <t>HVAM-GL HVAM KRAFTVARMEVÆRK AMBA</t>
  </si>
  <si>
    <t>FUR KRAFTVARMEVÆRK AMBA</t>
  </si>
  <si>
    <t>ALFRED PEDERSEN &amp; SØN ApS</t>
  </si>
  <si>
    <t>GARTNERIET ROSBORG-BELLINGE A/S</t>
  </si>
  <si>
    <t>GARTNERIET "KRONBORG" ApS</t>
  </si>
  <si>
    <t>SVEND NIELSEN</t>
  </si>
  <si>
    <t>Gartneriet Sandet v/Kurt Christiansen</t>
  </si>
  <si>
    <t>PEDERSHAAB CONCRETE TECHNOLOGIES A/S</t>
  </si>
  <si>
    <t>JELD-WEN DANMARK A/S</t>
  </si>
  <si>
    <t>HKSCAN DENMARK A/S</t>
  </si>
  <si>
    <t>GARTNERIEJER LAUST ERIKSEN</t>
  </si>
  <si>
    <t>KURT BÆKGAARD PEDERSEN</t>
  </si>
  <si>
    <t>FELDBORG A/S</t>
  </si>
  <si>
    <t>GARTNERIET NORDFYN ApS</t>
  </si>
  <si>
    <t>MOGENS BØG</t>
  </si>
  <si>
    <t>BANG &amp; OLUFSEN A/S</t>
  </si>
  <si>
    <t>GARTNERNES VARMEFORSYNING I VEMMEDRUP ApS</t>
  </si>
  <si>
    <t>GARTNERIET HEDEGÅRDEN V/R CHRISTIANSEN &amp; L CHRISTIANSEN</t>
  </si>
  <si>
    <t>ESØ DEPONIGAS A/S</t>
  </si>
  <si>
    <t>GOSMER BIOGAS ApS</t>
  </si>
  <si>
    <t>Ellehavegaard Energy I/S v/Peter og Inge-Merete Palle Pedersen</t>
  </si>
  <si>
    <t>REJSBY KRAFTVARMEVÆRK A.M.B.A.</t>
  </si>
  <si>
    <t>BRØNS KRAFTVARMEVÆRK A.M.B.A.</t>
  </si>
  <si>
    <t>FRIFELT/ROAGER KRAFTVARMEVÆRK A.M.B.A.</t>
  </si>
  <si>
    <t>GYLLING-ØRTING-FALLING KRAFTVARMEVÆRK A.M.B.A.</t>
  </si>
  <si>
    <t>Hundslund-Oldrup Kraftvarmeværk Amba</t>
  </si>
  <si>
    <t>Snertinge, Særslev, Føllenslev Energiselskab A.M.B.A.</t>
  </si>
  <si>
    <t>Kolding kommune</t>
  </si>
  <si>
    <t>ENERGI VIBORG VAND A/S</t>
  </si>
  <si>
    <t>Benløseparkens Varmecentral A.M.B.A</t>
  </si>
  <si>
    <t>DYSSEGÅRDSPARKENS KRAFTVARMEVÆRK A M B A</t>
  </si>
  <si>
    <t>Filadelfia</t>
  </si>
  <si>
    <t>GARTNER ERIK HØJVANG JENSEN</t>
  </si>
  <si>
    <t>PARTAS A/S</t>
  </si>
  <si>
    <t>RYE KRAFTVARMEVÆRK A.M.B.A.</t>
  </si>
  <si>
    <t>GARTNERIET ELLELUND I/S</t>
  </si>
  <si>
    <t>ERIK &amp; STEEN MAGNUSSON I/S</t>
  </si>
  <si>
    <t>SVENDBORG ANDELS-BOLIGFORENING</t>
  </si>
  <si>
    <t>NORDBY FJERNVARME A M B A</t>
  </si>
  <si>
    <t>OFFER MADSEN A/S</t>
  </si>
  <si>
    <t>MOGENS EIBERG. ERHVERVSGARTNERI A/S</t>
  </si>
  <si>
    <t>TRE-LÆRKE V/MORTEN FREDERIKSEN</t>
  </si>
  <si>
    <t>BLÅHØJ ENERGISELSKAB A.M.B.A.</t>
  </si>
  <si>
    <t>Gartneriet Krebs/ Morten Krebs</t>
  </si>
  <si>
    <t>Øster Hurup Kraftvarmeværk</t>
  </si>
  <si>
    <t>HYLLINGE-MENSTRUP KRAFTVARMEVÆRKER A M B A</t>
  </si>
  <si>
    <t>I/S RENO-NORD</t>
  </si>
  <si>
    <t>Thorshøj Kraftvarmeværk Amba</t>
  </si>
  <si>
    <t>EIGIL DAM</t>
  </si>
  <si>
    <t>TRUSTRUP-LYNGBY VARMEVÆRK AMBA</t>
  </si>
  <si>
    <t>HEMMET VARMEVÆRK AMBA</t>
  </si>
  <si>
    <t>Nørrevejens Kraftvarmeværk</t>
  </si>
  <si>
    <t>VEJBY-TISVILDE FJERNVARME AMBA</t>
  </si>
  <si>
    <t>SANDVED-TORNEMARK KRAFTVARMEVÆRK AMBA U/STIFT</t>
  </si>
  <si>
    <t>UGGELHUSE-LANGKASTRUP KRAFTVARMEVÆRK AMBA</t>
  </si>
  <si>
    <t>Løkkensvejens Kraftvarmeværk Amba</t>
  </si>
  <si>
    <t>GARTNERIET SVALEN ERWIND HANSEN</t>
  </si>
  <si>
    <t>SILKEBORG GENBRUG OG AFFALD A/S</t>
  </si>
  <si>
    <t>DANFOSS A/S</t>
  </si>
  <si>
    <t>CHEMINOVA A/S</t>
  </si>
  <si>
    <t>ØSTDEPONI GAS OG EL ApS</t>
  </si>
  <si>
    <t>EGETÆPPER A/S</t>
  </si>
  <si>
    <t>SKY-LIGHT A/S</t>
  </si>
  <si>
    <t>HELGE RASMUSSEN</t>
  </si>
  <si>
    <t>OLE KAPPEL</t>
  </si>
  <si>
    <t>EJNAR KIRK</t>
  </si>
  <si>
    <t>LILLEHEDEN A/S</t>
  </si>
  <si>
    <t>THORSØ MILJØ- OG BIOGASANLÆG A.M.B.A.</t>
  </si>
  <si>
    <t>GARTNERIET MARKHAVEN ApS</t>
  </si>
  <si>
    <t>NORDJYDSK MINKFODER A/S</t>
  </si>
  <si>
    <t>Gartner Rasmus Henning Nielsen</t>
  </si>
  <si>
    <t>NIELS MØLLER RASMUSSENS GARTNERIER I/S REGNEMARK</t>
  </si>
  <si>
    <t>LINKOGAS A.M.B.A.</t>
  </si>
  <si>
    <t>MARICOGEN A/S</t>
  </si>
  <si>
    <t>ARNE TRYNSKOV SØRENSEN</t>
  </si>
  <si>
    <t>Brdr.Christensen</t>
  </si>
  <si>
    <t>Steen Sørensen</t>
  </si>
  <si>
    <t>FONDEN BRUUNSHÅB GAMLE PAPFABRIK</t>
  </si>
  <si>
    <t>Eniig City Solutions A/S</t>
  </si>
  <si>
    <t>BRANDE ELVÆRK AF 1976</t>
  </si>
  <si>
    <t>Randbøldal</t>
  </si>
  <si>
    <t>Det Grønske Skovdistrikt</t>
  </si>
  <si>
    <t>A/S GØDDING MØLLE SKOVBRUG</t>
  </si>
  <si>
    <t>HOPBALLE MØLLE V/J B CHRISTENSEN</t>
  </si>
  <si>
    <t>Den Selvejende Institution Tørning Mølle</t>
  </si>
  <si>
    <t>Gdr. Frits Ebbesen</t>
  </si>
  <si>
    <t>GRAM OG NYBØL GODSER A/S</t>
  </si>
  <si>
    <t>ROLFSTED MØLLE JENS RANDBØLL ENGGÅRD RASMUSSEN</t>
  </si>
  <si>
    <t>Å-Møllen</t>
  </si>
  <si>
    <t>Kærsgaard Avlsgaard/Godsejer Hage</t>
  </si>
  <si>
    <t>KIM JENSEN</t>
  </si>
  <si>
    <t>Lundsby Biogas A/S</t>
  </si>
  <si>
    <t>DEPONIGAS ApS</t>
  </si>
  <si>
    <t>VILLEMOES TEGLVÆRK A/S</t>
  </si>
  <si>
    <t>FORSYNINGSVIRKSOMHEDEN GRØNHØJ STRAND A/S</t>
  </si>
  <si>
    <t>Jens Peter Christensen</t>
  </si>
  <si>
    <t>Sdr. Nissum Fjernvarme I/S Henry Toft/Britha Pilgaard Toft</t>
  </si>
  <si>
    <t>UHRENHOLTGAARD V/MORTEN KNUDSGAARD</t>
  </si>
  <si>
    <t>VIKING MALT A/S</t>
  </si>
  <si>
    <t>BOULSTRUP-HOU KRAFTVARMEVÆRK AMBA</t>
  </si>
  <si>
    <t>TREFOR EL-NET A/S</t>
  </si>
  <si>
    <t>Køge Almennyttige Boligselskab Afd Ellemarken</t>
  </si>
  <si>
    <t>Maabjerg Energy Center - BioHeat&amp;Power A/S</t>
  </si>
  <si>
    <t>ARLA FOODS ENERGY A/S</t>
  </si>
  <si>
    <t>SØREN LEEGAARD RIIS</t>
  </si>
  <si>
    <t>Region Hovedstaden</t>
  </si>
  <si>
    <t>KOPPERS DENMARK ApS</t>
  </si>
  <si>
    <t>FLADDER DANMARK A/S</t>
  </si>
  <si>
    <t>HENNING AABRIK</t>
  </si>
  <si>
    <t>Poul Jensen</t>
  </si>
  <si>
    <t>SKRÆDDERGÅRDEN A/S</t>
  </si>
  <si>
    <t>ULSTED BIOGAS ApS</t>
  </si>
  <si>
    <t>HERNING BIOENERGI A/S</t>
  </si>
  <si>
    <t>Træpiller</t>
  </si>
  <si>
    <t>ONSBJERG VARMEVÆRK ApS</t>
  </si>
  <si>
    <t>BØRGE KUHR</t>
  </si>
  <si>
    <t>JENS HENRY CHRISTENSEN</t>
  </si>
  <si>
    <t>GRØNGAS, HJØRRING A/S</t>
  </si>
  <si>
    <t>Claus P Hissel</t>
  </si>
  <si>
    <t>Baunsgaard Biogas</t>
  </si>
  <si>
    <t>ARNE LINDHOLT KRISTENSEN</t>
  </si>
  <si>
    <t>GÅRDEJER BENT PEDERSEN</t>
  </si>
  <si>
    <t>GÅRDEJER CARL CHRISTIAN BÆK</t>
  </si>
  <si>
    <t>2 B BIOGAS A/S</t>
  </si>
  <si>
    <t>MICHAEL SANGILD</t>
  </si>
  <si>
    <t>FJERNVARME FYN AFFALDSENERGI A/S</t>
  </si>
  <si>
    <t>Energnist</t>
  </si>
  <si>
    <t>Proprietær Aksel Kirketerp</t>
  </si>
  <si>
    <t>Feltengård I/S</t>
  </si>
  <si>
    <t>Ringkøbing-Skjern Museum</t>
  </si>
  <si>
    <t>NOVOZYMES A/S</t>
  </si>
  <si>
    <t>ARDAGH GLASS HOLMEGAARD A/S</t>
  </si>
  <si>
    <t>Ørsted Salg &amp; Service A/S</t>
  </si>
  <si>
    <t>GARTNERIET MASNEDØ A/S</t>
  </si>
  <si>
    <t>HALDOR TOPSØE A/S</t>
  </si>
  <si>
    <t>SKJERN PAPIRFABRIK A/S</t>
  </si>
  <si>
    <t>FD Hvidovre AMBA</t>
  </si>
  <si>
    <t>HOFOR FJERNVARME P/S</t>
  </si>
  <si>
    <t>GFE KROGENSKÆR P/S</t>
  </si>
  <si>
    <t>Dammen Bioenergi A/S</t>
  </si>
  <si>
    <t>CILAJ ENERGI A/S</t>
  </si>
  <si>
    <t>HENRIK CLAUSEN</t>
  </si>
  <si>
    <t>Ballen-Brundby Fjernvarme Amba</t>
  </si>
  <si>
    <t>Bindslev Elværk</t>
  </si>
  <si>
    <t>Effektpartner AS</t>
  </si>
  <si>
    <t>ENERGI FYN PRODUKTION A/S</t>
  </si>
  <si>
    <t>LEMVIG BIOGASANLÆG A.M.B.A.</t>
  </si>
  <si>
    <t>ENERGISELSKABET VED ANDELS- SAMFUNDET I HJORTSHØJ</t>
  </si>
  <si>
    <t>Hans Andreas Jørgensen</t>
  </si>
  <si>
    <t>Havneby Varmeværk A.m.b.a.</t>
  </si>
  <si>
    <t>ROULUNDS ENERGY ApS</t>
  </si>
  <si>
    <t>E.ON PRODUKTION DANMARK A/S</t>
  </si>
  <si>
    <t>Skive kommune</t>
  </si>
  <si>
    <t>LARS FOVERSKOV</t>
  </si>
  <si>
    <t>HGS - Hovedstadsområdets Geotermiske Samarbejde</t>
  </si>
  <si>
    <t>HANS LORENZEN</t>
  </si>
  <si>
    <t>BIOKRAFT A/S</t>
  </si>
  <si>
    <t>Ørsted Sales &amp; Distribution A/S</t>
  </si>
  <si>
    <t>FREDERIKSHAVN VARME A/S</t>
  </si>
  <si>
    <t>HALS METAL A/S</t>
  </si>
  <si>
    <t>VÆKST &amp; MILJØ V/ULRIK DAHL</t>
  </si>
  <si>
    <t>MPM INVEST ApS</t>
  </si>
  <si>
    <t>Skou Hansen I/S v/Carl Skou og Lars Peter Skou Hansen</t>
  </si>
  <si>
    <t>FLEXENERGI A/S</t>
  </si>
  <si>
    <t>BÅNLEV BIOGAS A/S</t>
  </si>
  <si>
    <t>Tousgård v/Jens Kirk</t>
  </si>
  <si>
    <t>ZITCOM A/S</t>
  </si>
  <si>
    <t>DK PLANT ApS</t>
  </si>
  <si>
    <t>REGULERKRAFT IKAST ApS</t>
  </si>
  <si>
    <t>LP Springheste Lars Nørgaard Pedersen</t>
  </si>
  <si>
    <t>Region Midtjylland</t>
  </si>
  <si>
    <t>Grenaa Effektreserve AS</t>
  </si>
  <si>
    <t>HJØRRING VANDSELSKAB A/S</t>
  </si>
  <si>
    <t>Sorø kommune</t>
  </si>
  <si>
    <t>Bodil Grønbek</t>
  </si>
  <si>
    <t>DEIF A/S</t>
  </si>
  <si>
    <t>NORDIC BIOENERGY ApS</t>
  </si>
  <si>
    <t>SILKEBORG VARME A/S</t>
  </si>
  <si>
    <t>KOHBERG BAKERY GROUP A/S</t>
  </si>
  <si>
    <t>HILLERØD VARME A/S</t>
  </si>
  <si>
    <t>KØGE VARME A/S</t>
  </si>
  <si>
    <t>Jakob Snedker</t>
  </si>
  <si>
    <t>BORNHOLMS VARME A/S</t>
  </si>
  <si>
    <t>FUZION A/S</t>
  </si>
  <si>
    <t>SILKEBORG SPILDEVAND A/S</t>
  </si>
  <si>
    <t>HVALSØ SAVVÆRK A/S</t>
  </si>
  <si>
    <t>ELMEGÅRD SMEDE &amp; MASKINFORRETNING</t>
  </si>
  <si>
    <t>EWII A/S</t>
  </si>
  <si>
    <t>KERTEMINDE FORSYNING - VARME A/S</t>
  </si>
  <si>
    <t>DUPONT NUTRITION BIOSCIENCES ApS</t>
  </si>
  <si>
    <t>Sulkendrup Vandmølle</t>
  </si>
  <si>
    <t>REFA, STUBBEKØBING FJERNVARME A/S</t>
  </si>
  <si>
    <t>EBELTOFT FJERNVARMEVÆRK</t>
  </si>
  <si>
    <t>MARIBO VARMEVÆRK AMBA</t>
  </si>
  <si>
    <t>KJELLERUP FJERNVARME AMBA</t>
  </si>
  <si>
    <t>LOLLAND VARME A/S</t>
  </si>
  <si>
    <t>TARM VARMEVÆRK A M B A</t>
  </si>
  <si>
    <t>ØSTERMOSE BIOENERGI A/S</t>
  </si>
  <si>
    <t>ASSENS FJERNVARME A M B A</t>
  </si>
  <si>
    <t>DIN Forsyning Varme A/S</t>
  </si>
  <si>
    <t>AARHUS VAND A/S</t>
  </si>
  <si>
    <t>VORDINGBORG FJERNVARME A/S</t>
  </si>
  <si>
    <t>GULDBORGSUND VARME A/S</t>
  </si>
  <si>
    <t>GRÅSTEN VARME A/S</t>
  </si>
  <si>
    <t>HERNING VAND HOLDING A/S</t>
  </si>
  <si>
    <t>FORSYNING HELSINGØR VARME A/S</t>
  </si>
  <si>
    <t>MIDDELFART SPILDEVAND A/S</t>
  </si>
  <si>
    <t>BRØNDERSLEV VARME A/S</t>
  </si>
  <si>
    <t>HØRSHOLM VAND ApS</t>
  </si>
  <si>
    <t>REFA ENERGI A/S</t>
  </si>
  <si>
    <t>TØNDER DEPONI A/S</t>
  </si>
  <si>
    <t>RØNBJERG ATTRAKTIONER OG SERVICES A/S</t>
  </si>
  <si>
    <t>Fyns Affalds Koordinerings Selskab</t>
  </si>
  <si>
    <t>GARTNERIET TORUP ApS</t>
  </si>
  <si>
    <t>VORDINGBORG SPILDEVAND A/S</t>
  </si>
  <si>
    <t>BIO VÆKST A/S</t>
  </si>
  <si>
    <t>MORSØ VARME A/S</t>
  </si>
  <si>
    <t>Tønder kommune</t>
  </si>
  <si>
    <t>HALSNÆS VARME A/S</t>
  </si>
  <si>
    <t>ØSTERLUND VARME A/S</t>
  </si>
  <si>
    <t>NORDBORG KRAFTVARMEVÆRK A/S</t>
  </si>
  <si>
    <t>FORS Varme Holbæk, Jyderup A/S</t>
  </si>
  <si>
    <t>EJENDOMSSELSKABET VANGEDE A/S</t>
  </si>
  <si>
    <t>I/S Tandergård</t>
  </si>
  <si>
    <t>VIDEBÆK VARME A/S</t>
  </si>
  <si>
    <t>RINGKØBING-SKJERN FORSYNING A/S</t>
  </si>
  <si>
    <t>FAXE SPILDEVAND A/S</t>
  </si>
  <si>
    <t>FORSYNING HELSINGØR SPILDEVAND A/S</t>
  </si>
  <si>
    <t>FORS Varme Roskilde A/S</t>
  </si>
  <si>
    <t>HILLERØD KRAFTVARME ApS</t>
  </si>
  <si>
    <t>DIN Forsyning Spildevand A/S</t>
  </si>
  <si>
    <t>HALSTED HALMVARMEVÆRK ApS</t>
  </si>
  <si>
    <t>FORSYNING HELSINGØR AFFALD A/S</t>
  </si>
  <si>
    <t>RØNNE VARME A/S</t>
  </si>
  <si>
    <t>HELSINGØR KRAFTVARMEVÆRK A/S</t>
  </si>
  <si>
    <t>Holbæk Bioenergi I/S</t>
  </si>
  <si>
    <t>ARWOS SPILDEVAND A/S</t>
  </si>
  <si>
    <t>FORS Varme Holbæk, St. Merløse A/S</t>
  </si>
  <si>
    <t>FORS Spildevand Holbæk A/S</t>
  </si>
  <si>
    <t>EFFEKTMARKED.DK A/S</t>
  </si>
  <si>
    <t>RINGSTED KRAFTVARMEVÆRK A/S</t>
  </si>
  <si>
    <t>VORDINGBORG KRAFTVARME A/S</t>
  </si>
  <si>
    <t>HORSENS VAND ENERGI A/S</t>
  </si>
  <si>
    <t>ØSTERVANG SJÆLLAND A/S</t>
  </si>
  <si>
    <t>ARWOS DEPONI A/S</t>
  </si>
  <si>
    <t>REFA, HORBELEV FJERNVARME A/S</t>
  </si>
  <si>
    <t>ODSHERRED VARME A/S</t>
  </si>
  <si>
    <t>GARTNERIET SKOVLUNDEN ApS</t>
  </si>
  <si>
    <t>DC GENERATION A/S</t>
  </si>
  <si>
    <t>FREDERICIA SPILDEVAND OG ENERGI A/S</t>
  </si>
  <si>
    <t>Ørsted Bioenergy &amp; Thermal Power A/S</t>
  </si>
  <si>
    <t>DAKA DENMARK A/S</t>
  </si>
  <si>
    <t>Greve Fjernvarme A.m.b.a.</t>
  </si>
  <si>
    <t>NIMA HALM ApS</t>
  </si>
  <si>
    <t>MÅLØV RENS A/S</t>
  </si>
  <si>
    <t>FURESØ SPILDEVAND A/S</t>
  </si>
  <si>
    <t>ROSALINA A/S</t>
  </si>
  <si>
    <t>HOFOR ENERGIPRODUKTION A/S</t>
  </si>
  <si>
    <t>FJERNVARME HORSENS A/S</t>
  </si>
  <si>
    <t>Kolind Fjernvarmeværk A.M.B.A</t>
  </si>
  <si>
    <t>HJORTEBJERG REAL ESTATE A/S</t>
  </si>
  <si>
    <t>ENERGIGRUPPEN JYLLAND ELPRODUKTION A/S</t>
  </si>
  <si>
    <t>GRAFF KRISTENSEN A/S</t>
  </si>
  <si>
    <t>RINGSTED FJERNVARME A/S</t>
  </si>
  <si>
    <t>BIOFOS SPILDEVANDSCENTER AVEDØRE A/S</t>
  </si>
  <si>
    <t>HILLERØD BIOFORGASNING P/S</t>
  </si>
  <si>
    <t>LIMFJORDENS BIOENERGI ApS</t>
  </si>
  <si>
    <t>MARIAGERFJORD VAND A/S</t>
  </si>
  <si>
    <t>KALUNDBORG VARMEFORSYNING A/S</t>
  </si>
  <si>
    <t>ODENSE RENOVATION A/S</t>
  </si>
  <si>
    <t>BILLUND ENERGI A/S</t>
  </si>
  <si>
    <t>HILLERØD SPILDEVAND A/S</t>
  </si>
  <si>
    <t>SØNDERBORG SPILDEVANDSFORSYNING A/S</t>
  </si>
  <si>
    <t>FJERNVARME FYN PRODUKTION A/S</t>
  </si>
  <si>
    <t>THISTED RENSEANLÆG A/S</t>
  </si>
  <si>
    <t>AALBORG KLOAK A/S</t>
  </si>
  <si>
    <t>NYSTED BIOENERGI ApS</t>
  </si>
  <si>
    <t>Vandmiljø Randers A/S</t>
  </si>
  <si>
    <t>SK SPILDEVAND A/S</t>
  </si>
  <si>
    <t>CARLSBERG SUPPLY COMPANY DANMARK A/S</t>
  </si>
  <si>
    <t>Maabjerg Energy Center - BioGas A/S</t>
  </si>
  <si>
    <t>JENS KROGH</t>
  </si>
  <si>
    <t>TREFOR VAND A/S</t>
  </si>
  <si>
    <t>Skanderborg kommune</t>
  </si>
  <si>
    <t>HANS MARTIN WESTERGAARD</t>
  </si>
  <si>
    <t>Aars Fjernvarme Amba</t>
  </si>
  <si>
    <t>Nordjyllandsværket A/S</t>
  </si>
  <si>
    <t>Aalborg Varme A/S</t>
  </si>
  <si>
    <t>Aalborg Decentrale Værker A/S</t>
  </si>
  <si>
    <t>RIBE BIOGAS A/S</t>
  </si>
  <si>
    <t>Slagslunde Fjernvarme A.m.b.a.</t>
  </si>
  <si>
    <t>PRÆSTØ FJERNVARME</t>
  </si>
  <si>
    <t>BIOFOS LYNETTEFÆLLESSKABET A/S</t>
  </si>
  <si>
    <t>FREDERIKSHAVN FORSYNING A/S</t>
  </si>
  <si>
    <t>JAYNET A/S</t>
  </si>
  <si>
    <t>SEAWEST ATTRAKTIONER &amp; SERVICES ApS</t>
  </si>
  <si>
    <t>ARLA FOODS AMBA</t>
  </si>
  <si>
    <t>MØLLEÅVÆRKET A/S</t>
  </si>
  <si>
    <t>SKOVBOHALLERNE</t>
  </si>
  <si>
    <t>RENO DJURS I/S</t>
  </si>
  <si>
    <t>LÆSØ VARME A/S</t>
  </si>
  <si>
    <t>BlueKolding Energiproduktion A/S</t>
  </si>
  <si>
    <t>Forsvarsministeriet, Departementet</t>
  </si>
  <si>
    <t>EGEDAL FJERNVARME A/S</t>
  </si>
  <si>
    <t>NORDALIM A/S</t>
  </si>
  <si>
    <t>NORDISK PERLITE ApS</t>
  </si>
  <si>
    <t>AGRI-NORCOLD A/S</t>
  </si>
  <si>
    <t>SKAMOL A/S</t>
  </si>
  <si>
    <t>DANSK LANDBRUGS GROVVARESELSKAB A.M.B.A.</t>
  </si>
  <si>
    <t>DSB VEDLIGEHOLD A/S</t>
  </si>
  <si>
    <t>Aarhus Universitet</t>
  </si>
  <si>
    <t>Glamsbjerg-Haarby Varmeværk I/S</t>
  </si>
  <si>
    <t>Ejsing Fjernvarme A.M.B.A</t>
  </si>
  <si>
    <t>AUTOREPARATØR ANTON NIELSEN</t>
  </si>
  <si>
    <t>DAB</t>
  </si>
  <si>
    <t>Føns Nærvarme A.m.b.a.</t>
  </si>
  <si>
    <t>Region Sjælland</t>
  </si>
  <si>
    <t>RF-Anholt ApS</t>
  </si>
  <si>
    <t>BIOMASSEFYRET KRAFTVARMEVÆRK A/S</t>
  </si>
  <si>
    <t>Kongshøj Mølle v/ Lisbeth Larsen</t>
  </si>
  <si>
    <t>Deponiselskabet Bobøl I/S</t>
  </si>
  <si>
    <t>KERTEMINDE BIOGAS ApS</t>
  </si>
  <si>
    <t>SKIVE BIOGAS ApS</t>
  </si>
  <si>
    <t>Steffen Schmidt</t>
  </si>
  <si>
    <t>GRENÅ ANDELSBOLIGFORENING</t>
  </si>
  <si>
    <t>DANKALK K/S</t>
  </si>
  <si>
    <t>Brdr. Thorsen Biogas I/S</t>
  </si>
  <si>
    <t>Brdr. Thorsen Varmeværk I/S</t>
  </si>
  <si>
    <t>Mejlby Fjernvarme AMBA</t>
  </si>
  <si>
    <t>OL Biogas ApS</t>
  </si>
  <si>
    <t>METALCOLOUR A/S</t>
  </si>
  <si>
    <t>JSJ ApS</t>
  </si>
  <si>
    <t>BBB-BOLL ApS</t>
  </si>
  <si>
    <t>CLAUS SØRENSEN A/S</t>
  </si>
  <si>
    <t>Den selvejende institution Kibæk Møllelaug</t>
  </si>
  <si>
    <t>Tågholm Biogas I/S</t>
  </si>
  <si>
    <t>Graugård I/S</t>
  </si>
  <si>
    <t>LBJBIO I/S</t>
  </si>
  <si>
    <t>GARTNERIET THORUPLUND A/S. FRAUGDE</t>
  </si>
  <si>
    <t>FRILAND ÅRSLEV ApS</t>
  </si>
  <si>
    <t>A/S DANSK SHELL</t>
  </si>
  <si>
    <t>AULUM FJERNVARME AMBA</t>
  </si>
  <si>
    <t>AABYBRO FJERNVARME</t>
  </si>
  <si>
    <t>AFFALDSSELSKABET VENDSYSSEL VEST I/S</t>
  </si>
  <si>
    <t>AGERSTED VARMEVÆRK</t>
  </si>
  <si>
    <t>ALBERTSLUND KOMMUNE</t>
  </si>
  <si>
    <t>ALLINGÅBRO VARMEVÆRK A M B A</t>
  </si>
  <si>
    <t>ALS FJERNVARME AMBA</t>
  </si>
  <si>
    <t>Egtved Varmeværk A.M.B.A.</t>
  </si>
  <si>
    <t>Glamsbjerg-Haarby Varmeværk a.m.b.a.</t>
  </si>
  <si>
    <t>Energi Ikast Varme A/S</t>
  </si>
  <si>
    <t>LØGTEN-SKØDSTR FJERNVARMEV A M B A</t>
  </si>
  <si>
    <t>NYKØBING SJ VARMEVÆRK</t>
  </si>
  <si>
    <t>ANDELSSELSKABET OKSBØL VARMEVÆRK</t>
  </si>
  <si>
    <t>PADBORG FJERNVARME A.M.B.A.</t>
  </si>
  <si>
    <t>Anden</t>
  </si>
  <si>
    <t>SDR FELDING VARMEVÆRK</t>
  </si>
  <si>
    <t>TISTRUP VARMEVÆRK</t>
  </si>
  <si>
    <t>TRANUM VARMEVÆRK</t>
  </si>
  <si>
    <t>Vejlby Fjernvarme</t>
  </si>
  <si>
    <t>Vejle Fjernvarme A M B A</t>
  </si>
  <si>
    <t>Ø BRØNDERSLEV FJERNVARMEVÆRK</t>
  </si>
  <si>
    <t>ØSTERVRÅ VARMEVÆRK AMBA</t>
  </si>
  <si>
    <t>Bornholms El-Produktion A/S</t>
  </si>
  <si>
    <t>ANS FJERNVARMEVÆRK A M B A</t>
  </si>
  <si>
    <t>ANSAGER VARMEVÆRK</t>
  </si>
  <si>
    <t>ARDEN VARMEVÆRK AMBA</t>
  </si>
  <si>
    <t>AUGUSTENBORG FJERNVARME A M B A</t>
  </si>
  <si>
    <t>AUNING VARMEVÆRK A M B A</t>
  </si>
  <si>
    <t>Balling-Rødding Varmeværk A.m.b.a.</t>
  </si>
  <si>
    <t>BINDSLEV FJERNVARME A M B A</t>
  </si>
  <si>
    <t>BRAMMING FJERNVARME AMBA</t>
  </si>
  <si>
    <t>LISTEFABRIKKEN I. C. A/S</t>
  </si>
  <si>
    <t>Gudenådalens Energiselskab Amba</t>
  </si>
  <si>
    <t>Durup Fjernvarme A.m.b.a.</t>
  </si>
  <si>
    <t>Ejby Fjernvarmecentral</t>
  </si>
  <si>
    <t>Gelsted Fjernvarme a.m.b.a</t>
  </si>
  <si>
    <t>Hjallerup Fjernvarmeværk A.m.b.a.</t>
  </si>
  <si>
    <t>Kibæk Varmeværk A.m.b.a           Administrationskontoret</t>
  </si>
  <si>
    <t>SØNDERBORG FJERNVARME A.M.B.A.</t>
  </si>
  <si>
    <t>Vejen Varmeværk a.m.b.a.</t>
  </si>
  <si>
    <t>SEAS-NVE Finans A/S</t>
  </si>
  <si>
    <t>Peder Andersen</t>
  </si>
  <si>
    <t>Bornholms Bioenergi ApS</t>
  </si>
  <si>
    <t>Organic Rankine (ORC)</t>
  </si>
  <si>
    <t>REFA Maribo-Sakskøbing Kraftvarmeværk A/S</t>
  </si>
  <si>
    <t>Lyngby Kraftvarmeværk A/S</t>
  </si>
  <si>
    <t>ROSALINA ApS</t>
  </si>
  <si>
    <t>Sentia Denmark A/S</t>
  </si>
  <si>
    <t>J.H. PLANTER ApS</t>
  </si>
  <si>
    <t>KW Energi A/S</t>
  </si>
  <si>
    <t>Nørgård Bioenergi ApS</t>
  </si>
  <si>
    <t>FORS Spildevand Roskilde A/S</t>
  </si>
  <si>
    <t>Brandstrup Agro ApS</t>
  </si>
  <si>
    <t>Sorø Fjernvarme A/S</t>
  </si>
  <si>
    <t>Favrskov kommune</t>
  </si>
  <si>
    <t>Haslev Fjernvarme  A.m.b.a.</t>
  </si>
  <si>
    <t>Hals Fjernvarme AmbA</t>
  </si>
  <si>
    <t>Verdo Varme Herning A/S</t>
  </si>
  <si>
    <t>Billund Varmeværk A.m.b.a.</t>
  </si>
  <si>
    <t>STRUER ENERGI FJERNVARME A/S</t>
  </si>
  <si>
    <t>Aktieselskabet af 1. oktober 1998</t>
  </si>
  <si>
    <t>Viborg Idrætshøjskole S/I</t>
  </si>
  <si>
    <t>FELDBORG ENERGY ApS</t>
  </si>
  <si>
    <t>FELDBORG GROWERS A/S</t>
  </si>
  <si>
    <t>Dyssegårdsparken A M B A</t>
  </si>
  <si>
    <t>Sandved-Tornemark Kraftvarmeværk A.m.b.a</t>
  </si>
  <si>
    <t>Ege Carpets A/S</t>
  </si>
  <si>
    <t>HERNING BIOENERGI ApS</t>
  </si>
  <si>
    <t>SKJERN PAPER A/S</t>
  </si>
  <si>
    <t>Nature Energy Bånlev A/S</t>
  </si>
  <si>
    <t>team.blue Denmark A/S</t>
  </si>
  <si>
    <t>EG Smede &amp; Maskinforretning</t>
  </si>
  <si>
    <t>ØSTERMOSE BIOENERGI ApS</t>
  </si>
  <si>
    <t>Vejle Kommune</t>
  </si>
  <si>
    <t>EFFEKTMARKED.DK ApS</t>
  </si>
  <si>
    <t>Novafos Måløv Rens A/S</t>
  </si>
  <si>
    <t>Novafos Spildevand Furesø A/S</t>
  </si>
  <si>
    <t>EC POWER A/S</t>
  </si>
  <si>
    <t>Selskabet af 15. juni 2019 ApS</t>
  </si>
  <si>
    <t>AffaldVarme Aarhus Biomasse A/S</t>
  </si>
  <si>
    <t>Baunsgaard  Agro ApS</t>
  </si>
  <si>
    <t>LBT AGRO K/S</t>
  </si>
  <si>
    <t>Assens Fjernvarme Produktion A/S</t>
  </si>
  <si>
    <t>VESTHIMMERLANDS VAND A/S</t>
  </si>
  <si>
    <t>Gartneriet Svend Erik Nielsen ApS</t>
  </si>
  <si>
    <t>Novafos Spildevand Hørsholm A/S</t>
  </si>
  <si>
    <t>ApS GAMMELMARK 20</t>
  </si>
  <si>
    <t>Ørbæk Biomasse ApS</t>
  </si>
  <si>
    <t>KOPENHAGEN FUR INTERNATIONAL A/S</t>
  </si>
  <si>
    <t>Glamsbjerg Fjernvarme A.m.b.a.</t>
  </si>
  <si>
    <t>BALLING FJERNVARMEVÆRK AMBA</t>
  </si>
  <si>
    <t>Værk_ID</t>
  </si>
  <si>
    <t>Værknavn</t>
  </si>
  <si>
    <t>Produktionsform</t>
  </si>
  <si>
    <t>Varme</t>
  </si>
  <si>
    <t>Naturgas</t>
  </si>
  <si>
    <t>Solenergi</t>
  </si>
  <si>
    <t>Anlægstype</t>
  </si>
  <si>
    <t>Kul</t>
  </si>
  <si>
    <t>Orimulsion</t>
  </si>
  <si>
    <t>Petrokoks</t>
  </si>
  <si>
    <t>Fuelolie</t>
  </si>
  <si>
    <t>Spildolie</t>
  </si>
  <si>
    <t>Gasolie</t>
  </si>
  <si>
    <t>Raffinaderigas</t>
  </si>
  <si>
    <t>LPG</t>
  </si>
  <si>
    <t>Affald</t>
  </si>
  <si>
    <t>Biogas</t>
  </si>
  <si>
    <t>Skovflis</t>
  </si>
  <si>
    <t>Træ- og biomasseaffald</t>
  </si>
  <si>
    <t>Bio-olie</t>
  </si>
  <si>
    <t>Brændselsfrit</t>
  </si>
  <si>
    <t>Elektricitet</t>
  </si>
  <si>
    <t>VE-andel</t>
  </si>
  <si>
    <t>Brændsel</t>
  </si>
  <si>
    <t>Resultattabel</t>
  </si>
  <si>
    <t>Grænseværdi</t>
  </si>
  <si>
    <t>Definitionsopfyldelse?</t>
  </si>
  <si>
    <t>Anlægsnavn</t>
  </si>
  <si>
    <t>Irrelevant</t>
  </si>
  <si>
    <t>Adresse</t>
  </si>
  <si>
    <t>Forventet VE-andel</t>
  </si>
  <si>
    <t>VE produktion [MWh/år]</t>
  </si>
  <si>
    <t>Kraftvarme [MWh/år]</t>
  </si>
  <si>
    <t>Overskudsvarme [MWh/år]</t>
  </si>
  <si>
    <t>Kombination [MWh/år]</t>
  </si>
  <si>
    <t>Forventet varmeproduktion [MWh/år]</t>
  </si>
  <si>
    <t xml:space="preserve">VE produktion </t>
  </si>
  <si>
    <t>Kombination</t>
  </si>
  <si>
    <t>Andele [%]</t>
  </si>
  <si>
    <t>Opfylder konverteringsprojektet kravet om energieffektiv fjernvarme?</t>
  </si>
  <si>
    <t>Vælg fra dropdown-menuen</t>
  </si>
  <si>
    <t>Varmekapacitet [MW]</t>
  </si>
  <si>
    <t>Hvad er varmekapaciteten på anlægget?</t>
  </si>
  <si>
    <t xml:space="preserve">Hvad er anlæggets forventede årlige graddagskorrigerede energiinput/brændselsforbrug? </t>
  </si>
  <si>
    <t>Hvad er anlæggets forventede årlige graddagskorrigerede varmeproduktion?</t>
  </si>
  <si>
    <t>Tabel 3: Resultattabel</t>
  </si>
  <si>
    <t>Guide:</t>
  </si>
  <si>
    <t>Total varmeproduktion</t>
  </si>
  <si>
    <t>Anlæg 1*</t>
  </si>
  <si>
    <t>Anlæg 2*</t>
  </si>
  <si>
    <t>Anlæg 3*</t>
  </si>
  <si>
    <t>Anlæg 4*</t>
  </si>
  <si>
    <t>Anlæg 5*</t>
  </si>
  <si>
    <t>Anlæg 6*</t>
  </si>
  <si>
    <t>Anlæg 7*</t>
  </si>
  <si>
    <t>Anlæg 8*</t>
  </si>
  <si>
    <t>Anlæg 9*</t>
  </si>
  <si>
    <t>Anlæg 10*</t>
  </si>
  <si>
    <t>Anlæg 11*</t>
  </si>
  <si>
    <t>* Det er et krav, at anlægget er etableret og leverer den forventede varmeproduktion inden konverteringsprojektets afslutning</t>
  </si>
  <si>
    <t>VE_Varme_TJ</t>
  </si>
  <si>
    <t>VE_KV_TJ</t>
  </si>
  <si>
    <t>Overskudsvarme_TJ</t>
  </si>
  <si>
    <t>Fossil_Varme_TJ</t>
  </si>
  <si>
    <t>Fossil_KV_TJ</t>
  </si>
  <si>
    <t>VE_IALT</t>
  </si>
  <si>
    <t>KV_IALT</t>
  </si>
  <si>
    <t>SumOfVarmeLev_TJ</t>
  </si>
  <si>
    <t>VærkID</t>
  </si>
  <si>
    <t>Hjælpetekst</t>
  </si>
  <si>
    <t xml:space="preserve">Klik på tragt-symbolet i celle B6. Fremsøg og vælg fjernvarmenettet, som konverteringsprojektet er tilknyttet. </t>
  </si>
  <si>
    <t>Er der en kombination?</t>
  </si>
  <si>
    <t>Såfremt konverteringsprojektet oprettes som et ø-net, udfyldes feltet med 0. Ved ø-net forstås, at nettet ikke tilknyttes et eksisterende fjernvarmenet.</t>
  </si>
  <si>
    <t>Produktion for samlet fjernvarmenet [TJ/år]</t>
  </si>
  <si>
    <t>Fjernvarmenet</t>
  </si>
  <si>
    <t>Hvad er navnet på det værk, som anlægget etableres på?</t>
  </si>
  <si>
    <t>Adressen på værket, hvor anlægget etableres</t>
  </si>
  <si>
    <t>Tabel 1: Planlagte produktionsanlæg som sættes i drift inden konverteringsprojektets afslutning</t>
  </si>
  <si>
    <t>Energiinput 
[MWh/år]</t>
  </si>
  <si>
    <t>Hvad er anlæggets unikke navn? (Anlæggets navn i daglig tale)</t>
  </si>
  <si>
    <t>Tabel 2: Varmeleverance fra eksisterende anlæg i det tilknyttede fjernvarmenet</t>
  </si>
  <si>
    <t>Forventet produktion på eksisterende anlæg [TJ/år]</t>
  </si>
  <si>
    <t>Forventet produktion på planlagte anlæg [TJ/år]</t>
  </si>
  <si>
    <t>Vandkraft</t>
  </si>
  <si>
    <t>Miljø Teknik (Novozymes A/S)</t>
  </si>
  <si>
    <t>Hallas Alle 1</t>
  </si>
  <si>
    <t>Helgeshøj Alle</t>
  </si>
  <si>
    <t>Helgeshøj Alle 67</t>
  </si>
  <si>
    <t>Østerlars Halmvarmeværk</t>
  </si>
  <si>
    <t>Nybrovej 42B</t>
  </si>
  <si>
    <t>Gudhjem</t>
  </si>
  <si>
    <t>Fjellerup - Andelsbolig</t>
  </si>
  <si>
    <t>Gartnerengen 31</t>
  </si>
  <si>
    <t>Boserupvej 25</t>
  </si>
  <si>
    <t>EC Power</t>
  </si>
  <si>
    <t>Samsøvej 25</t>
  </si>
  <si>
    <t xml:space="preserve">Oliefyr </t>
  </si>
  <si>
    <t>Gasfyr</t>
  </si>
  <si>
    <t>Samlet</t>
  </si>
  <si>
    <t>Kilder</t>
  </si>
  <si>
    <t>Hvis ikke andet er noteret, er koefficient fra Energistatistikken eller blot sat til 0 for visse VE.</t>
  </si>
  <si>
    <t>https://ens.dk/service/hoeringer/hoering-forudsaetningerne-klimastatus-og-fremskrivning-2021</t>
  </si>
  <si>
    <t>Høringsnotat om biogas (og fil med tabeller)</t>
  </si>
  <si>
    <t>CO2-eqvivalenter [Ton/Tj] (gennemsnit for affald og el)</t>
  </si>
  <si>
    <t>Udkast til høringsnotat, der kommer her i linket, er vist ud for gas</t>
  </si>
  <si>
    <t>Noter</t>
  </si>
  <si>
    <t>En gennemsnitlig koefficient</t>
  </si>
  <si>
    <t>En marginal koefficient</t>
  </si>
  <si>
    <t>Effektiviteter for opvarmningsformer</t>
  </si>
  <si>
    <t>Ældre oliefyr, der udskiftes</t>
  </si>
  <si>
    <t>Ældre gasfyr, der udskiftes</t>
  </si>
  <si>
    <t>Emissionsberegninger Fjernvarmenet, baseret på 200%-metoden</t>
  </si>
  <si>
    <t xml:space="preserve"> []</t>
  </si>
  <si>
    <t xml:space="preserve"> [År]</t>
  </si>
  <si>
    <t>FV_NetID [FV_NetID]</t>
  </si>
  <si>
    <t>CO2 - Varme [kg CO2/GJvarme]</t>
  </si>
  <si>
    <t>CO2 [Ton/MWh]</t>
  </si>
  <si>
    <t>CO2-udledning før konvertering [ton/år]</t>
  </si>
  <si>
    <t>CO2-udledning efter konvertering [ton/år]</t>
  </si>
  <si>
    <t>CO2-besparelse [ton/år]</t>
  </si>
  <si>
    <t>CO2-udledning i det eksisterende net [Ton]</t>
  </si>
  <si>
    <t>CO2 udledning fra ny produktion [Ton]</t>
  </si>
  <si>
    <t>CO2-udledning samlet [Ton/MWh]</t>
  </si>
  <si>
    <t>CO2-udledning [Ton]</t>
  </si>
  <si>
    <t>Tabel 4: CO2 udledninger fjernvarmenet</t>
  </si>
  <si>
    <t>Tabel 5: Estimerede CO2-besparelser ved olie- og gasfyrkonverteringerne</t>
  </si>
  <si>
    <t xml:space="preserve">Forventet varmeforbrug inkl. ledningstab for planlagte konverteringer af oliefyr [MWh] </t>
  </si>
  <si>
    <t xml:space="preserve">Forventet varmeforbrug inkl. ledningstab for planlagte konverteringer af gasfyr [MWh] </t>
  </si>
  <si>
    <t>Varme_Lev_til_net [GJ]</t>
  </si>
  <si>
    <t>Sjællandsbroens Pumpestation</t>
  </si>
  <si>
    <t>Ved Slusen 10</t>
  </si>
  <si>
    <t>UNICEF Supply Division</t>
  </si>
  <si>
    <t>Oceanvej 10</t>
  </si>
  <si>
    <t>Nordhavn</t>
  </si>
  <si>
    <t>Novozymes</t>
  </si>
  <si>
    <t>Nordre Fasanvej 235</t>
  </si>
  <si>
    <t>København N</t>
  </si>
  <si>
    <t>Energivejcentralen</t>
  </si>
  <si>
    <t>Høje Taastrup Fjernvarme - Litauen Alle</t>
  </si>
  <si>
    <t>Litauen Alle 13</t>
  </si>
  <si>
    <t>Central Vindinge Vest</t>
  </si>
  <si>
    <t>Tingvej 29D</t>
  </si>
  <si>
    <t>Varmepumpe Bjergmarken Renseanlæg</t>
  </si>
  <si>
    <t>RUC Varmeværk</t>
  </si>
  <si>
    <t>Universitetsvej 1</t>
  </si>
  <si>
    <t>Energianlæg - Råbrovej</t>
  </si>
  <si>
    <t>DTU Kedelcentral B415</t>
  </si>
  <si>
    <t>Solrødgårds Alle 1</t>
  </si>
  <si>
    <t>Nykøbing S Varmeværk, Solvarmecentral, Getsøvej</t>
  </si>
  <si>
    <t>Jættevej 7</t>
  </si>
  <si>
    <t>Marstal Fjernvarme, Sunstore 1 og 2</t>
  </si>
  <si>
    <t>Marstal Fjernvarme, Sunstore 4</t>
  </si>
  <si>
    <t>Energnist Kolding</t>
  </si>
  <si>
    <t>Elmedraget 1</t>
  </si>
  <si>
    <t>Dansk Træemballage (Ulsa)</t>
  </si>
  <si>
    <t>Central Bocks Bjerg</t>
  </si>
  <si>
    <t>Nordals Fjernvarme A/S</t>
  </si>
  <si>
    <t>Lundenvej 7</t>
  </si>
  <si>
    <t>Sønderborg Kraftvarme A/S</t>
  </si>
  <si>
    <t>Energnist Esbjerg</t>
  </si>
  <si>
    <t>Kvickly Varde</t>
  </si>
  <si>
    <t>Østervold 5</t>
  </si>
  <si>
    <t>Superbrugsen Esbjerg Storcentter</t>
  </si>
  <si>
    <t>Gl Vardevej 230</t>
  </si>
  <si>
    <t>Slagter Theilgaard</t>
  </si>
  <si>
    <t>Oddesundvej 25</t>
  </si>
  <si>
    <t>Superbrugsen Tjæreborg</t>
  </si>
  <si>
    <t>Skolevej 45</t>
  </si>
  <si>
    <t>Stampemøllevej 8</t>
  </si>
  <si>
    <t>VP syd (Air liquide)</t>
  </si>
  <si>
    <t>Overholmvej 6</t>
  </si>
  <si>
    <t>Fjernvarme Horsens A/S - Saturnvej</t>
  </si>
  <si>
    <t>Saturnvej 51</t>
  </si>
  <si>
    <t>Nørre snede varmeværk, Mågevej</t>
  </si>
  <si>
    <t>Mågevej 12</t>
  </si>
  <si>
    <t>Tarm Varmeværk - Ådum afdeling</t>
  </si>
  <si>
    <t>Bording Varmepumpecentral - Fabriksvej</t>
  </si>
  <si>
    <t>Fabriksvej 23</t>
  </si>
  <si>
    <t>Vildbjerg Varme A/S</t>
  </si>
  <si>
    <t>Skanderborg-Hørning Fjernvarme, Danmarksvej 15</t>
  </si>
  <si>
    <t>Danmarksvej 15</t>
  </si>
  <si>
    <t>Jens Juuls Vej Varmecentral</t>
  </si>
  <si>
    <t>Viby Varmecentral</t>
  </si>
  <si>
    <t>Gjellerup Varmecentral</t>
  </si>
  <si>
    <t>Østre Omfartsvej</t>
  </si>
  <si>
    <t>Østre Omfartsvej 6</t>
  </si>
  <si>
    <t>Stoholm Fjernvarme, Ågade</t>
  </si>
  <si>
    <t>Ågade 75</t>
  </si>
  <si>
    <t>Thorsø Fjernvarme, Kongensbrovej</t>
  </si>
  <si>
    <t>Kongensbrovej 10</t>
  </si>
  <si>
    <t>Karup Varmeværk, Ericavej</t>
  </si>
  <si>
    <t>Ericavej 1a</t>
  </si>
  <si>
    <t>Erhvervsvej 25</t>
  </si>
  <si>
    <t>Knauf A/S</t>
  </si>
  <si>
    <t>Kløvermarksvej 6</t>
  </si>
  <si>
    <t>Skagen Renseanlæg</t>
  </si>
  <si>
    <t>Buttervej 74</t>
  </si>
  <si>
    <t>Bælum Varmeværks Solvarmeanlæg</t>
  </si>
  <si>
    <t>Kloster Værket</t>
  </si>
  <si>
    <t>Gråskegårdevej 4</t>
  </si>
  <si>
    <t>Fællinggaard Varmeforsyning Aps</t>
  </si>
  <si>
    <t>Ny Vestergade 72A</t>
  </si>
  <si>
    <t>Christiansø Elværk</t>
  </si>
  <si>
    <t>Christiansø 1</t>
  </si>
  <si>
    <t>Energiselskabet v./Andelssamfundet i Hjortshøj</t>
  </si>
  <si>
    <t>Hjortshøj Møllevej 190</t>
  </si>
  <si>
    <t>Laust Eriksen</t>
  </si>
  <si>
    <t>Østergade 51</t>
  </si>
  <si>
    <t>Benløseparken Varmecentral A.m.b.a.</t>
  </si>
  <si>
    <t>Benløseparken 79</t>
  </si>
  <si>
    <t>Forskningscenter Foulum</t>
  </si>
  <si>
    <t>Blichers Alle 20</t>
  </si>
  <si>
    <t>Nørrevejens Kraftvarmeværk A.m.b.a</t>
  </si>
  <si>
    <t>Nørrevej 80</t>
  </si>
  <si>
    <t>Højer</t>
  </si>
  <si>
    <t>Lendemarke Varmeforsyning</t>
  </si>
  <si>
    <t>Kostervej 24</t>
  </si>
  <si>
    <t>Penta-Infra Datacenter Glostrup</t>
  </si>
  <si>
    <t>Haslev Fjernvarme Amba, Nygade 68</t>
  </si>
  <si>
    <t>Haslev Fjernvarme Amba, Humlevænget 1</t>
  </si>
  <si>
    <t>Ringsted Varmepumpe</t>
  </si>
  <si>
    <t>Jættevej 5</t>
  </si>
  <si>
    <t>Sorø Bioenergi</t>
  </si>
  <si>
    <t>Kragelundsvej 12</t>
  </si>
  <si>
    <t>Næstved Fjernvarme, Vestergårdsvej</t>
  </si>
  <si>
    <t>Vestergårdsvej 30A</t>
  </si>
  <si>
    <t>Værkstedsvej 7</t>
  </si>
  <si>
    <t>Stejlebjergvej 6</t>
  </si>
  <si>
    <t>Tietgenbyens Varmecentral</t>
  </si>
  <si>
    <t>M.P. Allerups Vej 57</t>
  </si>
  <si>
    <t>Ejby Mølle Varmecentral (EMV)</t>
  </si>
  <si>
    <t>Ejbygade 32</t>
  </si>
  <si>
    <t>Overskudsvarme Tværgade</t>
  </si>
  <si>
    <t>Tværgade 2</t>
  </si>
  <si>
    <t>Tasso A/S</t>
  </si>
  <si>
    <t>Frederiksgade 37</t>
  </si>
  <si>
    <t>Envases Odense</t>
  </si>
  <si>
    <t>Næsbyvej 20</t>
  </si>
  <si>
    <t>Crossbridge Energy A/S</t>
  </si>
  <si>
    <t>Biomasseværk</t>
  </si>
  <si>
    <t>Højgårdsvej 8</t>
  </si>
  <si>
    <t>LL COLD ApS</t>
  </si>
  <si>
    <t>Arla varmepumpe</t>
  </si>
  <si>
    <t>Aabenraavej 2A</t>
  </si>
  <si>
    <t>Kruså</t>
  </si>
  <si>
    <t>Danfoss</t>
  </si>
  <si>
    <t>Nordborgvej 81</t>
  </si>
  <si>
    <t>Dangard A/S</t>
  </si>
  <si>
    <t>Solvarmeanlæg - 11000 m2</t>
  </si>
  <si>
    <t>Vesterbyvej 4</t>
  </si>
  <si>
    <t>Fjernvarme Horsens A/S - Endelavevej</t>
  </si>
  <si>
    <t>Aarhusværket Varmecentral</t>
  </si>
  <si>
    <t>Risskov Varmecentral</t>
  </si>
  <si>
    <t>Stenvej Oliekedel</t>
  </si>
  <si>
    <t>Beder Oliekedel</t>
  </si>
  <si>
    <t>Hasselager Oliekedel</t>
  </si>
  <si>
    <t>Studstrup Oliekedel</t>
  </si>
  <si>
    <t>Århus Vest Oliekedel</t>
  </si>
  <si>
    <t>Geding</t>
  </si>
  <si>
    <t>Skæring Oliekedel</t>
  </si>
  <si>
    <t>Havnecentral</t>
  </si>
  <si>
    <t>Elkedel, Studstrupværket</t>
  </si>
  <si>
    <t>Aarhus Ø Varmepumpe</t>
  </si>
  <si>
    <t>Hjortholmsvej 2A</t>
  </si>
  <si>
    <t>Mobil kedel</t>
  </si>
  <si>
    <t>Bispehavevej 12</t>
  </si>
  <si>
    <t>Sabro Halmværk</t>
  </si>
  <si>
    <t>Sabro Varmeværk</t>
  </si>
  <si>
    <t>Harlev Halmværk</t>
  </si>
  <si>
    <t>Harlev Varmeværk</t>
  </si>
  <si>
    <t>Solbjerg Varmeværk</t>
  </si>
  <si>
    <t>Solbjerg Halmværk</t>
  </si>
  <si>
    <t>Viborg Varme Produktion A/S, Farvervej 9</t>
  </si>
  <si>
    <t>Viborg Varme Produktion A/S, Hamlen 4</t>
  </si>
  <si>
    <t>Viborg Varme Produktion A/S, Gyldenrisvej 7</t>
  </si>
  <si>
    <t>Viborg Varme Produktion A/S, Industrivej 40-42</t>
  </si>
  <si>
    <t>Viborg Varme Produktion A/S, Kirkebækvej 124C</t>
  </si>
  <si>
    <t>Frederikshavn Kraftvarmeværk</t>
  </si>
  <si>
    <t>Vendsysselvej 8</t>
  </si>
  <si>
    <t>Hals Metal Recycling A/S</t>
  </si>
  <si>
    <t>Ellehavegård Energy A/S</t>
  </si>
  <si>
    <t>Nørre-Aaby Fjernvarme</t>
  </si>
  <si>
    <t>Nordals Fjernvarme</t>
  </si>
  <si>
    <t>Hjørring Fjernvarme (inkl. Hirtshals Fjernvarme fra 2011)</t>
  </si>
  <si>
    <t>Østerlars-Østermarie-Gudhjem Fjernvarme</t>
  </si>
  <si>
    <t>Lendemarke Fjernvarme</t>
  </si>
  <si>
    <t>Blokvarme mv</t>
  </si>
  <si>
    <t>A/S TASSO ODENSE</t>
  </si>
  <si>
    <t>Afinitas A/S</t>
  </si>
  <si>
    <t>ALLÉGÅRDEN A/S</t>
  </si>
  <si>
    <t>Ans Kraftvarmeværk A M B A</t>
  </si>
  <si>
    <t>BINDSLEV GAMLE EL-VÆRK</t>
  </si>
  <si>
    <t>BIRKETVEDGAARD ApS</t>
  </si>
  <si>
    <t>Christiansfeld Fjernvarmeselskab A.m.b.a.</t>
  </si>
  <si>
    <t>DANSK PELSDYRAVLERFORENING a.m.b.a.</t>
  </si>
  <si>
    <t>Datacenter Glostrup ApS</t>
  </si>
  <si>
    <t>Dines Holm</t>
  </si>
  <si>
    <t>DK Plant Udlejning ApS</t>
  </si>
  <si>
    <t>DTU Kraftvarmeværk ApS</t>
  </si>
  <si>
    <t>Ebeltoft Fjernvarmeværk a.m.b.a</t>
  </si>
  <si>
    <t>Ellehavegaard A/S</t>
  </si>
  <si>
    <t>Envases Europe A/S</t>
  </si>
  <si>
    <t>GRAFF Growing A/S</t>
  </si>
  <si>
    <t>Grøn Varme Samsø A/S</t>
  </si>
  <si>
    <t>H.H.R.M. Energi og Landbrug ApS</t>
  </si>
  <si>
    <t>Hedensted Fjernvarme Amba</t>
  </si>
  <si>
    <t>HELGE HOVAD</t>
  </si>
  <si>
    <t>Hærup Biogas ApS</t>
  </si>
  <si>
    <t>KNAUF A/S</t>
  </si>
  <si>
    <t>Kredsløb A/S</t>
  </si>
  <si>
    <t>Kredsløb Affaldsenergi A/S</t>
  </si>
  <si>
    <t>Kredsløb Fjernvarme A/S</t>
  </si>
  <si>
    <t>Kredsløb Halmenergi A/S</t>
  </si>
  <si>
    <t>Kredsløb Transmission A/S</t>
  </si>
  <si>
    <t>Løgten-Skødstrup Fjernvarmeværk A.M.B.A.</t>
  </si>
  <si>
    <t>Mellerup Fjernvarme A.M.B.A</t>
  </si>
  <si>
    <t>MOGENS EIBERG. ERHVERVSGARTNERI ApS</t>
  </si>
  <si>
    <t>Naturstyrelsen</t>
  </si>
  <si>
    <t>NCC Industry A/S</t>
  </si>
  <si>
    <t>Nordic Energy Invest AS</t>
  </si>
  <si>
    <t>Nordic Greens Bellinge A/S</t>
  </si>
  <si>
    <t>Nordic Oily Waste A/S</t>
  </si>
  <si>
    <t>Organicum Biomass Ørbæk ApS</t>
  </si>
  <si>
    <t>Orømultiservice og Entreprenørforretning</t>
  </si>
  <si>
    <t>Randbøldal Skov Dorthea Linde Howard Grøn</t>
  </si>
  <si>
    <t>ROCKWOOL Danmark A/S</t>
  </si>
  <si>
    <t>Rosborg Foods A/S</t>
  </si>
  <si>
    <t>ROYAL UNIBREW A/S</t>
  </si>
  <si>
    <t>Royal-Skagen ApS</t>
  </si>
  <si>
    <t>SKÅRUP FJERNVARME A.m.b.a.</t>
  </si>
  <si>
    <t>SVENDBORG KRAFTVARME P/S</t>
  </si>
  <si>
    <t>Topsoe A/S</t>
  </si>
  <si>
    <t>VIBORG VARME PRODUKTION A/S</t>
  </si>
  <si>
    <t>nye data i kolonne B, men tror ikke data i dette ark bruges til noget</t>
  </si>
  <si>
    <t>Hvis anlægget etableres på et eksisternde værk, angiv her Værk_ID på det pågældende værk jf. listen på arket "Stamdata". Ellers lades feltet tomt</t>
  </si>
  <si>
    <r>
      <t xml:space="preserve">Hvor meget producerer eksisterende anlæg ved konverteringsprojektets afslutning ift. produktionen i 2022? [%] 
</t>
    </r>
    <r>
      <rPr>
        <sz val="11"/>
        <color theme="1"/>
        <rFont val="Calibri"/>
        <family val="2"/>
        <scheme val="minor"/>
      </rPr>
      <t xml:space="preserve">*Bemærk at produktionen skal dække varmebehovet i konverteringsprojektområdet og varmebehovet i det eksisterende fjernvarmenet. </t>
    </r>
  </si>
  <si>
    <t>Forøget samlet varmeleveing i forhold til 2022</t>
  </si>
  <si>
    <t>Hovedtotal</t>
  </si>
  <si>
    <t>Nordværk I/S, Energianlæg Hjørring</t>
  </si>
  <si>
    <t>Kredsløb Energianlæg Lisbjerg</t>
  </si>
  <si>
    <t>Nordværk I/S, Energianlæg Aalborg</t>
  </si>
  <si>
    <t>Kredsløb Energianlæg Skanderborg</t>
  </si>
  <si>
    <t>Norgesvej 13A</t>
  </si>
  <si>
    <t>Aabenraa Fjernvarme - Rødekro central</t>
  </si>
  <si>
    <t>Billund Energi</t>
  </si>
  <si>
    <t>Odder Varmeværk, Persievej 5</t>
  </si>
  <si>
    <t>Mariagerfjord vand (renseanlæg)</t>
  </si>
  <si>
    <t>Islandsvej 7</t>
  </si>
  <si>
    <t>Sønderborg Fjernvarme, Central Glansager</t>
  </si>
  <si>
    <t>Østager 8</t>
  </si>
  <si>
    <t>Beta 1</t>
  </si>
  <si>
    <t>Rockwool varmepumpe</t>
  </si>
  <si>
    <t>Hovedgaden 584</t>
  </si>
  <si>
    <t>City 2 varmepumpe</t>
  </si>
  <si>
    <t>Cityringen 4</t>
  </si>
  <si>
    <t>Varmecentralen Ørnesædet</t>
  </si>
  <si>
    <t>Stenløkke 1</t>
  </si>
  <si>
    <t>Testenhed</t>
  </si>
  <si>
    <t>Carsten niebuhrs gade 43</t>
  </si>
  <si>
    <t>København V</t>
  </si>
  <si>
    <t>Egebjerg</t>
  </si>
  <si>
    <t>Egebjerg Hovedgade 23</t>
  </si>
  <si>
    <t>Rørvig</t>
  </si>
  <si>
    <t>Vandværksvej 18a</t>
  </si>
  <si>
    <t>MFV</t>
  </si>
  <si>
    <t>Bøge bakker 21</t>
  </si>
  <si>
    <t>Frodesvej 5</t>
  </si>
  <si>
    <t>Studsgaard Varmeværk</t>
  </si>
  <si>
    <t>Snejbjergvej 22</t>
  </si>
  <si>
    <t>Risø Kedelcentral</t>
  </si>
  <si>
    <t>Frederiksborgvej 399</t>
  </si>
  <si>
    <t>Køge Sygehus Kedelcentral</t>
  </si>
  <si>
    <t>Lykkebækvej 1</t>
  </si>
  <si>
    <t>Bindslev Fjernvarme (lagt ind under Sindal FV (315) i foråret 2021)</t>
  </si>
  <si>
    <t>Sindal Fjernvarme (inkl. Bindslev fra 2021)</t>
  </si>
  <si>
    <t>Aalestrup Fjernvarme (inkl. Hvam fra 2019)</t>
  </si>
  <si>
    <t>VE andel er fra SHARES2022</t>
  </si>
  <si>
    <t xml:space="preserve">Overskudsvarme. </t>
  </si>
  <si>
    <r>
      <t>Evt. bemærkning vedr. fremtidig drift af eksisterende anlæg</t>
    </r>
    <r>
      <rPr>
        <sz val="11"/>
        <color theme="1"/>
        <rFont val="Calibri"/>
        <family val="2"/>
        <scheme val="minor"/>
      </rPr>
      <t xml:space="preserve">
*såfremt de eksisternde anlæg i fremtiden forventes at have en lastfordeling, som er væsentlig anderledes end i 2022, angiv det her.</t>
    </r>
  </si>
  <si>
    <t>(tom)</t>
  </si>
  <si>
    <t>Såfremt konverteringsprojektet oprettes som et ø-net uden tilknytning til et andet fjernvarmenet, vælg (tom) fra listen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</si>
</sst>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_-* #,##0.00_-;\-* #,##0.00_-;_-* &quot;-&quot;??_-;_-@_-"/>
    <numFmt numFmtId="165" formatCode="0.000"/>
    <numFmt numFmtId="166" formatCode="0.0000"/>
    <numFmt numFmtId="167" formatCode="_-* #,##0_-;\-* #,##0_-;_-* &quot;-&quot;??_-;_-@_-"/>
    <numFmt numFmtId="168" formatCode="0.0"/>
    <numFmt numFmtId="169" formatCode="_-* #,##0.0_-;\-* #,##0.0_-;_-* &quot;-&quot;??_-;_-@_-"/>
  </numFmts>
  <fonts count="14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color indexed="8"/>
      <name val="Arial"/>
      <family val="2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5"/>
      <color theme="3"/>
      <name val="Calibri"/>
      <family val="2"/>
      <scheme val="minor"/>
    </font>
    <font>
      <i/>
      <sz val="11"/>
      <color theme="1"/>
      <name val="Calibri"/>
      <family val="2"/>
      <scheme val="minor"/>
    </font>
    <font>
      <i/>
      <sz val="11"/>
      <color rgb="FF00000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color indexed="8"/>
      <name val="Arial"/>
      <family val="2"/>
    </font>
    <font>
      <sz val="11"/>
      <color indexed="8"/>
      <name val="Calibri"/>
      <family val="2"/>
    </font>
    <font>
      <b/>
      <sz val="18"/>
      <color theme="1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indexed="22"/>
        <bgColor indexed="0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/>
        <bgColor theme="4"/>
      </patternFill>
    </fill>
  </fills>
  <borders count="21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thin">
        <color theme="4" tint="0.3999755851924192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7">
    <xf numFmtId="0" fontId="0" fillId="0" borderId="0"/>
    <xf numFmtId="0" fontId="2" fillId="0" borderId="0"/>
    <xf numFmtId="16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6" fillId="0" borderId="4" applyNumberFormat="0" applyFill="0" applyAlignment="0" applyProtection="0"/>
    <xf numFmtId="0" fontId="9" fillId="0" borderId="0" applyNumberFormat="0" applyFill="0" applyBorder="0" applyAlignment="0" applyProtection="0"/>
    <xf numFmtId="0" fontId="11" fillId="0" borderId="0"/>
  </cellStyleXfs>
  <cellXfs count="94">
    <xf numFmtId="0" fontId="0" fillId="0" borderId="0" xfId="0"/>
    <xf numFmtId="0" fontId="1" fillId="0" borderId="2" xfId="1" applyFont="1" applyFill="1" applyBorder="1" applyAlignment="1"/>
    <xf numFmtId="0" fontId="3" fillId="0" borderId="0" xfId="0" applyFont="1"/>
    <xf numFmtId="49" fontId="0" fillId="0" borderId="0" xfId="0" applyNumberFormat="1"/>
    <xf numFmtId="0" fontId="0" fillId="0" borderId="0" xfId="0" applyBorder="1"/>
    <xf numFmtId="0" fontId="0" fillId="0" borderId="0" xfId="0" applyFill="1" applyBorder="1"/>
    <xf numFmtId="2" fontId="0" fillId="0" borderId="0" xfId="2" applyNumberFormat="1" applyFont="1" applyFill="1" applyBorder="1"/>
    <xf numFmtId="2" fontId="0" fillId="0" borderId="0" xfId="0" applyNumberFormat="1" applyFill="1" applyBorder="1"/>
    <xf numFmtId="2" fontId="3" fillId="0" borderId="0" xfId="0" applyNumberFormat="1" applyFont="1" applyFill="1" applyBorder="1"/>
    <xf numFmtId="2" fontId="0" fillId="0" borderId="0" xfId="0" applyNumberFormat="1" applyFill="1" applyBorder="1" applyAlignment="1">
      <alignment horizontal="left"/>
    </xf>
    <xf numFmtId="0" fontId="3" fillId="5" borderId="3" xfId="0" applyFont="1" applyFill="1" applyBorder="1"/>
    <xf numFmtId="0" fontId="0" fillId="5" borderId="3" xfId="0" applyFill="1" applyBorder="1" applyAlignment="1">
      <alignment horizontal="left"/>
    </xf>
    <xf numFmtId="167" fontId="0" fillId="5" borderId="3" xfId="2" applyNumberFormat="1" applyFont="1" applyFill="1" applyBorder="1"/>
    <xf numFmtId="2" fontId="3" fillId="3" borderId="8" xfId="0" applyNumberFormat="1" applyFont="1" applyFill="1" applyBorder="1" applyAlignment="1">
      <alignment wrapText="1"/>
    </xf>
    <xf numFmtId="2" fontId="3" fillId="3" borderId="9" xfId="0" applyNumberFormat="1" applyFont="1" applyFill="1" applyBorder="1" applyAlignment="1">
      <alignment wrapText="1"/>
    </xf>
    <xf numFmtId="0" fontId="8" fillId="0" borderId="0" xfId="0" applyFont="1"/>
    <xf numFmtId="0" fontId="7" fillId="0" borderId="0" xfId="0" applyFont="1"/>
    <xf numFmtId="167" fontId="0" fillId="5" borderId="3" xfId="2" applyNumberFormat="1" applyFont="1" applyFill="1" applyBorder="1" applyAlignment="1">
      <alignment horizontal="center"/>
    </xf>
    <xf numFmtId="9" fontId="0" fillId="5" borderId="3" xfId="3" applyFont="1" applyFill="1" applyBorder="1" applyAlignment="1">
      <alignment horizontal="center"/>
    </xf>
    <xf numFmtId="0" fontId="0" fillId="5" borderId="3" xfId="0" applyFill="1" applyBorder="1" applyAlignment="1">
      <alignment horizontal="center"/>
    </xf>
    <xf numFmtId="2" fontId="3" fillId="3" borderId="5" xfId="0" applyNumberFormat="1" applyFont="1" applyFill="1" applyBorder="1" applyAlignment="1">
      <alignment horizontal="center" wrapText="1"/>
    </xf>
    <xf numFmtId="2" fontId="3" fillId="3" borderId="6" xfId="0" applyNumberFormat="1" applyFont="1" applyFill="1" applyBorder="1" applyAlignment="1">
      <alignment horizontal="center" wrapText="1"/>
    </xf>
    <xf numFmtId="167" fontId="0" fillId="5" borderId="3" xfId="2" applyNumberFormat="1" applyFont="1" applyFill="1" applyBorder="1" applyAlignment="1">
      <alignment horizontal="center" vertical="top"/>
    </xf>
    <xf numFmtId="0" fontId="0" fillId="0" borderId="0" xfId="0" applyAlignment="1">
      <alignment textRotation="180"/>
    </xf>
    <xf numFmtId="168" fontId="0" fillId="0" borderId="0" xfId="0" applyNumberFormat="1"/>
    <xf numFmtId="9" fontId="0" fillId="0" borderId="0" xfId="3" applyFont="1"/>
    <xf numFmtId="1" fontId="0" fillId="5" borderId="3" xfId="2" applyNumberFormat="1" applyFont="1" applyFill="1" applyBorder="1"/>
    <xf numFmtId="0" fontId="0" fillId="0" borderId="2" xfId="0" applyBorder="1"/>
    <xf numFmtId="0" fontId="1" fillId="0" borderId="0" xfId="1" applyFont="1" applyFill="1" applyBorder="1" applyAlignment="1"/>
    <xf numFmtId="0" fontId="0" fillId="4" borderId="3" xfId="2" applyNumberFormat="1" applyFont="1" applyFill="1" applyBorder="1" applyProtection="1">
      <protection locked="0"/>
    </xf>
    <xf numFmtId="0" fontId="0" fillId="4" borderId="3" xfId="0" applyFill="1" applyBorder="1" applyProtection="1">
      <protection locked="0"/>
    </xf>
    <xf numFmtId="167" fontId="0" fillId="4" borderId="3" xfId="2" applyNumberFormat="1" applyFont="1" applyFill="1" applyBorder="1" applyProtection="1">
      <protection locked="0"/>
    </xf>
    <xf numFmtId="0" fontId="0" fillId="0" borderId="0" xfId="0" applyProtection="1">
      <protection locked="0"/>
    </xf>
    <xf numFmtId="0" fontId="3" fillId="0" borderId="0" xfId="0" applyFont="1" applyProtection="1">
      <protection locked="0"/>
    </xf>
    <xf numFmtId="2" fontId="3" fillId="3" borderId="7" xfId="0" applyNumberFormat="1" applyFont="1" applyFill="1" applyBorder="1" applyAlignment="1" applyProtection="1">
      <alignment wrapText="1"/>
      <protection locked="0"/>
    </xf>
    <xf numFmtId="2" fontId="3" fillId="3" borderId="0" xfId="0" applyNumberFormat="1" applyFont="1" applyFill="1" applyBorder="1" applyAlignment="1" applyProtection="1">
      <alignment wrapText="1"/>
      <protection locked="0"/>
    </xf>
    <xf numFmtId="0" fontId="0" fillId="0" borderId="0" xfId="0" pivotButton="1" applyProtection="1">
      <protection locked="0"/>
    </xf>
    <xf numFmtId="165" fontId="0" fillId="0" borderId="0" xfId="0" applyNumberFormat="1" applyProtection="1">
      <protection locked="0"/>
    </xf>
    <xf numFmtId="166" fontId="0" fillId="0" borderId="0" xfId="0" applyNumberFormat="1" applyProtection="1">
      <protection locked="0"/>
    </xf>
    <xf numFmtId="0" fontId="0" fillId="0" borderId="0" xfId="0" applyAlignment="1" applyProtection="1">
      <alignment horizontal="left"/>
      <protection locked="0"/>
    </xf>
    <xf numFmtId="0" fontId="0" fillId="4" borderId="3" xfId="0" applyFill="1" applyBorder="1" applyAlignment="1" applyProtection="1">
      <alignment wrapText="1"/>
      <protection locked="0"/>
    </xf>
    <xf numFmtId="49" fontId="0" fillId="4" borderId="3" xfId="0" applyNumberFormat="1" applyFill="1" applyBorder="1" applyAlignment="1" applyProtection="1">
      <alignment wrapText="1"/>
      <protection locked="0"/>
    </xf>
    <xf numFmtId="9" fontId="0" fillId="4" borderId="10" xfId="3" applyFont="1" applyFill="1" applyBorder="1" applyProtection="1">
      <protection locked="0"/>
    </xf>
    <xf numFmtId="167" fontId="0" fillId="6" borderId="11" xfId="2" applyNumberFormat="1" applyFont="1" applyFill="1" applyBorder="1" applyAlignment="1" applyProtection="1">
      <alignment horizontal="right"/>
      <protection locked="0"/>
    </xf>
    <xf numFmtId="0" fontId="0" fillId="0" borderId="8" xfId="0" applyBorder="1"/>
    <xf numFmtId="0" fontId="0" fillId="0" borderId="12" xfId="0" applyBorder="1"/>
    <xf numFmtId="0" fontId="7" fillId="3" borderId="3" xfId="0" applyFont="1" applyFill="1" applyBorder="1" applyAlignment="1">
      <alignment vertical="top" wrapText="1"/>
    </xf>
    <xf numFmtId="2" fontId="7" fillId="3" borderId="3" xfId="0" applyNumberFormat="1" applyFont="1" applyFill="1" applyBorder="1" applyAlignment="1">
      <alignment vertical="top" wrapText="1"/>
    </xf>
    <xf numFmtId="2" fontId="3" fillId="3" borderId="3" xfId="0" applyNumberFormat="1" applyFont="1" applyFill="1" applyBorder="1" applyAlignment="1">
      <alignment vertical="top" wrapText="1"/>
    </xf>
    <xf numFmtId="0" fontId="3" fillId="0" borderId="0" xfId="0" applyFont="1" applyProtection="1"/>
    <xf numFmtId="0" fontId="7" fillId="0" borderId="0" xfId="0" applyFont="1" applyProtection="1"/>
    <xf numFmtId="0" fontId="0" fillId="0" borderId="0" xfId="0" applyProtection="1"/>
    <xf numFmtId="0" fontId="0" fillId="0" borderId="0" xfId="0" applyFont="1" applyProtection="1"/>
    <xf numFmtId="167" fontId="0" fillId="5" borderId="3" xfId="2" applyNumberFormat="1" applyFont="1" applyFill="1" applyBorder="1" applyAlignment="1">
      <alignment horizontal="left" vertical="top"/>
    </xf>
    <xf numFmtId="0" fontId="8" fillId="0" borderId="0" xfId="0" applyFont="1" applyAlignment="1"/>
    <xf numFmtId="0" fontId="3" fillId="0" borderId="10" xfId="0" applyFont="1" applyBorder="1"/>
    <xf numFmtId="0" fontId="0" fillId="0" borderId="10" xfId="0" applyBorder="1"/>
    <xf numFmtId="0" fontId="6" fillId="0" borderId="0" xfId="4" applyBorder="1"/>
    <xf numFmtId="2" fontId="3" fillId="3" borderId="10" xfId="0" applyNumberFormat="1" applyFont="1" applyFill="1" applyBorder="1" applyAlignment="1">
      <alignment horizontal="left" wrapText="1"/>
    </xf>
    <xf numFmtId="2" fontId="3" fillId="3" borderId="10" xfId="0" applyNumberFormat="1" applyFont="1" applyFill="1" applyBorder="1" applyAlignment="1">
      <alignment horizontal="left" vertical="top" wrapText="1"/>
    </xf>
    <xf numFmtId="0" fontId="3" fillId="0" borderId="10" xfId="0" applyFont="1" applyBorder="1" applyAlignment="1">
      <alignment horizontal="left"/>
    </xf>
    <xf numFmtId="2" fontId="3" fillId="3" borderId="10" xfId="0" applyNumberFormat="1" applyFont="1" applyFill="1" applyBorder="1" applyAlignment="1">
      <alignment horizontal="center" wrapText="1"/>
    </xf>
    <xf numFmtId="2" fontId="3" fillId="3" borderId="10" xfId="0" applyNumberFormat="1" applyFont="1" applyFill="1" applyBorder="1" applyAlignment="1">
      <alignment wrapText="1"/>
    </xf>
    <xf numFmtId="0" fontId="3" fillId="3" borderId="10" xfId="0" applyFont="1" applyFill="1" applyBorder="1" applyAlignment="1">
      <alignment horizontal="center"/>
    </xf>
    <xf numFmtId="2" fontId="5" fillId="3" borderId="10" xfId="0" applyNumberFormat="1" applyFont="1" applyFill="1" applyBorder="1" applyAlignment="1">
      <alignment horizontal="center" wrapText="1"/>
    </xf>
    <xf numFmtId="0" fontId="6" fillId="0" borderId="4" xfId="4"/>
    <xf numFmtId="167" fontId="0" fillId="0" borderId="0" xfId="0" applyNumberFormat="1"/>
    <xf numFmtId="0" fontId="0" fillId="7" borderId="0" xfId="0" applyFill="1"/>
    <xf numFmtId="0" fontId="9" fillId="0" borderId="0" xfId="5" applyAlignment="1">
      <alignment vertical="center"/>
    </xf>
    <xf numFmtId="0" fontId="6" fillId="0" borderId="4" xfId="4" applyFill="1"/>
    <xf numFmtId="0" fontId="10" fillId="9" borderId="16" xfId="0" applyFont="1" applyFill="1" applyBorder="1"/>
    <xf numFmtId="0" fontId="10" fillId="9" borderId="15" xfId="0" applyFont="1" applyFill="1" applyBorder="1" applyAlignment="1">
      <alignment textRotation="180"/>
    </xf>
    <xf numFmtId="0" fontId="0" fillId="8" borderId="16" xfId="0" applyFont="1" applyFill="1" applyBorder="1"/>
    <xf numFmtId="2" fontId="0" fillId="8" borderId="16" xfId="0" applyNumberFormat="1" applyFont="1" applyFill="1" applyBorder="1"/>
    <xf numFmtId="0" fontId="0" fillId="0" borderId="16" xfId="0" applyFont="1" applyBorder="1"/>
    <xf numFmtId="2" fontId="0" fillId="0" borderId="16" xfId="0" applyNumberFormat="1" applyFont="1" applyBorder="1"/>
    <xf numFmtId="2" fontId="3" fillId="3" borderId="10" xfId="0" applyNumberFormat="1" applyFont="1" applyFill="1" applyBorder="1" applyAlignment="1">
      <alignment horizontal="center" vertical="top" wrapText="1"/>
    </xf>
    <xf numFmtId="164" fontId="0" fillId="5" borderId="3" xfId="2" applyNumberFormat="1" applyFont="1" applyFill="1" applyBorder="1" applyAlignment="1">
      <alignment horizontal="center" vertical="top"/>
    </xf>
    <xf numFmtId="0" fontId="10" fillId="9" borderId="0" xfId="0" applyFont="1" applyFill="1" applyBorder="1"/>
    <xf numFmtId="0" fontId="1" fillId="2" borderId="1" xfId="1" applyFont="1" applyFill="1" applyBorder="1" applyAlignment="1">
      <alignment horizontal="left"/>
    </xf>
    <xf numFmtId="0" fontId="12" fillId="2" borderId="18" xfId="6" applyFont="1" applyFill="1" applyBorder="1" applyAlignment="1">
      <alignment horizontal="center"/>
    </xf>
    <xf numFmtId="0" fontId="12" fillId="0" borderId="19" xfId="6" applyFont="1" applyFill="1" applyBorder="1" applyAlignment="1">
      <alignment wrapText="1"/>
    </xf>
    <xf numFmtId="169" fontId="0" fillId="5" borderId="10" xfId="2" applyNumberFormat="1" applyFont="1" applyFill="1" applyBorder="1" applyAlignment="1">
      <alignment horizontal="center"/>
    </xf>
    <xf numFmtId="9" fontId="0" fillId="5" borderId="20" xfId="3" applyFont="1" applyFill="1" applyBorder="1"/>
    <xf numFmtId="0" fontId="0" fillId="0" borderId="0" xfId="0" applyFont="1"/>
    <xf numFmtId="1" fontId="0" fillId="0" borderId="0" xfId="0" applyNumberFormat="1" applyFont="1"/>
    <xf numFmtId="2" fontId="5" fillId="0" borderId="0" xfId="0" applyNumberFormat="1" applyFont="1" applyFill="1" applyBorder="1" applyAlignment="1">
      <alignment horizontal="center" wrapText="1"/>
    </xf>
    <xf numFmtId="49" fontId="0" fillId="4" borderId="13" xfId="3" applyNumberFormat="1" applyFont="1" applyFill="1" applyBorder="1" applyAlignment="1" applyProtection="1">
      <alignment horizontal="center" wrapText="1"/>
      <protection locked="0"/>
    </xf>
    <xf numFmtId="49" fontId="0" fillId="4" borderId="17" xfId="3" applyNumberFormat="1" applyFont="1" applyFill="1" applyBorder="1" applyAlignment="1" applyProtection="1">
      <alignment horizontal="center" wrapText="1"/>
      <protection locked="0"/>
    </xf>
    <xf numFmtId="49" fontId="0" fillId="4" borderId="14" xfId="3" applyNumberFormat="1" applyFont="1" applyFill="1" applyBorder="1" applyAlignment="1" applyProtection="1">
      <alignment horizontal="center" wrapText="1"/>
      <protection locked="0"/>
    </xf>
    <xf numFmtId="0" fontId="13" fillId="5" borderId="13" xfId="0" applyFont="1" applyFill="1" applyBorder="1" applyAlignment="1">
      <alignment horizontal="center" vertical="center"/>
    </xf>
    <xf numFmtId="0" fontId="13" fillId="5" borderId="14" xfId="0" applyFont="1" applyFill="1" applyBorder="1" applyAlignment="1">
      <alignment horizontal="center" vertical="center"/>
    </xf>
    <xf numFmtId="2" fontId="3" fillId="3" borderId="10" xfId="0" applyNumberFormat="1" applyFont="1" applyFill="1" applyBorder="1" applyAlignment="1">
      <alignment vertical="center" wrapText="1"/>
    </xf>
    <xf numFmtId="2" fontId="3" fillId="3" borderId="10" xfId="0" applyNumberFormat="1" applyFont="1" applyFill="1" applyBorder="1" applyAlignment="1">
      <alignment horizontal="center" vertical="center" wrapText="1"/>
    </xf>
  </cellXfs>
  <cellStyles count="7">
    <cellStyle name="Komma" xfId="2" builtinId="3"/>
    <cellStyle name="Link" xfId="5" builtinId="8"/>
    <cellStyle name="Normal" xfId="0" builtinId="0"/>
    <cellStyle name="Normal_Ark1" xfId="1" xr:uid="{00000000-0005-0000-0000-000003000000}"/>
    <cellStyle name="Normal_Selskabsliste" xfId="6" xr:uid="{00000000-0005-0000-0000-000004000000}"/>
    <cellStyle name="Overskrift 1" xfId="4" builtinId="16"/>
    <cellStyle name="Procent" xfId="3" builtinId="5"/>
  </cellStyles>
  <dxfs count="29">
    <dxf>
      <numFmt numFmtId="30" formatCode="@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1"/>
    </dxf>
    <dxf>
      <numFmt numFmtId="168" formatCode="0.0"/>
    </dxf>
    <dxf>
      <numFmt numFmtId="168" formatCode="0.0"/>
    </dxf>
    <dxf>
      <numFmt numFmtId="168" formatCode="0.0"/>
    </dxf>
    <dxf>
      <numFmt numFmtId="168" formatCode="0.0"/>
    </dxf>
    <dxf>
      <numFmt numFmtId="168" formatCode="0.0"/>
    </dxf>
    <dxf>
      <numFmt numFmtId="168" formatCode="0.0"/>
    </dxf>
    <dxf>
      <numFmt numFmtId="168" formatCode="0.0"/>
    </dxf>
    <dxf>
      <numFmt numFmtId="168" formatCode="0.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border outline="0">
        <left style="thin">
          <color theme="4" tint="0.39997558519241921"/>
        </left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4" tint="0.79998168889431442"/>
          <bgColor theme="4" tint="0.79998168889431442"/>
        </patternFill>
      </fill>
    </dxf>
    <dxf>
      <protection locked="1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numFmt numFmtId="30" formatCode="@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57152</xdr:colOff>
      <xdr:row>0</xdr:row>
      <xdr:rowOff>0</xdr:rowOff>
    </xdr:from>
    <xdr:to>
      <xdr:col>1</xdr:col>
      <xdr:colOff>1666876</xdr:colOff>
      <xdr:row>18</xdr:row>
      <xdr:rowOff>108856</xdr:rowOff>
    </xdr:to>
    <xdr:sp macro="" textlink="">
      <xdr:nvSpPr>
        <xdr:cNvPr id="5" name="Tekstfelt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57152" y="0"/>
          <a:ext cx="3147331" cy="5429249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a-DK" sz="1100" b="1"/>
            <a:t>Vejledning</a:t>
          </a:r>
        </a:p>
        <a:p>
          <a:r>
            <a:rPr lang="da-DK" sz="1100" b="0"/>
            <a:t>Udfyld tabel</a:t>
          </a:r>
          <a:r>
            <a:rPr lang="da-DK" sz="1100" b="0" baseline="0"/>
            <a:t> 1</a:t>
          </a:r>
          <a:r>
            <a:rPr lang="da-DK" sz="1100" b="0"/>
            <a:t> 'Planlagte produktionsanlæg som sættes i drift inden konverteringsprojektets afslutning</a:t>
          </a:r>
          <a:r>
            <a:rPr lang="da-DK" sz="1100" b="0" baseline="0"/>
            <a:t>'. </a:t>
          </a:r>
        </a:p>
        <a:p>
          <a:endParaRPr lang="da-DK" sz="1100" b="0" baseline="0"/>
        </a:p>
        <a:p>
          <a:r>
            <a:rPr lang="da-DK" sz="1100" b="0" baseline="0"/>
            <a:t>Såfremt hele varmeleverancen til konverteringsprojektet kommer fra eksisterende anlæg i allerede eksisterende fjernvarmenet, så hop direkte til tabel 2.</a:t>
          </a:r>
        </a:p>
        <a:p>
          <a:endParaRPr lang="da-DK" sz="1100" b="0" baseline="0"/>
        </a:p>
        <a:p>
          <a:r>
            <a:rPr lang="da-DK" sz="11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Udfyld tabel 2 'Varmelevarance fra det tilknyttede fjernvarmenet' med oplysinger om den forventede årlige varmeleverance fra det tilknyttede fjernvarmenet. </a:t>
          </a:r>
          <a:endParaRPr lang="da-DK">
            <a:effectLst/>
          </a:endParaRPr>
        </a:p>
        <a:p>
          <a:r>
            <a:rPr lang="da-DK" sz="11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Se om du opfylder støttebetingelsen om energieffektiv fjernvarme i celle E34.</a:t>
          </a:r>
          <a:endParaRPr lang="da-DK" sz="1100" b="0" baseline="0"/>
        </a:p>
        <a:p>
          <a:endParaRPr lang="da-DK" sz="1100" b="0" baseline="0"/>
        </a:p>
        <a:p>
          <a:r>
            <a:rPr lang="da-DK" sz="1100" b="0" baseline="0"/>
            <a:t>I hver tabel står en hjælpetekst, der guider dig med at udfylde kolonnerne og rækkerne. Oplysningerne der efterspørges er de samme som efterspørges, når du opretter nye anlæg i forbindelse med indberetninger til Energiproducenttællingen. Har du generelle spørgsmål til, hvordan du udfylder arket, så skriv til fjernvarmepuljen@ens.dk. </a:t>
          </a:r>
        </a:p>
        <a:p>
          <a:endParaRPr lang="da-DK" sz="1100" b="0" baseline="0"/>
        </a:p>
        <a:p>
          <a:r>
            <a:rPr lang="da-DK" sz="1100" b="0" baseline="0"/>
            <a:t>Denne skabelon bygger på data fra Energiproducenttællingen. Har du specifikke spørgsmål til formularerne i skabelonerne og data om energiproducenttællingen, så kan du kontakte energidata@ens.dk. </a:t>
          </a:r>
          <a:endParaRPr lang="da-DK" sz="1100" b="0"/>
        </a:p>
        <a:p>
          <a:endParaRPr lang="da-DK">
            <a:effectLst/>
          </a:endParaRPr>
        </a:p>
        <a:p>
          <a:endParaRPr lang="da-DK" sz="1100" b="0" baseline="0"/>
        </a:p>
      </xdr:txBody>
    </xdr:sp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/Users/b050433/Desktop/Kopi%20af%20Udkast_Energieffektiv_fjernvarme_skabelon_041220_kst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Christian Sjøstrann Jørgensen" refreshedDate="44133.553796990738" missingItemsLimit="0" createdVersion="6" refreshedVersion="6" minRefreshableVersion="3" recordCount="8651" xr:uid="{00000000-000A-0000-FFFF-FFFF00000000}">
  <cacheSource type="worksheet">
    <worksheetSource ref="A1:BH1048576" sheet="EPT" r:id="rId2"/>
  </cacheSource>
  <cacheFields count="62">
    <cacheField name="Selskab_ID" numFmtId="0">
      <sharedItems containsString="0" containsBlank="1" containsNumber="1" containsInteger="1" minValue="1" maxValue="2369"/>
    </cacheField>
    <cacheField name="Vaerk_ID" numFmtId="0">
      <sharedItems containsString="0" containsBlank="1" containsNumber="1" containsInteger="1" minValue="1" maxValue="2384" count="1315">
        <n v="178"/>
        <n v="60"/>
        <n v="2071"/>
        <n v="61"/>
        <n v="62"/>
        <n v="2048"/>
        <n v="63"/>
        <n v="1830"/>
        <n v="53"/>
        <n v="54"/>
        <n v="55"/>
        <n v="56"/>
        <n v="58"/>
        <n v="1831"/>
        <n v="1832"/>
        <n v="1888"/>
        <n v="1889"/>
        <n v="934"/>
        <n v="70"/>
        <n v="73"/>
        <n v="74"/>
        <n v="121"/>
        <n v="646"/>
        <n v="1351"/>
        <n v="1551"/>
        <n v="1917"/>
        <n v="2192"/>
        <n v="78"/>
        <n v="1003"/>
        <n v="79"/>
        <n v="82"/>
        <n v="1833"/>
        <n v="84"/>
        <n v="85"/>
        <n v="2199"/>
        <n v="87"/>
        <n v="89"/>
        <n v="90"/>
        <n v="93"/>
        <n v="1678"/>
        <n v="2214"/>
        <n v="2215"/>
        <n v="2216"/>
        <n v="2217"/>
        <n v="2218"/>
        <n v="102"/>
        <n v="103"/>
        <n v="104"/>
        <n v="105"/>
        <n v="106"/>
        <n v="107"/>
        <n v="110"/>
        <n v="111"/>
        <n v="2196"/>
        <n v="112"/>
        <n v="1935"/>
        <n v="1733"/>
        <n v="114"/>
        <n v="115"/>
        <n v="116"/>
        <n v="1737"/>
        <n v="118"/>
        <n v="120"/>
        <n v="127"/>
        <n v="129"/>
        <n v="937"/>
        <n v="132"/>
        <n v="133"/>
        <n v="1837"/>
        <n v="1235"/>
        <n v="135"/>
        <n v="136"/>
        <n v="950"/>
        <n v="137"/>
        <n v="138"/>
        <n v="141"/>
        <n v="142"/>
        <n v="143"/>
        <n v="2142"/>
        <n v="144"/>
        <n v="147"/>
        <n v="1057"/>
        <n v="149"/>
        <n v="152"/>
        <n v="939"/>
        <n v="940"/>
        <n v="941"/>
        <n v="2224"/>
        <n v="154"/>
        <n v="155"/>
        <n v="988"/>
        <n v="1077"/>
        <n v="2230"/>
        <n v="1346"/>
        <n v="158"/>
        <n v="159"/>
        <n v="160"/>
        <n v="276"/>
        <n v="1423"/>
        <n v="161"/>
        <n v="162"/>
        <n v="2286"/>
        <n v="637"/>
        <n v="163"/>
        <n v="689"/>
        <n v="164"/>
        <n v="165"/>
        <n v="524"/>
        <n v="2001"/>
        <n v="2200"/>
        <n v="167"/>
        <n v="169"/>
        <n v="170"/>
        <n v="171"/>
        <n v="1410"/>
        <n v="2193"/>
        <n v="172"/>
        <n v="989"/>
        <n v="173"/>
        <n v="174"/>
        <n v="175"/>
        <n v="176"/>
        <n v="2273"/>
        <n v="179"/>
        <n v="131"/>
        <n v="145"/>
        <n v="182"/>
        <n v="183"/>
        <n v="1265"/>
        <n v="2241"/>
        <n v="184"/>
        <n v="2336"/>
        <n v="185"/>
        <n v="1067"/>
        <n v="188"/>
        <n v="2280"/>
        <n v="2281"/>
        <n v="2282"/>
        <n v="2325"/>
        <n v="189"/>
        <n v="192"/>
        <n v="193"/>
        <n v="194"/>
        <n v="195"/>
        <n v="196"/>
        <n v="197"/>
        <n v="198"/>
        <n v="199"/>
        <n v="202"/>
        <n v="663"/>
        <n v="1044"/>
        <n v="1241"/>
        <n v="1243"/>
        <n v="1244"/>
        <n v="1553"/>
        <n v="1642"/>
        <n v="2008"/>
        <n v="207"/>
        <n v="312"/>
        <n v="2300"/>
        <n v="208"/>
        <n v="209"/>
        <n v="210"/>
        <n v="211"/>
        <n v="212"/>
        <n v="213"/>
        <n v="214"/>
        <n v="215"/>
        <n v="2027"/>
        <n v="1841"/>
        <n v="216"/>
        <n v="217"/>
        <n v="218"/>
        <n v="219"/>
        <n v="220"/>
        <n v="221"/>
        <n v="222"/>
        <n v="223"/>
        <n v="1648"/>
        <n v="1908"/>
        <n v="224"/>
        <n v="2284"/>
        <n v="226"/>
        <n v="80"/>
        <n v="227"/>
        <n v="228"/>
        <n v="1443"/>
        <n v="2249"/>
        <n v="229"/>
        <n v="230"/>
        <n v="273"/>
        <n v="232"/>
        <n v="2066"/>
        <n v="1064"/>
        <n v="991"/>
        <n v="2251"/>
        <n v="235"/>
        <n v="236"/>
        <n v="2075"/>
        <n v="2076"/>
        <n v="2154"/>
        <n v="2185"/>
        <n v="2303"/>
        <n v="237"/>
        <n v="2073"/>
        <n v="238"/>
        <n v="240"/>
        <n v="244"/>
        <n v="245"/>
        <n v="246"/>
        <n v="2030"/>
        <n v="2195"/>
        <n v="247"/>
        <n v="1111"/>
        <n v="2132"/>
        <n v="945"/>
        <n v="249"/>
        <n v="250"/>
        <n v="1083"/>
        <n v="1440"/>
        <n v="1475"/>
        <n v="2020"/>
        <n v="2128"/>
        <n v="254"/>
        <n v="255"/>
        <n v="381"/>
        <n v="1847"/>
        <n v="1848"/>
        <n v="1918"/>
        <n v="260"/>
        <n v="261"/>
        <n v="1015"/>
        <n v="1321"/>
        <n v="1446"/>
        <n v="2202"/>
        <n v="2203"/>
        <n v="265"/>
        <n v="267"/>
        <n v="2040"/>
        <n v="268"/>
        <n v="284"/>
        <n v="285"/>
        <n v="1857"/>
        <n v="2223"/>
        <n v="296"/>
        <n v="297"/>
        <n v="298"/>
        <n v="299"/>
        <n v="1286"/>
        <n v="300"/>
        <n v="307"/>
        <n v="309"/>
        <n v="310"/>
        <n v="311"/>
        <n v="324"/>
        <n v="2264"/>
        <n v="325"/>
        <n v="1972"/>
        <n v="329"/>
        <n v="334"/>
        <n v="1826"/>
        <n v="337"/>
        <n v="2302"/>
        <n v="338"/>
        <n v="339"/>
        <n v="676"/>
        <n v="1366"/>
        <n v="2339"/>
        <n v="344"/>
        <n v="2258"/>
        <n v="346"/>
        <n v="418"/>
        <n v="2211"/>
        <n v="518"/>
        <n v="2231"/>
        <n v="349"/>
        <n v="350"/>
        <n v="1400"/>
        <n v="2144"/>
        <n v="2160"/>
        <n v="351"/>
        <n v="352"/>
        <n v="354"/>
        <n v="356"/>
        <n v="357"/>
        <n v="358"/>
        <n v="359"/>
        <n v="262"/>
        <n v="365"/>
        <n v="366"/>
        <n v="367"/>
        <n v="368"/>
        <n v="694"/>
        <n v="952"/>
        <n v="1195"/>
        <n v="2371"/>
        <n v="372"/>
        <n v="2301"/>
        <n v="373"/>
        <n v="374"/>
        <n v="375"/>
        <n v="376"/>
        <n v="377"/>
        <n v="2133"/>
        <n v="378"/>
        <n v="589"/>
        <n v="1968"/>
        <n v="2317"/>
        <n v="379"/>
        <n v="380"/>
        <n v="1065"/>
        <n v="382"/>
        <n v="996"/>
        <n v="384"/>
        <n v="386"/>
        <n v="387"/>
        <n v="383"/>
        <n v="388"/>
        <n v="389"/>
        <n v="390"/>
        <n v="391"/>
        <n v="392"/>
        <n v="393"/>
        <n v="394"/>
        <n v="395"/>
        <n v="396"/>
        <n v="397"/>
        <n v="398"/>
        <n v="399"/>
        <n v="400"/>
        <n v="401"/>
        <n v="402"/>
        <n v="403"/>
        <n v="404"/>
        <n v="405"/>
        <n v="406"/>
        <n v="407"/>
        <n v="1239"/>
        <n v="1755"/>
        <n v="408"/>
        <n v="414"/>
        <n v="257"/>
        <n v="415"/>
        <n v="416"/>
        <n v="960"/>
        <n v="1490"/>
        <n v="419"/>
        <n v="420"/>
        <n v="422"/>
        <n v="423"/>
        <n v="290"/>
        <n v="425"/>
        <n v="702"/>
        <n v="2373"/>
        <n v="434"/>
        <n v="252"/>
        <n v="435"/>
        <n v="539"/>
        <n v="1884"/>
        <n v="436"/>
        <n v="965"/>
        <n v="1885"/>
        <n v="437"/>
        <n v="439"/>
        <n v="440"/>
        <n v="441"/>
        <n v="444"/>
        <n v="445"/>
        <n v="446"/>
        <n v="447"/>
        <n v="2289"/>
        <n v="967"/>
        <n v="449"/>
        <n v="2140"/>
        <n v="451"/>
        <n v="457"/>
        <n v="458"/>
        <n v="979"/>
        <n v="459"/>
        <n v="1449"/>
        <n v="460"/>
        <n v="241"/>
        <n v="242"/>
        <n v="461"/>
        <n v="462"/>
        <n v="968"/>
        <n v="463"/>
        <n v="464"/>
        <n v="465"/>
        <n v="291"/>
        <n v="1997"/>
        <n v="1383"/>
        <n v="470"/>
        <n v="471"/>
        <n v="2292"/>
        <n v="472"/>
        <n v="473"/>
        <n v="279"/>
        <n v="326"/>
        <n v="327"/>
        <n v="475"/>
        <n v="476"/>
        <n v="477"/>
        <n v="478"/>
        <n v="2204"/>
        <n v="1068"/>
        <n v="480"/>
        <n v="481"/>
        <n v="2324"/>
        <n v="487"/>
        <n v="488"/>
        <n v="489"/>
        <n v="1964"/>
        <n v="490"/>
        <n v="1871"/>
        <n v="491"/>
        <n v="997"/>
        <n v="231"/>
        <n v="493"/>
        <n v="494"/>
        <n v="495"/>
        <n v="496"/>
        <n v="497"/>
        <n v="2029"/>
        <n v="499"/>
        <n v="502"/>
        <n v="503"/>
        <n v="504"/>
        <n v="505"/>
        <n v="506"/>
        <n v="1959"/>
        <n v="1409"/>
        <n v="1825"/>
        <n v="509"/>
        <n v="511"/>
        <n v="512"/>
        <n v="514"/>
        <n v="515"/>
        <n v="2057"/>
        <n v="2157"/>
        <n v="2158"/>
        <n v="2240"/>
        <n v="516"/>
        <n v="525"/>
        <n v="526"/>
        <n v="529"/>
        <n v="681"/>
        <n v="682"/>
        <n v="530"/>
        <n v="531"/>
        <n v="532"/>
        <n v="533"/>
        <n v="534"/>
        <n v="2293"/>
        <n v="535"/>
        <n v="536"/>
        <n v="543"/>
        <n v="545"/>
        <n v="1352"/>
        <n v="2272"/>
        <n v="547"/>
        <n v="2043"/>
        <n v="548"/>
        <n v="549"/>
        <n v="550"/>
        <n v="551"/>
        <n v="554"/>
        <n v="555"/>
        <n v="558"/>
        <n v="559"/>
        <n v="1970"/>
        <n v="736"/>
        <n v="970"/>
        <n v="561"/>
        <n v="562"/>
        <n v="564"/>
        <n v="567"/>
        <n v="677"/>
        <n v="569"/>
        <n v="667"/>
        <n v="570"/>
        <n v="571"/>
        <n v="2108"/>
        <n v="574"/>
        <n v="2229"/>
        <n v="575"/>
        <n v="443"/>
        <n v="577"/>
        <n v="578"/>
        <n v="579"/>
        <n v="580"/>
        <n v="581"/>
        <n v="998"/>
        <n v="1246"/>
        <n v="2232"/>
        <n v="2233"/>
        <n v="119"/>
        <n v="258"/>
        <n v="590"/>
        <n v="591"/>
        <n v="595"/>
        <n v="597"/>
        <n v="598"/>
        <n v="601"/>
        <n v="604"/>
        <n v="607"/>
        <n v="608"/>
        <n v="611"/>
        <n v="613"/>
        <n v="620"/>
        <n v="632"/>
        <n v="936"/>
        <n v="975"/>
        <n v="976"/>
        <n v="1683"/>
        <n v="1684"/>
        <n v="2003"/>
        <n v="2004"/>
        <n v="2005"/>
        <n v="2039"/>
        <n v="2296"/>
        <n v="2297"/>
        <n v="2298"/>
        <n v="621"/>
        <n v="622"/>
        <n v="1557"/>
        <n v="624"/>
        <n v="1933"/>
        <n v="625"/>
        <n v="626"/>
        <n v="627"/>
        <n v="2335"/>
        <n v="486"/>
        <n v="629"/>
        <n v="630"/>
        <n v="634"/>
        <n v="640"/>
        <n v="641"/>
        <n v="648"/>
        <n v="649"/>
        <n v="651"/>
        <n v="656"/>
        <n v="657"/>
        <n v="658"/>
        <n v="661"/>
        <n v="664"/>
        <n v="668"/>
        <n v="1827"/>
        <n v="674"/>
        <n v="675"/>
        <n v="678"/>
        <n v="679"/>
        <n v="680"/>
        <n v="1263"/>
        <n v="1478"/>
        <n v="1486"/>
        <n v="1497"/>
        <n v="1535"/>
        <n v="1577"/>
        <n v="1645"/>
        <n v="1646"/>
        <n v="683"/>
        <n v="684"/>
        <n v="685"/>
        <n v="687"/>
        <n v="699"/>
        <n v="1679"/>
        <n v="1767"/>
        <n v="1769"/>
        <n v="1137"/>
        <n v="293"/>
        <n v="294"/>
        <n v="295"/>
        <n v="1069"/>
        <n v="1371"/>
        <n v="1836"/>
        <n v="1138"/>
        <n v="1139"/>
        <n v="313"/>
        <n v="314"/>
        <n v="315"/>
        <n v="316"/>
        <n v="317"/>
        <n v="320"/>
        <n v="321"/>
        <n v="322"/>
        <n v="343"/>
        <n v="1632"/>
        <n v="1633"/>
        <n v="1634"/>
        <n v="1635"/>
        <n v="1636"/>
        <n v="1965"/>
        <n v="2031"/>
        <n v="2032"/>
        <n v="2033"/>
        <n v="2034"/>
        <n v="2035"/>
        <n v="2319"/>
        <n v="2320"/>
        <n v="2321"/>
        <n v="2322"/>
        <n v="2323"/>
        <n v="1143"/>
        <n v="482"/>
        <n v="483"/>
        <n v="484"/>
        <n v="485"/>
        <n v="815"/>
        <n v="1059"/>
        <n v="1441"/>
        <n v="1442"/>
        <n v="703"/>
        <n v="705"/>
        <n v="706"/>
        <n v="707"/>
        <n v="708"/>
        <n v="709"/>
        <n v="710"/>
        <n v="2285"/>
        <n v="1046"/>
        <n v="713"/>
        <n v="715"/>
        <n v="716"/>
        <n v="717"/>
        <n v="718"/>
        <n v="720"/>
        <n v="721"/>
        <n v="722"/>
        <n v="1047"/>
        <n v="1043"/>
        <n v="723"/>
        <n v="724"/>
        <n v="726"/>
        <n v="728"/>
        <n v="39"/>
        <n v="1674"/>
        <n v="730"/>
        <n v="731"/>
        <n v="732"/>
        <n v="733"/>
        <n v="500"/>
        <n v="740"/>
        <n v="744"/>
        <n v="754"/>
        <n v="760"/>
        <n v="779"/>
        <n v="784"/>
        <n v="786"/>
        <n v="787"/>
        <n v="788"/>
        <n v="1051"/>
        <n v="1053"/>
        <n v="1054"/>
        <n v="830"/>
        <n v="1647"/>
        <n v="2213"/>
        <n v="820"/>
        <n v="846"/>
        <n v="852"/>
        <n v="1036"/>
        <n v="1087"/>
        <n v="1231"/>
        <n v="921"/>
        <n v="1742"/>
        <n v="928"/>
        <n v="1472"/>
        <n v="929"/>
        <n v="1074"/>
        <n v="1075"/>
        <n v="1076"/>
        <n v="823"/>
        <n v="966"/>
        <n v="2146"/>
        <n v="1006"/>
        <n v="1989"/>
        <n v="1063"/>
        <n v="1073"/>
        <n v="1078"/>
        <n v="1079"/>
        <n v="1081"/>
        <n v="1084"/>
        <n v="1085"/>
        <n v="1088"/>
        <n v="1090"/>
        <n v="1092"/>
        <n v="1098"/>
        <n v="1094"/>
        <n v="1096"/>
        <n v="1099"/>
        <n v="1104"/>
        <n v="1105"/>
        <n v="1110"/>
        <n v="1112"/>
        <n v="1116"/>
        <n v="1233"/>
        <n v="1124"/>
        <n v="1155"/>
        <n v="1161"/>
        <n v="1171"/>
        <n v="1179"/>
        <n v="1177"/>
        <n v="1178"/>
        <n v="1173"/>
        <n v="1174"/>
        <n v="1176"/>
        <n v="2148"/>
        <n v="1202"/>
        <n v="1213"/>
        <n v="1214"/>
        <n v="1215"/>
        <n v="1217"/>
        <n v="1434"/>
        <n v="1268"/>
        <n v="1276"/>
        <n v="1280"/>
        <n v="1282"/>
        <n v="1283"/>
        <n v="1289"/>
        <n v="1295"/>
        <n v="1615"/>
        <n v="1298"/>
        <n v="1300"/>
        <n v="1302"/>
        <n v="1304"/>
        <n v="1322"/>
        <n v="2151"/>
        <n v="1328"/>
        <n v="1348"/>
        <n v="253"/>
        <n v="263"/>
        <n v="1345"/>
        <n v="1354"/>
        <n v="1365"/>
        <n v="1369"/>
        <n v="1411"/>
        <n v="1372"/>
        <n v="1318"/>
        <n v="1373"/>
        <n v="1375"/>
        <n v="1376"/>
        <n v="1381"/>
        <n v="1389"/>
        <n v="1395"/>
        <n v="1396"/>
        <n v="1398"/>
        <n v="1408"/>
        <n v="2326"/>
        <n v="1417"/>
        <n v="1437"/>
        <n v="1438"/>
        <n v="1439"/>
        <n v="1932"/>
        <n v="1459"/>
        <n v="1465"/>
        <n v="1469"/>
        <n v="1473"/>
        <n v="1474"/>
        <n v="2050"/>
        <n v="753"/>
        <n v="1501"/>
        <n v="1503"/>
        <n v="1504"/>
        <n v="1506"/>
        <n v="2021"/>
        <n v="1507"/>
        <n v="1510"/>
        <n v="1511"/>
        <n v="1512"/>
        <n v="1513"/>
        <n v="1517"/>
        <n v="1518"/>
        <n v="1519"/>
        <n v="1525"/>
        <n v="1526"/>
        <n v="1527"/>
        <n v="1530"/>
        <n v="1536"/>
        <n v="1575"/>
        <n v="1576"/>
        <n v="1620"/>
        <n v="1990"/>
        <n v="2019"/>
        <n v="1544"/>
        <n v="1548"/>
        <n v="1550"/>
        <n v="1554"/>
        <n v="1565"/>
        <n v="1568"/>
        <n v="1323"/>
        <n v="2136"/>
        <n v="1140"/>
        <n v="1014"/>
        <n v="289"/>
        <n v="926"/>
        <n v="1091"/>
        <n v="1101"/>
        <n v="1102"/>
        <n v="2305"/>
        <n v="1582"/>
        <n v="75"/>
        <n v="1705"/>
        <n v="1829"/>
        <n v="1580"/>
        <n v="1583"/>
        <n v="1585"/>
        <n v="1587"/>
        <n v="1588"/>
        <n v="1592"/>
        <n v="1593"/>
        <n v="1045"/>
        <n v="1210"/>
        <n v="1598"/>
        <n v="1612"/>
        <n v="1617"/>
        <n v="1608"/>
        <n v="1609"/>
        <n v="1623"/>
        <n v="1627"/>
        <n v="1625"/>
        <n v="1622"/>
        <n v="1614"/>
        <n v="1621"/>
        <n v="1649"/>
        <n v="318"/>
        <n v="1658"/>
        <n v="1660"/>
        <n v="1662"/>
        <n v="1665"/>
        <n v="2191"/>
        <n v="1766"/>
        <n v="1752"/>
        <n v="783"/>
        <n v="1736"/>
        <n v="1772"/>
        <n v="1828"/>
        <n v="992"/>
        <n v="994"/>
        <n v="995"/>
        <n v="1859"/>
        <n v="1860"/>
        <n v="1862"/>
        <n v="1863"/>
        <n v="1835"/>
        <n v="1872"/>
        <n v="1891"/>
        <n v="1934"/>
        <n v="1940"/>
        <n v="1952"/>
        <n v="1993"/>
        <n v="2014"/>
        <n v="1898"/>
        <n v="1883"/>
        <n v="1904"/>
        <n v="1920"/>
        <n v="1109"/>
        <n v="124"/>
        <n v="275"/>
        <n v="341"/>
        <n v="780"/>
        <n v="811"/>
        <n v="814"/>
        <n v="821"/>
        <n v="822"/>
        <n v="826"/>
        <n v="831"/>
        <n v="832"/>
        <n v="847"/>
        <n v="849"/>
        <n v="872"/>
        <n v="875"/>
        <n v="893"/>
        <n v="898"/>
        <n v="903"/>
        <n v="905"/>
        <n v="909"/>
        <n v="910"/>
        <n v="911"/>
        <n v="912"/>
        <n v="913"/>
        <n v="918"/>
        <n v="1020"/>
        <n v="1024"/>
        <n v="1049"/>
        <n v="1306"/>
        <n v="1307"/>
        <n v="1309"/>
        <n v="1310"/>
        <n v="1311"/>
        <n v="1358"/>
        <n v="1360"/>
        <n v="1487"/>
        <n v="1603"/>
        <n v="1675"/>
        <n v="1362"/>
        <n v="1921"/>
        <n v="1922"/>
        <n v="1924"/>
        <n v="1929"/>
        <n v="2060"/>
        <n v="122"/>
        <n v="123"/>
        <n v="635"/>
        <n v="2279"/>
        <n v="1492"/>
        <n v="1946"/>
        <n v="1948"/>
        <n v="1949"/>
        <n v="1950"/>
        <n v="978"/>
        <n v="1355"/>
        <n v="1963"/>
        <n v="1966"/>
        <n v="1969"/>
        <n v="1973"/>
        <n v="1115"/>
        <n v="1407"/>
        <n v="2056"/>
        <n v="1978"/>
        <n v="840"/>
        <n v="1005"/>
        <n v="1991"/>
        <n v="1992"/>
        <n v="1211"/>
        <n v="1435"/>
        <n v="452"/>
        <n v="453"/>
        <n v="454"/>
        <n v="1042"/>
        <n v="2184"/>
        <n v="2291"/>
        <n v="931"/>
        <n v="203"/>
        <n v="204"/>
        <n v="205"/>
        <n v="206"/>
        <n v="1937"/>
        <n v="2059"/>
        <n v="2159"/>
        <n v="333"/>
        <n v="1149"/>
        <n v="91"/>
        <n v="342"/>
        <n v="639"/>
        <n v="2063"/>
        <n v="2064"/>
        <n v="2074"/>
        <n v="2186"/>
        <n v="2010"/>
        <n v="2012"/>
        <n v="2015"/>
        <n v="2016"/>
        <n v="1967"/>
        <n v="68"/>
        <n v="308"/>
        <n v="335"/>
        <n v="355"/>
        <n v="982"/>
        <n v="1080"/>
        <n v="1975"/>
        <n v="2135"/>
        <n v="81"/>
        <n v="2023"/>
        <n v="1999"/>
        <n v="88"/>
        <n v="2274"/>
        <n v="24"/>
        <n v="986"/>
        <n v="304"/>
        <n v="948"/>
        <n v="361"/>
        <n v="510"/>
        <n v="1913"/>
        <n v="2141"/>
        <n v="522"/>
        <n v="523"/>
        <n v="1939"/>
        <n v="2"/>
        <n v="1792"/>
        <n v="94"/>
        <n v="95"/>
        <n v="96"/>
        <n v="97"/>
        <n v="98"/>
        <n v="99"/>
        <n v="100"/>
        <n v="101"/>
        <n v="556"/>
        <n v="557"/>
        <n v="1416"/>
        <n v="2138"/>
        <n v="2275"/>
        <n v="2276"/>
        <n v="2277"/>
        <n v="2311"/>
        <n v="1159"/>
        <n v="2197"/>
        <n v="2234"/>
        <n v="2259"/>
        <n v="572"/>
        <n v="573"/>
        <n v="370"/>
        <n v="371"/>
        <n v="1196"/>
        <n v="156"/>
        <n v="2260"/>
        <n v="839"/>
        <n v="190"/>
        <n v="191"/>
        <n v="856"/>
        <n v="64"/>
        <n v="67"/>
        <n v="1070"/>
        <n v="2370"/>
        <n v="1189"/>
        <n v="1494"/>
        <n v="1151"/>
        <n v="871"/>
        <n v="1208"/>
        <n v="1327"/>
        <n v="2045"/>
        <n v="2047"/>
        <n v="86"/>
        <n v="2278"/>
        <n v="2054"/>
        <n v="125"/>
        <n v="126"/>
        <n v="363"/>
        <n v="1082"/>
        <n v="301"/>
        <n v="2061"/>
        <n v="2065"/>
        <n v="565"/>
        <n v="566"/>
        <n v="1496"/>
        <n v="1181"/>
        <n v="837"/>
        <n v="1186"/>
        <n v="430"/>
        <n v="432"/>
        <n v="963"/>
        <n v="1493"/>
        <n v="272"/>
        <n v="1072"/>
        <n v="1367"/>
        <n v="1488"/>
        <n v="2307"/>
        <n v="827"/>
        <n v="1002"/>
        <n v="181"/>
        <n v="1996"/>
        <n v="1855"/>
        <n v="271"/>
        <n v="2083"/>
        <n v="2105"/>
        <n v="544"/>
        <n v="1188"/>
        <n v="1893"/>
        <n v="426"/>
        <n v="2131"/>
        <n v="1428"/>
        <n v="922"/>
        <n v="1574"/>
        <n v="225"/>
        <n v="714"/>
        <n v="1420"/>
        <n v="270"/>
        <n v="1731"/>
        <n v="833"/>
        <n v="259"/>
        <n v="269"/>
        <n v="274"/>
        <n v="277"/>
        <n v="280"/>
        <n v="282"/>
        <n v="288"/>
        <n v="331"/>
        <n v="332"/>
        <n v="990"/>
        <n v="693"/>
        <n v="1717"/>
        <n v="670"/>
        <n v="673"/>
        <n v="2147"/>
        <n v="2150"/>
        <n v="829"/>
        <n v="1056"/>
        <n v="1998"/>
        <n v="1865"/>
        <n v="330"/>
        <n v="283"/>
        <n v="2363"/>
        <n v="2190"/>
        <n v="1106"/>
        <n v="1130"/>
        <n v="200"/>
        <n v="1353"/>
        <n v="1107"/>
        <n v="428"/>
        <n v="429"/>
        <n v="1680"/>
        <n v="2183"/>
        <n v="2283"/>
        <n v="808"/>
        <n v="2153"/>
        <n v="655"/>
        <n v="2011"/>
        <n v="2208"/>
        <n v="305"/>
        <n v="2198"/>
        <n v="834"/>
        <n v="2201"/>
        <n v="2104"/>
        <n v="251"/>
        <n v="568"/>
        <n v="2162"/>
        <n v="2156"/>
        <n v="895"/>
        <n v="1368"/>
        <n v="864"/>
        <n v="802"/>
        <n v="1403"/>
        <n v="2205"/>
        <n v="7"/>
        <n v="2209"/>
        <n v="2212"/>
        <n v="2219"/>
        <n v="2220"/>
        <n v="2221"/>
        <n v="2222"/>
        <n v="34"/>
        <n v="35"/>
        <n v="36"/>
        <n v="166"/>
        <n v="187"/>
        <n v="501"/>
        <n v="636"/>
        <n v="582"/>
        <n v="583"/>
        <n v="585"/>
        <n v="586"/>
        <n v="587"/>
        <n v="588"/>
        <n v="704"/>
        <n v="973"/>
        <n v="974"/>
        <n v="1638"/>
        <n v="2163"/>
        <n v="336"/>
        <n v="541"/>
        <n v="659"/>
        <n v="711"/>
        <n v="727"/>
        <n v="1058"/>
        <n v="2228"/>
        <n v="1319"/>
        <n v="139"/>
        <n v="140"/>
        <n v="413"/>
        <n v="642"/>
        <n v="818"/>
        <n v="1182"/>
        <n v="1541"/>
        <n v="2242"/>
        <n v="2244"/>
        <n v="2227"/>
        <n v="2245"/>
        <n v="2306"/>
        <n v="2247"/>
        <n v="2248"/>
        <n v="2009"/>
        <n v="712"/>
        <n v="1191"/>
        <n v="1482"/>
        <n v="2253"/>
        <n v="2254"/>
        <n v="2255"/>
        <n v="2256"/>
        <n v="2257"/>
        <n v="2261"/>
        <n v="2262"/>
        <n v="2263"/>
        <n v="2270"/>
        <n v="2265"/>
        <n v="2266"/>
        <n v="1567"/>
        <n v="1216"/>
        <n v="2290"/>
        <n v="2294"/>
        <n v="2299"/>
        <n v="817"/>
        <n v="848"/>
        <n v="914"/>
        <n v="2327"/>
        <n v="2308"/>
        <n v="1483"/>
        <n v="2310"/>
        <n v="1529"/>
        <n v="1590"/>
        <n v="2312"/>
        <n v="2313"/>
        <n v="2314"/>
        <n v="2315"/>
        <n v="2316"/>
        <n v="2318"/>
        <n v="1563"/>
        <n v="2328"/>
        <n v="353"/>
        <n v="1626"/>
        <n v="2329"/>
        <n v="2330"/>
        <n v="1305"/>
        <n v="2331"/>
        <n v="2333"/>
        <n v="2342"/>
        <n v="2344"/>
        <n v="2345"/>
        <n v="2348"/>
        <n v="2350"/>
        <n v="2351"/>
        <n v="1"/>
        <n v="3"/>
        <n v="4"/>
        <n v="5"/>
        <n v="6"/>
        <n v="8"/>
        <n v="9"/>
        <n v="10"/>
        <n v="11"/>
        <n v="12"/>
        <n v="13"/>
        <n v="949"/>
        <n v="1942"/>
        <n v="2288"/>
        <n v="15"/>
        <n v="16"/>
        <n v="1976"/>
        <n v="17"/>
        <n v="18"/>
        <n v="57"/>
        <n v="92"/>
        <n v="2237"/>
        <n v="22"/>
        <n v="23"/>
        <n v="25"/>
        <n v="1223"/>
        <n v="2000"/>
        <n v="2225"/>
        <n v="26"/>
        <n v="27"/>
        <n v="2295"/>
        <n v="28"/>
        <n v="29"/>
        <n v="30"/>
        <n v="32"/>
        <n v="33"/>
        <n v="1907"/>
        <n v="2070"/>
        <n v="2194"/>
        <n v="1245"/>
        <n v="38"/>
        <n v="40"/>
        <n v="41"/>
        <n v="42"/>
        <n v="1994"/>
        <n v="1432"/>
        <n v="44"/>
        <n v="45"/>
        <n v="2137"/>
        <n v="46"/>
        <n v="47"/>
        <n v="48"/>
        <n v="49"/>
        <n v="50"/>
        <n v="51"/>
        <n v="52"/>
        <n v="552"/>
        <n v="987"/>
        <n v="2187"/>
        <n v="2364"/>
        <n v="2356"/>
        <n v="2366"/>
        <n v="2367"/>
        <n v="2332"/>
        <n v="2343"/>
        <n v="2360"/>
        <n v="2337"/>
        <n v="2355"/>
        <n v="1604"/>
        <n v="2357"/>
        <n v="2354"/>
        <n v="2369"/>
        <n v="2352"/>
        <n v="2368"/>
        <n v="2346"/>
        <n v="2347"/>
        <n v="2349"/>
        <n v="2379"/>
        <n v="2365"/>
        <n v="2376"/>
        <n v="2358"/>
        <n v="2374"/>
        <n v="2380"/>
        <n v="2359"/>
        <n v="2384"/>
        <n v="2381"/>
        <n v="2382"/>
        <n v="804"/>
        <n v="2152"/>
        <n v="2361"/>
        <n v="2353"/>
        <n v="2375"/>
        <n v="2378"/>
        <n v="2383"/>
        <m/>
      </sharedItems>
    </cacheField>
    <cacheField name="Gl_anlaeg_ID" numFmtId="0">
      <sharedItems containsBlank="1"/>
    </cacheField>
    <cacheField name="VrkAnl_ny" numFmtId="0">
      <sharedItems containsBlank="1" count="3004">
        <s v="178-1"/>
        <s v="60-1"/>
        <s v="60-3"/>
        <s v="2071-1"/>
        <s v="61-1"/>
        <s v="61-2"/>
        <s v="61-6"/>
        <s v="61-7"/>
        <s v="61-8"/>
        <s v="62-1"/>
        <s v="62-2"/>
        <s v="2048-1"/>
        <s v="2048-2"/>
        <s v="63-2"/>
        <s v="63-3"/>
        <s v="63-4"/>
        <s v="63-5"/>
        <s v="63-6"/>
        <s v="63-7"/>
        <s v="1830-1"/>
        <s v="1830-2"/>
        <s v="53-5"/>
        <s v="53-6"/>
        <s v="53-7"/>
        <s v="54-1"/>
        <s v="55-1"/>
        <s v="56-1"/>
        <s v="58-1"/>
        <s v="1830-3"/>
        <s v="1831-1"/>
        <s v="1831-2"/>
        <s v="1831-3"/>
        <s v="1832-1"/>
        <s v="1832-2"/>
        <s v="1832-3"/>
        <s v="1888-1"/>
        <s v="1889-1"/>
        <s v="934-1"/>
        <s v="934-2"/>
        <s v="934-3"/>
        <s v="70-1"/>
        <s v="70-2"/>
        <s v="70-3"/>
        <s v="73-1"/>
        <s v="73-2"/>
        <s v="74-1"/>
        <s v="74-2"/>
        <s v="121-10"/>
        <s v="121-11"/>
        <s v="121-7"/>
        <s v="121-8"/>
        <s v="121-9"/>
        <s v="646-1"/>
        <s v="646-3"/>
        <s v="646-4"/>
        <s v="1351-1"/>
        <s v="1551-1"/>
        <s v="1551-2"/>
        <s v="1917-1"/>
        <s v="1917-2"/>
        <s v="1917-3"/>
        <s v="2192-1"/>
        <s v="2192-2"/>
        <s v="78-1"/>
        <s v="1003-1"/>
        <s v="1003-2"/>
        <s v="1003-3"/>
        <s v="1003-4"/>
        <s v="79-1"/>
        <s v="79-2"/>
        <s v="82-1"/>
        <s v="82-2"/>
        <s v="1833-2"/>
        <s v="1833-3"/>
        <s v="1833-4"/>
        <s v="84-1"/>
        <s v="85-1"/>
        <s v="85-2"/>
        <s v="2199-1"/>
        <s v="87-1"/>
        <s v="87-2"/>
        <s v="89-1"/>
        <s v="89-3"/>
        <s v="89-4"/>
        <s v="90-1"/>
        <s v="90-3"/>
        <s v="90-4"/>
        <s v="93-1"/>
        <s v="1678-1"/>
        <s v="2214-1"/>
        <s v="2215-1"/>
        <s v="2216-1"/>
        <s v="2217-1"/>
        <s v="2218-1"/>
        <s v="102-1"/>
        <s v="102-2"/>
        <s v="102-3"/>
        <s v="103-1"/>
        <s v="103-2"/>
        <s v="103-3"/>
        <s v="104-7"/>
        <s v="104-8"/>
        <s v="104-9"/>
        <s v="105-1"/>
        <s v="105-2"/>
        <s v="105-3"/>
        <s v="105-4"/>
        <s v="106-1"/>
        <s v="106-2"/>
        <s v="107-1"/>
        <s v="107-2"/>
        <s v="110-1"/>
        <s v="110-3"/>
        <s v="110-4"/>
        <s v="110-5"/>
        <s v="111-4"/>
        <s v="111-5"/>
        <s v="111-6"/>
        <s v="2196-1"/>
        <s v="2196-2"/>
        <s v="112-1"/>
        <s v="112-2"/>
        <s v="112-3"/>
        <s v="1935-1"/>
        <s v="113-1"/>
        <s v="114-2"/>
        <s v="114-3"/>
        <s v="115-1"/>
        <s v="115-3"/>
        <s v="116-1"/>
        <s v="116-2"/>
        <s v="1737-8"/>
        <s v="118-4"/>
        <s v="118-5"/>
        <s v="118-6"/>
        <s v="120-2"/>
        <s v="120-3"/>
        <s v="120-4"/>
        <s v="120-5"/>
        <s v="127-2"/>
        <s v="127-3"/>
        <s v="127-4"/>
        <s v="129-1"/>
        <s v="129-3"/>
        <s v="129-4"/>
        <s v="129-5"/>
        <s v="129-6"/>
        <s v="937-1"/>
        <s v="937-2"/>
        <s v="132-2"/>
        <s v="133-1"/>
        <s v="1837-1"/>
        <s v="1235-1"/>
        <s v="1235-2"/>
        <s v="1235-3"/>
        <s v="1235-4"/>
        <s v="135-1"/>
        <s v="136-1"/>
        <s v="950-1"/>
        <s v="950-3"/>
        <s v="950-4"/>
        <s v="137-2"/>
        <s v="137-3"/>
        <s v="138-1"/>
        <s v="141-1"/>
        <s v="141-2"/>
        <s v="141-3"/>
        <s v="141-5"/>
        <s v="141-6"/>
        <s v="142-1"/>
        <s v="142-2"/>
        <s v="143-2"/>
        <s v="143-3"/>
        <s v="2142-1"/>
        <s v="144-1"/>
        <s v="144-2"/>
        <s v="144-3"/>
        <s v="147-1"/>
        <s v="147-2"/>
        <s v="1057-1"/>
        <s v="1057-2"/>
        <s v="1057-3"/>
        <s v="1057-4"/>
        <s v="1057-5"/>
        <s v="1057-7"/>
        <s v="1057-8"/>
        <s v="149-1"/>
        <s v="152-3"/>
        <s v="152-4"/>
        <s v="152-5"/>
        <s v="152-6"/>
        <s v="939-1"/>
        <s v="939-2"/>
        <s v="939-3"/>
        <s v="940-1"/>
        <s v="941-1"/>
        <s v="2224-1"/>
        <s v="154-3"/>
        <s v="154-4"/>
        <s v="154-5"/>
        <s v="155-1"/>
        <s v="155-2"/>
        <s v="155-3"/>
        <s v="988-1"/>
        <s v="988-2"/>
        <s v="988-3"/>
        <s v="988-4"/>
        <s v="988-6"/>
        <s v="988-7"/>
        <s v="1077-1"/>
        <s v="1077-2"/>
        <s v="2230-1"/>
        <s v="1346-2"/>
        <s v="1346-3"/>
        <s v="1346-4"/>
        <s v="1346-5"/>
        <s v="1346-6"/>
        <s v="158-1"/>
        <s v="159-1"/>
        <s v="159-2"/>
        <s v="160-1"/>
        <s v="276-1"/>
        <s v="276-2"/>
        <s v="1423-1"/>
        <s v="161-1"/>
        <s v="161-2"/>
        <s v="161-3"/>
        <s v="161-4"/>
        <s v="161-5"/>
        <s v="161-6"/>
        <s v="162-2"/>
        <s v="162-3"/>
        <s v="2286-1"/>
        <s v="637-1"/>
        <s v="637-2"/>
        <s v="163-1"/>
        <s v="689-1"/>
        <s v="164-1"/>
        <s v="165-1"/>
        <s v="524-1"/>
        <s v="2001-1"/>
        <s v="2200-1"/>
        <s v="167-2"/>
        <s v="167-3"/>
        <s v="169-1"/>
        <s v="169-2"/>
        <s v="169-3"/>
        <s v="169-4"/>
        <s v="170-1"/>
        <s v="170-2"/>
        <s v="170-3"/>
        <s v="170-4"/>
        <s v="170-5"/>
        <s v="170-6"/>
        <s v="171-1"/>
        <s v="1410-1"/>
        <s v="1410-4"/>
        <s v="1410-5"/>
        <s v="2193-1"/>
        <s v="2193-2"/>
        <s v="2193-3"/>
        <s v="172-1"/>
        <s v="172-2"/>
        <s v="172-3"/>
        <s v="172-4"/>
        <s v="172-5"/>
        <s v="989-1"/>
        <s v="173-1"/>
        <s v="173-2"/>
        <s v="174-3"/>
        <s v="174-4"/>
        <s v="175-2"/>
        <s v="176-2"/>
        <s v="176-3"/>
        <s v="2273-1"/>
        <s v="179-3"/>
        <s v="179-4"/>
        <s v="179-5"/>
        <s v="131-4"/>
        <s v="131-5"/>
        <s v="131-6"/>
        <s v="145-1"/>
        <s v="182-1"/>
        <s v="182-2"/>
        <s v="182-3"/>
        <s v="182-4"/>
        <s v="182-5"/>
        <s v="182-8"/>
        <s v="182-9"/>
        <s v="183-1"/>
        <s v="1265-1"/>
        <s v="1265-2"/>
        <s v="1265-3"/>
        <s v="2241-1"/>
        <s v="2241-2"/>
        <s v="184-1"/>
        <s v="184-3"/>
        <s v="2336-1"/>
        <s v="185-2"/>
        <s v="185-3"/>
        <s v="185-4"/>
        <s v="1067-1"/>
        <s v="1067-2"/>
        <s v="1067-3"/>
        <s v="188-1"/>
        <s v="188-2"/>
        <s v="188-3"/>
        <s v="188-4"/>
        <s v="188-5"/>
        <s v="188-6"/>
        <s v="188-7"/>
        <s v="188-8"/>
        <s v="2280-1"/>
        <s v="2281-1"/>
        <s v="2282-1"/>
        <s v="2325-1"/>
        <s v="189-1"/>
        <s v="189-2"/>
        <s v="189-3"/>
        <s v="189-4"/>
        <s v="192-1"/>
        <s v="192-2"/>
        <s v="192-3"/>
        <s v="192-4"/>
        <s v="193-3"/>
        <s v="193-4"/>
        <s v="193-5"/>
        <s v="193-6"/>
        <s v="194-1"/>
        <s v="195-1"/>
        <s v="196-1"/>
        <s v="197-1"/>
        <s v="198-1"/>
        <s v="199-1"/>
        <s v="199-2"/>
        <s v="202-1"/>
        <s v="663-2"/>
        <s v="663-4"/>
        <s v="1044-1"/>
        <s v="1241-1"/>
        <s v="1243-1"/>
        <s v="1244-1"/>
        <s v="1244-2"/>
        <s v="1244-3"/>
        <s v="1553-1"/>
        <s v="1642-1"/>
        <s v="2008-1"/>
        <s v="207-1"/>
        <s v="207-2"/>
        <s v="207-3"/>
        <s v="207-4"/>
        <s v="207-5"/>
        <s v="312-2"/>
        <s v="312-3"/>
        <s v="2300-1"/>
        <s v="2300-2"/>
        <s v="208-3"/>
        <s v="208-4"/>
        <s v="208-5"/>
        <s v="209-1"/>
        <s v="210-1"/>
        <s v="210-2"/>
        <s v="210-3"/>
        <s v="210-4"/>
        <s v="210-5"/>
        <s v="211-1"/>
        <s v="212-1"/>
        <s v="213-1"/>
        <s v="214-1"/>
        <s v="214-2"/>
        <s v="214-3"/>
        <s v="215-1"/>
        <s v="2027-1"/>
        <s v="2027-2"/>
        <s v="1841-1"/>
        <s v="1841-2"/>
        <s v="1841-3"/>
        <s v="216-1"/>
        <s v="216-2"/>
        <s v="216-3"/>
        <s v="216-4"/>
        <s v="216-5"/>
        <s v="217-1"/>
        <s v="217-2"/>
        <s v="217-3"/>
        <s v="217-4"/>
        <s v="218-2"/>
        <s v="218-3"/>
        <s v="218-4"/>
        <s v="219-1"/>
        <s v="219-2"/>
        <s v="219-3"/>
        <s v="220-1"/>
        <s v="220-2"/>
        <s v="221-1"/>
        <s v="222-1"/>
        <s v="223-1"/>
        <s v="223-2"/>
        <s v="1648-1"/>
        <s v="1908-1"/>
        <s v="224-1"/>
        <s v="224-2"/>
        <s v="2284-1"/>
        <s v="226-1"/>
        <s v="80-1"/>
        <s v="80-2"/>
        <s v="80-3"/>
        <s v="227-1"/>
        <s v="227-2"/>
        <s v="227-3"/>
        <s v="227-4"/>
        <s v="228-1"/>
        <s v="228-2"/>
        <s v="228-3"/>
        <s v="1443-1"/>
        <s v="2249-1"/>
        <s v="2249-2"/>
        <s v="229-1"/>
        <s v="229-2"/>
        <s v="229-3"/>
        <s v="230-1"/>
        <s v="273-2"/>
        <s v="273-3"/>
        <s v="273-4"/>
        <s v="273-5"/>
        <s v="232-2"/>
        <s v="232-3"/>
        <s v="232-4"/>
        <s v="232-5"/>
        <s v="232-6"/>
        <s v="2066-4"/>
        <s v="1064-1"/>
        <s v="1064-2"/>
        <s v="991-1"/>
        <s v="991-2"/>
        <s v="991-4"/>
        <s v="991-5"/>
        <s v="991-7"/>
        <s v="2251-1"/>
        <s v="235-1"/>
        <s v="235-2"/>
        <s v="235-3"/>
        <s v="235-4"/>
        <s v="236-1"/>
        <s v="236-2"/>
        <s v="236-3"/>
        <s v="236-4"/>
        <s v="2075-1"/>
        <s v="2075-2"/>
        <s v="2076-1"/>
        <s v="2154-1"/>
        <s v="2185-1"/>
        <s v="2303-1"/>
        <s v="237-1"/>
        <s v="2073-1"/>
        <s v="238-1"/>
        <s v="238-2"/>
        <s v="238-4"/>
        <s v="238-5"/>
        <s v="238-6"/>
        <s v="238-7"/>
        <s v="240-1"/>
        <s v="240-2"/>
        <s v="244-1"/>
        <s v="244-2"/>
        <s v="245-2"/>
        <s v="245-3"/>
        <s v="245-5"/>
        <s v="245-6"/>
        <s v="245-7"/>
        <s v="246-1"/>
        <s v="246-3"/>
        <s v="246-4"/>
        <s v="246-5"/>
        <s v="246-6"/>
        <s v="2030-1"/>
        <s v="2195-1"/>
        <s v="2195-2"/>
        <s v="247-1"/>
        <s v="247-3"/>
        <s v="247-7"/>
        <s v="247-9"/>
        <s v="1111-1"/>
        <s v="2132-1"/>
        <s v="945-1"/>
        <s v="945-10"/>
        <s v="945-11"/>
        <s v="945-4"/>
        <s v="945-5"/>
        <s v="945-6"/>
        <s v="945-7"/>
        <s v="945-8"/>
        <s v="945-9"/>
        <s v="249-2"/>
        <s v="249-3"/>
        <s v="249-5"/>
        <s v="249-6"/>
        <s v="249-7"/>
        <s v="249-8"/>
        <s v="250-2"/>
        <s v="1083-1"/>
        <s v="1440-2"/>
        <s v="1440-3"/>
        <s v="1440-4"/>
        <s v="1475-1"/>
        <s v="2020-1"/>
        <s v="2128-1"/>
        <s v="254-1"/>
        <s v="254-2"/>
        <s v="254-3"/>
        <s v="254-4"/>
        <s v="254-5"/>
        <s v="254-6"/>
        <s v="254-7"/>
        <s v="254-8"/>
        <s v="255-2"/>
        <s v="255-3"/>
        <s v="381-1"/>
        <s v="381-2"/>
        <s v="381-3"/>
        <s v="1847-1"/>
        <s v="1847-2"/>
        <s v="1847-3"/>
        <s v="1847-4"/>
        <s v="1847-5"/>
        <s v="1847-6"/>
        <s v="1848-1"/>
        <s v="1848-2"/>
        <s v="1848-3"/>
        <s v="1918-1"/>
        <s v="1918-2"/>
        <s v="260-1"/>
        <s v="261-3"/>
        <s v="261-4"/>
        <s v="261-6"/>
        <s v="261-7"/>
        <s v="1015-1"/>
        <s v="1015-2"/>
        <s v="1321-1"/>
        <s v="1321-2"/>
        <s v="1446-1"/>
        <s v="1446-2"/>
        <s v="2202-1"/>
        <s v="2202-2"/>
        <s v="2203-1"/>
        <s v="2203-2"/>
        <s v="265-3"/>
        <s v="265-4"/>
        <s v="265-5"/>
        <s v="265-6"/>
        <s v="265-7"/>
        <s v="265-8"/>
        <s v="267-1"/>
        <s v="267-2"/>
        <s v="267-3"/>
        <s v="2040-1"/>
        <s v="268-1"/>
        <s v="268-2"/>
        <s v="284-1"/>
        <s v="284-2"/>
        <s v="285-1"/>
        <s v="285-10"/>
        <s v="285-11"/>
        <s v="285-12"/>
        <s v="285-2"/>
        <s v="285-5"/>
        <s v="285-6"/>
        <s v="285-7"/>
        <s v="1857-8"/>
        <s v="1857-9"/>
        <s v="2223-1"/>
        <s v="2223-2"/>
        <s v="296-1"/>
        <s v="296-10"/>
        <s v="296-3"/>
        <s v="296-4"/>
        <s v="296-6"/>
        <s v="296-7"/>
        <s v="296-8"/>
        <s v="296-9"/>
        <s v="297-1"/>
        <s v="297-2"/>
        <s v="298-1"/>
        <s v="298-2"/>
        <s v="298-3"/>
        <s v="298-4"/>
        <s v="299-1"/>
        <s v="299-3"/>
        <s v="299-4"/>
        <s v="1286-1"/>
        <s v="1286-2"/>
        <s v="1286-3"/>
        <s v="300-1"/>
        <s v="300-2"/>
        <s v="300-3"/>
        <s v="300-4"/>
        <s v="307-1"/>
        <s v="307-2"/>
        <s v="307-3"/>
        <s v="309-1"/>
        <s v="310-1"/>
        <s v="310-2"/>
        <s v="310-3"/>
        <s v="311-2"/>
        <s v="311-3"/>
        <s v="324-1"/>
        <s v="324-2"/>
        <s v="324-3"/>
        <s v="324-4"/>
        <s v="2264-1"/>
        <s v="325-1"/>
        <s v="325-2"/>
        <s v="325-3"/>
        <s v="325-4"/>
        <s v="1972-1"/>
        <s v="329-1"/>
        <s v="329-4"/>
        <s v="329-5"/>
        <s v="334-2"/>
        <s v="334-4"/>
        <s v="1826-1"/>
        <s v="1826-2"/>
        <s v="1826-3"/>
        <s v="337-3"/>
        <s v="337-4"/>
        <s v="337-5"/>
        <s v="2302-1"/>
        <s v="338-1"/>
        <s v="338-2"/>
        <s v="338-3"/>
        <s v="338-4"/>
        <s v="338-5"/>
        <s v="339-1"/>
        <s v="339-2"/>
        <s v="339-3"/>
        <s v="339-4"/>
        <s v="339-5"/>
        <s v="339-6"/>
        <s v="339-7"/>
        <s v="339-8"/>
        <s v="339-9"/>
        <s v="676-1"/>
        <s v="676-2"/>
        <s v="1366-1"/>
        <s v="1366-3"/>
        <s v="1366-4"/>
        <s v="2339-1"/>
        <s v="2339-2"/>
        <s v="2339-3"/>
        <s v="344-2"/>
        <s v="344-4"/>
        <s v="344-5"/>
        <s v="2258-1"/>
        <s v="346-3"/>
        <s v="346-4"/>
        <s v="346-5"/>
        <s v="346-7"/>
        <s v="346-8"/>
        <s v="346-9"/>
        <s v="418-2"/>
        <s v="418-3"/>
        <s v="418-4"/>
        <s v="2211-1"/>
        <s v="2211-2"/>
        <s v="2211-3"/>
        <s v="518-1"/>
        <s v="2231-1"/>
        <s v="2231-2"/>
        <s v="2231-3"/>
        <s v="2231-4"/>
        <s v="349-1"/>
        <s v="349-2"/>
        <s v="350-1"/>
        <s v="1400-1"/>
        <s v="2144-1"/>
        <s v="2144-2"/>
        <s v="2160-1"/>
        <s v="351-1"/>
        <s v="352-1"/>
        <s v="352-2"/>
        <s v="352-3"/>
        <s v="352-4"/>
        <s v="354-1"/>
        <s v="354-2"/>
        <s v="354-3"/>
        <s v="354-4"/>
        <s v="356-1"/>
        <s v="356-2"/>
        <s v="357-1"/>
        <s v="357-2"/>
        <s v="357-3"/>
        <s v="357-4"/>
        <s v="358-1"/>
        <s v="359-1"/>
        <s v="359-2"/>
        <s v="359-3"/>
        <s v="262-10"/>
        <s v="262-12"/>
        <s v="262-13"/>
        <s v="262-3"/>
        <s v="262-4"/>
        <s v="262-7"/>
        <s v="262-8"/>
        <s v="262-9"/>
        <s v="365-1"/>
        <s v="366-1"/>
        <s v="367-1"/>
        <s v="368-1"/>
        <s v="694-1"/>
        <s v="694-2"/>
        <s v="694-3"/>
        <s v="694-4"/>
        <s v="952-1"/>
        <s v="1195-1"/>
        <s v="2371-1"/>
        <s v="372-1"/>
        <s v="372-2"/>
        <s v="372-4"/>
        <s v="372-5"/>
        <s v="372-6"/>
        <s v="372-7"/>
        <s v="372-8"/>
        <s v="372-9"/>
        <s v="2301-1"/>
        <s v="373-1"/>
        <s v="373-2"/>
        <s v="373-3"/>
        <s v="373-4"/>
        <s v="374-1"/>
        <s v="374-2"/>
        <s v="375-1"/>
        <s v="375-2"/>
        <s v="376-1"/>
        <s v="376-2"/>
        <s v="376-3"/>
        <s v="377-1"/>
        <s v="2133-1"/>
        <s v="378-1"/>
        <s v="378-2"/>
        <s v="378-3"/>
        <s v="589-3"/>
        <s v="589-4"/>
        <s v="1968-1"/>
        <s v="2317-2"/>
        <s v="379-1"/>
        <s v="380-1"/>
        <s v="1065-1"/>
        <s v="1065-2"/>
        <s v="382-1"/>
        <s v="996-2"/>
        <s v="996-3"/>
        <s v="384-1"/>
        <s v="384-2"/>
        <s v="384-3"/>
        <s v="384-4"/>
        <s v="386-1"/>
        <s v="386-2"/>
        <s v="386-3"/>
        <s v="386-4"/>
        <s v="387-1"/>
        <s v="383-1"/>
        <s v="383-4"/>
        <s v="383-5"/>
        <s v="388-1"/>
        <s v="388-2"/>
        <s v="389-1"/>
        <s v="389-2"/>
        <s v="389-3"/>
        <s v="389-4"/>
        <s v="389-5"/>
        <s v="389-6"/>
        <s v="390-1"/>
        <s v="390-2"/>
        <s v="391-1"/>
        <s v="391-2"/>
        <s v="392-1"/>
        <s v="392-2"/>
        <s v="392-3"/>
        <s v="393-1"/>
        <s v="393-2"/>
        <s v="394-1"/>
        <s v="395-1"/>
        <s v="395-2"/>
        <s v="395-3"/>
        <s v="395-4"/>
        <s v="396-1"/>
        <s v="396-2"/>
        <s v="397-1"/>
        <s v="397-2"/>
        <s v="398-1"/>
        <s v="398-2"/>
        <s v="398-3"/>
        <s v="399-1"/>
        <s v="399-2"/>
        <s v="400-1"/>
        <s v="400-2"/>
        <s v="400-3"/>
        <s v="401-1"/>
        <s v="401-2"/>
        <s v="402-1"/>
        <s v="402-2"/>
        <s v="402-3"/>
        <s v="403-1"/>
        <s v="403-2"/>
        <s v="404-1"/>
        <s v="405-1"/>
        <s v="405-2"/>
        <s v="405-3"/>
        <s v="406-1"/>
        <s v="406-2"/>
        <s v="406-3"/>
        <s v="407-2"/>
        <s v="407-3"/>
        <s v="407-4"/>
        <s v="1239-1"/>
        <s v="1755-1"/>
        <s v="1755-2"/>
        <s v="1755-3"/>
        <s v="408-1"/>
        <s v="408-2"/>
        <s v="408-3"/>
        <s v="408-4"/>
        <s v="414-1"/>
        <s v="414-2"/>
        <s v="414-3"/>
        <s v="257-1"/>
        <s v="257-2"/>
        <s v="415-1"/>
        <s v="415-2"/>
        <s v="415-3"/>
        <s v="416-1"/>
        <s v="416-2"/>
        <s v="416-3"/>
        <s v="416-4"/>
        <s v="960-1"/>
        <s v="960-2"/>
        <s v="960-3"/>
        <s v="1490-1"/>
        <s v="1490-2"/>
        <s v="419-1"/>
        <s v="419-2"/>
        <s v="420-1"/>
        <s v="420-11"/>
        <s v="420-2"/>
        <s v="420-3"/>
        <s v="420-4"/>
        <s v="420-5"/>
        <s v="420-6"/>
        <s v="420-7"/>
        <s v="420-8"/>
        <s v="420-9"/>
        <s v="422-1"/>
        <s v="422-2"/>
        <s v="423-1"/>
        <s v="423-2"/>
        <s v="423-3"/>
        <s v="423-4"/>
        <s v="423-5"/>
        <s v="423-7"/>
        <s v="290-1"/>
        <s v="290-3"/>
        <s v="290-4"/>
        <s v="425-2"/>
        <s v="425-3"/>
        <s v="425-4"/>
        <s v="425-5"/>
        <s v="425-6"/>
        <s v="425-7"/>
        <s v="425-8"/>
        <s v="702-1"/>
        <s v="702-3"/>
        <s v="2373-1"/>
        <s v="434-1"/>
        <s v="434-2"/>
        <s v="252-1"/>
        <s v="252-2"/>
        <s v="435-1"/>
        <s v="539-2"/>
        <s v="1884-1"/>
        <s v="436-1"/>
        <s v="436-2"/>
        <s v="436-3"/>
        <s v="436-4"/>
        <s v="965-1"/>
        <s v="1885-1"/>
        <s v="1885-2"/>
        <s v="437-1"/>
        <s v="437-2"/>
        <s v="439-2"/>
        <s v="439-3"/>
        <s v="439-4"/>
        <s v="440-3"/>
        <s v="440-4"/>
        <s v="441-1"/>
        <s v="444-1"/>
        <s v="444-2"/>
        <s v="445-2"/>
        <s v="445-3"/>
        <s v="445-4"/>
        <s v="446-1"/>
        <s v="447-2"/>
        <s v="2289-1"/>
        <s v="967-1"/>
        <s v="449-1"/>
        <s v="449-2"/>
        <s v="449-3"/>
        <s v="2140-1"/>
        <s v="2140-2"/>
        <s v="451-1"/>
        <s v="451-2"/>
        <s v="451-3"/>
        <s v="451-4"/>
        <s v="457-2"/>
        <s v="457-3"/>
        <s v="457-4"/>
        <s v="458-1"/>
        <s v="979-1"/>
        <s v="459-1"/>
        <s v="459-2"/>
        <s v="459-3"/>
        <s v="459-4"/>
        <s v="459-5"/>
        <s v="1449-1"/>
        <s v="1449-2"/>
        <s v="1449-3"/>
        <s v="1449-4"/>
        <s v="1449-5"/>
        <s v="460-1"/>
        <s v="460-2"/>
        <s v="241-1"/>
        <s v="241-2"/>
        <s v="242-1"/>
        <s v="242-2"/>
        <s v="461-1"/>
        <s v="461-2"/>
        <s v="461-3"/>
        <s v="461-4"/>
        <s v="461-5"/>
        <s v="461-6"/>
        <s v="462-1"/>
        <s v="968-1"/>
        <s v="463-1"/>
        <s v="463-2"/>
        <s v="463-3"/>
        <s v="463-4"/>
        <s v="463-5"/>
        <s v="463-6"/>
        <s v="463-7"/>
        <s v="463-8"/>
        <s v="463-9"/>
        <s v="464-1"/>
        <s v="464-3"/>
        <s v="464-4"/>
        <s v="464-5"/>
        <s v="464-6"/>
        <s v="465-1"/>
        <s v="291-1"/>
        <s v="291-4"/>
        <s v="291-6"/>
        <s v="291-9"/>
        <s v="1997-1"/>
        <s v="1997-2"/>
        <s v="1383-1"/>
        <s v="1383-2"/>
        <s v="1383-3"/>
        <s v="1383-4"/>
        <s v="470-1"/>
        <s v="470-2"/>
        <s v="471-1"/>
        <s v="471-3"/>
        <s v="471-4"/>
        <s v="471-5"/>
        <s v="2292-1"/>
        <s v="472-1"/>
        <s v="472-2"/>
        <s v="473-1"/>
        <s v="473-2"/>
        <s v="473-3"/>
        <s v="473-4"/>
        <s v="473-5"/>
        <s v="279-1"/>
        <s v="326-10"/>
        <s v="326-11"/>
        <s v="326-13"/>
        <s v="326-14"/>
        <s v="326-15"/>
        <s v="326-3"/>
        <s v="326-4"/>
        <s v="326-5"/>
        <s v="326-6"/>
        <s v="326-7"/>
        <s v="326-8"/>
        <s v="326-9"/>
        <s v="327-2"/>
        <s v="327-3"/>
        <s v="475-2"/>
        <s v="475-3"/>
        <s v="475-4"/>
        <s v="475-5"/>
        <s v="476-2"/>
        <s v="476-3"/>
        <s v="476-4"/>
        <s v="477-2"/>
        <s v="477-3"/>
        <s v="478-1"/>
        <s v="478-3"/>
        <s v="478-4"/>
        <s v="478-5"/>
        <s v="2204-1"/>
        <s v="1068-1"/>
        <s v="1068-4"/>
        <s v="1068-5"/>
        <s v="1068-6"/>
        <s v="1068-7"/>
        <s v="1068-8"/>
        <s v="1068-9"/>
        <s v="480-2"/>
        <s v="480-3"/>
        <s v="480-4"/>
        <s v="480-5"/>
        <s v="480-6"/>
        <s v="480-7"/>
        <s v="481-1"/>
        <s v="481-2"/>
        <s v="2324-1"/>
        <s v="487-1"/>
        <s v="487-2"/>
        <s v="487-3"/>
        <s v="487-4"/>
        <s v="488-1"/>
        <s v="488-3"/>
        <s v="488-5"/>
        <s v="489-1"/>
        <s v="489-2"/>
        <s v="1964-1"/>
        <s v="490-2"/>
        <s v="490-3"/>
        <s v="1871-1"/>
        <s v="1871-2"/>
        <s v="1871-3"/>
        <s v="491-1"/>
        <s v="997-1"/>
        <s v="997-2"/>
        <s v="997-3"/>
        <s v="231-1"/>
        <s v="493-1"/>
        <s v="494-1"/>
        <s v="495-1"/>
        <s v="496-1"/>
        <s v="497-1"/>
        <s v="2029-1"/>
        <s v="499-1"/>
        <s v="499-3"/>
        <s v="499-5"/>
        <s v="499-6"/>
        <s v="499-7"/>
        <s v="499-8"/>
        <s v="502-1"/>
        <s v="502-2"/>
        <s v="503-2"/>
        <s v="503-3"/>
        <s v="504-1"/>
        <s v="504-3"/>
        <s v="504-4"/>
        <s v="504-5"/>
        <s v="504-6"/>
        <s v="504-7"/>
        <s v="505-1"/>
        <s v="505-4"/>
        <s v="506-1"/>
        <s v="506-3"/>
        <s v="1959-1"/>
        <s v="1959-2"/>
        <s v="1959-3"/>
        <s v="1959-4"/>
        <s v="1959-5"/>
        <s v="1959-6"/>
        <s v="1409-4"/>
        <s v="1409-6"/>
        <s v="1825-1"/>
        <s v="1825-2"/>
        <s v="1825-3"/>
        <s v="1825-4"/>
        <s v="509-3"/>
        <s v="509-4"/>
        <s v="509-5"/>
        <s v="509-6"/>
        <s v="509-7"/>
        <s v="509-8"/>
        <s v="509-9"/>
        <s v="511-1"/>
        <s v="511-2"/>
        <s v="511-3"/>
        <s v="512-2"/>
        <s v="512-3"/>
        <s v="512-4"/>
        <s v="514-2"/>
        <s v="514-3"/>
        <s v="515-1"/>
        <s v="515-2"/>
        <s v="515-3"/>
        <s v="515-4"/>
        <s v="2057-1"/>
        <s v="2057-2"/>
        <s v="2057-3"/>
        <s v="2157-1"/>
        <s v="2158-1"/>
        <s v="2240-1"/>
        <s v="516-1"/>
        <s v="516-2"/>
        <s v="516-3"/>
        <s v="525-1"/>
        <s v="525-2"/>
        <s v="525-4"/>
        <s v="525-5"/>
        <s v="526-1"/>
        <s v="529-1"/>
        <s v="529-2"/>
        <s v="681-1"/>
        <s v="681-2"/>
        <s v="682-1"/>
        <s v="682-2"/>
        <s v="530-1"/>
        <s v="530-2"/>
        <s v="531-1"/>
        <s v="531-2"/>
        <s v="531-3"/>
        <s v="532-1"/>
        <s v="532-2"/>
        <s v="532-3"/>
        <s v="533-1"/>
        <s v="533-2"/>
        <s v="533-4"/>
        <s v="533-5"/>
        <s v="533-6"/>
        <s v="534-3"/>
        <s v="534-4"/>
        <s v="2293-1"/>
        <s v="535-1"/>
        <s v="535-2"/>
        <s v="536-2"/>
        <s v="536-3"/>
        <s v="543-1"/>
        <s v="543-2"/>
        <s v="543-3"/>
        <s v="543-4"/>
        <s v="543-5"/>
        <s v="543-6"/>
        <s v="545-1"/>
        <s v="545-2"/>
        <s v="545-5"/>
        <s v="1352-1"/>
        <s v="1352-2"/>
        <s v="2272-1"/>
        <s v="547-1"/>
        <s v="547-2"/>
        <s v="547-3"/>
        <s v="547-5"/>
        <s v="547-7"/>
        <s v="547-8"/>
        <s v="2043-1"/>
        <s v="2043-2"/>
        <s v="548-1"/>
        <s v="548-2"/>
        <s v="548-3"/>
        <s v="548-4"/>
        <s v="549-1"/>
        <s v="550-1"/>
        <s v="551-1"/>
        <s v="551-2"/>
        <s v="551-3"/>
        <s v="551-4"/>
        <s v="554-1"/>
        <s v="554-2"/>
        <s v="554-3"/>
        <s v="554-4"/>
        <s v="555-1"/>
        <s v="558-3"/>
        <s v="558-4"/>
        <s v="558-5"/>
        <s v="559-1"/>
        <s v="559-2"/>
        <s v="1970-1"/>
        <s v="736-2"/>
        <s v="736-3"/>
        <s v="736-8"/>
        <s v="736-9"/>
        <s v="970-2"/>
        <s v="970-3"/>
        <s v="970-4"/>
        <s v="561-2"/>
        <s v="561-3"/>
        <s v="561-4"/>
        <s v="562-2"/>
        <s v="562-3"/>
        <s v="562-4"/>
        <s v="564-1"/>
        <s v="564-2"/>
        <s v="564-3"/>
        <s v="567-1"/>
        <s v="567-2"/>
        <s v="567-3"/>
        <s v="567-4"/>
        <s v="567-5"/>
        <s v="567-6"/>
        <s v="677-1"/>
        <s v="677-2"/>
        <s v="569-3"/>
        <s v="667-2"/>
        <s v="570-1"/>
        <s v="570-6"/>
        <s v="570-7"/>
        <s v="571-1"/>
        <s v="571-10"/>
        <s v="571-6"/>
        <s v="571-7"/>
        <s v="571-8"/>
        <s v="571-9"/>
        <s v="2108-1"/>
        <s v="2108-2"/>
        <s v="2108-3"/>
        <s v="574-1"/>
        <s v="574-2"/>
        <s v="574-3"/>
        <s v="574-4"/>
        <s v="2229-1"/>
        <s v="575-1"/>
        <s v="575-2"/>
        <s v="575-3"/>
        <s v="443-1"/>
        <s v="443-2"/>
        <s v="443-3"/>
        <s v="443-4"/>
        <s v="577-1"/>
        <s v="577-2"/>
        <s v="577-3"/>
        <s v="577-4"/>
        <s v="578-3"/>
        <s v="579-1"/>
        <s v="580-3"/>
        <s v="580-4"/>
        <s v="581-1"/>
        <s v="998-1"/>
        <s v="1246-1"/>
        <s v="2232-1"/>
        <s v="2232-2"/>
        <s v="2232-3"/>
        <s v="2233-1"/>
        <s v="2233-2"/>
        <s v="2233-3"/>
        <s v="119-1"/>
        <s v="119-2"/>
        <s v="119-5"/>
        <s v="258-2"/>
        <s v="258-3"/>
        <s v="590-1"/>
        <s v="591-1"/>
        <s v="591-2"/>
        <s v="595-1"/>
        <s v="597-1"/>
        <s v="597-2"/>
        <s v="597-3"/>
        <s v="597-4"/>
        <s v="598-1"/>
        <s v="598-2"/>
        <s v="598-3"/>
        <s v="598-4"/>
        <s v="598-5"/>
        <s v="601-1"/>
        <s v="604-1"/>
        <s v="604-2"/>
        <s v="604-3"/>
        <s v="607-1"/>
        <s v="608-1"/>
        <s v="611-1"/>
        <s v="613-1"/>
        <s v="620-1"/>
        <s v="632-1"/>
        <s v="936-1"/>
        <s v="975-2"/>
        <s v="976-2"/>
        <s v="1683-1"/>
        <s v="1684-1"/>
        <s v="2003-1"/>
        <s v="2004-1"/>
        <s v="2005-1"/>
        <s v="2039-1"/>
        <s v="2296-1"/>
        <s v="2297-1"/>
        <s v="2298-1"/>
        <s v="621-1"/>
        <s v="621-7"/>
        <s v="621-8"/>
        <s v="622-1"/>
        <s v="1557-1"/>
        <s v="1557-2"/>
        <s v="1557-3"/>
        <s v="624-1"/>
        <s v="1933-1"/>
        <s v="1933-2"/>
        <s v="1933-3"/>
        <s v="625-1"/>
        <s v="625-2"/>
        <s v="625-3"/>
        <s v="625-4"/>
        <s v="626-3"/>
        <s v="626-4"/>
        <s v="627-1"/>
        <s v="627-2"/>
        <s v="2335-1"/>
        <s v="486-2"/>
        <s v="486-3"/>
        <s v="629-1"/>
        <s v="629-2"/>
        <s v="629-3"/>
        <s v="630-1"/>
        <s v="634-1"/>
        <s v="640-1"/>
        <s v="640-2"/>
        <s v="640-3"/>
        <s v="641-1"/>
        <s v="648-1"/>
        <s v="648-2"/>
        <s v="648-3"/>
        <s v="648-4"/>
        <s v="649-1"/>
        <s v="649-2"/>
        <s v="649-3"/>
        <s v="651-1"/>
        <s v="656-2"/>
        <s v="656-3"/>
        <s v="657-1"/>
        <s v="657-2"/>
        <s v="657-3"/>
        <s v="658-1"/>
        <s v="658-2"/>
        <s v="661-1"/>
        <s v="661-2"/>
        <s v="661-4"/>
        <s v="661-6"/>
        <s v="661-7"/>
        <s v="664-1"/>
        <s v="664-2"/>
        <s v="664-3"/>
        <s v="668-1"/>
        <s v="1827-2"/>
        <s v="1827-3"/>
        <s v="1827-4"/>
        <s v="1827-5"/>
        <s v="674-1"/>
        <s v="675-2"/>
        <s v="678-1"/>
        <s v="678-2"/>
        <s v="679-2"/>
        <s v="679-3"/>
        <s v="680-1"/>
        <s v="680-2"/>
        <s v="680-3"/>
        <s v="1263-2"/>
        <s v="1263-4"/>
        <s v="1263-5"/>
        <s v="1478-1"/>
        <s v="1478-2"/>
        <s v="1486-1"/>
        <s v="1486-2"/>
        <s v="1497-1"/>
        <s v="1497-2"/>
        <s v="1535-1"/>
        <s v="1535-2"/>
        <s v="1577-1"/>
        <s v="1577-2"/>
        <s v="1645-1"/>
        <s v="1645-2"/>
        <s v="1645-3"/>
        <s v="1646-1"/>
        <s v="1646-2"/>
        <s v="683-1"/>
        <s v="683-2"/>
        <s v="683-3"/>
        <s v="683-4"/>
        <s v="683-5"/>
        <s v="684-1"/>
        <s v="684-2"/>
        <s v="684-3"/>
        <s v="685-1"/>
        <s v="685-2"/>
        <s v="687-2"/>
        <s v="687-3"/>
        <s v="687-4"/>
        <s v="687-5"/>
        <s v="699-1"/>
        <s v="1679-2"/>
        <s v="1767-19"/>
        <s v="1769-25"/>
        <s v="1137-1"/>
        <s v="293-1"/>
        <s v="293-2"/>
        <s v="293-3"/>
        <s v="293-4"/>
        <s v="294-1"/>
        <s v="295-1"/>
        <s v="295-2"/>
        <s v="295-3"/>
        <s v="1069-1"/>
        <s v="1069-6"/>
        <s v="1069-7"/>
        <s v="1371-3"/>
        <s v="1836-1"/>
        <s v="1138-1"/>
        <s v="1139-1"/>
        <s v="313-2"/>
        <s v="313-3"/>
        <s v="313-4"/>
        <s v="314-1"/>
        <s v="315-2"/>
        <s v="315-3"/>
        <s v="315-4"/>
        <s v="316-1"/>
        <s v="317-2"/>
        <s v="317-3"/>
        <s v="317-4"/>
        <s v="320-1"/>
        <s v="321-1"/>
        <s v="321-2"/>
        <s v="322-1"/>
        <s v="343-1"/>
        <s v="1632-1"/>
        <s v="1632-2"/>
        <s v="1633-1"/>
        <s v="1634-1"/>
        <s v="1635-2"/>
        <s v="1635-3"/>
        <s v="1636-2"/>
        <s v="1636-3"/>
        <s v="1965-1"/>
        <s v="2031-1"/>
        <s v="2032-1"/>
        <s v="2033-1"/>
        <s v="2034-1"/>
        <s v="2035-1"/>
        <s v="2319-1"/>
        <s v="2320-1"/>
        <s v="2321-1"/>
        <s v="2322-1"/>
        <s v="2323-1"/>
        <s v="1143-1"/>
        <s v="482-1"/>
        <s v="482-2"/>
        <s v="483-1"/>
        <s v="483-2"/>
        <s v="484-1"/>
        <s v="484-2"/>
        <s v="484-3"/>
        <s v="485-1"/>
        <s v="485-2"/>
        <s v="815-1"/>
        <s v="1059-1"/>
        <s v="1059-2"/>
        <s v="1441-1"/>
        <s v="1441-2"/>
        <s v="1441-3"/>
        <s v="1441-4"/>
        <s v="1442-1"/>
        <s v="1442-2"/>
        <s v="1442-3"/>
        <s v="703-1"/>
        <s v="703-2"/>
        <s v="703-3"/>
        <s v="705-1"/>
        <s v="705-2"/>
        <s v="705-3"/>
        <s v="705-4"/>
        <s v="706-1"/>
        <s v="706-2"/>
        <s v="707-1"/>
        <s v="707-2"/>
        <s v="707-3"/>
        <s v="708-1"/>
        <s v="708-2"/>
        <s v="709-1"/>
        <s v="709-2"/>
        <s v="709-3"/>
        <s v="710-1"/>
        <s v="710-2"/>
        <s v="710-3"/>
        <s v="2285-1"/>
        <s v="1046-1"/>
        <s v="1046-2"/>
        <s v="713-2"/>
        <s v="713-3"/>
        <s v="715-1"/>
        <s v="715-2"/>
        <s v="715-3"/>
        <s v="715-4"/>
        <s v="715-5"/>
        <s v="716-1"/>
        <s v="716-2"/>
        <s v="716-3"/>
        <s v="717-1"/>
        <s v="717-2"/>
        <s v="717-3"/>
        <s v="717-4"/>
        <s v="718-1"/>
        <s v="718-3"/>
        <s v="720-2"/>
        <s v="720-3"/>
        <s v="721-1"/>
        <s v="721-2"/>
        <s v="721-3"/>
        <s v="721-4"/>
        <s v="722-1"/>
        <s v="722-2"/>
        <s v="722-3"/>
        <s v="722-4"/>
        <s v="1047-1"/>
        <s v="1047-2"/>
        <s v="1047-3"/>
        <s v="1043-1"/>
        <s v="1043-2"/>
        <s v="1043-3"/>
        <s v="723-1"/>
        <s v="723-2"/>
        <s v="724-1"/>
        <s v="724-2"/>
        <s v="724-3"/>
        <s v="726-1"/>
        <s v="726-2"/>
        <s v="726-3"/>
        <s v="728-1"/>
        <s v="728-2"/>
        <s v="39-2"/>
        <s v="1674-1"/>
        <s v="730-1"/>
        <s v="730-3"/>
        <s v="731-1"/>
        <s v="731-2"/>
        <s v="731-4"/>
        <s v="731-5"/>
        <s v="732-1"/>
        <s v="732-2"/>
        <s v="732-3"/>
        <s v="733-2"/>
        <s v="733-3"/>
        <s v="733-4"/>
        <s v="733-5"/>
        <s v="500-1"/>
        <s v="500-13"/>
        <s v="500-2"/>
        <s v="500-3"/>
        <s v="500-4"/>
        <s v="500-5"/>
        <s v="740-2"/>
        <s v="740-5"/>
        <s v="740-6"/>
        <s v="740-7"/>
        <s v="744-1"/>
        <s v="744-2"/>
        <s v="754-1"/>
        <s v="754-2"/>
        <s v="754-3"/>
        <s v="754-4"/>
        <s v="760-1"/>
        <s v="779-1"/>
        <s v="779-3"/>
        <s v="784-1"/>
        <s v="784-2"/>
        <s v="786-1"/>
        <s v="786-2"/>
        <s v="786-3"/>
        <s v="786-4"/>
        <s v="787-1"/>
        <s v="787-2"/>
        <s v="787-3"/>
        <s v="787-4"/>
        <s v="787-5"/>
        <s v="788-1"/>
        <s v="788-2"/>
        <s v="788-3"/>
        <s v="1051-1"/>
        <s v="1051-2"/>
        <s v="1051-3"/>
        <s v="1053-1"/>
        <s v="1053-2"/>
        <s v="1053-3"/>
        <s v="1054-1"/>
        <s v="1054-2"/>
        <s v="830-1"/>
        <s v="1647-1"/>
        <s v="1647-2"/>
        <s v="2213-1"/>
        <s v="820-1"/>
        <s v="846-2"/>
        <s v="852-1"/>
        <s v="1036-1"/>
        <s v="1087-1"/>
        <s v="1231-1"/>
        <s v="1231-2"/>
        <s v="921-1"/>
        <s v="921-2"/>
        <s v="1742-4"/>
        <s v="928-4"/>
        <s v="928-5"/>
        <s v="928-6"/>
        <s v="928-7"/>
        <s v="1472-1"/>
        <s v="1472-2"/>
        <s v="929-1"/>
        <s v="929-2"/>
        <s v="929-3"/>
        <s v="929-4"/>
        <s v="929-5"/>
        <s v="1074-1"/>
        <s v="1074-2"/>
        <s v="1074-3"/>
        <s v="1075-1"/>
        <s v="1075-2"/>
        <s v="1075-3"/>
        <s v="1076-1"/>
        <s v="1076-2"/>
        <s v="1076-3"/>
        <s v="823-2"/>
        <s v="823-3"/>
        <s v="823-4"/>
        <s v="966-1"/>
        <s v="966-2"/>
        <s v="966-3"/>
        <s v="966-4"/>
        <s v="2146-1"/>
        <s v="1006-1"/>
        <s v="1989-1"/>
        <s v="1063-1"/>
        <s v="1073-1"/>
        <s v="1073-2"/>
        <s v="1073-3"/>
        <s v="1073-4"/>
        <s v="1078-1"/>
        <s v="1078-2"/>
        <s v="1078-3"/>
        <s v="1078-5"/>
        <s v="1078-6"/>
        <s v="1079-2"/>
        <s v="1079-3"/>
        <s v="1081-1"/>
        <s v="1081-2"/>
        <s v="1084-4"/>
        <s v="1084-5"/>
        <s v="1084-6"/>
        <s v="1085-1"/>
        <s v="1088-1"/>
        <s v="1088-2"/>
        <s v="1088-3"/>
        <s v="1090-1"/>
        <s v="1092-2"/>
        <s v="1092-3"/>
        <s v="1098-1"/>
        <s v="1094-1"/>
        <s v="1094-2"/>
        <s v="1096-2"/>
        <s v="1096-3"/>
        <s v="1096-4"/>
        <s v="1096-5"/>
        <s v="1099-1"/>
        <s v="1099-2"/>
        <s v="1099-3"/>
        <s v="1099-4"/>
        <s v="1104-1"/>
        <s v="1105-1"/>
        <s v="1110-1"/>
        <s v="1112-1"/>
        <s v="1116-1"/>
        <s v="1233-1"/>
        <s v="1233-2"/>
        <s v="1124-1"/>
        <s v="1155-1"/>
        <s v="1161-1"/>
        <s v="1171-1"/>
        <s v="1179-1"/>
        <s v="1179-2"/>
        <s v="1177-1"/>
        <s v="1177-2"/>
        <s v="1178-1"/>
        <s v="1173-3"/>
        <s v="1173-4"/>
        <s v="1174-1"/>
        <s v="1174-2"/>
        <s v="1174-3"/>
        <s v="1176-2"/>
        <s v="1176-3"/>
        <s v="1176-4"/>
        <s v="1176-5"/>
        <s v="1176-6"/>
        <s v="2148-1"/>
        <s v="1202-1"/>
        <s v="1213-1"/>
        <s v="1213-2"/>
        <s v="1214-1"/>
        <s v="1214-2"/>
        <s v="1214-3"/>
        <s v="1215-1"/>
        <s v="1217-1"/>
        <s v="1434-1"/>
        <s v="1268-3"/>
        <s v="1268-4"/>
        <s v="1268-5"/>
        <s v="1268-6"/>
        <s v="1268-7"/>
        <s v="1276-1"/>
        <s v="1280-1"/>
        <s v="1282-2"/>
        <s v="1282-3"/>
        <s v="1283-2"/>
        <s v="1289-1"/>
        <s v="1295-1"/>
        <s v="1295-2"/>
        <s v="1615-1"/>
        <s v="1298-1"/>
        <s v="1298-2"/>
        <s v="1300-1"/>
        <s v="1302-1"/>
        <s v="1302-2"/>
        <s v="1302-3"/>
        <s v="1304-1"/>
        <s v="1322-1"/>
        <s v="1322-2"/>
        <s v="1322-3"/>
        <s v="2151-1"/>
        <s v="1328-1"/>
        <s v="1328-2"/>
        <s v="1348-1"/>
        <s v="1348-2"/>
        <s v="253-1"/>
        <s v="263-1"/>
        <s v="263-2"/>
        <s v="1345-1"/>
        <s v="1345-2"/>
        <s v="1354-1"/>
        <s v="1365-1"/>
        <s v="1365-2"/>
        <s v="1369-1"/>
        <s v="1411-1"/>
        <s v="1411-2"/>
        <s v="1372-1"/>
        <s v="1318-1"/>
        <s v="1318-2"/>
        <s v="1318-3"/>
        <s v="1318-4"/>
        <s v="1318-5"/>
        <s v="1318-6"/>
        <s v="1373-1"/>
        <s v="1373-2"/>
        <s v="1373-3"/>
        <s v="1373-4"/>
        <s v="1373-5"/>
        <s v="1375-1"/>
        <s v="1375-2"/>
        <s v="1376-2"/>
        <s v="1376-3"/>
        <s v="1376-4"/>
        <s v="1381-1"/>
        <s v="1389-1"/>
        <s v="1395-3"/>
        <s v="1396-1"/>
        <s v="1396-25"/>
        <s v="1396-3"/>
        <s v="1398-1"/>
        <s v="1408-1"/>
        <s v="1408-2"/>
        <s v="2326-1"/>
        <s v="1417-1"/>
        <s v="1437-1"/>
        <s v="1438-1"/>
        <s v="1439-2"/>
        <s v="1932-1"/>
        <s v="1459-1"/>
        <s v="1465-1"/>
        <s v="1469-1"/>
        <s v="1473-1"/>
        <s v="1474-1"/>
        <s v="1474-3"/>
        <s v="1474-4"/>
        <s v="2050-1"/>
        <s v="2050-2"/>
        <s v="753-5"/>
        <s v="1501-1"/>
        <s v="1503-1"/>
        <s v="1504-1"/>
        <s v="1506-1"/>
        <s v="2021-1"/>
        <s v="1507-1"/>
        <s v="1510-1"/>
        <s v="1511-1"/>
        <s v="1512-1"/>
        <s v="1513-1"/>
        <s v="1517-1"/>
        <s v="1518-1"/>
        <s v="1519-1"/>
        <s v="1525-1"/>
        <s v="1526-1"/>
        <s v="1527-1"/>
        <s v="1530-1"/>
        <s v="1536-1"/>
        <s v="1575-1"/>
        <s v="1576-1"/>
        <s v="1620-1"/>
        <s v="1990-1"/>
        <s v="2019-1"/>
        <s v="1544-4"/>
        <s v="1548-1"/>
        <s v="1550-1"/>
        <s v="1554-1"/>
        <s v="1565-1"/>
        <s v="1568-1"/>
        <s v="1568-5"/>
        <s v="1323-3"/>
        <s v="1323-4"/>
        <s v="1323-5"/>
        <s v="2136-2"/>
        <s v="1140-1"/>
        <s v="1014-1"/>
        <s v="289-1"/>
        <s v="289-2"/>
        <s v="926-11"/>
        <s v="1091-4"/>
        <s v="1101-2"/>
        <s v="1101-6"/>
        <s v="1101-7"/>
        <s v="1102-5"/>
        <s v="2305-1"/>
        <s v="1582-1"/>
        <s v="75-1"/>
        <s v="75-2"/>
        <s v="75-3"/>
        <s v="75-4"/>
        <s v="75-5"/>
        <s v="1705-1"/>
        <s v="1829-1"/>
        <s v="1829-2"/>
        <s v="1829-3"/>
        <s v="1829-4"/>
        <s v="1829-5"/>
        <s v="1580-1"/>
        <s v="1583-1"/>
        <s v="1585-1"/>
        <s v="1587-1"/>
        <s v="1588-1"/>
        <s v="1592-1"/>
        <s v="1593-1"/>
        <s v="1045-1"/>
        <s v="1045-2"/>
        <s v="1210-1"/>
        <s v="1210-2"/>
        <s v="1598-1"/>
        <s v="1612-1"/>
        <s v="1617-1"/>
        <s v="1608-1"/>
        <s v="1608-2"/>
        <s v="1608-3"/>
        <s v="1609-1"/>
        <s v="1623-1"/>
        <s v="1627-1"/>
        <s v="1625-1"/>
        <s v="1622-1"/>
        <s v="1614-1"/>
        <s v="1621-1"/>
        <s v="1649-1"/>
        <s v="1649-2"/>
        <s v="1649-3"/>
        <s v="318-1"/>
        <s v="318-4"/>
        <s v="1658-1"/>
        <s v="1660-1"/>
        <s v="1662-1"/>
        <s v="1665-1"/>
        <s v="2191-1"/>
        <s v="1766-14"/>
        <s v="1752-1"/>
        <s v="783-1"/>
        <s v="783-14"/>
        <s v="783-2"/>
        <s v="783-4"/>
        <s v="1736-71"/>
        <s v="1772-3"/>
        <s v="1772-4"/>
        <s v="1772-5"/>
        <s v="1828-1"/>
        <s v="1828-2"/>
        <s v="1828-3"/>
        <s v="1828-4"/>
        <s v="1828-5"/>
        <s v="1828-6"/>
        <s v="992-1"/>
        <s v="994-1"/>
        <s v="994-2"/>
        <s v="994-3"/>
        <s v="995-10"/>
        <s v="995-11"/>
        <s v="995-7"/>
        <s v="995-8"/>
        <s v="995-9"/>
        <s v="1859-1"/>
        <s v="1860-1"/>
        <s v="1862-1"/>
        <s v="1863-1"/>
        <s v="1835-1"/>
        <s v="1872-1"/>
        <s v="1891-1"/>
        <s v="1891-2"/>
        <s v="1934-1"/>
        <s v="1934-2"/>
        <s v="1934-3"/>
        <s v="1934-4"/>
        <s v="1934-5"/>
        <s v="1934-6"/>
        <s v="1934-7"/>
        <s v="1934-8"/>
        <s v="1934-9"/>
        <s v="1940-1"/>
        <s v="1940-2"/>
        <s v="1940-3"/>
        <s v="1940-4"/>
        <s v="1940-5"/>
        <s v="1940-6"/>
        <s v="1940-7"/>
        <s v="1940-8"/>
        <s v="1940-9"/>
        <s v="1952-1"/>
        <s v="1952-2"/>
        <s v="1952-3"/>
        <s v="1952-4"/>
        <s v="1952-5"/>
        <s v="1952-6"/>
        <s v="1952-7"/>
        <s v="1952-8"/>
        <s v="1993-1"/>
        <s v="2014-1"/>
        <s v="2014-2"/>
        <s v="2014-3"/>
        <s v="2014-4"/>
        <s v="2014-5"/>
        <s v="2014-6"/>
        <s v="2014-7"/>
        <s v="2014-8"/>
        <s v="1898-1"/>
        <s v="1898-2"/>
        <s v="1883-1"/>
        <s v="1883-2"/>
        <s v="1883-3"/>
        <s v="1883-4"/>
        <s v="1904-1"/>
        <s v="1920-1"/>
        <s v="1920-2"/>
        <s v="1920-3"/>
        <s v="1109-5"/>
        <s v="124-1"/>
        <s v="124-3"/>
        <s v="124-4"/>
        <s v="124-5"/>
        <s v="124-6"/>
        <s v="124-7"/>
        <s v="124-8"/>
        <s v="275-1"/>
        <s v="341-2"/>
        <s v="780-1"/>
        <s v="811-1"/>
        <s v="814-1"/>
        <s v="821-1"/>
        <s v="822-2"/>
        <s v="826-1"/>
        <s v="831-1"/>
        <s v="832-1"/>
        <s v="847-1"/>
        <s v="847-2"/>
        <s v="849-1"/>
        <s v="872-1"/>
        <s v="875-1"/>
        <s v="893-1"/>
        <s v="898-1"/>
        <s v="903-1"/>
        <s v="905-1"/>
        <s v="909-1"/>
        <s v="910-1"/>
        <s v="911-1"/>
        <s v="912-1"/>
        <s v="913-1"/>
        <s v="918-1"/>
        <s v="1020-1"/>
        <s v="1024-1"/>
        <s v="1049-1"/>
        <s v="1049-2"/>
        <s v="1049-3"/>
        <s v="1306-1"/>
        <s v="1307-1"/>
        <s v="1309-1"/>
        <s v="1310-1"/>
        <s v="1311-1"/>
        <s v="1311-2"/>
        <s v="1358-1"/>
        <s v="1358-2"/>
        <s v="1360-1"/>
        <s v="1360-2"/>
        <s v="1487-1"/>
        <s v="1603-1"/>
        <s v="1675-2"/>
        <s v="1362-2"/>
        <s v="1921-1"/>
        <s v="1922-1"/>
        <s v="1924-1"/>
        <s v="1929-1"/>
        <s v="2060-1"/>
        <s v="122-1"/>
        <s v="122-2"/>
        <s v="122-3"/>
        <s v="122-4"/>
        <s v="122-5"/>
        <s v="122-6"/>
        <s v="123-1"/>
        <s v="123-2"/>
        <s v="123-3"/>
        <s v="123-4"/>
        <s v="635-1"/>
        <s v="2279-1"/>
        <s v="1492-1"/>
        <s v="1946-1"/>
        <s v="1948-1"/>
        <s v="1949-1"/>
        <s v="1950-1"/>
        <s v="978-2"/>
        <s v="978-3"/>
        <s v="978-4"/>
        <s v="1355-1"/>
        <s v="1963-1"/>
        <s v="1966-1"/>
        <s v="1969-10"/>
        <s v="1969-8"/>
        <s v="1969-9"/>
        <s v="1973-1"/>
        <s v="1115-1"/>
        <s v="1407-1"/>
        <s v="2056-1"/>
        <s v="1978-1"/>
        <s v="840-1"/>
        <s v="840-2"/>
        <s v="1005-1"/>
        <s v="1991-1"/>
        <s v="1992-1"/>
        <s v="1211-6"/>
        <s v="1211-7"/>
        <s v="1435-1"/>
        <s v="452-1"/>
        <s v="452-10"/>
        <s v="452-2"/>
        <s v="452-3"/>
        <s v="452-4"/>
        <s v="452-5"/>
        <s v="452-6"/>
        <s v="452-7"/>
        <s v="452-8"/>
        <s v="452-9"/>
        <s v="453-1"/>
        <s v="453-2"/>
        <s v="453-3"/>
        <s v="453-4"/>
        <s v="453-5"/>
        <s v="453-6"/>
        <s v="453-7"/>
        <s v="453-8"/>
        <s v="453-9"/>
        <s v="454-1"/>
        <s v="454-2"/>
        <s v="1042-1"/>
        <s v="1042-2"/>
        <s v="1042-3"/>
        <s v="1042-4"/>
        <s v="1042-5"/>
        <s v="1042-6"/>
        <s v="2184-1"/>
        <s v="2184-2"/>
        <s v="2291-1"/>
        <s v="931-1"/>
        <s v="203-2"/>
        <s v="203-3"/>
        <s v="203-4"/>
        <s v="203-5"/>
        <s v="203-6"/>
        <s v="204-2"/>
        <s v="204-3"/>
        <s v="204-4"/>
        <s v="204-5"/>
        <s v="205-2"/>
        <s v="205-3"/>
        <s v="205-4"/>
        <s v="205-5"/>
        <s v="206-2"/>
        <s v="206-3"/>
        <s v="206-4"/>
        <s v="206-5"/>
        <s v="206-6"/>
        <s v="1937-1"/>
        <s v="2059-1"/>
        <s v="2159-2"/>
        <s v="333-1"/>
        <s v="1149-1"/>
        <s v="91-1"/>
        <s v="91-2"/>
        <s v="91-3"/>
        <s v="342-2"/>
        <s v="342-3"/>
        <s v="639-4"/>
        <s v="639-5"/>
        <s v="2063-1"/>
        <s v="2063-2"/>
        <s v="2064-1"/>
        <s v="2074-1"/>
        <s v="2074-2"/>
        <s v="2186-1"/>
        <s v="2186-2"/>
        <s v="2186-3"/>
        <s v="2010-1"/>
        <s v="2012-1"/>
        <s v="2012-2"/>
        <s v="2015-1"/>
        <s v="2016-1"/>
        <s v="1967-1"/>
        <s v="68-1"/>
        <s v="308-1"/>
        <s v="308-2"/>
        <s v="308-3"/>
        <s v="308-4"/>
        <s v="308-5"/>
        <s v="335-1"/>
        <s v="335-2"/>
        <s v="335-3"/>
        <s v="335-4"/>
        <s v="355-1"/>
        <s v="982-1"/>
        <s v="1080-1"/>
        <s v="1080-2"/>
        <s v="1080-3"/>
        <s v="1975-1"/>
        <s v="2135-1"/>
        <s v="2135-2"/>
        <s v="2135-3"/>
        <s v="2135-4"/>
        <s v="2135-5"/>
        <s v="81-1"/>
        <s v="81-11"/>
        <s v="2023-1"/>
        <s v="1999-1"/>
        <s v="1999-2"/>
        <s v="88-1"/>
        <s v="88-3"/>
        <s v="88-4"/>
        <s v="88-5"/>
        <s v="88-6"/>
        <s v="88-7"/>
        <s v="2274-1"/>
        <s v="24-1"/>
        <s v="24-2"/>
        <s v="986-1"/>
        <s v="304-1"/>
        <s v="304-3"/>
        <s v="304-4"/>
        <s v="304-5"/>
        <s v="304-6"/>
        <s v="948-1"/>
        <s v="361-1"/>
        <s v="510-2"/>
        <s v="510-3"/>
        <s v="1913-1"/>
        <s v="2141-1"/>
        <s v="522-1"/>
        <s v="523-1"/>
        <s v="523-2"/>
        <s v="523-3"/>
        <s v="523-4"/>
        <s v="1939-1"/>
        <s v="1939-2"/>
        <s v="1939-3"/>
        <s v="1939-4"/>
        <s v="1939-5"/>
        <s v="2-1"/>
        <s v="2-4"/>
        <s v="1792-1"/>
        <s v="94-2"/>
        <s v="95-3"/>
        <s v="95-4"/>
        <s v="96-1"/>
        <s v="97-2"/>
        <s v="97-3"/>
        <s v="98-2"/>
        <s v="98-3"/>
        <s v="99-2"/>
        <s v="99-3"/>
        <s v="99-4"/>
        <s v="99-5"/>
        <s v="100-1"/>
        <s v="101-1"/>
        <s v="556-1"/>
        <s v="556-2"/>
        <s v="557-2"/>
        <s v="557-3"/>
        <s v="557-4"/>
        <s v="1416-1"/>
        <s v="2138-1"/>
        <s v="2138-2"/>
        <s v="2275-1"/>
        <s v="2276-1"/>
        <s v="2277-1"/>
        <s v="2311-1"/>
        <s v="1159-6"/>
        <s v="1159-7"/>
        <s v="1159-8"/>
        <s v="2197-1"/>
        <s v="2234-1"/>
        <s v="2259-1"/>
        <s v="572-1"/>
        <s v="572-2"/>
        <s v="573-1"/>
        <s v="573-2"/>
        <s v="370-1"/>
        <s v="370-2"/>
        <s v="370-3"/>
        <s v="370-4"/>
        <s v="370-5"/>
        <s v="371-1"/>
        <s v="371-2"/>
        <s v="371-3"/>
        <s v="371-4"/>
        <s v="371-5"/>
        <s v="371-6"/>
        <s v="1196-1"/>
        <s v="156-1"/>
        <s v="156-2"/>
        <s v="156-3"/>
        <s v="156-4"/>
        <s v="156-5"/>
        <s v="2260-1"/>
        <s v="2260-2"/>
        <s v="839-3"/>
        <s v="190-1"/>
        <s v="190-2"/>
        <s v="190-3"/>
        <s v="190-4"/>
        <s v="190-5"/>
        <s v="191-1"/>
        <s v="191-2"/>
        <s v="191-3"/>
        <s v="191-4"/>
        <s v="191-5"/>
        <s v="856-1"/>
        <s v="856-2"/>
        <s v="64-1"/>
        <s v="67-1"/>
        <s v="1070-1"/>
        <s v="1070-10"/>
        <s v="1070-11"/>
        <s v="1070-2"/>
        <s v="1070-3"/>
        <s v="1070-4"/>
        <s v="1070-5"/>
        <s v="1070-6"/>
        <s v="1070-7"/>
        <s v="1070-8"/>
        <s v="1070-9"/>
        <s v="2370-1"/>
        <s v="1189-2"/>
        <s v="1494-1"/>
        <s v="1151-1"/>
        <s v="871-1"/>
        <s v="1208-1"/>
        <s v="1327-1"/>
        <s v="2045-1"/>
        <s v="2047-1"/>
        <s v="86-1"/>
        <s v="86-3"/>
        <s v="2278-1"/>
        <s v="2054-1"/>
        <s v="125-3"/>
        <s v="125-5"/>
        <s v="125-6"/>
        <s v="125-7"/>
        <s v="125-8"/>
        <s v="126-1"/>
        <s v="126-2"/>
        <s v="363-1"/>
        <s v="1082-1"/>
        <s v="301-1"/>
        <s v="301-2"/>
        <s v="301-3"/>
        <s v="301-4"/>
        <s v="301-5"/>
        <s v="2061-1"/>
        <s v="2061-2"/>
        <s v="2065-1"/>
        <s v="565-1"/>
        <s v="565-3"/>
        <s v="566-1"/>
        <s v="566-2"/>
        <s v="566-3"/>
        <s v="566-4"/>
        <s v="1496-1"/>
        <s v="1496-2"/>
        <s v="1181-4"/>
        <s v="837-3"/>
        <s v="1186-3"/>
        <s v="430-1"/>
        <s v="430-2"/>
        <s v="430-3"/>
        <s v="430-4"/>
        <s v="430-5"/>
        <s v="432-1"/>
        <s v="432-2"/>
        <s v="963-2"/>
        <s v="1493-1"/>
        <s v="272-1"/>
        <s v="272-3"/>
        <s v="1072-1"/>
        <s v="1072-2"/>
        <s v="1072-3"/>
        <s v="1367-2"/>
        <s v="1367-3"/>
        <s v="1488-1"/>
        <s v="1488-2"/>
        <s v="2307-1"/>
        <s v="827-3"/>
        <s v="1002-1"/>
        <s v="181-1"/>
        <s v="1996-1"/>
        <s v="1855-1"/>
        <s v="1855-2"/>
        <s v="1855-3"/>
        <s v="271-1"/>
        <s v="271-2"/>
        <s v="2083-1"/>
        <s v="2105-1"/>
        <s v="544-2"/>
        <s v="544-3"/>
        <s v="1188-2"/>
        <s v="1893-1"/>
        <s v="1893-2"/>
        <s v="1893-3"/>
        <s v="426-2"/>
        <s v="426-3"/>
        <s v="2131-3"/>
        <s v="2131-4"/>
        <s v="1428-2"/>
        <s v="1428-3"/>
        <s v="922-11"/>
        <s v="922-5"/>
        <s v="922-6"/>
        <s v="922-7"/>
        <s v="922-8"/>
        <s v="1574-1"/>
        <s v="225-3"/>
        <s v="714-1"/>
        <s v="714-2"/>
        <s v="714-3"/>
        <s v="1420-1"/>
        <s v="270-2"/>
        <s v="1731-1"/>
        <s v="1731-2"/>
        <s v="1731-3"/>
        <s v="833-2"/>
        <s v="833-3"/>
        <s v="259-10"/>
        <s v="259-11"/>
        <s v="259-3"/>
        <s v="259-4"/>
        <s v="259-5"/>
        <s v="259-6"/>
        <s v="259-7"/>
        <s v="259-8"/>
        <s v="259-9"/>
        <s v="269-1"/>
        <s v="269-2"/>
        <s v="269-3"/>
        <s v="269-4"/>
        <s v="269-5"/>
        <s v="274-2"/>
        <s v="274-3"/>
        <s v="274-4"/>
        <s v="274-5"/>
        <s v="274-6"/>
        <s v="274-7"/>
        <s v="274-8"/>
        <s v="274-9"/>
        <s v="277-1"/>
        <s v="277-10"/>
        <s v="277-4"/>
        <s v="277-6"/>
        <s v="277-7"/>
        <s v="277-8"/>
        <s v="277-9"/>
        <s v="280-2"/>
        <s v="282-3"/>
        <s v="282-4"/>
        <s v="282-5"/>
        <s v="282-6"/>
        <s v="282-7"/>
        <s v="288-1"/>
        <s v="288-2"/>
        <s v="288-3"/>
        <s v="288-4"/>
        <s v="331-2"/>
        <s v="331-4"/>
        <s v="331-5"/>
        <s v="331-6"/>
        <s v="331-7"/>
        <s v="331-8"/>
        <s v="332-2"/>
        <s v="332-3"/>
        <s v="332-4"/>
        <s v="990-1"/>
        <s v="990-2"/>
        <s v="990-3"/>
        <s v="693-1"/>
        <s v="693-2"/>
        <s v="1717-1"/>
        <s v="1717-2"/>
        <s v="1717-3"/>
        <s v="1717-8"/>
        <s v="670-2"/>
        <s v="670-3"/>
        <s v="670-4"/>
        <s v="673-1"/>
        <s v="673-3"/>
        <s v="673-4"/>
        <s v="2147-1"/>
        <s v="2150-1"/>
        <s v="829-4"/>
        <s v="1056-1"/>
        <s v="1056-2"/>
        <s v="1056-3"/>
        <s v="1998-1"/>
        <s v="1998-2"/>
        <s v="1998-3"/>
        <s v="1998-4"/>
        <s v="1865-1"/>
        <s v="330-1"/>
        <s v="330-3"/>
        <s v="330-4"/>
        <s v="283-1"/>
        <s v="283-2"/>
        <s v="2363-1"/>
        <s v="2190-1"/>
        <s v="2190-2"/>
        <s v="1106-1"/>
        <s v="1130-3"/>
        <s v="1130-5"/>
        <s v="1130-6"/>
        <s v="200-1"/>
        <s v="200-2"/>
        <s v="1353-1"/>
        <s v="1353-2"/>
        <s v="1107-1"/>
        <s v="428-1"/>
        <s v="429-1"/>
        <s v="1680-2"/>
        <s v="2183-1"/>
        <s v="2283-1"/>
        <s v="808-3"/>
        <s v="808-4"/>
        <s v="808-5"/>
        <s v="2153-1"/>
        <s v="655-3"/>
        <s v="655-7"/>
        <s v="2011-1"/>
        <s v="2208-1"/>
        <s v="305-1"/>
        <s v="2198-1"/>
        <s v="834-3"/>
        <s v="834-4"/>
        <s v="834-5"/>
        <s v="2201-1"/>
        <s v="2104-1"/>
        <s v="251-3"/>
        <s v="251-6"/>
        <s v="251-7"/>
        <s v="251-8"/>
        <s v="568-1"/>
        <s v="568-3"/>
        <s v="568-4"/>
        <s v="568-5"/>
        <s v="568-6"/>
        <s v="2162-1"/>
        <s v="2156-1"/>
        <s v="895-2"/>
        <s v="895-3"/>
        <s v="895-4"/>
        <s v="1368-1"/>
        <s v="1368-3"/>
        <s v="1368-4"/>
        <s v="1368-5"/>
        <s v="864-4"/>
        <s v="864-5"/>
        <s v="802-2"/>
        <s v="802-3"/>
        <s v="1403-1"/>
        <s v="1403-2"/>
        <s v="1403-3"/>
        <s v="2205-1"/>
        <s v="2205-2"/>
        <s v="7-16"/>
        <s v="7-17"/>
        <s v="2209-1"/>
        <s v="2212-1"/>
        <s v="2219-1"/>
        <s v="2220-1"/>
        <s v="2221-1"/>
        <s v="2222-1"/>
        <s v="2222-2"/>
        <s v="2222-3"/>
        <s v="2222-4"/>
        <s v="34-1"/>
        <s v="34-2"/>
        <s v="34-4"/>
        <s v="34-8"/>
        <s v="35-1"/>
        <s v="36-1"/>
        <s v="166-2"/>
        <s v="166-3"/>
        <s v="166-4"/>
        <s v="166-6"/>
        <s v="187-1"/>
        <s v="187-2"/>
        <s v="501-1"/>
        <s v="501-2"/>
        <s v="501-3"/>
        <s v="636-4"/>
        <s v="636-5"/>
        <s v="636-7"/>
        <s v="636-8"/>
        <s v="582-1"/>
        <s v="583-1"/>
        <s v="585-1"/>
        <s v="586-1"/>
        <s v="586-2"/>
        <s v="586-3"/>
        <s v="586-4"/>
        <s v="587-1"/>
        <s v="587-2"/>
        <s v="587-3"/>
        <s v="587-4"/>
        <s v="588-1"/>
        <s v="588-2"/>
        <s v="588-3"/>
        <s v="704-1"/>
        <s v="704-2"/>
        <s v="704-3"/>
        <s v="973-1"/>
        <s v="974-1"/>
        <s v="974-2"/>
        <s v="1638-1"/>
        <s v="1638-2"/>
        <s v="1638-3"/>
        <s v="1638-4"/>
        <s v="1638-5"/>
        <s v="2163-1"/>
        <s v="2163-2"/>
        <s v="2163-3"/>
        <s v="336-1"/>
        <s v="336-2"/>
        <s v="336-3"/>
        <s v="541-1"/>
        <s v="541-2"/>
        <s v="659-1"/>
        <s v="659-2"/>
        <s v="659-3"/>
        <s v="711-1"/>
        <s v="711-2"/>
        <s v="711-3"/>
        <s v="727-1"/>
        <s v="727-2"/>
        <s v="1058-1"/>
        <s v="1058-2"/>
        <s v="2228-1"/>
        <s v="1319-1"/>
        <s v="1319-2"/>
        <s v="139-1"/>
        <s v="140-1"/>
        <s v="140-2"/>
        <s v="413-4"/>
        <s v="413-5"/>
        <s v="413-6"/>
        <s v="413-7"/>
        <s v="413-8"/>
        <s v="413-9"/>
        <s v="642-2"/>
        <s v="818-1"/>
        <s v="818-2"/>
        <s v="1182-1"/>
        <s v="1182-2"/>
        <s v="1182-3"/>
        <s v="1541-1"/>
        <s v="2242-1"/>
        <s v="2242-2"/>
        <s v="2242-3"/>
        <s v="2244-1"/>
        <s v="2227-1"/>
        <s v="2245-1"/>
        <s v="2306-1"/>
        <s v="2247-1"/>
        <s v="2248-1"/>
        <s v="2009-1"/>
        <s v="712-4"/>
        <s v="712-5"/>
        <s v="1191-1"/>
        <s v="1482-2"/>
        <s v="1482-3"/>
        <s v="1482-4"/>
        <s v="1482-5"/>
        <s v="1482-6"/>
        <s v="2253-1"/>
        <s v="2253-2"/>
        <s v="2253-3"/>
        <s v="2254-1"/>
        <s v="2254-2"/>
        <s v="2254-3"/>
        <s v="2255-1"/>
        <s v="2255-2"/>
        <s v="2255-3"/>
        <s v="2255-4"/>
        <s v="2256-1"/>
        <s v="2256-2"/>
        <s v="2256-3"/>
        <s v="2257-1"/>
        <s v="2257-2"/>
        <s v="2261-1"/>
        <s v="2262-1"/>
        <s v="2263-1"/>
        <s v="2263-2"/>
        <s v="2270-1"/>
        <s v="2265-1"/>
        <s v="2266-1"/>
        <s v="1567-1"/>
        <s v="1216-2"/>
        <s v="2290-1"/>
        <s v="2294-1"/>
        <s v="2294-2"/>
        <s v="2299-1"/>
        <s v="2299-2"/>
        <s v="817-3"/>
        <s v="848-1"/>
        <s v="914-1"/>
        <s v="2327-1"/>
        <s v="2327-2"/>
        <s v="2308-1"/>
        <s v="1483-1"/>
        <s v="1483-2"/>
        <s v="1483-3"/>
        <s v="1483-4"/>
        <s v="1483-5"/>
        <s v="2310-1"/>
        <s v="1529-1"/>
        <s v="1590-1"/>
        <s v="2312-1"/>
        <s v="2313-1"/>
        <s v="2314-1"/>
        <s v="2315-1"/>
        <s v="2316-1"/>
        <s v="2318-1"/>
        <s v="1563-1"/>
        <s v="2328-1"/>
        <s v="353-1"/>
        <s v="353-2"/>
        <s v="1626-1"/>
        <s v="1626-2"/>
        <s v="2329-1"/>
        <s v="2330-1"/>
        <s v="1305-1"/>
        <s v="2331-1"/>
        <s v="2333-1"/>
        <s v="2342-1"/>
        <s v="2344-1"/>
        <s v="2345-1"/>
        <s v="2348-1"/>
        <s v="2350-1"/>
        <s v="2351-1"/>
        <s v="1-14"/>
        <s v="1-2"/>
        <s v="3-2"/>
        <s v="3-3"/>
        <s v="4-2"/>
        <s v="4-3"/>
        <s v="4-5"/>
        <s v="5-2"/>
        <s v="5-3"/>
        <s v="5-4"/>
        <s v="5-5"/>
        <s v="5-6"/>
        <s v="6-10"/>
        <s v="6-8"/>
        <s v="6-9"/>
        <s v="8-1"/>
        <s v="8-2"/>
        <s v="9-3"/>
        <s v="9-5"/>
        <s v="10-10"/>
        <s v="10-2"/>
        <s v="10-3"/>
        <s v="10-4"/>
        <s v="10-5"/>
        <s v="10-6"/>
        <s v="10-7"/>
        <s v="10-8"/>
        <s v="10-9"/>
        <s v="11-1"/>
        <s v="11-3"/>
        <s v="12-1"/>
        <s v="13-1"/>
        <s v="13-2"/>
        <s v="949-1"/>
        <s v="1942-2"/>
        <s v="1942-3"/>
        <s v="1942-4"/>
        <s v="2288-1"/>
        <s v="15-1"/>
        <s v="15-2"/>
        <s v="15-3"/>
        <s v="16-1"/>
        <s v="16-2"/>
        <s v="16-3"/>
        <s v="1976-1"/>
        <s v="17-1"/>
        <s v="17-2"/>
        <s v="17-3"/>
        <s v="17-4"/>
        <s v="18-1"/>
        <s v="18-2"/>
        <s v="18-3"/>
        <s v="57-3"/>
        <s v="57-4"/>
        <s v="57-5"/>
        <s v="57-6"/>
        <s v="57-7"/>
        <s v="57-8"/>
        <s v="92-1"/>
        <s v="92-2"/>
        <s v="2237-1"/>
        <s v="22-1"/>
        <s v="23-1"/>
        <s v="25-1"/>
        <s v="25-2"/>
        <s v="25-3"/>
        <s v="25-4"/>
        <s v="25-5"/>
        <s v="25-6"/>
        <s v="25-7"/>
        <s v="25-8"/>
        <s v="25-9"/>
        <s v="1223-1"/>
        <s v="1223-2"/>
        <s v="1223-3"/>
        <s v="1223-4"/>
        <s v="2000-1"/>
        <s v="2225-1"/>
        <s v="26-1"/>
        <s v="26-2"/>
        <s v="26-3"/>
        <s v="26-4"/>
        <s v="26-5"/>
        <s v="26-6"/>
        <s v="27-1"/>
        <s v="27-2"/>
        <s v="2295-1"/>
        <s v="28-1"/>
        <s v="28-2"/>
        <s v="28-3"/>
        <s v="29-1"/>
        <s v="29-2"/>
        <s v="29-3"/>
        <s v="29-4"/>
        <s v="29-5"/>
        <s v="30-1"/>
        <s v="30-2"/>
        <s v="32-4"/>
        <s v="32-5"/>
        <s v="33-1"/>
        <s v="33-2"/>
        <s v="33-3"/>
        <s v="33-4"/>
        <s v="33-5"/>
        <s v="1907-1"/>
        <s v="1907-2"/>
        <s v="1907-3"/>
        <s v="2070-1"/>
        <s v="2194-1"/>
        <s v="2194-2"/>
        <s v="1245-1"/>
        <s v="1245-2"/>
        <s v="1245-3"/>
        <s v="38-1"/>
        <s v="38-2"/>
        <s v="38-3"/>
        <s v="38-4"/>
        <s v="38-5"/>
        <s v="40-2"/>
        <s v="40-3"/>
        <s v="40-4"/>
        <s v="40-5"/>
        <s v="40-6"/>
        <s v="41-2"/>
        <s v="41-3"/>
        <s v="42-1"/>
        <s v="1994-1"/>
        <s v="1994-2"/>
        <s v="1432-1"/>
        <s v="1432-3"/>
        <s v="44-1"/>
        <s v="44-4"/>
        <s v="44-5"/>
        <s v="44-6"/>
        <s v="45-1"/>
        <s v="45-2"/>
        <s v="45-6"/>
        <s v="45-7"/>
        <s v="2137-1"/>
        <s v="2137-2"/>
        <s v="46-1"/>
        <s v="46-2"/>
        <s v="46-3"/>
        <s v="46-4"/>
        <s v="46-5"/>
        <s v="47-1"/>
        <s v="47-2"/>
        <s v="48-1"/>
        <s v="49-2"/>
        <s v="49-3"/>
        <s v="50-1"/>
        <s v="50-2"/>
        <s v="50-3"/>
        <s v="50-4"/>
        <s v="50-5"/>
        <s v="50-6"/>
        <s v="50-7"/>
        <s v="50-9"/>
        <s v="51-1"/>
        <s v="52-1"/>
        <s v="52-2"/>
        <s v="52-3"/>
        <s v="52-4"/>
        <s v="552-3"/>
        <s v="552-4"/>
        <s v="987-1"/>
        <s v="987-2"/>
        <s v="987-3"/>
        <s v="987-4"/>
        <s v="987-5"/>
        <s v="2187-1"/>
        <s v="2187-2"/>
        <s v="2187-3"/>
        <s v="53-1"/>
        <s v="53-2"/>
        <s v="53-3"/>
        <s v="53-4"/>
        <s v="178-2"/>
        <s v="1003-5"/>
        <s v="2364-1"/>
        <s v="161-8"/>
        <s v="2356-1"/>
        <s v="194-2"/>
        <s v="195-2"/>
        <s v="196-2"/>
        <s v="197-2"/>
        <s v="198-2"/>
        <s v="199-3"/>
        <s v="200-3"/>
        <s v="1044-2"/>
        <s v="1243-2"/>
        <s v="2008-2"/>
        <s v="312-4"/>
        <s v="273-6"/>
        <s v="2076-2"/>
        <s v="2132-2"/>
        <s v="2366-1"/>
        <s v="2367-1"/>
        <s v="310-4"/>
        <s v="2332-1"/>
        <s v="1400-2"/>
        <s v="444-4"/>
        <s v="2343-1"/>
        <s v="460-3"/>
        <s v="461-10"/>
        <s v="461-8"/>
        <s v="461-9"/>
        <s v="470-3"/>
        <s v="2360-1"/>
        <s v="481-3"/>
        <s v="487-5"/>
        <s v="997-4"/>
        <s v="533-7"/>
        <s v="2337-1"/>
        <s v="2337-2"/>
        <s v="562-5"/>
        <s v="567-7"/>
        <s v="667-3"/>
        <s v="578-4"/>
        <s v="998-2"/>
        <s v="1933-4"/>
        <s v="706-3"/>
        <s v="760-8"/>
        <s v="786-5"/>
        <s v="786-6"/>
        <s v="1372-2"/>
        <s v="1396-28"/>
        <s v="1396-29"/>
        <s v="2355-1"/>
        <s v="1604-2"/>
        <s v="1609-2"/>
        <s v="992-4"/>
        <s v="992-5"/>
        <s v="992-6"/>
        <s v="992-7"/>
        <s v="2357-1"/>
        <s v="2260-3"/>
        <s v="2354-1"/>
        <s v="2354-2"/>
        <s v="271-3"/>
        <s v="271-4"/>
        <s v="2369-1"/>
        <s v="2221-2"/>
        <s v="2221-3"/>
        <s v="2352-1"/>
        <s v="1182-4"/>
        <s v="2257-3"/>
        <s v="2368-1"/>
        <s v="2313-2"/>
        <s v="2346-1"/>
        <s v="2347-1"/>
        <s v="2349-1"/>
        <s v="1625-3"/>
        <s v="6-11"/>
        <s v="2379-1"/>
        <s v="2379-3"/>
        <s v="2379-4"/>
        <s v="53-9"/>
        <s v="1003-7"/>
        <s v="90-5"/>
        <s v="2365-1"/>
        <s v="989-2"/>
        <s v="2376-1"/>
        <s v="273-7"/>
        <s v="238-8"/>
        <s v="238-9"/>
        <s v="381-4"/>
        <s v="261-8"/>
        <s v="261-9"/>
        <s v="265-9"/>
        <s v="2358-1"/>
        <s v="262-14"/>
        <s v="384-5"/>
        <s v="2374-1"/>
        <s v="2380-1"/>
        <s v="434-3"/>
        <s v="252-3"/>
        <s v="437-3"/>
        <s v="437-4"/>
        <s v="460-4"/>
        <s v="2359-1"/>
        <s v="2359-2"/>
        <s v="497-2"/>
        <s v="499-9"/>
        <s v="503-4"/>
        <s v="509-10"/>
        <s v="509-11"/>
        <s v="516-4"/>
        <s v="532-4"/>
        <s v="558-6"/>
        <s v="558-7"/>
        <s v="683-6"/>
        <s v="1742-5"/>
        <s v="1742-6"/>
        <s v="1742-7"/>
        <s v="1302-4"/>
        <s v="1369-2"/>
        <s v="1091-11"/>
        <s v="1091-12"/>
        <s v="81-13"/>
        <s v="2384-1"/>
        <s v="2138-3"/>
        <s v="2381-1"/>
        <s v="2382-1"/>
        <s v="2197-2"/>
        <s v="2234-2"/>
        <s v="804-5"/>
        <s v="804-6"/>
        <s v="270-3"/>
        <s v="277-11"/>
        <s v="2152-1"/>
        <s v="330-6"/>
        <s v="655-8"/>
        <s v="2361-1"/>
        <s v="2104-2"/>
        <s v="864-6"/>
        <s v="864-7"/>
        <s v="802-5"/>
        <s v="2209-2"/>
        <s v="2353-1"/>
        <s v="2375-1"/>
        <s v="1567-2"/>
        <s v="1216-3"/>
        <s v="2378-1"/>
        <s v="2383-1"/>
        <m/>
      </sharedItems>
    </cacheField>
    <cacheField name="År" numFmtId="0">
      <sharedItems containsString="0" containsBlank="1" containsNumber="1" containsInteger="1" minValue="2017" maxValue="2019"/>
    </cacheField>
    <cacheField name="Cvr" numFmtId="0">
      <sharedItems containsString="0" containsBlank="1" containsNumber="1" containsInteger="1" minValue="10007127" maxValue="89711215"/>
    </cacheField>
    <cacheField name="Selskab_Navn" numFmtId="0">
      <sharedItems containsBlank="1" count="752">
        <s v="BORUP VARMEVÆRK A M B A"/>
        <s v="BREDEBRO VARMEVÆRK A M B A"/>
        <s v="Bredsten-Balle Kraftvarmeværk amba"/>
        <s v="BROAGER FJERNVARMESELSKAB AMBA"/>
        <s v="BROVST FJERNVARME ANDELSSELSKAB"/>
        <s v="BRØNDBY FJERNVARME A M B A"/>
        <s v="Bogense Forsyningsselskab"/>
        <s v="BOLIGSELSKABET DANBO"/>
        <s v="BÆLUM VARMEVÆRK AMBA"/>
        <s v="BØVLING VARMEVÆRK"/>
        <s v="CTR I/S"/>
        <s v="CHR FELD FJERNVS AMBA"/>
        <s v="DURUP FJERNVARME"/>
        <s v="DAVINDE BIOENERGI ApS"/>
        <s v="Avedøre Fjernvarme"/>
        <s v="DRONNINGLUND FJERNVARMEVÆRK AMBA"/>
        <s v="Dybvad Varmeværk"/>
        <s v="EJBY FJERNVARMECENTRAL AMBA"/>
        <s v="Ejstrupholm Varmeværk A. m. b. a."/>
        <s v="ALLERØD KOMMUNE"/>
        <s v="FARUM FJERNVARME A M B A"/>
        <s v="FREDERICIA FJERNVARME A.M.B.A."/>
        <s v="FANGEL BIOENERGI ApS"/>
        <s v="Farsø Varmeværk A M B A"/>
        <s v="FAXE FJERNVARMESELSKAB A M B A"/>
        <s v="FAXE KALK A/S"/>
        <s v="FENSMARK FJERNVARMEVÆRK A M B A"/>
        <s v="FERRITSLEV FJERNVARME A.M.B.A."/>
        <s v="FF SKAGEN A/S"/>
        <s v="FJERRITSLEV FJERNVARME"/>
        <s v="FREDERIKS VARMEVÆRK A M B A"/>
        <s v="FUGLEBJERG FJERNVARMEVÆRK"/>
        <s v="FFV VARME A/S"/>
        <s v="GAUERSLUND FJERNVARME A M B A"/>
        <s v="GILLELEJE FJERNVARME A M B A"/>
        <s v="GIVE FJERNVARME A M B A"/>
        <s v="GALTEN VARMEVÆRK A M B A"/>
        <s v="GANDRUP - VESTER-HASSING VARMEVÆRK A M B A"/>
        <s v="GEDSTED VARMEVÆRK A M B A"/>
        <s v="GELSTED FJERNVARMECENTRAL"/>
        <s v="GIVE ENERGIANLÆG ApS"/>
        <s v="Gjerlev Varmeværk A.M.B.A"/>
        <s v="GLYNGØRE FJERNVARMEVÆRK AMBA"/>
        <s v="Gram Fjernvarme"/>
        <s v="GRENAA FORBRÆNDING A/S"/>
        <s v="GRENÅ VARMEVÆRK A M B A"/>
        <s v="GEV VARME A/S"/>
        <s v="Græsted Fjernvarme AMBA"/>
        <s v="GØRDING VARMEVÆRK A M B A"/>
        <s v="HASLEV FJERNVARME I M B A"/>
        <s v="Hinnerup Fjernvarme"/>
        <s v="HIRTSHALS FJERNVARME"/>
        <s v="Holeby Fjernvarme"/>
        <s v="HOLTE FJERNVARME A M B A"/>
        <s v="HVIDBJERG FJERNVARME A M B A"/>
        <s v="Haderslev Fjernvarme"/>
        <s v="HADSTEN VARMEVÆRK A M B A"/>
        <s v="Hadsund Fjernvarmeværk A.m.b.a."/>
        <s v="HALS FJERNVARME A M B A"/>
        <s v="HAMMEL FJERNVARME A M B A"/>
        <s v="HAMMERSHØJ FJERNVARMEVÆRK"/>
        <s v="HANSTHOLM VARMEVÆRK A M B A"/>
        <s v="HEDENSTED FJERNVARME"/>
        <s v="HEJNSVIG VARMEVÆRK A M B A"/>
        <s v="Eniig Varme A/S"/>
        <s v="HJALLERUP FJERNVARMEVÆRK"/>
        <s v="HJORDKÆR FJERNVARMEVÆRK AMBA"/>
        <s v="HJØRRING VARMEFORSYNING A M B A"/>
        <s v="HOBRO VARMEVÆRK A M B A"/>
        <s v="HOLME-LUNDSHØJ FJERNVARMEV A M B A"/>
        <s v="VESTFORSYNING VARME A/S"/>
        <s v="Holsted Varmeværk Amba"/>
        <s v="Hornbæk Fjernvarme A.m.b.a."/>
        <s v="Fjernvarme Horsens A.m.b.A"/>
        <s v="HOVEDGÅRD FJERNVARMEVÆRK AMBA"/>
        <s v="NOBIA DENMARK A/S"/>
        <s v="HUNDESTED VARMEVÆRK AMBA"/>
        <s v="Hurup Fjernvarme A m b A"/>
        <s v="Hvalsø Kraftvarmeværk A.m.b.a"/>
        <s v="Hvide Sande Fjernvarme A.M.B.A."/>
        <s v="HVIDEBÆK FJERNVARMEFORSYNING AMBA"/>
        <s v="Haarby Kraft-Varme Amba"/>
        <s v="HØJE TAASTRUP FJERNVARME A.M.B.A."/>
        <s v="HØJSLEV NR SØBY FJERNVARME"/>
        <s v="HØNG VARMEVÆRK"/>
        <s v="HØRBY VARMEVÆRK"/>
        <s v="I/S Amager Ressourcecenter"/>
        <s v="Billund Varmeværk"/>
        <s v="Brande Fjernvarme A.m.b.a."/>
        <s v="BRÆDSTRUP TOTALENERGIANLÆG A/S"/>
        <s v="BRØRUP FJERNVARME A M B A"/>
        <s v="I/S AffaldPlus"/>
        <s v="HELSINGE FJERNVARME"/>
        <s v="ARGO I/S"/>
        <s v="Middelfart Fjernvarme a.m.b.a."/>
        <s v="I/S Norfors"/>
        <s v="JETSMARK ENERGIVÆRK AMBA"/>
        <s v="I/S REFA"/>
        <s v="Renosyd i/s"/>
        <s v="Troldhede Kraftvarmeværk A.m.b.a."/>
        <s v="I/S VESTFORBRÆNDING"/>
        <s v="Vildbjerg Varmeværk A.m.b.a."/>
        <s v="INGSTRUP FJERNVARME ANDELSSELSKAB"/>
        <s v="ISHØJ KOMMUNE"/>
        <s v="JELLING VARMEVÆRK"/>
        <s v="JERSLEV VARMEVÆRK"/>
        <s v="KARUP VARMEVÆRK"/>
        <s v="KIBÆK VARMEVÆRK ADMINISTRATIONSKONTORET"/>
        <s v="KLEJTRUP VARMEVÆRK"/>
        <s v="Fortum Waste Solutions A/S"/>
        <s v="KONGERSLEV FJERNVARMEVÆRK AMBA"/>
        <s v="Kværndrup Fjernvarme"/>
        <s v="KØLVRÅ FJERNVARMECENTRAL"/>
        <s v="Lystrup Fjernvarme A.m.b.A."/>
        <s v="LANGAA VARMEVÆRK AMBA"/>
        <s v="LEM VARMEVÆRK"/>
        <s v="LEMVIG VARMEVÆRK A M B A"/>
        <s v="LØGSTRUP VARMEVÆRK A M B A"/>
        <s v="LØGSTØR FJERNVARMEVÆRK AMBA"/>
        <s v="LØGUMKLOSTER FJERNVARME"/>
        <s v="Løsning Fjernvarme A m b a"/>
        <s v="MARSTAL FJERNVARME A M B A"/>
        <s v="MALLING VARMEVÆRK AMBA"/>
        <s v="MARIAGER FJERNVARME A M B A"/>
        <s v="MOU KRAFTVARME AMBA"/>
        <s v="Møldrup Varmeværk"/>
        <s v="ANDELSSELSKABET MØLHOLM VARMEVÆRK"/>
        <s v="MØRKE FJERNVARMESELSKAB A M B A"/>
        <s v="MØRKØV VARMEVÆRK AMBA"/>
        <s v="NIBE VARMEVÆRK A M B A"/>
        <s v="NYBORG FORSYNING OG SERVICE A/S"/>
        <s v="NYKØBING M FJERNVARMEVÆRK A M B A"/>
        <s v="Næstved Fjernvarme A.M.B.A."/>
        <s v="Aalestrup-Nørager Energi A.M.B.A"/>
        <s v="Nørre-Snede Varmeværk A.m.b.a"/>
        <s v="Nørre Alslev Fjernvarmeværk A M B A"/>
        <s v="NØRRE NEBEL FJERNVARME"/>
        <s v="ODDER VARMEVÆRK A M B A"/>
        <s v="FJERNVARME FYN DISTRIBUTION A/S"/>
        <s v="Outrup Varmeværk"/>
        <s v="RAMME VARMEVÆRK"/>
        <s v="VERDO PRODUKTION A/S"/>
        <s v="Ribe Fjernvarme AMBA"/>
        <s v="Ringe Fjernvarmeselskab A M B A"/>
        <s v="RINGKØBING FJERNVARMEVÆRK A M B A"/>
        <s v="Roslev Fjernvarmeselskab A.m.b.A."/>
        <s v="Midtlangeland Fjernvarme A.m.b.a"/>
        <s v="RUNDHØJ FJERNVARME AMBA"/>
        <s v="RY VARMEVÆRK A M B A"/>
        <s v="Ryomgård Fjernvarmeværk Amba"/>
        <s v="Rødby Varmeværk A M B A"/>
        <s v="RØDBYHAVN FJERNVARME A M B A"/>
        <s v="RØDKÆRSBRO FJERNVARMEVÆRK"/>
        <s v="RØNDE FJERNVARMEVÆRK"/>
        <s v="STEGE FJERNVARME AMBA POSTBOX 76"/>
        <s v="SAKSKØBING FJERNVARMESELSKAB A M B A"/>
        <s v="SALTUM FJERNVARMEVÆRK A M B A"/>
        <s v="Sdr. Omme Varmeværk Amba"/>
        <s v="SIG VARMEVÆRK"/>
        <s v="SINDAL VARMEFORSYNING A M B A"/>
        <s v="FREDERIKSHAVN AFFALD A/S"/>
        <s v="SKAGEN VARMEVÆRK AMBA"/>
        <s v="SKALS KRAFTVARMEVÆRK A.M.B.A."/>
        <s v="Skanderborg-Hørning Fjernvarme"/>
        <s v="Skive Fjernvarme A.m.b.a"/>
        <s v="Skjern Fjernvarme"/>
        <s v="SKOVLUND VARMEVÆRK"/>
        <s v="SKOVSGAARD VARMEVÆRK"/>
        <s v="SKÅRUP FJERNVARME"/>
        <s v="SKÆRBÆK FJERNVARME A.M.B.A."/>
        <s v="SK VARME A/S"/>
        <s v="SMØRUM KRAFTVARME AMBA"/>
        <s v="SNEDSTED VARMEVÆRK"/>
        <s v="Solrød Fjernvarme a m b a"/>
        <s v="SPJALD FJERNVARME- OG VANDVÆRK"/>
        <s v="SPØTTRUP FJERNVARMEVÆRK"/>
        <s v="STENSTRUP FJERNVARME AMBA"/>
        <s v="Stoholm Fjernvarmeværk"/>
        <s v="STRANDBY VARMEVÆRK AMBA"/>
        <s v="STRUER FORSYNING FJERNVARME A/S"/>
        <s v="Støvring Kraftvarmeværk A.m.b.a."/>
        <s v="Sunds Vand- og Varmeværk A.m.b.a."/>
        <s v="SVEBØLLE-VISKINGE FJERNVARMESELSKAB A.M.B.A. V/SVEND MYLLER"/>
        <s v="Svendborg Fjernvarme A.m.b.a"/>
        <s v="SVENDBORG KRAFTVARME A/S"/>
        <s v="Svogerslev Fjernvarme"/>
        <s v="SÆBY VARMEVÆRK A M B A"/>
        <s v="SØNDERBORG FJERNVARME AMBA"/>
        <s v="SØNDERHOLM VARMEVÆRK AMBA"/>
        <s v="THISTED VARMEFORSYNING A M B A"/>
        <s v="THORSAGER FJERNVARMEVÆRK A M B A"/>
        <s v="THORSØ FJERNVARMEVÆRK A M B A"/>
        <s v="TIM KRAFTVARMEVÆRK A M B A"/>
        <s v="TOFTLUND FJERNVARME A.M.B.A."/>
        <s v="TOMMERUP BYS FJERNVARMEFORSYNING"/>
        <s v="TOMMERUP ST VARMEFORSYNING A M B A"/>
        <s v="TRANBJERG VARMEVÆRK A M B A"/>
        <s v="Tårs Varmeværk"/>
        <s v="TØNDER FJERNVARMESELSKAB A.M.B.A."/>
        <s v="Tørring Kraftvarmeværk A.M.B.A."/>
        <s v="Uldum Varmeværk Amba"/>
        <s v="ULFBORG FJERNVARME"/>
        <s v="ULSTED VARMEVÆRK"/>
        <s v="Vamdrup Fjernvarme A m b A"/>
        <s v="VEJEN VARMEVÆRK"/>
        <s v="VESTEGNENS KRAFTVARMESELSKAB I/S"/>
        <s v="VEMB VARMEVÆRK"/>
        <s v="V HJERMITSLEV VARMEVÆRK"/>
        <s v="Vestervig Fjernvarme A.m.b.a"/>
        <s v="VINDERUP VARMEVÆRK A M B A"/>
        <s v="VIVILD VARMEVÆRK A M B A"/>
        <s v="VOJENS FJERNVARME A.M.B.A."/>
        <s v="VRÅ VARMEVÆRK AMBA"/>
        <s v="VÆRLØSE VARMEVÆRK A M B A"/>
        <s v="Aabenraa - Rødekro Fjernvarme"/>
        <s v="Aarhus Kommune"/>
        <s v="ÆRØSKØBING FJERNVARME"/>
        <s v="Ølgod Fjernvarmeselskab AMBA"/>
        <s v="ØRNHØJ-GRØNBJERG KRAFTVARMEVÆRK AMBA"/>
        <s v="ØRSTED FJERNVARMEVÆRK"/>
        <s v="ØRUM VARMEVÆRK AMBA"/>
        <s v="Østbirk Varmeværk A M B A"/>
        <s v="Ø HORNUM VARMEVÆRK AMBA"/>
        <s v="ØSTERILD FJERNVARMESELSKAB A M B A"/>
        <s v="FRØSTRUP VARMEVÆRK A M B A"/>
        <s v="ULBJERG KRAFT/VARME A M B A"/>
        <s v="Bornholms Regionskommune"/>
        <s v="LØJT KIRKEBY FJERNVARMESELSKAB AMBA"/>
        <s v="MELLERUP KRAFTVARME A.M.B.A"/>
        <s v="DANSK TRÆEMBALLAGE A/S"/>
        <s v="LAURBJERG KRAFTVARMEVÆRK AMBA"/>
        <s v="TERNDRUP FJERNVARME A M B A"/>
        <s v="HARBOØRE VARMEVÆRK A.M.B.A. V/J.J. BIRCH"/>
        <s v="HASHØJ KRAFTVARMEFORSYNING A M B A"/>
        <s v="HVALPSUND KRAFTVARMEVÆRK AMBA"/>
        <s v="DOLLE A/S"/>
        <s v="Fjernvarmecentralen Avedøre Holme"/>
        <s v="Mosede Fjernvarmeværk A.M.B.A"/>
        <s v="JOHN RASMUSSEN"/>
        <s v="NRGI LOKALVARME A/S"/>
        <s v="HALVRIMMEN - ARENTSMINDE KRAFTVARMEVÆRK A M B A"/>
        <s v="LENDUM KRAFTVARMEVÆRK AMBA"/>
        <s v="BLENSTRUP KRAFTVARMEVÆRK A.M.B.A."/>
        <s v="FILSKOV ENERGISELSKAB A M B A"/>
        <s v="I/S KRAFTVARMEVÆRK THISTED"/>
        <s v="SPECIAL WASTE SYSTEM A/S"/>
        <s v="ROCKWOOL A/S"/>
        <s v="Gudenaacentralen A.m.b.a."/>
        <s v="ENERGI VIBORG KRAFTVARME A/S"/>
        <s v="Vestbirk Vandkraftanlæg"/>
        <s v="MIDTJYLLANDS ELEKTRICITETSFORSYNINGS SELSKAB A.M.B.A."/>
        <s v="TREFOR VARME A/S"/>
        <s v="Skov- og Naturstyrelsen"/>
        <s v="SEAS-NVE KV-PRODUKTION A/S"/>
        <s v="VOERSÅ KRAFTVARMEVÆRK A M B A"/>
        <s v="GJØL PRIVATE KRAFTVARMEVÆRK AMBA"/>
        <s v="RAMSING LEM LIHME KRAFTVARMEVÆRK AMBA"/>
        <s v="SDR HERREDS KRAFTVARMEVÆRKER AMBA"/>
        <s v="Bækmarksbro Varmeværk A.M.B.A."/>
        <s v="THORSMINDE VARMEVÆRK A.M.B.A."/>
        <s v="SYDLANGELAND FJERNVARME A.M.B.A."/>
        <s v="LOHALS VARMEFORSYNING A.M.B.A."/>
        <s v="THYBORØN FJERNVARME A.M.B.A."/>
        <s v="HAVNDAL FJERNVARME A M B A"/>
        <s v="ØLAND KRAFTVARMEVÆRK A M B A"/>
        <s v="FELDBORG KRAFTVARMEVÆRK A.M.B.A."/>
        <s v="HADERUP KRAFTVARMEVÆRK A.M.B.A."/>
        <s v="GASSUM-HVIDSTEN KRAFTVARMEVÆRK AMBA"/>
        <s v="ASTRUP KRAFTVARMEVÆRK A.M.B.A."/>
        <s v="ROSTRUP KRAFTVARMEVÆRK AMBA"/>
        <s v="OUE KRAFTVARMEVÆRK A.M.B.A."/>
        <s v="MANNA-THISE KRAFTVARMEVÆRK"/>
        <s v="RAVNKILDE KRAFTVARMEVÆRK A M B A"/>
        <s v="Rask Mølle Varmeværk"/>
        <s v="NYSTED VARMEVÆRK A.M.B.A"/>
        <s v="FJERNVARMEFORSYNINGEN I Ø TOREBY, TOREBY, SUNDBY OG NAGELSTI AMBA"/>
        <s v="SYDFALSTER VARMEVÆRK A M B A"/>
        <s v="TVERSTED KRAFTVARMEVÆRK A M B A"/>
        <s v="NORDIC SUGAR A/S"/>
        <s v="BRØDRENE HARTMANN A/S"/>
        <s v="AAK DENMARK A/S"/>
        <s v="CP KELCO ApS"/>
        <s v="PRÆSTBRO KRAFTVARMEVÆRK A M B A"/>
        <s v="RY MØLLE A/S"/>
        <s v="JÆGERSPRIS KRAFTVARME A.M.B.A"/>
        <s v="VORUPØR KRAFTVARMEVÆRK"/>
        <s v="HALLUND KRAFTVARMEVÆRK A M B A"/>
        <s v="ÅDUM KRAFTVARMEVÆRK A.M.B.A."/>
        <s v="VÆRUM-ØRUM KRAFTVARMEVÆRK AMBA"/>
        <s v="VESLØS FJERNVARME AMBA"/>
        <s v="Forsvaret og Forsvarsministeriets styrelser"/>
        <s v="AFFALDSREGION NORD I/S"/>
        <s v="KØGE AFLØB A/S"/>
        <s v="Carlshøj Varmecentral"/>
        <s v="GYMNASTIK OG IDRÆTSHØJSKOLEN V/VIBORG"/>
        <s v="SOPHUS FUGLSANG. EXPORT-MALTFABRIK A/S"/>
        <s v="GARTNERI PER KORTEGAARD A/S"/>
        <s v="Grundejerforeningen Smørmosen"/>
        <s v="A/S KNUD JEPSEN"/>
        <s v="FÆLLINGGAARD VARMEFORSYNING ApS"/>
        <s v="GENNER, HELLEVAD OG HOVSLUND FORENEDE KRAFT- VARMEVÆRKER A.M.B.A"/>
        <s v="VANDCENTER SYD A/S"/>
        <s v="Rødding Fjernvarme"/>
        <s v="Boligforeningen Dianalund"/>
        <s v="DRAGØR KOMMUNE"/>
        <s v="Sønderborg Kraftvarmeværk I/S"/>
        <s v="SKULDELEV ENERGISELSKAB A M B A"/>
        <s v="VEDDUM-SKELUND-VISBORG KRAFTVARMEVÆRK AMBA"/>
        <s v="HVAM-GL HVAM KRAFTVARMEVÆRK AMBA"/>
        <s v="FUR KRAFTVARMEVÆRK AMBA"/>
        <s v="ALFRED PEDERSEN &amp; SØN ApS"/>
        <s v="GARTNERIET ROSBORG-BELLINGE A/S"/>
        <s v="GARTNERIET &quot;KRONBORG&quot; ApS"/>
        <s v="SVEND NIELSEN"/>
        <s v="Gartneriet Sandet v/Kurt Christiansen"/>
        <s v="PEDERSHAAB CONCRETE TECHNOLOGIES A/S"/>
        <s v="JELD-WEN DANMARK A/S"/>
        <s v="HKSCAN DENMARK A/S"/>
        <s v="GARTNERIEJER LAUST ERIKSEN"/>
        <s v="KURT BÆKGAARD PEDERSEN"/>
        <s v="FELDBORG A/S"/>
        <s v="GARTNERIET NORDFYN ApS"/>
        <s v="MOGENS BØG"/>
        <s v="BANG &amp; OLUFSEN A/S"/>
        <s v="GARTNERNES VARMEFORSYNING I VEMMEDRUP ApS"/>
        <s v="GARTNERIET HEDEGÅRDEN V/R CHRISTIANSEN &amp; L CHRISTIANSEN"/>
        <s v="ESØ DEPONIGAS A/S"/>
        <s v="GOSMER BIOGAS ApS"/>
        <s v="Ellehavegaard Energy I/S v/Peter og Inge-Merete Palle Pedersen"/>
        <s v="REJSBY KRAFTVARMEVÆRK A.M.B.A."/>
        <s v="BRØNS KRAFTVARMEVÆRK A.M.B.A."/>
        <s v="FRIFELT/ROAGER KRAFTVARMEVÆRK A.M.B.A."/>
        <s v="GYLLING-ØRTING-FALLING KRAFTVARMEVÆRK A.M.B.A."/>
        <s v="Hundslund-Oldrup Kraftvarmeværk Amba"/>
        <s v="Snertinge, Særslev, Føllenslev Energiselskab A.M.B.A."/>
        <s v="Kolding kommune"/>
        <s v="ENERGI VIBORG VAND A/S"/>
        <s v="Benløseparkens Varmecentral A.M.B.A"/>
        <s v="DYSSEGÅRDSPARKENS KRAFTVARMEVÆRK A M B A"/>
        <s v="Filadelfia"/>
        <s v="GARTNER ERIK HØJVANG JENSEN"/>
        <s v="PARTAS A/S"/>
        <s v="RYE KRAFTVARMEVÆRK A.M.B.A."/>
        <s v="GARTNERIET ELLELUND I/S"/>
        <s v="ERIK &amp; STEEN MAGNUSSON I/S"/>
        <s v="SVENDBORG ANDELS-BOLIGFORENING"/>
        <s v="NORDBY FJERNVARME A M B A"/>
        <s v="OFFER MADSEN A/S"/>
        <s v="MOGENS EIBERG. ERHVERVSGARTNERI A/S"/>
        <s v="TRE-LÆRKE V/MORTEN FREDERIKSEN"/>
        <s v="BLÅHØJ ENERGISELSKAB A.M.B.A."/>
        <s v="Gartneriet Krebs/ Morten Krebs"/>
        <s v="Øster Hurup Kraftvarmeværk"/>
        <s v="HYLLINGE-MENSTRUP KRAFTVARMEVÆRKER A M B A"/>
        <s v="I/S RENO-NORD"/>
        <s v="Thorshøj Kraftvarmeværk Amba"/>
        <s v="EIGIL DAM"/>
        <s v="TRUSTRUP-LYNGBY VARMEVÆRK AMBA"/>
        <s v="Søndbjerg Fjernvarme Amba"/>
        <s v="HEMMET VARMEVÆRK AMBA"/>
        <s v="Nørrevejens Kraftvarmeværk"/>
        <s v="VEJBY-TISVILDE FJERNVARME AMBA"/>
        <s v="SANDVED-TORNEMARK KRAFTVARMEVÆRK AMBA U/STIFT"/>
        <s v="UGGELHUSE-LANGKASTRUP KRAFTVARMEVÆRK AMBA"/>
        <s v="Løkkensvejens Kraftvarmeværk Amba"/>
        <s v="GARTNERIET SVALEN ERWIND HANSEN"/>
        <s v="SILKEBORG GENBRUG OG AFFALD A/S"/>
        <s v="DANFOSS A/S"/>
        <s v="CHEMINOVA A/S"/>
        <s v="ØSTDEPONI GAS OG EL ApS"/>
        <s v="EGETÆPPER A/S"/>
        <s v="SKY-LIGHT A/S"/>
        <s v="HELGE RASMUSSEN"/>
        <s v="OLE KAPPEL"/>
        <s v="EJNAR KIRK"/>
        <s v="LILLEHEDEN A/S"/>
        <s v="THORSØ MILJØ- OG BIOGASANLÆG A.M.B.A."/>
        <s v="GARTNERIET MARKHAVEN ApS"/>
        <s v="NORDJYDSK MINKFODER A/S"/>
        <s v="Gartner Rasmus Henning Nielsen"/>
        <s v="NIELS MØLLER RASMUSSENS GARTNERIER I/S REGNEMARK"/>
        <s v="LINKOGAS A.M.B.A."/>
        <s v="MARICOGEN A/S"/>
        <s v="ARNE TRYNSKOV SØRENSEN"/>
        <s v="Brdr.Christensen"/>
        <s v="Steen Sørensen"/>
        <s v="FONDEN BRUUNSHÅB GAMLE PAPFABRIK"/>
        <s v="Eniig City Solutions A/S"/>
        <s v="BRANDE ELVÆRK AF 1976"/>
        <s v="Randbøldal"/>
        <s v="Det Grønske Skovdistrikt"/>
        <s v="A/S GØDDING MØLLE SKOVBRUG"/>
        <s v="HOPBALLE MØLLE V/J B CHRISTENSEN"/>
        <s v="Den Selvejende Institution Tørning Mølle"/>
        <s v="Gdr. Frits Ebbesen"/>
        <s v="GRAM OG NYBØL GODSER A/S"/>
        <s v="ROLFSTED MØLLE JENS RANDBØLL ENGGÅRD RASMUSSEN"/>
        <s v="Å-Møllen"/>
        <s v="Kærsgaard Avlsgaard/Godsejer Hage"/>
        <s v="KIM JENSEN"/>
        <s v="Lundsby Biogas A/S"/>
        <s v="DEPONIGAS ApS"/>
        <s v="VILLEMOES TEGLVÆRK A/S"/>
        <s v="FORSYNINGSVIRKSOMHEDEN GRØNHØJ STRAND A/S"/>
        <s v="Jens Peter Christensen"/>
        <s v="Sdr. Nissum Fjernvarme I/S Henry Toft/Britha Pilgaard Toft"/>
        <s v="UHRENHOLTGAARD V/MORTEN KNUDSGAARD"/>
        <s v="VIKING MALT A/S"/>
        <s v="BOULSTRUP-HOU KRAFTVARMEVÆRK AMBA"/>
        <s v="TREFOR EL-NET A/S"/>
        <s v="Køge Almennyttige Boligselskab Afd Ellemarken"/>
        <s v="Maabjerg Energy Center - BioHeat&amp;Power A/S"/>
        <s v="ARLA FOODS ENERGY A/S"/>
        <s v="SØREN LEEGAARD RIIS"/>
        <s v="Region Hovedstaden"/>
        <s v="KOPPERS DENMARK ApS"/>
        <s v="FLADDER DANMARK A/S"/>
        <s v="HENNING AABRIK"/>
        <s v="Poul Jensen"/>
        <s v="SKRÆDDERGÅRDEN A/S"/>
        <s v="ULSTED BIOGAS ApS"/>
        <s v="HERNING BIOENERGI A/S"/>
        <s v="ONSBJERG VARMEVÆRK ApS"/>
        <s v="BØRGE KUHR"/>
        <s v="JENS HENRY CHRISTENSEN"/>
        <s v="GRØNGAS, HJØRRING A/S"/>
        <s v="Claus P Hissel"/>
        <s v="Baunsgaard Biogas"/>
        <s v="ARNE LINDHOLT KRISTENSEN"/>
        <s v="GÅRDEJER BENT PEDERSEN"/>
        <s v="GÅRDEJER CARL CHRISTIAN BÆK"/>
        <s v="2 B BIOGAS A/S"/>
        <s v="MICHAEL SANGILD"/>
        <s v="FJERNVARME FYN AFFALDSENERGI A/S"/>
        <s v="Energnist"/>
        <s v="Proprietær Aksel Kirketerp"/>
        <s v="Feltengård I/S"/>
        <s v="Ringkøbing-Skjern Museum"/>
        <s v="NOVOZYMES A/S"/>
        <s v="ARDAGH GLASS HOLMEGAARD A/S"/>
        <s v="Ørsted Salg &amp; Service A/S"/>
        <s v="GARTNERIET MASNEDØ A/S"/>
        <s v="HALDOR TOPSØE A/S"/>
        <s v="SKJERN PAPIRFABRIK A/S"/>
        <s v="FD Hvidovre AMBA"/>
        <s v="HOFOR FJERNVARME P/S"/>
        <s v="GFE KROGENSKÆR P/S"/>
        <s v="Dammen Bioenergi A/S"/>
        <s v="CILAJ ENERGI A/S"/>
        <s v="HENRIK CLAUSEN"/>
        <s v="Ballen-Brundby Fjernvarme Amba"/>
        <s v="Bindslev Elværk"/>
        <s v="Effektpartner AS"/>
        <s v="ENERGI FYN PRODUKTION A/S"/>
        <s v="LEMVIG BIOGASANLÆG A.M.B.A."/>
        <s v="ENERGISELSKABET VED ANDELS- SAMFUNDET I HJORTSHØJ"/>
        <s v="Hans Andreas Jørgensen"/>
        <s v="Havneby Varmeværk A.m.b.a."/>
        <s v="ROULUNDS ENERGY ApS"/>
        <s v="E.ON PRODUKTION DANMARK A/S"/>
        <s v="Skive kommune"/>
        <s v="LARS FOVERSKOV"/>
        <s v="HGS - Hovedstadsområdets Geotermiske Samarbejde"/>
        <s v="HANS LORENZEN"/>
        <s v="BIOKRAFT A/S"/>
        <s v="Ørsted Sales &amp; Distribution A/S"/>
        <s v="FREDERIKSHAVN VARME A/S"/>
        <s v="HALS METAL A/S"/>
        <s v="VÆKST &amp; MILJØ V/ULRIK DAHL"/>
        <s v="MPM INVEST ApS"/>
        <s v="Skou Hansen I/S v/Carl Skou og Lars Peter Skou Hansen"/>
        <s v="FLEXENERGI A/S"/>
        <s v="BÅNLEV BIOGAS A/S"/>
        <s v="Tousgård v/Jens Kirk"/>
        <s v="ZITCOM A/S"/>
        <s v="DK PLANT ApS"/>
        <s v="REGULERKRAFT IKAST ApS"/>
        <s v="LP Springheste Lars Nørgaard Pedersen"/>
        <s v="Region Midtjylland"/>
        <s v="Grenaa Effektreserve AS"/>
        <s v="HJØRRING VANDSELSKAB A/S"/>
        <s v="Sorø kommune"/>
        <s v="Bodil Grønbek"/>
        <s v="DEIF A/S"/>
        <s v="NORDIC BIOENERGY ApS"/>
        <s v="SILKEBORG VARME A/S"/>
        <s v="KOHBERG BAKERY GROUP A/S"/>
        <s v="HILLERØD VARME A/S"/>
        <s v="KØGE VARME A/S"/>
        <s v="Jakob Snedker"/>
        <s v="BORNHOLMS VARME A/S"/>
        <s v="FUZION A/S"/>
        <s v="SILKEBORG SPILDEVAND A/S"/>
        <s v="HVALSØ SAVVÆRK A/S"/>
        <s v="ELMEGÅRD SMEDE &amp; MASKINFORRETNING"/>
        <s v="EWII A/S"/>
        <s v="KERTEMINDE FORSYNING - VARME A/S"/>
        <s v="DUPONT NUTRITION BIOSCIENCES ApS"/>
        <s v="Sulkendrup Vandmølle"/>
        <s v="REFA, STUBBEKØBING FJERNVARME A/S"/>
        <s v="EBELTOFT FJERNVARMEVÆRK"/>
        <s v="MARIBO VARMEVÆRK AMBA"/>
        <s v="KJELLERUP FJERNVARME AMBA"/>
        <s v="LOLLAND VARME A/S"/>
        <s v="TARM VARMEVÆRK A M B A"/>
        <s v="ØSTERMOSE BIOENERGI A/S"/>
        <s v="ASSENS FJERNVARME A M B A"/>
        <s v="DIN Forsyning Varme A/S"/>
        <s v="AARHUS VAND A/S"/>
        <s v="VORDINGBORG FJERNVARME A/S"/>
        <s v="GULDBORGSUND VARME A/S"/>
        <s v="GRÅSTEN VARME A/S"/>
        <s v="HERNING VAND HOLDING A/S"/>
        <s v="FORSYNING HELSINGØR VARME A/S"/>
        <s v="MIDDELFART SPILDEVAND A/S"/>
        <s v="BRØNDERSLEV VARME A/S"/>
        <s v="HØRSHOLM VAND ApS"/>
        <s v="REFA ENERGI A/S"/>
        <s v="TØNDER DEPONI A/S"/>
        <s v="RØNBJERG ATTRAKTIONER OG SERVICES A/S"/>
        <s v="Fyns Affalds Koordinerings Selskab"/>
        <s v="GARTNERIET TORUP ApS"/>
        <s v="VORDINGBORG SPILDEVAND A/S"/>
        <s v="BIO VÆKST A/S"/>
        <s v="MORSØ VARME A/S"/>
        <s v="Tønder kommune"/>
        <s v="HALSNÆS VARME A/S"/>
        <s v="ØSTERLUND VARME A/S"/>
        <s v="NORDBORG KRAFTVARMEVÆRK A/S"/>
        <s v="FORS Varme Holbæk, Jyderup A/S"/>
        <s v="EJENDOMSSELSKABET VANGEDE A/S"/>
        <s v="I/S Tandergård"/>
        <s v="VIDEBÆK VARME A/S"/>
        <s v="RINGKØBING-SKJERN FORSYNING A/S"/>
        <s v="FAXE SPILDEVAND A/S"/>
        <s v="FORSYNING HELSINGØR SPILDEVAND A/S"/>
        <s v="FORS Varme Roskilde A/S"/>
        <s v="HILLERØD KRAFTVARME ApS"/>
        <s v="DIN Forsyning Spildevand A/S"/>
        <s v="HALSTED HALMVARMEVÆRK ApS"/>
        <s v="FORSYNING HELSINGØR AFFALD A/S"/>
        <s v="RØNNE VARME A/S"/>
        <s v="HELSINGØR KRAFTVARMEVÆRK A/S"/>
        <s v="Holbæk Bioenergi I/S"/>
        <s v="ARWOS SPILDEVAND A/S"/>
        <s v="FORS Varme Holbæk, St. Merløse A/S"/>
        <s v="FORS Spildevand Holbæk A/S"/>
        <s v="EFFEKTMARKED.DK A/S"/>
        <s v="RINGSTED KRAFTVARMEVÆRK A/S"/>
        <s v="VORDINGBORG KRAFTVARME A/S"/>
        <s v="HORSENS VAND ENERGI A/S"/>
        <s v="ØSTERVANG SJÆLLAND A/S"/>
        <s v="ARWOS DEPONI A/S"/>
        <s v="REFA, HORBELEV FJERNVARME A/S"/>
        <s v="ODSHERRED VARME A/S"/>
        <s v="GARTNERIET SKOVLUNDEN ApS"/>
        <s v="DC GENERATION A/S"/>
        <s v="FREDERICIA SPILDEVAND OG ENERGI A/S"/>
        <s v="Ørsted Bioenergy &amp; Thermal Power A/S"/>
        <s v="DAKA DENMARK A/S"/>
        <s v="Greve Fjernvarme A.m.b.a."/>
        <s v="NIMA HALM ApS"/>
        <s v="MÅLØV RENS A/S"/>
        <s v="FURESØ SPILDEVAND A/S"/>
        <s v="Skørping Varmeværk"/>
        <s v="ROSALINA A/S"/>
        <s v="HOFOR ENERGIPRODUKTION A/S"/>
        <s v="FJERNVARME HORSENS A/S"/>
        <s v="Kolind Fjernvarmeværk A.M.B.A"/>
        <s v="HJORTEBJERG REAL ESTATE A/S"/>
        <s v="ENERGIGRUPPEN JYLLAND ELPRODUKTION A/S"/>
        <s v="GRAFF KRISTENSEN A/S"/>
        <s v="RINGSTED FJERNVARME A/S"/>
        <s v="BIOFOS SPILDEVANDSCENTER AVEDØRE A/S"/>
        <s v="HILLERØD BIOFORGASNING P/S"/>
        <s v="Energi Vegger A M B A"/>
        <s v="LIMFJORDENS BIOENERGI ApS"/>
        <s v="MARIAGERFJORD VAND A/S"/>
        <s v="KALUNDBORG VARMEFORSYNING A/S"/>
        <s v="ODENSE RENOVATION A/S"/>
        <s v="BILLUND ENERGI A/S"/>
        <s v="HILLERØD SPILDEVAND A/S"/>
        <s v="SØNDERBORG SPILDEVANDSFORSYNING A/S"/>
        <s v="FJERNVARME FYN PRODUKTION A/S"/>
        <s v="THISTED RENSEANLÆG A/S"/>
        <s v="AALBORG KLOAK A/S"/>
        <s v="NYSTED BIOENERGI ApS"/>
        <s v="Vandmiljø Randers A/S"/>
        <s v="SK SPILDEVAND A/S"/>
        <s v="CARLSBERG SUPPLY COMPANY DANMARK A/S"/>
        <s v="Maabjerg Energy Center - BioGas A/S"/>
        <s v="Aalborg Portland A/S"/>
        <s v="JENS KROGH"/>
        <s v="TREFOR VAND A/S"/>
        <s v="Skanderborg kommune"/>
        <s v="HANS MARTIN WESTERGAARD"/>
        <s v="Løkken Varmeværk"/>
        <s v="Aars Fjernvarme Amba"/>
        <s v="Nordjyllandsværket A/S"/>
        <s v="Aalborg Varme A/S"/>
        <s v="Aalborg Decentrale Værker A/S"/>
        <s v="RIBE BIOGAS A/S"/>
        <s v="Slagslunde Fjernvarme A.m.b.a."/>
        <s v="REFA Gedser Fjernvarme A/S"/>
        <s v="PRÆSTØ FJERNVARME"/>
        <s v="BIOFOS LYNETTEFÆLLESSKABET A/S"/>
        <s v="FREDERIKSHAVN FORSYNING A/S"/>
        <s v="JAYNET A/S"/>
        <s v="SEAWEST ATTRAKTIONER &amp; SERVICES ApS"/>
        <s v="ARLA FOODS AMBA"/>
        <s v="MØLLEÅVÆRKET A/S"/>
        <s v="SKOVBOHALLERNE"/>
        <s v="RENO DJURS I/S"/>
        <s v="LÆSØ VARME A/S"/>
        <s v="BlueKolding Energiproduktion A/S"/>
        <s v="Forsvarsministeriet, Departementet"/>
        <s v="EGEDAL FJERNVARME A/S"/>
        <s v="NORDALIM A/S"/>
        <s v="NORDISK PERLITE ApS"/>
        <s v="AGRI-NORCOLD A/S"/>
        <s v="SKAMOL A/S"/>
        <s v="DANSK LANDBRUGS GROVVARESELSKAB A.M.B.A."/>
        <s v="DSB VEDLIGEHOLD A/S"/>
        <s v="Aarhus Universitet"/>
        <s v="Glamsbjerg-Haarby Varmeværk I/S"/>
        <s v="Ejsing Fjernvarme A.M.B.A"/>
        <s v="AUTOREPARATØR ANTON NIELSEN"/>
        <s v="DAB"/>
        <s v="Føns Nærvarme A.m.b.a."/>
        <s v="Region Sjælland"/>
        <s v="RF-Anholt ApS"/>
        <s v="BIOMASSEFYRET KRAFTVARMEVÆRK A/S"/>
        <s v="Kongshøj Mølle v/ Lisbeth Larsen"/>
        <s v="Deponiselskabet Bobøl I/S"/>
        <s v="KERTEMINDE BIOGAS ApS"/>
        <s v="SKIVE BIOGAS ApS"/>
        <s v="Steffen Schmidt"/>
        <s v="GRENÅ ANDELSBOLIGFORENING"/>
        <s v="DANKALK K/S"/>
        <s v="Grøngas, Vraa A/S"/>
        <s v="Brdr. Thorsen Biogas I/S"/>
        <s v="Brdr. Thorsen Varmeværk I/S"/>
        <s v="Mejlby Fjernvarme AMBA"/>
        <s v="OL Biogas ApS"/>
        <s v="METALCOLOUR A/S"/>
        <s v="JSJ ApS"/>
        <s v="BBB-BOLL ApS"/>
        <s v="CLAUS SØRENSEN A/S"/>
        <s v="K. Zinck Varme"/>
        <s v="Den selvejende institution Kibæk Møllelaug"/>
        <s v="Tågholm Biogas I/S"/>
        <s v="Graugård I/S"/>
        <s v="LBJBIO I/S"/>
        <s v="GARTNERIET THORUPLUND A/S. FRAUGDE"/>
        <s v="FRILAND ÅRSLEV ApS"/>
        <s v="A/S DANSK SHELL"/>
        <s v="AULUM FJERNVARME AMBA"/>
        <s v="AABYBRO FJERNVARME"/>
        <s v="AFFALDSSELSKABET VENDSYSSEL VEST I/S"/>
        <s v="AGERSTED VARMEVÆRK"/>
        <s v="ALBERTSLUND KOMMUNE"/>
        <s v="ALLINGÅBRO VARMEVÆRK A M B A"/>
        <s v="ALS FJERNVARME AMBA"/>
        <s v="Egtved Varmeværk A.M.B.A."/>
        <s v="Flauenskjold Varmeværk A.m.b.a"/>
        <s v="Glamsbjerg-Haarby Varmeværk a.m.b.a."/>
        <s v="Energi Ikast Varme A/S"/>
        <s v="LØGTEN-SKØDSTR FJERNVARMEV A M B A"/>
        <s v="NYKØBING SJ VARMEVÆRK"/>
        <s v="ANDELSSELSKABET OKSBØL VARMEVÆRK"/>
        <s v="PADBORG FJERNVARME A.M.B.A."/>
        <s v="SDR FELDING VARMEVÆRK"/>
        <s v="TISTRUP VARMEVÆRK"/>
        <s v="TRANUM VARMEVÆRK"/>
        <s v="Vejlby Fjernvarme"/>
        <s v="Vejle Fjernvarme A M B A"/>
        <s v="Ø BRØNDERSLEV FJERNVARMEVÆRK"/>
        <s v="ØSTERVRÅ VARMEVÆRK AMBA"/>
        <s v="Bornholms El-Produktion A/S"/>
        <s v="ANS FJERNVARMEVÆRK A M B A"/>
        <s v="ANSAGER VARMEVÆRK"/>
        <s v="ARDEN VARMEVÆRK AMBA"/>
        <s v="Asaa Fjernvarme"/>
        <s v="AUGUSTENBORG FJERNVARME A M B A"/>
        <s v="AUNING VARMEVÆRK A M B A"/>
        <s v="Balling-Rødding Varmeværk A.m.b.a."/>
        <s v="Bedsted Fjernvarme"/>
        <s v="BINDSLEV FJERNVARME A M B A"/>
        <s v="BRAMMING FJERNVARME AMBA"/>
        <s v="LISTEFABRIKKEN I. C. A/S"/>
        <s v="Gudenådalens Energiselskab Amba"/>
        <s v="Durup Fjernvarme A.m.b.a."/>
        <s v="Ejby Fjernvarmecentral"/>
        <s v="Gelsted Fjernvarme a.m.b.a"/>
        <s v="Hadsund Fjernvarme a.m.b.a."/>
        <s v="Hjallerup Fjernvarmeværk A.m.b.a."/>
        <s v="Kibæk Varmeværk A.m.b.a           Administrationskontoret"/>
        <s v="SØNDERBORG FJERNVARME A.M.B.A."/>
        <s v="Vejen Varmeværk a.m.b.a."/>
        <s v="SEAS-NVE Finans A/S"/>
        <s v="Peder Andersen"/>
        <s v="Bornholms Bioenergi ApS"/>
        <s v="Sønderborg Varme A/S"/>
        <s v="REFA Maribo-Sakskøbing Kraftvarmeværk A/S"/>
        <s v="Lyngby Kraftvarmeværk A/S"/>
        <s v="ROSALINA ApS"/>
        <s v="Sentia Denmark A/S"/>
        <s v="J.H. PLANTER ApS"/>
        <s v="KW Energi A/S"/>
        <s v="Nørgård Bioenergi ApS"/>
        <s v="FORS Spildevand Roskilde A/S"/>
        <s v="Brandstrup Agro ApS"/>
        <s v="Sorø Fjernvarme A/S"/>
        <s v="Favrskov kommune"/>
        <s v="Haslev Fjernvarme  A.m.b.a."/>
        <s v="Hals Fjernvarme AmbA"/>
        <s v="Verdo Varme Herning A/S"/>
        <s v="Hovedgård Fjernvarme amba"/>
        <s v="Billund Varmeværk A.m.b.a."/>
        <s v="STRUER ENERGI FJERNVARME A/S"/>
        <s v="Aktieselskabet af 1. oktober 1998"/>
        <s v="Viborg Idrætshøjskole S/I"/>
        <s v="FELDBORG ENERGY ApS"/>
        <s v="FELDBORG GROWERS A/S"/>
        <s v="Dyssegårdsparken A M B A"/>
        <s v="Sandved-Tornemark Kraftvarmeværk A.m.b.a"/>
        <s v="Ege Carpets A/S"/>
        <s v="HERNING BIOENERGI ApS"/>
        <s v="SKJERN PAPER A/S"/>
        <s v="Nature Energy Bånlev A/S"/>
        <s v="team.blue Denmark A/S"/>
        <s v="EG Smede &amp; Maskinforretning"/>
        <s v="ØSTERMOSE BIOENERGI ApS"/>
        <s v="Vejle Kommune"/>
        <s v="EFFEKTMARKED.DK ApS"/>
        <s v="Novafos Måløv Rens A/S"/>
        <s v="Novafos Spildevand Furesø A/S"/>
        <s v="EC POWER A/S"/>
        <s v="Selskabet af 15. juni 2019 ApS"/>
        <s v="AffaldVarme Aarhus Biomasse A/S"/>
        <s v="Baunsgaard  Agro ApS"/>
        <s v="LBT AGRO K/S"/>
        <s v="Assens Fjernvarme Produktion A/S"/>
        <s v="VESTHIMMERLANDS VAND A/S"/>
        <s v="Gartneriet Svend Erik Nielsen ApS"/>
        <s v="Novafos Spildevand Hørsholm A/S"/>
        <s v="ApS GAMMELMARK 20"/>
        <s v="Ørbæk Biomasse ApS"/>
        <s v="KOPENHAGEN FUR INTERNATIONAL A/S"/>
        <s v="Glamsbjerg Fjernvarme A.m.b.a."/>
        <s v="BALLING FJERNVARMEVÆRK AMBA"/>
        <m/>
      </sharedItems>
    </cacheField>
    <cacheField name="Værk_Navn" numFmtId="0">
      <sharedItems containsBlank="1" count="1311">
        <s v="Halmvarmeværket Borup"/>
        <s v="Bredebro Varmeværk, Søndergade"/>
        <s v="Bredebro Varmeværk, Langagervej"/>
        <s v="Bredsten-Balle Kraftvarmeværk A.m.b.a."/>
        <s v="Broager Fjernvarmeselskab"/>
        <s v="Broager FV - Solvarmeanlæg"/>
        <s v="Brovst Fjernvarme"/>
        <s v="Brøndbyøster Fjernvarmecentral"/>
        <s v="Bogense Forsyningsselskab"/>
        <s v="Nordborg Varmecentral"/>
        <s v="Havnbjerg Varmecentral"/>
        <s v="Langesø Varmecentral"/>
        <s v="Borup Varmeværk Amba"/>
        <s v="Brøndbyvester Fjernvarmecentral"/>
        <s v="Brøndby Strand Fjernvarmecentral"/>
        <s v="Priorparkens Varmecentral"/>
        <s v="Brokær Varmecentral"/>
        <s v="Bælum Varmeværk"/>
        <s v="Bøvling Varmeværk"/>
        <s v="CTR, Nybrovej Centralen"/>
        <s v="CTR, Spidslastcentral Phistersvej"/>
        <s v="Frederiksberg Varmecentral"/>
        <s v="Høje Gladsaxe Varmecentral"/>
        <s v="Gladsaxe Spidslastanlæg"/>
        <s v="CTR, Utterslev Varmecentral"/>
        <s v="CTR, KLC2 - Københavns Lufthavn"/>
        <s v="CTR I/S GRC (Gladsaxe Ringvej Centralen)"/>
        <s v="Christiansfeld Fjernvarmeselskab Amba"/>
        <s v="Christiansfeld-Tyrstrup Fjernvarme"/>
        <s v="Durup Fjernvarme"/>
        <s v="Davinde Bioenergi"/>
        <s v="Avedøre Fjernvarme A.m.b.a"/>
        <s v="Dronninglund Fjernvarme, Tidselbak Alle 18"/>
        <s v="Dronninglund Fjernvarme, Søndervangsvej 3"/>
        <s v="Dronninglund Fjernvarme, Lunderbjerg 6A"/>
        <s v="Dybvad Varmeværk Amba"/>
        <s v="Ejby Fjernvarme A.m.b.a."/>
        <s v="Ejstrupholm Varmeværk"/>
        <s v="Engholm Varmecentral, Allerød Kommune"/>
        <s v="Lillerød Øst Fjernvarmecentral"/>
        <s v="Ravnsholtskolen &amp;#43; SFO"/>
        <s v="Rådhuset"/>
        <s v="Blovstrød Skole &amp;#43; SFO"/>
        <s v="Lillerød Skole &amp;#43; SFO"/>
        <s v="Lynge Skole &amp;#43; SFO"/>
        <s v="Farum Fjernvarme, Stavnsholtvej 33"/>
        <s v="Farum Fjernvarme, Rugmarken 25"/>
        <s v="Fredericia Fjernvarme, Danmarksgade 37"/>
        <s v="Fredericia Fjernvarme, Venusvej 12"/>
        <s v="Fredericia Fjernvarme, Indre Ringvej 93"/>
        <s v="Fredericia Fjernvarme, Zartmannsvej 29"/>
        <s v="Fangel Bioenergi"/>
        <s v="Farsø Fjernvarmeværk"/>
        <s v="Farsø Varmeværk Fredbjergvej"/>
        <s v="Faxe Fjernvarmeselskab, Knudsvej 2"/>
        <s v="Faxe Fjernvarmeselskab, Schjølervej 7"/>
        <s v="Faxe Kalk Ovnanlægget Stubberup"/>
        <s v="Fensmark Fjernvarmeværk"/>
        <s v="Ferritslev Fjernvarmeværk"/>
        <s v="FF Skagen A/S"/>
        <s v="Fjerritslev Fjernvarme, Industrivej 27"/>
        <s v="Frederiks Varmeværk"/>
        <s v="Fuglebjerg Fjernvarme"/>
        <s v="FFV Varme A/S"/>
        <s v="FFV Varme"/>
        <s v="Gauerslund Fjernvarme, Industrivej 2c"/>
        <s v="Gauerslund Fjernvarme, Brejning Søndergade 30"/>
        <s v="Kellers Park Varmeværk"/>
        <s v="Gilleleje Fjernvarmeselskab, Fiskerengen 2"/>
        <s v="Give Fjernvarme (Energivej 3)"/>
        <s v="Galten Varmeværk, Skolebakken 29"/>
        <s v="Galten Varmeværk, Rødikvej 87"/>
        <s v="Gandrup - Vester Hassing Varmeforsyning, Meretesvej 6"/>
        <s v="Gandrup - Vester Hassing Varmeforsyning, Skolegade 1"/>
        <s v="Gedsted Varmeværk"/>
        <s v="Gelsted Fjernvarme a.m.b.a."/>
        <s v="Give Energianlæg ApS (Energivej 8)"/>
        <s v="Give Energianlæg (Østerhovedvej)"/>
        <s v="Gjerlev Varmeværk"/>
        <s v="Glyngøre Fjernvarmeværk"/>
        <s v="Gram Fjernvarme"/>
        <s v="Grenaa Forbrænding a/s"/>
        <s v="Grenå Varmeværk"/>
        <s v="Grenå Varmeværk AMBA - Bredstrup Varmeværk"/>
        <s v="Søndre Skole Varmeværk (SSV)"/>
        <s v="Fuglsang Varmeværk"/>
        <s v="Grenå Fjernvarme - Sol 1"/>
        <s v="KVV Grønningen-Central 2"/>
        <s v="GEV Varme AS, Sydtoften 600"/>
        <s v="KVV Tårnvej"/>
        <s v="GEV Varme AS, Ansager Landevej 9"/>
        <s v="Flisværket"/>
        <s v="Græsted Fjernvarme A.m.b.a"/>
        <s v="Gørding Varmeværk, Nørregade 55"/>
        <s v="Gørding Varmeværk, Annesmindevej 7"/>
        <s v="Haslev Fjernvarme Imba, Nygade 68"/>
        <s v="Haslev Kraftvarmeværk"/>
        <s v="Haslev Fjernvarme Imba, Humlevænget 1"/>
        <s v="Hinnerup Fjernvarme, Fanøvej 15"/>
        <s v="Hinnerup Fjernvarme, Århusvej 3"/>
        <s v="Hinnerup Fjernvarme, Skanderborgvej -"/>
        <s v="Hirtshals Kraftvarmeværk"/>
        <s v="Holeby Fjernvarme Amba"/>
        <s v="Nærumcentralen"/>
        <s v="Øverødcentralen"/>
        <s v="Teknikerbycentralen"/>
        <s v="Skodsborgcentralen"/>
        <s v="Vejlesøparkcentralen"/>
        <s v="Hvidbjerg Fjernvarme A.m.b.a., Håndværkervej 2"/>
        <s v="Haderslev Fjernvarme, Posthussvinget 1"/>
        <s v="Haderslev Fjernvarme, Fjordagervej 15-17"/>
        <s v="Haderslev Fjernvarme, Nederbyvænget 442"/>
        <s v="Niels Finsensvej central"/>
        <s v="Knokbjerg - Haderslev Fjernvarme A.m.b.a."/>
        <s v="Hadsten Varmeværk, Central Syd"/>
        <s v="Hadsten Varmeværk Hovvej"/>
        <s v="Hornbech"/>
        <s v="Hadsund Fjernvarme a.m.b.a."/>
        <s v="Hedeparken"/>
        <s v="Transbjergholt"/>
        <s v="Solvarme - Sandelsmosevej"/>
        <s v="Hals Fjernvarme, Bygmestervej 9-11"/>
        <s v="Fårvang Varmeværk"/>
        <s v="Gjern Varmeværk"/>
        <s v="Hammel Fjernvarmeselskab"/>
        <s v="Hammel Fjernvarme Amba"/>
        <s v="Lading-Fajstrup Varmeforsyningsselskab a.m.b.a"/>
        <s v="Finlandsvej 3A"/>
        <s v="Hammershøj Fjernvarmeværk"/>
        <s v="Hammersøj Fjernvarmeværk Solvarme"/>
        <s v="Hanstholm Varmeværk"/>
        <s v="Hanstholm Kraftvarme,"/>
        <s v="Hedensted Fjernvarme, Løsningvej 26"/>
        <s v="Jacobsens Backery Ltd. A/S"/>
        <s v="SuperBrugsen Hedensted"/>
        <s v="R2 Agro"/>
        <s v="Satellit Centralen Hedensted"/>
        <s v="Hejnsvig Varmeværk A.m.b.a."/>
        <s v="Verdo Varme Herning, Holstebrovej"/>
        <s v="Verdo Varme Herning, Nord varmecentral"/>
        <s v="Verdo Varme Herning, Lind"/>
        <s v="Verdo Varme Herning, Sinding"/>
        <s v="Verdo Varme Herning, Simmelkær"/>
        <s v="Verdo Varme Herning, Fasterholt"/>
        <s v="Verdo Varme Herning, Høgild"/>
        <s v="Verdo Varme Herning, Kølkær"/>
        <s v="Verdo Varme Herning, Hammerum"/>
        <s v="Verdo Varme Herning, Hodsager"/>
        <s v="Verdo Varme Herning, Haunstrup"/>
        <s v="Verdo Varme Herning, Gjellerup"/>
        <s v="Verdo Varme Herning, Snejbjerg"/>
        <s v="Verdo Varme Herning, Vest"/>
        <s v="Verdo Varme Herning, Nødforsyningskedel"/>
        <s v="Verdo Varme Herning, Ilskov"/>
        <s v="Verdo Varme Herning, HI-Park"/>
        <s v="Hjallerup Fjernvarmeselskab"/>
        <s v="Klokkerholm Fjernvarme"/>
        <s v="Hjallerup Bio/solvarme"/>
        <s v="Hjordkær Fjernvarmeværk"/>
        <s v="Hjørring Varmeforsyning, Buen 7"/>
        <s v="Hjørring Varmeforsyning, Mandøvej 10"/>
        <s v="Hjørring Varmeforsyning, Anemonevej 4"/>
        <s v="Hjørring Varmeforsyning, Vandværksvej 41"/>
        <s v="Hjørring Varmeforsyning, Aastrupvej 50"/>
        <s v="Hjørring Varmeforsyning, Gasværksbakken 5-7"/>
        <s v="Hobro Varmeværk"/>
        <s v="Hobro Varmeværk, Lupinvej"/>
        <s v="Holme Lundshøj Fjernvarme amba"/>
        <s v="Vestforsyning Varme A/S, Central H"/>
        <s v="Vestforsyning Varme A/S, Central Nord"/>
        <s v="Vestforsyning Varme A/S, Central Ellebæk"/>
        <s v="Vestforsyning Varme A/S, Central Vest"/>
        <s v="Vestforsyning Varme A/S, Central Øst"/>
        <s v="Vestforsyning Varme A/S, Tvis Møllevej 3"/>
        <s v="Vestforsyning Varme A/S, Kirkevænget 9-11, Tvis"/>
        <s v="Vestforsyning Varme A/S, Central Skave"/>
        <s v="Vestforsyning Varme A/S, Central Sletten"/>
        <s v="Vestforsyning Varme A/S Flytbar Central"/>
        <s v="Holsted Varmeværk"/>
        <s v="Holsted solvarme"/>
        <s v="Hornbæk Fjernvarme"/>
        <s v="Fjernvarme Horsens A/S - Glentevej"/>
        <s v="Fjernvarme Horsens A/S - Østergade 14"/>
        <s v="Fjernvarme Horsens A/S - Langmarksvej 84"/>
        <s v="Fjernvarme Horsens A/S - Høegh Guldbergs Gade 20"/>
        <s v="Egebjerg central"/>
        <s v="Hovedgård Fjernvarme amba"/>
        <s v="Hth Køkkener A/S"/>
        <s v="Hundested varmeværk"/>
        <s v="Hurup Fjernvarme, Nygade 22"/>
        <s v="Hurup Fjernvarme, Erhvervsvej 5"/>
        <s v="Hvalsø Kraftvarmeværk"/>
        <s v="Hvide Sande Fjernvarme"/>
        <s v="Hvide Sande Fjernvarme - solvarme"/>
        <s v="Hvidebæk Fjernvarmeforsyning A.m.b.a."/>
        <s v="Toftevej 5"/>
        <s v="Høje Taastrup Fjernvarme - Malervej-centralen"/>
        <s v="Høje Taastrup Fjernvarme - Mølleholmen-centralen"/>
        <s v="Hedehusene Fjernvarme - Kallerupvej"/>
        <s v="Helgeshøj-Centralen"/>
        <s v="Solvarmecentral Vesterled"/>
        <s v="Højslev Nr. Søby Fjernvarmeværk (Rolighedsvej)"/>
        <s v="Højslev Nr. Søby Fjernvarmeværk (Søbyvej)"/>
        <s v="Høng Varmeværk, Banemarken 8"/>
        <s v="Hørby Varmeværk"/>
        <s v="I/S Amager Ressourcecenter"/>
        <s v="Billund Varmeværk I"/>
        <s v="Billund Varmeværk II"/>
        <s v="Billund Varmeværk III"/>
        <s v="Billund Varmeværk IV"/>
        <s v="Brande Fjernvarme A.m.b.a."/>
        <s v="Brande Fjernvarme, BTX Group"/>
        <s v="Brande Fjernvarme - Myl Erichsensvej"/>
        <s v="Brædstrup Totalenergianlæg AS"/>
        <s v="Brørup Fjernvarme"/>
        <s v="Næstved Affaldsenergi SYD"/>
        <s v="Slagelse Affaldsenergi"/>
        <s v="Næstved Affaldsenergi"/>
        <s v="Forlev miljøanlæg"/>
        <s v="Fladså Losseplads"/>
        <s v="Faxe Miljøanlæg"/>
        <s v="Helsinge Fjernvarme"/>
        <s v="ARGO Roskilde KraftVarmeVærk"/>
        <s v="Middelfart Fjernvarme a.m.b.a. - Kraftvarmeværk"/>
        <s v="Middelfart Fjernvarme, Hovedcentral"/>
        <s v="Middelfart Fjernvarme, Central Øst"/>
        <s v="Middelfart Fjernvarme - Biomassecentral"/>
        <s v="Opnæsgård"/>
        <s v="I/S Norfors"/>
        <s v="SCION DTU"/>
        <s v="Svaneparken"/>
        <s v="Nivå fjernvarme"/>
        <s v="Hammerbakken 10"/>
        <s v="Kajerødskolen"/>
        <s v="Jetsmark Energiværk A.m.b.a."/>
        <s v="Affaldsforbrændingsanlæg I/S REFA"/>
        <s v="Bioenergi, Nyk. F."/>
        <s v="I/S Reno Syd"/>
        <s v="Troldhede Varmeværk I/S"/>
        <s v="I/S Vestforbrænding"/>
        <s v="Hedegårdens varmecentral (I/S Vestforbrænding)"/>
        <s v="Måløv Spids- og Reservelastcentral"/>
        <s v="Vildbjerg Varmeværk Amba"/>
        <s v="Ingstrup Fjernvarme"/>
        <s v="Ishøj Kommunes Varmeforsyning/Ishøj Varmeværk"/>
        <s v="Jelling Varmeværk, Grønnegade 3"/>
        <s v="Jelling Varmeværk, Nordkrogen 20 B"/>
        <s v="Jerslev Varmeværk"/>
        <s v="Karup Varmeværk"/>
        <s v="Kibæk Varmeværk, Kastaniealle 10"/>
        <s v="Kibæk Varmeværk, Energivej 6"/>
        <s v="Klejtrup Varmeværk"/>
        <s v="FWS, DK"/>
        <s v="Fortum - Århus"/>
        <s v="Kongerslev Fjernvarme"/>
        <s v="Kongerslev Fjernvarme, Satelitcentral"/>
        <s v="Kværndrup Fjernvarme"/>
        <s v="Kølvrå Fjernvarmecentral"/>
        <s v="Lystrup Fjernvarme Amba"/>
        <s v="Langå Varmeværk"/>
        <s v="Langaa Varmeværk - Solvarmecentral"/>
        <s v="Lem Varmeværk"/>
        <s v="Lemvig Varmeværk Industrivej"/>
        <s v="Nørre Nissum Kraftvarme A.m.b.a."/>
        <s v="Klinkby Kraftvarme"/>
        <s v="Lemvig Varmeværk Vestavej"/>
        <s v="Løgstrup Varmeværk, Kølsenvej 14 A"/>
        <s v="Løgstrup Varmeværk (Solvarmeanlæg)"/>
        <s v="Løgstør Fjernvarmeværk"/>
        <s v="Ranum Fjernvarmecentral"/>
        <s v="Vindblæs fjernvarmecentral (gl. VrkID 1370)"/>
        <s v="Løgumkloster Fjernvarme (Søndermarksvej)"/>
        <s v="Driftscentral Søndermarksvej"/>
        <s v="Løsning Fjernvarme A.m.b.a."/>
        <s v="Marstal Fjernvarme"/>
        <s v="Marstal Solvarmeanlæg Skolevej"/>
        <s v="Marstal Fjernvarme - Fliskedel med Organic-Rankine turbine"/>
        <s v="Marstal Solvarmeanlæg Nørremarksvej"/>
        <s v="Malling Varmeværk"/>
        <s v="Mariager Fjernvarmeværk"/>
        <s v="Mou Kraftvarme"/>
        <s v="Møldrup Varmeværk"/>
        <s v="Mølholm Varmeværk"/>
        <s v="Mørke Fjernvarmeselskab"/>
        <s v="Mørkøv Varmeværk Amba"/>
        <s v="Nibe Varmeværk AMBA"/>
        <s v="Nyborg Forsyning og Service, Central Gasværksvej"/>
        <s v="Nyborg Forsyning og Service A/S, Lindholmvej 12"/>
        <s v="Nyborg Forsyning og Service A/S, Skaboeshusevej 115"/>
        <s v="Nyborg Forsyning og Service A/S, Halvej 4"/>
        <s v="Ullerslev Kraftvarmeværk"/>
        <s v="Nyborg Forsyning og Service A/S, Langelandsvej 20"/>
        <s v="Nyborg Renseanlæg"/>
        <s v="Dansk Træemballage overskudsvarme"/>
        <s v="Nykøbing Mors Fjernvarmeværk"/>
        <s v="Solvarmecentral Færøvej"/>
        <s v="Næstved Fjernvarme, Åderupvej 22-24"/>
        <s v="Næstved Fjernvarme, H. C. Andersensvej 28"/>
        <s v="Næstved Fjernvarme, Ejlersvej 24"/>
        <s v="Næstved Fjernvarme, Kanalvej 9"/>
        <s v="Næstved Fjernvarme, Østre Ringvej 98"/>
        <s v="Næstved Fjernvarme, Ringstedgade 61"/>
        <s v="Nørager Varmeværk"/>
        <s v="Elmegaardsvej 6"/>
        <s v="Aalestrup Varme, Rolighedsvej 2"/>
        <s v="Solvarme Toftegaardsvej"/>
        <s v="Nørre Snede Varmeværk, Værk II"/>
        <s v="Nørre Snede Varmeværk, Værk I"/>
        <s v="Nørre-Snede Kraftvarme"/>
        <s v="Nørre Alslev Fjernvarmeværk (Peter L Jensens Vej)"/>
        <s v="Nørre Alslev Fjernvarmeværk (Kæpgårdsvej)"/>
        <s v="Nørre Nebel Fjernvarme"/>
        <s v="Odder Varmeværk, Skovdalsvej 8"/>
        <s v="Odder Varmeværk, Østermarksvej 19"/>
        <s v="Nr. Broby Varmecentral"/>
        <s v="Bellinge Varmecentral"/>
        <s v="Billedskærervej Varmecentral"/>
        <s v="Bolbro Varmecentral"/>
        <s v="Odense Kommune VC Bullerup"/>
        <s v="Centrum Varmecentral"/>
        <s v="Dyrup Varmecentral"/>
        <s v="Odense Kommune VC Davinde"/>
        <s v="Dalum Varmecentral"/>
        <s v="Odense Kommune VC Fangel"/>
        <s v="Odense Kommune VC Højby"/>
        <s v="Korup Varmecentral"/>
        <s v="Odense Kommune VC Lumby"/>
        <s v="Næsby Varmecentral"/>
        <s v="Odense Kommune VC Næsbyhoved Broby"/>
        <s v="Pårup Varmecentral"/>
        <s v="Sanderum Varmecentral"/>
        <s v="Odense Kommune VC Stige"/>
        <s v="Sydøst Varmecentral"/>
        <s v="Vollsmose Varmecentral"/>
        <s v="Otterup Varmecentral"/>
        <s v="Odense Kommune Transportabel 7"/>
        <s v="Sygehusets Varmecentral"/>
        <s v="Outrup Varmeværk"/>
        <s v="Ramme Varmeværk"/>
        <s v="Grenå Kraftvarmeværk"/>
        <s v="Verdo Produktion - Kulholmsvej"/>
        <s v="Verdo Produktion - Ydervangen"/>
        <s v="Verdo Produktion - Katholmvej"/>
        <s v="Verdo Produktion - Bronzevej"/>
        <s v="Ribe Fjernvarmecentral"/>
        <s v="Ribe Kraftvarmeværk"/>
        <s v="Ringe Fjernvarmeselskab, Bakkevej 4"/>
        <s v="Ringe Fjernvarmeselskab, Kielbergvej 2"/>
        <s v="Ringkøbing Værket"/>
        <s v="Rindum Værket"/>
        <s v="Kloster Kraftvarmeværk"/>
        <s v="Ringkøbing Varmepumpe Aps"/>
        <s v="Roslev Fjernvarmeselskab"/>
        <s v="Rudkøbing Kraftvarmeværk"/>
        <s v="Rudkøbing Varmeværk"/>
        <s v="Tullebølle Fjernvarme"/>
        <s v="Rundhøj Fjernvarme"/>
        <s v="Ry Varmeværk, Brunhøjvej 7"/>
        <s v="Ry Varmeværk, Møllevej 22"/>
        <s v="Ry Varmeværk A.m.b.a."/>
        <s v="Ryomgaard Fjernvarmeværk"/>
        <s v="Rødby Varmeværk a.m.b.a"/>
        <s v="Rødbyhavn Fjernvarme, Jøncksvej 1"/>
        <s v="Rødbyhavn Fjernvarme, Sverigesvej 16"/>
        <s v="Rødkærsbro Fjernvarmeværk"/>
        <s v="Rønde Fjernvarme"/>
        <s v="Stege Fjernvarme"/>
        <s v="Stege Halmvarmeværk"/>
        <s v="Stege Solvarme"/>
        <s v="Sakskøbing Fjernvarme"/>
        <s v="Saltum Fjernvarmeværk"/>
        <s v="Sønder Omme Varmeværk Nedergårdsvej"/>
        <s v="Sig Varmeværk"/>
        <s v="Sindal Varmeforsyning"/>
        <s v="Skagen Forbrænding"/>
        <s v="Frederikshavn Affaldskraftvarmeværk A/S"/>
        <s v="Skagen Varmeværk"/>
        <s v="Skagen Kraftvarmeværk"/>
        <s v="Skals Kraftvarmeværk"/>
        <s v="Hørning Fjernvarme, Højgaardsvej 32"/>
        <s v="Hørning Fjernvarme, Toftevej 24 A"/>
        <s v="Skanderborg-Hørning Fjernvarme, Danmarksvej 15"/>
        <s v="Skanderborg-Hørning Fjernvarme, Møllegade 29"/>
        <s v="Skanderborg-Hørning Fjernvarme, Industritoften 21"/>
        <s v="Skive Fjernvarme, Marius Jensensvej 3"/>
        <s v="Skive Fjernvarme, Thorsvej 11"/>
        <s v="Skive Fjernvarme, Højlundsvej 264"/>
        <s v="Skjern Fjernvarmecentral afd. Øst"/>
        <s v="Skjern Fjernvarmecentral afd. Syd"/>
        <s v="Skovlund Kraftvarme"/>
        <s v="Skovsgård Varmeværk An/S"/>
        <s v="Skårup Fjernvarme"/>
        <s v="Solvarme - Nyborgvej"/>
        <s v="Skærbæk Fjernvarme"/>
        <s v="Skærbæk Fjernvarme A.m.b.a."/>
        <s v="SK-Varme A/S - Slagelse Kraftvarmeværk"/>
        <s v="SK-Varme A/S - Norbrinken"/>
        <s v="SK-Varme A/S - Gasværksvej Korsør"/>
        <s v="SK-Varme A/S - Idagårdsvej"/>
        <s v="SK-Varme A/S, Færøvej 21"/>
        <s v="SK-Varme A/S, Rosenkildevej 45"/>
        <s v="SK-Varme A/S - Sdr. Stationsvej"/>
        <s v="SK Varme A/S, Trafikcenter Allé 32"/>
        <s v="Smørum Kraftvarme"/>
        <s v="Snedsted Varmeværk"/>
        <s v="Solrød Fjernvarmeværk"/>
        <s v="Solvarmecentral"/>
        <s v="Spjald Fjernvarme- og Vandværk"/>
        <s v="Spøttrup Varmeværk"/>
        <s v="Stenstrup Fjernvarme, Hostrupvej 28"/>
        <s v="Stenstrup Fjernvarme, Nordre Ringvej 51"/>
        <s v="Stoholm Fjernvarmeværk Amba"/>
        <s v="Stoholm Fjernvarme, Industrivej"/>
        <s v="Strandby Fjernvarmeværk"/>
        <s v="Strandby Varmeværk A.m.b.A."/>
        <s v="Humlum Varmeværk, Struer Forsyning"/>
        <s v="Gimsing, Struer Forsyning Fjernvarme A/S"/>
        <s v="Hjerm, Struer Forsyning Fjernvarme A/S"/>
        <s v="Central Vest,Struer Forsyning Fjernvarme A/S"/>
        <s v="Sydvest, Struer Forsyning Fjernvarme A/S"/>
        <s v="Bremdal,Struer Forsyning Fjernvarme A/S"/>
        <s v="Vejrum varmecentral"/>
        <s v="Støvring Kraftvarmeværk"/>
        <s v="Sunds Varmeværk, Teglgårdvej 7A"/>
        <s v="Sunds Varmeværk, Linåvej 17"/>
        <s v="Svebølle-Viskinge Fjernvarmeselskab"/>
        <s v="Svendborg Fjernvarme, Central Bagergade"/>
        <s v="Svendborg Fjernvarme, Vestre Central"/>
        <s v="Svendborg Fjernvarme, Nordre Central"/>
        <s v="Svendborg Kraftvarme A/S"/>
        <s v="Svogerslev Fjernvarmecentral"/>
        <s v="Sæby Varmeværk"/>
        <s v="Sønderborg Varme, Sundquist"/>
        <s v="Sønderborg Fjernvarme, Nørrekobbel"/>
        <s v="Sønderborg Fjernvarme, Frydendal"/>
        <s v="Sønderborg Varme, Rojum"/>
        <s v="Sønderborg Fjernvarme, Vollerup - Solparken"/>
        <s v="Sønderborg Fjernvarme, Vestermark"/>
        <s v="Sønderborg Fjernvarme, Geotermi"/>
        <s v="Sønderborg Fjernvarme, Central Glansager"/>
        <s v="Sønderholm Varmeværk"/>
        <s v="Thisted Varmeforsyning - Geotermisk anlæg"/>
        <s v="Thisted Varmeforsyning"/>
        <s v="Thisted Varmeforsyning - Ringvej"/>
        <s v="Klitmøller Kraftvarmeværk A.m.b.A."/>
        <s v="Hillerslev Kraftvarmeværk A.m.b.A."/>
        <s v="Thorsager Fjernvarmeværk"/>
        <s v="Thorsø Fjernvarmeværk"/>
        <s v="Tim Kraftvarmeværk"/>
        <s v="Toftlund Fjernvarmecentral"/>
        <s v="Tommerup Bys Fjernvarmeforsyning"/>
        <s v="Tommerup Solvarme"/>
        <s v="Tommerup St. Bys Varmeforsyning"/>
        <s v="Tranbjerg Varmeværk"/>
        <s v="Taars Varmeværk Amba"/>
        <s v="Tønder Fjernvarmeselskab Amba (Østergade)"/>
        <s v="Tønder Fjernvarmeselskab Amba (Grønnevej)"/>
        <s v="Tønder fjernvarmeselskab Amba (Energivej)"/>
        <s v="Tørring Kraftvarmeværk"/>
        <s v="Tørring Kraftvarmeværk - Solvarme"/>
        <s v="Uldum Varmeværk"/>
        <s v="Ulfborg Fjernvarmeværk A.m.b.a."/>
        <s v="Ulfborg Fjernvarmeværk Amba"/>
        <s v="Ulsted Varmeværk"/>
        <s v="Vamdrup Fjernvarme"/>
        <s v="Vamdrup Fjernvarme (reserve)"/>
        <s v="Vejen Varmeværk"/>
        <s v="Vejen Varmeværk (Koldingvej)"/>
        <s v="Vejen Varmeværk (Grønvang)"/>
        <s v="Køge Kraftvarmeværk"/>
        <s v="VEKS - Solrød Kedelcentral"/>
        <s v="Vemb Varmeværk"/>
        <s v="Vester Hjermitslev Varmeværk"/>
        <s v="Vestervig Fjernvarme"/>
        <s v="Vinderup Varmeværk"/>
        <s v="Sevel Kraftvarmeværk"/>
        <s v="Vivild Varmeværk, Søndermarksvej 39"/>
        <s v="Vivild Varmeværk, Nørregade 21"/>
        <s v="Vojens Fjernvarme Hejmdals Brovej"/>
        <s v="Vojens Fjernvarme Sdr. Ringvej"/>
        <s v="Vojens Fjernvarme Tingvejen"/>
        <s v="Vrå Varmeværk"/>
        <s v="Solvarmeanlæg"/>
        <s v="Værløse Varmeværk"/>
        <s v="Aabenraa-Rødekro Fjernvarme - Rødekro central"/>
        <s v="Aabenraa-Rødekro Fjernvarme - Humlehaven Central"/>
        <s v="Aabenraa-Rødekro Fjernvarme - Rådmandsløkken central"/>
        <s v="Aabenraa-Rødekro Fjernvarme, Langrode Central"/>
        <s v="Aabenraa-Rødekro Fjernvarme - Skovgård central"/>
        <s v="Aabenraa-Rødekro Fjernvarme, Styrtom Central"/>
        <s v="Aabenraa-Rødekro Fjernvarme, Stubbæk Central"/>
        <s v="Aabenraa-Rødekro Fjernvarme, Lindbjerg Central"/>
        <s v="Aabenraa-Rødekro Fjernvarme, Egelund"/>
        <s v="Aabenraa-Rødekro Fjernvarme, Lundsbjerg Industrivej"/>
        <s v="Affaldscenter Aarhus, Forbrændingsanlægget"/>
        <s v="AffaldVarme Århus, Århusværket"/>
        <s v="Affaldvarme Århus, Solbjerg Central"/>
        <s v="AffaldVarme Århus, Risskov Varmecentral"/>
        <s v="Affaldvarme Århus, Hjortshøj Central"/>
        <s v="AffaldVarme Aarhus, Jens Juuls Vej, Kedelanlæg 793"/>
        <s v="AffaldVarme Århus, Viby Varmecentral"/>
        <s v="AffaldVarme Århus, Stenvej Central"/>
        <s v="AffaldVarme Århus, Gellerup"/>
        <s v="AffaldVarme Århus, Beder Central"/>
        <s v="AffaldVarme Århus, Hasselager Central"/>
        <s v="Affaldvarme Århus, Studstrup Central"/>
        <s v="Affaldvarme Århus, Trige Central"/>
        <s v="AffaldVarme Århus, Århus Vest Central"/>
        <s v="Østjydsk Halmvarme Solbjerg Varmeværk"/>
        <s v="Kolt Kraftvarmeværk"/>
        <s v="Østjysk Halmvarme Sabro Varmeværk"/>
        <s v="Østjysk Halmvarme Harlev Varmeværk"/>
        <s v="AffaldVarme Århus, Sabro Halmcentral"/>
        <s v="Affaldvarme Århus, Harlev Halmcentral"/>
        <s v="AffaldVarme Århus, Geding Satelitcentral"/>
        <s v="AffaldVarme Århus, Lisbjerg Erhvervs Satelitcentral"/>
        <s v="AffaldVarme Århus, Skæring Central"/>
        <s v="AffaldVarme Århus, Havnecentral"/>
        <s v="AffaldVarme Århus, Elpatron Studstrupværket"/>
        <s v="DLG Aarhus"/>
        <s v="Aarhus Krematorium"/>
        <s v="Ærøskøbing Fjernvarme, Halmfyringsanlægget"/>
        <s v="Ærøskøbing Fjernvarme, Kalkovnsvej 1"/>
        <s v="Rise Fjernvarme Amba, St.Rise Landevej 2"/>
        <s v="Ølgod Fjernvarmeselskab Amba., Industrivej 11"/>
        <s v="Ølgod Fjernvarmeselskab Amba., Industrivej 9"/>
        <s v="Ørnhøj Grønbjerg Kraftvarmeværk A.m.b.a."/>
        <s v="Ørsted Fjernvarmeværk"/>
        <s v="Ørum Varmeværk (Tjele)"/>
        <s v="Ørum Varmeværk Solvarme"/>
        <s v="Østbirk Varmeværk a.m.b.a, Industrivej 9"/>
        <s v="Øster Hornum Varmeværk"/>
        <s v="Østerild Fjernvarme"/>
        <s v="Frøstrup Varmeværk"/>
        <s v="Ulbjerg Kraftvarme"/>
        <s v="Bornholms Affaldsbehandling"/>
        <s v="Løjt Kirkeby Fjernvarmeforsyning"/>
        <s v="Mellerup Kraftvarme"/>
        <s v="Dansk Træemballage A/S"/>
        <s v="Laurbjerg Kraftvarmeværk A.m.b.a."/>
        <s v="Terndrup Fjernvarme"/>
        <s v="Harboøre Varmeværk A.m.b.A."/>
        <s v="Hashøj Kraftvarmeforsyning A.m.b.a."/>
        <s v="Hvalpsund Kraftvarme A.m.b.a."/>
        <s v="Dolle A/S"/>
        <s v="Fjernvarmecentralen Avedøre Holme"/>
        <s v="Mosede Fjernvarmeværk"/>
        <s v="Stokkemarke Gårdfyr"/>
        <s v="Glesborg Varmeværk"/>
        <s v="Ørum Varmeværk (Djurs)"/>
        <s v="Tranebjerg Fjernvarmeværk"/>
        <s v="Balle Varmeværk"/>
        <s v="Rosmus Varmeværk"/>
        <s v="Stenvad varmeværk"/>
        <s v="Gjerrild"/>
        <s v="Mesballe"/>
        <s v="Tirstrup Varmeværk"/>
        <s v="Nordby-Mårup Varmeværk"/>
        <s v="Voldby Varmeværk"/>
        <s v="Halvrimmen-Arentsminde Kraftv.værk Amba"/>
        <s v="Lendum Kraftvarmeværk A.m.b.a."/>
        <s v="Blenstrup Kraftvarmeværk A.m.b.a."/>
        <s v="Filskov Energiselskab"/>
        <s v="I/S Kraftvarmeværk Thisted"/>
        <s v="Special Waste System A/S"/>
        <s v="Rockwool A/S Doense"/>
        <s v="Rockwool A/S, Vamdrup"/>
        <s v="Tangeværket"/>
        <s v="Viborg Kraftvarme A/S, Farvervej 9"/>
        <s v="Viborg Kraftvarme A/S, Hamlen 4"/>
        <s v="Viborg Kraftvarme A/S, Gyldenrisvej 7"/>
        <s v="Viborg Kraftvarme A/S, Industrivej 40-42"/>
        <s v="Viborg Kraftvarme A/S, Kirkebækvej 124C"/>
        <s v="Hald Ege Varmeværk"/>
        <s v="Vestbirk Vandkraftanlæg"/>
        <s v="Dørslund Vandkraftværk"/>
        <s v="Kolding Varmeværk Syd"/>
        <s v="Kolding Varmeværk Vest"/>
        <s v="Kolding Varmeværk Dampcentralen"/>
        <s v="Kolding Varmeværk Brogården"/>
        <s v="Kolding Varmeværk Skovparken"/>
        <s v="Kolding Varmeværk Øst"/>
        <s v="Kolding Varmeværk Strandhuse"/>
        <s v="Kolding Varmeværk Hvidsminde"/>
        <s v="Lunderskov Varmeværk"/>
        <s v="Fredericia Varmeværk, Erritsø"/>
        <s v="Vejle Varmeværk Bredballe kedelcentral"/>
        <s v="Vejle Varmeværk Hovergården Varmecentral"/>
        <s v="Vejle Varmeværk Nørremarkens Kedelcentral"/>
        <s v="Vejle Varmeværk Søndermarkens Kedelcentral"/>
        <s v="Containercentral"/>
        <s v="Central Taulov"/>
        <s v="Central Skærbæk"/>
        <s v="Central Ullerup"/>
        <s v="Central Egeskov"/>
        <s v="Central Snoghøj"/>
        <s v="Central CON20"/>
        <s v="Central CON30"/>
        <s v="Central CON40"/>
        <s v="Central CON50"/>
        <s v="Central Vester Nebel"/>
        <s v="Christiansdal Vandkraftanlæg"/>
        <s v="Frederiksberg Kraftvarmeanlæg"/>
        <s v="NVE, Kirkevej 41 A"/>
        <s v="NVE, Vedelsgade 47"/>
        <s v="NVE, Katrinelystvej 11 F"/>
        <s v="Byskovsparken"/>
        <s v="Sorø Kraftvarmeanlæg"/>
        <s v="Højby"/>
        <s v="Vig"/>
        <s v="Voersaa Kraftvarmeværk A.m.b.a."/>
        <s v="Gjøl Private Kraftvarmeværk A.m.b.a."/>
        <s v="Ramsing-Lem-Lihme Kraftvarmeværk"/>
        <s v="Sdr. Herreds Kraftvarmeværker, Frøslev"/>
        <s v="Sdr. Herreds Kraftvarmeværker, Hvidbjerg"/>
        <s v="Sdr. Herreds Kraftvarmeværker, Ørding"/>
        <s v="Sdr. Herreds Kraftvarmeværker, Ø. Assels"/>
        <s v="KSM Stoker A/S"/>
        <s v="Bækmarksbro Varmeværk A.m.b.a."/>
        <s v="Thorsminde Fjernvarme A.m.b.a."/>
        <s v="Sydlangeland Fjernvarme A.m.b.a."/>
        <s v="Lohals Varmeforsyning A.m.b.a."/>
        <s v="Thyborøn Fjernvarme A.m.b.a."/>
        <s v="Havndal Fjernvarme A.m.b.a."/>
        <s v="Øland Kraftvarmeværk A.m.b.a"/>
        <s v="Feldborg Kraftvarmeværk A.m.b.a."/>
        <s v="Haderup Kraftvarmeværk"/>
        <s v="Gassum-Hvidsten Kraftvarmeværk"/>
        <s v="Astrup Kraftvarmeværk"/>
        <s v="Rostrup Kraftvarmeværk"/>
        <s v="Oue Kraftvarmeværk"/>
        <s v="Manna-Thise Kraftvarmeværk"/>
        <s v="Ravnkilde Kraftvarmeværk A.m.b.a."/>
        <s v="Rask Mølle Kraftvarmeværk I/S"/>
        <s v="Rask Mølle varmeværk"/>
        <s v="Nysted Varmeværk A.m.b.a."/>
        <s v="Øster Toreby Varmeværk Amba"/>
        <s v="Sydfalster Varmeværk Amba"/>
        <s v="Tversted Kraftvarmeværk A.m.b.a."/>
        <s v="Nordic Sugar, Nykøbing Sukkerfabrik"/>
        <s v="Nordic Sugar, Nakskov Sukkerfabrik"/>
        <s v="Brødrene Hartmann A/S"/>
        <s v="AarhusKarlshamn Denmark A/S"/>
        <s v="CP Kelco ApS"/>
        <s v="Præstbro Kraftvarmeværk A.m.b.a."/>
        <s v="Ry Mølle A/S"/>
        <s v="Jægerspris Kraftvarme"/>
        <s v="Vorupør Kraftvarmeværk AMBA"/>
        <s v="Hallund Kraftvarmeværk A.m.b.a."/>
        <s v="Ådum Kraftvarmeværk"/>
        <s v="Værum-Ørum Kraftvarmeværk"/>
        <s v="Vesløs Fjernvarme Amba"/>
        <s v="Flyvestation Skrydstrup"/>
        <s v="Garderkasernen, Høvelte"/>
        <s v="Nymindegab Biogas"/>
        <s v="Dybdal Losseplads"/>
        <s v="Køge Renseanlæg"/>
        <s v="Boligselskabet Carlshøj"/>
        <s v="Viborg Idrætshøjskole"/>
        <s v="Dragsbæk Maltfabrik"/>
        <s v="Sophus Fuglsang, Export-Maltfabrik A/S"/>
        <s v="Gartneri Per Kortegaard A/S"/>
        <s v="Grundejerforeningen Smørmosen 3D"/>
        <s v="A/S Knud Jepsen, Skanderborgvej"/>
        <s v="A/S Knud Jepsen, Trigevej 7"/>
        <s v="Fællinggaard Varmeforsyning Aps"/>
        <s v="Hellevad Kraftvarmeværk"/>
        <s v="Genner Kraftvarmeværk"/>
        <s v="Hovslund Kraftvarme"/>
        <s v="Ejby Mølle Renseanlæg"/>
        <s v="Rødding Fjernvarme, Bakkevej 31"/>
        <s v="Rødding Fjernvarme, Halmværk"/>
        <s v="Andelsboligforening Dianalund"/>
        <s v="Enggården"/>
        <s v="Sønderborg Kraftvarme I/S"/>
        <s v="Skuldelev Energiselskab"/>
        <s v="Veddum, Skelund, Visborg Kraftvarme"/>
        <s v="Hvam Kraftvarme"/>
        <s v="Fur Kraftvarmeværk"/>
        <s v="Alfred Pedersen og Søn"/>
        <s v="Gartneriet Rosborg Bellinge A/S"/>
        <s v="Kronborg Aps."/>
        <s v="Svend Nielsen"/>
        <s v="Gartneriet Sandet"/>
        <s v="Pedershaab"/>
        <s v="Løgstør Træimport Kraftvarme A/S"/>
        <s v="HKScan Denmark A/S"/>
        <s v="Laust Eriksen"/>
        <s v="Kurt Bækgaard Pedersen"/>
        <s v="Feldborg Tropical Plants A/S"/>
        <s v="Gartneriet NORDFYN ApS"/>
        <s v="Mogens Bøg"/>
        <s v="Bang og Olufsen A/S"/>
        <s v="Gartnernes varmeforsyning i Vemmedrup ApS"/>
        <s v="Remy Christiansen"/>
        <s v="ESØ Deponigas A/S"/>
        <s v="Gosmer Biogas Aps"/>
        <s v="Ellehavegårds Varmeforsyning I/S"/>
        <s v="Rejsby Kraftvarme"/>
        <s v="Brøns Kraftvarme A.m.b.a."/>
        <s v="Frifelt-Roager Kraftvarme AMBA"/>
        <s v="Gylling-Ørting-Falling Kraftvarmeværk"/>
        <s v="Hundslund-Oldrup Kraftvarmeværk"/>
        <s v="Snertinge, Særslev, Føllenslev Energisel"/>
        <s v="Fynslundskolen"/>
        <s v="Energi Viborg Vand A/S"/>
        <s v="Benløseparken Varmecentral A.m.b.a."/>
        <s v="Dyssegårdsparken, Næstved"/>
        <s v="Filadelfia"/>
        <s v="Gartner Erik Jensen"/>
        <s v="Partas A/S"/>
        <s v="Rye Kraftvarmeværk A.m.b.a."/>
        <s v="Gartneriet Ellelund I/S"/>
        <s v="Karl Erik Magnusson"/>
        <s v="Svendborg Andels Boligforening, Ørbækvej 40"/>
        <s v="Svendborg Andels Boligforening, Slotsvængevej 5"/>
        <s v="Nordby Varmeværk"/>
        <s v="Gartner Offer Madsen ApS"/>
        <s v="Gartneriet Bjarne Nicolajsen"/>
        <s v="Mogens Eiberg Kraftvarmeværk"/>
        <s v="Gartneriet Tre-Lærke"/>
        <s v="Blåhøj Energiselskab Amba"/>
        <s v="M K Kraftvarme"/>
        <s v="Øster Hurup Kraftvarme"/>
        <s v="Øster Hurup Kraftvarme - halmværket"/>
        <s v="Hylling-Menstrup Kraftvarme"/>
        <s v="Hyllinge-Menstrup Kraftvarme"/>
        <s v="Energianlæg Hobro"/>
        <s v="I/S Reno Nord"/>
        <s v="Thorshøj Kraftvarmeværk"/>
        <s v="Gdr. Eigil Dam"/>
        <s v="Trustrup-Lyngby Varmeværk"/>
        <s v="Søndbjerg Fjernvarme Amba"/>
        <s v="Hemmet Varmeværk"/>
        <s v="Nørrevejens Kraftvarmeværk A.m.b.a"/>
        <s v="Vejby-Tisvilde Kraftvarmeværk"/>
        <s v="Sandved-Tornemark Kraftvarme"/>
        <s v="Uggelhuse-Langkastrup"/>
        <s v="Løkkenvejens Kraftvarme"/>
        <s v="Gartneriet Svalen v/ E. Hansen"/>
        <s v="Affaldscenter Tandskov"/>
        <s v="Danfoss"/>
        <s v="Cheminova A/S"/>
        <s v="Østdeponi Amba"/>
        <s v="Egetæpper Herning"/>
        <s v="Egetæpper Gram"/>
        <s v="Sky-Light A/S"/>
        <s v="Helge Rasmussen, Fårborggård"/>
        <s v="Brunshøjgård"/>
        <s v="Hillerslev"/>
        <s v="Lilleheden, Afd. LL"/>
        <s v="Thorsø Miljø- &amp;amp; Biogasanlæg"/>
        <s v="Gartneriet Markhaven"/>
        <s v="Hvims Biogas"/>
        <s v="Valløby Kraftvarmeværk"/>
        <s v="Gartneriet Regnemark I/S"/>
        <s v="Aps Gammelmark 20"/>
        <s v="Maricogen A/S"/>
        <s v="Arne T. Sørensen"/>
        <s v="Brdr. Christensen"/>
        <s v="Godsejer Leo Sørensen"/>
        <s v="Bruunshåb Gamle Papfabrik"/>
        <s v="Energimidt Regulerkraft"/>
        <s v="Brande Elværk"/>
        <s v="Randbøldal"/>
        <s v="Jens Howad Grøn"/>
        <s v="Gødding Mølle"/>
        <s v="Hopballe Vandmølle"/>
        <s v="Tørning Mølle"/>
        <s v="Frits Ebbesen"/>
        <s v="Gram &amp; Nybøl Godser"/>
        <s v="Rolfsted Mølle"/>
        <s v="Å-Møllen"/>
        <s v="Kærsgård Vandmølle"/>
        <s v="Holme Møllegård"/>
        <s v="Lundsby Bioenergi Aps"/>
        <s v="Ubberup Losseplads"/>
        <s v="Hedeland Losseplads"/>
        <s v="Skodsbøl biogas"/>
        <s v="Gerringe Biogas (losseplads)"/>
        <s v="Ydernæs Losseplads"/>
        <s v="Villemoes Teglværk"/>
        <s v="Forsyningsvirksomheden Grønhøj Strand"/>
        <s v="Jens Peter Christensen"/>
        <s v="I/S Henry Toft"/>
        <s v="Uhrenholtgaard"/>
        <s v="Viking Malt A/S"/>
        <s v="Boulstrup-Hou Kraftvarme, Møllemarken"/>
        <s v="Boulstrup-Hou Kraftvarme, Boulstrupvej"/>
        <s v="Harteværket"/>
        <s v="DAB Ellemarken"/>
        <s v="Måbjergværket"/>
        <s v="Arla Foods Energy A/S. Afd AKAFA"/>
        <s v="Arla Foods Energy A/S. Afd. Danmark Protein A/S"/>
        <s v="Arla Foods Energy A/S, Arinco Afdeling"/>
        <s v="Arla Foods Energy A/S, Afd. HOCO"/>
        <s v="ARLA FOODS ENERGY A/S Biogasanlæg, Rødkærsbro"/>
        <s v="Tinggård"/>
        <s v="Gentofte Hospital"/>
        <s v="Glostrup Hospital"/>
        <s v="Hvidovre Hospital"/>
        <s v="Koppers Denmark ApS"/>
        <s v="Fladder Danmark"/>
        <s v="Henning Åbrik"/>
        <s v="Poul Jensen"/>
        <s v="Moutrup"/>
        <s v="Klitgaard"/>
        <s v="Badsbjerg"/>
        <s v="Studsgård Biogasanlæg"/>
        <s v="Sinding-Ørre Biogasanlæg"/>
        <s v="Onsbjerg Varmeværk ApS"/>
        <s v="Møllegården v./Børge Kuhr"/>
        <s v="Jens Henry Christensen"/>
        <s v="Grøngas"/>
        <s v="Tumbøl Gårdbiogas"/>
        <s v="Baunsgaard Biogas"/>
        <s v="Arne Lindholt Kristensen"/>
        <s v="Brandstrup Agro"/>
        <s v="Rønge v./Carl Christian Bæk"/>
        <s v="2 B biogas A/S"/>
        <s v="Tågholm biogas"/>
        <s v="Fjernvarme Fyn Affaldsenergi"/>
        <s v="Energnist, Kolding Forbrændingsanlæg"/>
        <s v="Energnist Esbjerg (Affaldskraftvarme Esbjerg)"/>
        <s v="Aksel Kirketerp (Rønnovsholm)"/>
        <s v="Feltengård Biogas"/>
        <s v="Bundbæk Mølle"/>
        <s v="Miljø Teknik (Novozymes A/S)"/>
        <s v="Ardagh Glass Holmegaard A/S"/>
        <s v="Ørsted Salg &amp; Service A/S Nybro"/>
        <s v="Masnedø Gartnerier A/S"/>
        <s v="Haldor Topsøe A/S"/>
        <s v="Skjern Paper A/S"/>
        <s v="Hvidovre Midt Amba"/>
        <s v="HOFOR - Lygten Varmecentral"/>
        <s v="HOFOR - Østre varmecentral"/>
        <s v="HOFOR - Sundholm varmecentral"/>
        <s v="GFE Krogenskær"/>
        <s v="LBT Agro K/S"/>
        <s v="Cilaj Energi"/>
        <s v="Henrik Clausen"/>
        <s v="Ballen-Brundby Fjernvarme"/>
        <s v="Bindslev Elværk"/>
        <s v="Effektpartner - 25 MW Gasturbine"/>
        <s v="Energi Fyn Produktion - Kratholm"/>
        <s v="Energi Fyn Produktion - Assens"/>
        <s v="Energi Fyn Produktion - Regulerkraftanlæg Næstved E"/>
        <s v="Energi Fyn Produktion - Regulerkraftanlæg Næstved F"/>
        <s v="Energi Fyn Produktion - OUH_Nød og regulerkraftanlæg"/>
        <s v="Lemvig Biogasanlæg A.M.B.A"/>
        <s v="Energiselskabet v./Andelssamfundet i Hjortshøj"/>
        <s v="Hans Andreas Jørgensen"/>
        <s v="Havneby Varmeværk"/>
        <s v="Roulunds Energy ApS"/>
        <s v="Frederikssund Kraftvarmeværk"/>
        <s v="Slangerup Kraftvarmeværk"/>
        <s v="Lillerød Øst Fjernvarmecentral - Motor"/>
        <s v="Humleparken"/>
        <s v="Blåbærparken"/>
        <s v="Nationalmuseet i Brede"/>
        <s v="Egebjerghaven"/>
        <s v="Egebjergskolen"/>
        <s v="Eremitageparken"/>
        <s v="Fortunen"/>
        <s v="Fortunen Ø/Baunehøj"/>
        <s v="Lundegården"/>
        <s v="Lyngby Stadion"/>
        <s v="Rønneholtparken"/>
        <s v="Virum Skole"/>
        <s v="Øparken"/>
        <s v="J.H. Planter (tidl. Gartner Jørgen Hansen)"/>
        <s v="Espergærde Andelsboligforening"/>
        <s v="Egeløvparken"/>
        <s v="Flintemarken"/>
        <s v="Bispevangen I og II"/>
        <s v="Fortunen Midt"/>
        <s v="Trørød Skole"/>
        <s v="Elkærparken"/>
        <s v="Enebærhaven"/>
        <s v="Geelsgård Kostskole"/>
        <s v="Søllerød Park"/>
        <s v="Ørslev/Terslev Kraftvarmeforsyning"/>
        <s v="I/S Ny Skodsborg"/>
        <s v="Omgangen"/>
        <s v="Hjortekær"/>
        <s v="Hareskovhallen"/>
        <s v="Malmbergsvej"/>
        <s v="Hastrupparken"/>
        <s v="Parkvej 50 A"/>
        <s v="Østerhøjhallen"/>
        <s v="Lendemarke Varmeforsyning"/>
        <s v="Engholm Varmecentral - Motor"/>
        <s v="Kåstrup, MiljøSam gasanlæg"/>
        <s v="Skovhøjgård - Orø"/>
        <s v="Geotermisk anlæg, Amagerværket"/>
        <s v="Mindegaard Biogas"/>
        <s v="Bornholms Bioenergi"/>
        <s v="Helgeshøj Alle"/>
        <s v="Varmecentral Niels Juelsvej"/>
        <s v="Varmecentral Ærøvej"/>
        <s v="Frederikshavn Kraftvarmeværk"/>
        <s v="MAN Diesel"/>
        <s v="Hals Metal A/S"/>
        <s v="Vækst &amp;amp; Miljø - Regulerkraft Vojens"/>
        <s v="MPM Invest Aps - Regulerkraft Toftlund"/>
        <s v="Regulerkraftværk Tønder"/>
        <s v="Regulerkraftværk Sønderborg"/>
        <s v="Bånlev Biogas"/>
        <s v="I/S Tovsgård Biogas v./Gdr.Jens Kirk"/>
        <s v="Tousgård"/>
        <s v="Zitcom"/>
        <s v="DK plant aps"/>
        <s v="Regulerkraft Ikast ApS"/>
        <s v="Gartneriet Mølkjærgaard A/S"/>
        <s v="Viborg Sygehus"/>
        <s v="Regions hospitalet Herning"/>
        <s v="Grenaa Effektreserve AS"/>
        <s v="Hjørring Renseanlæg"/>
        <s v="Kraftvarmeværk Dianalund Kommune"/>
        <s v="Høm Vandmølle"/>
        <s v="DEIF Microkraftvarmeværk"/>
        <s v="Vester Hjermitslev Biogas"/>
        <s v="Sandager Skovgård"/>
        <s v="Silkeborg Varme A/S - Varmeværket Hostrupsgade"/>
        <s v="Silkeborg Varme A/S - Varmeværket Kejlstrupvej"/>
        <s v="Silkeborg Varme A/S - Arendalsvej"/>
        <s v="Silkeborg Varme A/S - Kraftvarmeværket"/>
        <s v="Varmecentral Damgårdsvej"/>
        <s v="Solvarme - Bjørnholtvej"/>
        <s v="Kohberg Brød A/S"/>
        <s v="Frederiksgade Varmecentral"/>
        <s v="Ullerød Varmecentral"/>
        <s v="Kgs. Vænge Varmecentral"/>
        <s v="Elmegaarden Varmecentral"/>
        <s v="Krakasvej Varmecentral"/>
        <s v="Solfanger Ullerødbyen"/>
        <s v="Fliskedel Krakasvej"/>
        <s v="Ølby Center Varmecentral"/>
        <s v="Jacob Snedker (tidl. Laurids Nørgård)"/>
        <s v="Nexø Halmvarmeværk"/>
        <s v="Lobbæk Varmeværk"/>
        <s v="Klemensker Halmvarmeværk"/>
        <s v="Hasle Varmeværk"/>
        <s v="Hasle reservelast"/>
        <s v="Aakirkeby Flisvarmeværk"/>
        <s v="Østerlars Halmvarmeværk"/>
        <s v="Fuzion A/S"/>
        <s v="Soholt Renseanlæg Microkraftvarmeanlæg"/>
        <s v="Hvalsø savværk varmeværk"/>
        <s v="Elmegaard Biogas"/>
        <s v="Tre-For Ejendomme A/S"/>
        <s v="Bækskov Fjernvarmecentral"/>
        <s v="Kerteminde Fjernvarme"/>
        <s v="Langeskov Fjernvarme"/>
        <s v="Munkebo Kommunale Værker"/>
        <s v="Langeskov - Varmepumpe"/>
        <s v="Hindsholm Kraftvarmeværk"/>
        <s v="Langeskov Plantecenter"/>
        <s v="Lindø Kraftvarmeværk"/>
        <s v="DuPont Nutrition Biosciences, Grindsted"/>
        <s v="Sulkendrup Vandmølle"/>
        <s v="REFA Stubbekøbing Fjernvarme A/S (Sivmosevej)"/>
        <s v="Ebeltoft Fjernvarmeværk"/>
        <s v="Kvicly Ebeltoft"/>
        <s v="Maribo Varmeværk, C. E. Christiansensvej 40"/>
        <s v="Maribo Varmeværk, Hjulsporet 2"/>
        <s v="Kjellerup Fjernvarme, Agertoften 5"/>
        <s v="Kjellerup Fjernvarme, Hasselvej 17"/>
        <s v="Lolland Varme A/S, Svingelsvej 2"/>
        <s v="Lolland Varme A/S, Søllested"/>
        <s v="Lolland Varme A/S, Stensø"/>
        <s v="Lolland Varme A/S, Drammenvej 1"/>
        <s v="Tarm Varmeværk (Skolegade)"/>
        <s v="Tarm Varmeværk (Tværvej)"/>
        <s v="Østermose BioEnergi"/>
        <s v="Assens Fjernvarme Stejlebjergvej"/>
        <s v="Assens Fjernvarme Hardersvej"/>
        <s v="Vester Nebel Varmeværk"/>
        <s v="Hedelund Varmeværk"/>
        <s v="Tarp Varmeværk"/>
        <s v="Hjerting Varmeværk"/>
        <s v="Gjesing Varmecentral"/>
        <s v="Sædding Varmeværk"/>
        <s v="Tjæreborg Varmeværk"/>
        <s v="Andrup Varmeværk"/>
        <s v="Varmecentral Søndermarken"/>
        <s v="Varmecentral Toften"/>
        <s v="A/S Arovit Petfood, Øresundsvej 2"/>
        <s v="Citycentralen"/>
        <s v="Novrup Krematorium"/>
        <s v="Naajaq Seafood A/S"/>
        <s v="Scan Coat A/S"/>
        <s v="Mobil central"/>
        <s v="Marselisborg Renseværk"/>
        <s v="Viby Renseanlæg"/>
        <s v="Åby Renseanlæg"/>
        <s v="Egå Renseanlæg"/>
        <s v="Bødkervænget Varmecentral"/>
        <s v="Varmecentral Nyvej"/>
        <s v="Guldborgsund Varme Fjernvarmecentral Nord"/>
        <s v="Guldborgsund Varme Fjernvarmecentral Øst"/>
        <s v="Nykøbing F. Renseanlæg"/>
        <s v="Sønderborg Varme A/S"/>
        <s v="Gråsten Varme, Halmværk"/>
        <s v="Herning Renseanlæg"/>
        <s v="Central Vest"/>
        <s v="Central Mads Holmsvej"/>
        <s v="Middelfart Centralrenseanlæg"/>
        <s v="Brønderslev Varme A/S, Eventyrvej 14"/>
        <s v="Brønderslev Varme A/S, Nordens Alle 39"/>
        <s v="Brønderslev Varme A/S - Brønderslev Kraftvarme"/>
        <s v="Bo-Glas overskudsvarme"/>
        <s v="Usserød Renseanlæg"/>
        <s v="Maribo-Sakskøbing Kraftvarmeværk"/>
        <s v="Biogasanlæg Højer"/>
        <s v="Dayz Rønbjerg"/>
        <s v="Sandholt Lyndelse Losseplads"/>
        <s v="Torup Gartneri"/>
        <s v="Stege Rensningsanlæg"/>
        <s v="Bio Vækst A/S"/>
        <s v="Dueholm Kommunale Varmecentral"/>
        <s v="Morsø Vand A/S"/>
        <s v="Agerskov Skole"/>
        <s v="Halsnæs Forsyning A/S (Havnevej)"/>
        <s v="Halsnæs Forsyning A/S (Sportsvej)"/>
        <s v="Østerlund varme A/S"/>
        <s v="Nordborg Kraftvarme"/>
        <s v="Jyderup Varmeværk"/>
        <s v="Nesa Alle"/>
        <s v="Tandergård Biogas 2"/>
        <s v="Videbæk Varme A/S, Godthåbsvej"/>
        <s v="Videbæk Varme A/S, Kraftvarmeværk"/>
        <s v="Ringkøbing Rensningsanlæg"/>
        <s v="Fakse Renseanlæg"/>
        <s v="Helsingør Renseanlæg"/>
        <s v="Sydkystens Renseanlæg"/>
        <s v="Roskilde Varme A/S, Hovedcentralen"/>
        <s v="Roskilde Varme A/S, Central Lillevang"/>
        <s v="Roskilde Varmeforsyning"/>
        <s v="Sankt Hans Varmecentral"/>
        <s v="Hillerød Kraftvarmeværk"/>
        <s v="Skævinge Kommunes Fjernvarmeforsyning"/>
        <s v="Meløse-St.Lyngby Energiselskab Amba"/>
        <s v="Gørløse"/>
        <s v="Hillerød Biokraftvarmeværk (BKV)"/>
        <s v="Esbjerg Vest Renseanlæg"/>
        <s v="Esbjerg Øst Renseanlæg"/>
        <s v="Halsted Halmvarmeværk"/>
        <s v="Skibstrup Biogas"/>
        <s v="Rønne Varme A/S, reserve og spidslastcentral"/>
        <s v="Helsingør Kraftvarmeværk"/>
        <s v="Holbæk Bioenergi"/>
        <s v="Stegholt Renseanlæg, Aabenraa"/>
        <s v="St.Merløs Varmeværk"/>
        <s v="Holbæk Renseanlæg"/>
        <s v="Effektmarked DK ApS"/>
        <s v="Ringsted Kraftvarmeværk"/>
        <s v="Vordingborg Kraftvarme"/>
        <s v="Horsens Vand Energi A/S"/>
        <s v="Østervang Sjælland A/S"/>
        <s v="Arwos Deponi A/S"/>
        <s v="REFA Horbelev Fjernvarme"/>
        <s v="Grevinge-Herrestrup Kraftvarmeværk"/>
        <s v="Gartneriet Skovlunden"/>
        <s v="DTU Kraftvarmeværk"/>
        <s v="DTU Kedelcentral"/>
        <s v="Fredericia Centralrensningsanlæg"/>
        <s v="Studstrupværket"/>
        <s v="Avedøreværket"/>
        <s v="Kyndbyværket"/>
        <s v="Asnæsværket"/>
        <s v="Masnedø Gasturbine"/>
        <s v="Skærbækværket"/>
        <s v="Herningværket"/>
        <s v="H.C. Ørsted Værket"/>
        <s v="Svanemølleværket"/>
        <s v="Esbjergværket"/>
        <s v="Daka Denmark A/S, Dakavej 12"/>
        <s v="Daka Denmark A/S, Dakavej 10"/>
        <s v="Damagercentralen"/>
        <s v="Hundige Fjernvarmeværk"/>
        <s v="Nima Halm"/>
        <s v="Måløv Rens"/>
        <s v="Stavnsholt Renseanlæg"/>
        <s v="Skørping Varmeværk A.m.b.a."/>
        <s v="Skørping Varmeværk"/>
        <s v="Rosalina A/S"/>
        <s v="Amagerværket"/>
        <s v="Fjernvarme Horsens A/S - Kraftvarmeværket"/>
        <s v="Fjernvarme Horsens A/S - Flisværket"/>
        <s v="Kolind Fjernvarmeværk"/>
        <s v="Uggerslev-4"/>
        <s v="Hjortebjerg Kraftvarme A/S"/>
        <s v="Verdo Varme Herning, Arnborg Varmecentral"/>
        <s v="Verdo Varme Herning, Baggeskærvej"/>
        <s v="Graff Aps"/>
        <s v="Ringsted Fjernvarme,Ahorn Alle 46"/>
        <s v="Ringsted Fjernvarme, Nørregade 57 B"/>
        <s v="Ringsted Halmvarmeværk, Ringsted Fjernvarme"/>
        <s v="Ringsted Fjernvarme, hovedcentral"/>
        <s v="Fælleskrematoriet"/>
        <s v="Spildevandscenter Avedøre"/>
        <s v="Hillerød Bioforgasning P/S"/>
        <s v="Energi Vegger A M B A"/>
        <s v="Limfjorden Bioenergi ApS"/>
        <s v="Mariagerfjord vand (renseanlæg)"/>
        <s v="Kalundborg Kommunale Værker (Skolegade)"/>
        <s v="Stige Ø"/>
        <s v="Billund Vand"/>
        <s v="Hillerød Spildevand A/S Centralrenseanlægget"/>
        <s v="Sønderborg centralrenseanlæg"/>
        <s v="Fjernvarme Fyn Produktion A/S"/>
        <s v="Vissenbjerg Fjernvarme"/>
        <s v="Dalum Kraftvarme"/>
        <s v="Thisted Renseanlæg"/>
        <s v="Ålborg Vest Renseanlæg"/>
        <s v="Nysted Bioenergi Aps"/>
        <s v="Randers Central Renseanlæg"/>
        <s v="Slagelse Renseanlæg"/>
        <s v="CARLSBERG SUPPLY A/S TUBORG FB/TERMINAL - Vestre Ringvej"/>
        <s v="MEC BioGas A/S"/>
        <s v="Aalborg Portland A/S"/>
        <s v="Jens Krogh"/>
        <s v="Trefor Vand, Follerup Møllevej"/>
        <s v="Låsby Skole"/>
        <s v="Stjær Skole"/>
        <s v="Holmvej 12, Aabenraa"/>
        <s v="Løkken Varmeværk"/>
        <s v="Aars Fjernvarme Dybvad Mølle Vej"/>
        <s v="Aars Fjernvarmeforsyning, Østre Boulevard 3A"/>
        <s v="Aars Fjernvarmeforsyning, Gislum 21B"/>
        <s v="Hornum Fjernvarme"/>
        <s v="Haverslev Varmeværk"/>
        <s v="Suldrup Varmeværk"/>
        <s v="Nordjyllandsværket"/>
        <s v="Vestbjerg Varmecentral"/>
        <s v="Vodskov Varmecentral"/>
        <s v="Lindholm Central"/>
        <s v="Lyngvej Central"/>
        <s v="Svendborgvej Central"/>
        <s v="Borgmester Jørgensensvej Central"/>
        <s v="Ellidshøj-Ferslev Kraftvarme"/>
        <s v="Vadum Varmecentral"/>
        <s v="Højvang Varmecentral"/>
        <s v="Gasværksvej Varmecentral"/>
        <s v="Nørre Uttrup Varmecentral"/>
        <s v="Langholt Produktion"/>
        <s v="Tylstrup Fjernvarme"/>
        <s v="Grindsted Produktion"/>
        <s v="Vaarst-Fjellerad Kraftvarme A.m.b.a."/>
        <s v="Farstrup Produktion"/>
        <s v="Hou Kraftvarmeværk"/>
        <s v="Ribe Biogas"/>
        <s v="Slagslunde"/>
        <s v="REFA Gedser Fjernvarme A/S"/>
        <s v="Præstø Kraftvarmeværk"/>
        <s v="Rensningsanlægget Lynetten"/>
        <s v="Damhusåen Renseanlæg"/>
        <s v="Frederikshavn Renseanlæg"/>
        <s v="Skagen Renseanlæg"/>
        <s v="Jaynet A/S"/>
        <s v="Days Seawest, Nymindegab"/>
        <s v="Arla Foods Gjesing Mejeri"/>
        <s v="Bislev Mejeri"/>
        <s v="Holstebro Mejeri"/>
        <s v="Hjortekærbakken 12"/>
        <s v="Kraftvarmeanlæg i Skovbohallen"/>
        <s v="Glatved Losseplads"/>
        <s v="Læsø Varme A/S"/>
        <s v="Kolding Renseanlæg"/>
        <s v="Christiansø Elværk"/>
        <s v="Lærkeskolen"/>
        <s v="Stengårdsskolen"/>
        <s v="Toftehøjskolen"/>
        <s v="Stenløse Syd"/>
        <s v="Stenløse Nord"/>
        <s v="Nordalim A/S"/>
        <s v="Nordisk Perlite ApS"/>
        <s v="Agri-Norcold A/S - Vejen"/>
        <s v="Agri-Norcold A/S - Padborg"/>
        <s v="Skamol"/>
        <s v="DLG Food Oil"/>
        <s v="DSB Klargøring"/>
        <s v="Forskningscenter Foulum"/>
        <s v="Toftegårdsvej 17"/>
        <s v="Ejsing Fjernvarme A.M.B.A."/>
        <s v="Anton Nielsen Halmværk"/>
        <s v="DAB Sorgenfrivang"/>
        <s v="Lundtofteparken"/>
        <s v="Frederiksdalvej i Virum"/>
        <s v="Føns Nærvarme"/>
        <s v="Roskildevej 17B"/>
        <s v="Anholt Elværk"/>
        <s v="Biomassefyret Kraftvarmeværk"/>
        <s v="Kongshøj Mølle"/>
        <s v="Deponiselskabet Bobøl I/S"/>
        <s v="Kerteminde Biogas"/>
        <s v="Skive Biogas"/>
        <s v="Steffen Schmidt"/>
        <s v="Fjellerup - Andelsbolig"/>
        <s v="Dankalk - overskudsvarme"/>
        <s v="Grøngas, Vraa A/S"/>
        <s v="Brdr. Thorsen Biogas I/S"/>
        <s v="Brdr. Thorsen Varmeværk"/>
        <s v="Mejlby Fjernvarmecentral"/>
        <s v="OL BIOGAS ApS"/>
        <s v="Metalcolour A/S"/>
        <s v="JSJ Aps"/>
        <s v="Svend og Erik Boll I/S"/>
        <s v="Claus Sørensen A/S"/>
        <s v="K. Zinck Varme"/>
        <s v="Vandturbine - Kibæk Mølle"/>
        <s v="Tågholm Biogas I/S"/>
        <s v="Graugård I/S Biogas"/>
        <s v="LBJBIO I/S"/>
        <s v="Gartneriet Thorplund A/S"/>
        <s v="Friland Årslev ApS"/>
        <s v="Shell Raffinaderiet Fredericia"/>
        <s v="Assens Fjernvarme (Mariagerfjord)"/>
        <s v="Aulum Fjernvarme A.m.b.a. (Rugbjergvej 3)"/>
        <s v="Aulum Fjernvarme A.m.b.a. (Kulvej 5)"/>
        <s v="Aabybro Fjernvarmeværk"/>
        <s v="AVV-Forbrændingsanlæg"/>
        <s v="Agersted Varmeværk"/>
        <s v="Albertslund Varmeværk"/>
        <s v="Allingåbro Varmeværk"/>
        <s v="Als Fjernvarme, Rørsangervej 3"/>
        <s v="Als Fjernvarme, Rørsangervej 26"/>
        <s v="Egtved Varmeværk, Tudvadvej 2"/>
        <s v="Egtved Varmeværk, Søndergade 35"/>
        <s v="Egtved Varmeværk, Lergårdvej 9"/>
        <s v="Flauenskjold Varmeværk A.m.b.a"/>
        <s v="Teglværksvej 10"/>
        <s v="Fredensvej 19"/>
        <s v="Ikast El- og Varmeværk, Marsvej 4"/>
        <s v="Ikast El- og Varmeværk, Bygaden 5"/>
        <s v="Ikast Værkerne Varme A/S - Bording Kraftvarmeværk"/>
        <s v="Engesvang Moselund K.V.V."/>
        <s v="Engesvang-Moselund - Biomasseværk (STEA)"/>
        <s v="Løgten-Skødstrup Fjernvarmeværk A.m.b.a., Landlyst 4"/>
        <s v="Løgten-Skødstrup Fjernvarmeværk A.m.b.a., Stationsvangen 97"/>
        <s v="Nykøbing S. Varmeværk, Billesvej 8-10"/>
        <s v="Annebergparken"/>
        <s v="Nykøbing S. Varmeværk, Fregat 4"/>
        <s v="Nykøning S Varmeværk, Solvarmecentral, Getsøvej"/>
        <s v="Oksbøl Varmeværk"/>
        <s v="Padborg Fjernvarme A.m.b.a."/>
        <s v="Padborg Fjernvarme - Solvarmecentral"/>
        <s v="An/S Sønder Felding Varmeværk"/>
        <s v="Tistrup Varmeværk"/>
        <s v="An/S Tranum Kraftvarmeværk"/>
        <s v="Vejlby Fjernvarmecentral"/>
        <s v="Vejle Fjernvarme a.m.b.a., Central Langelinie"/>
        <s v="Vejle Fjernvarme a.m.b.a., Central Stribæk"/>
        <s v="Vejle Fjernvarme a.m.b.a., Central Toldbodvej"/>
        <s v="Vejle Fjernvarme a.m.b.a, Central Uhrhøj"/>
        <s v="Ø. Brønderslev Kraftvarmeværk"/>
        <s v="Østervrå Varmeværk"/>
        <s v="Bornholms El-Produktion"/>
        <s v="Ans Kraftvarmeværk"/>
        <s v="Ansager Varmeværk"/>
        <s v="Tiphedevej central"/>
        <s v="Arden Varmeværk"/>
        <s v="Asaa Fjernvarme"/>
        <s v="Augustenborg Fjernvarme, Møllegade"/>
        <s v="Augustenborg Fjernvarme, Industrivej"/>
        <s v="Auning Varmeværk"/>
        <s v="Balling Fjernvarmeværk A.m.b.a."/>
        <s v="Bedsted Fjernvarme"/>
        <s v="Bindslev Fjernvarme"/>
        <s v="Bramming Fjernvarme A.m.b.a."/>
        <s v="I. C. Listefabrik A/S"/>
        <s v="Bjerringbro Varmeværk"/>
        <s v="Ulstrup Varmeværk"/>
        <s v="Bjerringbro Kraftvarmeværk"/>
        <s v="Energicentral Grundfoss"/>
        <s v="Grenå Varme - Flisværk"/>
        <s v="SuperBrugsen Hadsund"/>
        <s v="Novo Nordisk overskudsvarme"/>
        <s v="Ballerup Krematorium - overskudsvarme"/>
        <s v="Solvarme"/>
        <s v="Sindal ORC Kraftvarmeværk"/>
        <s v="Solvarme - Råbrovej"/>
        <s v="Varmepumpecentral"/>
        <s v="Arla Foods Energy, Nr. Vium Mejeri"/>
        <s v="Lynggård Biogas"/>
        <s v="Brønderslev Varme - flis og sol"/>
        <s v="Varmpepumpe Kalundborg"/>
        <s v="SuperBrugsen Løkken - overskudsvarme"/>
        <s v="Agri-Norcold A/S - Hobro"/>
        <s v="KW Energi A/S"/>
        <s v="Nørgård Bioenergi"/>
        <s v="Bjergmarkens Renseanlæg"/>
        <s v="Industrivej 17"/>
        <s v="Grenå Varme - Sol 2"/>
        <s v="Hadsten Varmeværk, solvarme (25.000 m2)"/>
        <s v="Mørke Fjernvarme, Fabriksvej 20"/>
        <s v="Outrup Varmeværk Varmepumpecentral"/>
        <s v="Solvarme 31000m2"/>
        <s v="Halsskov halmvarmeværk"/>
        <s v="Industriparken 10"/>
        <s v="Varde laks"/>
        <s v="Sydvestjysk Pelscenter"/>
        <s v="Vejle Centralrenseanlæg"/>
        <s v="EC Power"/>
        <s v="Hillerød Spildevand A/S HCR-syd"/>
        <s v="Meny Løkken - overskudsvarme"/>
        <s v="BlueKolding Spildevandsturbine"/>
        <s v="Løgstør Renseanlæg"/>
        <s v="Overskudsvarme til Glostrup FV"/>
        <m/>
      </sharedItems>
    </cacheField>
    <cacheField name="Værk_Adresse" numFmtId="0">
      <sharedItems containsBlank="1" count="1266">
        <s v="Bækgårdsvej 62"/>
        <s v="Søndergade 8"/>
        <s v="Langagervej 55"/>
        <s v="Engvej 2"/>
        <s v="Østergade 21"/>
        <s v="Banestien 4 6310 Broager 4"/>
        <s v="Bøge Bakker 3"/>
        <s v="Brøndbyøster Boulevard 29"/>
        <s v="Fynsvej 5"/>
        <s v="Ringridervej 2"/>
        <s v="Bøgevej 6"/>
        <s v="Svanestien 40"/>
        <s v="Bækgårdsvej 16"/>
        <s v="Kirkebjerg Allé 92A"/>
        <s v="Daruplund 60"/>
        <s v="Priorparken 525"/>
        <s v="Nykær 67"/>
        <s v="Grønnegade 4"/>
        <s v="Marievej 3A"/>
        <s v="Hagedornsvej 2"/>
        <s v="Phistersvej 51"/>
        <s v="Stæhr Johansens Vej 36"/>
        <s v="Gyngemosevej 3"/>
        <s v="Transformervej 9A"/>
        <s v="Bellahøjvej 14"/>
        <s v="Kystvejen 13"/>
        <s v="Tobaksvejen 4"/>
        <s v="Kongensgade 6A"/>
        <s v="Ravnhavevej 2"/>
        <s v="Møllevej 10"/>
        <s v="Udlodsgyden 54B"/>
        <s v="Rebslagerporten 125"/>
        <s v="Tidselbak Alle 18"/>
        <s v="Søndervangsvej 3"/>
        <s v="Lunderbjerg 6A"/>
        <s v="Jernbanegade 8A"/>
        <s v="Nørregade 21A"/>
        <s v="Vandværksvej 12"/>
        <s v="Rådhusvej 1A"/>
        <s v="Solvang 27"/>
        <s v="Søparken 1"/>
        <s v="Bjarkesvej 2"/>
        <s v="Kærvej 10"/>
        <s v="Frederiksborgvej 65"/>
        <s v="Ved Gadekæret 15"/>
        <s v="Stavnsholtvej 33"/>
        <s v="Rugmarken 25"/>
        <s v="Danmarksgade 37"/>
        <s v="Venusvej 14A"/>
        <s v="Indre Ringvej 93"/>
        <s v="Zartmannsvej 29"/>
        <s v="Østermarksvej 70"/>
        <s v="J. Skjoldborgs Vej 12"/>
        <s v="Fredbjergvej 43"/>
        <s v="Knudsvej 2"/>
        <s v="Schjølervej 7"/>
        <s v="Gl Strandvej 14"/>
        <s v="Engvej 4"/>
        <s v="Krystalvænget 10"/>
        <s v="Havnevagtvej 5"/>
        <s v="Nordre Strandvej 54"/>
        <s v="Industrivej 27"/>
        <s v="Vestergade 5"/>
        <s v="Sandvedvej 31A"/>
        <s v="Sundvænget 5"/>
        <s v="L. Frandsensvej 1"/>
        <s v="Industrivej 2C"/>
        <s v="Brejning Søndergade 30"/>
        <s v="H.O. Wildenskovsvej 14A"/>
        <s v="Fiskerengen 2"/>
        <s v="Energivej 3"/>
        <s v="Skolebakken 29"/>
        <s v="Røddikvej 87"/>
        <s v="Meretesvej 6"/>
        <s v="Skolegade 1"/>
        <s v="Nørrevold 2B"/>
        <s v="Tømmervej 3"/>
        <s v="Energivej 8"/>
        <s v="Østerhovedvej 4"/>
        <s v="Mercurvej 12"/>
        <s v="Durupvej 22"/>
        <s v="Sønderbyvej 24"/>
        <s v="Kalorievej 9"/>
        <s v="Violskrænten 8B"/>
        <s v="Energivej 4"/>
        <s v="Åboulevarden 60"/>
        <s v="Ravnholtvej 2"/>
        <s v="Bredstrupvej 44"/>
        <s v="Grønningen 1"/>
        <s v="Sydtoften 600"/>
        <s v="Tårnvej 24"/>
        <s v="Ansager Landevej 9"/>
        <s v="Tingvejen 396"/>
        <s v="Mesterbuen 8"/>
        <s v="Nørregade 55"/>
        <s v="Annesmindevej 7"/>
        <s v="Nygade 68"/>
        <s v="Energivej 35"/>
        <s v="Humlevænget 1"/>
        <s v="Fanøvej 15"/>
        <s v="Århusvej 3"/>
        <s v="Skanderborgvej 182"/>
        <s v="Læssevej 19"/>
        <s v="Industrivej 1"/>
        <s v="Industrivej 7"/>
        <s v="Fyrrevejen 4"/>
        <s v="Skovlytoften 7"/>
        <s v="Teknikerbyen 42"/>
        <s v="Skodsborgparken 64"/>
        <s v="Vejlesøparken 11"/>
        <s v="Håndværkervej 2"/>
        <s v="Posthussvinget 1"/>
        <s v="Fjordagervej 15"/>
        <s v="Nederbyvænget 442"/>
        <s v="Niels Finsens Vej 6"/>
        <s v="Dybkær 2"/>
        <s v="Toftegårdsvej 30A"/>
        <s v="Hovvej 86"/>
        <s v="Hornbechve 3"/>
        <s v="Fabriksvej 1"/>
        <s v="Gyvelvej 37"/>
        <s v="Gl Visborgvej 30"/>
        <s v="Sandelsmosevej 6"/>
        <s v="Bygmestervej 9"/>
        <s v="Lærkevej 8"/>
        <s v="Bjerrehaven 7"/>
        <s v="Irlandsvej 6"/>
        <s v="Godthåbsvej 7"/>
        <s v="Mandhusvej 18"/>
        <s v="Finlandsvej 3A"/>
        <s v="Hylde Alle 10"/>
        <s v="Nørbækvej 2"/>
        <s v="Molevej 13"/>
        <s v="Industrivangen 41"/>
        <s v="Løsningvej 26"/>
        <s v="Nilanvej 1"/>
        <s v="Bytorvet 30"/>
        <s v="Mimersvej 1"/>
        <s v="Overholmvej 36"/>
        <s v="Østermarksvej 25"/>
        <s v="Ålykkevej 1"/>
        <s v="Krarupsvej 3"/>
        <s v="Kristiansvænget 1"/>
        <s v="Ørrevænget 6"/>
        <s v="Simmelkær Hovedgade 7D"/>
        <s v="Enighedsvej 10"/>
        <s v="Skomagerbakken 15"/>
        <s v="Kølkær Hovedgade 101"/>
        <s v="Hammerum Hovedgade 76A"/>
        <s v="Hestbjergvej 1A"/>
        <s v="Fjelstervangvej 15"/>
        <s v="Virkelyst 62"/>
        <s v="Nordgaden 4"/>
        <s v="Møllevænget 11"/>
        <s v="HI-park -"/>
        <s v="Skaphusvej 50A"/>
        <s v="Hi-Park 455"/>
        <s v="Gravensgade 18"/>
        <s v="Borgergade 44"/>
        <s v="Clausholmvej 1"/>
        <s v="Grønhøj 13"/>
        <s v="Buen 7"/>
        <s v="Mandøvej 10"/>
        <s v="Anemonevej 4"/>
        <s v="Vandværksvej 41"/>
        <s v="Åstrupvej 50"/>
        <s v="Gasværksbakken 5"/>
        <s v="Hostrupvej 39"/>
        <s v="Lupinvej 21"/>
        <s v="Holme Byvej 14"/>
        <s v="Helgolandsgade 20"/>
        <s v="Nørre Boulevard 1"/>
        <s v="Chopinsvej 1"/>
        <s v="Bisgårdmark 5"/>
        <s v="Agerbækvej 15"/>
        <s v="Tvis Møllevej 3"/>
        <s v="Kirkevænget 9"/>
        <s v="Ravnshøjvej 1"/>
        <s v="Sletten 2"/>
        <s v="Nupark 51"/>
        <s v="Overgade 11"/>
        <s v="Vestermarken 11"/>
        <s v="Lille Evaldsvej 5"/>
        <s v="Glentevej 8"/>
        <s v="Østergade 14"/>
        <s v="Langmarksvej 84"/>
        <s v="Høegh Guldbergs Gade 20"/>
        <s v="Egevej 5"/>
        <s v="Frydsvej 18"/>
        <s v="Industrivej 6"/>
        <s v="Håndværksvej 14"/>
        <s v="Nygade 22"/>
        <s v="Erhvervsvej 5"/>
        <s v="Åsvejen 12"/>
        <s v="Numitvej 25"/>
        <s v="Beddingsvej 63"/>
        <s v="Hovvej 37A"/>
        <s v="Toftevej 5"/>
        <s v="Malervej 7a"/>
        <s v="Mølleholmen 5"/>
        <s v="Kallerupvej 5b"/>
        <s v="Hørskætten 22"/>
        <s v="Vesterled 5"/>
        <s v="Rolighedsvej 6"/>
        <s v="Søbyvej 48A"/>
        <s v="Banemarken 8"/>
        <s v="Hjørringvej 101"/>
        <s v="Vindmøllevej 6"/>
        <s v="Højmarksvej 1"/>
        <s v="Møllevej 9"/>
        <s v="Cargo centervej -"/>
        <s v="Rugmarken 2"/>
        <s v="Præstevænget 11"/>
        <s v="Nordlundvej 1"/>
        <s v="Myl Erichsensvej 39"/>
        <s v="Fjernvarmevej 2"/>
        <s v="Vandværksvej 5"/>
        <s v="Ved Fjorden 13"/>
        <s v="Dalsvinget 11"/>
        <s v="Ved Fjorden 20"/>
        <s v="Vejlagervej 4A"/>
        <s v="Præstø Landevej 12"/>
        <s v="Præstøvej 105B"/>
        <s v="Skovgårdsvej 4A"/>
        <s v="Håndværkervej 70"/>
        <s v="Grønnegade 7"/>
        <s v="Hessgade 21B"/>
        <s v="Fynsvej 52"/>
        <s v="Grandvej 3"/>
        <s v="Opnæsgård Spidslastcentral 0"/>
        <s v="Kærvej 1"/>
        <s v="Dr Neergaards Vej 15"/>
        <s v="Biskop Svanes Vej 59"/>
        <s v="Nivå Center 1"/>
        <s v="Hammerbakken 10"/>
        <s v="Grøndalsvej 3"/>
        <s v="Nørregade 81"/>
        <s v="Skovalleen 42"/>
        <s v="Norgesvej 13"/>
        <s v="Åkjærvej 24A"/>
        <s v="Ejby Mosevej 219"/>
        <s v="Magleparken 9"/>
        <s v="Måløv Byvej 229"/>
        <s v="Islandsvej 2"/>
        <s v="Hesteskoen 11"/>
        <s v="Industrivangen 34"/>
        <s v="Grønnegade 3"/>
        <s v="Nordkrogen 20B"/>
        <s v="Palægade 6"/>
        <s v="Godthaabsvej 2"/>
        <s v="Kastanie Alle 10"/>
        <s v="Energivej 6"/>
        <s v="Holger Sørensensvej 1"/>
        <s v="Lindholmvej 3"/>
        <s v="Oliehavnsvej 18"/>
        <s v="Fælledvej 2"/>
        <s v="Danmarksgade 47"/>
        <s v="Bøjdenvej 22B"/>
        <s v="Skolestien 10"/>
        <s v="Hovmarken 2"/>
        <s v="Borgergade 6"/>
        <s v="Randersvej 37"/>
        <s v="Askevej 5"/>
        <s v="Industrivej 10"/>
        <s v="Seminarievej 70"/>
        <s v="Kirkebyvej 5"/>
        <s v="Vestavej 2"/>
        <s v="Kølsenvej 14A"/>
        <s v="Kølsenvej 33"/>
        <s v="Blekingevej 8"/>
        <s v="Vesterled 1"/>
        <s v="Vilstedvej 40A"/>
        <s v="Søndermarksvej 3"/>
        <s v="Søndermarksvej 1"/>
        <s v="Fasanvej 2"/>
        <s v="Jagtvej 2"/>
        <s v="Skolevej 13"/>
        <s v="Skolevej 15"/>
        <s v="Nørremarksvejen 1"/>
        <s v="Dampmøllevej 1A"/>
        <s v="Klostermarken 5"/>
        <s v="Ny Høstemarkvej 28C"/>
        <s v="Bøgevej 1"/>
        <s v="Mølholm Landevej 14"/>
        <s v="Parkvej 10"/>
        <s v="Holbækvej 236"/>
        <s v="Hobrovej 46"/>
        <s v="Gasværksvej 10"/>
        <s v="Lindholmvej 12"/>
        <s v="Skaboeshusevej 115"/>
        <s v="Halvej 4"/>
        <s v="Solholm 16"/>
        <s v="Langelandsvej 20"/>
        <s v="Lindholmvej 14"/>
        <s v="Hindemaevej 76"/>
        <s v="Kjærgaardsvej 20"/>
        <s v="Færøvej 3"/>
        <s v="Åderupvej 22"/>
        <s v="H C Andersens Vej 28"/>
        <s v="Ejlersvej 24"/>
        <s v="Kanalvej 9"/>
        <s v="Østre Ringvej 98"/>
        <s v="Ringstedgade 61"/>
        <s v="Jernbanegade 22"/>
        <s v="Elmegaardsvej 6"/>
        <s v="Rolighedsvej 2"/>
        <s v="Toftegaardsvej 21B"/>
        <s v="Rørbækvej 11"/>
        <s v="Horsensvej 19"/>
        <s v="Peter L Jensens Vej 4A"/>
        <s v="Kæpgårdsvej 5"/>
        <s v="Præstbølvej 9"/>
        <s v="Skovdalsvej 8"/>
        <s v="Østermarksvej 19"/>
        <s v="Stationsvej 14"/>
        <s v="Kratholmvej 52A"/>
        <s v="Billedskærervej 9"/>
        <s v="Møllemarksvej 37"/>
        <s v="Brolandsvænget 20"/>
        <s v="Enggade 13"/>
        <s v="Højmevej 15"/>
        <s v="Udlodsgyden 54"/>
        <s v="Zachariasvænget 40"/>
        <s v="Borrebyvej 7"/>
        <s v="Knullen 28A"/>
        <s v="Sandvadvej 1"/>
        <s v="Slettensvej 351"/>
        <s v="Højløkke Allé 59"/>
        <s v="Sandgravvej 3"/>
        <s v="Havrevænget 2"/>
        <s v="Sanderumvej 81"/>
        <s v="Nistedvej 40"/>
        <s v="Ørbækvej 418"/>
        <s v="Kildegårdsvej 45"/>
        <s v="Bøgevej 2"/>
        <s v="Klosterbakken 12"/>
        <s v="Heden 3Z"/>
        <s v="Centrum 2"/>
        <s v="Sejrsvej 6"/>
        <s v="Kalorievej 11"/>
        <s v="Kulholmsvej 12"/>
        <s v="Ydervangen 12"/>
        <s v="Katholmvej 3"/>
        <s v="Bronzevej 2"/>
        <s v="Sct Nicolaj Gade 23"/>
        <s v="Mosevej 100"/>
        <s v="Bakkevej 4"/>
        <s v="Kielbergvej 2"/>
        <s v="Kongevejen 19B"/>
        <s v="Isagervej 41"/>
        <s v="Klostervej 112"/>
        <s v="Møllebuen 1"/>
        <s v="Spodsbjergvej 147D"/>
        <s v="Strandlystvej 12"/>
        <s v="Industrivej 4"/>
        <s v="Holmevej 202"/>
        <s v="Brunhøjvej 7"/>
        <s v="Møllevej 22"/>
        <s v="Bakkelyvej 3"/>
        <s v="Frederikslundvej 1"/>
        <s v="Grønvej 7B"/>
        <s v="Jøncksvej 1"/>
        <s v="Sverigesvej 16"/>
        <s v="Brandstrupvej 4A"/>
        <s v="Skrejrupvej 9C"/>
        <s v="Gammel Havevej 4"/>
        <s v="Elmevej 1D"/>
        <s v="Kobbelvej 56"/>
        <s v="Lillemark 25"/>
        <s v="Th. Jensensvej 5"/>
        <s v="Nedergårdsvej 30"/>
        <s v="Sct Gertrudsvej 6B"/>
        <s v="Baggesvognsvej 32"/>
        <s v="Buttervej 66"/>
        <s v="Vendsysselvej 201"/>
        <s v="Kirkevej 31"/>
        <s v="Ellehammervej 21"/>
        <s v="Solbakken 1"/>
        <s v="Højgaardsvej 32"/>
        <s v="Toftevej 24A"/>
        <s v="Danmarksvej 15"/>
        <s v="Møllegade 29"/>
        <s v="Industritoften 21"/>
        <s v="Marius Jensens Vej 3"/>
        <s v="Thorsvej 11"/>
        <s v="Højlundsvej 264"/>
        <s v="Nykærsvej 2"/>
        <s v="Ånumvej 30"/>
        <s v="Nørremarken 20"/>
        <s v="Poststræde 28"/>
        <s v="Traverskiftet 1"/>
        <s v="Nyborgvej 438A"/>
        <s v="Skolestien 2"/>
        <s v="Læssevej 7"/>
        <s v="Assensvej 1"/>
        <s v="Norbrinken 5"/>
        <s v="Gasværksvej 5"/>
        <s v="Idagårdsvej 5"/>
        <s v="Færøvej 21"/>
        <s v="Rosenkildevej 45"/>
        <s v="Sdr.Stationsvej 1"/>
        <s v="Trafikcenter Alle 32"/>
        <s v="Skebjergvej 25"/>
        <s v="Idrætsvej 1"/>
        <s v="Møllemarken 131"/>
        <s v="Havdrup Allé 3"/>
        <s v="Rørvej 1"/>
        <s v="Kærgårdsvej 4"/>
        <s v="Hostrupvej 18"/>
        <s v="Nordre Ringvej 51"/>
        <s v="Skolegade 3"/>
        <s v="Industrivej 16"/>
        <s v="Ravmarken 4"/>
        <s v="Ravmarken 8"/>
        <s v="Vesterbrogade 6"/>
        <s v="Gimsinglundvej 22B"/>
        <s v="Vestre Hovedgade 29B"/>
        <s v="Struergårdvej 19"/>
        <s v="Treskel 10"/>
        <s v="Fjordvejen 22B"/>
        <s v="Hardsysselvej 2A"/>
        <s v="Hjedsbækvej 2"/>
        <s v="Teglgårdvej 7A"/>
        <s v="Øster Linåvej 17"/>
        <s v="Frederiksberg 1D"/>
        <s v="Bagergade 40A"/>
        <s v="A P Møllers Vej 41"/>
        <s v="Bodøvej 15"/>
        <s v="Stamvejen 11"/>
        <s v="Energivej 1"/>
        <s v="Sundquistsgade 15"/>
        <s v="Kærhaven 1"/>
        <s v="Bøffelkobbelvej 11"/>
        <s v="Kløvermarken 3"/>
        <s v="Mommarkvej 81"/>
        <s v="Vestermark 14B"/>
        <s v="Augustenborg Landevej 81"/>
        <s v="Østager 8"/>
        <s v="Vestervej 48"/>
        <s v="Flintborgvej 31A"/>
        <s v="Møllevej 24"/>
        <s v="Ringvej 26"/>
        <s v="Bolwigsvej 26"/>
        <s v="Ballerumvej 125"/>
        <s v="Nørregade 26"/>
        <s v="Thorsølundvej 6"/>
        <s v="Høbrovej 9F"/>
        <s v="Østerdalen 3"/>
        <s v="Stadionvænget 6"/>
        <s v="Tværvej 13A"/>
        <s v="Bannervej 22"/>
        <s v="Jegstrupvænget 630"/>
        <s v="Damhusvej 31"/>
        <s v="Østergade 83"/>
        <s v="Grønnevej 10B"/>
        <s v="Energivej 2"/>
        <s v="Bygade 5a"/>
        <s v="Søndre Fælledvej 8"/>
        <s v="Industrisvinget 9"/>
        <s v="Sportsvej 2"/>
        <s v="Ulfkærvej 1"/>
        <s v="Stadionvej 11"/>
        <s v="Nygade 6"/>
        <s v="Bavnevej 30"/>
        <s v="Gørtlervej 99"/>
        <s v="Koldingvej 30B"/>
        <s v="Jacob Gades Allé -"/>
        <s v="Værftsvej 2"/>
        <s v="Lerbækvej 17"/>
        <s v="Vestergade 17"/>
        <s v="Ths. P. Hejlesvej 3"/>
        <s v="Vestergade 14"/>
        <s v="Sevelvej 67a"/>
        <s v="Nautrupvej 8"/>
        <s v="Søndermarksvej 39"/>
        <s v="Nørregade 21"/>
        <s v="Hejmdals brovej 285"/>
        <s v="Søndre Ringvej 7"/>
        <s v="Tingvejen 47"/>
        <s v="Korsgade 9"/>
        <s v="Borupvej 69"/>
        <s v="Klostergårdsvej 59"/>
        <s v="Skånevej 12"/>
        <s v="Humlehaven 2"/>
        <s v="Stegholt 3"/>
        <s v="Langrode 42"/>
        <s v="Skovgårdsvej 151"/>
        <s v="Hvid's Vej 7"/>
        <s v="Lundsbjerg Industrivej 151"/>
        <s v="Lindehave 5"/>
        <s v="Egelund 60"/>
        <s v="Lundsbjerg Industrivej 149"/>
        <s v="Ølstedvej 20"/>
        <s v="Kalkværksvej 14"/>
        <s v="Kærgårdsvej 8"/>
        <s v="Tværmarksvej 18"/>
        <s v="Hundkærvej 25"/>
        <s v="Jens Juuls Vej 4"/>
        <s v="Bjørnholms Alle 1B"/>
        <s v="Stenvej 31"/>
        <s v="Edwin Rahrs Vej 30A"/>
        <s v="Byvej 10"/>
        <s v="Kolt Skovvej 1"/>
        <s v="Ny Studstrupvej 14A"/>
        <s v="Rydevænget 2"/>
        <s v="Solbjerg Hedevej 1"/>
        <s v="Fuglekærvej 115A"/>
        <s v="Hvidtjørnvej 1"/>
        <s v="Lilleringvej 32"/>
        <s v="Lillering 32"/>
        <s v="Geding Byvej 22B"/>
        <s v="- -"/>
        <s v="Bredevej 16"/>
        <s v="Rosbjergvej 100"/>
        <s v="Ny Studstrupvej 14"/>
        <s v="Jegstrupvej 96B"/>
        <s v="Viborgvej 47A"/>
        <s v="Lerbækken 23"/>
        <s v="Kalkovnsvej 1"/>
        <s v="St.Rise Landevej 2"/>
        <s v="Industrivej 11"/>
        <s v="Industrivej 9"/>
        <s v="Kjærs Vej 13"/>
        <s v="Rougsøvej 61D"/>
        <s v="Bøgevej 5"/>
        <s v="Østergade 35"/>
        <s v="Tingager 11"/>
        <s v="Hedevej 1"/>
        <s v="Håndværkervej 11"/>
        <s v="Håndværkervej 5"/>
        <s v="Almegårdsvej 8"/>
        <s v="Skovbyvej 44"/>
        <s v="Lodsvejen 29"/>
        <s v="Tøndervej 8"/>
        <s v="Hvidtjørnevej 25"/>
        <s v="Industriparken 30"/>
        <s v="Industrivej 17"/>
        <s v="Hestbækvej 21"/>
        <s v="Vestergade 47"/>
        <s v="Nordholmen 1"/>
        <s v="Lilleholm 2"/>
        <s v="Vestre Landevej 227"/>
        <s v="Håndværkervej 3"/>
        <s v="Industrivej 5"/>
        <s v="Nyballevej 18"/>
        <s v="Bispemosevej 5"/>
        <s v="Stenvad Bygade 59"/>
        <s v="Thorsagvej 13A"/>
        <s v="Gråskegrådevej 4"/>
        <s v="Østermarken 2"/>
        <s v="Sangstrupvej 36"/>
        <s v="Lyngvej 16"/>
        <s v="Tårsvej 37B"/>
        <s v="Vesterbygade 36B"/>
        <s v="Hjortlundvej 13"/>
        <s v="Herthadalvej 4A"/>
        <s v="Rockwoolvej 2"/>
        <s v="Bjerringbrovej 54"/>
        <s v="Farvervej 9"/>
        <s v="Hamlen 4"/>
        <s v="Gyldenrisvej 7"/>
        <s v="Industrivej 40"/>
        <s v="Kirkebækvej 124 c"/>
        <s v="Videbechs Allé 64"/>
        <s v="Søvejen 60B"/>
        <s v="Dørslundvej 44"/>
        <s v="Rømøvej 8"/>
        <s v="Georg Brandes Vej 1"/>
        <s v="Sct. Jørgens Gade 1"/>
        <s v="Platinvej 11"/>
        <s v="Skovvangen 8A"/>
        <s v="Kolding Åpark 5"/>
        <s v="Lyshøj Alle 4"/>
        <s v="Sommerfuglvej 6A"/>
        <s v="Toftegade 4"/>
        <s v="Gl. Landevej 84"/>
        <s v="Skelvang 46"/>
        <s v="Storegårdsvej 1"/>
        <s v="Niels Finsensvej 6A"/>
        <s v="Diskovej 8"/>
        <s v="Langholtgårdsvej -"/>
        <s v="Adelvej 57"/>
        <s v="Overgade 49"/>
        <s v="Parallelvej 2"/>
        <s v="Egeskovvej 343"/>
        <s v="Gl. Færgevej 20"/>
        <s v="Dandyvej 1"/>
        <s v="Dronningens Kvarter 14"/>
        <s v="Tandholtvej 55"/>
        <s v="Elmeparken 1"/>
        <s v="Solgårdsparken 22"/>
        <s v="Christiansdalsvej 50"/>
        <s v="Smedevej 32"/>
        <s v="Kirkevej 41A"/>
        <s v="Vedelsgade 47"/>
        <s v="Katrinelystvej 11F"/>
        <s v="Pantholm 45"/>
        <s v="Tinghulevej 8A"/>
        <s v="Uglekildevej 2"/>
        <s v="Kringelhedevej 17B"/>
        <s v="Drøvten 40"/>
        <s v="Hasselvej 8"/>
        <s v="Frøslev Kær 2"/>
        <s v="Næssundvej 327"/>
        <s v="Kongehøjvej 35"/>
        <s v="Atletikvej 20"/>
        <s v="Næssundvej 440"/>
        <s v="Bækmarksbrovej 4"/>
        <s v="Havnevej 11"/>
        <s v="Østerskovvej 2B"/>
        <s v="Bræmlevænget 3"/>
        <s v="Ærøvej 83"/>
        <s v="Laursensvej 4"/>
        <s v="Hammershøj 26A"/>
        <s v="Møllevej 4"/>
        <s v="Ørnevej 13"/>
        <s v="Mariagervej 497A"/>
        <s v="Park Alle 2A"/>
        <s v="Kildevej 4"/>
        <s v="Mælkevejen 12"/>
        <s v="Lagunen 6"/>
        <s v="Skalborgvej 17"/>
        <s v="Vandværksvej 4"/>
        <s v="Egevænget 1"/>
        <s v="Agrovej 3"/>
        <s v="Håndværkervænget 16"/>
        <s v="Løgtenvej 16"/>
        <s v="Østerbrogade 2"/>
        <s v="Tietgensvej 1"/>
        <s v="Hartmannsvej 2"/>
        <s v="Slipvej 1"/>
        <s v="Ved Banen 16"/>
        <s v="Fjembhedevej 25"/>
        <s v="Rodelundsvej 2"/>
        <s v="Håndværkervej 9"/>
        <s v="Toosholmvej 6"/>
        <s v="Blyvej 5"/>
        <s v="Skodsbølvej 6"/>
        <s v="Frisenvoldvej 3A"/>
        <s v="Møllebakvej 4"/>
        <s v="Lilholtvej 2"/>
        <s v="Høveltevej 117"/>
        <s v="Vesterhavsvej 302"/>
        <s v="Ribevej 9B"/>
        <s v="Revlen 2"/>
        <s v="Lyngvej 22"/>
        <s v="Vinkelvej 32"/>
        <s v="Simons Bakke 42"/>
        <s v="Ribelandevej 12"/>
        <s v="Odensevej 58"/>
        <s v="Smørmosevej 25"/>
        <s v="Skanderborgvej 193"/>
        <s v="Trigevej 7"/>
        <s v="Ny Vestergade 72A"/>
        <s v="Surbækvej 10"/>
        <s v="Øster Løgumvej 31"/>
        <s v="Hovslundvej 12"/>
        <s v="Ejby Møllevej 22"/>
        <s v="Bakkevej 31"/>
        <s v="Vestermarksvej 2B"/>
        <s v="Vibevej 7"/>
        <s v="Engvej 20"/>
        <s v="Vestermark 16"/>
        <s v="Egevej 27"/>
        <s v="Pejtervej 14"/>
        <s v="Gl. Viborgvej 84"/>
        <s v="Vilietoften 4"/>
        <s v="Assensvej 217"/>
        <s v="Brændekildevej 43"/>
        <s v="Bladstrupvej 300"/>
        <s v="Neversvej 40"/>
        <s v="Sandet 12"/>
        <s v="Saltumvej 22"/>
        <s v="Jyllandsvej 5"/>
        <s v="Tværmosevej 10"/>
        <s v="Østergade 51"/>
        <s v="Rosas Minde Vej 34"/>
        <s v="Torpegårdsvej 8"/>
        <s v="Lødekæret 5"/>
        <s v="Davinde Bygade 1B"/>
        <s v="Peter Bangs Vej 15"/>
        <s v="Gartnervej 28A"/>
        <s v="Kildebrøndevej 36"/>
        <s v="Brosbøl Losseplads -"/>
        <s v="Gosmervej 70"/>
        <s v="Ellehavegårdsvej 2"/>
        <s v="Rejsby Landevej 12B"/>
        <s v="Hovedvejen 8D"/>
        <s v="Voddervej 2"/>
        <s v="Persievej 5"/>
        <s v="Guldagervej 4C"/>
        <s v="Kirkemosevej 17"/>
        <s v="Fynslundsvej 110"/>
        <s v="Vibækvej 41"/>
        <s v="Benløseparken 79"/>
        <s v="Dyssegårdsvej 8"/>
        <s v="Kolonivej 1"/>
        <s v="Højbjergvej 2"/>
        <s v="Ørnevej 8"/>
        <s v="Hjarsbækvej 7"/>
        <s v="Rolfstedvejen 5"/>
        <s v="Tuevej 39"/>
        <s v="Ørbækvej 40"/>
        <s v="Slotsvængevej 5"/>
        <s v="Engvejen 2"/>
        <s v="Odensevej 32"/>
        <s v="Rørkærvej 30"/>
        <s v="Skerningvej 3"/>
        <s v="Sdr Ommevej 38"/>
        <s v="Strøbyvej 21"/>
        <s v="Snedkervej 6"/>
        <s v="Snedkervej 10"/>
        <s v="Smedevangen 4"/>
        <s v="Bjergvej 7"/>
        <s v="Hvedemarken 13"/>
        <s v="Troensevej 2"/>
        <s v="Kobbervænget 4"/>
        <s v="Gosmervej 94"/>
        <s v="Tværvej 11"/>
        <s v="Ballevej 17"/>
        <s v="Bandsbølvej 28C"/>
        <s v="Nørrevej 80"/>
        <s v="Møngevej 9B"/>
        <s v="Brandholtvej 6A"/>
        <s v="Kastrupvej 41A"/>
        <s v="Løkkensvej 730"/>
        <s v="Hyacintvej 66"/>
        <s v="Tandskovvej 17C"/>
        <s v="Nordborgvej 81"/>
        <s v="Thyborønvej 78"/>
        <s v="Fasterholtgårdvej 10"/>
        <s v="Industrivej Nord 25"/>
        <s v="Industrivej 3"/>
        <s v="Tømrervej 36"/>
        <s v="Fårborgvej 11"/>
        <s v="Burhøjgårdvej 1"/>
        <s v="Ballerumvej 65"/>
        <s v="Hovedvejen 114"/>
        <s v="Kongensbrovej 10"/>
        <s v="Lufthavnsvej 53"/>
        <s v="Jennetvej 312"/>
        <s v="Gårdrækken 14"/>
        <s v="Langagervej 12"/>
        <s v="Tornumvej 15"/>
        <s v="Hadsundvej 17"/>
        <s v="Mariendalsvej 10"/>
        <s v="Humlemøllevej 2"/>
        <s v="Allinggårdsvej 154"/>
        <s v="Vinkelvej 97B"/>
        <s v="Tietgensvej 2"/>
        <s v="Gl.Vandkraftanl. på Skjern Å 120"/>
        <s v="Randbøldal -"/>
        <s v="Ahornvej 6"/>
        <s v="Gødding Møllevej 3"/>
        <s v="Hopballevej 56"/>
        <s v="Tørningvej 6"/>
        <s v="Sønderskovgårdsvej 5"/>
        <s v="Slotsvej -"/>
        <s v="Skinnergyden 2"/>
        <s v="Lillemøllevej 12"/>
        <s v="Rugårdsvej 160"/>
        <s v="Nr.Næråvej 81"/>
        <s v="Skovvej 2"/>
        <s v="Holbækvej 169"/>
        <s v="Tokhøjvej 4"/>
        <s v="Nybøknorvej -"/>
        <s v="Gerringevej 15"/>
        <s v="Kanalvej 22"/>
        <s v="Lourupvej 2"/>
        <s v="Ingeborgvej 2"/>
        <s v="Mølkærvej 2"/>
        <s v="Kirkebyvej 25"/>
        <s v="Ålborgvej 94"/>
        <s v="Spirevej 5"/>
        <s v="Møllemarken 4"/>
        <s v="Boulstrupvej 10"/>
        <s v="Alpedalsvej 107H"/>
        <s v="Gymnasievej 33"/>
        <s v="Svenstrup Skolevej 25"/>
        <s v="Sønderupvej 26"/>
        <s v="Mælkevejen 4"/>
        <s v="Bülowsvej 9"/>
        <s v="Århusvej 15"/>
        <s v="Nørgårdsve 1"/>
        <s v="Kildegårdsvej 28"/>
        <s v="Nordre Ringvej 57"/>
        <s v="Kettegård Alle 30"/>
        <s v="Avernakke 1"/>
        <s v="Grødesvej 14"/>
        <s v="Randrupmøllevej 18"/>
        <s v="Næstildvej 8"/>
        <s v="Blidstrupvej 3"/>
        <s v="Rørholtvej 86"/>
        <s v="Houvej 90"/>
        <s v="Ørneborgvej 11"/>
        <s v="Rosmosevej 4"/>
        <s v="Præstegårdsvej 17"/>
        <s v="Gårestrupvej 179"/>
        <s v="HELLINGHØJVEJ 5"/>
        <s v="Mellemtoften 12"/>
        <s v="Bjertrupvej 1"/>
        <s v="Brandstrup Søvej 9"/>
        <s v="Røngevej 3"/>
        <s v="Tågholmvej -"/>
        <s v="Havnegade 120"/>
        <s v="Bronzevej 6"/>
        <s v="Måde Industrivej 35"/>
        <s v="Guldagervej 18"/>
        <s v="Randersvej 65A"/>
        <s v="Bundsbækvej 27"/>
        <s v="Hallas Alle 1"/>
        <s v="Glasværksvej 52"/>
        <s v="Nybrovej 185"/>
        <s v="Brovejen 14"/>
        <s v="Heimdalsvej 4"/>
        <s v="Birkvej 14"/>
        <s v="Arnold Nielsens Boulevard 26"/>
        <s v="Lygten 20"/>
        <s v="Øster Allé 6"/>
        <s v="Brydes Allé 2"/>
        <s v="Vildmosevej 21"/>
        <s v="Dammenvej 139"/>
        <s v="Kildsigvej 5"/>
        <s v="Pøl Nørregade 31"/>
        <s v="Ballenvej 7"/>
        <s v="Trynmosevej 4"/>
        <s v="Estrupvej 28"/>
        <s v="Kratholmvej 50"/>
        <s v="Stejlebjergvej 12"/>
        <s v="Ved Fjorden 13B"/>
        <s v="Pillevej 12"/>
        <s v="Hjortshøj Møllevej 190"/>
        <s v="Overgårdsvej 3"/>
        <s v="Flyndervej 4"/>
        <s v="Hestehaven 39"/>
        <s v="Løgismose 1"/>
        <s v="Slangerupgårdsvej 4"/>
        <s v="Teglgårdsvej 531"/>
        <s v="Blåbærvej 6"/>
        <s v="Brede Hovedbygning 1"/>
        <s v="Egebjerghaven 84"/>
        <s v="Egebjergvang 80"/>
        <s v="Eremitageparken 359"/>
        <s v="Sorgenfrigårdsvej 35"/>
        <s v="Lundtoftegårdsvej 37A"/>
        <s v="Tårnets Kvarter 32"/>
        <s v="Lundtoftevej 53"/>
        <s v="Ligustervangen 81"/>
        <s v="Skolebakken 9"/>
        <s v="Øvej 36A"/>
        <s v="Ingesvej 4"/>
        <s v="Kofoed Ankers Vej 91A"/>
        <s v="Sortemosevej 1A"/>
        <s v="Flintemarken 57"/>
        <s v="Bispevangen 12"/>
        <s v="Lyngbygårdvej 126B"/>
        <s v="Gammel Holtevej 2"/>
        <s v="Lindevej 47"/>
        <s v="Kirkeskov Alle 30"/>
        <s v="Kongevejen 252"/>
        <s v="Vangebovej 50"/>
        <s v="Terslev Skolevej 23"/>
        <s v="Skodsborg Strandvej 123"/>
        <s v="Omgangen 1"/>
        <s v="Bælkevangen 71"/>
        <s v="Månedalstien 8"/>
        <s v="Malmbergsvej 23"/>
        <s v="Lagelandsvej 4"/>
        <s v="Parkvej 50A"/>
        <s v="Klakkebjerg 4"/>
        <s v="Kostervej 24"/>
        <s v="Kåstrupvej 20"/>
        <s v="Nørrestrængevej 16"/>
        <s v="Kraftværksvej 37"/>
        <s v="Hans Tausensgade 36"/>
        <s v="Rønnevej 48"/>
        <s v="Helgeshøj Alle 67"/>
        <s v="Niels Juels Vej 21"/>
        <s v="Ærøvej 12"/>
        <s v="Vendsysselvej 8"/>
        <s v="Niels Juels Vej 15"/>
        <s v="Skovgårdsvej 18"/>
        <s v="Fabriksvej 17"/>
        <s v="Drejøvej 12"/>
        <s v="Skovænget 16"/>
        <s v="Elholm 3A"/>
        <s v="Bjergagervej 4"/>
        <s v="Tovsgårdvej 3"/>
        <s v="Tovsgårdvej 5"/>
        <s v="Sverigesvej 8"/>
        <s v="Gartnerivej 5"/>
        <s v="Nygade 29"/>
        <s v="Høgsholtvej 263"/>
        <s v="Heibergs Alle 4"/>
        <s v="Gl Landevej 61"/>
        <s v="Mellemstrupvej 12"/>
        <s v="Teglmarken 41"/>
        <s v="Sømosevej 50"/>
        <s v="Frisenborgvej 33"/>
        <s v="Engkrogen 10"/>
        <s v="Fåborgvej 46"/>
        <s v="Hostrupsgade 45"/>
        <s v="Kejlstrupvej 38"/>
        <s v="Arendalsvej 2A"/>
        <s v="Kejlstrup Tværvej 14"/>
        <s v="Damgårdsvej 11"/>
        <s v="Bjørnholtvej 3"/>
        <s v="Kernesvinget 1"/>
        <s v="Frederiksgade 10"/>
        <s v="Kirsebæralle 15"/>
        <s v="Centervænget 3"/>
        <s v="Kornvænget 1"/>
        <s v="Krakasvej 12"/>
        <s v="Månepletvej 1"/>
        <s v="Krakasvej 14"/>
        <s v="Nørre Centervej 64"/>
        <s v="Raade Bygade 66"/>
        <s v="Halmvænget 2"/>
        <s v="Rønnevej 76"/>
        <s v="Industrivej 8"/>
        <s v="Bykær 6"/>
        <s v="Mulebyvej 40"/>
        <s v="Brovangen 9"/>
        <s v="Nybrovej 42B"/>
        <s v="Niels Bohrs Vej 35"/>
        <s v="Ege Allé 300"/>
        <s v="Bentsensvej 4"/>
        <s v="Munklindevej 81"/>
        <s v="Kokbjerg 30"/>
        <s v="Bækskov 23A"/>
        <s v="Langegade 115A"/>
        <s v="Langeskov Centret 12A"/>
        <s v="Nørrevænget 1"/>
        <s v="Industrivej 4B"/>
        <s v="Møllegyden 32"/>
        <s v="Nyborgvej 32"/>
        <s v="Kystvejen 100"/>
        <s v="Tårnvej 25"/>
        <s v="Sulkendrupvej 1"/>
        <s v="Sivmosevej 2"/>
        <s v="Hans Winthers Vej 9"/>
        <s v="Østeralle 16"/>
        <s v="C. E. Christiansens Vej 40"/>
        <s v="Hjulsporet 1"/>
        <s v="Agertoften 5"/>
        <s v="Hasselvej 17"/>
        <s v="Svingelsvej 2"/>
        <s v="Jernbanegade 25"/>
        <s v="Savnsøvej 4"/>
        <s v="Drammenvej 1"/>
        <s v="Skolegade 23"/>
        <s v="Tværvej 3"/>
        <s v="Nedre Hestlundvej 15"/>
        <s v="Stejlebjergvej 4"/>
        <s v="Hardersvej 1"/>
        <s v="Hygumvej 23"/>
        <s v="Hedelundvej 25"/>
        <s v="Hammeren 7"/>
        <s v="Bytoften 4"/>
        <s v="Østervangsvej 18"/>
        <s v="Sædding Ringvej 9"/>
        <s v="Skolevej 5"/>
        <s v="Majgårdsparken 7"/>
        <s v="Brolæggervej 2"/>
        <s v="Toften 1"/>
        <s v="Øresundsvej 2"/>
        <s v="Stikvejen 5"/>
        <s v="Novrupvej 47"/>
        <s v="Vagervej 9"/>
        <s v="Storstrømsvej 49"/>
        <s v="Ulvsundvej 1"/>
        <s v="Sumatravej 4"/>
        <s v="Ormslevvej 155"/>
        <s v="Søren Frichs Vej 41"/>
        <s v="Mosevej 57"/>
        <s v="Bødkervænget 4"/>
        <s v="Nyvej 4"/>
        <s v="Ndr Ringvej 15"/>
        <s v="Aage Sørensensgade 16"/>
        <s v="Skovalléen 20"/>
        <s v="Bocks Bjerg 5A"/>
        <s v="Sønderborg Landevej 3"/>
        <s v="Ålykkevej 5"/>
        <s v="H P Christensens Vej 14"/>
        <s v="Mads Holms Vej 51"/>
        <s v="Strandvejen 100"/>
        <s v="Eventyrvej 14"/>
        <s v="Nordens Alle 39"/>
        <s v="Virksomhedsvej 20"/>
        <s v="Industrivej 25"/>
        <s v="Håndværkersvinget 2"/>
        <s v="Tømmervej 1"/>
        <s v="Nyhedevej 1"/>
        <s v="Livøvej 80"/>
        <s v="Landevejen 5"/>
        <s v="Keldsbergvej 4"/>
        <s v="Skydebanevej 10"/>
        <s v="Hagesholmvej 7"/>
        <s v="H.C. Ørstedsvej 12"/>
        <s v="H. C. Ørsteds Vej 10"/>
        <s v="Nørregade 17"/>
        <s v="Havnevej 8"/>
        <s v="Sportsvej 5B"/>
        <s v="Tangsholmvej 10"/>
        <s v="Mellemvej 31"/>
        <s v="Lyngvej 6"/>
        <s v="Nesa Allé 1"/>
        <s v="Tandergårdsvej 8"/>
        <s v="Godthaabsvej 3"/>
        <s v="Smed Sørensens vej 2"/>
        <s v="Lindegårdsvej 9"/>
        <s v="Færgevej 5"/>
        <s v="Strandvejen 338A"/>
        <s v="Rådmandshaven 4"/>
        <s v="Navervej 14"/>
        <s v="H H Kochs Vej 2"/>
        <s v="Borserupvej 7"/>
        <s v="Hestehavevej 1"/>
        <s v="Harløsevej 17A"/>
        <s v="Skolevej 7B"/>
        <s v="Bondestien 1"/>
        <s v="Krakasvej 14B"/>
        <s v="Vognsbøl Engvej 7"/>
        <s v="Mådevej 52"/>
        <s v="Maribovej 250"/>
        <s v="Gørlundevej 4"/>
        <s v="Ved Lunden 5"/>
        <s v="Energivej 19"/>
        <s v="Holbækvej 2"/>
        <s v="Stegholt 16B"/>
        <s v="Tåstrupvej 11"/>
        <s v="Parallelvej 47"/>
        <s v="Jættevej 5"/>
        <s v="Brovejen 10"/>
        <s v="Alrøvej 10"/>
        <s v="Myrekærvej 3"/>
        <s v="Flensborgvej 353"/>
        <s v="Søndrevej 1"/>
        <s v="Skovlunden 5"/>
        <s v="Energivej 411"/>
        <s v="Energivej 415"/>
        <s v="Røde Banke 16"/>
        <s v="Hammerholmen 50"/>
        <s v="Kyndbyvej 90"/>
        <s v="Asnæsvej 16"/>
        <s v="Klippehagevej 22"/>
        <s v="Miljøvej 6"/>
        <s v="Tømmergravsgade 4"/>
        <s v="Lautrupsgade 1"/>
        <s v="Amerikavej 7"/>
        <s v="Dakavej 12"/>
        <s v="Dakavej 10"/>
        <s v="Blågårdsvej 96"/>
        <s v="Over Bølgen 4"/>
        <s v="Bruuns Plantage Vej 1"/>
        <s v="Brydegardsvej 41"/>
        <s v="Sommervej 20"/>
        <s v="Rebild Kirkevej 1"/>
        <s v="Skørping Nord 11"/>
        <s v="Skibbyvej 40"/>
        <s v="Endelavevej 7"/>
        <s v="Nyhåbsvej 7"/>
        <s v="Uggerslevvej 33B"/>
        <s v="Hjortebjergvej 26"/>
        <s v="Sportsvej 13"/>
        <s v="Baggeskærvej 4"/>
        <s v="Viborgvej 717A"/>
        <s v="Ahorn Alle 46"/>
        <s v="Nørregade 57B"/>
        <s v="Jættevej 1"/>
        <s v="Rønnedevej 7"/>
        <s v="Kærup Parkvej 1"/>
        <s v="Kanalholmen 28"/>
        <s v="Kirsebæralle 17"/>
        <s v="Skivumvej 2"/>
        <s v="Næssundvej 236"/>
        <s v="Islandsvej 7"/>
        <s v="J.H. Petersens Allé 9"/>
        <s v="Østre Kanalvej 23"/>
        <s v="Grindsted Landevej 40"/>
        <s v="Nørre Havnegade 111"/>
        <s v="Nyvej 9"/>
        <s v="Dalumvej 116"/>
        <s v="Kirkevej 9"/>
        <s v="Mølholmsvej 30"/>
        <s v="Fuglegårdsvej 10"/>
        <s v="Kristrup Engvej 21"/>
        <s v="Dalsvinget 7"/>
        <s v="Vestre Ringvej 111"/>
        <s v="Energivej 13"/>
        <s v="Rørdalsvej 44"/>
        <s v="Tarpvej 15"/>
        <s v="Follerup Møllevej 24"/>
        <s v="Skolevej 10"/>
        <s v="Stjærvej 100"/>
        <s v="Holmvej 12"/>
        <s v="Industrivej 18"/>
        <s v="Dybvad Mølle Vej 1"/>
        <s v="Østre Boulevard 3A"/>
        <s v="Gislumvej 21B"/>
        <s v="Hvalpsundvej 3"/>
        <s v="Nefovej 50"/>
        <s v="Marie Grubbes Vej 7"/>
        <s v="Brorsonsvej 8"/>
        <s v="Larsensvej 34A"/>
        <s v="Svendborgvej 12"/>
        <s v="Borgmester Jørgensens Vej 9"/>
        <s v="Ferslev Byvej 8"/>
        <s v="Møllevænget 9"/>
        <s v="Hellekisten 4"/>
        <s v="Gasværksvej 28L"/>
        <s v="Teglværket 12"/>
        <s v="Bjerget 11"/>
        <s v="Luneborgvej 45A"/>
        <s v="Energivej 10"/>
        <s v="Vaarst Engvej 2"/>
        <s v="Nymøllevej 155"/>
        <s v="Skippervej 50A"/>
        <s v="Koldingvej 19"/>
        <s v="Blomstervej 17"/>
        <s v="Børsholmsvej 3"/>
        <s v="Smedevej 6"/>
        <s v="Værkstedsvej 3"/>
        <s v="Refshalevej 250"/>
        <s v="Parkstien 10"/>
        <s v="Saltebakken 60"/>
        <s v="Buttervej 74"/>
        <s v="Smedeland 32"/>
        <s v="Vesterhavsvej 81"/>
        <s v="Gammel Horsensvej 387"/>
        <s v="Hvalpsundvej 3B"/>
        <s v="Hjermvej 24-26"/>
        <s v="Hjortekærbakken 12"/>
        <s v="Halvejen 12"/>
        <s v="Nymandsvej 11"/>
        <s v="Gydensvej 2"/>
        <s v="Stenderupvej 95"/>
        <s v="Christiansø 1"/>
        <s v="Præstegårdsvej 30"/>
        <s v="Stengårds Plads 2"/>
        <s v="Frederiksborgvej 4"/>
        <s v="Agertoftegårdsvej 1"/>
        <s v="Dam Holme 4B"/>
        <s v="Samoavej 1"/>
        <s v="Hammersholt Erhvervspark 1"/>
        <s v="Park Alle 17"/>
        <s v="Fur Landevej 118"/>
        <s v="Kvisselholtvej 90"/>
        <s v="Kystvejen 15"/>
        <s v="Blichers Alle 20"/>
        <s v="Toftegårdsvej 17"/>
        <s v="Østparken 52"/>
        <s v="Søtoften 5"/>
        <s v="Grønnevej 257"/>
        <s v="Lundtofteparken 43D"/>
        <s v="Frederiksdalsvej 45"/>
        <s v="Ronæsbrovej 16"/>
        <s v="Roskildevej 17B"/>
        <s v="Ørkenvej 22"/>
        <s v="Mikkelenborgvej 2"/>
        <s v="Bobølmarkvej 8"/>
        <s v="Kejrup Alle 10"/>
        <s v="Krarupvej 54"/>
        <s v="Larsskovgyden 19"/>
        <s v="Gartnerengen 31"/>
        <s v="Aggersundvej 50"/>
        <s v="Grøngasvej 13"/>
        <s v="Østenfjelsvej 9"/>
        <s v="Svenstrupvej 8"/>
        <s v="Dyssevej 17"/>
        <s v="Løjstrupvej 12B"/>
        <s v="Agrovej 6"/>
        <s v="Søkildevej 9"/>
        <s v="Visherredsvej 2"/>
        <s v="Toften 21"/>
        <s v="Møllevænget 19"/>
        <s v="Tågholmvej 2"/>
        <s v="Vådagervej 13"/>
        <s v="Tvingvej 43"/>
        <s v="Kildegårdsvej 32"/>
        <s v="Egeskovvej 265"/>
        <s v="Fabriksvej 5"/>
        <s v="Rugbjergvej 3"/>
        <s v="Kulvej 5"/>
        <s v="Miljøvej 7"/>
        <s v="Gammel Kongevej 5"/>
        <s v="Vognporten 9"/>
        <s v="Granbakkevej 1"/>
        <s v="Rørsangervej 3"/>
        <s v="Rørsangervej 26"/>
        <s v="Tudvadvej 2"/>
        <s v="Søndergade 35"/>
        <s v="Lergårdvej 9"/>
        <s v="Agertoften 12"/>
        <s v="Teglværksvej 10"/>
        <s v="Fredensvej 19"/>
        <s v="Marsvej 4"/>
        <s v="Bygaden 5"/>
        <s v="Højgade 7"/>
        <s v="Birkevej 34"/>
        <s v="Løhdesvej 10"/>
        <s v="Landlyst 4"/>
        <s v="Stationsvangen 97"/>
        <s v="Billesvej 8"/>
        <s v="Annebergparken 35"/>
        <s v="Fregat 4"/>
        <s v="Getsøvej 16"/>
        <s v="Haraldsdalvej 11B"/>
        <s v="Spølbækvej 10"/>
        <s v="Bjergevej 33"/>
        <s v="Kastanievej 1"/>
        <s v="Uglevej 1"/>
        <s v="Tranekærvej 56"/>
        <s v="Langelinie 60"/>
        <s v="Svendsgade 137"/>
        <s v="Toldbodvej 20"/>
        <s v="Hovertoften 28"/>
        <s v="Ahornvej 26"/>
        <s v="Skansevej 2"/>
        <s v="Søgade 6"/>
        <s v="Østre Alle 2"/>
        <s v="Tiphedevej 2A"/>
        <s v="Myhlenbergvej 64"/>
        <s v="Bolværksvej 1"/>
        <s v="Møllegade 18"/>
        <s v="Energivej 18"/>
        <s v="Anlægsvej 4"/>
        <s v="Balsbyvej 3"/>
        <s v="Skolegade 5"/>
        <s v="Grønningen 7"/>
        <s v="Realskolevej 18"/>
        <s v="Fredensvej 6"/>
        <s v="Jørgens Alle 40"/>
        <s v="Jørgens Alle 32"/>
        <s v="Himmerlandsgade 2"/>
        <s v="Vandtårnsvej 108"/>
        <s v="Digterparken 1"/>
        <s v="Solagervej 2"/>
        <s v="Gutenbergvej 15"/>
        <s v="Råbrovej 56"/>
        <s v="Hydrovej 9"/>
        <s v="Sønderupvej 24"/>
        <s v="Over Lyngen 4"/>
        <s v="C. E. Christiansens Vej 23A"/>
        <s v="Erhvervsparken 70"/>
        <s v="Dokhavnsvej 15"/>
        <s v="Jyllandsgade 11"/>
        <s v="Skivevej 43"/>
        <s v="Buskmosevej 39"/>
        <s v="Abildholtvej 9B"/>
        <s v="Boserupvej 25"/>
        <s v="Bredstrupvej 42A"/>
        <s v="Toftegårdsvej 15"/>
        <s v="Fabriksvej 20"/>
        <s v="Gartnervænget 22"/>
        <s v="Stegshavevej 40"/>
        <s v="Energivej 11"/>
        <s v="Industriparken 10"/>
        <s v="Snedkervej 2"/>
        <s v="Lerpøtvej 56"/>
        <s v="Samsøvej 25"/>
        <s v="Solrødgårds alle 1"/>
        <s v="Løveroddevej 8"/>
        <s v="Havnevej 77"/>
        <s v="Langagervej 60"/>
        <m/>
      </sharedItems>
    </cacheField>
    <cacheField name="Værk_Postnr" numFmtId="0">
      <sharedItems containsString="0" containsBlank="1" containsNumber="1" containsInteger="1" minValue="1432" maxValue="9990"/>
    </cacheField>
    <cacheField name="Værk_Postdistrikt" numFmtId="0">
      <sharedItems containsBlank="1"/>
    </cacheField>
    <cacheField name="Værk_Kommune" numFmtId="0">
      <sharedItems containsString="0" containsBlank="1" containsNumber="1" containsInteger="1" minValue="101" maxValue="860"/>
    </cacheField>
    <cacheField name="FV_Net" numFmtId="0">
      <sharedItems containsString="0" containsBlank="1" containsNumber="1" containsInteger="1" minValue="2" maxValue="888"/>
    </cacheField>
    <cacheField name="FV_Net_Navn" numFmtId="0">
      <sharedItems containsBlank="1" count="374">
        <s v="Borup Fjernvarme"/>
        <s v="Bredebro Fjernvarme"/>
        <s v="Bredsten-Balle Fjernvarme"/>
        <s v="Broager Fjernvarme"/>
        <s v="Brovst Fjernvarme"/>
        <s v="Storkøbenhavns Fjernvarme"/>
        <s v="Bogense Fjernvarme"/>
        <s v="Nordborg Fjernvarme"/>
        <s v="Bælum Fjernvarme"/>
        <s v="Bøvlingbjerg Fjernvarme"/>
        <s v="Christiansfeld-Tyrstrup Fjernv"/>
        <s v="Durup Fjernvarme"/>
        <s v="Davinde Fjernvarme"/>
        <s v="Dronninglund Fjernvarme"/>
        <s v="Dybvad Fjernvarme"/>
        <s v="Ejby Fjernvarme"/>
        <s v="Ejstrupholm Fjernvarme"/>
        <s v="Nordøstsjællands Fjernvarme"/>
        <s v="NULL"/>
        <s v="Hillerød-Farum-Værløse"/>
        <s v="TVIS"/>
        <s v="Fjernvarme Fyn"/>
        <s v="Farsø Fjernvarme"/>
        <s v="Faxe Fjernvarme"/>
        <s v="Fensmark Fjernvarme"/>
        <s v="Skagen Fjernvarme"/>
        <s v="Hanstholm Fjernvarme"/>
        <s v="Fjerritslev Fjernvarme"/>
        <s v="Frederiks Fjernvarme"/>
        <s v="Fuglebjerg Fjernvarme"/>
        <s v="Faaborg Fjernvarme"/>
        <s v="Gilleleje Fjernvarme"/>
        <s v="Give Fjernvarme"/>
        <s v="Galten Fjernvarme"/>
        <s v="Aalborg Fjernvarme"/>
        <s v="Gedsted Fjernvarme"/>
        <s v="Gelsted Fjernvarme"/>
        <s v="Gjerlev Fjernvarme"/>
        <s v="Glyngøre Fjernvarme"/>
        <s v="Gram Fjernvarme"/>
        <s v="Grenå Fjernvarme"/>
        <s v="Grindsted Fjernvarme"/>
        <s v="Stenderup-Krogager Fjernvarme"/>
        <s v="Græsted Fjernvarme"/>
        <s v="Gørding Fjernvarme"/>
        <s v="Haslev Fjernvarme"/>
        <s v="Hammel Fjernvarme"/>
        <s v="Hirtshals Fjernvarme"/>
        <s v="Holeby Fjernvarme"/>
        <s v="DTU-Holte-Nærum Fjernvarme (inkl. Øverød, Teknikerbyen, Skodsborg)"/>
        <s v="Hvidbjerg Fjernvarme"/>
        <s v="Haderslev Fjernvarme"/>
        <s v="Hadsten Fjernvarme"/>
        <s v="Hadsund By Fjernvarme"/>
        <s v="Hals Fjernvarme"/>
        <s v="Hammershøj Fjernvarme"/>
        <s v="Hedensted Fjernvarme"/>
        <s v="Hejnsvig Fjernvarme"/>
        <s v="Herning-Ikast Fjernvarme"/>
        <s v="Sinding Fjernvarme"/>
        <s v="Simmmelkær Fjernvarme"/>
        <s v="Fasterholt Fjernvarme"/>
        <s v="Høgild Fjernvarme"/>
        <s v="Hodsager Fjernvarme"/>
        <s v="Haunstrup Fjernvarme"/>
        <s v="Hjallerup Fjernvarme"/>
        <s v="Aabenrå - Rødekro - Hjordkær Fjernvarme"/>
        <s v="Hjørring Fjernvarme"/>
        <s v="Hobro Fjernvarme"/>
        <s v="Århus Fjernvarme"/>
        <s v="Holstebro-Struer Fjernvarme"/>
        <s v="Skave-Borbjerg-Hvam Fjernvarme"/>
        <s v="Holsted Fjernvarme"/>
        <s v="Horsens Fjernvarme"/>
        <s v="Hovedgård Fjernvarme"/>
        <s v="Ølgod Fjernvarme"/>
        <s v="Hundested Fjernvarme"/>
        <s v="Hurup Fjernvarme"/>
        <s v="Hvalsø Fjernvarme"/>
        <s v="Hvide Sande Fjervarme"/>
        <s v="Hvidebæk Fjernvarme"/>
        <s v="Glamsbjerg-Haarby Fjernvarme"/>
        <s v="Højslev-Nr. Søby Fjernvarme"/>
        <s v="Høng Fjernvarme"/>
        <s v="Hørby Fjernvarme"/>
        <s v="Billund Fjernvarme"/>
        <s v="Brande Fjernvarme"/>
        <s v="Brædstrup Fjernvarme"/>
        <s v="Brørup Fjernvarme"/>
        <s v="Næstved Fjernvarme"/>
        <s v="Slagelse Fjernvarme"/>
        <s v="Helsinge Fjernvarme"/>
        <s v="Jetsmark Fjernvarme"/>
        <s v="Nykøbing Falster Fjernvarme"/>
        <s v="Troldhede Fjernvarme"/>
        <s v="Vildbjerg Fjernvarme"/>
        <s v="Løkken Fjernvarme"/>
        <s v="Jelling Fjernvarme"/>
        <s v="Jerslev Fjernvarme"/>
        <s v="Karup Fjernvarme"/>
        <s v="Kibæk Fjernvarme"/>
        <s v="Klejtrup Fjernvarme"/>
        <s v="Nyborg Fjernvarme"/>
        <s v="Kongerslev Fjernvarme"/>
        <s v="Kværndrup Fjernvarme"/>
        <s v="Kølvrå Fjernvarme"/>
        <s v="Langå Fjernvarme"/>
        <s v="Lem Fjernvarme (Ringkøbing)"/>
        <s v="Lemvig Fjernvarme"/>
        <s v="Løgstrup Fjernvarme"/>
        <s v="Løgstør-Ranum-Vindblæs Fjernvarmenet"/>
        <s v="Løgumkloster Fjernvarme"/>
        <s v="Løsning Fjernvarme"/>
        <s v="Marstal Fjernvarme"/>
        <s v="Mariager Fjernvarme"/>
        <s v="Mou Fjernvarme"/>
        <s v="Møldrup Fjernvarme"/>
        <s v="Mørke Fjernvarme"/>
        <s v="Mørkøv Fjernvarme"/>
        <s v="Nibe Fjernvarme"/>
        <s v="Ullerslev Fjernvarme"/>
        <s v="Nykøbing Mors Fjernvarme"/>
        <s v="Aalestrup Fjernvarme"/>
        <s v="Nørre Snede Fjernvarme"/>
        <s v="Nørre Alslev Fjernvarme"/>
        <s v="Nørre-Nebel Fjernvarme"/>
        <s v="Outrup Fjernvarme"/>
        <s v="Ramme Fjernvarme"/>
        <s v="Randers Fjernvarme"/>
        <s v="Ribe Fjernvarme"/>
        <s v="Ringe Fjernvarme"/>
        <s v="Ringkøbing Fjernvarme"/>
        <s v="Kloster Fjernvarme"/>
        <s v="Roslev Fjernvarme"/>
        <s v="Rudkøbing Fjernvarme"/>
        <s v="Ry Fjernvarme"/>
        <s v="Ryomgård Fjernvarme"/>
        <s v="Rødby Fjernvarme"/>
        <s v="Rødbyhavn Fjernvarme"/>
        <s v="Rødekærsbro Fjernvarme"/>
        <s v="Rønde By Fjernvarme"/>
        <s v="Stege Fjernvarme"/>
        <s v="Maribo Fjernvarme"/>
        <s v="Saltum Fjernvarme"/>
        <s v="Sønder Omme Fjernvarme"/>
        <s v="Sig Fjernvarme"/>
        <s v="Sindal Fjernvarme"/>
        <s v="Frederikshavn Fjernvarme"/>
        <s v="Skals Fjernvarme"/>
        <s v="Skive Fjernvarme"/>
        <s v="Skjern Fjernvarme"/>
        <s v="Skovlund Fjernvarme"/>
        <s v="Skovsgård Fjernvarme"/>
        <s v="Skårup Fjernvarme"/>
        <s v="Skærbæk Fjernvarme"/>
        <s v="Korsør Fjernvarme"/>
        <s v="Smørumnedre Fjernvarme"/>
        <s v="Snedsted Fjernvarme"/>
        <s v="Havdrup Fjernvarme"/>
        <s v="Spjald Fjernvarme"/>
        <s v="Balling-Rødding Fjernvarmenet"/>
        <s v="Stenstrup Fjernvarme"/>
        <s v="Stoholm Fjernvarme"/>
        <s v="Strandby Fjernvarme"/>
        <s v="Støvring Fjernvarme"/>
        <s v="Svebølle-Viskinge Fjernvarme"/>
        <s v="Svendborg Fjernvarme"/>
        <s v="Sæby Fjernvarme"/>
        <s v="Sønderborg Fjernvarme"/>
        <s v="Sønderholm Fjernvarme"/>
        <s v="Thisted Fjernvarme"/>
        <s v="Thorsager Fjernvarme"/>
        <s v="Thorsø Fjernvarme"/>
        <s v="Tim Fjernvarme"/>
        <s v="Toftlund Fjernvarme"/>
        <s v="Tommerup Fjernvarme I/S (fusion af Tommerup by Fjernvarme og Tommerup Stationsby Fjernvarme)"/>
        <s v="Tårs Fjernvarme"/>
        <s v="Tønder Fjernvarme"/>
        <s v="Tørring Fjernvarme"/>
        <s v="Uldum Fjernvarme"/>
        <s v="Ulfborg Fjernvarme"/>
        <s v="Ulsted Fjernvarme"/>
        <s v="Vamdrup Fjernvarme"/>
        <s v="Vejen Fjernvarme"/>
        <s v="Vemb Fjernvarme"/>
        <s v="Vester Hjermitslev Fjernvarme"/>
        <s v="Vestervig Fjernvarme"/>
        <s v="Vinderup - Sevel Fjernvarme"/>
        <s v="Vivild Fjernvarme"/>
        <s v="Vojens Fjernvarme"/>
        <s v="Vrå Fjernvarme"/>
        <s v="Solbjerg Fjernvarme"/>
        <s v="Sabro Fjernvarme"/>
        <s v="Harlev-Framlev Fjernvarme"/>
        <s v="Ærøskøbing Fjernvarme"/>
        <s v="St-Rise/Dunkær"/>
        <s v="Ørnhøj-Grønbjerg Fjernvarme"/>
        <s v="Ørsted Fjernvarme"/>
        <s v="Ørum Fjernvarme (Tjele)"/>
        <s v="Østbirk Fjernvarme"/>
        <s v="Øster Hornum Fjernvarme"/>
        <s v="Østerild Fjernvarme"/>
        <s v="Frøstrup Fjernvarme"/>
        <s v="Ulbjerg Fjernvarme"/>
        <s v="Rønne Fjernvarme"/>
        <s v="Løjt Kirkeby Fjernvarme"/>
        <s v="Mellerup Fjernvarme"/>
        <s v="Laurbjerg Fjernvarme"/>
        <s v="Terndrup Fjernvarme"/>
        <s v="Harboøre Fjernvarme"/>
        <s v="Hashøj Fjernvarme"/>
        <s v="Hvalpsund Fjernvarme"/>
        <s v="Stokkemarke Fjernvarme"/>
        <s v="Glesborg Fjernvarme"/>
        <s v="Ørum Fjernvarme (Nørre Djurs)"/>
        <s v="Tranebjerg Fjernvarme"/>
        <s v="Balle, Hoed og Glatved"/>
        <s v="Rosmus"/>
        <s v="Stenvad"/>
        <s v="Gjerrild"/>
        <s v="Mesballe"/>
        <s v="Tirstrup"/>
        <s v="Nordby-Mårup"/>
        <s v="Voldby"/>
        <s v="Halvrimmen Fjernvarme"/>
        <s v="Lendum Fjernvarme"/>
        <s v="Blenstrup Fjernvarme"/>
        <s v="Filskov Fjernvarme"/>
        <s v="Arden Fjernvarme"/>
        <s v="Viborg Fjernvarme"/>
        <s v="Sorø Fjernvarme"/>
        <s v="Højby, Svinninge, Nr.Asmindrup"/>
        <s v="Vig"/>
        <s v="Voersaa Fjernvarme"/>
        <s v="Gjøl Fjernvarme"/>
        <s v="Ramsing-Lem-Lihme Fjernvarme"/>
        <s v="Frøslev Fjernvarme"/>
        <s v="Karby-Hvidbjerg-Redsted Fjernv"/>
        <s v="Ørding Fjernvarme"/>
        <s v="Øster Assels Fjernvarme"/>
        <s v="Bækmarksbro Fjernvarme"/>
        <s v="Thorsminde Fjernvarme"/>
        <s v="Sydlangeland Fjernvarme"/>
        <s v="Lohals Fjernvarme"/>
        <s v="Thyborøn Fjernvarme"/>
        <s v="Havndal Fjernvarme"/>
        <s v="Hammershøj-Østerby Fjernvarme"/>
        <s v="Feldborg Fjernvarme"/>
        <s v="Haderup Fjernvarme"/>
        <s v="Gassum-Hvidsten Fjernvarme"/>
        <s v="Astrup Fjernvarme"/>
        <s v="Rostrup Fjernvarme"/>
        <s v="Oue Fjernvarme"/>
        <s v="Manna-Tiese Fjernvarme"/>
        <s v="Ravnkilde Nysum Fjernvarme"/>
        <s v="Nysted Fjernvarme"/>
        <s v="Sundby-Øster Toreby Fjernvarme"/>
        <s v="Væggerløse Fjernvarme"/>
        <s v="Tversted Fjernvarme"/>
        <s v="Præstbro Fjernvarme"/>
        <s v="Jægerspris Fjernvarme"/>
        <s v="Vorupør Fjernvarme"/>
        <s v="Hallund Fjernvarme"/>
        <s v="Tarm Fjernvarme (fra 2013 incl. Ådum)"/>
        <s v="Værum-Ørum Fjernvarme"/>
        <s v="Vesløs Fjernvarme"/>
        <s v="Nabovarme-net generelt"/>
        <s v="Hellevad Fjernvarme"/>
        <s v="Genner Fjernvarme"/>
        <s v="Hovslund Fjernvarme"/>
        <s v="Rødding Fjernvarme (Sdr.Jyll)"/>
        <s v="Skuldelev Fjernvarme"/>
        <s v="Hvam Fjernvarme"/>
        <s v="Nederby-Debel Fjernvarme"/>
        <s v="Ejsing Fjernvarme"/>
        <s v="Blokvarme-net generelt"/>
        <s v="Horreby Fjernvarme"/>
        <s v="Rejsby Fjernvarme"/>
        <s v="Brøns Fjernvarme"/>
        <s v="Frifelt Fjernvarme"/>
        <s v="Gylling-Ørting-Falling Fjernv."/>
        <s v="Hundslund-Oldrup Fjernvarme"/>
        <s v="Snertinge, Særslev, Føllenslev"/>
        <s v="Gl. Rye"/>
        <s v="Esbjerg-Varde Fjernvarme"/>
        <s v="Blåhøj"/>
        <s v="Ø.Hurup"/>
        <s v="Hyllinge"/>
        <s v="Menstrup"/>
        <s v="Trustrup-Lyngby"/>
        <s v="Søndbjerg"/>
        <s v="Hemmet"/>
        <s v="Vejby-Tisvilde"/>
        <s v="Sandved-Tornemark Fjervarme"/>
        <s v="Langkastrup-Uggelhuse"/>
        <s v="Gølstrup-Hundelev-Vittrup"/>
        <s v="Silkeborg Fjernvarme"/>
        <s v="Sdr. Nissum"/>
        <s v="Hov-Boulstrup"/>
        <s v="Videbæk Fjernvarme"/>
        <s v="Studsgård Fjernvarme"/>
        <s v="Onsbjerg Fjernvarme"/>
        <s v="Frederikssund Fjernvarme"/>
        <s v="Ballen-Brundby-Kolby-Permelill"/>
        <s v="Assens Fjernvarme"/>
        <s v="Havneby Fjernvarme (Rømø)"/>
        <s v="Slangerup Fjernvarme"/>
        <s v="Humlebæk Fjernvarme"/>
        <s v="Ørslev-Terslev Fjernvarme"/>
        <s v="Aakirkeby og Lobbæk Fjernvarme"/>
        <s v="Neksø Fjernvarme"/>
        <s v="Klemensker Fjernvarme"/>
        <s v="Hasle Fjernvarme (Bornholms Forsyning tidl. Vestbornholms)"/>
        <s v="Stubbekøbing Fjernvarme"/>
        <s v="Ebeltoft Fjernvarme"/>
        <s v="Kjellerup Fjernvarme"/>
        <s v="Nakskov Fjernvarme"/>
        <s v="Søllested Fjernvarme"/>
        <s v="Vordingborg Fjernvarme"/>
        <s v="Gråsten Fjernvarme"/>
        <s v="Brønderslev Fjernvarme"/>
        <s v="Dueholm Fjernvarme"/>
        <s v="Frederiksværk Fjernvarme"/>
        <s v="Jyderup Fjernvarme"/>
        <s v="Halsted Kloster Fjernvarme"/>
        <s v="Store Merløse Fjernvarme"/>
        <s v="Ringsted Fjernvarme"/>
        <s v="Horbelev Fjernvarme"/>
        <s v="Grevinge-Herrestrup Fjernvarme"/>
        <s v="Kyndby Fjernvarme"/>
        <s v="Kalundborg Fjernvarme"/>
        <s v="Skørping Fjernvarme"/>
        <s v="Kolind Fjernvarme"/>
        <s v="Arnborg Fjernvarme"/>
        <s v="Vegger Fjernvarme"/>
        <s v="Aars Fjernvarme"/>
        <s v="Vaarst-Fjellerad Fjernvarme"/>
        <s v="Farstrup-Kølby Fjernvarme"/>
        <s v="Hou Fjernvarme"/>
        <s v="Slagslunde"/>
        <s v="Gedser Fjernvarme"/>
        <s v="Præstø Fjernvarme"/>
        <s v="Byrum Fjernvarme"/>
        <s v="Egedal fjernvarmenet"/>
        <s v="Padborg-Bov Fjernvarme"/>
        <s v="Agersted Fjernvarme"/>
        <s v="Føns Fjernvarmenet"/>
        <s v="Nimtofte og Omegns Fjernvarmeforsyning (NOFF)"/>
        <s v="Mejlby Fjernvarme"/>
        <s v="Assens (v. Mariager) Fjernvarme"/>
        <s v="Aulum Fjernvarme"/>
        <s v="Aabybro Fjernvarme"/>
        <s v="Allingåbro Fjernvarme"/>
        <s v="Als Fjernvarme"/>
        <s v="Egtved Fjernvarme"/>
        <s v="Flauenskjold Fjernvarme"/>
        <s v="Engesvang-Moselund Fjernvarme"/>
        <s v="Nykøbing Sjælland Fjernvarme"/>
        <s v="Oksbøl Fjernvarme"/>
        <s v="Sønder Felding Fjernvarme"/>
        <s v="Tistrup Fjernvarme"/>
        <s v="Tranum Fjernvarme"/>
        <s v="Øster Brønderslev Fjernvarme"/>
        <s v="Ans Fjernvarme"/>
        <s v="Ansager Fjernvarme"/>
        <s v="Aså Fjernvarme"/>
        <s v="Augustenborg Fjernvarme"/>
        <s v="Auning Fjernvarme"/>
        <s v="Bedsted Fjernvarme"/>
        <s v="Bindslev Fjernvarme"/>
        <s v="Bramming Fjernvarme"/>
        <s v="Bjerringbro Fjernvarme"/>
        <s v="Ulstrup Fjernvarme"/>
        <m/>
      </sharedItems>
    </cacheField>
    <cacheField name="Kvoteaktivitet" numFmtId="0">
      <sharedItems containsString="0" containsBlank="1" containsNumber="1" containsInteger="1" minValue="1" maxValue="17"/>
    </cacheField>
    <cacheField name="VrkTypeID" numFmtId="0">
      <sharedItems containsBlank="1"/>
    </cacheField>
    <cacheField name="VrkTypeNavn" numFmtId="0">
      <sharedItems containsBlank="1"/>
    </cacheField>
    <cacheField name="DB07" numFmtId="0">
      <sharedItems containsString="0" containsBlank="1" containsNumber="1" containsInteger="1" minValue="11100" maxValue="960300"/>
    </cacheField>
    <cacheField name="NR117" numFmtId="0">
      <sharedItems containsString="0" containsBlank="1" containsNumber="1" containsInteger="1" minValue="10000" maxValue="960000"/>
    </cacheField>
    <cacheField name="Anlæg_Navn" numFmtId="0">
      <sharedItems containsBlank="1" count="1519">
        <s v="Linka "/>
        <s v="Gasmotor"/>
        <s v="Gaskedel"/>
        <s v="Fliskedel"/>
        <s v="Kedel 4"/>
        <s v="Kraftvarmeværk"/>
        <s v="Kedel 5"/>
        <s v="Elkedel (ikke kvoteomfattet)"/>
        <s v="Solvarme"/>
        <s v="Bergen KVSS 18 S - motor"/>
        <s v="Kedler 3 stk heraf 2 stk komb"/>
        <s v="Solvarmeanlæg - 9988 m2 (Arcon)"/>
        <s v="Varmepumpe"/>
        <s v="Kedel 1"/>
        <s v="Motor 1"/>
        <s v="Motor 2"/>
        <s v="Kedel 2"/>
        <s v="Nødgenerator"/>
        <s v="Kedel 1 Danstoker/Weishaupt"/>
        <s v="Kedel 2 Danstoker/Weishaupt"/>
        <s v="Nødstrømsgenerator"/>
        <s v="Gasmotor 2"/>
        <s v="Nordborg Varmecentral"/>
        <s v="Havnbjerg Varmecentral"/>
        <s v="Langesø Varmecentral"/>
        <s v="Borup Varmeværk"/>
        <s v="Kedel 3 Danstoker/Weishaupt"/>
        <s v="Kedel 3 Parca"/>
        <s v="Kedel 4 Parca"/>
        <s v="Kedel 5 Parca"/>
        <s v="Kedel 5 ECO B"/>
        <s v="Kedel 1 &amp;#43; Kedel 2"/>
        <s v="Olie kedel"/>
        <s v="Træpiller kedel"/>
        <s v="NYC 1 kedel"/>
        <s v="NYC 2 kedel"/>
        <s v="PHC 1 kedel"/>
        <s v="PHC2 kedel"/>
        <s v="FVC2-4 kedel"/>
        <s v="Nødstrømsanlæg"/>
        <s v="FVC2-1 kedel"/>
        <s v="FVC2-2 kedel"/>
        <s v="FVC2-3 kedel"/>
        <s v="HGC C kedel"/>
        <s v="HGC 1 (A) kedel"/>
        <s v="HGC 2 (B) kedel"/>
        <s v="GLC Kedel"/>
        <s v="UVC 1 kedel"/>
        <s v="UVC 2 kedel"/>
        <s v="KLC2 1 kedel"/>
        <s v="KLC2 2 kedel"/>
        <s v="KLC2 3 kedel"/>
        <s v="GRC-1"/>
        <s v="GRC-2"/>
        <s v="Kraftvarme"/>
        <s v="Motoranlæg"/>
        <s v="Kedel"/>
        <s v="Elkedel"/>
        <s v="Solvarmeanlæg 9500 m2"/>
        <s v="Kedelcentral"/>
        <s v="Davinde Halmselskab"/>
        <s v="Davinde Biogasselskab"/>
        <s v="Vølund Combikedel 1"/>
        <s v="Vølund Combikedel"/>
        <s v="Vølund Combikedel 2"/>
        <s v="Dronninglund Fjernvarme A.m.b.A"/>
        <s v="Kedel 2, Hedtvand"/>
        <s v="Solfanger"/>
        <s v="Biomassekedel M.R.K.T. Weiss"/>
        <s v="Oliekedel"/>
        <s v="Jenbacher gasmotor"/>
        <s v="Ejstrupholm Varmeværk"/>
        <s v="Solvarmeanlæg - 7000 m2 (Sunmark)"/>
        <s v="Engholm Fjernvarmecentral"/>
        <s v="Lillerød Øst Fjernvarmecentral"/>
        <s v="Motor"/>
        <s v="Kedel 3"/>
        <s v="Jenbacher 316"/>
        <s v="Jenbacher 420"/>
        <s v="Jenbacher 620"/>
        <s v="ECO"/>
        <s v="Weiss"/>
        <s v="Weiss fliskedel"/>
        <s v="Solvarmeanlæg - 15200m2"/>
        <s v="Kedel 1 (gas)"/>
        <s v="Kedel 3 (gas)"/>
        <s v="Røggasvarmeveksler"/>
        <s v="Reserve"/>
        <s v="Overskudsvarme anlæg"/>
        <s v="Gas turbine/KV kedel"/>
        <s v="Fjernvarmeanlæg"/>
        <s v="Flisanlæg"/>
        <s v="Kedler"/>
        <s v="Jenbacher 616"/>
        <s v="Jenbacher 612"/>
        <s v="solvarmeanlæg (8438 m2)"/>
        <s v="Fliskedel 2"/>
        <s v="K1"/>
        <s v="K2"/>
        <s v="K3"/>
        <s v="Varmecentral Vestbyen"/>
        <s v="B13 Industrivej 2C"/>
        <s v="B 11"/>
        <s v="Reservekedel"/>
        <s v="Fliskedel 1 - Hollensen"/>
        <s v="Fliskedel 2 - Hollensen"/>
        <s v="Oliekedel 3 - opr.1995 flyttet fra gl væ"/>
        <s v="Oliekedel 4"/>
        <s v="Give Fjernvarme"/>
        <s v="Gaskedel, Skolebakken 29"/>
        <s v="Flisværket, Røddigvej 87"/>
        <s v="Gaskedel Røddikvej 87"/>
        <s v="Loose-kedel"/>
        <s v="Danstoker-kedel"/>
        <s v="Gandrup Varmecentral"/>
        <s v="Gasmotor 1"/>
        <s v="Gaskedel 2"/>
        <s v="Gaskedel 1 (reserve)"/>
        <s v="Gasmotor 2 (Jenbacher 416)"/>
        <s v="Gelsted Fjernvarme a.m.b.a."/>
        <s v="Kedel anlæg"/>
        <s v="Wärtsila"/>
        <s v="Jenbacher motor"/>
        <s v="Danstoker"/>
        <s v="Halm kedel"/>
        <s v="Solvarmeanlæg - 3500m2"/>
        <s v="motor1"/>
        <s v="SOL1 - 10073 m2 (ikke kvoteomfa"/>
        <s v="Kombikedel"/>
        <s v="El-kedel"/>
        <s v="SOL2 - 34.727m2"/>
        <s v="Grenaa forbrænding a/s"/>
        <s v="Kedel 301"/>
        <s v="Kedel 401"/>
        <s v="Søndre Skole Varmeværk"/>
        <s v="Fuglsang Varmeværk"/>
        <s v="Solvarmeanlæg - 12000m2"/>
        <s v="Dual Fuel Motor"/>
        <s v="Central 3 - Biogaskedel"/>
        <s v="Central 3 - Oliekedler"/>
        <s v="Oliekedel 3"/>
        <s v="Dual Fuel Motor 1"/>
        <s v="Dual Fuel Motor 2"/>
        <s v="Elkedel (18 MW / 12 MW)"/>
        <s v="Stenderup/Krogager"/>
        <s v="Oliekedel 1"/>
        <s v="Oliekedel 2"/>
        <s v="Fliskedel 1"/>
        <s v="Danstokel kedel 1971"/>
        <s v="Flisanlæg med røggaskondensering"/>
        <s v="Solvarmeanlæg - 7000 m2 (Arcon)"/>
        <s v="kedel 1-6, obs tekniske begrænsning max "/>
        <s v="HAV"/>
        <s v="Solvarmeanlæg - 6010m2"/>
        <s v="Humlevænget"/>
        <s v="Halmkedel 1"/>
        <s v="Naturgas kedel 2"/>
        <s v="Naturgas kedel 1"/>
        <s v="Naturgas kedel 3"/>
        <s v="EC-Power"/>
        <s v="Flisværket (kond. kedel)"/>
        <s v="Blokvarme central"/>
        <s v="QHI Gasturbine"/>
        <s v="QHI Gaskedel"/>
        <s v="Holeby Fjernvarme"/>
        <s v="DSV"/>
        <s v="Teknikerbyens"/>
        <s v="Vejlesøparken, kedel"/>
        <s v="halmværk"/>
        <s v="Stilstandsvarme motor"/>
        <s v="Varmecentral Nederbyvænget"/>
        <s v="Træflisfyret kedel"/>
        <s v="Naturgasfyret kedel"/>
        <s v="K12"/>
        <s v="K13"/>
        <s v="K14"/>
        <s v="K15"/>
        <s v="K16"/>
        <s v="Spidslastkedel nr.1"/>
        <s v="Spidslastkedel nr. 2"/>
        <s v="Spidslast kedel 1"/>
        <s v="Transbjergholt"/>
        <s v="Solvarmeanlæg - 20513m2"/>
        <s v="Bio-kedel"/>
        <s v="Halmkedel"/>
        <s v="Danstoker oliekedel"/>
        <s v="Oliekedel 1 Heto serie nr. 3684"/>
        <s v="Oliekedel 2 Eurotherm 40/1539"/>
        <s v="Oliekedel 3 Eurotherm 40/1550"/>
        <s v="Affaldsovn 1 vølund 4250"/>
        <s v="Affaldsovn 2 Vølund 4450"/>
        <s v="Flisovn Tjæreborg"/>
        <s v="Godhåbsvejcentralen"/>
        <s v="Gasmaster"/>
        <s v="Gammel værk"/>
        <s v="Jenbacher"/>
        <s v="Gaskedel (stor)"/>
        <s v="Gaskedel (lille)"/>
        <s v="Gas-/oliekedel"/>
        <s v="QHH"/>
        <s v="motor 3"/>
        <s v="motor 4"/>
        <s v="Solvarmeanlæg - 11000 m2"/>
        <s v="Overskudsvarme fra Jacobsens Bakery"/>
        <s v="Overskudsvarme fra SuperBrugsen"/>
        <s v="Overskudsvarme fra R2 Agro"/>
        <s v="Kedel Linka"/>
        <s v="Solvarmeanlæg 5767 m2"/>
        <s v="Biomassekedel til træpiller"/>
        <s v="Lind kedel 2"/>
        <s v="Sinding biokedel"/>
        <s v="Simmelkær biokedel"/>
        <s v="Fasterholt biokedel"/>
        <s v="Høgild biokedel"/>
        <s v="Kølkær biokedel"/>
        <s v="Kølkær solvarme"/>
        <s v="Hammerum"/>
        <s v="Hodsager oliekedel"/>
        <s v="Hodsager biokedel"/>
        <s v="Haunstrup biokedel"/>
        <s v="Gjellerup"/>
        <s v="Snejbjerg kedel 1"/>
        <s v="Mobil varmecentral, HI-park"/>
        <s v="Ilskov"/>
        <s v="HI-Park kedel 1"/>
        <s v="El kedel"/>
        <s v="Jenbacher 612 (GS-N.LC)"/>
        <s v="Danstoker type WE-H 80"/>
        <s v="Solvarme (21.432 m2)"/>
        <s v="Kraftvarmeanlæg"/>
        <s v="Buen - Kedel"/>
        <s v="Biomasse"/>
        <s v="Kombianlæg"/>
        <s v="Mandøvej 10 Nødstrømsanlæg"/>
        <s v="Biomasse 2014"/>
        <s v="Mandøvej 10 Nødstrømsanlæg 2"/>
        <s v="Højene"/>
        <s v="Vandværksvej"/>
        <s v="Sct. Knudsby"/>
        <s v="Gasværksbakken"/>
        <s v="Hobro Varmeværk A.m.b.a."/>
        <s v="Reservelast"/>
        <s v="Flisanlæg 1"/>
        <s v="Central Mejrup"/>
        <s v="Central Tvis"/>
        <s v="Central Sletten"/>
        <s v="Flytbar Centraler"/>
        <s v="Forbrændingsmotor"/>
        <s v="Solvarme - 11993m2"/>
        <s v="Varmecentral Syd"/>
        <s v="Fliskedel m. kondensator"/>
        <s v="HTH - Kedelcentral"/>
        <s v="HUK kedel"/>
        <s v="Solvarme 14.500 m2"/>
        <s v="Træpillekedel"/>
        <s v="Eurotherm fliskedel"/>
        <s v="Træfliskedel"/>
        <s v="Hvalsø Kraftvarmeværk"/>
        <s v="Motor I"/>
        <s v="K I Gaskedel"/>
        <s v="K II Gaskedel"/>
        <s v="Motor II"/>
        <s v="Solvarmeanlæg - 9576m2"/>
        <s v="Nordfab Halmkedel"/>
        <s v="Solvarmeanlæg - 12000 m2"/>
        <s v="Ny Halm kedel"/>
        <s v="Danstoker 1985 YE-H 83"/>
        <s v="Hollensen 1988"/>
        <s v="JMS 612 GS-N.LC motor 1"/>
        <s v="JMS 612 GS-N.LC motor 2"/>
        <s v="MØ-oliekedler"/>
        <s v="HHFV"/>
        <s v="Solvarmeanlæg - 3000m2"/>
        <s v="Halm"/>
        <s v="Olie"/>
        <s v="4 ovne &amp;#43;Turbine 1 &amp;#43; Turbine 2"/>
        <s v="2 ovne &amp;#43; 1 turbine"/>
        <s v="Højmarksvej 1"/>
        <s v="Højmarksvej 2"/>
        <s v="motor 5"/>
        <s v="Højmarksvej kedel 4"/>
        <s v="GM 12"/>
        <s v="GM 16"/>
        <s v="Kedel 6 (4)"/>
        <s v="Brandtex Kraftvarmeanlæg"/>
        <s v="Solvarmeanlæg - 8012 m2 (ikke kvoteomfat"/>
        <s v="Solvarmeanlæg - 10600 m2 (ikke kvote)"/>
        <s v="Ecokedel"/>
        <s v="Jydekedel"/>
        <s v="Elpatron"/>
        <s v="Dampkedel"/>
        <s v="AffaldPlus ovn 1"/>
        <s v="Ovnlinje 2"/>
        <s v="Ovnlinje 3"/>
        <s v="Ovnlinje 4"/>
        <s v="Gasmotor - deponigas"/>
        <s v="-"/>
        <s v="Motor 1 "/>
        <s v="Gasmotor-Rolls-Royce"/>
        <s v="Solvarme etape 1 - 4733m2 (ikke kvoteomfattet)"/>
        <s v="Solvarme etape 2 - 18.098 m2 (ikke kvoteomfattet)"/>
        <s v="Anlæg 5"/>
        <s v="Anlæg 6 (Energitårnet)"/>
        <s v="Naturgaskedel 1"/>
        <s v="K/V - anlæg"/>
        <s v="Nødgeneratoren"/>
        <s v="Danstoker 1"/>
        <s v="Danstoker 2"/>
        <s v="Danstoker 3"/>
        <s v="Danstoker 4"/>
        <s v="Danstoker 5"/>
        <s v="Danstoker 6"/>
        <s v="Smuldkedel"/>
        <s v="Opnæsgård"/>
        <s v="Ovn 4"/>
        <s v="Støttebrændere ovn 4 (2x10 MW)"/>
        <s v="Spids/reservelast kedel 4 og 5"/>
        <s v="Ovnlinje 5"/>
        <s v="2 kedler (2+2,5 MW"/>
        <s v="2x2,45 MW kedel"/>
        <s v="Nivå Fjernvarme 1"/>
        <s v="Nivå Fjernvarme 2"/>
        <s v="Kedel 1+2"/>
        <s v="Genset 3"/>
        <s v="Genset 4"/>
        <s v="Genset 5"/>
        <s v="Nøddiesel"/>
        <s v="Solfangeranlæg"/>
        <s v="Ovnlinie 1"/>
        <s v="Ovnlinie 2"/>
        <s v="Ovnlinie 3"/>
        <s v="Flisværk"/>
        <s v="Anlæg 1 - kedel "/>
        <s v="Anlæg 5 - dampturbine"/>
        <s v="Anlæg 6 - dampturbine"/>
        <s v="Nødstrømsanlæg ( 2 x 2,733 MW)"/>
        <s v="Anlæg 2 - kedel "/>
        <s v="Spidslastkedel 1 på Vestforbr - kedel"/>
        <s v="Spidslastkedel 2 på Vestforbr - kedel"/>
        <s v="Spidslastkedel 3 på Vestforbr - kedel"/>
        <s v="8  Hedegården 1"/>
        <s v="9 Hedegården 2"/>
        <s v="Gaskedel 1"/>
        <s v="Gaskedel2"/>
        <s v="JES kraftvarmemotor 660 kw"/>
        <s v="Gaskedel 1250 kw"/>
        <s v="Kedel 1 Burmeister &amp; Wain"/>
        <s v="Kedel 2 Burmeister &amp; Wain"/>
        <s v="Kedel 3 Burmeister &amp; Wain"/>
        <s v="Gaskedlen Viessmann"/>
        <s v="Grønnegade 3, kedel 2"/>
        <s v="Grønnegade 3, kedel 1"/>
        <s v="Grønnegade 3, kedel 3"/>
        <s v="Nordkrogen 20 B, Wartsila"/>
        <s v="Nordkrogen 20B, fliskedel"/>
        <s v="Elkedel (400V)"/>
        <s v="Solvarmeanlæg - 5582m2"/>
        <s v="2 oliekedler"/>
        <s v="Kul/træpillekedel"/>
        <s v="Kombikedel flis/træpiller"/>
        <s v="Kombikedel/Flis"/>
        <s v="Forbrændingsanlæg 4"/>
        <s v="Forbrændingsanlæg 3"/>
        <s v="Forbrændingsanlæg 1"/>
        <s v="Gasturbineanlæg"/>
        <s v="Overskudsvarme - Fortum"/>
        <s v="Gasmotor 3"/>
        <s v="Satelitcentral"/>
        <s v="Halmanlæg"/>
        <s v="Solvarme - 6400m2"/>
        <s v="Forbrændningsmotorer"/>
        <s v="Gaskedel 1&amp;#43;2"/>
        <s v="Solvarmeanlæg - 9000m2"/>
        <s v="Biogaskedel 2"/>
        <s v="Biogaskedel 1"/>
        <s v="Træpillekedel 3"/>
        <s v="Flisfyret kedel 7"/>
        <s v="Biogasmotor RR"/>
        <s v="Olie fyret kedel 5"/>
        <s v="Olie fyret kedel 6"/>
        <s v="Træpillekedel 4"/>
        <s v="Flis fyret kedel 8"/>
        <s v="Naturgaskedel"/>
        <s v="Naturgasmotor RR"/>
        <s v="Biogasmotor"/>
        <s v="Biogasmotor1 med absorptionsvarmepumpe"/>
        <s v="Flisfyret kedel 1"/>
        <s v="Biogasmotor 2"/>
        <s v="Motor, Jenbacher, motor 3"/>
        <s v="Motor, Jenbacher, motor 4"/>
        <s v="Solvarmeanlæg - 7031m2"/>
        <s v="Gaskedel 10"/>
        <s v="Gaskedel I"/>
        <s v="Gaskedel II"/>
        <s v="Solvarmeanlæg - 15200m2 (Arcon)"/>
        <s v="QLK"/>
        <s v="Solvarmeanlæg - 15000m2"/>
        <s v="Varmepumpe (vand-vand, 17-23Csolvarme - røggas)"/>
        <s v="Fjernvarmeværk"/>
        <s v="Marstal Fjernvarme"/>
        <s v="Solvarmeanlæg - 18365 m2"/>
        <s v="Fliskedel med Organic-Rankine turbine"/>
        <s v="Varmepumpeanlæg"/>
        <s v="Solvarme Nørremarksvej"/>
        <s v="Malling Varmeværk"/>
        <s v="Stokerkedel"/>
        <s v="motor 1 3RC00267"/>
        <s v="motor 2 3RC00266"/>
        <s v="Solvarmeanlæg"/>
        <s v="Motor 1 &amp;#43; Motor 2"/>
        <s v="Kedel 6"/>
        <s v="Mørke Fjernvarme"/>
        <s v="Fjernvarme"/>
        <s v="Biobrændselselanlæg"/>
        <s v="Motor 2 (Jenbacher)"/>
        <s v="motor 3 Jenbacher 416"/>
        <s v="Motor 4 Caterpillar"/>
        <s v="Motor 5 (Deutz)"/>
        <s v="Motor 1 (Jenbacher)"/>
        <s v="Central Gasværksvej"/>
        <s v="Central Fladet"/>
        <s v="Central Skovparken"/>
        <s v="Central Halvej"/>
        <s v="Gasmotor Wärtsila 16V25SG5SG"/>
        <s v="Varmecentral Langelandsvej"/>
        <s v="Rensningsanlæg"/>
        <s v="Overskudsvarme Dansk Træemballage"/>
        <s v="Kraftvarmeanlæg nr.1(Duel-Fuel)"/>
        <s v="Kedelanlæg"/>
        <s v="Pilestræde Kedel"/>
        <s v="Nødgenerator (Pilestræde)"/>
        <s v="Kraftvarmeanlæg nr. 2 -motor 1"/>
        <s v="Kraftvarmeanlæg nr.2 -motor 2 (Jenbacher"/>
        <s v="Solvarmeanlæg - 16708m2"/>
        <s v="Danstoker kedel  VK 100"/>
        <s v="Danstoker kedel  VK 200"/>
        <s v="Danstoker kedel  VK 300"/>
        <s v="Danstoker kedel  VK 400"/>
        <s v="ECO BOLILER KEDEL 1 VK 100"/>
        <s v="Danstoker kedel vk 200"/>
        <s v="Danstoker kedel VK 100"/>
        <s v="VK 100"/>
        <s v="motor RC 00459"/>
        <s v="gasmotor 4EK 02489"/>
        <s v="Savsmuldsanlæg"/>
        <s v="Barkanlæg (nyt)"/>
        <s v="Olieanlæg"/>
        <s v="Solvarme - 24129m2"/>
        <s v="Værk II"/>
        <s v="Værk I"/>
        <s v="Hovedcentral/halm"/>
        <s v="Spidslastcentral/træpille"/>
        <s v="Nødlastcentral/olie"/>
        <s v="Olie og Biogaskedel"/>
        <s v="Træ- of fiberkedel"/>
        <s v="Biogasmotor 3"/>
        <s v="Kedelcentral Øst"/>
        <s v="Motor (Cat 3516E)"/>
        <s v="ECO Boiler"/>
        <s v="Danstoker TVB-19"/>
        <s v="Danstoker VHA Iberius"/>
        <s v="VC Bullerup"/>
        <s v="Danstoker "/>
        <s v="VC Davinde"/>
        <s v="Jyden"/>
        <s v="VC Fangel"/>
        <s v="VC Højby"/>
        <s v="VC Lumby"/>
        <s v="VC Næsbyhoved Broby"/>
        <s v="VC Stige"/>
        <s v="Oliekedel (kedel 4)"/>
        <s v="Gaskedel (kedel 5)"/>
        <s v="Gaskedel (kedel 6)"/>
        <s v="Transportabel 7"/>
        <s v="Træpille kedel"/>
        <s v="GRV"/>
        <s v="GRV Spidslastkedel"/>
        <s v="Oliefyrede Fjernvarmekedler"/>
        <s v="kedel 1 gas"/>
        <s v="kedel 2 biogas"/>
        <s v="kedel 3 gas"/>
        <s v="motor 4 nat"/>
        <s v="motor 5 nat"/>
        <s v="Fliskedel Justesen"/>
        <s v="Bakkevej 4, Motor 31"/>
        <s v="Bakkevej 4, Kedel"/>
        <s v="Nord, Kielbergvej 2, Motor 32"/>
        <s v="Nord-Fastbrændselskedlen (K2)"/>
        <s v="Træpillekedel (K3)"/>
        <s v="Nord, Kielbergvej 2, Motor 33"/>
        <s v="Nord-Fastbrændselskedlen (K1)"/>
        <s v="QRI Kraftvarmeanlæg"/>
        <s v="Kedelanlæg 1"/>
        <s v="Kedelanlæg 4"/>
        <s v="Kedelanlæg 12 - 1"/>
        <s v="Kedelanlæg 13 - 1"/>
        <s v="Solvarmeanlæg - 15000 m2 (ikke kvoteomfa"/>
        <s v="Solvarmeanlæg 2 15.000 m2"/>
        <s v="Gasmotor 1 og 2"/>
        <s v="Halmværket/flisværk"/>
        <s v="Olieværket"/>
        <s v="QRU Rudkøbning Kraftvarmeværk"/>
        <s v="Centralen"/>
        <s v="Pillekedel I"/>
        <s v="Fueloliekedel"/>
        <s v="Solvarmeanlæg - 3025 m2"/>
        <s v="Pille kedel II"/>
        <s v="Gasoliekedel"/>
        <s v="Lin-ka Helballe fyr"/>
        <s v="Kraft-Varmeanlæg"/>
        <s v="Gasfyr-Kedel 5"/>
        <s v="Pillekedel"/>
        <s v="Halmkedel (ny)"/>
        <s v="Olieværk"/>
        <s v="Solvarme - 14000"/>
        <s v="SAX-3 oliekedler (2,75&amp;#43;5,5&amp;#43;12,3)"/>
        <s v="Solvarmeanlæg - 1200 m2"/>
        <s v="Kedel 1 - Flis"/>
        <s v="Kedel 2 - Olie (reserve)"/>
        <s v="motor #  1"/>
        <s v="Kedel # 1"/>
        <s v="motor # 2"/>
        <s v="Skagen Forbrænding"/>
        <s v="FAV"/>
        <s v="Nødforsyningsgenerator"/>
        <s v="Wärtsilä 18V28 SG"/>
        <s v="Kedel 1 og 2"/>
        <s v="Højgaardsvej, kedel 1"/>
        <s v="Højgaardsvej, kedel 2"/>
        <s v="Toftevej kedel 1"/>
        <s v="Toftevej kedel 2"/>
        <s v="Fast Bioanlæg"/>
        <s v="Møllegade"/>
        <s v="Virring"/>
        <s v="Kedler 2 stk."/>
        <s v="I/S Skive Fjernvarme, Thorsvej 11"/>
        <s v="I/S Skive Fjernvarme, Nødstrømsanlæg"/>
        <s v="Højlundsvej"/>
        <s v="Kraftvarmeanlæg - gasmotor"/>
        <s v="Biomassekedel 1"/>
        <s v="Motor Jenbacher"/>
        <s v="Gas/Oliekedel"/>
        <s v="Solvarmeanlæg - 2850 m2 (Arcon)"/>
        <s v="Biomasse kedel"/>
        <s v="Gasmotorer"/>
        <s v="Solvarmeanlæg - 5500m2"/>
        <s v="Kulkedel"/>
        <s v="Gasmotor nr 1"/>
        <s v="Gasmotor nr 2"/>
        <s v="Gasmotor nr 3"/>
        <s v="Gasmotor nr 4"/>
        <s v="SLV"/>
        <s v="SK-Varme A/S - Norbrinken"/>
        <s v="Norbrinken - Kedel 2"/>
        <s v="Norbrinken - Kedel 3"/>
        <s v="Norbrinken - Kedel 4"/>
        <s v="Norbrinken - Kedel 1"/>
        <s v="Nødgenerator (ny)"/>
        <s v="Central Syd - Kedel 1"/>
        <s v="Central Syd - Kedel 2"/>
        <s v="Central Syd - Kedel 3"/>
        <s v="Central Syd - Kedel 4"/>
        <s v="Central Øst - Kedel 1"/>
        <s v="Central Øst - Kedel 2"/>
        <s v="Central Øst - Kedel 3"/>
        <s v="Centrral Nord - kedel 1"/>
        <s v="Central Nord - Kedel 2"/>
        <s v="kedel 7"/>
        <s v="kedel 8"/>
        <s v="Oliefyret-kedel"/>
        <s v="Caterpillar 3516"/>
        <s v="Loos Varmtvandskedel"/>
        <s v="Guascor Gasmotor"/>
        <s v="Solvarmeanlæg - 2569 m2"/>
        <s v="Olie kedel 1"/>
        <s v="Faust træpillekedel"/>
        <s v="Varmeværket"/>
        <s v="Kraftvarmeværket"/>
        <s v="Solvarmeanlæg - 8019 m2"/>
        <s v="Humlum Fjernvarme"/>
        <s v="Varmecentral Gimsing"/>
        <s v="Varmecentral Hjerm"/>
        <s v="Varmecentral Vest"/>
        <s v="Central Syd-Vest"/>
        <s v="Varmecentral Bremdal"/>
        <s v="Jenbacher motor 1"/>
        <s v="Oliekedel - brænder"/>
        <s v="Ombygget kedel 2"/>
        <s v="ombygget kedel 3"/>
        <s v="Jenbacher motor 2"/>
        <s v="Jenbacher motor 3"/>
        <s v="Teglgårdvej"/>
        <s v="Linåvej - Naturgaskedel"/>
        <s v="Linåvej - Gasoliekedel"/>
        <s v="Øresø træspånkedel"/>
        <s v="Rapsolie-kedel"/>
        <s v="Solvarmeanlæg - 10.000&amp;#43;1000 m2"/>
        <s v="Oliekedel 5"/>
        <s v="Kedel 1."/>
        <s v="Kedel 3."/>
        <s v="25 MW Elkedel"/>
        <s v="Gaskedel 3"/>
        <s v="Motor M1"/>
        <s v="Motor M2"/>
        <s v="Solvarmeanlæg 1 - 11866 m2"/>
        <s v="Gaskedel 4"/>
        <s v="Danstoker kedel med rotationsbrænder"/>
        <s v="SEMPAR"/>
        <s v="Danstokerkedel med gasbrænder"/>
        <s v="Solvarmeanlæg - 5866 m2 (Sunmark)"/>
        <s v="Solvarmeanlæg -2929 m2"/>
        <s v="Flis kedel"/>
        <s v="Geotermi anlæg"/>
        <s v="Biomasseanlæg"/>
        <s v="Biokeddel"/>
        <s v="Hedtvandskedel Naturgas"/>
        <s v="Geotermi (ikke kvoteomfattet)"/>
        <s v="Kedel Halmvarme"/>
        <s v="Central Vest"/>
        <s v="Nord-N-Gas"/>
        <s v="Gen. Nord"/>
        <s v="Jenbacher 316 (2 generatorer)"/>
        <s v="Weiss Halmkedel"/>
        <s v="Keldel"/>
        <s v="Kedelanlæg 5,5"/>
        <s v="Solvarmeanlæg (27115 m2 fra 2016 - tidl. 11.000 m2)"/>
        <s v="Solvarmeanlæg - 15120m2"/>
        <s v="Rolls-Royce B35:40V-12AG"/>
        <s v="Arcon-Sunmark"/>
        <s v="Aalborg CSP"/>
        <s v="Østergade kedel 1"/>
        <s v="Østergade kedel 2"/>
        <s v="Reservelastcentral kedel 2"/>
        <s v="Reservelastcentral kedel 1"/>
        <s v="Tørring Kraftvarmeværk"/>
        <s v="Rolls-Royce"/>
        <s v="Pillefyr"/>
        <s v="Solvarmeanlæg - 7455 m2 (Sunmark)"/>
        <s v="udv solvarme-2016"/>
        <s v="Flisværket"/>
        <s v="Solvarmeanlæg - 5012 m2"/>
        <s v="Halm/Træpille"/>
        <s v="Ahorncentralen"/>
        <s v="Flisanlæg VE1"/>
        <s v="Flisanlæg VE2"/>
        <s v="RAB"/>
        <s v="Grønvangcentralen"/>
        <s v="KKV 7"/>
        <s v="KKV 8"/>
        <s v="Nøddiesel til KKV K7"/>
        <s v="Nøddiesel til KKV K8"/>
        <s v="Kedel 1 Loos/Zantingh"/>
        <s v="Kedel 2 Loos/Ray"/>
        <s v="Pilleanlæg"/>
        <s v="Spidslastkedel"/>
        <s v="Reservelastkedel"/>
        <s v="10 MW kedel"/>
        <s v="5 MW kedel"/>
        <s v="Varmepumpe 1"/>
        <s v="Kedel (1,0 + 1,1 MW)"/>
        <s v="Central 3, KI"/>
        <s v="Central 3, K2 NY"/>
        <s v="Kedel 1, Hollensen"/>
        <s v="Motor 3, Rolls-Royce"/>
        <s v="Motor 1, Rolls-Royce"/>
        <s v="Motor 2, Rolls-Royce"/>
        <s v="Kedel (flyttet fra Sdr. Ringvej (571-5))"/>
        <s v="Solvarmeanlæg - 17500 m2 (Sunmark)"/>
        <s v="Solvarme etape 2, 52500 m2"/>
        <s v="Kraftvarmeværk - gasturbine"/>
        <s v="Solvarmeanlæg - 13000m2"/>
        <s v="Langrode Central"/>
        <s v="Styrtom Central"/>
        <s v="Stubbæk Central"/>
        <s v="Lindbjerg Central"/>
        <s v="Halmkedel 2"/>
        <s v="Halmkedel 3"/>
        <s v="ovnlinie 4"/>
        <s v="2"/>
        <s v="Kedel2"/>
        <s v="Studstrup"/>
        <s v="KÅN"/>
        <s v="Århus Vest"/>
        <s v="Overskudsvarme - DLG Aarhus"/>
        <s v="Overskudsvarme - Aarhus Krematorium"/>
        <s v="Solvarmeanlæg - 7050 m2"/>
        <s v="Biobrændselsanlæg"/>
        <s v="Solvarmeanlæg - 3588 m2 (Sunmark)"/>
        <s v="Oliekedel - spids-/reservelast"/>
        <s v="Turbineanlægget"/>
        <s v="Træpilleanlæg"/>
        <s v="Solvarmeanlæg - 5000 m2"/>
        <s v="Danstoker/nordfab"/>
        <s v="Danstoker Spids og Reservelas"/>
        <s v="Danstoker Weiss"/>
        <s v="Østerild Fjernvarme"/>
        <s v="Jenbacher-316"/>
        <s v="Halm Kedel, Vølund"/>
        <s v="Justsen"/>
        <s v="Ulstein Bergenmotor"/>
        <s v="Passat"/>
        <s v="DTE A/S"/>
        <s v="Forgasningsanlæg (Gaskedel&amp;#43;gasmotorer)"/>
        <s v="Biogasmotor, Caterpillar 3512, naturgasm"/>
        <s v="Biokedel"/>
        <s v="Gasmotor Jenbacher 616"/>
        <s v="Motor 3, Jenbacher 416"/>
        <s v="Dolle"/>
        <s v="Hedtvandsanlæg 4"/>
        <s v="Hedtvandsanlæg 6"/>
        <s v="Hedtvandsanlæg 5"/>
        <s v="DSV 1 - 2 m. gasolie brænder"/>
        <s v="Nyt halmfyr"/>
        <s v="Fliskedel&amp;#43;røgvasker"/>
        <s v="Olie spids og reservelast"/>
        <s v="Fliskedel&amp;#43;Røgvasker Ny"/>
        <s v="olie, spidslast"/>
        <s v="Kombikedel (biogas og olie)"/>
        <s v="Flis og Pille kedel"/>
        <s v="Olie spids- og reservelast"/>
        <s v="fliskedel+røgvasker"/>
        <s v="Fliskedel &amp;#43; Røgvasker"/>
        <s v="Solvarmeanlæg - 2500 m2"/>
        <s v="Jenbacher 316, Motor 2"/>
        <s v="Vismann"/>
        <s v="Jenbacher 316 Motor 1"/>
        <s v="Jenbacher 316 Motor 3"/>
        <s v="Bioanlæg"/>
        <s v="Dorman 16 cyl. gasmotoranlæg"/>
        <s v="biogas"/>
        <s v="olie/gas kedel"/>
        <s v="I/S E.V.A"/>
        <s v="Special Waste System A/S"/>
        <s v="Varmegenvindingsanlæg"/>
        <s v="Gudenaacentralen"/>
        <s v="Nøddiesel anlæg - kedel"/>
        <s v="Central Hamlen (2 kedler)"/>
        <s v="Lossepladsgas 8 (NY KEDEL 2012)"/>
        <s v="Kedelcentral Hald Ege (2 kedler)"/>
        <s v="Dørslund Vandkraftværk"/>
        <s v="Brogård"/>
        <s v="Central Øst"/>
        <s v="Hvidsminde"/>
        <s v="Bredballe varmecentral"/>
        <s v="Hovedgården Varmecentral"/>
        <s v="Container"/>
        <s v="CON20 - kedel"/>
        <s v="CON30 - Kedel"/>
        <s v="CON40 - Kedel"/>
        <s v="CON50 - Kedel"/>
        <s v="Kedel Smedevej"/>
        <s v="Motor Smedevej"/>
        <s v="Gaskedel Vedelsgade"/>
        <s v="Oliekedel Vedelsgade"/>
        <s v="Gaskedel 3, Vedelsgade"/>
        <s v="Katrinelyst"/>
        <s v="Byskovparken"/>
        <s v="Industrivej - motor 1"/>
        <s v="Industrivej - motor 2"/>
        <s v="Solvarme - 2872 m2"/>
        <s v="Ulstein Bergen (type KVGS-16G"/>
        <s v="Danstoker TVB-nr 11"/>
        <s v="Frøslev Kedel"/>
        <s v="Frøslev Motor"/>
        <s v="Hvidbjerg Kedel"/>
        <s v="Hvidbjerg Motor"/>
        <s v="Ørding Motor"/>
        <s v="Ørding Kedel"/>
        <s v="Øster Assels motor"/>
        <s v="Øster Assels kedel"/>
        <s v="Øster Assel, Kedel 2"/>
        <s v="Overskudsvarme fra KSM Stoker"/>
        <s v="Ny fliskedel"/>
        <s v="Vølund - Halmkedel - 345 SE"/>
        <s v="DanStoker - Oliekedel - TVB nr. 12"/>
        <s v="Weiss -Halmkedel - GVB 6300"/>
        <s v="Termax varmepumpe"/>
        <s v="4,2 MW Fliskedel&amp;#43; 0.6 MW Røggas-kondesat"/>
        <s v="2 MW oliekedel"/>
        <s v="5 MW oliekedel"/>
        <s v="6,5 MW Fliskedel"/>
        <s v="Oliekedlen"/>
        <s v="Øland Kraftvarmeværk"/>
        <s v="Solvarmeanlæg - 4006 m2"/>
        <s v="Gas-Kedel"/>
        <s v="M-2"/>
        <s v="M-1"/>
        <s v="Gassum-Hvidsten Kraftvarmevær"/>
        <s v="Rostrup kraftvarmeværk"/>
        <s v="Oue Kraftvarmeværk"/>
        <s v="Bio-kedelanlæg"/>
        <s v="Jernbacher"/>
        <s v="Kraftvarmemotor"/>
        <s v="Wiess halmkedel"/>
        <s v="8 ME Halmkedel m røggaskond."/>
        <s v="10 MW Weiss halmkedel"/>
        <s v="Biomassekedel"/>
        <s v="Solvarmeanlæg - 12106 m2"/>
        <s v="Solvarmeanlæg - 4032 m2"/>
        <s v="Biokedelanlæg"/>
        <s v="Overskudsvarmeanlæg"/>
        <s v="Kedel 10"/>
        <s v="kedel 61"/>
        <s v="Fjernvarmekedel syd"/>
        <s v="Kedel 40"/>
        <s v="Kedel 60"/>
        <s v="Gasturbine 1"/>
        <s v="Gasturbine 2"/>
        <s v="Kedel K1"/>
        <s v="Kedel K2"/>
        <s v="Kedel K3"/>
        <s v="Kedel K6"/>
        <s v="Motoren"/>
        <s v="Turbine 1"/>
        <s v="Turbine 2"/>
        <s v="Solvarmeanlæg - 13.400 m2 (ikke kvoteomf"/>
        <s v="Reserve og spidslastkedel"/>
        <s v="Justsen Kedel 1"/>
        <s v="Justen Kedel 2"/>
        <s v="FSN Skrydstrup Kraftvarmeværk"/>
        <s v="Kraftvarmeværk, 1. motor"/>
        <s v="2. motor"/>
        <s v="Lossepladsgasanlæg"/>
        <s v="Carlshøj LKV"/>
        <s v="Kraftvarmeværket på GIV"/>
        <s v="Kraftvarmeanlæg Motor 2"/>
        <s v="Dorman"/>
        <s v="Gasturbine Kraftvarmeværk"/>
        <s v="KV 3"/>
        <s v="KV 4"/>
        <s v="KV 5"/>
        <s v="KV 6"/>
        <s v="Generatoranlæg"/>
        <s v="KV 1"/>
        <s v="KV 2"/>
        <s v="2 kedler"/>
        <s v="Biogas-motor"/>
        <s v="K 3,5"/>
        <s v="K 4,6"/>
        <s v="K 5 - kombikedel"/>
        <s v="K 8"/>
        <s v="Anlæg 1"/>
        <s v="Kombi-anlæg"/>
        <s v="Jenbacher 320"/>
        <s v="Hollesen"/>
        <s v="Solvarmeanlæg - 3742m2"/>
        <s v="Spidslast/reservekedel"/>
        <s v="Solvarme-5644 m2"/>
        <s v="JMS 416 GS-N.L"/>
        <s v="ULSTEIN MOTOR"/>
        <s v="Anlæg 1088 motor 1"/>
        <s v="Anlæg 1088 motor 2"/>
        <s v="Gartneriet Sandet, K/V anlæg 1"/>
        <s v="Gartneriet Sandet, K/V anlæg 2"/>
        <s v="Hollesen-"/>
        <s v="Vismann-"/>
        <s v="Cummings motor"/>
        <s v="Wärtsila 1"/>
        <s v="Wärtsila 2"/>
        <s v="Wärtsila 3"/>
        <s v="Energianlæg Bækgaard"/>
        <s v="Wärtsilä Sacm 175/12"/>
        <s v="M.B. Energi"/>
        <s v="Gsrtnernes Varmeforsyning Vemmedrup"/>
        <s v="Gosmer 1 - Enggården"/>
        <s v="Rejsby Kraftvarmeværk"/>
        <s v="Biomassefyret anlæg"/>
        <s v="Frifelt/Roager Kraftvarmeværk"/>
        <s v="Motor  "/>
        <s v="Halmanlæg - Faust"/>
        <s v="Flisfyr"/>
        <s v="Fynslundskolen KV"/>
        <s v="Viborg Centralrenseanlæg"/>
        <s v="Dys 1"/>
        <s v="Dys 2"/>
        <s v="Dys Kedel"/>
        <s v="Filadelfia"/>
        <s v="Gartner Erik Jensen"/>
        <s v="1434-1"/>
        <s v="Gasmotor ny1"/>
        <s v="Gasmotor ny2"/>
        <s v="Solvarmeanlæg 2444m2"/>
        <s v="Varempumpe"/>
        <s v="Jenbacher 922"/>
        <s v="Ørbækvej"/>
        <s v="Slotsvængevej 5"/>
        <s v="KV-1"/>
        <s v="Kraftvarme KV-2"/>
        <s v="Motor I+II"/>
        <s v="Motor III"/>
        <s v="Tre Lærke"/>
        <s v="Flisfyret"/>
        <s v="nødfyr/biogasfyr"/>
        <s v="GMK"/>
        <s v="Vølund Danstoker"/>
        <s v="Solvarmeanlæg - 3225m2"/>
        <s v="Jenbacher, Hyllinge"/>
        <s v="Danstoker, Hyllinge"/>
        <s v="Jenbacher, Menstrup"/>
        <s v="Danstoker, Menstrup"/>
        <s v="Affaldsvarmeværk"/>
        <s v="Thorshøj Kraftvarmeværk"/>
        <s v="Gosmer2 -Houmarken"/>
        <s v="Digeskolen"/>
        <s v="3 x 1 MW"/>
        <s v="Solvarme - 8000m2"/>
        <s v="M 1"/>
        <s v="M 2"/>
        <s v="UGLA"/>
        <s v="Gasmotor (Jenbacher 616 )"/>
        <s v="L11 Kraftvarme"/>
        <s v="Østdeponi Amba"/>
        <s v="Overskudsvarme"/>
        <s v="Fårborggård"/>
        <s v="Brunshøjgård Smedemester Gårdbiogasanlæg"/>
        <s v="Spånfyr"/>
        <s v="kraftvarmeværk (Jenbacher 320)"/>
        <s v="Hvims Industribiogasanlæg"/>
        <s v="Valløby Kraftvarmeværk"/>
        <s v="Gas kedel 1"/>
        <s v="Gas kedel 2"/>
        <s v="Tornumvej"/>
        <s v="vandkraft"/>
        <s v="Regulerkraft"/>
        <s v="Bækagergård"/>
        <s v="Duo Fuel"/>
        <s v="Kraftvameanlæg Jenbacher"/>
        <s v="Søbyvad Mølle"/>
        <s v="Uhrenholtgård Smedemester Gårdbiogasanlæg"/>
        <s v="Kedel Loos"/>
        <s v="Motor Jenbacher M1"/>
        <s v="Motor Jenbacher M2"/>
        <s v="Ellemarken"/>
        <s v="Affaldslinier2x34MWind &amp;#43; NG/biogas-overh.2x2,4 MWind &amp;#43; ovnl.3 biom.58MWind"/>
        <s v="Turbine"/>
        <s v="Gasturbine"/>
        <s v="Tinggård biogasanlæg"/>
        <s v="Dampkedel, KAC6"/>
        <s v="Dampkedel, KAC 7"/>
        <s v="Dampkedel, KAC 8"/>
        <s v="Nødstrømsgenerator K"/>
        <s v="Nødstrømsgenerator M"/>
        <s v="Varmekedel 1"/>
        <s v="Varmekedel 2"/>
        <s v="Damp kedel 3a"/>
        <s v="Damp kedel 3b"/>
        <s v="Varmekedel 4"/>
        <s v="Vandkraft anlæg"/>
        <s v="Biogas anlæg"/>
        <s v="Klitgaard"/>
        <s v="Badsbjerg"/>
        <s v="Træpiller"/>
        <s v="Biogasanlæg"/>
        <s v="Onsbjerg"/>
        <s v="Grøngas"/>
        <s v="Grøngas 2"/>
        <s v="Grøngas 1 (2017)"/>
        <s v="Tumbøl-biogasanlæg"/>
        <s v="Hedegårdbiogas"/>
        <s v="Tågholm biogas"/>
        <s v="Affaldslinje 11"/>
        <s v="Affaldslinje 12"/>
        <s v="Affaldslinje 13"/>
        <s v="KV1-Varmesalg"/>
        <s v="Feltengård deponi"/>
        <s v="Bundsbæk Mølle"/>
        <s v="Biogasanlæg KA"/>
        <s v="GT-7801, co-generation"/>
        <s v="MGK 1"/>
        <s v="MGK 2"/>
        <s v="MGK 2, 2 gasmoterer á 7,77 MW"/>
        <s v="Overskudsvarme varmepumper"/>
        <s v="Weiss dampkedel"/>
        <s v="Overskudsvarme fliskedel"/>
        <s v="Hartmann PU"/>
        <s v="Saache"/>
        <s v="Øster Dammen"/>
        <s v="Bioforbrændingsmotor"/>
        <s v="Vandkraftanlæg"/>
        <s v="Gasturbine 25 MW"/>
        <s v="Motor 6"/>
        <s v="Motor 7"/>
        <s v="Motor 8"/>
        <s v="Regulerkraft - 10 stk. Caterpillar á 5,4"/>
        <s v="Lemvig Biogas"/>
        <s v="Stirling kraftvarmeanlæg"/>
        <s v="Solvarmeanlæg BG2 - 100m2"/>
        <s v="Anlaeg"/>
        <s v="Nødoliekedel"/>
        <s v="IKV- anlæg"/>
        <s v="UB. KVGS-12G"/>
        <s v="Motor Man"/>
        <s v="Lendemosehøj Motor 2"/>
        <s v="1 Gasmotor"/>
        <s v="Kåstrup Losseplads gasanlæg 2"/>
        <s v="Skovhøjgård Biogasanlæg"/>
        <s v="Demonstrationsanlæg"/>
        <s v="3 enheder a 900 kW"/>
        <s v="GT1"/>
        <s v="Overskudsvarme fra MAN Diesel"/>
        <s v="12 stk FG Wilson diesel motorer"/>
        <s v="12 Stk ens FG Wilson Diesel Motorer"/>
        <s v="12 stk. ens PM Energi diesel motor units"/>
        <s v="12 stk PM ens Energi Diesel motor units"/>
        <s v="Jenbacher 320, 1"/>
        <s v="Jenbacher 320, 2"/>
        <s v="Skinnerup - Tovsgård"/>
        <s v="Tovsgård"/>
        <s v="232-90208"/>
        <s v="Regulerkraft, 9 stk. ens PM  Energi Diesel Units"/>
        <s v="Mølkjærgaard Kraftvarme"/>
        <s v="Zantingh (MAN)"/>
        <s v=" Regulerkraftanlæg"/>
        <s v="Gasmotoren"/>
        <s v="Mikrokraftvarme"/>
        <s v="Biogasanlæg 1"/>
        <s v="Biogasanlæg 2"/>
        <s v="Biorek, gylleseparingsanlæg, biogas"/>
        <s v="40GK790"/>
        <s v="Nødstrømsanlæg 1"/>
        <s v="40GK720"/>
        <s v="40GK0730"/>
        <s v="40GK740"/>
        <s v="40OK020"/>
        <s v="40OK070"/>
        <s v="40OK080"/>
        <s v="40OK090"/>
        <s v="Nødstrømsanlæg 2"/>
        <s v="10OK070"/>
        <s v="10OK020"/>
        <s v="10OK030"/>
        <s v="10OK040"/>
        <s v="10OK080"/>
        <s v="10GK670"/>
        <s v="10GK770"/>
        <s v="Nødgenerator 1"/>
        <s v="Nødgenerator 2"/>
        <s v="70GK002"/>
        <s v="70GK001"/>
        <s v="GT1 (192-239)"/>
        <s v="GT2 (192-232)"/>
        <s v="Nødkompressoranlæg"/>
        <s v="Hjælpedampkedlen"/>
        <s v="4H4 (Kedel 4)"/>
        <s v="93GK001 (midlertidig central)"/>
        <s v="94GK001 (midlertidig central)"/>
        <s v="Solvarme - 156700m2"/>
        <s v="Kedel 1 (204-2)"/>
        <s v="Kedel 2 (204-3)"/>
        <s v="Kedel 3 (204-4)"/>
        <s v="Solvarme Ullerød 778 m2"/>
        <s v="Kedel 1 (205-2)"/>
        <s v="Kedel 2 (205-3)"/>
        <s v="Kedel 3 (205-4)"/>
        <s v="Solvarmeanlæg - 315 m2 (ikke kvoteomfattet)"/>
        <s v="Kedel 1 (206-2)"/>
        <s v="Kedel 2 (206-3)"/>
        <s v="Kedel 3 (206-4)"/>
        <s v="Kedel 4 (206-5)"/>
        <s v="Solvarmeanlæg - 805 m2 (ikke kvoteomfattet)"/>
        <s v="Gaskedel og biomassekedel"/>
        <s v="Ullerødbyen - Solvarme anlæg"/>
        <s v="Ølby center varmecentral"/>
        <s v="Råde1, Valmetmotor"/>
        <s v="Nexø Halmvarmeværk Reservelast"/>
        <s v="91-1 Nexø Halmvarmeværk"/>
        <s v="træpille"/>
        <s v="Bykærvej"/>
        <s v="Mulebyvej"/>
        <s v="Mikrokraftvarmeanlæg"/>
        <s v="FG Wilson P730 P1"/>
        <s v="Spidslast/Veksler station"/>
        <s v="Munkebo Kommunale Værker"/>
        <s v="Bergen Motor"/>
        <s v="Varmecentral 1, kedel 1"/>
        <s v="Varmecentral 1, kedel 2"/>
        <s v="Varmecentral 2, kedel 1"/>
        <s v="Varmecentral 2, kedel 2"/>
        <s v="overskudsvarme veksler til GEV varma"/>
        <s v="Sulkendrup vandmølle (nettoafregnet)"/>
        <s v="Hollensen"/>
        <s v="Fliskedel 5"/>
        <s v="BIO-VÆRKET"/>
        <s v="Maribo Varmeværk, C. E. Christiansensvej 40"/>
        <s v="Naturgaskedel 2"/>
        <s v="Nødstrøms anlæg"/>
        <s v="Sattelitcentral Hasselvej"/>
        <s v="Naskov Fjernvarme-Svingelsvej"/>
        <s v="Søllested Fjernvarmeselskab"/>
        <s v="Solvarmeanlæg - 4700m2"/>
        <s v="Stensø Fjernvarme"/>
        <s v="Kedel 1, 2, 3"/>
        <s v="Gl. Oliekedel"/>
        <s v="Fastbrændselsværk"/>
        <s v="Fliskedel m. absorptionsvarmepumpe"/>
        <s v="Solvarmeanlæg på Smedesvinget - 18585 m2"/>
        <s v="Motorgenerator1 u/ varme (7 stk)"/>
        <s v="Motorgenerator2 u/ varme (4 stk)"/>
        <s v="Motorgenerator3 u/ varme (2 stk)"/>
        <s v="Motorgenerator4 u/ varme (2 stk)"/>
        <s v="Blok I"/>
        <s v="Blok II"/>
        <s v="Hardersvej"/>
        <s v="Hollesen kedel, Weishaup"/>
        <s v="Spids &amp; reservelast Kedel 1"/>
        <s v="Spids &amp; reservelast Kedel 2"/>
        <s v="Spids &amp; Reservelast Kedel 3"/>
        <s v="Spids &amp;amp; Reservelast Kedel 1"/>
        <s v="Overskudsvarme fra Esbjerg Krematorium"/>
        <s v="Overskudsvarme fra Naajaq Seafood"/>
        <s v="Overskudsvarme fra Scan-Coat"/>
        <s v="Mobilt anlæg"/>
        <s v="Motor 1 (250 kW)"/>
        <s v="Motor 2 (250 kW)"/>
        <s v="Motor 3 (357 kW)"/>
        <s v="Viby renseanlæg motor 2"/>
        <s v="Kedel 1 (420 kW)"/>
        <s v="Oliekedler (3 x 4,65 MW)"/>
        <s v="Gasmotor G 232 V12"/>
        <s v="Rolls-Royce/Bergen gas motor"/>
        <s v="Danstoker kedel med gasbrænder"/>
        <s v="839-1 Gasgeneratoranlæg nr. 2"/>
        <s v="Kedel 1 kombi brænder"/>
        <s v="Kedel 4 fliskedel"/>
        <s v="Kedel 2 kombi brænder"/>
        <s v="Kedel 3 kombi brænder"/>
        <s v="kedel 4 kombi brænder"/>
        <s v="kedel 5 kombi brænder"/>
        <s v="Totem Gasgenerator 1"/>
        <s v="Totem Gasgenerator 2"/>
        <s v="Eventyrvej"/>
        <s v="Nordens Alle"/>
        <s v="Kedel 2."/>
        <s v="Motor 1."/>
        <s v="Motor 2."/>
        <s v="Motor 3."/>
        <s v="Motor 4."/>
        <s v="Motor 5."/>
        <s v="Motor 6."/>
        <s v="Motor 7."/>
        <s v="Overskudsvarme fra Bo-Glas"/>
        <s v="MAN 103 KWH"/>
        <s v="MSKV 81 Fast biomasse (halm) (og gasolie"/>
        <s v="Højer losseplads"/>
        <s v="Zantec 165"/>
        <s v="Sandholt losseplads"/>
        <s v="Motor Wartsila"/>
        <s v="Møns Rens"/>
        <s v="Kedel 3, DanStoker"/>
        <s v="Overskudsvarme fra Morsø Vand"/>
        <s v="Fliskedel2"/>
        <s v="Østerlund"/>
        <s v="Nordborg KV-værk"/>
        <s v="Motor2"/>
        <s v="Solvarme - 10000m2"/>
        <s v="2 x 824 kW"/>
        <s v="1 x 520 kW"/>
        <s v="Biogas 2"/>
        <s v="K8"/>
        <s v="Wärtsilä 2"/>
        <s v="Jenbacher 3"/>
        <s v="Totem No. 1"/>
        <s v="Totem No.2"/>
        <s v="MAN E3262 LE212"/>
        <s v="CKA Kedel 1"/>
        <s v="CKA Kedel 2"/>
        <s v="Ibsgården Varmecentral"/>
        <s v="Sankt Hans"/>
        <s v="HKV - Gasturbine"/>
        <s v="Nødstømsanlæg - dieselmotor"/>
        <s v="Biokraftvarme (BKV)"/>
        <s v="Gasgenerator anlæg"/>
        <s v="Linka"/>
        <s v="HØK (CC-anlæg) incl efterbrænder"/>
        <s v="Stegholt Biogas"/>
        <s v="St. Merløse halmvarmeværk"/>
        <s v="Gasmotor HCR"/>
        <s v="Wärtisilä (WD)"/>
        <s v="Ulstein Bergen 1 (UB1)"/>
        <s v="Ulstein Bergen 2 (UB2)"/>
        <s v="Motor 20"/>
        <s v="Motor 30"/>
        <s v="Halm-og flisfyret anlæg MKV77"/>
        <s v="Fliskedel MKV87"/>
        <s v="Jenbacher JMS416 GS-B21"/>
        <s v="Danstoker VBN1250"/>
        <s v="Solvarmeanlæg - 14112m2"/>
        <s v="K/V-Motor 1"/>
        <s v="K/V-Motor 2"/>
        <s v="K/V-Motor 3"/>
        <s v="K/V-Motor 4"/>
        <s v="Danstoker halmkedel"/>
        <s v="Volund Danstoker"/>
        <s v="Bergen"/>
        <s v="Hundslev"/>
        <s v="DTU-kraftvarmeværk"/>
        <s v="Gasgenerator"/>
        <s v="Nødgenerator afsvovling"/>
        <s v="Nødfødepumpe fjernvarme"/>
        <s v="SSV 3"/>
        <s v="SSV 4"/>
        <s v="SSV 5 - Nødstartanlæg"/>
        <s v="Hjælpekedel"/>
        <s v="Nødgenerator B2"/>
        <s v="Nødgenerator B3"/>
        <s v="Nødgenerator B4"/>
        <s v="AVV1 Dampturbine"/>
        <s v="AVV2 Kombianlæg"/>
        <s v="AVV1 Dieselmotor"/>
        <s v="AVV1 Hjælpedampkedel"/>
        <s v="AVV2 Dieselmotor"/>
        <s v="KYV21 Dampturbine"/>
        <s v="KYV22 Dampturbine"/>
        <s v="KYV41 Motor"/>
        <s v="KYV51 Gasturbine"/>
        <s v="KYV52 Gasturbine"/>
        <s v="KYV50 Gasturbine"/>
        <s v="Hjælpedampkedel (28)"/>
        <s v="Hjælpedampkedel (26)"/>
        <s v="ASV5 Dampturbine"/>
        <s v="ASV2 Dampturbine"/>
        <s v="ASV21+41 -Hjælpedampkedler"/>
        <s v="ASV 1-4 nøddiesel"/>
        <s v="ASV 5 nøddiesel"/>
        <s v="Pyroneer demoanlæg (ikke kvoteomfattet) Biogas anvendes i Blok 2"/>
        <s v="Masnedø GT KYV31"/>
        <s v="SKV B3"/>
        <s v="Hjælpedampkedel"/>
        <s v="SKV40"/>
        <s v="HEV Herningværket"/>
        <s v="Nødfødepumpe"/>
        <s v="HCV Blok 7"/>
        <s v="HCV blok 8"/>
        <s v="HCV kedel 21"/>
        <s v="HCV Kedel 22"/>
        <s v="HCV Nøddiesel"/>
        <s v="HCV Sektion 2"/>
        <s v="SMV Blok 7 &amp;#43; SMV1"/>
        <s v="SMV Kedel 21"/>
        <s v="SMV Kedel 22"/>
        <s v="ESV 3"/>
        <s v="Spildvarmeanlæg"/>
        <s v="Dampveksler fjernvarme"/>
        <s v="Kedel nr.1- Gl. Ålborg"/>
        <s v="Kedel nr.2 - Danstoker"/>
        <s v="Kedel 3- AX4"/>
        <s v="Nima Halm"/>
        <s v="Stavnsholt, ny gasmotor"/>
        <s v="Danstoker (flyttet fra Værk 474)"/>
        <s v="Euro Therm kedel incl. røgvasker"/>
        <s v="Solvarmeanlæg - 2000m2"/>
        <s v="Solvarme - etape 2"/>
        <s v="Rosalina A/S"/>
        <s v="AMV1"/>
        <s v="AMV3"/>
        <s v="AMV nødpumpe"/>
        <s v="HOV naturgasturbine"/>
        <s v="HOV 2 affaldskedler"/>
        <s v="Caterpillar 3520 SITA E"/>
        <s v="Caterpillar 3516 SITA B"/>
        <s v="Caterpillar 3516 SITA A"/>
        <s v="Arnborg"/>
        <s v="Arnborg biokedel"/>
        <s v="Baggeskærvej kedel 1"/>
        <s v="Baggeskærvej kraftvarmeværk"/>
        <s v="Graff Aps"/>
        <s v="Central Syd"/>
        <s v="Central Nord"/>
        <s v="Halmkedel 1+2"/>
        <s v="Hovedcentral "/>
        <s v="Overskudsvarme fra Fælleskrematoriet"/>
        <s v="Forgasnings KV"/>
        <s v="Kedlen"/>
        <s v="Limfjordens Bioenergi ApS"/>
        <s v="Højbyen, Kedel 1"/>
        <s v="Stige Ø motor"/>
        <s v="Biogasmotor 2008"/>
        <s v="Biogaskedel"/>
        <s v="Biogasmotor 2015"/>
        <s v="Hillerød Centralrenseanlæg"/>
        <s v="Blok 7"/>
        <s v="Blok 8"/>
        <s v="Nødgenerator Blok 7"/>
        <s v="Nødgenerator fælles"/>
        <s v="Hollensen ref.nr. O2003-1038"/>
        <s v="Kedel 3 &amp;#43; turbine &amp;#43; absorptions varmpumpe"/>
        <s v="Biogasmotor 1"/>
        <s v="Biogas, Jenbacher"/>
        <s v="Biogas, Kedel"/>
        <s v="Jenbacher 2"/>
        <s v="Gasmotor 2 (MAN)"/>
        <s v="Gasmotor 3 Jenbacher"/>
        <s v="Kedel 1 EC 1030"/>
        <s v="Kedel 2 EC 1030"/>
        <s v="Kedel 3 EC 1030"/>
        <s v="Varmegenvindingsanlæg for ovn 73,74,78,79"/>
        <s v="Varmegevindingsanlæg for ovn 76"/>
        <s v="Solvarme 15.000 m2"/>
        <s v="Støttebrænder"/>
        <s v="Central 3 (Ø. Boulevard)"/>
        <s v="Central 1 (Gislumvej)"/>
        <s v="Caterpillar"/>
        <s v="NJVB3"/>
        <s v="Elkedelanlæg"/>
        <s v="Vestbjerg Varmecentral"/>
        <s v="Vodskov Varmecentral"/>
        <s v="Lindholm Central"/>
        <s v="Kedel K4"/>
        <s v="Motor-"/>
        <s v="Keddel-"/>
        <s v="Kedel K5"/>
        <s v="Tylstrup Fjernvarme"/>
        <s v="Ulstein Bergen"/>
        <s v="Linka fliskedel"/>
        <s v="Hov kraftvarmeværk"/>
        <s v="Ribe Biogas Kraftvarmeanlæg"/>
        <s v="Solvarmepanel - 4000 m2"/>
        <s v="Naturgasmotor"/>
        <s v="Træpillefyr"/>
        <s v="Fluidbedovn (Bamag)"/>
        <s v="Gasmotoranlæg"/>
        <s v="Viessmann"/>
        <s v="Biogas generator 1"/>
        <s v="Danstoker Albis-13"/>
        <s v="Biogas generator 2"/>
        <s v="Kraftvarme-motor"/>
        <s v="regulerkraftmotor"/>
        <s v="Varmepumpe 2"/>
        <s v="Gjesing Mejeri Kraftvarmeanlæg"/>
        <s v="Lossepladsgas"/>
        <s v="Fliskedel Ny"/>
        <s v="Oliekedel Ny"/>
        <s v="Generator 1"/>
        <s v="Generator 3"/>
        <s v="Generator 4"/>
        <s v="Træpillekedel 1"/>
        <s v="Træpillekedel 2"/>
        <s v="Solvarmeanlæg 500 m2"/>
        <s v="Spildvarme fra formalinfabrik"/>
        <s v="Varmegenvind 1997 - øst"/>
        <s v="Varmegenvind 2010 - vest"/>
        <s v="Varmegenvind Fjernvarme"/>
        <s v="Kondensator"/>
        <s v="Varmeveksler"/>
        <s v="Decentral værk"/>
        <s v="Jenbacher, biogas"/>
        <s v="Solfanger (1814 m2)"/>
        <s v="Maskine 3"/>
        <s v="Maskine 4"/>
        <s v="Maskine 2"/>
        <s v="Maskine 1"/>
        <s v="Maskine 5"/>
        <s v="Dampturbine"/>
        <s v="Affaldsselskabet"/>
        <s v="Østenfjeld"/>
        <s v="Mejlby Kraftvarmeværk"/>
        <s v="Overskudsvarme - Claus Sørensen A/S"/>
        <s v="Vandturbine"/>
        <s v="Overskudsvarme (del af 1-2)"/>
        <s v="Oliereservekedel"/>
        <s v="Kedel 1 4,1 MW, Gasolie"/>
        <s v="Kedel 2 6,6 MW,  Naturgas"/>
        <s v="Naturgas kedel"/>
        <s v="Kedel 9"/>
        <s v="Kedel 4 Falk.b."/>
        <s v="Kedel 5 Falk.b."/>
        <s v="Kedel 6 Parca"/>
        <s v="Kedel 7A"/>
        <s v="Kedel 7B"/>
        <s v="Kedel 8A"/>
        <s v="Kedel 8B"/>
        <s v="Oliekedel (ny)"/>
        <s v="Oliecentral"/>
        <s v="Halm central"/>
        <s v="Solvarme 6000m2"/>
        <s v="Egtved varmeværk"/>
        <s v="1 stk. gasmotor"/>
        <s v="Solvarme - 12000m2"/>
        <s v="Kraftvarme pro."/>
        <s v="Kedel pro."/>
        <s v="Solvarmeanlæg - 2963m2"/>
        <s v="Isenvand (Kedel)"/>
        <s v="Isenvad (motor)"/>
        <s v="Solvarme (3.011 m2)"/>
        <s v="Caterpillar gasmotor 1"/>
        <s v="Caterpillar gasmotor 2"/>
        <s v="Caterpillar gasmotor 3"/>
        <s v="Caterpillar gasmotor 4"/>
        <s v="Hollesen gaskedel"/>
        <s v="Løgtencentralen"/>
        <s v="Skødstrupcentralen"/>
        <s v="Nødstrømsanlæg 200 kVa"/>
        <s v="Gasmotor Generator (GG01)"/>
        <s v="Gasmotor Generator (GG02)"/>
        <s v="Solvarmeanlæg - 20000m2"/>
        <s v="Gaskedel kombi"/>
        <s v="Motor 1, 20.060"/>
        <s v="Motor 2, 20.061"/>
        <s v="Solvarmeanlæg - 10000 m2 (ikke kvoteomfa"/>
        <s v="Pladevarmeveksler/import-Flen"/>
        <s v="Solvarmeanlæg - 13891m2"/>
        <s v="Olie-kedel"/>
        <s v="EuroTherm Fliskedel+ røggaskøler"/>
        <s v="Euro Therm fliskedel 2+røggaskøler"/>
        <s v="Kedel VR"/>
        <s v="Catepillar 3516 Motor 1"/>
        <s v="Catepillar 3516 Motor 2"/>
        <s v="Solvarmeanlæg - 5409 m2"/>
        <s v="Central Toldbodvej"/>
        <s v="Solvarmeanlæg - 4990m2"/>
        <s v="Østervrå varmeværk"/>
        <s v="Østervrå varmeværk - motor"/>
        <s v="Det gamle dieselværk"/>
        <s v="Blok 5"/>
        <s v="Blok 6"/>
        <s v="Træpillekedler"/>
        <s v="Hellesen Gaskedel"/>
        <s v="Kedel 1 - gaskedel"/>
        <s v="Solvarmeanlæg (5695 m2)"/>
        <s v="Gaskedel (Kedel 2)"/>
        <s v="Kombikedel olie/gas (Kedel 3)"/>
        <s v="Oliekedel Bro"/>
        <s v="Gasmotor (Caterpillar)"/>
        <s v="Fjerneren"/>
        <s v="Bindslev Fjernvarme"/>
        <s v="Jenbacher 620 "/>
        <s v="M1 Cat 3612"/>
        <s v="M2 Cat 3612"/>
        <s v="M3 Cat 3616"/>
        <s v="K1 8MIU"/>
        <s v="K2 16 MIU"/>
        <s v="M4 Cat G34CM"/>
        <s v="A12L614"/>
        <s v="Spånfyringsanlæg"/>
        <s v="Gasmotor (Jenbacher 620F)"/>
        <s v="Varmepumpe 1 (to-trin)"/>
        <s v="Varmepumpe 2 (to-trin)"/>
        <s v="Varmepumpe 3 (et-trin)"/>
        <s v="Euro Therm"/>
        <s v="Elvarmepumpe"/>
        <s v="Overskudsvarme SuperBrugsen"/>
        <s v="Lind kedel 1"/>
        <s v="Sinding oliekedel"/>
        <s v="Simmelkær oliekedel"/>
        <s v="Fasterholt oliekedel"/>
        <s v="Høgild oliekedel"/>
        <s v="Kølkær oliekedel"/>
        <s v="Arnborg oliekedel"/>
        <s v="Haunstrup oliekedel"/>
        <s v="Snejbjerg kedel 2"/>
        <s v="HI-Park kedel 2"/>
        <s v="Gasdrevet varmepumpe"/>
        <s v="1400 m2 solvarme"/>
        <s v="Gasmotordrevet varmepump"/>
        <s v="Overskudsvarme fra Novo Nordisk"/>
        <s v="Overskudsvarme fra Ballerup Krematorium"/>
        <s v="Justsen Kedel 5 MWh"/>
        <s v="Solvarme - 8140 m2"/>
        <s v="Solvarmeanlæg Skolevej"/>
        <s v="Skovflis motor"/>
        <s v="Olie kedel 3"/>
        <s v="Olie kedel 2"/>
        <s v="Solvarmeanlæg - 11312m2"/>
        <s v="Viessmann varmtvandskedel"/>
        <s v="Biogas kedel"/>
        <s v="Gaskedelanlæg"/>
        <s v="Kedelanlæg 4,4"/>
        <s v="Solvarmeanlæg - 6124m2"/>
        <s v="Hedtvandskedel"/>
        <s v="El varmepumpe"/>
        <s v="Gasturbine 3"/>
        <s v="Fliskedel m vamepumpe"/>
        <s v="271-3 HØK biomassekedel (chp-anlæg)"/>
        <s v="271-4 Nøddiesel generator"/>
        <s v="Varmepumpen"/>
        <s v="Biogas - generator 1"/>
        <s v="Maglevad 3"/>
        <s v="Varmegenvinding"/>
        <s v="Bjergmarken motor"/>
        <s v="Flis kedel med ABS-varmepumpe"/>
        <s v="Kedel m. abs. varmepumpe"/>
        <s v="Varmepumper"/>
        <s v="Sol 2 - 20.700 m2"/>
        <s v="Solvarme (25.000 m2)"/>
        <s v="Varmepumpe II"/>
        <s v="Nødgenerator solvarme"/>
        <s v="Spids/reservelast kedel 4"/>
        <s v="Spids/reservelast kedel 5"/>
        <s v="Fabriksvej 20"/>
        <s v="Varme pumpe_røggas"/>
        <s v="Varmepumpe (Luft-vand)"/>
        <s v="Solvarme 31000m2"/>
        <s v="Solvarmeanlæg (8455 m2)"/>
        <s v="Lin-Ka Helballekedel"/>
        <s v="Sabroe"/>
        <s v="Eldrevet varmepumpe. Luft/vand"/>
        <s v="Solvarmeanlæg 2 - 25.300 m²"/>
        <s v="Solvarmeanlæg - 4200m2"/>
        <s v="Varmepumpe røggaskondensering  kedel 1"/>
        <s v="Varmepumpe røggaskondensering kedel 2"/>
        <s v="AKSA AD 825 S/N: V22-00G13509717"/>
        <s v="AKSA AD 825 S/N: V22-G13509G75"/>
        <s v="AKSA AD 825 S/N: W22-00G13509715"/>
        <s v="Biogasmotor-2"/>
        <s v="Overskudsvarme Veksler Skrubber"/>
        <s v="Kedel m avp"/>
        <s v="Varde laks- overskudsvarme"/>
        <s v="Sydvestjysk Pelscenter - overskudsvarme"/>
        <s v="Viby renseanlæg Motor 1"/>
        <s v="Vejle renseanlæg"/>
        <s v="ASV6"/>
        <s v="AMV4"/>
        <s v="Biogaskedel - HCR syd"/>
        <s v="Gasmotor 4 (2G – GA01.MA10)"/>
        <s v="Gasmotor 5 (2G – GA01.MA20)"/>
        <s v="Biogasmotor II"/>
        <s v="Spildevandsturbine"/>
        <s v="Renseanlæg"/>
        <m/>
      </sharedItems>
    </cacheField>
    <cacheField name="Anlægstype_navn" numFmtId="0">
      <sharedItems containsBlank="1" count="21">
        <s v="Kedel"/>
        <s v="Forbrændingsmotor"/>
        <s v="Elpatron"/>
        <s v="Solvarme"/>
        <s v="Varmepumpe"/>
        <s v="Nødstrømsanlæg"/>
        <s v="Overskudsvarme"/>
        <s v="Gasturbine"/>
        <s v="Dampturbine"/>
        <s v="Kombianlæg"/>
        <s v="Varmepumpe Kombi"/>
        <s v="Bioforgasn. m. FM"/>
        <s v="Geotermi"/>
        <s v="Vandkraft"/>
        <s v="Bioforgasn. m. KE"/>
        <s v="Dampkedel"/>
        <s v="Stirlingmotor"/>
        <s v="Kvoteomfattet"/>
        <s v="Anden"/>
        <s v="Organic Rankine (ORC)"/>
        <m/>
      </sharedItems>
      <fieldGroup par="60"/>
    </cacheField>
    <cacheField name="Aktoer" numFmtId="0">
      <sharedItems containsBlank="1"/>
    </cacheField>
    <cacheField name="idriftdato" numFmtId="0">
      <sharedItems containsNonDate="0" containsDate="1" containsString="0" containsBlank="1" minDate="1900-09-01T00:00:00" maxDate="2019-12-31T00:00:00"/>
    </cacheField>
    <cacheField name="skrotdato" numFmtId="0">
      <sharedItems containsNonDate="0" containsDate="1" containsString="0" containsBlank="1" minDate="2017-02-01T00:00:00" maxDate="2020-01-04T00:00:00"/>
    </cacheField>
    <cacheField name="IndfyretKapacitet_MW" numFmtId="0">
      <sharedItems containsString="0" containsBlank="1" containsNumber="1" minValue="0" maxValue="1555"/>
    </cacheField>
    <cacheField name="Elkapacitet_MW" numFmtId="0">
      <sharedItems containsString="0" containsBlank="1" containsNumber="1" minValue="0" maxValue="640"/>
    </cacheField>
    <cacheField name="Varmekapacitet_MW" numFmtId="0">
      <sharedItems containsString="0" containsBlank="1" containsNumber="1" minValue="0" maxValue="585"/>
    </cacheField>
    <cacheField name="Brutto_TJ" numFmtId="0">
      <sharedItems containsString="0" containsBlank="1" containsNumber="1" minValue="0" maxValue="16179.721302399999" count="6615">
        <n v="126.759"/>
        <n v="1.5181452"/>
        <n v="1.7921376"/>
        <n v="46.081499999999998"/>
        <n v="1.5911675999999999"/>
        <n v="2.6250048000000001"/>
        <n v="40.733708399999998"/>
        <n v="3.9815999999999998"/>
        <n v="10.9656"/>
        <n v="0.87452640000000004"/>
        <n v="53.0286768"/>
        <n v="14.614560000000001"/>
        <n v="7.7291999999999996"/>
        <n v="55.052548994520002"/>
        <n v="3.59526114684"/>
        <n v="5.7182628531599997"/>
        <n v="33.446952000000003"/>
        <n v="3.587E-5"/>
        <n v="24.8004"/>
        <n v="2.704307"/>
        <n v="5.9947629999999998"/>
        <n v="0"/>
        <n v="109.40862"/>
        <n v="0.1081278"/>
        <n v="6.4220508000000001"/>
        <n v="22.011462000000002"/>
        <n v="20.8792188"/>
        <n v="1.73362E-2"/>
        <n v="5.8735869999999997"/>
        <n v="2.313615"/>
        <n v="1.2375149999999999"/>
        <n v="0.27619899999999997"/>
        <n v="6.8153000000000005E-2"/>
        <n v="0.261851"/>
        <n v="4.9831452000000001"/>
        <n v="2.8695999999999999E-2"/>
        <n v="4.3043999999999999E-2"/>
        <n v="5.6736000000000004"/>
        <n v="5.67"/>
        <n v="25.966799999999999"/>
        <n v="8.2799999999999992E-3"/>
        <n v="0.27"/>
        <n v="29.4588"/>
        <n v="1.155014"/>
        <n v="0.95988119999999999"/>
        <n v="0.27404679999999998"/>
        <n v="3.8194376000000001"/>
        <n v="6.1631834000000003"/>
        <n v="3.0955810000000001"/>
        <n v="5.2337917000000003"/>
        <n v="6.7510927000000001"/>
        <n v="32.868118799999998"/>
        <n v="27.8503632"/>
        <n v="28.638482400000001"/>
        <n v="35.991861399999998"/>
        <n v="0.64924700000000002"/>
        <n v="0.523702"/>
        <n v="1.1446117"/>
        <n v="0.6173227"/>
        <n v="1.5431273999999999"/>
        <n v="24.590412000000001"/>
        <n v="34.754900399999997"/>
        <n v="7.4972304000000003"/>
        <n v="22.4862264"/>
        <n v="39.327393600000001"/>
        <n v="9.0540000000000003"/>
        <n v="15.91056"/>
        <n v="30.292574399999999"/>
        <n v="5.3255663999999996"/>
        <n v="10.048500000000001"/>
        <n v="0.03"/>
        <n v="19.908345600000001"/>
        <n v="0.89180000000000004"/>
        <n v="55.961571599999999"/>
        <n v="53.2836"/>
        <n v="35.536549999999998"/>
        <n v="41.493870000000001"/>
        <n v="36.016754400000003"/>
        <n v="37.051977600000001"/>
        <n v="32.864990400000003"/>
        <n v="9.7588799999999996"/>
        <n v="20.469002400000001"/>
        <n v="31.143697199999998"/>
        <n v="22.594999999999999"/>
        <n v="3.6999999999999998E-2"/>
        <n v="1.1180000000000001"/>
        <n v="3.6789999999999998"/>
        <n v="63.771000000000001"/>
        <n v="79.340999999999994"/>
        <n v="0.11442529999999999"/>
        <n v="8.9854349999999999E-2"/>
        <n v="0.12608305"/>
        <n v="7.1739999999999998E-2"/>
        <n v="0.68870399999999998"/>
        <n v="0.54522400000000004"/>
        <n v="6.0978999999999998E-2"/>
        <n v="0.68152999999999997"/>
        <n v="0.71743586999999998"/>
        <n v="7.2457400000000005E-2"/>
        <n v="1.259037E-2"/>
        <n v="3.9199269999999999"/>
        <n v="103.968418"/>
        <n v="185.38738599999999"/>
        <n v="2.9383200000000002E-2"/>
        <n v="34.892000000000003"/>
        <n v="74.591999999999999"/>
        <n v="30.24"/>
        <n v="18.752400000000002"/>
        <n v="3.0270636"/>
        <n v="1.9602000000000001E-2"/>
        <n v="0.57776400000000006"/>
        <n v="76.319999999999993"/>
        <n v="18.939779999999999"/>
        <n v="0.35731079999999998"/>
        <n v="37.942185600000002"/>
        <n v="15.5405052"/>
        <n v="8.4432348000000008"/>
        <n v="73.53"/>
        <n v="0.2285712"/>
        <n v="30.385000000000002"/>
        <n v="61.779899999999998"/>
        <n v="144.1593"/>
        <n v="3.6000000000000002E-4"/>
        <n v="28.5632424"/>
        <n v="23.582116800000001"/>
        <n v="16.691360400000001"/>
        <n v="11.263680000000001"/>
        <n v="44.231999999999999"/>
        <n v="28.2561"/>
        <n v="15.3972"/>
        <n v="42.529251600000002"/>
        <n v="9.4463027999999998"/>
        <n v="9.9254628"/>
        <n v="111.4201836"/>
        <n v="28.196348400000002"/>
        <n v="0.09"/>
        <n v="2.1000000000000001E-2"/>
        <n v="1E-3"/>
        <n v="84.9666"/>
        <n v="81.045000000000002"/>
        <n v="10.688119199999999"/>
        <n v="79.700999999999993"/>
        <n v="3.9204000000000003E-2"/>
        <n v="88.768500000000003"/>
        <n v="1.7235535"/>
        <n v="1.1394899999999999"/>
        <n v="0.38320920000000003"/>
        <n v="33.552"/>
        <n v="8.2447199999999998E-2"/>
        <n v="33.252080399999997"/>
        <n v="0.86070599999999997"/>
        <n v="0.71679959999999998"/>
        <n v="138.319524"/>
        <n v="21.024999999999999"/>
        <n v="3.5999999999999999E-3"/>
        <n v="5.4396000000000004"/>
        <n v="16.7686992"/>
        <n v="6.4302875999999998"/>
        <n v="1.0507464"/>
        <n v="43.0580304"/>
        <n v="21.9528"/>
        <n v="1.9476"/>
        <n v="57.650399999999998"/>
        <n v="213.69890000000001"/>
        <n v="0.80549672000000005"/>
        <n v="3.1565599999999998"/>
        <n v="4.4909240000000003E-2"/>
        <n v="16.7364"/>
        <n v="1.4967372000000001"/>
        <n v="23.4486648"/>
        <n v="9.7104984000000005"/>
        <n v="5.0435999999999996"/>
        <n v="0.97279439999999995"/>
        <n v="3.0437310000000002"/>
        <n v="37.227797799999998"/>
        <n v="58.2215232"/>
        <n v="2.4890498000000001"/>
        <n v="40.564799999999998"/>
        <n v="9.4560443999999997"/>
        <n v="20.333553800000001"/>
        <n v="100.515"/>
        <n v="0.39026559999999999"/>
        <n v="4.3041599999999996E-3"/>
        <n v="24.230064599999999"/>
        <n v="51.112895399999999"/>
        <n v="59.455800000000004"/>
        <n v="12.510719999999999"/>
        <n v="8.1982295999999995"/>
        <n v="348.50749999999999"/>
        <n v="9.0210000000000008"/>
        <n v="3.1603968"/>
        <n v="169.30199999999999"/>
        <n v="5.8652747999999999"/>
        <n v="1.0476000000000001"/>
        <n v="5.8468100000000002E-2"/>
        <n v="101.39400000000001"/>
        <n v="0.73975999999999997"/>
        <n v="7.8184259999999997"/>
        <n v="7.3753811999999996"/>
        <n v="1.7935E-2"/>
        <n v="73.935500000000005"/>
        <n v="20.054984399999999"/>
        <n v="32.498571599999998"/>
        <n v="0.29260439999999999"/>
        <n v="7.3933200000000004E-2"/>
        <n v="5.8539491999999997"/>
        <n v="62.018906999999999"/>
        <n v="5.9379407999999998"/>
        <n v="20.399227199999999"/>
        <n v="1.3855248"/>
        <n v="5.3857188000000003"/>
        <n v="0.117018"/>
        <n v="69.593999999999994"/>
        <n v="9.7851599999999997E-2"/>
        <n v="461.26"/>
        <n v="148.00211999999999"/>
        <n v="16.9925"/>
        <n v="9.4960799999999998E-2"/>
        <n v="0.32990760000000002"/>
        <n v="115.19046642632"/>
        <n v="92.076952888799994"/>
        <n v="30.5244"/>
        <n v="66.010559999999998"/>
        <n v="0.1080477"/>
        <n v="21.315000000000001"/>
        <n v="4.0919999999999996"/>
        <n v="8.7500000000000008E-3"/>
        <n v="8.6016259999999997E-2"/>
        <n v="0.68999683000000001"/>
        <n v="3.5869999999999999E-3"/>
        <n v="1.7935E-3"/>
        <n v="2.597"/>
        <n v="357.9196"/>
        <n v="136.2636"/>
        <n v="4.2398135999999997"/>
        <n v="3.0869999999999999E-3"/>
        <n v="4.6331999999999998E-2"/>
        <n v="1.8295200000000001E-2"/>
        <n v="1.11276E-2"/>
        <n v="26.469352799999999"/>
        <n v="3.8875715999999998"/>
        <n v="8.01"/>
        <n v="0.22876920000000001"/>
        <n v="0.33479999999999999"/>
        <n v="76.376000000000005"/>
        <n v="0.13499639999999999"/>
        <n v="119.00908800000001"/>
        <n v="3.3264000000000002E-3"/>
        <n v="6.8903999999999997E-3"/>
        <n v="1.5617052"/>
        <n v="0.43698599999999999"/>
        <n v="1.2913200000000001E-4"/>
        <n v="12.0456"/>
        <n v="0.1214496"/>
        <n v="0.30168"/>
        <n v="8.9127500000000008"/>
        <n v="1.5219864000000001"/>
        <n v="7.0239599999999998"/>
        <n v="26.969723999999999"/>
        <n v="0.28624260000000001"/>
        <n v="0.57248520000000003"/>
        <n v="15.551712"/>
        <n v="22.9511304"/>
        <n v="4.3196472000000004"/>
        <n v="3.1868099999999999"/>
        <n v="37.739869200000001"/>
        <n v="44.199342000000001"/>
        <n v="2.5073129999999999"/>
        <n v="10.4939"/>
        <n v="9.2747399999999995"/>
        <n v="12.506869999999999"/>
        <n v="8.5353999999999992"/>
        <n v="16.704999999999998"/>
        <n v="3.4395479999999998"/>
        <n v="0.24391599999999999"/>
        <n v="0.14348"/>
        <n v="15.4839"/>
        <n v="7.7098699999999996"/>
        <n v="0.67901909999999999"/>
        <n v="9.2185900000000007"/>
        <n v="0.147067"/>
        <n v="17.911000000000001"/>
        <n v="76.213209599999999"/>
        <n v="16.542306"/>
        <n v="74.093896799999996"/>
        <n v="17.161200000000001"/>
        <n v="3.3065604"/>
        <n v="0.22869"/>
        <n v="28.565000000000001"/>
        <n v="32.889600000000002"/>
        <n v="86.947999999999993"/>
        <n v="4.1760000000000002"/>
        <n v="1.0761E-2"/>
        <n v="1.9285199999999999E-2"/>
        <n v="96.809527500000002"/>
        <n v="1.2814163999999999"/>
        <n v="278.49443770400001"/>
        <n v="0.6943068"/>
        <n v="6.7962312000000002"/>
        <n v="0.81480960000000002"/>
        <n v="18.402555599999999"/>
        <n v="19.105499999999999"/>
        <n v="7.4850000000000003"/>
        <n v="27.7698"/>
        <n v="1.57828E-2"/>
        <n v="1.5496668"/>
        <n v="1.8637344"/>
        <n v="1.8219563999999999"/>
        <n v="2.3377859999999999"/>
        <n v="0.82138319999999998"/>
        <n v="1.0166904000000001"/>
        <n v="13.50756"/>
        <n v="0.7900992"/>
        <n v="0.91634400000000005"/>
        <n v="2.9225591999999998"/>
        <n v="13.873661999999999"/>
        <n v="1.7801784"/>
        <n v="3.5152599999999999E-2"/>
        <n v="1.7438200500000001"/>
        <n v="57.055880999999999"/>
        <n v="0.40320719999999999"/>
        <n v="0.65211660000000005"/>
        <n v="64.844326800000005"/>
        <n v="3.3353495999999998"/>
        <n v="18.3614"/>
        <n v="30.514017599999999"/>
        <n v="9.9437975999999999"/>
        <n v="81.034351200000003"/>
        <n v="102.4299936"/>
        <n v="3.7974999999999999"/>
        <n v="16.7028"/>
        <n v="33.4056"/>
        <n v="150.074197"/>
        <n v="86.625554399999999"/>
        <n v="6.6379999999999999"/>
        <n v="25.434000000000001"/>
        <n v="23.865300000000001"/>
        <n v="86.648399999999995"/>
        <n v="79.862399999999994"/>
        <n v="0.57716999999999996"/>
        <n v="17.9343252"/>
        <n v="13.9402296"/>
        <n v="0.89951400000000004"/>
        <n v="87.826622400000005"/>
        <n v="24.48864"/>
        <n v="10.782"/>
        <n v="16.858799999999999"/>
        <n v="46.124499999999998"/>
        <n v="5.5239799999999999"/>
        <n v="16.837199999999999"/>
        <n v="30.087499999999999"/>
        <n v="2.0354400000000002E-2"/>
        <n v="7.7220395999999996"/>
        <n v="0.33648119999999998"/>
        <n v="0.47670479999999998"/>
        <n v="6.0215734999999997"/>
        <n v="6.4364708000000004"/>
        <n v="1.0761000000000001"/>
        <n v="15.5655324"/>
        <n v="4.1292"/>
        <n v="52.386839999999999"/>
        <n v="4.4120100000000002E-2"/>
        <n v="69.192896700000006"/>
        <n v="1.72176E-2"/>
        <n v="90.842796000000007"/>
        <n v="4.3043999999999998E-4"/>
        <n v="69.469499999999996"/>
        <n v="1237.3603000000001"/>
        <n v="2755.7386900000001"/>
        <n v="3.5301420000000001"/>
        <n v="1.80576E-2"/>
        <n v="0.45147959999999998"/>
        <n v="0.4699332"/>
        <n v="1.049796"/>
        <n v="0.2489652"/>
        <n v="0.1564992"/>
        <n v="0.29874240000000002"/>
        <n v="1.6941276000000001"/>
        <n v="133.36199999999999"/>
        <n v="1.3068000000000001E-3"/>
        <n v="3.5919180000000002"/>
        <n v="201.3905"/>
        <n v="0.1150776"/>
        <n v="0.1622016"/>
        <n v="43.223439599999999"/>
        <n v="2.376E-4"/>
        <n v="85.183999999999997"/>
        <n v="72.384760799999995"/>
        <n v="6.9516059999999999E-4"/>
        <n v="21.905999999999999"/>
        <n v="30.4359264"/>
        <n v="30.6770508"/>
        <n v="10.46016"/>
        <n v="0.13464000000000001"/>
        <n v="0.44028"/>
        <n v="14.96232"/>
        <n v="8.1902699999999999"/>
        <n v="0.97808039999999996"/>
        <n v="10.8627948"/>
        <n v="70.707899999999995"/>
        <n v="7.51464"/>
        <n v="1601.7967000000001"/>
        <n v="0.63672837000000004"/>
        <n v="3.9062430000000002E-2"/>
        <n v="3.0844839999999998"/>
        <n v="5.6174166100000003"/>
        <n v="7.885688"/>
        <n v="94.240951199999998"/>
        <n v="15.1808184"/>
        <n v="5.9807088000000004"/>
        <n v="0.73541160000000005"/>
        <n v="39.806870400000001"/>
        <n v="0.69479999999999997"/>
        <n v="7.0452000000000004"/>
        <n v="26.618400000000001"/>
        <n v="1659.7990252"/>
        <n v="2155.3354143000001"/>
        <n v="0.16564680000000001"/>
        <n v="0.41073120000000002"/>
        <n v="2.2510188360000001"/>
        <n v="8.7038170560000001"/>
        <n v="4.6348529039999997"/>
        <n v="3.7740776039999999"/>
        <n v="2.8800000000000002E-3"/>
        <n v="1.08E-3"/>
        <n v="7.2000000000000005E-4"/>
        <n v="5.364E-2"/>
        <n v="19.755400000000002"/>
        <n v="74.120740124999998"/>
        <n v="23.3817804"/>
        <n v="857.89784320000001"/>
        <n v="19.831165200000001"/>
        <n v="630.08915239999999"/>
        <n v="0.1460052"/>
        <n v="9.6737255999999991"/>
        <n v="0.37762560000000001"/>
        <n v="6.5367324"/>
        <n v="9.0525599999999997"/>
        <n v="7.9519175999999998"/>
        <n v="5.7618000000000003E-2"/>
        <n v="52.066951199999998"/>
        <n v="42.425935199999998"/>
        <n v="47.288933999999998"/>
        <n v="48.746253600000003"/>
        <n v="23.392800000000001"/>
        <n v="188.99195599999999"/>
        <n v="172.52846299999999"/>
        <n v="875.71404906999999"/>
        <n v="70.923439999999999"/>
        <n v="452.75638481999999"/>
        <n v="274.76204438000002"/>
        <n v="2.0161943999999998"/>
        <n v="17.602873200000001"/>
        <n v="2493.4683409999998"/>
        <n v="3439.4349127999999"/>
        <n v="0.11589597"/>
        <n v="14.105630700000001"/>
        <n v="13.3622809"/>
        <n v="8.2798791000000005"/>
        <n v="11.957022"/>
        <n v="8.6411160000000002"/>
        <n v="19.296604800000001"/>
        <n v="25.152771600000001"/>
        <n v="90.809373600000001"/>
        <n v="37.114919999999998"/>
        <n v="42.979820400000001"/>
        <n v="12.675564"/>
        <n v="5.0688E-3"/>
        <n v="2.234701E-3"/>
        <n v="19.645883999999999"/>
        <n v="46.702179999999998"/>
        <n v="52.422055"/>
        <n v="38.335324999999997"/>
        <n v="3.8530799999999997E-2"/>
        <n v="40.142440800000003"/>
        <n v="1.9525176"/>
        <n v="54.355435200000002"/>
        <n v="22.654"/>
        <n v="22.6404"/>
        <n v="11.3407272"/>
        <n v="20.559726000000001"/>
        <n v="3.2831999999999999"/>
        <n v="7.3872"/>
        <n v="40.539747599999998"/>
        <n v="28.787695200000002"/>
        <n v="13.9068"/>
        <n v="17.255875"/>
        <n v="90.991572000000005"/>
        <n v="24.668099999999999"/>
        <n v="1.3517999999999999"/>
        <n v="651.89200000000005"/>
        <n v="665.99300000000005"/>
        <n v="670.81"/>
        <n v="13.266"/>
        <n v="0.1697256"/>
        <n v="0.37532880000000002"/>
        <n v="0.22294800000000001"/>
        <n v="2.2913747999999998"/>
        <n v="56.635469999999998"/>
        <n v="50.881999999999998"/>
        <n v="8.7910000000000004"/>
        <n v="18.305852399999999"/>
        <n v="18.909990000000001"/>
        <n v="0.1682303"/>
        <n v="0.11586009999999999"/>
        <n v="15.9471972"/>
        <n v="67.967578799999998"/>
        <n v="18.144680399999999"/>
        <n v="15.138"/>
        <n v="0.3333528"/>
        <n v="100.6353"/>
        <n v="28.0929924"/>
        <n v="0.83879999999999999"/>
        <n v="0.88560000000000005"/>
        <n v="5.25"/>
        <n v="67.859200000000001"/>
        <n v="60.508800000000001"/>
        <n v="0.32241999999999998"/>
        <n v="0.17577999999999999"/>
        <n v="26.203240000000001"/>
        <n v="1.0709028"/>
        <n v="1.7639028000000001"/>
        <n v="0.79900919999999998"/>
        <n v="36.493200000000002"/>
        <n v="0.1987524"/>
        <n v="204.72839999999999"/>
        <n v="102.33278"/>
        <n v="3.1160052"/>
        <n v="14.341734000000001"/>
        <n v="37.924801199999997"/>
        <n v="10.450799999999999"/>
        <n v="0.3213936"/>
        <n v="0.2297988"/>
        <n v="0.1532124"/>
        <n v="154.7295"/>
        <n v="99.242500000000007"/>
        <n v="2.1225600000000001E-2"/>
        <n v="4.2372E-3"/>
        <n v="1.0454400000000001E-2"/>
        <n v="19.022400000000001"/>
        <n v="25.019557200000001"/>
        <n v="68.270399999999995"/>
        <n v="15.9279516"/>
        <n v="24.688800000000001"/>
        <n v="0.25524000000000002"/>
        <n v="12.274059599999999"/>
        <n v="47.698770000000003"/>
        <n v="17.375665999999999"/>
        <n v="23.85342"/>
        <n v="62.319048899999999"/>
        <n v="3.9353400000000001"/>
        <n v="19.203479999999999"/>
        <n v="80.668599999999998"/>
        <n v="4.1999999999999997E-3"/>
        <n v="2.52E-2"/>
        <n v="51.3752"/>
        <n v="0.31434479999999998"/>
        <n v="0.33679799999999999"/>
        <n v="5.3544347999999999"/>
        <n v="7.5401999999999996"/>
        <n v="37.808495999999998"/>
        <n v="16.865639999999999"/>
        <n v="4.6969164000000001"/>
        <n v="53.791854999999998"/>
        <n v="10.22076"/>
        <n v="12.117599999999999"/>
        <n v="25.34"/>
        <n v="34.857345600000002"/>
        <n v="49.397039999999997"/>
        <n v="20.3376096"/>
        <n v="71.668080000000003"/>
        <n v="45.265651200000001"/>
        <n v="3.4328447999999998"/>
        <n v="38.350065600000001"/>
        <n v="3.7812320000000001"/>
        <n v="12.019486000000001"/>
        <n v="5.3302199999999997"/>
        <n v="2.9155000000000002"/>
        <n v="0.51163199999999998"/>
        <n v="3.7817999999999997E-2"/>
        <n v="0.18655559999999999"/>
        <n v="3.6431999999999999E-2"/>
        <n v="9.3190709999999992"/>
        <n v="9.9108000000000001"/>
        <n v="2.7261199999999999E-2"/>
        <n v="73.556366400000002"/>
        <n v="2.1521999999999999E-4"/>
        <n v="99.818888400000006"/>
        <n v="18.487439999999999"/>
        <n v="21.956399999999999"/>
        <n v="2.04732E-2"/>
        <n v="9.8524799999999996E-2"/>
        <n v="0.14255999999999999"/>
        <n v="5.6826000000000002E-2"/>
        <n v="1.188E-4"/>
        <n v="1.4825843999999999"/>
        <n v="0.12901679999999999"/>
        <n v="2.0607047999999999"/>
        <n v="0.52022520000000005"/>
        <n v="0.64353959999999999"/>
        <n v="7.2334547999999996"/>
        <n v="5.7442571999999998"/>
        <n v="2.0919096000000001"/>
        <n v="9.2624399999999996E-2"/>
        <n v="0.16247880000000001"/>
        <n v="0.16544880000000001"/>
        <n v="17.3"/>
        <n v="128.8125"/>
        <n v="8.9675000000000005E-2"/>
        <n v="32.882399999999997"/>
        <n v="42.7415868"/>
        <n v="41.191009200000003"/>
        <n v="7.8609600000000004"/>
        <n v="49.575499999999998"/>
        <n v="1.84"/>
        <n v="10.401956999999999"/>
        <n v="37.164251"/>
        <n v="99.131679000000005"/>
        <n v="1.5940627999999999"/>
        <n v="5.7391999999999999E-3"/>
        <n v="0.77586809999999995"/>
        <n v="0.78842259999999997"/>
        <n v="0.13602600000000001"/>
        <n v="0.74321280000000001"/>
        <n v="1.4700564"/>
        <n v="0.55706491999999996"/>
        <n v="6.1660529999999998E-2"/>
        <n v="6.2561099999999994E-2"/>
        <n v="0.25919661999999999"/>
        <n v="0.13164290000000001"/>
        <n v="9.0320659999999997E-2"/>
        <n v="0.76496361999999996"/>
        <n v="8.8109999999999999"/>
        <n v="4.4848299200000001"/>
        <n v="6.5426880000000007E-2"/>
        <n v="12.120768"/>
        <n v="0.1974456"/>
        <n v="8.5221972000000008"/>
        <n v="3.1448735999999999"/>
        <n v="1.887144E-2"/>
        <n v="2.70474148"/>
        <n v="0.87860360000000004"/>
        <n v="0.37634803999999999"/>
        <n v="1.5779411999999999"/>
        <n v="0.12432542000000001"/>
        <n v="7.3892200000000002E-3"/>
        <n v="0.86858639999999998"/>
        <n v="1.2730212000000001"/>
        <n v="1.93698E-3"/>
        <n v="0.16414112"/>
        <n v="4.8320710000000003E-2"/>
        <n v="3.669501E-2"/>
        <n v="0.59562135000000005"/>
        <n v="1.9226320000000002E-2"/>
        <n v="2.1521999999999999E-2"/>
        <n v="7.1887300000000001E-2"/>
        <n v="0.55555456000000003"/>
        <n v="7.5829179999999996E-2"/>
        <n v="6.8515519999999996E-2"/>
        <n v="2.2060050000000001E-2"/>
        <n v="7.7649979399999998"/>
        <n v="7.6008530000000005E-2"/>
        <n v="6.9770843999999999"/>
        <n v="0.68081641999999998"/>
        <n v="0.12655317999999999"/>
        <n v="1.141866"/>
        <n v="0.96081479999999997"/>
        <n v="0.36508486000000001"/>
        <n v="2.2888800000000001E-2"/>
        <n v="0.14113439999999999"/>
        <n v="1.8414E-2"/>
        <n v="10.0253736"/>
        <n v="5.5803924"/>
        <n v="20.4815556"/>
        <n v="2.49444"/>
        <n v="21.752500000000001"/>
        <n v="2.6543799999999999E-2"/>
        <n v="991.50951190950002"/>
        <n v="16.701476249999999"/>
        <n v="2648.3450852421001"/>
        <n v="24.763024189999999"/>
        <n v="1.4348E-3"/>
        <n v="2.0445899999999999E-2"/>
        <n v="7.0305199999999998E-2"/>
        <n v="6.5642099999999995E-2"/>
        <n v="0.3726893"/>
        <n v="3.526021E-2"/>
        <n v="3.8380900000000002E-3"/>
        <n v="5.8859855999999997"/>
        <n v="0.96065639999999997"/>
        <n v="0.300564"/>
        <n v="0.63130319999999995"/>
        <n v="18.648864"/>
        <n v="7.4117499999999996"/>
        <n v="34.431606000000002"/>
        <n v="7.1351279999999999"/>
        <n v="7.4677284000000004"/>
        <n v="7.3931616"/>
        <n v="77.475495600000002"/>
        <n v="71.400781199999997"/>
        <n v="116.73381000000001"/>
        <n v="3.4775136"/>
        <n v="9.4148604000000002"/>
        <n v="0.41463971999999999"/>
        <n v="84.400750000000002"/>
        <n v="99.461775000000003"/>
        <n v="0.33570107999999999"/>
        <n v="53.093249999999998"/>
        <n v="0.73006559999999998"/>
        <n v="21.7577052"/>
        <n v="135.91432800000001"/>
        <n v="8.3358000000000002E-2"/>
        <n v="113.1714144"/>
        <n v="3.5869999999999999E-4"/>
        <n v="102.7203804"/>
        <n v="21.744"/>
        <n v="28.3536"/>
        <n v="21.1068"/>
        <n v="11.432005200000001"/>
        <n v="13.3770384"/>
        <n v="0.47436840000000002"/>
        <n v="56.673609999999996"/>
        <n v="0.56499999999999995"/>
        <n v="226.51900000000001"/>
        <n v="63.816600000000001"/>
        <n v="1.4518"/>
        <n v="5.3804999999999999E-3"/>
        <n v="1.5925"/>
        <n v="3.2724000000000002"/>
        <n v="61.27"/>
        <n v="142.93799999999999"/>
        <n v="78.531999999999996"/>
        <n v="105.705"/>
        <n v="0.52500000000000002"/>
        <n v="47.27"/>
        <n v="98.194000000000003"/>
        <n v="33.240794399999999"/>
        <n v="12.0299256"/>
        <n v="1.2266170000000001"/>
        <n v="5.6204999999999998"/>
        <n v="142.7235"/>
        <n v="118.4795"/>
        <n v="21.729600000000001"/>
        <n v="1.140666"/>
        <n v="29.732511599999999"/>
        <n v="0.19839599999999999"/>
        <n v="1.5804"/>
        <n v="61.631100000000004"/>
        <n v="0.88388999999999995"/>
        <n v="15.166760399999999"/>
        <n v="0.36602279999999998"/>
        <n v="4.0608000000000004"/>
        <n v="1.5843240000000001"/>
        <n v="4.4285867999999997"/>
        <n v="102.47644440000001"/>
        <n v="115.3373"/>
        <n v="379.79750000000001"/>
        <n v="0.32745239999999998"/>
        <n v="52.907263200000003"/>
        <n v="53.561574"/>
        <n v="52.277821199999998"/>
        <n v="2.2146138000000001E-3"/>
        <n v="17.576315999999998"/>
        <n v="26.709328800000002"/>
        <n v="50.992246799999997"/>
        <n v="0.43043999999999999"/>
        <n v="24.35183005"/>
        <n v="134.73740000000001"/>
        <n v="250.93260000000001"/>
        <n v="0.21869938999999999"/>
        <n v="1.40316266"/>
        <n v="0.82320000000000004"/>
        <n v="1.2004999999999999"/>
        <n v="4.6903823999999998"/>
        <n v="5.2766603999999999"/>
        <n v="9.0876059999999992"/>
        <n v="10.2602808"/>
        <n v="272.17750000000001"/>
        <n v="155.57499999999999"/>
        <n v="146.42250000000001"/>
        <n v="34.811488799999999"/>
        <n v="9.4581432000000003"/>
        <n v="0.43746119999999999"/>
        <n v="92.172300000000007"/>
        <n v="10.3157604"/>
        <n v="9.5396400000000006E-2"/>
        <n v="2.1866327999999999"/>
        <n v="0.32519520000000002"/>
        <n v="1.7042652"/>
        <n v="4.0571999999999999"/>
        <n v="20.861999999999998"/>
        <n v="0.13273199999999999"/>
        <n v="34.174799999999998"/>
        <n v="4.8441096000000003"/>
        <n v="16.554383999999999"/>
        <n v="24.158890800000002"/>
        <n v="0.29880000000000001"/>
        <n v="7.92"/>
        <n v="2.0195999999999999E-3"/>
        <n v="0.46031040000000001"/>
        <n v="0.481734"/>
        <n v="0.45318239999999999"/>
        <n v="0.54168839999999996"/>
        <n v="104.23439999999999"/>
        <n v="957.25639999999999"/>
        <n v="0.69389100000000004"/>
        <n v="7.6802022000000001"/>
        <n v="29.623651200000001"/>
        <n v="68.024681999999999"/>
        <n v="4.3886897999999999"/>
        <n v="83.361000000000004"/>
        <n v="3.5870000000000001E-10"/>
        <n v="0.1040292"/>
        <n v="0.70214759999999998"/>
        <n v="0.93614399999999998"/>
        <n v="3.1242816000000002"/>
        <n v="4.7044799999999998E-2"/>
        <n v="0.20390040000000001"/>
        <n v="0.18473400000000001"/>
        <n v="2.3720004000000001"/>
        <n v="4.0388039999999998"/>
        <n v="7.8913999999999998E-2"/>
        <n v="10.219334399999999"/>
        <n v="115.73"/>
        <n v="0.86510160000000003"/>
        <n v="1.6879896000000001"/>
        <n v="1.8603288"/>
        <n v="2.4642689999999998E-3"/>
        <n v="76.140246599999998"/>
        <n v="75.084847199999999"/>
        <n v="12.8268"/>
        <n v="20.820888"/>
        <n v="11.3195412"/>
        <n v="12.0726"/>
        <n v="10.207800000000001"/>
        <n v="11.9281536"/>
        <n v="0.35897400000000002"/>
        <n v="2.6928000000000001"/>
        <n v="4.1530104000000003"/>
        <n v="5.6825999999999999"/>
        <n v="71.28"/>
        <n v="1.0224"/>
        <n v="43.82"/>
        <n v="1.40976E-2"/>
        <n v="5.5466135999999997"/>
        <n v="42.692999999999998"/>
        <n v="8.2878444000000009"/>
        <n v="49.278239999999997"/>
        <n v="31.675000000000001"/>
        <n v="31.555418400000001"/>
        <n v="34.813904399999998"/>
        <n v="13.3344"/>
        <n v="17.269200000000001"/>
        <n v="0.7179084"/>
        <n v="0.24262919999999999"/>
        <n v="2.410464E-2"/>
        <n v="7.3695203999999999"/>
        <n v="3.4973249999999997E-2"/>
        <n v="0.32408545"/>
        <n v="122.53047840000001"/>
        <n v="7.4250899999999996E-3"/>
        <n v="3.6035604000000001"/>
        <n v="37.698526800000003"/>
        <n v="99.592732799999993"/>
        <n v="137.67213240000001"/>
        <n v="1.764804"/>
        <n v="9.9011087999999994"/>
        <n v="1.5495840000000001"/>
        <n v="1.1564000000000001"/>
        <n v="2.9159999999999998E-2"/>
        <n v="2.0419584"/>
        <n v="34.583500000000001"/>
        <n v="17.532"/>
        <n v="20.948725"/>
        <n v="0.28469"/>
        <n v="10.92112"/>
        <n v="1.22451"/>
        <n v="10.818324"/>
        <n v="8.2047240000000006"/>
        <n v="9.7978319999999997"/>
        <n v="87.942887999999996"/>
        <n v="59.022374399999997"/>
        <n v="50.274000000000001"/>
        <n v="619.27748320000001"/>
        <n v="6.4566000000000005E-4"/>
        <n v="182.9914416"/>
        <n v="12.978"/>
        <n v="16.779599999999999"/>
        <n v="38.954163600000001"/>
        <n v="0.60591912000000003"/>
        <n v="4.9562568000000002"/>
        <n v="12.281266799999999"/>
        <n v="5.0835999999999997"/>
        <n v="7.1509999999999998"/>
        <n v="2.5832999999999999"/>
        <n v="386.07159999999999"/>
        <n v="41.65202"/>
        <n v="67.701599999999999"/>
        <n v="1.2055032000000001"/>
        <n v="7.3085364000000004"/>
        <n v="22.46265"/>
        <n v="11.1864852"/>
        <n v="77.147999999999996"/>
        <n v="121.5245"/>
        <n v="10.3734576"/>
        <n v="1.607958"/>
        <n v="0.60587999999999997"/>
        <n v="5.0893920000000001"/>
        <n v="30.063528000000002"/>
        <n v="0.2344716"/>
        <n v="5.9400000000000002E-4"/>
        <n v="36.612499999999997"/>
        <n v="111.1317554"/>
        <n v="4.3314800000000001E-2"/>
        <n v="0.67323960000000005"/>
        <n v="4.9322591999999998"/>
        <n v="23.36598"/>
        <n v="6.3827999999999996"/>
        <n v="48.994189200000001"/>
        <n v="21.0547656"/>
        <n v="1.9190449999999999E-4"/>
        <n v="21.974399999999999"/>
        <n v="8.0244"/>
        <n v="53.896500000000003"/>
        <n v="5.5044000000000003E-2"/>
        <n v="26.935199999999998"/>
        <n v="17.836315200000001"/>
        <n v="0.2016"/>
        <n v="46.851433200000002"/>
        <n v="26.285331599999999"/>
        <n v="8.8959600000000005"/>
        <n v="3.9823200000000001"/>
        <n v="1.0902276"/>
        <n v="1.07712E-2"/>
        <n v="42.737666400000002"/>
        <n v="47.330197200000001"/>
        <n v="188.76025079999999"/>
        <n v="3.70458"/>
        <n v="1.0506671999999999"/>
        <n v="24.671354399999998"/>
        <n v="35.228001599999999"/>
        <n v="24.08"/>
        <n v="7.1496000000000004"/>
        <n v="13.1472"/>
        <n v="12.3597"/>
        <n v="38.920499999999997"/>
        <n v="0.376635"/>
        <n v="35.237699999999997"/>
        <n v="81.375"/>
        <n v="0.55164999999999997"/>
        <n v="7.5060000000000002"/>
        <n v="41.034999999999997"/>
        <n v="71.960288399999996"/>
        <n v="8.1536399999999995E-2"/>
        <n v="2.5344E-3"/>
        <n v="85.233599999999996"/>
        <n v="114.27119999999999"/>
        <n v="1.5630516000000001"/>
        <n v="159.761"/>
        <n v="1.6570224"/>
        <n v="956.8765065"/>
        <n v="1501.9024300000001"/>
        <n v="26.086378518"/>
        <n v="1.04782"/>
        <n v="206.88625462799999"/>
        <n v="3.0959999999999998E-3"/>
        <n v="0.27345599999999998"/>
        <n v="33.827759999999998"/>
        <n v="0.10209600000000001"/>
        <n v="14.019983999999999"/>
        <n v="51.196680000000001"/>
        <n v="0.36359999999999998"/>
        <n v="8.4940812000000001"/>
        <n v="8.4941207999999992"/>
        <n v="13.076019000000001"/>
        <n v="189.47283400000001"/>
        <n v="1.9902960000000001"/>
        <n v="0.73747079999999998"/>
        <n v="0.46141919999999997"/>
        <n v="0.98209999999999997"/>
        <n v="52.935600000000001"/>
        <n v="2.1265200000000001E-2"/>
        <n v="35.032536"/>
        <n v="2.1459636"/>
        <n v="12.1752"/>
        <n v="3.206016"/>
        <n v="1.5131952"/>
        <n v="1.0374011999999999"/>
        <n v="76.794181199999997"/>
        <n v="19.162800000000001"/>
        <n v="43.851599999999998"/>
        <n v="12.739399199999999"/>
        <n v="17.37"/>
        <n v="0.43891056000000001"/>
        <n v="5.0474714399999998"/>
        <n v="3.6360359999999998"/>
        <n v="5.8820309999999996"/>
        <n v="0.22636800000000001"/>
        <n v="4.6630999999999999E-2"/>
        <n v="1.4348E-2"/>
        <n v="7.1739999999999998E-3"/>
        <n v="0.41846"/>
        <n v="330.71730000000002"/>
        <n v="351.77249999999998"/>
        <n v="18.154"/>
        <n v="103.994"/>
        <n v="127.7885"/>
        <n v="618.74033799999995"/>
        <n v="630.511214"/>
        <n v="1309.6414480000001"/>
        <n v="31.534497595000001"/>
        <n v="0.44798042999999999"/>
        <n v="17.171650530000001"/>
        <n v="1.33899123"/>
        <n v="5.7033300000000004E-3"/>
        <n v="35.420010849999997"/>
        <n v="0.98219234"/>
        <n v="3.5762389999999998E-2"/>
        <n v="1.61415E-2"/>
        <n v="122.699"/>
        <n v="2.6579950000000001"/>
        <n v="121.27800000000001"/>
        <n v="127.28100000000001"/>
        <n v="4.94213273"/>
        <n v="6.19030112"/>
        <n v="2.9842763899999998"/>
        <n v="4.9885485100000002"/>
        <n v="93.473712000000006"/>
        <n v="35.350524"/>
        <n v="4.56534"/>
        <n v="38.664000000000001"/>
        <n v="9.7127999999999997"/>
        <n v="5.8032000000000004"/>
        <n v="10.465"/>
        <n v="4.9104000000000001"/>
        <n v="0.19407959999999999"/>
        <n v="85.827600000000004"/>
        <n v="0.63131199999999998"/>
        <n v="5.18"/>
        <n v="2.3494283999999999"/>
        <n v="7.2215999999999996"/>
        <n v="20.475694799999999"/>
        <n v="12.5928"/>
        <n v="68.976500000000001"/>
        <n v="2.4032899999999999E-2"/>
        <n v="37.724860800000002"/>
        <n v="3.5566344000000001"/>
        <n v="8.0136000000000003"/>
        <n v="0.62413799999999997"/>
        <n v="52.311599999999999"/>
        <n v="0.5655"/>
        <n v="8.9674999999999998E-3"/>
        <n v="37.642000000000003"/>
        <n v="23.324400000000001"/>
        <n v="22.268000000000001"/>
        <n v="1.328184"/>
        <n v="1.3692888000000001"/>
        <n v="15.8775"/>
        <n v="209.59379999999999"/>
        <n v="5.9305000000000003"/>
        <n v="66.177999999999997"/>
        <n v="4.3163999999999998"/>
        <n v="20.750399999999999"/>
        <n v="0.754"/>
        <n v="37.6614"/>
        <n v="8.0903196000000008"/>
        <n v="5.9668488000000002"/>
        <n v="6.7584065000000004"/>
        <n v="68.575169000000002"/>
        <n v="9.702"/>
        <n v="92.331348000000006"/>
        <n v="1.4461272000000001"/>
        <n v="4.2102000000000001E-2"/>
        <n v="13.560499999999999"/>
        <n v="114.81133680000001"/>
        <n v="49.820399999999999"/>
        <n v="0.31941360000000002"/>
        <n v="0.246114"/>
        <n v="29.248000000000001"/>
        <n v="11.274900000000001"/>
        <n v="2.3292449999999999E-2"/>
        <n v="21.032106750000001"/>
        <n v="1.57828E-3"/>
        <n v="57.296622149999997"/>
        <n v="26.187000000000001"/>
        <n v="22.217700000000001"/>
        <n v="0.64903999999999995"/>
        <n v="0.88814119999999996"/>
        <n v="22.533899999999999"/>
        <n v="45.776499999999999"/>
        <n v="0.1190884"/>
        <n v="1.9075"/>
        <n v="1.1126874"/>
        <n v="11.996225000000001"/>
        <n v="10.6671"/>
        <n v="6.1045249999999998"/>
        <n v="0.12383"/>
        <n v="11.4018"/>
        <n v="15.3078"/>
        <n v="5.4255250000000004"/>
        <n v="8.2501000000000005E-2"/>
        <n v="17.604900000000001"/>
        <n v="2.79786"/>
        <n v="14.1639"/>
        <n v="4.91"/>
        <n v="0.24606819999999999"/>
        <n v="10.862399999999999"/>
        <n v="0.34435199999999999"/>
        <n v="1.0522908"/>
        <n v="12.6554868"/>
        <n v="1.3270356000000001"/>
        <n v="1.004256"/>
        <n v="28.734999999999999"/>
        <n v="0.51729480000000005"/>
        <n v="0.58144680000000004"/>
        <n v="21.3325"/>
        <n v="7.9873200000000005E-2"/>
        <n v="0.1604988"/>
        <n v="9.2826160000000009"/>
        <n v="0.93635999999999997"/>
        <n v="0.50224999999999997"/>
        <n v="81.842072999999999"/>
        <n v="529.00390000000004"/>
        <n v="47.617750000000001"/>
        <n v="38.332999999999998"/>
        <n v="47.884"/>
        <n v="46.945439999999998"/>
        <n v="94.208597999999995"/>
        <n v="104.2454556"/>
        <n v="68.447332799999998"/>
        <n v="1322.2192895999999"/>
        <n v="255.79334879999999"/>
        <n v="6.9087170000000002"/>
        <n v="8.2525607999999995"/>
        <n v="6.5768399999999998"/>
        <n v="1.7766"/>
        <n v="4.5312669100000003"/>
        <n v="1.32046299"/>
        <n v="3.5356096099999998"/>
        <n v="1.2489933200000001"/>
        <n v="2.5787696499999999"/>
        <n v="6.4565999999999998E-3"/>
        <n v="0.25858682999999999"/>
        <n v="0.34044216999999999"/>
        <n v="0.18290113"/>
        <n v="1.2579731999999999"/>
        <n v="15.574797"/>
        <n v="2.0179210699999999"/>
        <n v="2.0178814699999998"/>
        <n v="1.2545675999999999"/>
        <n v="0.14426913999999999"/>
        <n v="0.10405887"/>
        <n v="4.7707100000000001E-3"/>
        <n v="0.14168649999999999"/>
        <n v="0.4375"/>
        <n v="0.97475000000000001"/>
        <n v="0.71399999999999997"/>
        <n v="0.53100000000000003"/>
        <n v="30.1047516"/>
        <n v="1.2011868000000001"/>
        <n v="22.435340400000001"/>
        <n v="134.08425360000001"/>
        <n v="3.8879999999999998E-2"/>
        <n v="5.9974596"/>
        <n v="4.6331999999999996E-3"/>
        <n v="1.0616364"/>
        <n v="1.5157296"/>
        <n v="0.91040399999999999"/>
        <n v="54.798598800000001"/>
        <n v="1.1078694"/>
        <n v="46.576688400000002"/>
        <n v="1.2258576000000001"/>
        <n v="12.935617199999999"/>
        <n v="4.4412479999999999"/>
        <n v="2.2176000000000001E-2"/>
        <n v="1.882188"/>
        <n v="0.21479039999999999"/>
        <n v="34.416600000000003"/>
        <n v="19.914879599999999"/>
        <n v="49.594960800000003"/>
        <n v="0.1299276"/>
        <n v="0.47650680000000001"/>
        <n v="10.885"/>
        <n v="1.9743767999999999"/>
        <n v="2.7931859999999999"/>
        <n v="0.62401680000000004"/>
        <n v="7.6467599999999997E-2"/>
        <n v="11.054399999999999"/>
        <n v="0.73030320000000004"/>
        <n v="0.51832440000000002"/>
        <n v="9.8454999999999995"/>
        <n v="7.5095999999999998"/>
        <n v="21.756"/>
        <n v="22.61"/>
        <n v="10.7155"/>
        <n v="94.467500000000001"/>
        <n v="18.446400000000001"/>
        <n v="1.3572"/>
        <n v="23.76"/>
        <n v="10.8"/>
        <n v="6.7638100000000003"/>
        <n v="78.761700000000005"/>
        <n v="5.3804999999999999E-2"/>
        <n v="35.264000000000003"/>
        <n v="17.419702399999998"/>
        <n v="8.0704799999999993E-2"/>
        <n v="17.045424000000001"/>
        <n v="0.66173579999999999"/>
        <n v="4.9582800000000002"/>
        <n v="18.649342799999999"/>
        <n v="0.68715899999999996"/>
        <n v="5.0897880000000004"/>
        <n v="0.49155480000000001"/>
        <n v="1.91664E-2"/>
        <n v="25.780999999999999"/>
        <n v="0.11088000000000001"/>
        <n v="8.1180000000000002E-2"/>
        <n v="17.535"/>
        <n v="9.7634196000000006"/>
        <n v="0.72357119999999997"/>
        <n v="1.1559636"/>
        <n v="14.612500000000001"/>
        <n v="0.77449679999999999"/>
        <n v="0.32163120000000001"/>
        <n v="17.324999999999999"/>
        <n v="14.8911444"/>
        <n v="2.1605759999999998"/>
        <n v="0.43651079999999998"/>
        <n v="2.4978492000000001"/>
        <n v="30.905999999999999"/>
        <n v="14.749000000000001"/>
        <n v="0.12559999999999999"/>
        <n v="132.20352"/>
        <n v="28.090800000000002"/>
        <n v="102.399"/>
        <n v="19.097999999999999"/>
        <n v="0.104148"/>
        <n v="4.4035199999999997E-2"/>
        <n v="7.1532"/>
        <n v="22.434999999999999"/>
        <n v="263.28575000000001"/>
        <n v="63.115200000000002"/>
        <n v="98.025105999999994"/>
        <n v="21.520074999999999"/>
        <n v="125.717825"/>
        <n v="319.83452499999999"/>
        <n v="443.93025599999999"/>
        <n v="248.857482"/>
        <n v="199.31699699999999"/>
        <n v="66.438998999999995"/>
        <n v="1148.7370827"/>
        <n v="2.3760000000000001E-3"/>
        <n v="7.3761336000000002"/>
        <n v="0.80603999999999998"/>
        <n v="12.0992256"/>
        <n v="11.798819999999999"/>
        <n v="106.15532399999999"/>
        <n v="19.339200000000002"/>
        <n v="1.265814"/>
        <n v="1.2984047999999999"/>
        <n v="1.3345596"/>
        <n v="0.1656"/>
        <n v="30.391999999999999"/>
        <n v="3.31848E-2"/>
        <n v="2.0750399999999999E-2"/>
        <n v="12.426500000000001"/>
        <n v="6.5339999999999995E-2"/>
        <n v="1.1688731999999999"/>
        <n v="3.5080847999999998"/>
        <n v="23.922499999999999"/>
        <n v="7"/>
        <n v="0.14403311999999999"/>
        <n v="0.6145524"/>
        <n v="18.412614000000001"/>
        <n v="4.8070919999999999"/>
        <n v="19.669830000000001"/>
        <n v="0.1989504"/>
        <n v="4.1808095999999999"/>
        <n v="167.05038239999999"/>
        <n v="83.135249999999999"/>
        <n v="11.0375496"/>
        <n v="6.0984000000000003E-3"/>
        <n v="2.1157488"/>
        <n v="120.2788224"/>
        <n v="7.6409783999999998"/>
        <n v="10.0606176"/>
        <n v="30.9529836"/>
        <n v="31.327282799999999"/>
        <n v="21.0458952"/>
        <n v="8.1972000000000003E-2"/>
        <n v="0.43017480000000002"/>
        <n v="0.90798840000000003"/>
        <n v="109.5245"/>
        <n v="5.8303079999999996"/>
        <n v="4.9104000000000002E-2"/>
        <n v="0.8666064"/>
        <n v="16.2225"/>
        <n v="1.0291248"/>
        <n v="20.552399999999999"/>
        <n v="2.8907999999999998E-3"/>
        <n v="0.66809160000000001"/>
        <n v="10.6225"/>
        <n v="1.128196"/>
        <n v="49.726644"/>
        <n v="29.122623000000001"/>
        <n v="1.3420799999999999"/>
        <n v="1.82016"/>
        <n v="0.57391999999999999"/>
        <n v="101.38590000000001"/>
        <n v="1.9916423999999999"/>
        <n v="771.75526019999995"/>
        <n v="0.26836919999999997"/>
        <n v="17.565451199999998"/>
        <n v="5.4574999999999996"/>
        <n v="2.1143000000000001"/>
        <n v="1.2843072"/>
        <n v="1.410111648"/>
        <n v="1.376324136"/>
        <n v="10.408662"/>
        <n v="7.4773800000000001"/>
        <n v="14.551851600000001"/>
        <n v="15.94098"/>
        <n v="7.07256E-2"/>
        <n v="1.5628932"/>
        <n v="52.273504799999998"/>
        <n v="100.998018"/>
        <n v="142.3317456"/>
        <n v="0.45175680000000001"/>
        <n v="0.15519240000000001"/>
        <n v="0.98841599999999996"/>
        <n v="25.529724000000002"/>
        <n v="1.0488852"/>
        <n v="0.30492000000000002"/>
        <n v="0.2137212"/>
        <n v="1.27908E-2"/>
        <n v="7.3531458000000001"/>
        <n v="6.0752926079999998"/>
        <n v="60.1281648"/>
        <n v="0.21285000000000001"/>
        <n v="0.32804640000000002"/>
        <n v="0.29890080000000002"/>
        <n v="0.38134800000000002"/>
        <n v="9.7141967999999999"/>
        <n v="0.96461640000000004"/>
        <n v="36.914367599999999"/>
        <n v="2.9479823999999999"/>
        <n v="26.9714016"/>
        <n v="5.4317029999999997"/>
        <n v="12.68674"/>
        <n v="0.12343320000000001"/>
        <n v="14.141400000000001"/>
        <n v="9.7534800000000005E-2"/>
        <n v="13.026552000000001"/>
        <n v="51.522728399999998"/>
        <n v="48.324117600000001"/>
        <n v="1.8387468"/>
        <n v="0.94240080000000004"/>
        <n v="10.9348668"/>
        <n v="7.2065000000000001"/>
        <n v="7.2539999999999996"/>
        <n v="7.3956400000000002"/>
        <n v="2.664803"/>
        <n v="69.51773"/>
        <n v="8.1468000000000007"/>
        <n v="4.5936000000000003"/>
        <n v="11.807831999999999"/>
        <n v="1.8047304"/>
        <n v="30.167676"/>
        <n v="0.1908"/>
        <n v="0.20239560000000001"/>
        <n v="9.1080000000000002E-4"/>
        <n v="6.84"/>
        <n v="9.2796660000000006"/>
        <n v="2.5472304000000001"/>
        <n v="2.5286580000000001"/>
        <n v="3.4337879999999998"/>
        <n v="7.0179732000000001"/>
        <n v="1.6452"/>
        <n v="9.3600000000000003E-3"/>
        <n v="37.279756800000001"/>
        <n v="2.8287863999999998"/>
        <n v="9.6887735999999993"/>
        <n v="0.44407999999999997"/>
        <n v="0.37635839999999998"/>
        <n v="0.2094048"/>
        <n v="6.2567999999999999E-3"/>
        <n v="0.63225359999999997"/>
        <n v="0.3343428"/>
        <n v="6.5735999999999998E-3"/>
        <n v="3.8064900000000002"/>
        <n v="59.974800000000002"/>
        <n v="1.001144"/>
        <n v="8.6446800000000004E-2"/>
        <n v="1.7683776"/>
        <n v="4.9644000000000004"/>
        <n v="27.027999999999999"/>
        <n v="0.1563012"/>
        <n v="12.3473592"/>
        <n v="0.20275199999999999"/>
        <n v="8.5777163999999999"/>
        <n v="225.33003640000001"/>
        <n v="186.87960000000001"/>
        <n v="1886.8861128999999"/>
        <n v="1.8882863999999999"/>
        <n v="4.752E-4"/>
        <n v="35.7804"/>
        <n v="12.1716"/>
        <n v="6.3834999999999997"/>
        <n v="15.618885000000001"/>
        <n v="7.2206309999999996E-2"/>
        <n v="3.4729200000000002E-2"/>
        <n v="3.7026395999999999"/>
        <n v="40.667695199999997"/>
        <n v="3.8982635999999999"/>
        <n v="3.9916404000000001"/>
        <n v="13.0068"/>
        <n v="18.414000000000001"/>
        <n v="0.60049439999999998"/>
        <n v="0.86118119999999998"/>
        <n v="26.998999999999999"/>
        <n v="5.2919999999999998"/>
        <n v="2.5559999999999999E-2"/>
        <n v="18.341999999999999"/>
        <n v="4.5379224000000002"/>
        <n v="3.4418736000000001"/>
        <n v="25.838999999999999"/>
        <n v="9.9000000000000008E-3"/>
        <n v="10.902597999999999"/>
        <n v="78.736125599999994"/>
        <n v="636.2622768"/>
        <n v="11.1974544"/>
        <n v="16.052285399999999"/>
        <n v="3.5797889999999999"/>
        <n v="0.21257280000000001"/>
        <n v="2.8008000000000002"/>
        <n v="2.0663999999999998"/>
        <n v="0.93672"/>
        <n v="6.2056990000000001"/>
        <n v="34.540894000000002"/>
        <n v="66.263999999999996"/>
        <n v="24.888376999999998"/>
        <n v="1.5523199999999999E-2"/>
        <n v="33.398992999999997"/>
        <n v="1.7370935999999999"/>
        <n v="38.805703200000004"/>
        <n v="7.3759752000000001"/>
        <n v="29.624919999999999"/>
        <n v="123.482285"/>
        <n v="52.941913200000002"/>
        <n v="9.3600000000000003E-2"/>
        <n v="1.6920000000000001E-2"/>
        <n v="1.2718799999999999"/>
        <n v="0.15336"/>
        <n v="0.16955999999999999"/>
        <n v="0.80135999999999996"/>
        <n v="2.8080000000000001E-2"/>
        <n v="4.903899"/>
        <n v="2.0812010000000001"/>
        <n v="4.2029969999999999"/>
        <n v="1.304997"/>
        <n v="2.3368000000000002"/>
        <n v="3.0498919999999998"/>
        <n v="14.6936988"/>
        <n v="1.2023999999999999"/>
        <n v="6.1920000000000003E-2"/>
        <n v="11.571"/>
        <n v="8.4185979999999994"/>
        <n v="22.639122"/>
        <n v="1.9369799999999999E-4"/>
        <n v="4.9366152000000003"/>
        <n v="6.7597199999999996E-2"/>
        <n v="60.058799999999998"/>
        <n v="2.4037199999999999"/>
        <n v="1.5879600000000001E-2"/>
        <n v="2667.1919610999998"/>
        <n v="481.92705000000001"/>
        <n v="466.2553896"/>
        <n v="207.10458"/>
        <n v="205.13141999999999"/>
        <n v="145.8191592"/>
        <n v="75.829139999999995"/>
        <n v="13.729689"/>
        <n v="1.8584931"/>
        <n v="6.5758431000000002"/>
        <n v="2.0510028"/>
        <n v="0.25225199999999998"/>
        <n v="3.7907099999999998"/>
        <n v="11.855646"/>
        <n v="11.971080000000001"/>
        <n v="0.44478800000000002"/>
        <n v="88.924000000000007"/>
        <n v="2.5200000000000001E-3"/>
        <n v="21.534808000000002"/>
        <n v="22.214205"/>
        <n v="36.207500000000003"/>
        <n v="12.7028056"/>
        <n v="0.90900000000000003"/>
        <n v="0.36"/>
        <n v="8.6750000000000007"/>
        <n v="4.643999"/>
        <n v="37.127910999999997"/>
        <n v="14.279904"/>
        <n v="93.678156000000001"/>
        <n v="8.6719679999999997"/>
        <n v="12.879011"/>
        <n v="10.566000000000001"/>
        <n v="6.1682090000000001"/>
        <n v="27.943895999999999"/>
        <n v="25.319894999999999"/>
        <n v="23.189405000000001"/>
        <n v="26.708796"/>
        <n v="560.77210000000002"/>
        <n v="558.22569999999996"/>
        <n v="1204.8593000000001"/>
        <n v="831.80489999999998"/>
        <n v="685.93179999999995"/>
        <n v="2384.7319000000002"/>
        <n v="2.4771000000000001"/>
        <n v="35.510389199999999"/>
        <n v="57.101399999999998"/>
        <n v="5.5440000000000003E-2"/>
        <n v="46.832682599999998"/>
        <n v="2.7324000000000002"/>
        <n v="0.16335"/>
        <n v="124.2504"/>
        <n v="80.067599999999999"/>
        <n v="298.10879999999997"/>
        <n v="80.319599999999994"/>
        <n v="0.51700000000000002"/>
        <n v="10.77093599"/>
        <n v="3.7950460000000001"/>
        <n v="6.1529963199999997"/>
        <n v="4.0043115800000004"/>
        <n v="4.2843128000000004"/>
        <n v="5.8909301000000003"/>
        <n v="51.688712893999998"/>
        <n v="5.9801746600000003"/>
        <n v="13.596756655"/>
        <n v="40.302002999999999"/>
        <n v="7.1369920000000002"/>
        <n v="23.513968999999999"/>
        <n v="1.3049999999999999"/>
        <n v="0.13917560000000001"/>
        <n v="0.1452735"/>
        <n v="0.1528062"/>
        <n v="9.4696799999999994E-3"/>
        <n v="1.8975229999999999E-2"/>
        <n v="2.0696989999999998E-2"/>
        <n v="1.8114350000000001E-2"/>
        <n v="0.87119999999999997"/>
        <n v="3.6766750000000001E-2"/>
        <n v="3.7771109999999997E-2"/>
        <n v="3.378954E-2"/>
        <n v="4.2721170000000003E-2"/>
        <n v="3.1780820000000001E-2"/>
        <n v="2.880361E-2"/>
        <n v="3.0812329999999999E-2"/>
        <n v="0.84782332000000005"/>
        <n v="6.2234449999999997E-2"/>
        <n v="5.8755059999999998E-2"/>
        <n v="5.1688669999999999E-2"/>
        <n v="5.0504960000000002E-2"/>
        <n v="4.462228E-2"/>
        <n v="5.4020220000000001E-2"/>
        <n v="3.8739599999999999E-2"/>
        <n v="2.701011E-2"/>
        <n v="2.5126810000000002"/>
        <n v="40.756662400000003"/>
        <n v="1.8900155000000001"/>
        <n v="2.120514"/>
        <n v="8.6040000000000005E-2"/>
        <n v="9.8859999999999992"/>
        <n v="12.316000000000001"/>
        <n v="0.35870000000000002"/>
        <n v="0.41017680000000001"/>
        <n v="15.2858079"/>
        <n v="49.2931296"/>
        <n v="11.398622400000001"/>
        <n v="34.679519999999997"/>
        <n v="5.1314594759999999"/>
        <n v="1.237104792"/>
        <n v="7.5141728639999998"/>
        <n v="9.086814E-2"/>
        <n v="0.70575317999999998"/>
        <n v="3.2683068000000003E-2"/>
        <n v="4.8612548159999998"/>
        <n v="10.199730024000001"/>
        <n v="0.14213667599999999"/>
        <n v="0.13950763199999999"/>
        <n v="0.25494202799999999"/>
        <n v="0.24721052399999999"/>
        <n v="3.9695111280000002"/>
        <n v="9.6100658279999998"/>
        <n v="2.6491025879999999"/>
        <n v="2.2406274000000002"/>
        <n v="0.18107999999999999"/>
        <n v="0.110466576"/>
        <n v="0.11274318"/>
        <n v="2.5754283720000002"/>
        <n v="3.1353696E-2"/>
        <n v="0.24549584399999999"/>
        <n v="1.382946048"/>
        <n v="2.019964716"/>
        <n v="1.505872764"/>
        <n v="1.8101437199999999"/>
        <n v="5.0807104919999997"/>
        <n v="1.9169385839999999"/>
        <n v="3.1568724000000001"/>
        <n v="23.687999999999999"/>
        <n v="2.1428102519999999"/>
        <n v="7.4077613280000003"/>
        <n v="2.0484565199999998"/>
        <n v="2.6491782239999999"/>
        <n v="7.2934884000000005E-2"/>
        <n v="16.040970000000002"/>
        <n v="4.7809127519999999"/>
        <n v="1.9158412680000001"/>
        <n v="14.9768784"/>
        <n v="0.19716839999999999"/>
        <n v="32.785451999999999"/>
        <n v="0.18097833599999999"/>
        <n v="1.5062009999999999"/>
        <n v="39.450000000000003"/>
        <n v="0.1240416"/>
        <n v="117.415966"/>
        <n v="429.1051248"/>
        <n v="66.034663199999997"/>
        <n v="15.2547912"/>
        <n v="14.180400000000001"/>
        <n v="18.543600000000001"/>
        <n v="5.2011500000000002E-2"/>
        <n v="8.6805400000000005E-2"/>
        <n v="23.751225999999999"/>
        <n v="33.531700000000001"/>
        <n v="106.996"/>
        <n v="6.2629000000000001"/>
        <n v="28.897590999999998"/>
        <n v="1.2751200000000001E-2"/>
        <n v="12.036935"/>
        <n v="5.71032E-2"/>
        <n v="4.5719999999999997E-2"/>
        <n v="2.3913251999999998"/>
        <n v="11.796010000000001"/>
        <n v="58.948084799999997"/>
        <n v="2.5108999999999999E-3"/>
        <n v="65.707527600000006"/>
        <n v="63.014648399999999"/>
        <n v="77.241780000000006"/>
        <n v="149.91514559999999"/>
        <n v="164.140614"/>
        <n v="4.6630999999999999E-3"/>
        <n v="21.4552008"/>
        <n v="2.6455571999999998"/>
        <n v="858.45105720000004"/>
        <n v="541.38886560000003"/>
        <n v="9.5799132"/>
        <n v="72.816624000000004"/>
        <n v="8.4169008000000005"/>
        <n v="10.428739200000001"/>
        <n v="24.793639200000001"/>
        <n v="200.54519999999999"/>
        <n v="21.607700399999999"/>
        <n v="96.033247200000005"/>
        <n v="26.516595599999999"/>
        <n v="1.0589999999999999"/>
        <n v="71.214066000000003"/>
        <n v="0.41199999999999998"/>
        <n v="76.475401199999993"/>
        <n v="1.0840000000000001"/>
        <n v="83.911318800000004"/>
        <n v="4.0716000000000001"/>
        <n v="168.617860173"/>
        <n v="1.9688000000000001"/>
        <n v="1.45"/>
        <n v="196.25749999999999"/>
        <n v="2.73"/>
        <n v="24.548500000000001"/>
        <n v="36.160499999999999"/>
        <n v="80.333399999999997"/>
        <n v="81.263400000000004"/>
        <n v="0.84552000000000005"/>
        <n v="64.597499999999997"/>
        <n v="1.3474999999999999"/>
        <n v="7.8479999999999999"/>
        <n v="10.763999999999999"/>
        <n v="112"/>
        <n v="7.6935919999999998"/>
        <n v="2.8337299999999999E-2"/>
        <n v="3.0851787000000002"/>
        <n v="0.13408206"/>
        <n v="1.13309931"/>
        <n v="1.8236988000000001"/>
        <n v="1.0886039999999999"/>
        <n v="0.30059999999999998"/>
        <n v="0.25162804999999999"/>
        <n v="5.6192400000000003E-2"/>
        <n v="1.9706543999999999"/>
        <n v="5.7697199999999997E-2"/>
        <n v="491.83791247099998"/>
        <n v="81.867599999999996"/>
        <n v="3.492E-2"/>
        <n v="84.175200000000004"/>
        <n v="5.0217999999999999E-3"/>
        <n v="14.7232"/>
        <n v="6.8870399999999998E-2"/>
        <n v="43.174500000000002"/>
        <n v="0.161415"/>
        <n v="147.11429999999999"/>
        <n v="0.1008"/>
        <n v="45.832500000000003"/>
        <n v="107.88"/>
        <n v="73.748999999999995"/>
        <n v="1.3751100000000001"/>
        <n v="3.2283000000000002E-4"/>
        <n v="2.8313999999999999E-2"/>
        <n v="42.658999999999999"/>
        <n v="7.5542400000000001"/>
        <n v="159.82596000000001"/>
        <n v="390.06450000000001"/>
        <n v="10.9725"/>
        <n v="161.10751999999999"/>
        <n v="24.948"/>
        <n v="22.847760000000001"/>
        <n v="426.60382600000003"/>
        <n v="4.1399999999999996E-3"/>
        <n v="2.7548159999999999E-2"/>
        <n v="0.1304429"/>
        <n v="0.2417638"/>
        <n v="0.40425489999999997"/>
        <n v="1.7253928999999999"/>
        <n v="1.5266590499999999"/>
        <n v="7.9272700000000001E-3"/>
        <n v="8.3648840000000002E-2"/>
        <n v="0.19333929999999999"/>
        <n v="2.3283217"/>
        <n v="11.745688195"/>
        <n v="2.2200000000000002"/>
        <n v="1.121"/>
        <n v="10.217105999999999"/>
        <n v="10.674599000000001"/>
        <n v="29.888891000000001"/>
        <n v="20.578146"/>
        <n v="5.9138520000000003"/>
        <n v="17.102914999999999"/>
        <n v="2.2824"/>
        <n v="4.514202"/>
        <n v="0.29192499999999999"/>
        <n v="0.86800299999999997"/>
        <n v="0.51745129999999995"/>
        <n v="0.59247340000000004"/>
        <n v="6.9326146"/>
        <n v="2.6581367999999999"/>
        <n v="0.39854580000000001"/>
        <n v="4.2086015999999997"/>
        <n v="5.007606"/>
        <n v="0.30155399999999999"/>
        <n v="9.1441943999999999"/>
        <n v="0.30187079999999999"/>
        <n v="99.884519999999995"/>
        <n v="21.186720000000001"/>
        <n v="24.683392999999999"/>
        <n v="48.242805930000003"/>
        <n v="196.28198800000001"/>
        <n v="67.819897530000006"/>
        <n v="57.33179793"/>
        <n v="5.5190587559999997"/>
        <n v="0.41627007599999999"/>
        <n v="5.4593696759999997"/>
        <n v="12.826236875999999"/>
        <n v="0.89918500000000001"/>
        <n v="6.3360000000000001E-4"/>
        <n v="57.919474800000003"/>
        <n v="68.007599999999996"/>
        <n v="87.711386399999995"/>
        <n v="53.309955600000002"/>
        <n v="53.960742000000003"/>
        <n v="56.4825096"/>
        <n v="55.452117600000001"/>
        <n v="59.790654000000004"/>
        <n v="57.7569564"/>
        <n v="53.391254400000001"/>
        <n v="1.579"/>
        <n v="8.1956912000000006"/>
        <n v="718.99699999999996"/>
        <n v="1.0036970000000001"/>
        <n v="8.5265135999999995"/>
        <n v="10.874193"/>
        <n v="0.48644999999999999"/>
        <n v="6.8896959999999998"/>
        <n v="10.332352800000001"/>
        <n v="7.2698076"/>
        <n v="1.7496"/>
        <n v="0.56776000000000004"/>
        <n v="185.07464999999999"/>
        <n v="177.74904000000001"/>
        <n v="73.097499999999997"/>
        <n v="3.3952800000000001"/>
        <n v="35.319160799999999"/>
        <n v="34.6936392"/>
        <n v="50.6483208"/>
        <n v="21.767526"/>
        <n v="19.906365600000001"/>
        <n v="17.887874400000001"/>
        <n v="11.88"/>
        <n v="1.6103339999999999"/>
        <n v="3.5992440000000001"/>
        <n v="38.022177599999999"/>
        <n v="2.6421912000000001"/>
        <n v="50.767912799999998"/>
        <n v="16.480799999999999"/>
        <n v="1.8049249999999999"/>
        <n v="25.92"/>
        <n v="6.3601669999999997"/>
        <n v="1.661359"/>
        <n v="10.2878483"/>
        <n v="2.1747980999999998"/>
        <n v="4.7350512"/>
        <n v="1.1325996"/>
        <n v="0.27978599999999998"/>
        <n v="0.10761"/>
        <n v="800.83127520000005"/>
        <n v="8.4653200000000001E-3"/>
        <n v="1.0250064000000001"/>
        <n v="0.92240279999999997"/>
        <n v="1.4505479999999999"/>
        <n v="2.1643379999999999"/>
        <n v="16.153196399999999"/>
        <n v="3.9362399999999999E-2"/>
        <n v="7.6844988000000001"/>
        <n v="447.57373999999999"/>
        <n v="35.534999999999997"/>
        <n v="33.796475999999998"/>
        <n v="0.95979000000000003"/>
        <n v="4.3109642099999999"/>
        <n v="6.2985209099999997"/>
        <n v="4.4048360000000002E-2"/>
        <n v="1252.1500000000001"/>
        <n v="11.259"/>
        <n v="30.765191000000002"/>
        <n v="1.8311219999999999"/>
        <n v="40.101599999999998"/>
        <n v="5.4374989999999999"/>
        <n v="0.27799200000000002"/>
        <n v="9.5317200000000005E-2"/>
        <n v="9.5356800000000005E-2"/>
        <n v="10.039906800000001"/>
        <n v="585.00720000000001"/>
        <n v="34.279800000000002"/>
        <n v="33.181088000000003"/>
        <n v="6.4472240000000003"/>
        <n v="20.1312"/>
        <n v="0.66013200000000005"/>
        <n v="0.15800400000000001"/>
        <n v="0.94529160000000001"/>
        <n v="1.0622304"/>
        <n v="2.5592100000000002"/>
        <n v="23.939499999999999"/>
        <n v="13.120272"/>
        <n v="5.1769872000000001"/>
        <n v="10.324"/>
        <n v="3.4808400000000003E-2"/>
        <n v="138.42952199999999"/>
        <n v="102.33186480000001"/>
        <n v="107.42909760000001"/>
        <n v="111.1667832"/>
        <n v="1.6014440000000001"/>
        <n v="7.2358000000000002"/>
        <n v="2.2598099999999999E-2"/>
        <n v="14200.937065980999"/>
        <n v="1725.5386902908599"/>
        <n v="19.836110000000001"/>
        <n v="2.2956799999999999E-2"/>
        <n v="1.36306E-2"/>
        <n v="9188.4064099999996"/>
        <n v="15090.185647"/>
        <n v="0.150700631"/>
        <n v="9.9359900000000003"/>
        <n v="59.02"/>
        <n v="2.3140000000000001"/>
        <n v="16.766999999999999"/>
        <n v="10.377000000000001"/>
        <n v="121.28400000000001"/>
        <n v="5875.63"/>
        <n v="74.401200000000003"/>
        <n v="5083.0600000000004"/>
        <n v="8.99"/>
        <n v="0.11"/>
        <n v="9.79251"/>
        <n v="4276"/>
        <n v="72.09"/>
        <n v="1635.175"/>
        <n v="4207.3900000000003"/>
        <n v="1.57"/>
        <n v="2.9377529999999999E-2"/>
        <n v="4.7348399999999997E-3"/>
        <n v="1296.5170000000001"/>
        <n v="626.24800000000005"/>
        <n v="795.07299999999998"/>
        <n v="1544.77"/>
        <n v="8173.0758999999998"/>
        <n v="95.346000000000004"/>
        <n v="15.173999999999999"/>
        <n v="24.7104"/>
        <n v="4.4985600000000001E-2"/>
        <n v="4.7634839999999998E-2"/>
        <n v="0.11512116"/>
        <n v="0.23681373999999999"/>
        <n v="7.3282410000000006E-2"/>
        <n v="0.88760315000000001"/>
        <n v="6.5965771000000002"/>
        <n v="6.2706280000000003"/>
        <n v="0.1695672"/>
        <n v="0.11305800000000001"/>
        <n v="2.3898996000000001"/>
        <n v="141.8724"/>
        <n v="2.5308000000000002"/>
        <n v="6.5052000000000003"/>
        <n v="1.881E-2"/>
        <n v="5916.5189965600002"/>
        <n v="10212.477249699999"/>
        <n v="2.6902499999999999E-2"/>
        <n v="157.2460164"/>
        <n v="1096.6778260000001"/>
        <n v="57.753500000000003"/>
        <n v="6.4565999999999998E-2"/>
        <n v="5.94"/>
        <n v="1.34046"/>
        <n v="15.91128"/>
        <n v="1.0018800000000001"/>
        <n v="3.004"/>
        <n v="25.512611"/>
        <n v="3.2130000000000001"/>
        <n v="14.015628"/>
        <n v="5.4805608000000001"/>
        <n v="84.802608000000006"/>
        <n v="365.63200000000001"/>
        <n v="0.21984723"/>
        <n v="13.37832"/>
        <n v="59.845931"/>
        <n v="0.65341800000000005"/>
        <n v="12.0204"/>
        <n v="97.394400000000005"/>
        <n v="12.513242"/>
        <n v="7.6859999999999998E-2"/>
        <n v="60.018327499999998"/>
        <n v="4.2941000000000003"/>
        <n v="68.142720999999995"/>
        <n v="11.9135656"/>
        <n v="7.9451999999999998"/>
        <n v="11154.34"/>
        <n v="3247.669723"/>
        <n v="1.96"/>
        <n v="0.58544640000000003"/>
        <n v="1.2089087999999999"/>
        <n v="0.63898560000000004"/>
        <n v="1080.4507716000001"/>
        <n v="14.167471000000001"/>
        <n v="12.292477999999999"/>
        <n v="5.3911769999999999"/>
        <n v="1.883907"/>
        <n v="104.42013799999999"/>
        <n v="41.208202999999997"/>
        <n v="23.573183"/>
        <n v="0.185526"/>
        <n v="18.082761000000001"/>
        <n v="234.64928520000001"/>
        <n v="54.513680000000001"/>
        <n v="70.891607399999998"/>
        <n v="1117.393716"/>
        <n v="388.947586"/>
        <n v="23.853207999999999"/>
        <n v="27.359995000000001"/>
        <n v="86.179299999999998"/>
        <n v="4.10616"/>
        <n v="22.543199999999999"/>
        <n v="177.4615"/>
        <n v="7.3223500000000001"/>
        <n v="461.10919999999999"/>
        <n v="0.14394630999999999"/>
        <n v="0.25977600000000001"/>
        <n v="0.10501919999999999"/>
        <n v="9.9158399999999994E-2"/>
        <n v="2.2572E-3"/>
        <n v="6.3E-2"/>
        <n v="0.32325480000000001"/>
        <n v="1.9997999999999998E-2"/>
        <n v="0.968418"/>
        <n v="0.88121879999999997"/>
        <n v="12135.041999999999"/>
        <n v="10.269"/>
        <n v="5.7257999999999996"/>
        <n v="1.1460465"/>
        <n v="1.3178638"/>
        <n v="1.2034385000000001"/>
        <n v="11.22789888"/>
        <n v="10.479371759999999"/>
        <n v="0.15434999999999999"/>
        <n v="4.6782925200000003"/>
        <n v="0.38883079999999998"/>
        <n v="2.1285257999999998"/>
        <n v="2.0377746999999999"/>
        <n v="2.5166195999999998"/>
        <n v="13.298115599999999"/>
        <n v="26.25"/>
        <n v="3.1537836000000001"/>
        <n v="1.9262189999999999"/>
        <n v="2.3889420000000001"/>
        <n v="35.154037039999999"/>
        <n v="35.904896280000003"/>
        <n v="31.269601439999999"/>
        <n v="35.406811439999998"/>
        <n v="22.9951854"/>
        <n v="33.041824200000001"/>
        <n v="17.904086639999999"/>
        <n v="21.350102400000001"/>
        <n v="0.76060507366800001"/>
        <n v="0.75322055833199997"/>
        <n v="2.8218564000000002"/>
        <n v="1.9190951999999999"/>
        <n v="4.5809280000000001E-2"/>
        <n v="0.71984484000000004"/>
        <n v="2.4908400000000001E-2"/>
        <n v="4.1896799999999998E-2"/>
        <n v="1.1438063999999999"/>
        <n v="25.66"/>
        <n v="25.8917076"/>
        <n v="6.0244271999999999"/>
        <n v="15.8849856"/>
        <n v="17.878608"/>
        <n v="39.769199999999998"/>
        <n v="2.3950475999999998"/>
        <n v="19.854014400000001"/>
        <n v="31.682500000000001"/>
        <n v="6.4656000000000002"/>
        <n v="7.9740000000000002"/>
        <n v="4.8054600000000001"/>
        <n v="4.8041136"/>
        <n v="0.37647720000000001"/>
        <n v="41.564199600000002"/>
        <n v="26.864249999999998"/>
        <n v="269.73250300000001"/>
        <n v="33.133104000000003"/>
        <n v="7.9294339999999996"/>
        <n v="8.530424"/>
        <n v="1.882803"/>
        <n v="1.109704"/>
        <n v="22.671766999999999"/>
        <n v="0.44765759999999999"/>
        <n v="0.45"/>
        <n v="1.8251999999999999"/>
        <n v="2.2608000000000001"/>
        <n v="20.3102856"/>
        <n v="60.275196000000001"/>
        <n v="74.899476000000007"/>
        <n v="10.3284"/>
        <n v="7.9902000000000001E-2"/>
        <n v="24.150960000000001"/>
        <n v="0.43983793999999998"/>
        <n v="25.607119000000001"/>
        <n v="2.2598099999999999"/>
        <n v="1.5782799999999999"/>
        <n v="0.96848999999999996"/>
        <n v="2.2920929999999999E-2"/>
        <n v="1.4670829999999999"/>
        <n v="3.5235683999999998"/>
        <n v="0.41306759999999998"/>
        <n v="6.5882519999999998"/>
        <n v="0.8812584"/>
        <n v="10.733777999999999"/>
        <n v="1.0540727999999999"/>
        <n v="1.75"/>
        <n v="1.575"/>
        <n v="0.62639999999999996"/>
        <n v="4.55"/>
        <n v="13.5625"/>
        <n v="125.651"/>
        <n v="36.0792"/>
        <n v="13.734"/>
        <n v="17.2044"/>
        <n v="7.4051640000000001"/>
        <n v="13.41"/>
        <n v="20.908799999999999"/>
        <n v="0.26242919999999997"/>
        <n v="29.253768999999998"/>
        <n v="157.23071999999999"/>
        <n v="9.4676399999999994"/>
        <n v="2.6819999999999999"/>
        <n v="9.1204999999999998"/>
        <n v="13.688000000000001"/>
        <n v="2.0832000000000002"/>
        <n v="1.6481110000000001"/>
        <n v="1466.3412000000001"/>
        <n v="8.208E-2"/>
        <n v="1.3702019999999999"/>
        <n v="2.41201"/>
        <n v="65.586202"/>
        <n v="1.8504E-2"/>
        <n v="0.74628000000000005"/>
        <n v="13.597200000000001"/>
        <n v="129.96321"/>
        <n v="30.865701000000001"/>
        <n v="35.5685"/>
        <n v="16.028812800000001"/>
        <n v="35.668799999999997"/>
        <n v="71.352000000000004"/>
        <n v="4.9032"/>
        <n v="2.0699999999999998"/>
        <n v="1.9548000000000001"/>
        <n v="31.552"/>
        <n v="1511.932"/>
        <n v="1961.4318016745101"/>
        <n v="0.4824"/>
        <n v="78.400000000000006"/>
        <n v="145.4580072"/>
        <n v="9.3978324000000004"/>
        <n v="10.85346"/>
        <n v="28.367999999999999"/>
        <n v="185.49799999999999"/>
        <n v="2.4948000000000001"/>
        <n v="306.93031999999999"/>
        <n v="601.35224000000005"/>
        <n v="2.4558732000000001"/>
        <n v="4.7249927999999999"/>
        <n v="0.100482"/>
        <n v="1.29888"/>
        <n v="0.12042360000000001"/>
        <n v="2.356935"/>
        <n v="5.3806744000000002"/>
        <n v="2.5234616000000001"/>
        <n v="5.2038603999999999"/>
        <n v="0.7534206"/>
        <n v="56.517867000000003"/>
        <n v="2.4744649999999999"/>
        <n v="38.310600000000001"/>
        <n v="8.0928000000000004"/>
        <n v="6.2623043999999997"/>
        <n v="60.417878399999999"/>
        <n v="1.7368596000000001"/>
        <n v="17.74728"/>
        <n v="4.0347251999999996"/>
        <n v="15.7950936"/>
        <n v="4.6943999999999999"/>
        <n v="1.9227780000000001"/>
        <n v="12.6263016"/>
        <n v="33.543971999999997"/>
        <n v="8.0729351999999999"/>
        <n v="12.7384092"/>
        <n v="0.1126318"/>
        <n v="47.8148616"/>
        <n v="13.718707200000001"/>
        <n v="6.8965379999999996"/>
        <n v="3.9348000000000001"/>
        <n v="8.7601536000000007"/>
        <n v="7.1482355999999996"/>
        <n v="9.3499955999999997"/>
        <n v="10.867626"/>
        <n v="35.901597600000002"/>
        <n v="26.055018"/>
        <n v="17.2686888"/>
        <n v="7.3155456000000001"/>
        <n v="48.833399999999997"/>
        <n v="4.0490722799999999"/>
        <n v="4.0385608560000001"/>
        <n v="3.9884100299999998"/>
        <n v="4.0697868420000001"/>
        <n v="3.9988179000000001"/>
        <n v="122.32978559999999"/>
        <n v="3.6049350000000001E-2"/>
        <n v="1.7911713600000001"/>
        <n v="1.6184955599999999"/>
        <n v="7.7094864000000003"/>
        <n v="4.7220624000000004"/>
        <n v="15.011675"/>
        <n v="36.899279999999997"/>
        <n v="55.244574"/>
        <n v="7.8581051999999998"/>
        <n v="19.0235232"/>
        <n v="18.181746"/>
        <n v="5.7392000000000002E-5"/>
        <n v="23.263200000000001"/>
        <n v="116.52336"/>
        <n v="26.177399999999999"/>
        <n v="5.5490890000000001E-2"/>
        <n v="50.472200000000001"/>
        <n v="18.5061"/>
        <n v="35.807310000000001"/>
        <n v="1.7481420000000001"/>
        <n v="1.7078688"/>
        <n v="9.1615680000000008"/>
        <n v="12.657981599999999"/>
        <n v="6.8661251999999999"/>
        <n v="20.909987999999998"/>
        <n v="8.8744788000000003"/>
        <n v="0.98577934"/>
        <n v="16.814080799999999"/>
        <n v="9.7901892000000004"/>
        <n v="10.512"/>
        <n v="9.4748148000000008"/>
        <n v="26.455611600000001"/>
        <n v="4.05"/>
        <n v="5.9982693600000001"/>
        <n v="47.44195148"/>
        <n v="641.58313740000006"/>
        <n v="8.0770054400000006"/>
        <n v="21.516314909999998"/>
        <n v="6.2113392000000003"/>
        <n v="88.552133999999995"/>
        <n v="0.94499999999999995"/>
        <n v="50.662999999999997"/>
        <n v="5.1240000000000001E-2"/>
        <n v="20.358360000000001"/>
        <n v="18.394041600000001"/>
        <n v="27.816346800000002"/>
        <n v="18.6568668"/>
        <n v="6.3376631999999997"/>
        <n v="9.9936000000000007"/>
        <n v="20.439497628000002"/>
        <n v="49.640777999999997"/>
        <n v="0.18215819999999999"/>
        <n v="1.4599728000000001"/>
        <n v="29.743200000000002"/>
        <n v="43.079500000000003"/>
        <n v="2.8875000000000002"/>
        <n v="108.605"/>
        <n v="50.753324999999997"/>
        <n v="4.5359999999999998E-2"/>
        <n v="43.850974999999998"/>
        <n v="6.336E-2"/>
        <n v="37.6128"/>
        <n v="1.2199968000000001"/>
        <n v="4.1705531999999996"/>
        <n v="9.3597371999999996"/>
        <n v="9.7140383999999997"/>
        <n v="12.922549200000001"/>
        <n v="2.9385971999999998"/>
        <n v="180.40461120000001"/>
        <n v="8.2273356"/>
        <n v="31.784400000000002"/>
        <n v="8.61"/>
        <n v="3.5515656"/>
        <n v="35.873996400000003"/>
        <n v="0.252"/>
        <n v="5.3509500000000001"/>
        <n v="71.188286399999996"/>
        <n v="130.977"/>
        <n v="68.820523199999997"/>
        <n v="54.690609600000002"/>
        <n v="130.97969280000001"/>
        <n v="1.3355999999999999"/>
        <n v="3.9024000000000001"/>
        <n v="37.080766799999999"/>
        <n v="0.37148759999999997"/>
        <n v="103.315068"/>
        <n v="0.29518509999999998"/>
        <n v="123.598"/>
        <n v="3.7767312"/>
        <n v="3.0783456"/>
        <n v="44.119199999999999"/>
        <n v="0.10656359999999999"/>
        <n v="2.5415676"/>
        <n v="42.7121244"/>
        <n v="3.4668000000000001"/>
        <n v="11.52"/>
        <n v="1.0792980000000001"/>
        <n v="32.5615752"/>
        <n v="17.95824"/>
        <n v="12.331008000000001"/>
        <n v="55.511028064800001"/>
        <n v="2.39977315908"/>
        <n v="1.7790960132"/>
        <n v="35.276525935199999"/>
        <n v="1.7935E-4"/>
        <n v="25.6068"/>
        <n v="3.9907244999999998"/>
        <n v="11.037940499999999"/>
        <n v="12.8911832"/>
        <n v="4.7438075"/>
        <n v="2.084047"/>
        <n v="0.45554899999999998"/>
        <n v="0.699465"/>
        <n v="11.682"/>
        <n v="3.9456999999999999E-2"/>
        <n v="9.0180000000000007"/>
        <n v="22.032"/>
        <n v="3.3250000000000002"/>
        <n v="27.062999999999999"/>
        <n v="2.5869443999999998E-2"/>
        <n v="2.9817547289999999"/>
        <n v="9.3889760869999996"/>
        <n v="5.492658316"/>
        <n v="10.193586818"/>
        <n v="10.839060293999999"/>
        <n v="9.957895809"/>
        <n v="11.2893155994"/>
        <n v="79.815938399999993"/>
        <n v="97.030018799999993"/>
        <n v="98.942738399999996"/>
        <n v="101.39064404"/>
        <n v="1.332366041"/>
        <n v="0.81792926200000005"/>
        <n v="5.45471503"/>
        <n v="4.4708055930999997"/>
        <n v="1.201705979"/>
        <n v="50.555141999999996"/>
        <n v="47.158927200000001"/>
        <n v="8.9638956000000007"/>
        <n v="55.975788000000001"/>
        <n v="18.753530399999999"/>
        <n v="10.458"/>
        <n v="18.695160000000001"/>
        <n v="1.26E-2"/>
        <n v="28.1301372"/>
        <n v="10.5713784"/>
        <n v="1.5016716000000001"/>
        <n v="32.702709599999999"/>
        <n v="52.604719199999998"/>
        <n v="67.644000000000005"/>
        <n v="36.3125"/>
        <n v="31.146508799999999"/>
        <n v="55.273600799999997"/>
        <n v="22.6403496"/>
        <n v="60.620313600000003"/>
        <n v="10.63836"/>
        <n v="21.039282"/>
        <n v="0.117137196"/>
        <n v="0.43024568400000002"/>
        <n v="31.2967908"/>
        <n v="45.258000000000003"/>
        <n v="0.156"/>
        <n v="39.646000000000001"/>
        <n v="4.2610000000000001"/>
        <n v="73.855000000000004"/>
        <n v="91.887"/>
        <n v="0.28588390000000002"/>
        <n v="8.5370600000000005E-2"/>
        <n v="0.26472059999999997"/>
        <n v="0.14563219999999999"/>
        <n v="1.1245244999999999"/>
        <n v="0.73533499999999996"/>
        <n v="2.7619899999999999E-2"/>
        <n v="0.52477810000000003"/>
        <n v="0.93046779999999996"/>
        <n v="4.4489999999999998"/>
        <n v="101.045"/>
        <n v="197.792"/>
        <n v="2.6928000000000001E-2"/>
        <n v="41.414999999999999"/>
        <n v="73.891199999999998"/>
        <n v="11.776"/>
        <n v="26.553599999999999"/>
        <n v="0.45540000000000003"/>
        <n v="3.9204000000000001E-3"/>
        <n v="0.27545760000000002"/>
        <n v="76.766400000000004"/>
        <n v="18.273599999999998"/>
        <n v="0.68286239999999998"/>
        <n v="48.135106800000003"/>
        <n v="78.641999999999996"/>
        <n v="0.1007028"/>
        <n v="30.797000000000001"/>
        <n v="61.008000000000003"/>
        <n v="142.35509999999999"/>
        <n v="0.65015999999999996"/>
        <n v="16.443662400000001"/>
        <n v="32.493383999999999"/>
        <n v="28.159401599999999"/>
        <n v="13.87872"/>
        <n v="51.015999999999998"/>
        <n v="20.135999999999999"/>
        <n v="20.7"/>
        <n v="43.134062399999998"/>
        <n v="24.6807792"/>
        <n v="30.765794400000001"/>
        <n v="93.981571200000005"/>
        <n v="26.541899999999998"/>
        <n v="1.2E-2"/>
        <n v="88.897000000000006"/>
        <n v="79.433000000000007"/>
        <n v="19.819285199999999"/>
        <n v="1.98E-3"/>
        <n v="81.681899999999999"/>
        <n v="79.236000000000004"/>
        <n v="4.5777600000000002E-2"/>
        <n v="0.27506160000000002"/>
        <n v="33.465000000000003"/>
        <n v="0.25617240000000002"/>
        <n v="31.862358"/>
        <n v="1.309968"/>
        <n v="1.53054"/>
        <n v="128.75"/>
        <n v="22.475000000000001"/>
        <n v="0.89675000000000005"/>
        <n v="5.274"/>
        <n v="13.7034612"/>
        <n v="12.880058399999999"/>
        <n v="0.46066679999999999"/>
        <n v="48.7139004"/>
        <n v="8.3556000000000008"/>
        <n v="1.4508000000000001"/>
        <n v="43.833599999999997"/>
        <n v="61.3172"/>
        <n v="3.3732999999999999E-2"/>
        <n v="1.0674999999999999"/>
        <n v="1.1956"/>
        <n v="4.2700000000000001E-5"/>
        <n v="4.2699999999999996"/>
        <n v="4.8464499999999999"/>
        <n v="1.1102000000000001E-2"/>
        <n v="21.4956"/>
        <n v="399.68"/>
        <n v="0.5300144"/>
        <n v="18.5373144"/>
        <n v="22.578850800000001"/>
        <n v="3.9491999999999998"/>
        <n v="0.77371590000000001"/>
        <n v="0.94453717460999997"/>
        <n v="15.9368616"/>
        <n v="17.264966399999999"/>
        <n v="0.61770742000000001"/>
        <n v="22.8996"/>
        <n v="24.052564799999999"/>
        <n v="12.4027992"/>
        <n v="50.521999999999998"/>
        <n v="13.904292"/>
        <n v="57.133425600000002"/>
        <n v="60.03"/>
        <n v="14.2659"/>
        <n v="15.7621068"/>
        <n v="315.95499999999998"/>
        <n v="10.532999999999999"/>
        <n v="10.1003364"/>
        <n v="7.4965000000000002"/>
        <n v="11.093306399999999"/>
        <n v="0.811836"/>
        <n v="68.73"/>
        <n v="0.2521661"/>
        <n v="97.778999999999996"/>
        <n v="1.17334"/>
        <n v="12.141360000000001"/>
        <n v="11.680614"/>
        <n v="73.422499999999999"/>
        <n v="36.317239200000003"/>
        <n v="36.848275200000003"/>
        <n v="1.1188979999999999"/>
        <n v="2.9898000000000001E-2"/>
        <n v="1.7755452"/>
        <n v="62.06"/>
        <n v="9.3331655999999992"/>
        <n v="25.262503200000001"/>
        <n v="3.9042431999999998"/>
        <n v="4.7660580000000001"/>
        <n v="8.8941599999999996E-2"/>
        <n v="67.586399999999998"/>
        <n v="0.18798119999999999"/>
        <n v="442.97280000000001"/>
        <n v="149.38178400000001"/>
        <n v="126.893016"/>
        <n v="43.02"/>
        <n v="0.19142999999999999"/>
        <n v="2.1163299999999999E-2"/>
        <n v="109.609443212217"/>
        <n v="97.4978963835744"/>
        <n v="36.028799999999997"/>
        <n v="0.19220400000000001"/>
        <n v="73.020300000000006"/>
        <n v="7.2641549999999999E-2"/>
        <n v="14.282500000000001"/>
        <n v="9.96381768"/>
        <n v="2.7439999999999999E-3"/>
        <n v="5.3E-3"/>
        <n v="373.29146300000002"/>
        <n v="145.42930000000001"/>
        <n v="1.5180659999999999"/>
        <n v="0.59784899999999996"/>
        <n v="1.7028E-3"/>
        <n v="1.93644E-2"/>
        <n v="1.3677444000000001"/>
        <n v="22.065318000000001"/>
        <n v="12.559139999999999"/>
        <n v="8.8236000000000008"/>
        <n v="0.81699999999999995"/>
        <n v="77.555000000000007"/>
        <n v="5.7301199999999997E-2"/>
        <n v="76.298824800000006"/>
        <n v="4.1857199999999997E-2"/>
        <n v="3.9679199999999998E-2"/>
        <n v="6.1373664000000003"/>
        <n v="2.1174119999999998"/>
        <n v="2.5826400000000002E-4"/>
        <n v="20.3796"/>
        <n v="1.3435919999999999"/>
        <n v="0.64186200000000004"/>
        <n v="49.068424999999998"/>
        <n v="2.0591999999999999E-2"/>
        <n v="8.2655999999999992"/>
        <n v="28.915199999999999"/>
        <n v="0.233155"/>
        <n v="0.50217999999999996"/>
        <n v="47.196547199999998"/>
        <n v="41.853794399999998"/>
        <n v="6.1333272000000001"/>
        <n v="4.9204980000000003"/>
        <n v="48.942788399999998"/>
        <n v="45.4608396"/>
        <n v="3.4076499999999998"/>
        <n v="2.5108999999999999"/>
        <n v="10.9025"/>
        <n v="0.16858899999999999"/>
        <n v="9.9574999999999996"/>
        <n v="13.387499999999999"/>
        <n v="9.1140000000000008"/>
        <n v="0.74609599999999998"/>
        <n v="17.237500000000001"/>
        <n v="5.1551999999999998"/>
        <n v="21.105"/>
        <n v="1.65002"/>
        <n v="1.4348000000000001"/>
        <n v="0.19728499999999999"/>
        <n v="16.484999999999999"/>
        <n v="8.4"/>
        <n v="9.3261999999999998E-2"/>
        <n v="0.12554499999999999"/>
        <n v="2.0087199999999998"/>
        <n v="0.408918"/>
        <n v="0.13630600000000001"/>
        <n v="9.1229688000000007"/>
        <n v="0.39456999999999998"/>
        <n v="10.915858800000001"/>
        <n v="21.831678"/>
        <n v="67.057214400000007"/>
        <n v="7.7103972000000001"/>
        <n v="67.076103599999996"/>
        <n v="13.428000000000001"/>
        <n v="13.569336"/>
        <n v="4.6831752"/>
        <n v="2.7047591999999998"/>
        <n v="29.39817"/>
        <n v="39.668399999999998"/>
        <n v="81.123999999999995"/>
        <n v="3.6549999999999998"/>
        <n v="8.2500999999999998E-3"/>
        <n v="0.3790116"/>
        <n v="40.158492500000001"/>
        <n v="2.6436959999999998"/>
        <n v="1.0761E-3"/>
        <n v="342.70925045246997"/>
        <n v="1.2388068000000001"/>
        <n v="16.889399999999998"/>
        <n v="2.7205992000000001"/>
        <n v="46.409061600000001"/>
        <n v="7.2763499999999999"/>
        <n v="3.2103649999999999"/>
        <n v="174.05879999999999"/>
        <n v="0.97800120000000001"/>
        <n v="5.2986779999999998"/>
        <n v="6.5669867999999996"/>
        <n v="5.1352092000000003"/>
        <n v="0.46537919999999999"/>
        <n v="8.4844583999999994"/>
        <n v="16.5630168"/>
        <n v="7.3148723999999996"/>
        <n v="0.98512920000000004"/>
        <n v="11.127402"/>
        <n v="17.8430076"/>
        <n v="5.1634044000000001"/>
        <n v="1.8961240699999999"/>
        <n v="1.42253246"/>
        <n v="56.369501999999997"/>
        <n v="1.4200164"/>
        <n v="0.88383679999999998"/>
        <n v="57.068945999999997"/>
        <n v="18.694447199999999"/>
        <n v="19.019159999999999"/>
        <n v="7.0507799999999996"/>
        <n v="2.0061756000000002"/>
        <n v="50.473605599999999"/>
        <n v="34.915716000000003"/>
        <n v="4.0774999999999997"/>
        <n v="16.386600000000001"/>
        <n v="32.7639"/>
        <n v="69.328287000000003"/>
        <n v="91.886414400000007"/>
        <n v="4.68"/>
        <n v="24.12"/>
        <n v="10.044"/>
        <n v="2.214"/>
        <n v="91.658000000000001"/>
        <n v="64.78"/>
        <n v="1.2980879999999999"/>
        <n v="23.7893832"/>
        <n v="25.161681600000001"/>
        <n v="1.0694376000000001"/>
        <n v="75.417332790000003"/>
        <n v="27.648126000000001"/>
        <n v="19.1448"/>
        <n v="19.116"/>
        <n v="19.396799999999999"/>
        <n v="73.399000000000001"/>
        <n v="9.2209787999999993"/>
        <n v="0.77631839999999996"/>
        <n v="0.80356320000000003"/>
        <n v="9.2062475999999993"/>
        <n v="4.8715523999999997"/>
        <n v="0.55200342999999996"/>
        <n v="20.527174800000001"/>
        <n v="5.524"/>
        <n v="55.476637699999998"/>
        <n v="73.932000000000002"/>
        <n v="86.726164999999995"/>
        <n v="9.1468499999999998E-3"/>
        <n v="80.821579999999997"/>
        <n v="4898.71236228"/>
        <n v="9.6328980000000008"/>
        <n v="7.92E-3"/>
        <n v="0.53848079999999998"/>
        <n v="0.6029892"/>
        <n v="7.6904387999999999"/>
        <n v="8.9320571999999991"/>
        <n v="124.07129999999999"/>
        <n v="1.6269659999999999"/>
        <n v="195.97475"/>
        <n v="7.6111200000000004E-2"/>
        <n v="0.10731599999999999"/>
        <n v="49.189219199999997"/>
        <n v="77.998999999999995"/>
        <n v="47.532988799999998"/>
        <n v="3.4793900000000002E-3"/>
        <n v="25.214400000000001"/>
        <n v="46.345028399999997"/>
        <n v="44.5234284"/>
        <n v="10.07208"/>
        <n v="4.5637416000000002"/>
        <n v="1.736388"/>
        <n v="17.900639999999999"/>
        <n v="25.26019848"/>
        <n v="0.40878683999999998"/>
        <n v="7.5513200400000002"/>
        <n v="64.093739999999997"/>
        <n v="7.0522559999999999"/>
        <n v="1473.2518"/>
        <n v="2.9880909999999998"/>
        <n v="4.6562580000000002"/>
        <n v="3.8260960000000002"/>
        <n v="62.287790399999999"/>
        <n v="25.16085"/>
        <n v="12.214105200000001"/>
        <n v="0.51864120000000002"/>
        <n v="70.272971999999996"/>
        <n v="2.6319599999999999"/>
        <n v="8.7948000000000004"/>
        <n v="31.870799999999999"/>
        <n v="1562.4178271999999"/>
        <n v="2037.0168965800001"/>
        <n v="0.2592216"/>
        <n v="1.9245204"/>
        <n v="5.1992606160000001"/>
        <n v="3.0674258999999999"/>
        <n v="3.5982920159999998"/>
        <n v="2.8530346679999998"/>
        <n v="0.15012"/>
        <n v="4.752E-2"/>
        <n v="21.312024999999998"/>
        <n v="74.432412339999999"/>
        <n v="20.461082399999999"/>
        <n v="678.10968160000004"/>
        <n v="16.690014000000001"/>
        <n v="871.7078272"/>
        <n v="0.57566519999999999"/>
        <n v="8.8388784000000005"/>
        <n v="0.17059679999999999"/>
        <n v="5.0218740000000004"/>
        <n v="10.4525784"/>
        <n v="8.4744791999999993"/>
        <n v="35.607250800000003"/>
        <n v="53.908984799999999"/>
        <n v="52.923855600000003"/>
        <n v="62.7964524"/>
        <n v="28.1844"/>
        <n v="192.66537500000001"/>
        <n v="193.86955"/>
        <n v="814.36998712000002"/>
        <n v="83.322119999999998"/>
        <n v="446.02339862000002"/>
        <n v="268.98730216000001"/>
        <n v="6.6634919999999997"/>
        <n v="15.6814812"/>
        <n v="2102.1948837599998"/>
        <n v="2771.6794943999998"/>
        <n v="61.082247600000002"/>
        <n v="61.671218400000001"/>
        <n v="38.2785084"/>
        <n v="57.013308000000002"/>
        <n v="41.415620400000002"/>
        <n v="56.2989636"/>
        <n v="45.560592"/>
        <n v="15.393000000000001"/>
        <n v="2.5009999999999999"/>
        <n v="78.2035056"/>
        <n v="34.396920000000001"/>
        <n v="56.707279200000002"/>
        <n v="7.0488E-3"/>
        <n v="7.8166836000000002"/>
        <n v="27.699624"/>
        <n v="0.1559844"/>
        <n v="36.999724999999998"/>
        <n v="27.888000000000002"/>
        <n v="30.452275"/>
        <n v="2.3997600000000001E-2"/>
        <n v="21.590316000000001"/>
        <n v="1.8519336"/>
        <n v="88.4169792"/>
        <n v="24.681000000000001"/>
        <n v="23.403600000000001"/>
        <n v="36.178203600000003"/>
        <n v="9.0388979999999997"/>
        <n v="1.5948"/>
        <n v="7.5743999999999998"/>
        <n v="31.477366799999999"/>
        <n v="52.331360400000001"/>
        <n v="13.7448"/>
        <n v="3.3064499999999999"/>
        <n v="105.667632"/>
        <n v="7.2989927999999997"/>
        <n v="23.522400000000001"/>
        <n v="640.17200000000003"/>
        <n v="674.43799999999999"/>
        <n v="16.549199999999999"/>
        <n v="0.43658999999999998"/>
        <n v="0.44823239999999998"/>
        <n v="0.45179639999999999"/>
        <n v="2.6318952000000002"/>
        <n v="54.041130000000003"/>
        <n v="50.625"/>
        <n v="9.3939999999999996E-2"/>
        <n v="9.6120000000000001"/>
        <n v="12.900294000000001"/>
        <n v="23.397462000000001"/>
        <n v="12.9741084"/>
        <n v="81.5953248"/>
        <n v="14.5342296"/>
        <n v="16.570799999999998"/>
        <n v="0.83365920000000004"/>
        <n v="91.270200000000003"/>
        <n v="38.404476000000003"/>
        <n v="12.8592"/>
        <n v="8.6400000000000005E-2"/>
        <n v="0.64439999999999997"/>
        <n v="66.517200000000003"/>
        <n v="20.718"/>
        <n v="0.75199320000000003"/>
        <n v="0.29168719999999998"/>
        <n v="52.164000000000001"/>
        <n v="2.0178972000000002"/>
        <n v="1.3564584"/>
        <n v="2.6461907999999998"/>
        <n v="35.985599999999998"/>
        <n v="0.2490444"/>
        <n v="188.4888"/>
        <n v="127.5804"/>
        <n v="1.746"/>
        <n v="0.74032200000000004"/>
        <n v="19.4147316"/>
        <n v="33.609589200000002"/>
        <n v="12.2508"/>
        <n v="1.9529136"/>
        <n v="0.32919480000000001"/>
        <n v="110.2145"/>
        <n v="101.955"/>
        <n v="0.25355879999999997"/>
        <n v="3.1283999999999999E-3"/>
        <n v="29.622240000000001"/>
        <n v="19.543114800000001"/>
        <n v="67.27"/>
        <n v="24.608271599999998"/>
        <n v="30.578399999999998"/>
        <n v="0.46079999999999999"/>
        <n v="16.663046399999999"/>
        <n v="57.527000000000001"/>
        <n v="16.8674"/>
        <n v="28.418399999999998"/>
        <n v="57.901800000000001"/>
        <n v="1.7567999999999999"/>
        <n v="78.355800000000002"/>
        <n v="62.576028000000001"/>
        <n v="1.3431527999999999"/>
        <n v="1.0332432"/>
        <n v="5.7315455999999996"/>
        <n v="9.1202400000000008"/>
        <n v="24.384769200000001"/>
        <n v="40.335569999999997"/>
        <n v="7.8053120000000004E-2"/>
        <n v="6.2691948000000002"/>
        <n v="43.640549999999998"/>
        <n v="9.4023468000000001"/>
        <n v="25.108775999999999"/>
        <n v="19.425000000000001"/>
        <n v="33.202818000000001"/>
        <n v="43.706916"/>
        <n v="38.925849599999999"/>
        <n v="76.432633199999998"/>
        <n v="36.476748000000001"/>
        <n v="25.66179"/>
        <n v="6.3798000000000004"/>
        <n v="9.6553280000000008"/>
        <n v="3.4643000000000002"/>
        <n v="7.1687000000000003"/>
        <n v="5.6374560000000002"/>
        <n v="8.2764000000000004E-2"/>
        <n v="0.5042664"/>
        <n v="1.5245999999999999E-2"/>
        <n v="8.8984470000000009"/>
        <n v="12.635999999999999"/>
        <n v="79.175210399999997"/>
        <n v="78.240175199999996"/>
        <n v="26.056799999999999"/>
        <n v="25.146000000000001"/>
        <n v="1.3780799999999999E-2"/>
        <n v="5.7222000000000002E-2"/>
        <n v="4.9896000000000003E-2"/>
        <n v="0.18018000000000001"/>
        <n v="5.3391887999999996"/>
        <n v="1.872684"/>
        <n v="5.1479999999999998E-2"/>
        <n v="0.37366559999999999"/>
        <n v="2.7036899999999999"/>
        <n v="9.8611920000000008"/>
        <n v="18.152006400000001"/>
        <n v="6.8953103999999996"/>
        <n v="2.5534872000000002"/>
        <n v="0.4924656"/>
        <n v="0.82059119999999997"/>
        <n v="0.81587880000000002"/>
        <n v="13.5"/>
        <n v="117.80249999999999"/>
        <n v="9.6871103999999999"/>
        <n v="23.421697200000001"/>
        <n v="0.22203529999999999"/>
        <n v="42.598799999999997"/>
        <n v="21.359368799999999"/>
        <n v="73.994659200000001"/>
        <n v="10.68948"/>
        <n v="40.237499999999997"/>
        <n v="15.155373000000001"/>
        <n v="32.325510999999999"/>
        <n v="94.397105999999994"/>
        <n v="2.8799999999999999E-2"/>
        <n v="7.1999999999999998E-3"/>
        <n v="5.7599999999999998E-2"/>
        <n v="17.085599999999999"/>
        <n v="10.861527600000001"/>
        <n v="17.563035599999999"/>
        <n v="1.0074635999999999"/>
        <n v="1.9331928"/>
        <n v="1.7585999999999999"/>
        <n v="4.7671985599999998"/>
        <n v="4.4782657099999996"/>
        <n v="0.86310776"/>
        <n v="1.797087E-2"/>
        <n v="69.737738399999998"/>
        <n v="18.83831803"/>
        <n v="1.10311011"/>
        <n v="36.133891200000001"/>
        <n v="90.427986000000004"/>
        <n v="88.119424800000004"/>
        <n v="23.073415199999999"/>
        <n v="5.5278000000000002E-3"/>
        <n v="0.1370864"/>
        <n v="4.5447290000000001E-2"/>
        <n v="2.844491E-2"/>
        <n v="8.5011900000000005E-3"/>
        <n v="19.935867600000002"/>
        <n v="24.6318336"/>
        <n v="8.6446700000000001E-3"/>
        <n v="4.7854399999999998E-2"/>
        <n v="2.7781673699999998"/>
        <n v="1.7694312299999999"/>
        <n v="0.11026438"/>
        <n v="6.0978999999999998E-3"/>
        <n v="2.5429357299999999"/>
        <n v="12.014190190000001"/>
        <n v="1.75763E-2"/>
        <n v="19.971020889999998"/>
        <n v="0.17651627"/>
        <n v="68.252778000000006"/>
        <n v="1.52472991"/>
        <n v="7.4250899999999995E-2"/>
        <n v="6.2153387999999996"/>
        <n v="11.4015924"/>
        <n v="0.36551529999999999"/>
        <n v="0.12723480000000001"/>
        <n v="7.0347419999999996"/>
        <n v="8.5605000000000004E-3"/>
        <n v="3.3874236"/>
        <n v="15.818101199999999"/>
        <n v="21.055319999999998"/>
        <n v="3.4837920000000002"/>
        <n v="21"/>
        <n v="80.892228979999999"/>
        <n v="1.1091477000000001"/>
        <n v="2509.0012765710399"/>
        <n v="33.299115950000001"/>
        <n v="0.41444197999999999"/>
        <n v="0.32838984999999998"/>
        <n v="0.62876522999999995"/>
        <n v="4.6969254100000004"/>
        <n v="2.11633E-3"/>
        <n v="0.56118615000000005"/>
        <n v="15.936584399999999"/>
        <n v="2.6631"/>
        <n v="7.1279999999999998E-3"/>
        <n v="1.05732E-2"/>
        <n v="0.16560720000000001"/>
        <n v="21.611635199999998"/>
        <n v="1.2350000000000001"/>
        <n v="21.049973999999999"/>
        <n v="30.309562799999998"/>
        <n v="32.507679600000003"/>
        <n v="33.718330799999997"/>
        <n v="35.0240996"/>
        <n v="36.644590000000001"/>
        <n v="141.37100000000001"/>
        <n v="2.2699115999999999"/>
        <n v="2.2425084000000002"/>
        <n v="0.99400356000000001"/>
        <n v="67.97"/>
        <n v="85.364999999999995"/>
        <n v="0.29161044000000003"/>
        <n v="84.4375"/>
        <n v="0.26999279999999998"/>
        <n v="30.082285727999999"/>
        <n v="123.88053427200001"/>
        <n v="1.1368368E-2"/>
        <n v="132.54769440000001"/>
        <n v="53.473262832000003"/>
        <n v="25.113600000000002"/>
        <n v="26.243686799999999"/>
        <n v="22.755600000000001"/>
        <n v="20.497949999999999"/>
        <n v="8.8939223999999992"/>
        <n v="29.632244400000001"/>
        <n v="36.849600000000002"/>
        <n v="0.79920000000000002"/>
        <n v="49.488500000000002"/>
        <n v="161.44056"/>
        <n v="30.740590000000001"/>
        <n v="4.3487999999999998"/>
        <n v="60.542999999999999"/>
        <n v="141.26900000000001"/>
        <n v="81.896000000000001"/>
        <n v="102.22499999999999"/>
        <n v="0.73499999999999999"/>
        <n v="54.317"/>
        <n v="90.117500000000007"/>
        <n v="21.197285999999998"/>
        <n v="7.3763316000000003"/>
        <n v="0.70631999999999995"/>
        <n v="2.2248E-2"/>
        <n v="44.709895000000003"/>
        <n v="107.224165"/>
        <n v="119.2915"/>
        <n v="21.402000000000001"/>
        <n v="0.78698780000000002"/>
        <n v="31.312828799999998"/>
        <n v="0.47084399999999998"/>
        <n v="1.0296000000000001"/>
        <n v="61.7241"/>
        <n v="1.1262551999999999"/>
        <n v="12.5372016"/>
        <n v="1.163448"/>
        <n v="5.6916000000000002"/>
        <n v="2.3339880000000002"/>
        <n v="14.1511788"/>
        <n v="64.348495200000002"/>
        <n v="37.402560000000001"/>
        <n v="37.447499999999998"/>
        <n v="324.17779999999999"/>
        <n v="4.1970852000000001"/>
        <n v="87.297566399999994"/>
        <n v="72.787968000000006"/>
        <n v="87.306318000000005"/>
        <n v="30.79476"/>
        <n v="21.637043999999999"/>
        <n v="39.151339800000002"/>
        <n v="31.951715"/>
        <n v="0.17935000000000001"/>
        <n v="166.81"/>
        <n v="267.35019999999997"/>
        <n v="36.910229999999999"/>
        <n v="0.13719999999999999"/>
        <n v="6.8599999999999994E-2"/>
        <n v="14.703955199999999"/>
        <n v="15.3166464"/>
        <n v="19.605326399999999"/>
        <n v="11.640618"/>
        <n v="273.1925"/>
        <n v="143.44749999999999"/>
        <n v="139.21250000000001"/>
        <n v="36.211586400000002"/>
        <n v="16.161472799999999"/>
        <n v="1.9335888000000001"/>
        <n v="79.787954999999997"/>
        <n v="4.4502876000000002"/>
        <n v="3.7223999999999998E-3"/>
        <n v="0.34705439999999999"/>
        <n v="0.90683999999999998"/>
        <n v="3.2902452000000002"/>
        <n v="4.8743999999999996"/>
        <n v="15.834"/>
        <n v="0.22239400000000001"/>
        <n v="31.5396"/>
        <n v="2.3544"/>
        <n v="1.1992464"/>
        <n v="19.864152000000001"/>
        <n v="22.377801600000002"/>
        <n v="0.41039999999999999"/>
        <n v="9.3528000000000002"/>
        <n v="3.2076000000000001E-3"/>
        <n v="0.93554999999999999"/>
        <n v="0.86874479999999998"/>
        <n v="0.85844880000000001"/>
        <n v="0.90585000000000004"/>
        <n v="103.874"/>
        <n v="762.75368000000003"/>
        <n v="1.6807824"/>
        <n v="4.4912973599999999"/>
        <n v="35.298750167999998"/>
        <n v="58.250642075999998"/>
        <n v="2.0851776000000002"/>
        <n v="84.594899999999996"/>
        <n v="4.4999855999999998E-2"/>
        <n v="2.3588357759999998"/>
        <n v="3.1848585119999999"/>
        <n v="10.532041344"/>
        <n v="0.45557226000000001"/>
        <n v="2.063879928"/>
        <n v="1.7320624200000001"/>
        <n v="14.960508552"/>
        <n v="25.473290435999999"/>
        <n v="24.0624252"/>
        <n v="145.10780700000001"/>
        <n v="1.6327872000000001"/>
        <n v="8.7455411999999999"/>
        <n v="4.4515944000000003"/>
        <n v="4.1071150000000003E-4"/>
        <n v="70.514967600000006"/>
        <n v="57.730503599999999"/>
        <n v="8.5391999999999992"/>
        <n v="20.534400000000002"/>
        <n v="9.5558364000000005"/>
        <n v="40.176774000000002"/>
        <n v="8.7019199999999994"/>
        <n v="11.69712"/>
        <n v="8.3246327999999998"/>
        <n v="1.7818415999999999"/>
        <n v="4.5639000000000003"/>
        <n v="3.4670000000000001"/>
        <n v="10.432738799999999"/>
        <n v="3.2793155999999999"/>
        <n v="71.197199999999995"/>
        <n v="1.08"/>
        <n v="2.0714760000000001"/>
        <n v="0.13923360000000001"/>
        <n v="0.62033400000000005"/>
        <n v="49.3"/>
        <n v="17.221168800000001"/>
        <n v="21.353983199999998"/>
        <n v="20.235402000000001"/>
        <n v="28.105"/>
        <n v="41.240469599999997"/>
        <n v="14.835599999999999"/>
        <n v="19.616399999999999"/>
        <n v="27.437414400000002"/>
        <n v="1.5242831999999999"/>
        <n v="1.936242"/>
        <n v="0.21156126"/>
        <n v="17.005705200000001"/>
        <n v="1.12341253"/>
        <n v="1.3284E-3"/>
        <n v="74.660493599999995"/>
        <n v="4.0784189999999998E-2"/>
        <n v="19.519909200000001"/>
        <n v="36.465145200000002"/>
        <n v="136.50068519999999"/>
        <n v="124.69537080000001"/>
        <n v="11.881465199999999"/>
        <n v="1.3250378"/>
        <n v="1.9622999999999999"/>
        <n v="0.2205"/>
        <n v="34.538400000000003"/>
        <n v="16.364999999999998"/>
        <n v="27.660892"/>
        <n v="2.2332386999999998"/>
        <n v="7.6445781999999998"/>
        <n v="0.87619349999999996"/>
        <n v="19.053658800000001"/>
        <n v="16.8742728"/>
        <n v="21.586039199999998"/>
        <n v="91.923883524000004"/>
        <n v="69.366124475999996"/>
        <n v="80.578440000000001"/>
        <n v="584.49495060000004"/>
        <n v="4.1609200000000002E-3"/>
        <n v="1.6450236"/>
        <n v="171.58074120000001"/>
        <n v="1.2913200000000001E-3"/>
        <n v="25.351199999999999"/>
        <n v="20.771999999999998"/>
        <n v="47.880874800000001"/>
        <n v="8.3674800000000001E-3"/>
        <n v="1.527372"/>
        <n v="6.1355000000000004"/>
        <n v="11.851599999999999"/>
        <n v="3.0636000000000001"/>
        <n v="418.80160000000001"/>
        <n v="37.745980000000003"/>
        <n v="66.117500000000007"/>
        <n v="4.9989059999999998"/>
        <n v="9.3298787999999995"/>
        <n v="18.054400000000001"/>
        <n v="47.374153200000002"/>
        <n v="64.378799999999998"/>
        <n v="120.5675"/>
        <n v="26.893547999999999"/>
        <n v="14.780462399999999"/>
        <n v="1.2069288"/>
        <n v="16.043346"/>
        <n v="22.267119600000001"/>
        <n v="0.14751"/>
        <n v="4.7124000000000003E-3"/>
        <n v="38.686"/>
        <n v="104.145889"/>
        <n v="0.55605380000000004"/>
        <n v="2.9538036000000001"/>
        <n v="10.8268776"/>
        <n v="18.5472936"/>
        <n v="6.8795999999999999"/>
        <n v="13.946011199999999"/>
        <n v="46.912377599999999"/>
        <n v="31.777200000000001"/>
        <n v="5.6448"/>
        <n v="53.388199999999998"/>
        <n v="4.7520000000000001E-3"/>
        <n v="22.557600000000001"/>
        <n v="19.017900000000001"/>
        <n v="0.16919999999999999"/>
        <n v="36.798299999999998"/>
        <n v="44.058286799999998"/>
        <n v="10.725695999999999"/>
        <n v="2.7414000000000001"/>
        <n v="0.53281800000000001"/>
        <n v="13.7793744"/>
        <n v="50.200642799999997"/>
        <n v="149.26091400000001"/>
        <n v="16.884014400000002"/>
        <n v="19.7536284"/>
        <n v="1.82556E-2"/>
        <n v="3.9632868000000001"/>
        <n v="13.241408399999999"/>
        <n v="58.053995999999998"/>
        <n v="24.0625"/>
        <n v="8.5464000000000002"/>
        <n v="15.771599999999999"/>
        <n v="33.656700000000001"/>
        <n v="0.34076499999999998"/>
        <n v="58.450499999999998"/>
        <n v="85.6995"/>
        <n v="2.1482559999999999"/>
        <n v="7.7363999999999997"/>
        <n v="37.685000000000002"/>
        <n v="72.096314399999997"/>
        <n v="0.28215000000000001"/>
        <n v="1.0177200000000001E-2"/>
        <n v="104.61960000000001"/>
        <n v="128.934"/>
        <n v="5.1612264000000003"/>
        <n v="107.7205"/>
        <n v="6.2804412000000003"/>
        <n v="2348.5975899999999"/>
        <n v="19.102"/>
        <n v="213.423"/>
        <n v="0.30130800000000002"/>
        <n v="49.68"/>
        <n v="0.50172499999999998"/>
        <n v="1.9215E-3"/>
        <n v="9.4529999999999994"/>
        <n v="3.6846000000000001"/>
        <n v="46.9908"/>
        <n v="0.121958"/>
        <n v="4.4125091999999997"/>
        <n v="26.536197600000001"/>
        <n v="177.46767080000001"/>
        <n v="1.7949600000000001"/>
        <n v="4.6007999999999996"/>
        <n v="0.96833880000000006"/>
        <n v="0.67462560000000005"/>
        <n v="56.339399999999998"/>
        <n v="8.3339999999999996"/>
        <n v="38.7236124"/>
        <n v="5.4231803999999997"/>
        <n v="13.402799999999999"/>
        <n v="4.9853627999999999"/>
        <n v="1.9644767999999999"/>
        <n v="1.1583000000000001"/>
        <n v="55.810220399999999"/>
        <n v="25.927199999999999"/>
        <n v="48.711599999999997"/>
        <n v="38.544818399999997"/>
        <n v="2.8619712000000002"/>
        <n v="19.184000000000001"/>
        <n v="0.33956999999999998"/>
        <n v="2.6173799999999998"/>
        <n v="2.835"/>
        <n v="5.7391999999999999E-2"/>
        <n v="1.25545E-2"/>
        <n v="2.3450000000000002"/>
        <n v="0.19894000000000001"/>
        <n v="332.1216"/>
        <n v="375.96179999999998"/>
        <n v="102.602"/>
        <n v="122.2495"/>
        <n v="95.279499999999999"/>
        <n v="628.83439999999996"/>
        <n v="640.7912"/>
        <n v="1330.9996000000001"/>
        <n v="2.7085405850000002"/>
        <n v="7.9021610000000006E-2"/>
        <n v="3.26804396"/>
        <n v="0.98714239999999998"/>
        <n v="0.43424222000000001"/>
        <n v="0.16959336"/>
        <n v="5.6413107699999996"/>
        <n v="2.9951450000000001E-2"/>
        <n v="4.8424500000000002E-2"/>
        <n v="129.34"/>
        <n v="2.9746359999999998"/>
        <n v="128.09299999999999"/>
        <n v="139.78079750000001"/>
        <n v="16.602465370000001"/>
        <n v="6.35250526"/>
        <n v="3.30129545"/>
        <n v="177.61716000000001"/>
        <n v="35.1"/>
        <n v="4.3452000000000002"/>
        <n v="38.739600000000003"/>
        <n v="9.3851999999999993"/>
        <n v="6.8075999999999999"/>
        <n v="9.9049999999999994"/>
        <n v="5.4756"/>
        <n v="1.7080000000000001E-2"/>
        <n v="0.86735879999999999"/>
        <n v="123.23699999999999"/>
        <n v="1.642846"/>
        <n v="8.9574999999999996"/>
        <n v="2.4747623999999999"/>
        <n v="1.7126604000000001"/>
        <n v="8.2332000000000001"/>
        <n v="2.6746631999999999"/>
        <n v="32.601599999999998"/>
        <n v="73.529499999999999"/>
        <n v="2.665141E-2"/>
        <n v="32.875127999999997"/>
        <n v="9.7184735999999994"/>
        <n v="11.214"/>
        <n v="0.55239799999999994"/>
        <n v="52.32"/>
        <n v="0.62350000000000005"/>
        <n v="2.8695999999999999E-3"/>
        <n v="37.772500000000001"/>
        <n v="30.181000000000001"/>
        <n v="22.053000000000001"/>
        <n v="4.4841455999999997"/>
        <n v="0.3565584"/>
        <n v="15.8485"/>
        <n v="213.56880000000001"/>
        <n v="25.708500000000001"/>
        <n v="46.820500000000003"/>
        <n v="0.17190359999999999"/>
        <n v="6.2578296"/>
        <n v="16.747499999999999"/>
        <n v="37.823099999999997"/>
        <n v="5.1636024000000003"/>
        <n v="24.466661999999999"/>
        <n v="13.423259"/>
        <n v="64.9982945"/>
        <n v="11.44209"/>
        <n v="88.797934999999995"/>
        <n v="5.0507315999999998"/>
        <n v="0.55878479999999997"/>
        <n v="16.204999999999998"/>
        <n v="104.73942599999999"/>
        <n v="47.192399999999999"/>
        <n v="1.1152152"/>
        <n v="0.65066760000000001"/>
        <n v="27.082000000000001"/>
        <n v="11.157299999999999"/>
        <n v="1.350393"/>
        <n v="18.652333800000001"/>
        <n v="1.0043599999999999E-3"/>
        <n v="100.47659685000001"/>
        <n v="23.6495"/>
        <n v="21.445799999999998"/>
        <n v="0.29485139999999999"/>
        <n v="0.68221153000000001"/>
        <n v="22.552499999999998"/>
        <n v="45.066000000000003"/>
        <n v="1.76702794"/>
        <n v="1.0192000000000001"/>
        <n v="1.9434366000000001"/>
        <n v="8.9405140000000003"/>
        <n v="12.869339999999999"/>
        <n v="6.9751500000000002"/>
        <n v="0.2245462"/>
        <n v="0.12400259"/>
        <n v="11.178599999999999"/>
        <n v="15.242699999999999"/>
        <n v="0.72959580000000002"/>
        <n v="5.2083500000000003"/>
        <n v="1.524475E-2"/>
        <n v="16.739999999999998"/>
        <n v="2.7488974499999999"/>
        <n v="14.414999999999999"/>
        <n v="3.4523999999999999"/>
        <n v="0.22806145999999999"/>
        <n v="11.067"/>
        <n v="1.7730108"/>
        <n v="13.1222916"/>
        <n v="1.6553987999999999"/>
        <n v="2.2543487999999998"/>
        <n v="30.219175"/>
        <n v="1.3831488000000001"/>
        <n v="1.8852371999999999"/>
        <n v="20.237175000000001"/>
        <n v="0.1400256"/>
        <n v="0.3771504"/>
        <n v="10.488759"/>
        <n v="0.28692000000000001"/>
        <n v="0.71750000000000003"/>
        <n v="81.891453999999996"/>
        <n v="493.33859999999999"/>
        <n v="56.292149999999999"/>
        <n v="50.6952"/>
        <n v="47.397599999999997"/>
        <n v="39.573664574399999"/>
        <n v="57.017386799999997"/>
        <n v="70.562368800000002"/>
        <n v="43.060010400000003"/>
        <n v="1785.5108568000001"/>
        <n v="73.082037600000007"/>
        <n v="6.9906430000000004"/>
        <n v="8.1671040000000001"/>
        <n v="5.0166052523999998"/>
        <n v="1.5582024000000001"/>
        <n v="4.3934215200000004"/>
        <n v="1.99160143"/>
        <n v="3.0958831899999999"/>
        <n v="9.9416760600000007"/>
        <n v="1.6274122200000001"/>
        <n v="1.62828342"/>
        <n v="1.2339279999999999E-2"/>
        <n v="0.11797642999999999"/>
        <n v="3.888308E-2"/>
        <n v="0.16826616999999999"/>
        <n v="2.2648518900000001"/>
        <n v="71.336667399999996"/>
        <n v="1.55421129"/>
        <n v="2.9079941100000002"/>
        <n v="1.93698E-2"/>
        <n v="5.12941E-3"/>
        <n v="6.9587800000000003E-3"/>
        <n v="9.6131600000000008E-3"/>
        <n v="1.9298059999999999E-2"/>
        <n v="0.59675"/>
        <n v="0.99295"/>
        <n v="0.8246"/>
        <n v="0.47320000000000001"/>
        <n v="0.12643199999999999"/>
        <n v="0.79785360000000005"/>
        <n v="0.10802879999999999"/>
        <n v="2.5168572"/>
        <n v="12.6642384"/>
        <n v="5.2146720000000002"/>
        <n v="5.2509599999999997E-2"/>
        <n v="3.8685239999999999"/>
        <n v="0.78221879999999999"/>
        <n v="34.473599999999998"/>
        <n v="12.1813956"/>
        <n v="31.881564000000001"/>
        <n v="26.940999999999999"/>
        <n v="0.2105928"/>
        <n v="1.5015132"/>
        <n v="11.1951"/>
        <n v="5.0853131999999999"/>
        <n v="7.0249607999999997"/>
        <n v="2.3417064000000001"/>
        <n v="0.4673988"/>
        <n v="13.615"/>
        <n v="1.8472211999999999"/>
        <n v="1.3061267999999999"/>
        <n v="8.9610000000000003"/>
        <n v="7.5636000000000001"/>
        <n v="22.270499999999998"/>
        <n v="21.762"/>
        <n v="6.5830000000000002"/>
        <n v="86.695499999999996"/>
        <n v="21.668399999999998"/>
        <n v="0.15840000000000001"/>
        <n v="22.1995"/>
        <n v="11.1996"/>
        <n v="83.445220000000006"/>
        <n v="36.844499999999996"/>
        <n v="16.810668400000001"/>
        <n v="0.14212440000000001"/>
        <n v="15.2272692"/>
        <n v="1.3483008000000001"/>
        <n v="1.7067204"/>
        <n v="5.2523999999999997"/>
        <n v="16.7439888"/>
        <n v="0.57443759999999999"/>
        <n v="3.0890376000000002"/>
        <n v="5.307048"/>
        <n v="0.27945720000000002"/>
        <n v="1.7424000000000001E-3"/>
        <n v="26.288499999999999"/>
        <n v="0.54477719999999996"/>
        <n v="6.7517999999999995E-2"/>
        <n v="17.587499999999999"/>
        <n v="0.1638252"/>
        <n v="9.8108603999999993"/>
        <n v="1.7789508000000001"/>
        <n v="2.4274799999999999E-2"/>
        <n v="14.77"/>
        <n v="1.3477463999999999"/>
        <n v="0.42502679999999998"/>
        <n v="17.29"/>
        <n v="25.937999999999999"/>
        <n v="5.742"/>
        <n v="0.61688880000000001"/>
        <n v="2.6329644000000001"/>
        <n v="8.7463999999999995"/>
        <n v="16.573499999999999"/>
        <n v="132.42850000000001"/>
        <n v="34.351199999999999"/>
        <n v="95.352000000000004"/>
        <n v="1.2048733"/>
        <n v="26.1432"/>
        <n v="0.26920080000000002"/>
        <n v="6.2766000000000002E-2"/>
        <n v="8.4116520000000001"/>
        <n v="21.822500000000002"/>
        <n v="203.50531549505999"/>
        <n v="51.496704000000001"/>
        <n v="237.62777107576801"/>
        <n v="469.8913824"/>
        <n v="272.29488307899999"/>
        <n v="272.29489579"/>
        <n v="251.36710078999999"/>
        <n v="1086.7936708"/>
        <n v="1.7265599999999999E-2"/>
        <n v="8.6458283999999992"/>
        <n v="0.57431473200000005"/>
        <n v="16.053364800000001"/>
        <n v="13.7832156"/>
        <n v="69.718968000000004"/>
        <n v="23.9148"/>
        <n v="25.986747600000001"/>
        <n v="0.33732000000000001"/>
        <n v="2.8784448"/>
        <n v="2.943864"/>
        <n v="2.8528631999999998"/>
        <n v="0.55079999999999996"/>
        <n v="27.854500000000002"/>
        <n v="0.16556760000000001"/>
        <n v="14.413"/>
        <n v="0.43049159999999997"/>
        <n v="6.8400000000000002E-2"/>
        <n v="0.68824799999999997"/>
        <n v="18.2441952"/>
        <n v="18.8825"/>
        <n v="4.9000000000000004"/>
        <n v="0.5806152"/>
        <n v="20.741216000000001"/>
        <n v="4.4640009999999997"/>
        <n v="18.361727999999999"/>
        <n v="9.8247600000000004E-2"/>
        <n v="3.8593367999999999"/>
        <n v="243.43573319999999"/>
        <n v="30.0869316"/>
        <n v="85.973184000000003"/>
        <n v="7.9200000000000007E-2"/>
        <n v="104.2712748"/>
        <n v="3.0653172"/>
        <n v="1.9879595999999999"/>
        <n v="16.451344800000001"/>
        <n v="20.4117408"/>
        <n v="18.1688364"/>
        <n v="1.2710016"/>
        <n v="0.69165359999999998"/>
        <n v="0.99106919999999998"/>
        <n v="110.081"/>
        <n v="4.0861260000000001"/>
        <n v="7.9200000000000001E-5"/>
        <n v="0.65304359999999995"/>
        <n v="21.261328800000001"/>
        <n v="4.0827599999999999E-2"/>
        <n v="1.1754072"/>
        <n v="20.102410899999999"/>
        <n v="0.21146400000000001"/>
        <n v="12.037212248039101"/>
        <n v="1.165548"/>
        <n v="35.599561000000001"/>
        <n v="46.388354999999997"/>
        <n v="3.7659400000000001"/>
        <n v="0.5104301"/>
        <n v="114.25320000000001"/>
        <n v="3.0051648000000002"/>
        <n v="761.39019680000001"/>
        <n v="5.5914012"/>
        <n v="5.6060299999999996"/>
        <n v="15.420339999999999"/>
        <n v="2.8084319999999998"/>
        <n v="2.4805440000000001"/>
        <n v="2.6318160000000002"/>
        <n v="9.0016344000000004"/>
        <n v="9.5561640000000008"/>
        <n v="7.81308E-2"/>
        <n v="1.9846728"/>
        <n v="94.320784799999998"/>
        <n v="71.824143599999999"/>
        <n v="112.8656232"/>
        <n v="3.7516248000000001"/>
        <n v="0.70753319999999997"/>
        <n v="4.8153600000000001"/>
        <n v="23.692125600000001"/>
        <n v="10.2814272"/>
        <n v="0.34451999999999999"/>
        <n v="0.28571400000000002"/>
        <n v="8.2304639999999996"/>
        <n v="21.726619199999998"/>
        <n v="0.88502040000000004"/>
        <n v="0.78277319999999995"/>
        <n v="0.95443920000000004"/>
        <n v="2.3688324000000001"/>
        <n v="10.320235200000001"/>
        <n v="1.2305699999999999"/>
        <n v="16.704151199999998"/>
        <n v="7.8729551999999998"/>
        <n v="23.014292399999999"/>
        <n v="4.9280030000000004"/>
        <n v="12.513044000000001"/>
        <n v="0.99795959999999995"/>
        <n v="13.935600000000001"/>
        <n v="0.65767679999999995"/>
        <n v="12.948936"/>
        <n v="50.073408000000001"/>
        <n v="48.014802000000003"/>
        <n v="4.4175779999999998"/>
        <n v="1.21671"/>
        <n v="18.8355"/>
        <n v="7.0901359399999997"/>
        <n v="4.1614360000000001"/>
        <n v="37.662453999999997"/>
        <n v="17.92482"/>
        <n v="10.411364000000001"/>
        <n v="2.2745448000000001"/>
        <n v="28.044403200000001"/>
        <n v="8.1417600000000007E-2"/>
        <n v="0.13712688000000001"/>
        <n v="4.5539999999999999E-3"/>
        <n v="6.0381288"/>
        <n v="6.7901724000000003"/>
        <n v="6.3110124000000001"/>
        <n v="4.5871560000000002"/>
        <n v="6.0948000000000002"/>
        <n v="14.509796400000001"/>
        <n v="29.725264800000001"/>
        <n v="16.216279199999999"/>
        <n v="9.6116328000000006"/>
        <n v="3.7391904"/>
        <n v="1.0349459999999999"/>
        <n v="5.3460000000000001E-2"/>
        <n v="1.549944"/>
        <n v="1.0048104"/>
        <n v="2.8999259999999998"/>
        <n v="66.132912000000005"/>
        <n v="0.37027700000000002"/>
        <n v="0.86486399999999997"/>
        <n v="2.7351323999999999"/>
        <n v="5.6664000000000003"/>
        <n v="23.722000000000001"/>
        <n v="0.9744372"/>
        <n v="12.271762799999999"/>
        <n v="0.77421960000000001"/>
        <n v="8.2562435999999995"/>
        <n v="176.1285987"/>
        <n v="1843.7201593699999"/>
        <n v="5.1402780000000003"/>
        <n v="7.9199999999999995E-4"/>
        <n v="37.699199999999998"/>
        <n v="12.798"/>
        <n v="6.3558000000000003"/>
        <n v="17.310312"/>
        <n v="0.26507930000000002"/>
        <n v="7.12008E-3"/>
        <n v="5.6798161199999999"/>
        <n v="7.8613920000000004"/>
        <n v="39.299475600000001"/>
        <n v="7.7465124000000003"/>
        <n v="8.9381556"/>
        <n v="15.9192"/>
        <n v="10.8475"/>
        <n v="0.92085839999999997"/>
        <n v="1.6097796"/>
        <n v="20.677"/>
        <n v="7.3403999999999998"/>
        <n v="0.34990559999999998"/>
        <n v="5.1851447999999998"/>
        <n v="3.7755036"/>
        <n v="8.3846664000000004"/>
        <n v="24.244"/>
        <n v="10.739896"/>
        <n v="41.404532400000001"/>
        <n v="548.40984479999997"/>
        <n v="17.408159999999999"/>
        <n v="27.799008400000002"/>
        <n v="4.690804"/>
        <n v="1.8691200000000002E-2"/>
        <n v="3.0276000000000001"/>
        <n v="1.94652"/>
        <n v="1.0951200000000001"/>
        <n v="10.344595"/>
        <n v="30.657596999999999"/>
        <n v="66.61"/>
        <n v="24.972020000000001"/>
        <n v="1.4216400000000001E-2"/>
        <n v="28.472349999999999"/>
        <n v="35.584837200000003"/>
        <n v="24.124993199999999"/>
        <n v="7.5146940000000004"/>
        <n v="24.178635"/>
        <n v="139.24144799999999"/>
        <n v="322.64298000000002"/>
        <n v="0.34691108399999998"/>
        <n v="7.3055073600000006E-2"/>
        <n v="2.0879999999999999E-2"/>
        <n v="1.203767424"/>
        <n v="0.15622472879999999"/>
        <n v="9.1770868800000002E-2"/>
        <n v="0.44364959999999998"/>
        <n v="3.14284752E-2"/>
        <n v="1.3081940000000001"/>
        <n v="1.3834960000000001"/>
        <n v="6.5256980000000002"/>
        <n v="1.0594950000000001"/>
        <n v="1.8478889999999999"/>
        <n v="2.6093039999999998"/>
        <n v="11.444202000000001"/>
        <n v="9.7199999999999995E-2"/>
        <n v="4.9704480000000002E-2"/>
        <n v="11.89"/>
        <n v="5.0663020000000003"/>
        <n v="52.274851200000001"/>
        <n v="1.7432820000000001E-3"/>
        <n v="12.126906"/>
        <n v="1.7028395999999999"/>
        <n v="1.2742092"/>
        <n v="52.506"/>
        <n v="1.8567349200000001"/>
        <n v="2571.39378145"/>
        <n v="463.72114800000003"/>
        <n v="469.69876799999997"/>
        <n v="208.05600000000001"/>
        <n v="213.476"/>
        <n v="163.91703240000001"/>
        <n v="18.656946000000001"/>
        <n v="54.198869999999999"/>
        <n v="126.53052"/>
        <n v="86.298839999999998"/>
        <n v="191.34488999999999"/>
        <n v="19.939689000000001"/>
        <n v="0.59479199999999999"/>
        <n v="8.47044"/>
        <n v="3.0908988000000002"/>
        <n v="0.21521999999999999"/>
        <n v="11.945696399999999"/>
        <n v="12.6148176"/>
        <n v="12.962228400000001"/>
        <n v="9.8705771999999996"/>
        <n v="0.53091969999999999"/>
        <n v="92.861999999999995"/>
        <n v="2.00088036E-2"/>
        <n v="22.980197"/>
        <n v="43.994492000000001"/>
        <n v="29.172499999999999"/>
        <n v="17.329898"/>
        <n v="9.8309999999999995"/>
        <n v="70.131600000000006"/>
        <n v="4.1064889999999998"/>
        <n v="37.451199000000003"/>
        <n v="102.18045600000001"/>
        <n v="56.292983999999997"/>
        <n v="8.3808000000000007"/>
        <n v="28.486799999999999"/>
        <n v="16.038"/>
        <n v="4.0474940000000004"/>
        <n v="20.627596"/>
        <n v="25.733895"/>
        <n v="18.295902000000002"/>
        <n v="702.78700000000003"/>
        <n v="749.45899999999995"/>
        <n v="1302.7840000000001"/>
        <n v="518.94970000000001"/>
        <n v="1021.8112"/>
        <n v="2303.6922"/>
        <n v="3.9100000000000002E-4"/>
        <n v="134.81281440000001"/>
        <n v="58.331879999999998"/>
        <n v="109.54044"/>
        <n v="85.342680000000001"/>
        <n v="320.85000000000002"/>
        <n v="85.305599999999998"/>
        <n v="7.920096"/>
        <n v="8.1966537000000006"/>
        <n v="22.85601561"/>
        <n v="34.509081680000001"/>
        <n v="50.967528530000003"/>
        <n v="40.909764610000003"/>
        <n v="18.97340063"/>
        <n v="13.020953479999999"/>
        <n v="5.2083598699999998"/>
        <n v="17.703243929999999"/>
        <n v="11.064496070000001"/>
        <n v="56.257285265999997"/>
        <n v="2.2128920399999998"/>
        <n v="24.34195592"/>
        <n v="34.414600999999998"/>
        <n v="0.606993"/>
        <n v="23.801339500000001"/>
        <n v="1.0178986320000001"/>
        <n v="0.186524"/>
        <n v="0.30848199999999998"/>
        <n v="0.190111"/>
        <n v="0.29413400000000001"/>
        <n v="0.31565599999999999"/>
        <n v="0.33000400000000002"/>
        <n v="0.32283000000000001"/>
        <n v="37.544400000000003"/>
        <n v="0.218807"/>
        <n v="0.20804600000000001"/>
        <n v="1.5444"/>
        <n v="2.6902499999999999E-3"/>
        <n v="0.581094"/>
        <n v="1.065339"/>
        <n v="1.043817"/>
        <n v="0.26902500000000001"/>
        <n v="0.25467699999999999"/>
        <n v="2.1376430000000002"/>
        <n v="37.479190000000003"/>
        <n v="2.2531249999999998"/>
        <n v="2.4435250000000002"/>
        <n v="8.5877999999999996E-2"/>
        <n v="14.5908"/>
        <n v="9.4535999999999998"/>
        <n v="0.3318084"/>
        <n v="29.169470484000001"/>
        <n v="0.20540520000000001"/>
        <n v="4.0577328000000001"/>
        <n v="28.249333199999999"/>
        <n v="45.540475200000003"/>
        <n v="36.016848000000003"/>
        <n v="8.5324306320000005"/>
        <n v="12.074793983999999"/>
        <n v="6.4167048000000004E-2"/>
        <n v="1.7119812599999999"/>
        <n v="2.778336E-2"/>
        <n v="10.274806079999999"/>
        <n v="16.282011239999999"/>
        <n v="4.2312599999999999E-2"/>
        <n v="7.0127640000000005E-2"/>
        <n v="0.41003820000000002"/>
        <n v="0.42582276000000002"/>
        <n v="6.0928445160000004"/>
        <n v="15.632645291999999"/>
        <n v="5.0857159320000003"/>
        <n v="4.6178803439999996"/>
        <n v="0.123012252"/>
        <n v="9.8663399999999998E-2"/>
        <n v="4.1263219800000002"/>
        <n v="0.33989907600000002"/>
        <n v="0.14921477999999999"/>
        <n v="0.27847432799999999"/>
        <n v="4.605017868"/>
        <n v="3.055276224"/>
        <n v="3.6352645560000001"/>
        <n v="9.5918019119999993"/>
        <n v="6.6034290960000002"/>
        <n v="3.9332303999999998"/>
        <n v="19.886399999999998"/>
        <n v="4.8619295999999999"/>
        <n v="9.0422410319999997"/>
        <n v="4.1484421439999997"/>
        <n v="4.1048765999999999"/>
        <n v="1.7067599999999999E-2"/>
        <n v="15.734465999999999"/>
        <n v="7.0938172799999997"/>
        <n v="4.4734536"/>
        <n v="13.8416256"/>
        <n v="0.18050630400000001"/>
        <n v="37.90692"/>
        <n v="1.300006"/>
        <n v="13.282"/>
        <n v="0.39240000000000003"/>
        <n v="112.026882"/>
        <n v="451.79671680000001"/>
        <n v="95.193291599999995"/>
        <n v="4.7746116000000001"/>
        <n v="15.696"/>
        <n v="20.695399999999999"/>
        <n v="39.744"/>
        <n v="98.094999999999999"/>
        <n v="1.9451099999999999"/>
        <n v="26.656908000000001"/>
        <n v="3.7659600000000001E-2"/>
        <n v="13.641093"/>
        <n v="0.33983999999999998"/>
        <n v="2.2315787999999999"/>
        <n v="4.7771999999999997"/>
        <n v="9.0359999999999996"/>
        <n v="8.1751427999999997"/>
        <n v="4.1250500000000002E-2"/>
        <n v="15.182798399999999"/>
        <n v="20.5905348"/>
        <n v="16.020694800000001"/>
        <n v="4.1967900000000002E-2"/>
        <n v="32.170248000000001"/>
        <n v="35.335079999999998"/>
        <n v="0.14096910000000001"/>
        <n v="19.7599248"/>
        <n v="1.7914644"/>
        <n v="1115.3613636"/>
        <n v="1041.6769308"/>
        <n v="6.3637991999999999"/>
        <n v="49.548347999999997"/>
        <n v="32.815371599999999"/>
        <n v="1.0546667999999999"/>
        <n v="2.2562891999999999"/>
        <n v="239.56200000000001"/>
        <n v="20.635203600000001"/>
        <n v="28.155124799999999"/>
        <n v="9.3124547999999994"/>
        <n v="1.652004"/>
        <n v="24.908162399999998"/>
        <n v="45.472532800000003"/>
        <n v="5.5439999999999996"/>
        <n v="133.71539999999999"/>
        <n v="1.4496899999999999"/>
        <n v="8.0909999999999993"/>
        <n v="195.9385"/>
        <n v="4.6725000000000003"/>
        <n v="33.683500000000002"/>
        <n v="26.9925"/>
        <n v="110.66070000000001"/>
        <n v="79.784700000000001"/>
        <n v="0.76015500000000003"/>
        <n v="47.661499999999997"/>
        <n v="14.42"/>
        <n v="8.2439999999999998"/>
        <n v="2.7719999999999998"/>
        <n v="99.4"/>
        <n v="4.9320050000000002"/>
        <n v="4.1645069999999999E-2"/>
        <n v="6.8149413000000001"/>
        <n v="3.4228083599999999"/>
        <n v="6.8355540000000001"/>
        <n v="2.7763163999999998"/>
        <n v="3.8710475999999998"/>
        <n v="9.3979400000000005E-2"/>
        <n v="4.2344280000000003"/>
        <n v="624.09063518000005"/>
        <n v="225.381"/>
        <n v="3.9282011999999998E-2"/>
        <n v="84.943100000000001"/>
        <n v="27.185199999999998"/>
        <n v="46.3155"/>
        <n v="126.8685"/>
        <n v="0.20760999999999999"/>
        <n v="64.819999999999993"/>
        <n v="27.4908"/>
        <n v="108.8518491"/>
        <n v="87.693469199999996"/>
        <n v="3.5591292000000001"/>
        <n v="1.7935E-5"/>
        <n v="3.2986799999999997E-2"/>
        <n v="0.78913999999999995"/>
        <n v="40.020000000000003"/>
        <n v="10.054080000000001"/>
        <n v="142.07259999999999"/>
        <n v="386.83100000000002"/>
        <n v="1.11197E-2"/>
        <n v="12.705"/>
        <n v="1.33452E-2"/>
        <n v="158.8004"/>
        <n v="28.504799999999999"/>
        <n v="24.816880000000001"/>
        <n v="399.74660599999999"/>
        <n v="5.47E-3"/>
        <n v="4.1708800000000004"/>
        <n v="0.24678559999999999"/>
        <n v="4.4478799999999999E-2"/>
        <n v="2.5038564000000001"/>
        <n v="2.39757"/>
        <n v="1.313847"/>
        <n v="4.2326599999999999E-2"/>
        <n v="3.7663500000000003E-2"/>
        <n v="0.11729489999999999"/>
        <n v="3.5131077999999998"/>
        <n v="13.842850329999999"/>
        <n v="1.7210000000000001"/>
        <n v="0.32200000000000001"/>
        <n v="8.0206979999999994"/>
        <n v="12.030609999999999"/>
        <n v="23.647818000000001"/>
        <n v="20.06888"/>
        <n v="6.6698620000000002"/>
        <n v="22.671146"/>
        <n v="1.0664676"/>
        <n v="0.20722679999999999"/>
        <n v="0.39232139999999999"/>
        <n v="1.9314252000000001"/>
        <n v="1.0411239999999999"/>
        <n v="0.73939980000000005"/>
        <n v="4.2725900000000001"/>
        <n v="6.4088523999999998"/>
        <n v="1.4241922"/>
        <n v="0.71210280000000004"/>
        <n v="4.6998072000000004"/>
        <n v="3.4379940000000002"/>
        <n v="2.2465278"/>
        <n v="8.6076143999999992"/>
        <n v="2.3398368"/>
        <n v="13.8403584"/>
        <n v="84.534999999999997"/>
        <n v="20.431799999999999"/>
        <n v="53.214100000000002"/>
        <n v="24.491205000000001"/>
        <n v="117.98905652000001"/>
        <n v="186.31778399999999"/>
        <n v="43.641036929999999"/>
        <n v="57.148004319999998"/>
        <n v="3.0407652000000001"/>
        <n v="2.4631199999999999E-2"/>
        <n v="0.2256804"/>
        <n v="10.4724576"/>
        <n v="21.1126608"/>
        <n v="1.0536300000000001"/>
        <n v="3.4848000000000001E-3"/>
        <n v="1.0821095999999999"/>
        <n v="30.361716000000001"/>
        <n v="18.1584"/>
        <n v="24.2940456"/>
        <n v="21.176733599999999"/>
        <n v="21.170952"/>
        <n v="21.162279600000002"/>
        <n v="18.924127200000001"/>
        <n v="21.456705599999999"/>
        <n v="21.5755056"/>
        <n v="17.844274800000001"/>
        <n v="237.28020000000001"/>
        <n v="38.525759999999998"/>
        <n v="1.3391999999999999"/>
        <n v="8.5016739999999995"/>
        <n v="670.85699999999997"/>
        <n v="0.61780299999999999"/>
        <n v="8.0569763999999999"/>
        <n v="8.51"/>
        <n v="0.489118"/>
        <n v="5.9285030000000001"/>
        <n v="9.9151667999999997"/>
        <n v="6.43302"/>
        <n v="2.5779999999999998"/>
        <n v="8.9354999999999993"/>
        <n v="169.61340000000001"/>
        <n v="188.13900000000001"/>
        <n v="76.587000000000003"/>
        <n v="10.798500000000001"/>
        <n v="3.323232"/>
        <n v="13.1064516"/>
        <n v="13.130607599999999"/>
        <n v="29.3139"/>
        <n v="54.771908400000001"/>
        <n v="63.507193200000003"/>
        <n v="21.169070999999999"/>
        <n v="8.8228404000000005"/>
        <n v="6.2107847999999999"/>
        <n v="16.309080000000002"/>
        <n v="1.3865544000000001"/>
        <n v="1.4212836"/>
        <n v="32.369356799999998"/>
        <n v="0.16584479999999999"/>
        <n v="52.850555999999997"/>
        <n v="14.752800000000001"/>
        <n v="1.9315169999999999"/>
        <n v="23.342746000000002"/>
        <n v="8.030151"/>
        <n v="2.8919739999999998"/>
        <n v="20.1818624"/>
        <n v="0.30812329999999999"/>
        <n v="6.5835797999999999"/>
        <n v="8.3707271999999993"/>
        <n v="6.6208428000000001"/>
        <n v="5.1832149999999997"/>
        <n v="8.6087999999999998E-2"/>
        <n v="1074.5232577199999"/>
        <n v="8.6087999999999998E-3"/>
        <n v="1.701950184"/>
        <n v="1.742116464"/>
        <n v="6.7440384000000006E-2"/>
        <n v="3.2107299839999999"/>
        <n v="17.614919520000001"/>
        <n v="8.5635791999999995"/>
        <n v="599.00279790000002"/>
        <n v="32.550474000000001"/>
        <n v="32.837536999999998"/>
        <n v="0.36650500000000003"/>
        <n v="0.45924361000000002"/>
        <n v="3.4121337500000002"/>
        <n v="5.7750700000000002E-2"/>
        <n v="815.261436"/>
        <n v="14.773690800000001"/>
        <n v="194.37327479999999"/>
        <n v="29.284589"/>
        <n v="1.8976150000000001"/>
        <n v="4.2685300000000004E-3"/>
        <n v="45.1008"/>
        <n v="3.7800500000000001"/>
        <n v="0.15816240000000001"/>
        <n v="0.1240668"/>
        <n v="20.0499948"/>
        <n v="597.23"/>
        <n v="50.963999999999999"/>
        <n v="32.842799999999997"/>
        <n v="3.3767999999999998"/>
        <n v="30.488399999999999"/>
        <n v="1.0046520000000001"/>
        <n v="1.020492"/>
        <n v="1.8676547999999999"/>
        <n v="1.3281444"/>
        <n v="2.2792080000000001"/>
        <n v="22.300999999999998"/>
        <n v="4.4958276000000001"/>
        <n v="6.5422368000000004"/>
        <n v="24.851115"/>
        <n v="1.9359980640000001"/>
        <n v="2.0365693920000001"/>
        <n v="1.273903488"/>
        <n v="53.249842800000003"/>
        <n v="2.5645688639999999"/>
        <n v="1.63428408"/>
        <n v="46.315486800000002"/>
        <n v="9.3851999999999998E-3"/>
        <n v="214.96808519999999"/>
        <n v="96.293853479999996"/>
        <n v="101.4584868"/>
        <n v="109.94734080000001"/>
        <n v="24.080103000000001"/>
        <n v="14841.693851829999"/>
        <n v="4013.35569558"/>
        <n v="15.746930000000001"/>
        <n v="1.90111E-2"/>
        <n v="1.54241E-2"/>
        <n v="7217.9280820000004"/>
        <n v="15161.141748800001"/>
        <n v="11.19144"/>
        <n v="12.59037"/>
        <n v="56.674599999999998"/>
        <n v="1.9011100000000001"/>
        <n v="7.7120499999999996"/>
        <n v="15.24475"/>
        <n v="120.4937712"/>
        <n v="5708.5953419999996"/>
        <n v="55.311"/>
        <n v="3460.6858350000002"/>
        <n v="16.64368"/>
        <n v="8.8240200000000009"/>
        <n v="740.52885603462005"/>
        <n v="28.372664961680002"/>
        <n v="3234.9715387153001"/>
        <n v="4184.1697788000001"/>
        <n v="0.93757999999999997"/>
        <n v="2.0912210000000001E-2"/>
        <n v="1435.4366004000001"/>
        <n v="1118.4162263999999"/>
        <n v="894.78393840000001"/>
        <n v="560.88069840000003"/>
        <n v="677.85299999999995"/>
        <n v="656.86"/>
        <n v="11313.560665000001"/>
        <n v="61.887276"/>
        <n v="11.7828"/>
        <n v="21.232800000000001"/>
        <n v="7.5200400000000001E-2"/>
        <n v="0.349074"/>
        <n v="1.8716147999999999"/>
        <n v="0.12856190000000001"/>
        <n v="0.11995309999999999"/>
        <n v="1.4051752"/>
        <n v="4.3889519999999997"/>
        <n v="6.1821929999999998"/>
        <n v="0.62769960000000002"/>
        <n v="12.8803752"/>
        <n v="3.6587399999999999"/>
        <n v="122.8896"/>
        <n v="3.3660000000000001"/>
        <n v="8.6544000000000008"/>
        <n v="4103.3967720099999"/>
        <n v="11122.6369430296"/>
        <n v="84.424903200000003"/>
        <n v="996.89814999999999"/>
        <n v="420.37860000000001"/>
        <n v="60.972499999999997"/>
        <n v="3.1204800000000001"/>
        <n v="9.0288E-3"/>
        <n v="4.1580000000000004"/>
        <n v="8.3160000000000005E-3"/>
        <n v="15.602320799999999"/>
        <n v="9.0275327999999995"/>
        <n v="100.608948"/>
        <n v="390.19499999999999"/>
        <n v="1.0355669000000001"/>
        <n v="14.3"/>
        <n v="30.986315437999998"/>
        <n v="0.54359999999999997"/>
        <n v="12.038399999999999"/>
        <n v="98.177940000000007"/>
        <n v="12.686892"/>
        <n v="3.8380900000000003E-2"/>
        <n v="60.569380799999998"/>
        <n v="48.674484499999998"/>
        <n v="7.0991569999999999"/>
        <n v="70.872682999999995"/>
        <n v="8.9463720000000002"/>
        <n v="7.0380000000000003"/>
        <n v="7938.6149420399997"/>
        <n v="2594.3114783999999"/>
        <n v="5.915"/>
        <n v="7.7270687999999996"/>
        <n v="2.7247968"/>
        <n v="7.4567987999999996"/>
        <n v="878.16608399999996"/>
        <n v="18.045202"/>
        <n v="11.940956"/>
        <n v="1.5962E-2"/>
        <n v="106.093411"/>
        <n v="66.718423000000001"/>
        <n v="23.142094"/>
        <n v="3.7184399999999999E-2"/>
        <n v="17.155010000000001"/>
        <n v="238.57234750800001"/>
        <n v="76.213306000000003"/>
        <n v="71.458286000000001"/>
        <n v="885.66330000000005"/>
        <n v="353.42196960000001"/>
        <n v="20.434004999999999"/>
        <n v="27.425889999999999"/>
        <n v="89.745444000000006"/>
        <n v="4.2341249999999997"/>
        <n v="1.7999999999999999E-2"/>
        <n v="23.497920000000001"/>
        <n v="0.34110000000000001"/>
        <n v="183.0934"/>
        <n v="9.5815999999999999"/>
        <n v="415.94929999999999"/>
        <n v="0.14150779999999999"/>
        <n v="0.19344600000000001"/>
        <n v="0.3405204"/>
        <n v="9.3495599999999998E-2"/>
        <n v="0.3523212"/>
        <n v="4.8995999999999998E-2"/>
        <n v="0.50806799999999996"/>
        <n v="9.8643599999999998E-2"/>
        <n v="0.152064"/>
        <n v="1.9506167999999999"/>
        <n v="2.7604763999999999"/>
        <n v="12963.249790598"/>
        <n v="5.1271860599999997"/>
        <n v="69.674003999999996"/>
        <n v="0.1929806"/>
        <n v="0.17027999999999999"/>
        <n v="0.92659999999999998"/>
        <n v="2.2239"/>
        <n v="1.3591"/>
        <n v="0.67330000000000001"/>
        <n v="2.5868000000000002"/>
        <n v="11.265000000000001"/>
        <n v="0.69589999999999996"/>
        <n v="5.0067000000000004"/>
        <n v="1.9218"/>
        <n v="0.87870000000000004"/>
        <n v="0.67149999999999999"/>
        <n v="1.0549440000000001"/>
        <n v="16.043544000000001"/>
        <n v="28.77"/>
        <n v="4.4619999999999997"/>
        <n v="0.20100000000000001"/>
        <n v="4.2606000000000002"/>
        <n v="33.613999999999997"/>
        <n v="40.336799999999997"/>
        <n v="18.300899999999999"/>
        <n v="16.620200000000001"/>
        <n v="14.5289"/>
        <n v="14.254799999999999"/>
        <n v="16.0823"/>
        <n v="0.44720280000000001"/>
        <n v="0.38182319999999997"/>
        <n v="3.2258159999999998E-3"/>
        <n v="1.392336"/>
        <n v="1.1267784000000001"/>
        <n v="0.40863240000000001"/>
        <n v="1.9008E-3"/>
        <n v="1.6634376"/>
        <n v="4.5044208000000001"/>
        <n v="20.599499999999999"/>
        <n v="25.0784424"/>
        <n v="6.5564136"/>
        <n v="25.605082800000002"/>
        <n v="12.155616"/>
        <n v="19.983599999999999"/>
        <n v="9.5972183999999991"/>
        <n v="15.649365599999999"/>
        <n v="31.756450000000001"/>
        <n v="7.9631999999999996"/>
        <n v="13.59"/>
        <n v="18.244987200000001"/>
        <n v="18.799387200000002"/>
        <n v="0.55744919999999998"/>
        <n v="31.408106400000001"/>
        <n v="16.782499999999999"/>
        <n v="248.016412"/>
        <n v="26.00196"/>
        <n v="14.710133000000001"/>
        <n v="1.029687"/>
        <n v="2.2435350000000001"/>
        <n v="10.4207296"/>
        <n v="18.518473"/>
        <n v="0.44360429000000001"/>
        <n v="1.8"/>
        <n v="11.34"/>
        <n v="21.22128"/>
        <n v="0.49765999999999999"/>
        <n v="13.527564999999999"/>
        <n v="1.6939966200000001"/>
        <n v="1.7088468000000001"/>
        <n v="1.27191433"/>
        <n v="1.5146466199999999"/>
        <n v="1.1587356"/>
        <n v="5.848128"/>
        <n v="2.0762676"/>
        <n v="6.3336636000000004"/>
        <n v="2.4229259999999999"/>
        <n v="1.61"/>
        <n v="2.9750000000000001"/>
        <n v="0.84240000000000004"/>
        <n v="8.8375000000000004"/>
        <n v="11.602499999999999"/>
        <n v="10.137"/>
        <n v="131.5008"/>
        <n v="39.650399999999998"/>
        <n v="15.055199999999999"/>
        <n v="18.889199999999999"/>
        <n v="6.23142"/>
        <n v="0.68759999999999999"/>
        <n v="17.481999999999999"/>
        <n v="29.071000000000002"/>
        <n v="0.18"/>
        <n v="25.377970000000001"/>
        <n v="144.73331999999999"/>
        <n v="9.3167000000000009"/>
        <n v="3.2616000000000001"/>
        <n v="6.2944500000000003"/>
        <n v="10.017905000000001"/>
        <n v="2.0274000000000001"/>
        <n v="1.1077030000000001"/>
        <n v="1816.54069"/>
        <n v="7.7377212000000001E-2"/>
        <n v="1.9440059999999999"/>
        <n v="19.358294999999998"/>
        <n v="36.624211000000003"/>
        <n v="2.34036E-2"/>
        <n v="0.76500000000000001"/>
        <n v="51.134399999999999"/>
        <n v="74.854659999999996"/>
        <n v="20.815207000000001"/>
        <n v="39.6633"/>
        <n v="0.98794079999999995"/>
        <n v="14.692748399999999"/>
        <n v="39.505499999999998"/>
        <n v="43.938540000000003"/>
        <n v="4.3956"/>
        <n v="4.2549999999999999"/>
        <n v="2.4011999999999998"/>
        <n v="31.725999999999999"/>
        <n v="0.47341800000000001"/>
        <n v="1.2167964E-2"/>
        <n v="42.065297999999999"/>
        <n v="30.7073"/>
        <n v="11.2493"/>
        <n v="15.785589999999999"/>
        <n v="22.535308000000001"/>
        <n v="2.4702000000000002"/>
        <n v="0.81108720000000001"/>
        <n v="3.5999999999999997E-2"/>
        <n v="6.036511"/>
        <n v="12.072608000000001"/>
        <n v="28.7825472"/>
        <n v="4.0408236000000004"/>
        <n v="24.161860799999999"/>
        <n v="117.4824"/>
        <n v="3.4299999999999999E-4"/>
        <n v="15.063155999999999"/>
        <n v="6.0560668079999997"/>
        <n v="6.0565435919999997"/>
        <n v="2.3460000000000001"/>
        <n v="1481.348"/>
        <n v="1930.7196309999999"/>
        <n v="76.075999999999993"/>
        <n v="153.31737960000001"/>
        <n v="2.1559428"/>
        <n v="2.5108999999999998E-4"/>
        <n v="9.6559919999999995"/>
        <n v="25.3368"/>
        <n v="141.01900000000001"/>
        <n v="48.978000000000002"/>
        <n v="0.35996400000000001"/>
        <n v="320.589945"/>
        <n v="615.41932499999996"/>
        <n v="2.5306776000000002"/>
        <n v="3.3587136000000002"/>
        <n v="0.62179300000000004"/>
        <n v="0.36206280000000002"/>
        <n v="0.78803699999999999"/>
        <n v="2.5483916"/>
        <n v="0.89579560000000003"/>
        <n v="1.4625802000000001"/>
        <n v="3.2031018000000002"/>
        <n v="57.373187999999999"/>
        <n v="0.67337899999999995"/>
        <n v="37.881799999999998"/>
        <n v="9.2376000000000005"/>
        <n v="4.3009560000000002"/>
        <n v="58.642531200000001"/>
        <n v="2.8224"/>
        <n v="19.2348"/>
        <n v="2.4742872"/>
        <n v="15.6975192"/>
        <n v="4.9248000000000003"/>
        <n v="3.8122128000000002"/>
        <n v="4.0692168000000004"/>
        <n v="4.9014899999999999"/>
        <n v="2.0622888000000001"/>
        <n v="1.9025027999999999"/>
        <n v="38.355587999999997"/>
        <n v="153.21924000000001"/>
        <n v="17.376836399999998"/>
        <n v="30.840836400000001"/>
        <n v="44.747405999999998"/>
        <n v="5.4912923999999999"/>
        <n v="21.256091999999999"/>
        <n v="4.0609999999999999"/>
        <n v="19.344639600000001"/>
        <n v="20.429323199999999"/>
        <n v="19.386457199999999"/>
        <n v="20.885277599999998"/>
        <n v="32.833785599999999"/>
        <n v="5.8853916000000002"/>
        <n v="6.4692936000000003"/>
        <n v="21.5824356"/>
        <n v="47.774999999999999"/>
        <n v="4.5339742799999998"/>
        <n v="4.5223081199999999"/>
        <n v="4.4662127399999996"/>
        <n v="4.5572681880000001"/>
        <n v="4.4611245359999998"/>
        <n v="103.1964516"/>
        <n v="1.3528944000000001"/>
        <n v="1.3837824000000001"/>
        <n v="15.621487200000001"/>
        <n v="23.905000000000001"/>
        <n v="37.065600000000003"/>
        <n v="47.509149600000001"/>
        <n v="0.29181240000000003"/>
        <n v="28.9062576"/>
        <n v="28.776686399999999"/>
        <n v="2.8696E-4"/>
        <n v="21.3948"/>
        <n v="113.92776000000001"/>
        <n v="23.518799999999999"/>
        <n v="5.5500000000000001E-2"/>
        <n v="50.472000000000001"/>
        <n v="18.506"/>
        <n v="33.379117200000003"/>
        <n v="2.4643079999999999"/>
        <n v="2.5356671999999998"/>
        <n v="8.4265919999999994"/>
        <n v="4.6680875999999998"/>
        <n v="20.902503599999999"/>
        <n v="4.3003619999999998"/>
        <n v="1.4546268"/>
        <n v="8.9892E-2"/>
        <n v="12.2228964"/>
        <n v="16.054671599999999"/>
        <n v="8.7192000000000007"/>
        <n v="20.284506"/>
        <n v="16.2718776"/>
        <n v="17.161677600000001"/>
        <n v="57.376188079999999"/>
        <n v="619.99450602000002"/>
        <n v="17.54360835"/>
        <n v="19.813434340000001"/>
        <n v="11.078258399999999"/>
        <n v="69.020344800000004"/>
        <n v="1.1725000000000001"/>
        <n v="46.82"/>
        <n v="2.5108999999999999E-2"/>
        <n v="38.337987599999998"/>
        <n v="14.943970800000001"/>
        <n v="14.074631999999999"/>
        <n v="36.483519600000001"/>
        <n v="10.968526799999999"/>
        <n v="10.4724"/>
        <n v="14.518468800000001"/>
        <n v="39.253618799999998"/>
        <n v="0.14480719"/>
        <n v="1.1117699999999999"/>
        <n v="45.54"/>
        <n v="43.064999999999998"/>
        <n v="111.389"/>
        <n v="37.53"/>
        <n v="7.5600000000000001E-2"/>
        <n v="32.842440000000003"/>
        <n v="5.3999999999999999E-2"/>
        <n v="14.576560000000001"/>
        <n v="7.0599600000000002"/>
        <n v="2.1239999999999998E-2"/>
        <n v="46.093600000000002"/>
        <n v="2.4172235999999998"/>
        <n v="7.0814304000000003"/>
        <n v="14.5044108"/>
        <n v="16.1934696"/>
        <n v="21.637954799999999"/>
        <n v="0.98778239999999995"/>
        <n v="127.5265728"/>
        <n v="15.2825904"/>
        <n v="65.613600000000005"/>
        <n v="7.56"/>
        <n v="4.6594270800000004"/>
        <n v="25.297180919999999"/>
        <n v="0.28332000000000002"/>
        <n v="10.0752696"/>
        <n v="72.640141200000002"/>
        <n v="127.4512536"/>
        <n v="69.825610800000007"/>
        <n v="70.397909999999996"/>
        <n v="136.68181559999999"/>
        <n v="1.8342000000000001"/>
        <n v="3.52332"/>
        <n v="10.617354000000001"/>
        <n v="0.40423680000000001"/>
        <n v="128.272932"/>
        <n v="6.5638800000000002"/>
        <n v="25.1784"/>
        <n v="90.226799999999997"/>
        <n v="2.4170256000000001"/>
        <n v="0.27775440000000001"/>
        <n v="46.118699999999997"/>
        <n v="2.9980764"/>
        <n v="2.6511011999999998"/>
        <n v="37.607644800000003"/>
        <n v="4.3559999999999999"/>
        <n v="11.938000000000001"/>
        <n v="0.33893640000000003"/>
        <n v="9.2070000000000007"/>
        <n v="15.87312"/>
        <n v="17.196548400000001"/>
        <n v="50.377076639999999"/>
        <n v="32.912296560000001"/>
        <n v="32.947560000000003"/>
        <n v="1.1689031000000001"/>
        <n v="3.3767149999999999"/>
        <n v="2.6120017"/>
        <n v="1.0778935000000001"/>
        <n v="0.37304799999999999"/>
        <n v="0.175763"/>
        <n v="8.1021599999999996"/>
        <n v="7.8731999999999998"/>
        <n v="17.765999999999998"/>
        <n v="0.27124999999999999"/>
        <n v="29.276399999999999"/>
        <n v="2.8464499999999999"/>
        <n v="0.47594999999999998"/>
        <n v="0.40160000000000001"/>
        <n v="1.0707199999999999"/>
        <n v="4.5069299999999997"/>
        <n v="2.5138799999999999"/>
        <n v="2.0901700000000001"/>
        <n v="2.7092999999999998"/>
        <n v="17.644179999999999"/>
        <n v="24.77338"/>
        <n v="21.99184"/>
        <n v="26.083629999999999"/>
        <n v="0.23818"/>
        <n v="0.41215000000000002"/>
        <n v="0.42009000000000002"/>
        <n v="0.27792"/>
        <n v="2.7277200000000001"/>
        <n v="15.27814"/>
        <n v="27.999939999999999"/>
        <n v="2.3609124000000001"/>
        <n v="55.526407200000001"/>
        <n v="9.6054408000000002"/>
        <n v="17.697672000000001"/>
        <n v="0.58896000000000004"/>
        <n v="19.084190400000001"/>
        <n v="22.044171599999999"/>
        <n v="10.0660428"/>
        <n v="0.14188680000000001"/>
        <n v="39.378358800000001"/>
        <n v="0.44692900000000002"/>
        <n v="45.205340399999997"/>
        <n v="32.322499999999998"/>
        <n v="21.168576000000002"/>
        <n v="70.999156799999994"/>
        <n v="6.2198136000000002"/>
        <n v="39.4832988"/>
        <n v="7.1517600000000003"/>
        <n v="8.2227599999999992"/>
        <n v="20.8015632"/>
        <n v="0.38079360000000001"/>
        <n v="0.321552"/>
        <n v="30.248657999999999"/>
        <n v="65.897686800000002"/>
        <n v="153.761256"/>
        <n v="47.076717600000002"/>
        <n v="10.4614884"/>
        <n v="4.9751690000000001E-2"/>
        <n v="3.9349389999999998E-2"/>
        <n v="5.1581059999999998E-2"/>
        <n v="4.2176663400000002E-2"/>
        <n v="2.71804925E-2"/>
        <n v="1.8229492699999999E-2"/>
        <n v="4.4980979999999997E-2"/>
        <n v="6.0261599999999999E-2"/>
        <n v="6.9587800000000005E-2"/>
        <n v="1.438387E-2"/>
        <n v="9.9718600000000008E-3"/>
        <n v="7.0780000000000003"/>
        <n v="102.788"/>
        <n v="191.02099999999999"/>
        <n v="1.9404000000000001E-2"/>
        <n v="41.965000000000003"/>
        <n v="60.335999999999999"/>
        <n v="20.751999999999999"/>
        <n v="24.5124"/>
        <n v="6.6961224000000001"/>
        <n v="1.9008000000000001E-2"/>
        <n v="1.3792679999999999"/>
        <n v="81.9756"/>
        <n v="9.0327599999999997"/>
        <n v="0.19213920000000001"/>
        <n v="35.4300408"/>
        <n v="62.589599999999997"/>
        <n v="25.312000000000001"/>
        <n v="56.460299999999997"/>
        <n v="131.7345"/>
        <n v="0.57635999999999998"/>
        <n v="10.0068012"/>
        <n v="25.542673199999999"/>
        <n v="46.173797999999998"/>
        <n v="12.570119999999999"/>
        <n v="30.184000000000001"/>
        <n v="34.887999999999998"/>
        <n v="20.015999999999998"/>
        <n v="27.063058571999999"/>
        <n v="38.894006447999999"/>
        <n v="36.232477776000003"/>
        <n v="99.8204724"/>
        <n v="19.814057999999999"/>
        <n v="94.343999999999994"/>
        <n v="66.94"/>
        <n v="7.9918740000000001"/>
        <n v="3.96E-3"/>
        <n v="84.165000000000006"/>
        <n v="95.427300000000002"/>
        <n v="0.31334800000000002"/>
        <n v="0.18604080000000001"/>
        <n v="1.4510213999999999"/>
        <n v="32.219000000000001"/>
        <n v="0.44110440000000001"/>
        <n v="22.128717600000002"/>
        <n v="1.03653"/>
        <n v="1.2852972"/>
        <n v="148.375"/>
        <n v="20.662500000000001"/>
        <n v="4.9931999999999999"/>
        <n v="11.8256292"/>
        <n v="15.564700800000001"/>
        <n v="2.6650799999999999E-2"/>
        <n v="47.881587600000003"/>
        <n v="1.8360000000000001"/>
        <n v="40.852800000000002"/>
        <n v="3.5870000000000002"/>
        <n v="2.8624260000000001"/>
        <n v="7.1739999999999998E-4"/>
        <n v="0.76951910999999995"/>
        <n v="9.2544600000000008E-3"/>
        <n v="2.2418750000000001E-2"/>
        <n v="19.728000000000002"/>
        <n v="398.25920000000002"/>
        <n v="36.612000000000002"/>
        <n v="0.13843437"/>
        <n v="13.4466948"/>
        <n v="12.5446068"/>
        <n v="3.8592"/>
        <n v="0.2772751"/>
        <n v="7.1943110000000005E-2"/>
        <n v="14.4676873"/>
        <n v="14.4637812"/>
        <n v="7.1907239999999997E-2"/>
        <n v="18.2592"/>
        <n v="22.024213199999998"/>
        <n v="12.475584"/>
        <n v="46.112000000000002"/>
        <n v="20.861795999999998"/>
        <n v="53.78304"/>
        <n v="57.556980000000003"/>
        <n v="13.056912000000001"/>
        <n v="15.481897200000001"/>
        <n v="307.37099999999998"/>
        <n v="8.8420000000000005"/>
        <n v="6.8978051999999996"/>
        <n v="28.144500000000001"/>
        <n v="3.4689600000000001E-2"/>
        <n v="1.550484"/>
        <n v="201.53550000000001"/>
        <n v="3.4435199999999999E-2"/>
        <n v="66.200400000000002"/>
        <n v="1.08514"/>
        <n v="10.462953600000001"/>
        <n v="2.3411916000000002"/>
        <n v="68.468999999999994"/>
        <n v="17.576024400000001"/>
        <n v="30.788722799999999"/>
        <n v="0.24868799999999999"/>
        <n v="0.2107512"/>
        <n v="0.28088279999999999"/>
        <n v="3.5869999999999999E-2"/>
        <n v="58.478499999999997"/>
        <n v="1.1225807999999999"/>
        <n v="6.7070916"/>
        <n v="0.84245040000000004"/>
        <n v="1.9630512"/>
        <n v="86.073999999999998"/>
        <n v="227.3245"/>
        <n v="127.05840000000001"/>
        <n v="138.75443999999999"/>
        <n v="6.4429200000000006E-2"/>
        <n v="18.3996"/>
        <n v="5.4806399999999998E-2"/>
        <n v="35.877600000000001"/>
        <n v="98.366013756870302"/>
        <n v="94.191360446784003"/>
        <n v="34.491599999999998"/>
        <n v="0.17784"/>
        <n v="57.268259999999998"/>
        <n v="2.0568900000000001E-2"/>
        <n v="25.418500000000002"/>
        <n v="18.619199999999999"/>
        <n v="5.0685000000000002"/>
        <n v="1.75E-3"/>
        <n v="3.3460869999999998"/>
        <n v="1.65002E-2"/>
        <n v="1.8522E-3"/>
        <n v="1.06E-4"/>
        <n v="257.02706289999998"/>
        <n v="120.2449"/>
        <n v="1.5860196"/>
        <n v="2.0579999999999999E-4"/>
        <n v="1.5839999999999999E-3"/>
        <n v="3.2472E-3"/>
        <n v="9.1634400000000005E-2"/>
        <n v="3.96E-5"/>
        <n v="12.995452800000001"/>
        <n v="26.398112399999999"/>
        <n v="10.4796"/>
        <n v="0.9"/>
        <n v="80.965000000000003"/>
        <n v="4.4748000000000001E-3"/>
        <n v="69.429769199999996"/>
        <n v="0.110286"/>
        <n v="8.1575999999999992E-3"/>
        <n v="12.4709112"/>
        <n v="0.8831196"/>
        <n v="5.1239999999999997E-5"/>
        <n v="19.8324"/>
        <n v="1.16838"/>
        <n v="1.8E-5"/>
        <n v="54.46"/>
        <n v="2.052E-2"/>
        <n v="9.7970399999999999E-2"/>
        <n v="7.7220000000000004"/>
        <n v="27.223199999999999"/>
        <n v="0.3995918"/>
        <n v="0.59974640000000001"/>
        <n v="89.396643600000004"/>
        <n v="59.130086400000003"/>
        <n v="3.6350820000000001"/>
        <n v="3.2437548"/>
        <n v="42.299690400000003"/>
        <n v="53.685165599999998"/>
        <n v="1.6930639999999999"/>
        <n v="0.67794299999999996"/>
        <n v="10.0275"/>
        <n v="9.8350000000000009"/>
        <n v="0.132719"/>
        <n v="12.775"/>
        <n v="8.6303999999999998"/>
        <n v="0.28695999999999999"/>
        <n v="16.8"/>
        <n v="4.415"/>
        <n v="8.3650000000000002"/>
        <n v="0.65642100000000003"/>
        <n v="14.577500000000001"/>
        <n v="7.2450000000000001"/>
        <n v="13.598317"/>
        <n v="0.100436"/>
        <n v="0.84653199999999995"/>
        <n v="0.36587399999999998"/>
        <n v="0.65283400000000003"/>
        <n v="19.1122272"/>
        <n v="19.723255200000001"/>
        <n v="35.0635428"/>
        <n v="77.115376800000007"/>
        <n v="2.1351924000000002"/>
        <n v="36.443800799999998"/>
        <n v="14.2128"/>
        <n v="3.2295780000000001"/>
        <n v="1.3384404000000001"/>
        <n v="12.285306"/>
        <n v="41.020499999999998"/>
        <n v="44.6616"/>
        <n v="74.084000000000003"/>
        <n v="5.2140000000000004"/>
        <n v="2.3900000000000001E-2"/>
        <n v="2.2730400000000001E-2"/>
        <n v="33.100497500000003"/>
        <n v="315.23008855360001"/>
        <n v="3.9456999999999999E-3"/>
        <n v="1.6434000000000001E-2"/>
        <n v="4.7371499999999997"/>
        <n v="1.27116E-2"/>
        <n v="9.9175824000000006"/>
        <n v="1.4068965"/>
        <n v="2.7673705000000002"/>
        <n v="213.46289999999999"/>
        <n v="7.9990100000000008E-3"/>
        <n v="1.4436576000000001"/>
        <n v="3.2204700000000002"/>
        <n v="2.7392903999999998"/>
        <n v="2.1598236000000002"/>
        <n v="1.1732292"/>
        <n v="1.2963799999999999E-2"/>
        <n v="1.4910192"/>
        <n v="27.182469600000001"/>
        <n v="2.72844E-2"/>
        <n v="1.2098196000000001"/>
        <n v="1.242054"/>
        <n v="18.215722800000002"/>
        <n v="2.7701387999999998"/>
        <n v="5.9679180000000001"/>
        <n v="1.452735E-2"/>
        <n v="0.60756606000000002"/>
        <n v="57.218580000000003"/>
        <n v="2.0243519999999999"/>
        <n v="0.98678370000000004"/>
        <n v="52.540923599999999"/>
        <n v="20.072923200000002"/>
        <n v="21.049900000000001"/>
        <n v="5.0738687999999996"/>
        <n v="0.80985960000000001"/>
        <n v="58.912959600000001"/>
        <n v="18.755154000000001"/>
        <n v="16.656300000000002"/>
        <n v="33.312600000000003"/>
        <n v="73.8233496"/>
        <n v="1.6739999999999999"/>
        <n v="27.788399999999999"/>
        <n v="16.1448"/>
        <n v="3.2075999999999998"/>
        <n v="94.391400000000004"/>
        <n v="62.927599999999998"/>
        <n v="1.3488552"/>
        <n v="17.4277224"/>
        <n v="14.142150000000001"/>
        <n v="1.3384799999999999"/>
        <n v="54.513914399999997"/>
        <n v="13.8996"/>
        <n v="53.002800000000001"/>
        <n v="18.003599999999999"/>
        <n v="0.48237975999999999"/>
        <n v="19.357199999999999"/>
        <n v="72.576849999999993"/>
        <n v="1.7166996000000001"/>
        <n v="2.3040468000000001"/>
        <n v="0.61696399999999996"/>
        <n v="0.88900807999999998"/>
        <n v="6.7045572"/>
        <n v="4.806"/>
        <n v="48.353601599999998"/>
        <n v="0.1499366"/>
        <n v="76.536000000000001"/>
        <n v="59.265799999999999"/>
        <n v="23.630400000000002"/>
        <n v="58.1205"/>
        <n v="5439.26458"/>
        <n v="8.1744299999999992"/>
        <n v="0.77152679999999996"/>
        <n v="0.42043320000000001"/>
        <n v="0.56881440000000005"/>
        <n v="7.5950423999999996"/>
        <n v="109.57259999999999"/>
        <n v="4.1606135999999996"/>
        <n v="190.44300000000001"/>
        <n v="26.910100799999999"/>
        <n v="84.404809999999998"/>
        <n v="9.1225331999999995"/>
        <n v="17.483993999999999"/>
        <n v="33.421787999999999"/>
        <n v="69.395634000000001"/>
        <n v="69.395673599999995"/>
        <n v="11.200071599999999"/>
        <n v="0.75239999999999996"/>
        <n v="1.115496"/>
        <n v="16.028639999999999"/>
        <n v="41.169862799999997"/>
        <n v="0.16287479999999999"/>
        <n v="0.88957439999999999"/>
        <n v="64.672200000000004"/>
        <n v="2.6521992000000001"/>
        <n v="1371.9773"/>
        <n v="3.2925650000000002"/>
        <n v="4.7179669999999998"/>
        <n v="4.7054780000000003"/>
        <n v="71.126256960000006"/>
        <n v="17.67196728"/>
        <n v="11.385277200000001"/>
        <n v="6.9141203999999998"/>
        <n v="51.377554799999999"/>
        <n v="0.46764"/>
        <n v="8.0028000000000006"/>
        <n v="30.387599999999999"/>
        <n v="1727.2184152"/>
        <n v="2139.6237673599999"/>
        <n v="4.1955803999999999"/>
        <n v="0.31822599600000001"/>
        <n v="0.97772043600000003"/>
        <n v="0.39212316000000003"/>
        <n v="0.37936720800000001"/>
        <n v="2.16E-3"/>
        <n v="2.7359999999999999E-2"/>
        <n v="12.749974999999999"/>
        <n v="83.471136299999998"/>
        <n v="10.623967199999999"/>
        <n v="766.82690239999999"/>
        <n v="792.05023919999996"/>
        <n v="0.80673119999999998"/>
        <n v="7.1901324000000004"/>
        <n v="0.28341719999999998"/>
        <n v="6.4833911999999998"/>
        <n v="0.35913240000000002"/>
        <n v="3.6111635999999998"/>
        <n v="1.6691400000000001"/>
        <n v="1.6691796000000001"/>
        <n v="6.1170119999999999"/>
        <n v="6.1170515999999999"/>
        <n v="15.6705516"/>
        <n v="60.258250799999999"/>
        <n v="62.606689199999998"/>
        <n v="67.263292800000002"/>
        <n v="25.592400000000001"/>
        <n v="9.1151999999999997"/>
        <n v="130.5299"/>
        <n v="149.36806000000001"/>
        <n v="766.74664051299999"/>
        <n v="71.079120000000003"/>
        <n v="444.79402858999998"/>
        <n v="270.22881216000002"/>
        <n v="3.9744000000000002"/>
        <n v="15.6348"/>
        <n v="2587.5354779999998"/>
        <n v="3157.3096988000002"/>
        <n v="2.837317E-2"/>
        <n v="15.500216999999999"/>
        <n v="20.296438200000001"/>
        <n v="7.5646541000000003"/>
        <n v="8.9450064000000005"/>
        <n v="6.9246144000000003"/>
        <n v="15.7552956"/>
        <n v="30.280575599999999"/>
        <n v="13.013999999999999"/>
        <n v="2.4300000000000002"/>
        <n v="84.938673600000001"/>
        <n v="36.456119999999999"/>
        <n v="69.776546400000001"/>
        <n v="1.0240560000000001"/>
        <n v="19.111931999999999"/>
        <n v="22.626457812000002"/>
        <n v="16.947175000000001"/>
        <n v="16.670850000000002"/>
        <n v="4.4352000000000003E-3"/>
        <n v="19.577368799999999"/>
        <n v="1.2045528000000001"/>
        <n v="86.458680000000001"/>
        <n v="21.78"/>
        <n v="29.991599999999998"/>
        <n v="38.119039200000003"/>
        <n v="5.3721360000000002"/>
        <n v="1.8504"/>
        <n v="8.8632000000000009"/>
        <n v="20.994652800000001"/>
        <n v="61.020194400000001"/>
        <n v="19.845359999999999"/>
        <n v="7.5161987999999997"/>
        <n v="26.237772"/>
        <n v="94.176356999999996"/>
        <n v="22.819689"/>
        <n v="0.58148639999999996"/>
        <n v="51.574992999999999"/>
        <n v="597.16300000000001"/>
        <n v="586.05399999999997"/>
        <n v="624.09500000000003"/>
        <n v="17.2224"/>
        <n v="0.76732920000000004"/>
        <n v="1.0465884000000001"/>
        <n v="1.2519936"/>
        <n v="1.7911476"/>
        <n v="48.185279999999999"/>
        <n v="50.619500000000002"/>
        <n v="11.019600000000001"/>
        <n v="12.237192"/>
        <n v="87.087646800000002"/>
        <n v="14.7617712"/>
        <n v="14.9436"/>
        <n v="0.83892599999999995"/>
        <n v="97.175700000000006"/>
        <n v="22.577306400000001"/>
        <n v="14.0364"/>
        <n v="0.99360000000000004"/>
        <n v="55.632599999999996"/>
        <n v="0.10440000000000001"/>
        <n v="0.39644000000000001"/>
        <n v="0.24310000000000001"/>
        <n v="20.265000000000001"/>
        <n v="4.4837500000000002E-2"/>
        <n v="1.2766644"/>
        <n v="1.7882172000000001"/>
        <n v="5.8175568000000002"/>
        <n v="30.182400000000001"/>
        <n v="0.9801396"/>
        <n v="137.7612"/>
        <n v="127.6797"/>
        <n v="77.256"/>
        <n v="0.62021519999999997"/>
        <n v="62.240824799999999"/>
        <n v="12.926548800000001"/>
        <n v="12.063599999999999"/>
        <n v="3.7076688"/>
        <n v="0.31129560000000001"/>
        <n v="0.38043719999999998"/>
        <n v="125.9325"/>
        <n v="71.364999999999995"/>
        <n v="1.7186400000000001E-2"/>
        <n v="23.148"/>
        <n v="22.461774399999999"/>
        <n v="61.302500000000002"/>
        <n v="18.1210296"/>
        <n v="26.560079999999999"/>
        <n v="0.89424000000000003"/>
        <n v="10.541084400000001"/>
        <n v="64.932512000000003"/>
        <n v="7.7043999999999997"/>
        <n v="13.662000000000001"/>
        <n v="17.654399999999999"/>
        <n v="78.177660000000003"/>
        <n v="1.0584"/>
        <n v="75.022999999999996"/>
        <n v="54.345999999999997"/>
        <n v="0.196884"/>
        <n v="6.5484"/>
        <n v="2.3009976000000001"/>
        <n v="9.0082799999999992"/>
        <n v="7.0645211999999997"/>
        <n v="71.142191999999994"/>
        <n v="0.97586280000000003"/>
        <n v="15.435"/>
        <n v="45.080500000000001"/>
        <n v="10.2070188"/>
        <n v="16.811269200000002"/>
        <n v="22.89"/>
        <n v="39.254399999999997"/>
        <n v="45.36"/>
        <n v="58.968000000000004"/>
        <n v="1.6621416"/>
        <n v="49.111325999999998"/>
        <n v="37.447200000000002"/>
        <n v="31.010400000000001"/>
        <n v="6.7228000000000003"/>
        <n v="11.759508"/>
        <n v="3.1899000000000002"/>
        <n v="5.8310000000000004"/>
        <n v="13.078692"/>
        <n v="0.31592880000000001"/>
        <n v="1.513512"/>
        <n v="5.6627999999999998E-2"/>
        <n v="7.1171199999999999"/>
        <n v="14.482799999999999"/>
        <n v="48.000585600000001"/>
        <n v="125.51410079999999"/>
        <n v="27.381599999999999"/>
        <n v="24.7788"/>
        <n v="2.6334E-2"/>
        <n v="1.0929599999999999E-2"/>
        <n v="1.14444E-2"/>
        <n v="4.3560000000000002E-4"/>
        <n v="1.7176104000000001"/>
        <n v="6.4508399999999994E-2"/>
        <n v="0.20128679999999999"/>
        <n v="1.4639724000000001"/>
        <n v="15.9003108"/>
        <n v="2.4614964000000001"/>
        <n v="2.8630800000000001E-2"/>
        <n v="0.91887839999999998"/>
        <n v="0.59146560000000004"/>
        <n v="17.765000000000001"/>
        <n v="118.55500000000001"/>
        <n v="4.4141328"/>
        <n v="15.297281999999999"/>
        <n v="0.10969046"/>
        <n v="38.7072"/>
        <n v="16.596954"/>
        <n v="88.522632000000002"/>
        <n v="6.5789999999999997"/>
        <n v="34.481000000000002"/>
        <n v="5.8449999999999998"/>
        <n v="3.9600000000000003E-2"/>
        <n v="7.2028499999999998"/>
        <n v="1.1879729999999999"/>
        <n v="105.780473"/>
        <n v="25.642676999999999"/>
        <n v="4.3200000000000002E-2"/>
        <n v="0.23760000000000001"/>
        <n v="0.35639999999999999"/>
        <n v="1.44E-2"/>
        <n v="0.22179960000000001"/>
        <n v="0.82906559999999996"/>
        <n v="0.2168496"/>
        <n v="2.7110555999999999"/>
        <n v="0.93333600000000005"/>
        <n v="1.4176579600000001"/>
        <n v="0.30012811"/>
        <n v="1.7364899999999999E-2"/>
        <n v="6.6000799999999998E-2"/>
        <n v="0.2675902"/>
        <n v="5.5239799999999999E-2"/>
        <n v="19.874844"/>
        <n v="3.1231688499999999"/>
        <n v="1.45528177"/>
        <n v="48.571142399999999"/>
        <n v="35.526585599999997"/>
        <n v="6.9809256"/>
        <n v="5.1367535999999996"/>
        <n v="4.0393440000000003E-2"/>
        <n v="0.11338889000000001"/>
        <n v="0.11356442"/>
        <n v="1.7740008"/>
        <n v="0.14782027"/>
        <n v="2.378181E-2"/>
        <n v="6.0979000000000003E-4"/>
        <n v="3.4737912"/>
        <n v="13.089582"/>
        <n v="7.46096E-3"/>
        <n v="1.1621879999999999E-2"/>
        <n v="0.19047352000000001"/>
        <n v="1.92984187"/>
        <n v="0.22228639"/>
        <n v="2.13882431"/>
        <n v="0.65057419000000005"/>
        <n v="2.4990667200000001"/>
        <n v="20.419740000000001"/>
        <n v="5.7001250000000003E-2"/>
        <n v="0.11288289"/>
        <n v="0.16174164999999999"/>
        <n v="0.32345279999999998"/>
        <n v="2.5036703999999999"/>
        <n v="0.28853827999999998"/>
        <n v="0.95831999999999995"/>
        <n v="2.8508832000000002"/>
        <n v="13.041428399999999"/>
        <n v="14.481403200000001"/>
        <n v="4.0259159999999996"/>
        <n v="2.6063999999999998"/>
        <n v="2345.164825068"/>
        <n v="24.3789689"/>
        <n v="0.246161462"/>
        <n v="0.342935135"/>
        <n v="0.58234227599999999"/>
        <n v="0.90862655699999995"/>
        <n v="3.7089579999999997E-2"/>
        <n v="10.7703288"/>
        <n v="0.1915056"/>
        <n v="8.1972E-3"/>
        <n v="19.619928000000002"/>
        <n v="30.001791600000001"/>
        <n v="30.642440400000002"/>
        <n v="22.803897599999999"/>
        <n v="30.766705200000001"/>
        <n v="1.860606"/>
        <n v="4.7020644000000003"/>
        <n v="163.08751000000001"/>
        <n v="0.68218920000000005"/>
        <n v="0.78784200000000004"/>
        <n v="0.14123736000000001"/>
        <n v="50.715000000000003"/>
        <n v="86.38"/>
        <n v="0.12467664000000001"/>
        <n v="77.42"/>
        <n v="23.714279999999999"/>
        <n v="5.4960047999999997"/>
        <n v="109.3908816"/>
        <n v="3.7897199999999999E-3"/>
        <n v="192.93991199999999"/>
        <n v="2.1521999999999999E-3"/>
        <n v="32.674118399999998"/>
        <n v="23.0472"/>
        <n v="31.265999999999998"/>
        <n v="21.718800000000002"/>
        <n v="28.752094799999998"/>
        <n v="3.9939372"/>
        <n v="34.637961599999997"/>
        <n v="27.972000000000001"/>
        <n v="6.6167999999999996"/>
        <n v="93.347080000000005"/>
        <n v="160.87540000000001"/>
        <n v="1.69092"/>
        <n v="53.588000000000001"/>
        <n v="147.59800000000001"/>
        <n v="3.1141000000000001"/>
        <n v="59.003999999999998"/>
        <n v="93.506399999999999"/>
        <n v="0.54468000000000005"/>
        <n v="68.512500000000003"/>
        <n v="75.849500000000006"/>
        <n v="24.718636799999999"/>
        <n v="2.2796531999999998"/>
        <n v="0.94313519999999995"/>
        <n v="1.1016E-2"/>
        <n v="11.687502"/>
        <n v="108.145205"/>
        <n v="110.28700000000001"/>
        <n v="9.6849000000000005E-2"/>
        <n v="30.026264399999999"/>
        <n v="0.7885548"/>
        <n v="0.54"/>
        <n v="55.8093"/>
        <n v="0.42699999999999999"/>
        <n v="6.5304755999999999"/>
        <n v="1.0412424"/>
        <n v="5.2488000000000001"/>
        <n v="4.2608268000000002"/>
        <n v="3.0890970000000002"/>
        <n v="15.612656400000001"/>
        <n v="107.53552000000001"/>
        <n v="344.43395199999998"/>
        <n v="5.99586372"/>
        <n v="76.173215184"/>
        <n v="118.327070664"/>
        <n v="126.808497288"/>
        <n v="24.646464000000002"/>
        <n v="10.4968764"/>
        <n v="93.747456"/>
        <n v="1.0548"/>
        <n v="135.38"/>
        <n v="282.21087999999997"/>
        <n v="6.4565999999999999"/>
        <n v="0.27062700000000001"/>
        <n v="17.626672800000001"/>
        <n v="18.2142576"/>
        <n v="5.2880256000000001"/>
        <n v="266.56"/>
        <n v="137.91749999999999"/>
        <n v="159.47749999999999"/>
        <n v="133.61250000000001"/>
        <n v="25.919784"/>
        <n v="18.098625599999998"/>
        <n v="2.1307968000000002"/>
        <n v="91.214399999999998"/>
        <n v="2.3329548"/>
        <n v="1.2179772"/>
        <n v="6.70824E-2"/>
        <n v="1.7731296000000001"/>
        <n v="1.1908908"/>
        <n v="14.920500000000001"/>
        <n v="26.726400000000002"/>
        <n v="8.1824399999999997"/>
        <n v="2.0642687999999998"/>
        <n v="18.273420000000002"/>
        <n v="22.4923644"/>
        <n v="8.64"/>
        <n v="1.7819999999999999E-3"/>
        <n v="1.1032956"/>
        <n v="1.115532"/>
        <n v="1.2558743999999999"/>
        <n v="1.0873763999999999"/>
        <n v="102.36239999999999"/>
        <n v="860.178"/>
        <n v="0.96647086800000004"/>
        <n v="0.84292678799999998"/>
        <n v="7.2337498199999999"/>
        <n v="34.218953999999997"/>
        <n v="53.282210999999997"/>
        <n v="0.19800000000000001"/>
        <n v="0.51499799999999996"/>
        <n v="0.26864640000000001"/>
        <n v="2.474208"/>
        <n v="5.9013900000000001"/>
        <n v="0.1531728"/>
        <n v="0.44312400000000002"/>
        <n v="2.6651592000000002"/>
        <n v="3.2203710000000001"/>
        <n v="7.0335539999999996"/>
        <n v="21.680603999999999"/>
        <n v="157.7373"/>
        <n v="101.268"/>
        <n v="8.1069999999999993"/>
        <n v="0.99939193199999998"/>
        <n v="2.6528396399999998"/>
        <n v="4.45471884"/>
        <n v="2.0535574999999999E-3"/>
        <n v="55.463957999999998"/>
        <n v="62.179385400000001"/>
        <n v="17.787600000000001"/>
        <n v="19.918800000000001"/>
        <n v="11.865600000000001"/>
        <n v="43.343546400000001"/>
        <n v="2.5448400000000002"/>
        <n v="11.502359999999999"/>
        <n v="0.13899600000000001"/>
        <n v="12.064179599999999"/>
        <n v="3.9780000000000002"/>
        <n v="2.4567839999999999"/>
        <n v="0.220968"/>
        <n v="75.371939999999995"/>
        <n v="1.224"/>
        <n v="3.3424749999999999"/>
        <n v="0.4453416"/>
        <n v="6.9181199999999998E-2"/>
        <n v="48.705500000000001"/>
        <n v="8.6654304"/>
        <n v="44.5851252"/>
        <n v="28.0842408"/>
        <n v="16.695"/>
        <n v="66.046107599999999"/>
        <n v="15.1128"/>
        <n v="16.386479999999999"/>
        <n v="12.326014799999999"/>
        <n v="0.47349720000000001"/>
        <n v="1.25545E-3"/>
        <n v="18.4939128"/>
        <n v="4.8137539999999999E-2"/>
        <n v="2.0159999999999999E-4"/>
        <n v="61.434100965600003"/>
        <n v="2.4965520000000001E-2"/>
        <n v="6.3235864929599996"/>
        <n v="36.80614112472"/>
        <n v="134.02898289000001"/>
        <n v="128.01718852560001"/>
        <n v="7.9884000000000004"/>
        <n v="0.83971669999999998"/>
        <n v="6.6573143999999997"/>
        <n v="0.129132"/>
        <n v="13.4603964"/>
        <n v="4.7409999999999997"/>
        <n v="30.7525464"/>
        <n v="17.21"/>
        <n v="3.1562860000000001"/>
        <n v="0.74019400000000002"/>
        <n v="2.217495"/>
        <n v="4.0995359999999996"/>
        <n v="23.249080800000002"/>
        <n v="16.959967200000001"/>
        <n v="28.090774799999998"/>
        <n v="57.110159699999997"/>
        <n v="83.801480400000003"/>
        <n v="75.035160000000005"/>
        <n v="566.14426779999997"/>
        <n v="1.7683910000000001E-2"/>
        <n v="28.047599999999999"/>
        <n v="174.02635799999999"/>
        <n v="1.4706700000000001E-3"/>
        <n v="20.4696"/>
        <n v="17.388000000000002"/>
        <n v="16.743949199999999"/>
        <n v="56.014000000000003"/>
        <n v="2.2669416"/>
        <n v="6.8622443999999998"/>
        <n v="13.1852"/>
        <n v="7.4440799999999996"/>
        <n v="29.717265600000001"/>
        <n v="68.497200000000007"/>
        <n v="129.42699999999999"/>
        <n v="11.1342924"/>
        <n v="2.5592291999999999"/>
        <n v="0.39473279999999999"/>
        <n v="0.52216560000000001"/>
        <n v="0.36376560000000002"/>
        <n v="36.003500000000003"/>
        <n v="110.2983198"/>
        <n v="5.21726E-2"/>
        <n v="0.13824359999999999"/>
        <n v="11.626243199999999"/>
        <n v="3.3423984"/>
        <n v="7.218"/>
        <n v="5.1048"/>
        <n v="14.588521200000001"/>
        <n v="24.617181599999999"/>
        <n v="7.6761799999999997E-4"/>
        <n v="37.295999999999999"/>
        <n v="5.9133671999999997"/>
        <n v="42.430103000000003"/>
        <n v="0.83120400000000005"/>
        <n v="24.25752"/>
        <n v="6.7680000000000004E-2"/>
        <n v="16.257978000000001"/>
        <n v="80.140539599999997"/>
        <n v="9.7948799999999991"/>
        <n v="4.6011600000000001"/>
        <n v="0.37778400000000001"/>
        <n v="32.460357600000002"/>
        <n v="24.907370400000001"/>
        <n v="124.14196080000001"/>
        <n v="24.232744799999999"/>
        <n v="25.312082400000001"/>
        <n v="6.1380000000000002E-3"/>
        <n v="1.2276E-2"/>
        <n v="2.5818012000000001"/>
        <n v="90.570308400000002"/>
        <n v="23.467500000000001"/>
        <n v="7.3727999999999998"/>
        <n v="13.118399999999999"/>
        <n v="35.470199999999998"/>
        <n v="60.384900000000002"/>
        <n v="80.510099999999994"/>
        <n v="1.40998"/>
        <n v="7.4555999999999996"/>
        <n v="35.241500000000002"/>
        <n v="74.579551199999997"/>
        <n v="0.1192356"/>
        <n v="0.40233600000000003"/>
        <n v="125.55"/>
        <n v="1.2150000000000001"/>
        <n v="0.4464108"/>
        <n v="96.802000000000007"/>
        <n v="1.0044143999999999"/>
        <n v="2338.6469940000002"/>
        <n v="29.452999999999999"/>
        <n v="204.285"/>
        <n v="0.38303999999999999"/>
        <n v="49.867199999999997"/>
        <n v="0.17934"/>
        <n v="13.303126067499999"/>
        <n v="46.15992"/>
        <n v="3.8022199999999999E-2"/>
        <n v="1.9839599999999999E-2"/>
        <n v="27.254145600000001"/>
        <n v="27.254165400000002"/>
        <n v="172.7489592"/>
        <n v="1.8008028"/>
        <n v="9.5724"/>
        <n v="0.34254000000000001"/>
        <n v="1.21572E-2"/>
        <n v="1.3237000000000001"/>
        <n v="37.990499999999997"/>
        <n v="11.516400000000001"/>
        <n v="35.064611999999997"/>
        <n v="3.5870000000000001E-6"/>
        <n v="1.8611999999999999E-3"/>
        <n v="10.295999999999999"/>
        <n v="8.4726972000000007"/>
        <n v="2.9128571999999999"/>
        <n v="1.8216791999999999"/>
        <n v="64.269295200000002"/>
        <n v="21.5352"/>
        <n v="51.9696"/>
        <n v="47.675984399999997"/>
        <n v="13.681404000000001"/>
        <n v="18.5472"/>
        <n v="0.155387"/>
        <n v="0.35"/>
        <n v="1.32719E-2"/>
        <n v="3.0870000000000002E-2"/>
        <n v="333.48869999999999"/>
        <n v="353.41860000000003"/>
        <n v="76.495500000000007"/>
        <n v="88.852500000000006"/>
        <n v="100.95650000000001"/>
        <n v="642.75094120000006"/>
        <n v="654.63100429999997"/>
        <n v="1363.4671694000001"/>
        <n v="7.1202636249999998"/>
        <n v="0.44249231999999999"/>
        <n v="0.51584646999999995"/>
        <n v="1.2687219000000001"/>
        <n v="1.55152098"/>
        <n v="2.7858794200000001"/>
        <n v="0.38409596000000001"/>
        <n v="127.861"/>
        <n v="1.7817179999999999"/>
        <n v="123.25"/>
        <n v="122.206"/>
        <n v="4.1866746600000004"/>
        <n v="4.6660772100000001"/>
        <n v="3.24688066"/>
        <n v="282.25591559999998"/>
        <n v="33.505991999999999"/>
        <n v="3.7850760000000001"/>
        <n v="43.78275"/>
        <n v="9.5939999999999994"/>
        <n v="2.5084499999999998"/>
        <n v="8.7569999999999997"/>
        <n v="8.577"/>
        <n v="0.1829916"/>
        <n v="159.97929999999999"/>
        <n v="0.1050991"/>
        <n v="23.795300000000001"/>
        <n v="4.8861648000000004"/>
        <n v="3.0947003999999998"/>
        <n v="8.1107999999999993"/>
        <n v="0.46795320000000001"/>
        <n v="34.300800000000002"/>
        <n v="65.453000000000003"/>
        <n v="4.0533100000000001E-3"/>
        <n v="29.349737999999999"/>
        <n v="13.225212000000001"/>
        <n v="0.55000000000000004"/>
        <n v="51.905000000000001"/>
        <n v="0.57999999999999996"/>
        <n v="26.388000000000002"/>
        <n v="21.917000000000002"/>
        <n v="1.1528351999999999"/>
        <n v="0.53258039999999995"/>
        <n v="16.047499999999999"/>
        <n v="200.04320000000001"/>
        <n v="30.6965"/>
        <n v="41.064"/>
        <n v="2.6464284"/>
        <n v="39.763500000000001"/>
        <n v="4.7114495999999999"/>
        <n v="23.9290524"/>
        <n v="4.8084030000000002"/>
        <n v="66.846377500000003"/>
        <n v="2.2307999999999999"/>
        <n v="96.713587000000004"/>
        <n v="2.9923055999999999"/>
        <n v="2.3654736000000001"/>
        <n v="22.067499999999999"/>
        <n v="59.478483599999997"/>
        <n v="56.005200000000002"/>
        <n v="2.0348063999999999"/>
        <n v="1.157508"/>
        <n v="26.56485"/>
        <n v="10.471985999999999"/>
        <n v="79.128883500000001"/>
        <n v="2.7619900000000002E-3"/>
        <n v="23.605454999999999"/>
        <n v="18.850000000000001"/>
        <n v="20.357700000000001"/>
        <n v="0.41967900000000002"/>
        <n v="21.603899999999999"/>
        <n v="46.835000000000001"/>
        <n v="0.50749999999999995"/>
        <n v="1.1119699999999999"/>
        <n v="4.0249540000000001"/>
        <n v="7.0494000000000003"/>
        <n v="3.36"/>
        <n v="2.7081850000000001E-2"/>
        <n v="0.10581649999999999"/>
        <n v="10.9368"/>
        <n v="15.3636"/>
        <n v="0.38380900000000001"/>
        <n v="5.7575000000000003"/>
        <n v="9.6068999999999996"/>
        <n v="0.64566000000000001"/>
        <n v="13.298999999999999"/>
        <n v="10.7415"/>
        <n v="0.52011499999999999"/>
        <n v="5.2008264000000004"/>
        <n v="12.1165308"/>
        <n v="3.7857599999999998"/>
        <n v="6.7751640000000002"/>
        <n v="16.666125000000001"/>
        <n v="1.2764952000000001"/>
        <n v="5.0494355999999998"/>
        <n v="2.128698"/>
        <n v="16.065000000000001"/>
        <n v="5.3895600000000002E-2"/>
        <n v="0.66163680000000002"/>
        <n v="20.895361999999999"/>
        <n v="0.21240000000000001"/>
        <n v="0.34649999999999997"/>
        <n v="83.238264999999998"/>
        <n v="501.76560000000001"/>
        <n v="51.585850600000001"/>
        <n v="43.538400000000003"/>
        <n v="40.2804"/>
        <n v="44.886176683199999"/>
        <n v="44.644564799999998"/>
        <n v="67.504536000000002"/>
        <n v="3.3840971999999998"/>
        <n v="2073.7524456000001"/>
        <n v="43.612509600000003"/>
        <n v="4.8140840000000003"/>
        <n v="7.6450968000000001"/>
        <n v="6.5813448960000001"/>
        <n v="1.6079857200000001"/>
        <n v="2.58590286"/>
        <n v="2.6136E-2"/>
        <n v="0.62412204999999998"/>
        <n v="0.31991320000000001"/>
        <n v="0.15796146999999999"/>
        <n v="0.86296320000000004"/>
        <n v="14.662663800000001"/>
        <n v="1.6540486000000001"/>
        <n v="0.91238399999999997"/>
        <n v="4.6989700000000002E-3"/>
        <n v="1.9154580000000001E-2"/>
        <n v="0.434"/>
        <n v="0.79590000000000005"/>
        <n v="0.80710000000000004"/>
        <n v="1.3677299999999999"/>
        <n v="0.54359279999999999"/>
        <n v="1.0607256"/>
        <n v="12.537399600000001"/>
        <n v="4.9844520000000001"/>
        <n v="2.9700000000000001E-2"/>
        <n v="0.65668680000000001"/>
        <n v="1.481436"/>
        <n v="36.826700000000002"/>
        <n v="2.3159664000000002"/>
        <n v="29.668834799999999"/>
        <n v="16.675000000000001"/>
        <n v="1.7070768000000001"/>
        <n v="11.1456"/>
        <n v="11.712808799999999"/>
        <n v="7.0804007999999996"/>
        <n v="1.9834848"/>
        <n v="8.18136E-2"/>
        <n v="11.919600000000001"/>
        <n v="0.94101480000000004"/>
        <n v="2.0622492000000001"/>
        <n v="8.5716000000000001"/>
        <n v="23.6082"/>
        <n v="23.673999999999999"/>
        <n v="17.297599999999999"/>
        <n v="83.037599999999998"/>
        <n v="18.234000000000002"/>
        <n v="12.615"/>
        <n v="20.414000000000001"/>
        <n v="3.7376100000000001"/>
        <n v="85.742592000000002"/>
        <n v="33.712499999999999"/>
        <n v="15.758153200000001"/>
        <n v="1.1159676000000001"/>
        <n v="14.4093708"/>
        <n v="0.94525199999999998"/>
        <n v="1.755468"/>
        <n v="5.9112"/>
        <n v="15.0236064"/>
        <n v="2.1393900000000001"/>
        <n v="3.803382"/>
        <n v="5.9154119999999999"/>
        <n v="0.2064348"/>
        <n v="1.47312E-2"/>
        <n v="25.186499999999999"/>
        <n v="0.86040000000000005"/>
        <n v="18.287500000000001"/>
        <n v="6.4196748000000001"/>
        <n v="6.3021815999999999"/>
        <n v="8.3418588000000007"/>
        <n v="6.7914000000000002E-2"/>
        <n v="10.115"/>
        <n v="1.7341236"/>
        <n v="0.61542359999999996"/>
        <n v="13.265000000000001"/>
        <n v="15.060473999999999"/>
        <n v="3.1442003999999999"/>
        <n v="1.5867324"/>
        <n v="0.36408239999999997"/>
        <n v="30.11795"/>
        <n v="16.094999999999999"/>
        <n v="130.732"/>
        <n v="32.410800000000002"/>
        <n v="93.582999999999998"/>
        <n v="1.04023"/>
        <n v="22.802399999999999"/>
        <n v="8.8506000000000001E-2"/>
        <n v="0.27525959999999999"/>
        <n v="7.8215760000000003"/>
        <n v="20.545000000000002"/>
        <n v="209.00796"/>
        <n v="58.075200000000002"/>
        <n v="230.13718"/>
        <n v="152.3253996"/>
        <n v="1155.6243646"/>
        <n v="172.9872"/>
        <n v="7.6970124000000002"/>
        <n v="0.90940392000000003"/>
        <n v="6.4089036000000004"/>
        <n v="6.2295552000000001"/>
        <n v="1.8153036"/>
        <n v="22.852799999999998"/>
        <n v="88.458638399999998"/>
        <n v="2.0268000000000002"/>
        <n v="2.4462899999999999"/>
        <n v="2.2120956000000001"/>
        <n v="2.9849687999999999"/>
        <n v="1.0871999999999999"/>
        <n v="26.317499999999999"/>
        <n v="4.1184000000000004E-3"/>
        <n v="4.2253199999999998E-2"/>
        <n v="13.870925"/>
        <n v="0.81017640000000002"/>
        <n v="0.22320000000000001"/>
        <n v="1.7201447999999999"/>
        <n v="12.627568800000001"/>
        <n v="27.23"/>
        <n v="10.23"/>
        <n v="4.0954030000000001"/>
        <n v="20.402356999999999"/>
        <n v="1.2592799999999999E-2"/>
        <n v="5.2768980000000001"/>
        <n v="311.68767960000002"/>
        <n v="19.134878400000002"/>
        <n v="95.102647200000007"/>
        <n v="4.9896000000000003E-3"/>
        <n v="8.5932000000000005E-3"/>
        <n v="87.759104399999998"/>
        <n v="4.7814710000000003E-2"/>
        <n v="6.2213580000000004"/>
        <n v="6.9937164000000003"/>
        <n v="10.1099592"/>
        <n v="26.5946076"/>
        <n v="17.301833999999999"/>
        <n v="1.4966820000000001"/>
        <n v="0.67696199999999995"/>
        <n v="1.1357280000000001"/>
        <n v="43.3063"/>
        <n v="53.935318799999997"/>
        <n v="4.5935999999999998E-3"/>
        <n v="20.233499999999999"/>
        <n v="1.3464E-3"/>
        <n v="9.9792000000000006E-2"/>
        <n v="22.855550000000001"/>
        <n v="5.2905599999999997E-2"/>
        <n v="11.372730000000001"/>
        <n v="4.1827800000000002"/>
        <n v="38.624842999999998"/>
        <n v="48.646127"/>
        <n v="4.8302100000000001"/>
        <n v="0.89423909999999995"/>
        <n v="110.9328"/>
        <n v="5.2169435999999996"/>
        <n v="761.19514000000004"/>
        <n v="0.38578319999999999"/>
        <n v="3.4243307999999999"/>
        <n v="6.0876999999999999"/>
        <n v="16.492605080000001"/>
        <n v="2.0165904000000001"/>
        <n v="2.0921867999999999"/>
        <n v="4.2432192000000004"/>
        <n v="0.67787280000000005"/>
        <n v="8.8440119999999993"/>
        <n v="6.0469200000000001E-2"/>
        <n v="0.85425119999999999"/>
        <n v="99.100425599999994"/>
        <n v="115.1765604"/>
        <n v="9.5443128000000002"/>
        <n v="0.20449439999999999"/>
        <n v="5.5519199999999998E-2"/>
        <n v="1.9514879999999999"/>
        <n v="19.403287200000001"/>
        <n v="0.43559999999999999"/>
        <n v="0.48003119999999999"/>
        <n v="1.3226399999999999E-2"/>
        <n v="2.2047696000000001"/>
        <n v="2.2048092000000001"/>
        <n v="1.86714"/>
        <n v="2.4992352000000002"/>
        <n v="1.8671796000000001"/>
        <n v="4.1659991999999999"/>
        <n v="11.046103199999999"/>
        <n v="0.68634720000000005"/>
        <n v="25.490321999999999"/>
        <n v="12.1720896"/>
        <n v="22.0836924"/>
        <n v="3.473989"/>
        <n v="12.752065999999999"/>
        <n v="2.2664664000000001"/>
        <n v="12.759600000000001"/>
        <n v="3.3263604"/>
        <n v="10.200623999999999"/>
        <n v="50.375239200000003"/>
        <n v="46.702458"/>
        <n v="6.4343664"/>
        <n v="1.43154"/>
        <n v="20.734999999999999"/>
        <n v="8.3268000000000004"/>
        <n v="3.8519999999999999"/>
        <n v="50.256"/>
        <n v="21.74991"/>
        <n v="16.384211000000001"/>
        <n v="4.2489216000000001"/>
        <n v="25.351880399999999"/>
        <n v="0.13701996"/>
        <n v="6.3756000000000004E-3"/>
        <n v="5.8642056"/>
        <n v="5.0203296000000002"/>
        <n v="5.0522472"/>
        <n v="4.024044"/>
        <n v="6.9204923999999997"/>
        <n v="6.7776984000000002"/>
        <n v="1.37016E-2"/>
        <n v="30.164666400000002"/>
        <n v="15.842890799999999"/>
        <n v="9.7431839999999994"/>
        <n v="2.4582492"/>
        <n v="1.1666555999999999"/>
        <n v="7.6626E-2"/>
        <n v="2.0637539999999999"/>
        <n v="1.1005632000000001"/>
        <n v="1.6929719999999999"/>
        <n v="60.236356000000001"/>
        <n v="0.85854399999999997"/>
        <n v="0.65027900000000005"/>
        <n v="2.0084724"/>
        <n v="1.352142"/>
        <n v="4.9859999999999998"/>
        <n v="22.837499999999999"/>
        <n v="0.87868440000000003"/>
        <n v="11.6837424"/>
        <n v="0.89856360000000002"/>
        <n v="8.3662919999999996"/>
        <n v="322.17538472000001"/>
        <n v="1959.4528697999999"/>
        <n v="4.2215183999999999"/>
        <n v="1.5670116000000001"/>
        <n v="35.319600000000001"/>
        <n v="14.3748"/>
        <n v="0.62772499999999998"/>
        <n v="5.2519999999999998"/>
        <n v="14.006916"/>
        <n v="0.14616000000000001"/>
        <n v="5.2966980000000001"/>
        <n v="5.7452867999999997"/>
        <n v="42.322341600000001"/>
        <n v="6.8049432000000003"/>
        <n v="7.5214656"/>
        <n v="14.691599999999999"/>
        <n v="5.4945899999999996"/>
        <n v="1.1298276"/>
        <n v="1.3926132"/>
        <n v="25.273499999999999"/>
        <n v="6.5141999999999998"/>
        <n v="0.33119999999999999"/>
        <n v="3.222"/>
        <n v="2.442132"/>
        <n v="2.5814051999999998"/>
        <n v="9.1450990000000001"/>
        <n v="100.74592440000001"/>
        <n v="15.7859064"/>
        <n v="450.70801840000001"/>
        <n v="50.8131986"/>
        <n v="44.834057199999997"/>
        <n v="2.8871899999999999"/>
        <n v="2.7619560000000001"/>
        <n v="1.93032"/>
        <n v="19.502597000000002"/>
        <n v="32.085391000000001"/>
        <n v="58.63"/>
        <n v="24.8498834"/>
        <n v="21.053000000000001"/>
        <n v="48.850560000000002"/>
        <n v="25.2179532"/>
        <n v="2.5079867999999998"/>
        <n v="268.53354000000002"/>
        <n v="0.388901412"/>
        <n v="7.3328252400000002E-2"/>
        <n v="0.1404"/>
        <n v="0.64957075200000003"/>
        <n v="0.2315578968"/>
        <n v="0.27612360000000002"/>
        <n v="0.67308407999999997"/>
        <n v="3.1163400000000001E-2"/>
        <n v="2.9232079999999998"/>
        <n v="5.8003010000000002"/>
        <n v="0.89350399999999996"/>
        <n v="1.7167889999999999"/>
        <n v="2.7119070000000001"/>
        <n v="16.5628584"/>
        <n v="3.8448360000000001E-2"/>
        <n v="11.6"/>
        <n v="5.6329070000000003"/>
        <n v="55.548266400000003"/>
        <n v="5.1805116"/>
        <n v="1.9672092000000001"/>
        <n v="1.6205508"/>
        <n v="58.3416"/>
        <n v="1.6320034800000001"/>
        <n v="2498.4073795999998"/>
        <n v="110.95099999999999"/>
        <n v="22.04532"/>
        <n v="203.74799999999999"/>
        <n v="18.976122"/>
        <n v="66.718800000000002"/>
        <n v="123.709896"/>
        <n v="88.480440000000002"/>
        <n v="202.17333600000001"/>
        <n v="17.095991999999999"/>
        <n v="3.0990959999999999"/>
        <n v="8.6805400000000005E-3"/>
        <n v="2.1998196000000001"/>
        <n v="4.3194888000000002"/>
        <n v="8.7173856000000001"/>
        <n v="15.2215668"/>
        <n v="2.1880700000000002"/>
        <n v="88.754400000000004"/>
        <n v="1.7274528000000001E-2"/>
        <n v="24.622903000000001"/>
        <n v="59.080306999999998"/>
        <n v="24.324999999999999"/>
        <n v="14.54393"/>
        <n v="8.6"/>
        <n v="57.463200000000001"/>
        <n v="2.7841960000000001"/>
        <n v="37.902206"/>
        <n v="103.099932"/>
        <n v="34.291620000000002"/>
        <n v="13.968406"/>
        <n v="27.953602"/>
        <n v="6.1919909999999998"/>
        <n v="29.806597"/>
        <n v="30.933389999999999"/>
        <n v="15.961309999999999"/>
        <n v="708.572"/>
        <n v="754.88"/>
        <n v="1523.1410000000001"/>
        <n v="789.89610000000005"/>
        <n v="847.80430000000001"/>
        <n v="2221.4418900000001"/>
        <n v="127.98293323199999"/>
        <n v="71.191944000000007"/>
        <n v="1.9800000000000002E-2"/>
        <n v="136.22040000000001"/>
        <n v="84.109319999999997"/>
        <n v="333.149"/>
        <n v="76.453559999999996"/>
        <n v="1.402517"/>
        <n v="59.632436269999999"/>
        <n v="70.353802779999995"/>
        <n v="67.406770499999993"/>
        <n v="62.224215800000003"/>
        <n v="1.4087942499999999"/>
        <n v="1.0331277400000001"/>
        <n v="0.68873987000000003"/>
        <n v="1.47027543"/>
        <n v="1.17621317"/>
        <n v="24.509222009999998"/>
        <n v="0.94097770999999997"/>
        <n v="2.2935995400000002"/>
        <n v="1.696296"/>
        <n v="23.115595599999999"/>
        <n v="1.1940277319999999"/>
        <n v="0.22956799999999999"/>
        <n v="0.114784"/>
        <n v="0.26543800000000001"/>
        <n v="28.690200000000001"/>
        <n v="0.83935800000000005"/>
        <n v="0.638486"/>
        <n v="0.75327"/>
        <n v="0.55957199999999996"/>
        <n v="0.82142300000000001"/>
        <n v="0.77837900000000004"/>
        <n v="0.84294500000000006"/>
        <n v="5.0364000000000004"/>
        <n v="0.28337299999999999"/>
        <n v="0.21163299999999999"/>
        <n v="5.1545189999999996"/>
        <n v="0.79990099999999997"/>
        <n v="0.79631399999999997"/>
        <n v="0.73174799999999995"/>
        <n v="0.74250899999999997"/>
        <n v="0.73892199999999997"/>
        <n v="0.68511699999999998"/>
        <n v="0.71022600000000002"/>
        <n v="3.511387"/>
        <n v="41.023558999999999"/>
        <n v="1.6941999999999999"/>
        <n v="2.2634500000000002"/>
        <n v="7.1999999999999995E-2"/>
        <n v="8.62956E-2"/>
        <n v="15.977"/>
        <n v="9.718"/>
        <n v="5.0999999999999997E-2"/>
        <n v="0.53817250000000005"/>
        <n v="37.433087999999998"/>
        <n v="24.473631600000001"/>
        <n v="2.4235199999999998E-2"/>
        <n v="0.64892519999999998"/>
        <n v="7.3428300000000002"/>
        <n v="46.515312000000002"/>
        <n v="11.718953136"/>
        <n v="14.291350919999999"/>
        <n v="4.2003324000000002E-2"/>
        <n v="4.843854576"/>
        <n v="1.414502892"/>
        <n v="20.083281371999998"/>
        <n v="27.490089923999999"/>
        <n v="3.5824931999999997E-2"/>
        <n v="0.40547825999999998"/>
        <n v="3.3854059799999998"/>
        <n v="22.599452304"/>
        <n v="8.1082124639999993"/>
        <n v="0.19245599999999999"/>
        <n v="0.103620528"/>
        <n v="0.15496311600000001"/>
        <n v="5.5937649240000002"/>
        <n v="0.10792900800000001"/>
        <n v="9.5218200000000003E-3"/>
        <n v="0.72677325599999998"/>
        <n v="6.7359259439999999"/>
        <n v="1.9281307320000001"/>
        <n v="5.6434637160000003"/>
        <n v="12.811808987999999"/>
        <n v="8.701694496"/>
        <n v="1.7855639999999999"/>
        <n v="21.456"/>
        <n v="8.0383580640000005"/>
        <n v="13.589319348"/>
        <n v="7.2322458120000004"/>
        <n v="4.5323087040000001"/>
        <n v="13.945932000000001"/>
        <n v="9.8013556079999997"/>
        <n v="1.6871001839999999"/>
        <n v="5.3273484"/>
        <n v="37.835099999999997"/>
        <n v="1.33561"/>
        <n v="5.7239999999999999E-2"/>
        <n v="112.887818"/>
        <n v="60.12346428"/>
        <n v="106.2722826"/>
        <n v="61.877178000000001"/>
        <n v="2.2851180000000002"/>
        <n v="12.10904"/>
        <n v="56.35"/>
        <n v="106.95"/>
        <n v="5.6191990000000001"/>
        <n v="24.202808000000001"/>
        <n v="0.1052568"/>
        <n v="0.24479999999999999"/>
        <n v="4.89078E-3"/>
        <n v="2.3653871999999998"/>
        <n v="4.1147999999999998"/>
        <n v="8.3447999999999993"/>
        <n v="2.6601696000000001"/>
        <n v="3.517668"/>
        <n v="3.38679"/>
        <n v="8.2996847999999996"/>
        <n v="7.3938743999999996"/>
        <n v="3.9001247999999999"/>
        <n v="16.512328799999999"/>
        <n v="1.8358163999999999"/>
        <n v="1185.9786971999999"/>
        <n v="968.68157759999997"/>
        <n v="5.8826800000000004E-3"/>
        <n v="3.1977395999999998"/>
        <n v="53.611164000000002"/>
        <n v="27.009853199999998"/>
        <n v="261.58319999999998"/>
        <n v="25.328358000000001"/>
        <n v="1.0512611999999999"/>
        <n v="1.2230000000000001"/>
        <n v="24.512518799999999"/>
        <n v="28.2906756"/>
        <n v="16.1700792"/>
        <n v="4.7232000000000003"/>
        <n v="175.50960000000001"/>
        <n v="1.4256089999999999"/>
        <n v="5.7709999999999999"/>
        <n v="196.51849999999999"/>
        <n v="12.1975"/>
        <n v="22.736000000000001"/>
        <n v="8.8930000000000007"/>
        <n v="129.828"/>
        <n v="72.5214"/>
        <n v="1.34145"/>
        <n v="47.994999999999997"/>
        <n v="13.282500000000001"/>
        <n v="7.1157959999999996"/>
        <n v="4.2909839999999999"/>
        <n v="95.76"/>
        <n v="41.296706999999998"/>
        <n v="0.26924021999999997"/>
        <n v="3.1005669299999998"/>
        <n v="6.6323629999999995E-2"/>
        <n v="1.2603021299999999"/>
        <n v="1.3374900000000001"/>
        <n v="1.7658431999999999"/>
        <n v="1.287828"/>
        <n v="1.3953429999999999E-2"/>
        <n v="2.1408551999999998"/>
        <n v="3.6828E-2"/>
        <n v="618.48171901000001"/>
        <n v="40.531999999999996"/>
        <n v="63.22"/>
        <n v="3.6467279999999998E-2"/>
        <n v="73.106279999999998"/>
        <n v="43.087000000000003"/>
        <n v="5.1150000000000001E-2"/>
        <n v="22.280999999999999"/>
        <n v="9.8500000000000004E-2"/>
        <n v="3.5899999999999999E-3"/>
        <n v="135.87700000000001"/>
        <n v="0.11704000000000001"/>
        <n v="18.230450000000001"/>
        <n v="8.7499999999999994E-2"/>
        <n v="42.454500000000003"/>
        <n v="67.962970987999995"/>
        <n v="44.879010000000001"/>
        <n v="0.80657279999999998"/>
        <n v="2.1522000000000002E-5"/>
        <n v="9.7772399999999995E-2"/>
        <n v="68.4208"/>
        <n v="41.701999999999998"/>
        <n v="8.1791999999999998"/>
        <n v="148.0598"/>
        <n v="386.483"/>
        <n v="10.762499999999999"/>
        <n v="166.856325"/>
        <n v="25.862400000000001"/>
        <n v="1.3554674"/>
        <n v="2.266984E-2"/>
        <n v="0.56719079999999999"/>
        <n v="2.1089698000000001"/>
        <n v="0.87171299999999996"/>
        <n v="0.33359100000000003"/>
        <n v="3.5798260000000002"/>
        <n v="0.1012"/>
        <n v="7.7172099999999997"/>
        <n v="7.6550364000000002"/>
        <n v="1.82"/>
        <n v="9.8199999999999996E-2"/>
        <n v="0.15"/>
        <n v="0.42659999999999998"/>
        <n v="0.51876"/>
        <n v="8.9470460000000003"/>
        <n v="24.741790000000002"/>
        <n v="16.156005"/>
        <n v="1.5413220000000001"/>
        <n v="5.0412780000000001"/>
        <n v="1.9475480000000001"/>
        <n v="20.548590999999998"/>
        <n v="6.8746391999999998"/>
        <n v="1.0910987999999999"/>
        <n v="7.2203146"/>
        <n v="7.8330272000000001"/>
        <n v="10.035557300000001"/>
        <n v="3.3133799999999998E-2"/>
        <n v="2.9477552999999999"/>
        <n v="2.1305711000000001"/>
        <n v="2.4707476000000002"/>
        <n v="1.8441084000000001"/>
        <n v="1.0026366"/>
        <n v="2.2916899000000002"/>
        <n v="3.9635899999999999"/>
        <n v="1.2781692"/>
        <n v="1.17325692"/>
        <n v="0.14829012"/>
        <n v="1.058508E-2"/>
        <n v="2.3654663999999999"/>
        <n v="6.8191912800000001"/>
        <n v="5.3570000000000002"/>
        <n v="13.914999999999999"/>
        <n v="2.6749999999999998"/>
        <n v="435.726"/>
        <n v="139.809"/>
        <n v="8.0879999999999992"/>
        <n v="46.167000000000002"/>
        <n v="24.870521"/>
        <n v="15.499558800000001"/>
        <n v="88.6414884"/>
        <n v="5.5767096"/>
        <n v="2.1340439999999998"/>
        <n v="1.9694419000000001"/>
        <n v="4.0787999999999996E-3"/>
        <n v="8.5892399999999994E-2"/>
        <n v="1.3346784"/>
        <n v="1.0841050000000001"/>
        <n v="17.791091999999999"/>
        <n v="31.438800000000001"/>
        <n v="8.8955459999999995"/>
        <n v="12.2421816"/>
        <n v="14.5326852"/>
        <n v="16.612516800000002"/>
        <n v="16.296588"/>
        <n v="20.403662400000002"/>
        <n v="20.350994400000001"/>
        <n v="16.0069932"/>
        <n v="291.50227000000001"/>
        <n v="35.269199999999998"/>
        <n v="701.06577554"/>
        <n v="0.68360600000000005"/>
        <n v="8.2970316000000004"/>
        <n v="9.2598920000000007"/>
        <n v="0.51768400000000003"/>
        <n v="5.6876009999999999"/>
        <n v="13.069821599999999"/>
        <n v="2.5235099999999999"/>
        <n v="2.556"/>
        <n v="1.0349999999999999"/>
        <n v="137.05316999999999"/>
        <n v="129.68477999999999"/>
        <n v="71.422749999999994"/>
        <n v="6.8310000000000004"/>
        <n v="2.5719804000000002"/>
        <n v="17.716842"/>
        <n v="19.175666400000001"/>
        <n v="32.8531896"/>
        <n v="45.028565999999998"/>
        <n v="30.999860000000002"/>
        <n v="4.1291900000000004"/>
        <n v="66.003497999999993"/>
        <n v="22.001166000000001"/>
        <n v="0.22156200000000001"/>
        <n v="16.478639999999999"/>
        <n v="2.1146399999999999E-2"/>
        <n v="34.016320800000003"/>
        <n v="4.0787999999999998E-2"/>
        <n v="54.362879999999997"/>
        <n v="9.1547999999999998"/>
        <n v="2.227481"/>
        <n v="20.529064000000002"/>
        <n v="7.0661519999999998"/>
        <n v="4.5181430000000002"/>
        <n v="7.8348996"/>
        <n v="1.2862982000000001"/>
        <n v="1.3153528999999999"/>
        <n v="4.4719091999999998"/>
        <n v="2.7067787999999999"/>
        <n v="4.8000000000000001E-2"/>
        <n v="916.46660159999999"/>
        <n v="2.0087199999999999E-3"/>
        <n v="1.300662"/>
        <n v="0.99752399999999997"/>
        <n v="2.3173523999999999"/>
        <n v="13.2073128"/>
        <n v="5.0775120000000002E-3"/>
        <n v="4.1285336399999997"/>
        <n v="618.41008439999996"/>
        <n v="31.042341"/>
        <n v="32.013078999999998"/>
        <n v="0.36319299999999999"/>
        <n v="1.409691"/>
        <n v="4.2183120000000001"/>
        <n v="186.96300479999999"/>
        <n v="2.3025023999999998"/>
        <n v="943.85753160000002"/>
        <n v="29.320606999999999"/>
        <n v="1.864357"/>
        <n v="42.909849999999999"/>
        <n v="4.2425569999999997"/>
        <n v="0.12192840000000001"/>
        <n v="8.9456400000000005E-2"/>
        <n v="592.80550000000005"/>
        <n v="49.987499999999997"/>
        <n v="28.990373000000002"/>
        <n v="4.9648719999999997"/>
        <n v="31.291"/>
        <n v="0.70583039999999997"/>
        <n v="1.486782"/>
        <n v="2.1392712"/>
        <n v="1.516689"/>
        <n v="24.055499999999999"/>
        <n v="8.2291571999999995"/>
        <n v="8.0146043999999996"/>
        <n v="19.168420000000001"/>
        <n v="4.8810168000000003"/>
        <n v="4.5806507999999999"/>
        <n v="3.0537540000000001"/>
        <n v="48.896892000000001"/>
        <n v="5.2686216000000003"/>
        <n v="4.5609299999999999"/>
        <n v="43.765444799999997"/>
        <n v="170.88093000000001"/>
        <n v="52.29"/>
        <n v="60.8525676"/>
        <n v="57.271674636"/>
        <n v="74.719798282799999"/>
        <n v="22.927320000000002"/>
        <n v="4.3043999999999999E-3"/>
        <n v="12509.549911"/>
        <n v="1113.6235799999999"/>
        <n v="23.566590000000001"/>
        <n v="6742.8771500000003"/>
        <n v="16179.721302399999"/>
        <n v="12.016450000000001"/>
        <n v="138.4668088"/>
        <n v="1.8053371"/>
        <n v="9.8746522999999993"/>
        <n v="8.3039050000000003"/>
        <n v="0.15316489999999999"/>
        <n v="1.4441862879892"/>
        <n v="109.38480989999999"/>
        <n v="75.257999999999996"/>
        <n v="608.78614453"/>
        <n v="1804.3387421"/>
        <n v="7.2188699999999999"/>
        <n v="9.0923276000000008"/>
        <n v="1815.78"/>
        <n v="17.187999999999999"/>
        <n v="3622.7809999999999"/>
        <n v="3320.4496211999999"/>
        <n v="1.9047354000000001"/>
        <n v="2.087634E-2"/>
        <n v="890.28300000000002"/>
        <n v="1019.581"/>
        <n v="292.33199999999999"/>
        <n v="872.73099999999999"/>
        <n v="280.10930780000001"/>
        <n v="386.63480520000002"/>
        <n v="7571.3415800000002"/>
        <n v="80.475803999999997"/>
        <n v="12.452400000000001"/>
        <n v="0.29430719999999999"/>
        <n v="0.20816928000000001"/>
        <n v="0.59571863999999997"/>
        <n v="0.22223789999999999"/>
        <n v="0.28229690000000002"/>
        <n v="0.25575310000000001"/>
        <n v="5.9441199999999998"/>
        <n v="5.8129739999999996"/>
        <n v="1.0006524000000001"/>
        <n v="0.58766399999999996"/>
        <n v="4.3701372000000003"/>
        <n v="0.71740000000000004"/>
        <n v="136.02959999999999"/>
        <n v="7.1208"/>
        <n v="4.2292799999999998E-2"/>
        <n v="3579.2137766999999"/>
        <n v="5445.0777532058801"/>
        <n v="866.27255567999998"/>
        <n v="115.941276"/>
        <n v="1011.319686"/>
        <n v="484.24953599999998"/>
        <n v="56.55"/>
        <n v="0.42768"/>
        <n v="9.3060000000000004E-2"/>
        <n v="0.5544"/>
        <n v="8.3096639999999997"/>
        <n v="37.410417000000002"/>
        <n v="7.5464928000000002"/>
        <n v="85.474422000000004"/>
        <n v="397.01"/>
        <n v="14.94"/>
        <n v="24.268910000000002"/>
        <n v="8.0499999999999999E-3"/>
        <n v="46.35"/>
        <n v="12.0006"/>
        <n v="14.168805000000001"/>
        <n v="66.495599999999996"/>
        <n v="54.194040000000001"/>
        <n v="6.6270360000000004"/>
        <n v="67.006797000000006"/>
        <n v="9.9692120000000006"/>
        <n v="3.9096000000000002"/>
        <n v="6117.0052100000003"/>
        <n v="2266.3792800000001"/>
        <n v="24.64"/>
        <n v="4.7531087999999997"/>
        <n v="1.2100968000000001"/>
        <n v="12.957080400000001"/>
        <n v="1007.7451032"/>
        <n v="16.637257000000002"/>
        <n v="12.940529099999999"/>
        <n v="2.9664000000000001"/>
        <n v="106.6788"/>
        <n v="55.695599999999999"/>
        <n v="21.023333999999998"/>
        <n v="1.0583999999999999E-3"/>
        <n v="18.843118"/>
        <n v="8.3719999999999992E-3"/>
        <n v="222.415332084"/>
        <n v="53.238537000000001"/>
        <n v="67.693324000000004"/>
        <n v="1157.9046639999999"/>
        <n v="421.86248419999998"/>
        <n v="10.989699"/>
        <n v="11.959609"/>
        <n v="11.625510999999999"/>
        <n v="16.741102000000001"/>
        <n v="82.702799999999996"/>
        <n v="4.6254249999999999"/>
        <n v="25.0884"/>
        <n v="0.38178000000000001"/>
        <n v="0.103104"/>
        <n v="189.10900000000001"/>
        <n v="8.7780000000000005"/>
        <n v="410.69099999999997"/>
        <n v="5.31615E-2"/>
        <n v="1.036575E-2"/>
        <n v="3.7821167999999998"/>
        <n v="0.33826319999999999"/>
        <n v="1.7399051999999999"/>
        <n v="2.1978000000000001E-2"/>
        <n v="6.6348000000000004E-2"/>
        <n v="0.69129719999999995"/>
        <n v="0.26872560000000001"/>
        <n v="2.3638032"/>
        <n v="1.0892771999999999"/>
        <n v="8108.1394292719997"/>
        <n v="19.547128366799999"/>
        <n v="103.5693"/>
        <n v="0.11209375000000001"/>
        <n v="3.6511200000000001E-2"/>
        <n v="0.1140666"/>
        <n v="0.15065400000000001"/>
        <n v="1.9298059999999999"/>
        <n v="3.708958"/>
        <n v="5.5203930000000003"/>
        <n v="48.189358800000001"/>
        <n v="50.738688000000003"/>
        <n v="0.95079599999999997"/>
        <n v="43.175206799999998"/>
        <n v="0.72098700000000004"/>
        <n v="3.5795628000000002"/>
        <n v="15.942366"/>
        <n v="16.59"/>
        <n v="1.4756148"/>
        <n v="5.2154980000000002"/>
        <n v="96.45966"/>
        <n v="137.9922588"/>
        <n v="153.12132"/>
        <n v="79.210652400000001"/>
        <n v="130.1868216"/>
        <n v="136.649304"/>
        <n v="109.8702396"/>
        <n v="74.819725199999993"/>
        <n v="0.50937480000000002"/>
        <n v="0.34455960000000002"/>
        <n v="1.7740800000000001E-2"/>
        <n v="4.4758692"/>
        <n v="0.85532039999999998"/>
        <n v="0.34250039999999998"/>
        <n v="3.61152E-2"/>
        <n v="1.3466376"/>
        <n v="4.1890067999999996"/>
        <n v="12.741"/>
        <n v="26.422070399999999"/>
        <n v="5.4913319999999999"/>
        <n v="20.462904000000002"/>
        <n v="5.6191608000000004"/>
        <n v="10.727046"/>
        <n v="14.8035888"/>
        <n v="30.596450000000001"/>
        <n v="7.5780000000000003"/>
        <n v="14.8428"/>
        <n v="13.008599999999999"/>
        <n v="11.887919999999999"/>
        <n v="0.10296"/>
        <n v="35.850315600000002"/>
        <n v="16.45"/>
        <n v="307.063603"/>
        <n v="40.675983000000002"/>
        <n v="17.599623000000001"/>
        <n v="2.810025"/>
        <n v="0.31073000000000001"/>
        <n v="6.5748949999999997"/>
        <n v="33.564957999999997"/>
        <n v="0.66847332000000004"/>
        <n v="1.8324"/>
        <n v="2.3795999999999999"/>
        <n v="13.035600000000001"/>
        <n v="3.4031030000000002"/>
        <n v="22.606919999999999"/>
        <n v="0.74663999999999997"/>
        <n v="8.4648970000000006"/>
        <n v="0.78955920000000002"/>
        <n v="1.8638052000000001"/>
        <n v="1.8708357200000001"/>
        <n v="1.8269308399999999"/>
        <n v="0.88175634000000003"/>
        <n v="0.78020836999999998"/>
        <n v="1.7601408000000001"/>
        <n v="4.9726115999999996"/>
        <n v="3.5196876000000001"/>
        <n v="6.3323964000000004"/>
        <n v="6.3324360000000004"/>
        <n v="5.2409412"/>
        <n v="0.76124999999999998"/>
        <n v="2.17875"/>
        <n v="0.70851600000000003"/>
        <n v="26.058599999999998"/>
        <n v="107.7012"/>
        <n v="36.651600000000002"/>
        <n v="20.4084"/>
        <n v="20.980799999999999"/>
        <n v="7.8282360000000004"/>
        <n v="11.4048"/>
        <n v="27.528099999999998"/>
        <n v="21.898800000000001"/>
        <n v="0.28001160000000003"/>
        <n v="12.3506856"/>
        <n v="5.6807999999999996"/>
        <n v="16.430399999999999"/>
        <n v="9.4087999999999994"/>
        <n v="3.2256"/>
        <n v="9.657"/>
        <n v="6.0609999999999999"/>
        <n v="2.4971950000000001"/>
        <n v="1.210996"/>
        <n v="2076.4261000000001"/>
        <n v="9.1041443999999999E-2"/>
        <n v="1.658898"/>
        <n v="20.173300000000001"/>
        <n v="38.165809000000003"/>
        <n v="0.1764"/>
        <n v="52.653599999999997"/>
        <n v="51.194135000000003"/>
        <n v="22.621006000000001"/>
        <n v="43.385449999999999"/>
        <n v="0.15954840000000001"/>
        <n v="15.042852"/>
        <n v="40.229875"/>
        <n v="34.128849000000002"/>
        <n v="4.2948000000000004"/>
        <n v="4.8959999999999999"/>
        <n v="0.69499999999999995"/>
        <n v="32.871499999999997"/>
        <n v="2.5764947999999999"/>
        <n v="1.09443348E-2"/>
        <n v="37.734788999999999"/>
        <n v="34.370303"/>
        <n v="87.082599999999999"/>
        <n v="44.310189999999999"/>
        <n v="25.162897000000001"/>
        <n v="8.782159"/>
        <n v="0.49820759999999997"/>
        <n v="27.555105600000001"/>
        <n v="5.8795704000000004"/>
        <n v="28.702634400000001"/>
        <n v="109.20016800000001"/>
        <n v="12.061170000000001"/>
        <n v="1.1483999999999999E-3"/>
        <n v="8.0619264000000008"/>
        <n v="10.0549152"/>
        <n v="2.7444980000000001"/>
        <n v="23.190094999999999"/>
        <n v="29.507390000000001"/>
        <n v="13.83685"/>
        <n v="393.90545400000002"/>
        <n v="4.3200000000000001E-3"/>
        <n v="1.3932"/>
        <n v="5.3058455999999996"/>
        <n v="9.6841039999999996"/>
        <n v="1.785536"/>
        <n v="21.394369999999999"/>
        <n v="1156.5650000000001"/>
        <n v="1802.3574897799999"/>
        <n v="0.90720000000000001"/>
        <n v="78.418999999999997"/>
        <n v="5.3804999999999999E-4"/>
        <n v="146.04765119999999"/>
        <n v="10.354093199999999"/>
        <n v="10.940616"/>
        <n v="21.967199999999998"/>
        <n v="189"/>
        <n v="3.83724"/>
        <n v="319.37776000000002"/>
        <n v="651.55413999999996"/>
        <n v="3.8537531999999999"/>
        <n v="1.5480035999999999"/>
        <n v="0.18215999999999999"/>
        <n v="0.16632"/>
        <n v="0.21905540000000001"/>
        <n v="3.2302056000000001"/>
        <n v="0.76971199999999995"/>
        <n v="0.43842100000000001"/>
        <n v="0.76597420000000005"/>
        <n v="56.171999999999997"/>
        <n v="2.0445899999999999"/>
        <n v="40.1464"/>
        <n v="5.7708000000000004"/>
        <n v="4.3251119999999998"/>
        <n v="57.679023600000001"/>
        <n v="3.156444"/>
        <n v="18.081"/>
        <n v="3.5773847999999999"/>
        <n v="16.436772000000001"/>
        <n v="4.3920000000000003"/>
        <n v="0.57146759999999996"/>
        <n v="8.9250480000000003"/>
        <n v="27.116531999999999"/>
        <n v="8.4925764000000008"/>
        <n v="30.804364799999998"/>
        <n v="8.1312263999999992"/>
        <n v="16.921753200000001"/>
        <n v="1.9212731999999999"/>
        <n v="3.8483999999999998"/>
        <n v="4.9180824000000003"/>
        <n v="4.6472579999999999"/>
        <n v="4.9959360000000004"/>
        <n v="5.0801651999999997"/>
        <n v="70.277644800000004"/>
        <n v="1.2259367999999999"/>
        <n v="20.032056000000001"/>
        <n v="2.0251440000000001"/>
        <n v="50.420999999999999"/>
        <n v="2.9951907480000002"/>
        <n v="3.0633269040000002"/>
        <n v="3.0306588840000002"/>
        <n v="3.0567932999999998"/>
        <n v="3.0222585359999998"/>
        <n v="122.3904924"/>
        <n v="0.32336805000000002"/>
        <n v="1.4532408000000001"/>
        <n v="1.3325027760000001"/>
        <n v="8.0190435600000001"/>
        <n v="1.8140562"/>
        <n v="26.477499999999999"/>
        <n v="29.894400000000001"/>
        <n v="64.998846"/>
        <n v="5.5044000000000004"/>
        <n v="10.35243"/>
        <n v="10.379080800000001"/>
        <n v="20.527200000000001"/>
        <n v="123.74460000000001"/>
        <n v="20.898"/>
        <n v="48.585000000000001"/>
        <n v="19.815000000000001"/>
        <n v="37.883419199999999"/>
        <n v="0.73315439999999998"/>
        <n v="0.70943400000000001"/>
        <n v="7.5317400000000001"/>
        <n v="15.286233599999999"/>
        <n v="1.6839108"/>
        <n v="24.472601999999998"/>
        <n v="5.3886491999999997"/>
        <n v="0.12152756000000001"/>
        <n v="7.2903599999999999E-2"/>
        <n v="26.740098"/>
        <n v="4.0487831999999999"/>
        <n v="12.440340000000001"/>
        <n v="11.199117599999999"/>
        <n v="4.1112000000000002"/>
        <n v="48.987503760000003"/>
        <n v="135.10187463"/>
        <n v="777.70761271332003"/>
        <n v="8.9267174100000002"/>
        <n v="24.299462850000001"/>
        <n v="77.308981200000005"/>
        <n v="1.365"/>
        <n v="48.795999999999999"/>
        <n v="6.4542852000000002"/>
        <n v="38.095833599999999"/>
        <n v="35.677144800000001"/>
        <n v="6.5881727999999997"/>
        <n v="3.2027291999999998"/>
        <n v="21.214432800000001"/>
        <n v="31.8216492"/>
        <n v="0.15510188"/>
        <n v="1.6917911999999999"/>
        <n v="47.023200000000003"/>
        <n v="45.384999999999998"/>
        <n v="116.7105"/>
        <n v="46.982950000000002"/>
        <n v="2.989E-2"/>
        <n v="35.805599999999998"/>
        <n v="1.3614876"/>
        <n v="0.66496319999999998"/>
        <n v="1.8612792"/>
        <n v="1.4958503999999999"/>
        <n v="1.9985724"/>
        <n v="0.57142800000000005"/>
        <n v="228.29823719999999"/>
        <n v="1.6037208000000001"/>
        <n v="8.82"/>
        <n v="0.20892959999999999"/>
        <n v="5.2296551999999998"/>
        <n v="41.775188399999998"/>
        <n v="0.48060000000000003"/>
        <n v="5.3284571999999999"/>
        <n v="75.485321999999996"/>
        <n v="134.56630440000001"/>
        <n v="37.675637999999999"/>
        <n v="55.790816399999997"/>
        <n v="142.74920879999999"/>
        <n v="1.8226800000000001"/>
        <n v="3.5889479999999998"/>
        <n v="30.319106399999999"/>
        <m/>
      </sharedItems>
    </cacheField>
    <cacheField name="VarmeProd_TJ" numFmtId="0">
      <sharedItems containsString="0" containsBlank="1" containsNumber="1" minValue="0" maxValue="8313.1650000000009"/>
    </cacheField>
    <cacheField name="VarmeLev_TJ" numFmtId="0">
      <sharedItems containsString="0" containsBlank="1" containsNumber="1" minValue="-0.73736999999999997" maxValue="8272.2999999999993"/>
    </cacheField>
    <cacheField name="Elprod_TJ" numFmtId="0">
      <sharedItems containsString="0" containsBlank="1" containsNumber="1" minValue="0" maxValue="5907.1931999999997"/>
    </cacheField>
    <cacheField name="Ellev_TJ" numFmtId="0">
      <sharedItems containsString="0" containsBlank="1" containsNumber="1" minValue="0" maxValue="5215.9355999999998"/>
    </cacheField>
    <cacheField name="Andel_Varmelev" numFmtId="0">
      <sharedItems containsString="0" containsBlank="1" containsNumber="1" minValue="0" maxValue="1.0062624024332563"/>
    </cacheField>
    <cacheField name="Andel_EL" numFmtId="0">
      <sharedItems containsString="0" containsBlank="1" containsNumber="1" minValue="-6.2624024332562644E-3" maxValue="1"/>
    </cacheField>
    <cacheField name="Andel_Process" numFmtId="0">
      <sharedItems containsString="0" containsBlank="1" containsNumber="1" minValue="-5.5511151231257827E-17" maxValue="1"/>
    </cacheField>
    <cacheField name="Kul_TJ" numFmtId="0">
      <sharedItems containsString="0" containsBlank="1" containsNumber="1" minValue="0" maxValue="12928.002268650001" count="40">
        <m/>
        <n v="0"/>
        <n v="401.93009105200002"/>
        <n v="7.1452977000000004"/>
        <n v="109.5245"/>
        <n v="3142.8390547399999"/>
        <n v="1627.5183603840001"/>
        <n v="2950.3882200000003"/>
        <n v="5836.78"/>
        <n v="5072.8500000000004"/>
        <n v="8046.2079999999996"/>
        <n v="10111.763887999999"/>
        <n v="11082.82"/>
        <n v="12089.64"/>
        <n v="141.23759039999999"/>
        <n v="38.539120060000002"/>
        <n v="9.2934149560000012"/>
        <n v="110.081"/>
        <n v="4595.8876424999999"/>
        <n v="3973.5527270999996"/>
        <n v="855.70464000000004"/>
        <n v="5652.6105219999999"/>
        <n v="3432.7867650000003"/>
        <n v="11226.403560000001"/>
        <n v="11083.881266909599"/>
        <n v="7910.7432159999998"/>
        <n v="12928.002268650001"/>
        <n v="4.2036000000000007"/>
        <n v="10.562899999999999"/>
        <n v="9.376000000000001E-2"/>
        <n v="43.3063"/>
        <n v="2389.5524999999998"/>
        <n v="1090.4576399999999"/>
        <n v="1330.1559199999999"/>
        <n v="1784.029982"/>
        <n v="7487.3129900000004"/>
        <n v="5359.9832197658798"/>
        <n v="5919.2313600000007"/>
        <n v="8093.56035428"/>
        <n v="153.372008454"/>
      </sharedItems>
    </cacheField>
    <cacheField name="Orimulsion_TJ" numFmtId="0">
      <sharedItems containsNonDate="0" containsString="0" containsBlank="1" count="1">
        <m/>
      </sharedItems>
    </cacheField>
    <cacheField name="Petrokoks_TJ" numFmtId="0">
      <sharedItems containsString="0" containsBlank="1" containsNumber="1" containsInteger="1" minValue="0" maxValue="0"/>
    </cacheField>
    <cacheField name="Fuelolie_TJ" numFmtId="0">
      <sharedItems containsString="0" containsBlank="1" containsNumber="1" minValue="0" maxValue="319.83452500000004"/>
    </cacheField>
    <cacheField name="Spildolie_TJ" numFmtId="0">
      <sharedItems containsString="0" containsBlank="1" containsNumber="1" minValue="0" maxValue="1.9986300000000001"/>
    </cacheField>
    <cacheField name="Gasolie_TJ" numFmtId="0">
      <sharedItems containsString="0" containsBlank="1" containsNumber="1" minValue="0" maxValue="186.41639000000001"/>
    </cacheField>
    <cacheField name="Raffinaderigas_TJ" numFmtId="0">
      <sharedItems containsString="0" containsBlank="1" containsNumber="1" minValue="1802.3574897799999" maxValue="1961.4318016745099"/>
    </cacheField>
    <cacheField name="LPG_TJ" numFmtId="0">
      <sharedItems containsString="0" containsBlank="1" containsNumber="1" minValue="0" maxValue="10.718"/>
    </cacheField>
    <cacheField name="Naturgas_TJ" numFmtId="0">
      <sharedItems containsString="0" containsBlank="1" containsNumber="1" minValue="0" maxValue="4276"/>
    </cacheField>
    <cacheField name="Affald_TJ" numFmtId="0">
      <sharedItems containsString="0" containsBlank="1" containsNumber="1" minValue="0" maxValue="4282.8134"/>
    </cacheField>
    <cacheField name="Biogas_TJ" numFmtId="0">
      <sharedItems containsString="0" containsBlank="1" containsNumber="1" minValue="0" maxValue="213.476"/>
    </cacheField>
    <cacheField name="Halm_TJ" numFmtId="0">
      <sharedItems containsString="0" containsBlank="1" containsNumber="1" minValue="0" maxValue="3247.6697230000004"/>
    </cacheField>
    <cacheField name="Skovflis_TJ" numFmtId="0">
      <sharedItems containsString="0" containsBlank="1" containsNumber="1" minValue="0" maxValue="3621.2869999999998"/>
    </cacheField>
    <cacheField name="Træ- og biomasseaffald_TJ" numFmtId="0">
      <sharedItems containsString="0" containsBlank="1" containsNumber="1" minValue="0" maxValue="1076.3495"/>
    </cacheField>
    <cacheField name="Træpiller_TJ" numFmtId="0">
      <sharedItems containsString="0" containsBlank="1" containsNumber="1" minValue="0" maxValue="13117.2"/>
    </cacheField>
    <cacheField name="Bio-olie_TJ" numFmtId="0">
      <sharedItems containsString="0" containsBlank="1" containsNumber="1" minValue="0" maxValue="49.540485000000004"/>
    </cacheField>
    <cacheField name="Brændselsfrit_TJ" numFmtId="0">
      <sharedItems containsString="0" containsBlank="1" containsNumber="1" minValue="0" maxValue="1511.932"/>
    </cacheField>
    <cacheField name="Solenergi_TJ" numFmtId="0">
      <sharedItems containsString="0" containsBlank="1" containsNumber="1" minValue="0" maxValue="261.58320000000003"/>
    </cacheField>
    <cacheField name="Vandkraft_TJ" numFmtId="0">
      <sharedItems containsString="0" containsBlank="1" containsNumber="1" minValue="0" maxValue="46.945440000000005"/>
    </cacheField>
    <cacheField name="Elektricitet_TJ" numFmtId="0">
      <sharedItems containsString="0" containsBlank="1" containsNumber="1" minValue="0" maxValue="282.25591559999998"/>
    </cacheField>
    <cacheField name="X" numFmtId="0">
      <sharedItems containsBlank="1"/>
    </cacheField>
    <cacheField name="Y" numFmtId="0">
      <sharedItems containsBlank="1"/>
    </cacheField>
    <cacheField name="Fossil" numFmtId="0">
      <sharedItems containsString="0" containsBlank="1" containsNumber="1" minValue="0" maxValue="12955.969790598001"/>
    </cacheField>
    <cacheField name="VE" numFmtId="0">
      <sharedItems containsString="0" containsBlank="1" containsNumber="1" minValue="0" maxValue="14873.677679999999"/>
    </cacheField>
    <cacheField name="El" numFmtId="0">
      <sharedItems containsString="0" containsBlank="1" containsNumber="1" minValue="0" maxValue="282.25591559999998"/>
    </cacheField>
    <cacheField name="Anlægstype_navn2" numFmtId="0" databaseField="0">
      <fieldGroup base="20">
        <discretePr count="21">
          <x v="6"/>
          <x v="8"/>
          <x v="6"/>
          <x v="0"/>
          <x v="1"/>
          <x v="7"/>
          <x v="2"/>
          <x v="8"/>
          <x v="8"/>
          <x v="8"/>
          <x v="3"/>
          <x v="8"/>
          <x v="4"/>
          <x v="7"/>
          <x v="6"/>
          <x v="6"/>
          <x v="8"/>
          <x v="7"/>
          <x v="7"/>
          <x v="8"/>
          <x v="5"/>
        </discretePr>
        <groupItems count="9">
          <s v="Solvarme"/>
          <s v="Varmepumpe"/>
          <s v="Overskudsvarme"/>
          <s v="Varmepumpe Kombi"/>
          <s v="Geotermi"/>
          <m/>
          <s v="Gruppe2"/>
          <s v="Gruppe1"/>
          <s v="Gruppe3"/>
        </groupItems>
      </fieldGroup>
    </cacheField>
    <cacheField name="Andel VE" numFmtId="0" formula="VE/VarmeLev_TJ" databaseField="0"/>
  </cacheFields>
  <extLst>
    <ext xmlns:x14="http://schemas.microsoft.com/office/spreadsheetml/2009/9/main" uri="{725AE2AE-9491-48be-B2B4-4EB974FC3084}">
      <x14:pivotCacheDefinition pivotCacheId="1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8651">
  <r>
    <n v="61"/>
    <x v="0"/>
    <s v=""/>
    <x v="0"/>
    <n v="2017"/>
    <n v="14898018"/>
    <x v="0"/>
    <x v="0"/>
    <x v="0"/>
    <n v="4140"/>
    <s v="Borup"/>
    <n v="259"/>
    <n v="23"/>
    <x v="0"/>
    <m/>
    <s v="FJ"/>
    <s v="Fjernvarmeværk"/>
    <n v="353000"/>
    <n v="350030"/>
    <x v="0"/>
    <x v="0"/>
    <s v="fvv"/>
    <d v="2006-08-07T00:00:00"/>
    <m/>
    <n v="7.5"/>
    <n v="0"/>
    <n v="7.5"/>
    <x v="0"/>
    <n v="110.42388"/>
    <n v="110.42388"/>
    <n v="0"/>
    <n v="0"/>
    <n v="1"/>
    <n v="0"/>
    <n v="0"/>
    <x v="0"/>
    <x v="0"/>
    <m/>
    <m/>
    <m/>
    <m/>
    <m/>
    <m/>
    <m/>
    <m/>
    <m/>
    <n v="126.759"/>
    <m/>
    <m/>
    <m/>
    <m/>
    <m/>
    <m/>
    <m/>
    <m/>
    <s v="687704"/>
    <s v="6153098"/>
    <n v="0"/>
    <n v="126.759"/>
    <n v="0"/>
  </r>
  <r>
    <n v="65"/>
    <x v="1"/>
    <s v=""/>
    <x v="1"/>
    <n v="2017"/>
    <n v="22927213"/>
    <x v="1"/>
    <x v="1"/>
    <x v="1"/>
    <n v="6261"/>
    <s v="Bredebro"/>
    <n v="550"/>
    <n v="98"/>
    <x v="1"/>
    <m/>
    <s v="DC"/>
    <s v="Decentralt værk"/>
    <n v="353000"/>
    <n v="350030"/>
    <x v="1"/>
    <x v="1"/>
    <s v="kvt"/>
    <d v="1995-01-01T00:00:00"/>
    <m/>
    <n v="7.13"/>
    <n v="2.8"/>
    <n v="3.15"/>
    <x v="1"/>
    <n v="0.71279999999999999"/>
    <n v="0.57240000000000002"/>
    <n v="0.56520000000000004"/>
    <n v="0.56520000000000004"/>
    <n v="0.23476015337663353"/>
    <n v="0.76523984662336653"/>
    <n v="0"/>
    <x v="0"/>
    <x v="0"/>
    <m/>
    <m/>
    <m/>
    <m/>
    <m/>
    <m/>
    <n v="1.5181452"/>
    <m/>
    <m/>
    <m/>
    <m/>
    <m/>
    <m/>
    <m/>
    <m/>
    <m/>
    <m/>
    <m/>
    <s v="489017"/>
    <s v="6101242"/>
    <n v="1.5181452"/>
    <n v="0"/>
    <n v="0"/>
  </r>
  <r>
    <n v="65"/>
    <x v="1"/>
    <s v=""/>
    <x v="2"/>
    <n v="2017"/>
    <n v="22927213"/>
    <x v="1"/>
    <x v="1"/>
    <x v="1"/>
    <n v="6261"/>
    <s v="Bredebro"/>
    <n v="550"/>
    <n v="98"/>
    <x v="1"/>
    <m/>
    <s v="DC"/>
    <s v="Decentralt værk"/>
    <n v="353000"/>
    <n v="350030"/>
    <x v="2"/>
    <x v="0"/>
    <s v="fvv"/>
    <d v="1994-08-01T00:00:00"/>
    <m/>
    <n v="4"/>
    <n v="0"/>
    <n v="4"/>
    <x v="2"/>
    <n v="1.6488"/>
    <n v="1.5084"/>
    <n v="0"/>
    <n v="0"/>
    <n v="1"/>
    <n v="0"/>
    <n v="0"/>
    <x v="0"/>
    <x v="0"/>
    <m/>
    <m/>
    <m/>
    <m/>
    <m/>
    <m/>
    <n v="1.7921376"/>
    <m/>
    <m/>
    <m/>
    <m/>
    <m/>
    <m/>
    <m/>
    <m/>
    <m/>
    <m/>
    <m/>
    <s v="489017"/>
    <s v="6101242"/>
    <n v="1.7921376"/>
    <n v="0"/>
    <n v="0"/>
  </r>
  <r>
    <n v="65"/>
    <x v="2"/>
    <s v=""/>
    <x v="3"/>
    <n v="2017"/>
    <n v="22927213"/>
    <x v="1"/>
    <x v="2"/>
    <x v="2"/>
    <n v="6261"/>
    <s v="Bredebro"/>
    <n v="550"/>
    <n v="98"/>
    <x v="1"/>
    <m/>
    <s v="FJ"/>
    <s v="Fjernvarmeværk"/>
    <n v="353000"/>
    <n v="350030"/>
    <x v="3"/>
    <x v="0"/>
    <s v="fvv"/>
    <d v="2010-02-01T00:00:00"/>
    <m/>
    <n v="0.86"/>
    <n v="0"/>
    <n v="1.4"/>
    <x v="3"/>
    <n v="51.188400000000001"/>
    <n v="51.188400000000001"/>
    <n v="0"/>
    <n v="0"/>
    <n v="1"/>
    <n v="0"/>
    <n v="0"/>
    <x v="0"/>
    <x v="0"/>
    <m/>
    <m/>
    <m/>
    <m/>
    <m/>
    <m/>
    <m/>
    <m/>
    <m/>
    <m/>
    <n v="46.081499999999998"/>
    <m/>
    <m/>
    <m/>
    <m/>
    <m/>
    <m/>
    <m/>
    <s v="488539"/>
    <s v="6101017"/>
    <n v="0"/>
    <n v="46.081499999999998"/>
    <n v="0"/>
  </r>
  <r>
    <n v="66"/>
    <x v="3"/>
    <s v=""/>
    <x v="4"/>
    <n v="2017"/>
    <n v="34938717"/>
    <x v="2"/>
    <x v="3"/>
    <x v="3"/>
    <n v="7182"/>
    <s v="Bredsten"/>
    <n v="630"/>
    <n v="142"/>
    <x v="2"/>
    <m/>
    <s v="DC"/>
    <s v="Decentralt værk"/>
    <n v="353000"/>
    <n v="350030"/>
    <x v="4"/>
    <x v="0"/>
    <s v="fvv"/>
    <d v="1990-01-01T00:00:00"/>
    <m/>
    <n v="4.5"/>
    <n v="0"/>
    <n v="4"/>
    <x v="4"/>
    <n v="1.5911999999999999"/>
    <n v="1.5911999999999999"/>
    <n v="0"/>
    <n v="0"/>
    <n v="1"/>
    <n v="0"/>
    <n v="0"/>
    <x v="0"/>
    <x v="0"/>
    <m/>
    <m/>
    <m/>
    <m/>
    <m/>
    <m/>
    <n v="1.5911675999999999"/>
    <m/>
    <m/>
    <m/>
    <m/>
    <m/>
    <m/>
    <m/>
    <m/>
    <m/>
    <m/>
    <m/>
    <s v="523915,66"/>
    <s v="6173108,35"/>
    <n v="1.5911675999999999"/>
    <n v="0"/>
    <n v="0"/>
  </r>
  <r>
    <n v="66"/>
    <x v="3"/>
    <s v=""/>
    <x v="5"/>
    <n v="2017"/>
    <n v="34938717"/>
    <x v="2"/>
    <x v="3"/>
    <x v="3"/>
    <n v="7182"/>
    <s v="Bredsten"/>
    <n v="630"/>
    <n v="142"/>
    <x v="2"/>
    <m/>
    <s v="DC"/>
    <s v="Decentralt værk"/>
    <n v="353000"/>
    <n v="350030"/>
    <x v="5"/>
    <x v="1"/>
    <s v="kvt"/>
    <d v="1995-01-01T00:00:00"/>
    <m/>
    <n v="7.3"/>
    <n v="2.79"/>
    <n v="3.7"/>
    <x v="5"/>
    <n v="1.242"/>
    <n v="1.242"/>
    <n v="1.0152000000000001"/>
    <n v="1.0152000000000001"/>
    <n v="0.23657099598446446"/>
    <n v="0.76342900401553559"/>
    <n v="0"/>
    <x v="0"/>
    <x v="0"/>
    <m/>
    <m/>
    <m/>
    <m/>
    <m/>
    <m/>
    <n v="2.6250048000000001"/>
    <m/>
    <m/>
    <m/>
    <m/>
    <m/>
    <m/>
    <m/>
    <m/>
    <m/>
    <m/>
    <m/>
    <s v="523915,66"/>
    <s v="6173108,35"/>
    <n v="2.6250048000000001"/>
    <n v="0"/>
    <n v="0"/>
  </r>
  <r>
    <n v="66"/>
    <x v="3"/>
    <s v=""/>
    <x v="6"/>
    <n v="2017"/>
    <n v="34938717"/>
    <x v="2"/>
    <x v="3"/>
    <x v="3"/>
    <n v="7182"/>
    <s v="Bredsten"/>
    <n v="630"/>
    <n v="142"/>
    <x v="2"/>
    <m/>
    <s v="DC"/>
    <s v="Decentralt værk"/>
    <n v="353000"/>
    <n v="350030"/>
    <x v="6"/>
    <x v="0"/>
    <s v="fvv"/>
    <d v="2006-07-01T00:00:00"/>
    <m/>
    <n v="6.67"/>
    <n v="0"/>
    <n v="6"/>
    <x v="6"/>
    <n v="41.029200000000003"/>
    <n v="41.029200000000003"/>
    <n v="0"/>
    <n v="0"/>
    <n v="1"/>
    <n v="0"/>
    <n v="0"/>
    <x v="0"/>
    <x v="0"/>
    <m/>
    <m/>
    <m/>
    <m/>
    <m/>
    <m/>
    <n v="40.733708400000005"/>
    <m/>
    <m/>
    <m/>
    <m/>
    <m/>
    <m/>
    <m/>
    <m/>
    <m/>
    <m/>
    <m/>
    <s v="523915,66"/>
    <s v="6173108,35"/>
    <n v="40.733708400000005"/>
    <n v="0"/>
    <n v="0"/>
  </r>
  <r>
    <n v="66"/>
    <x v="3"/>
    <s v=""/>
    <x v="7"/>
    <n v="2017"/>
    <n v="34938717"/>
    <x v="2"/>
    <x v="3"/>
    <x v="3"/>
    <n v="7182"/>
    <s v="Bredsten"/>
    <n v="630"/>
    <n v="142"/>
    <x v="2"/>
    <m/>
    <s v="DC"/>
    <s v="Decentralt værk"/>
    <n v="353000"/>
    <n v="350030"/>
    <x v="7"/>
    <x v="2"/>
    <s v="fvv"/>
    <d v="2012-03-01T00:00:00"/>
    <m/>
    <n v="3"/>
    <n v="0"/>
    <n v="3"/>
    <x v="7"/>
    <n v="3.8555999999999999"/>
    <n v="3.8555999999999999"/>
    <n v="0"/>
    <n v="0"/>
    <n v="1"/>
    <n v="0"/>
    <n v="0"/>
    <x v="0"/>
    <x v="0"/>
    <m/>
    <m/>
    <m/>
    <m/>
    <m/>
    <m/>
    <m/>
    <m/>
    <m/>
    <m/>
    <m/>
    <m/>
    <m/>
    <m/>
    <m/>
    <m/>
    <m/>
    <n v="3.9815999999999998"/>
    <s v="523915,66"/>
    <s v="6173108,35"/>
    <n v="0"/>
    <n v="0"/>
    <n v="3.9815999999999998"/>
  </r>
  <r>
    <n v="66"/>
    <x v="3"/>
    <s v=""/>
    <x v="8"/>
    <n v="2017"/>
    <n v="34938717"/>
    <x v="2"/>
    <x v="3"/>
    <x v="3"/>
    <n v="7182"/>
    <s v="Bredsten"/>
    <n v="630"/>
    <n v="142"/>
    <x v="2"/>
    <m/>
    <s v="DC"/>
    <s v="Decentralt værk"/>
    <n v="353000"/>
    <n v="350030"/>
    <x v="8"/>
    <x v="3"/>
    <s v="fvv"/>
    <d v="2016-12-01T00:00:00"/>
    <m/>
    <n v="5"/>
    <n v="0"/>
    <n v="5"/>
    <x v="8"/>
    <n v="10.9656"/>
    <n v="10.9656"/>
    <n v="0"/>
    <n v="0"/>
    <n v="1"/>
    <n v="0"/>
    <n v="0"/>
    <x v="0"/>
    <x v="0"/>
    <m/>
    <m/>
    <m/>
    <m/>
    <m/>
    <m/>
    <m/>
    <m/>
    <m/>
    <m/>
    <m/>
    <m/>
    <m/>
    <m/>
    <m/>
    <n v="10.9656"/>
    <m/>
    <m/>
    <s v="523915,66"/>
    <s v="6173108,35"/>
    <n v="0"/>
    <n v="10.9656"/>
    <n v="0"/>
  </r>
  <r>
    <n v="67"/>
    <x v="4"/>
    <s v=""/>
    <x v="9"/>
    <n v="2017"/>
    <n v="59352318"/>
    <x v="3"/>
    <x v="4"/>
    <x v="4"/>
    <n v="6310"/>
    <s v="Broager"/>
    <n v="540"/>
    <n v="99"/>
    <x v="3"/>
    <m/>
    <s v="DC"/>
    <s v="Decentralt værk"/>
    <n v="353000"/>
    <n v="350030"/>
    <x v="9"/>
    <x v="1"/>
    <s v="kvt"/>
    <d v="1994-09-01T00:00:00"/>
    <m/>
    <n v="7.7"/>
    <n v="3"/>
    <n v="4"/>
    <x v="9"/>
    <n v="0.39456000000000002"/>
    <n v="0.39456000000000002"/>
    <n v="0.35064000000000001"/>
    <n v="0.34729199999999999"/>
    <n v="0.22558495661194447"/>
    <n v="0.77441504338805556"/>
    <n v="0"/>
    <x v="0"/>
    <x v="0"/>
    <m/>
    <m/>
    <m/>
    <m/>
    <m/>
    <m/>
    <n v="0.87452639999999993"/>
    <m/>
    <m/>
    <m/>
    <m/>
    <m/>
    <m/>
    <m/>
    <m/>
    <m/>
    <m/>
    <m/>
    <s v="543391,84"/>
    <s v="6082639,78"/>
    <n v="0.87452639999999993"/>
    <n v="0"/>
    <n v="0"/>
  </r>
  <r>
    <n v="67"/>
    <x v="4"/>
    <s v=""/>
    <x v="10"/>
    <n v="2017"/>
    <n v="59352318"/>
    <x v="3"/>
    <x v="4"/>
    <x v="4"/>
    <n v="6310"/>
    <s v="Broager"/>
    <n v="540"/>
    <n v="99"/>
    <x v="3"/>
    <m/>
    <s v="DC"/>
    <s v="Decentralt værk"/>
    <n v="353000"/>
    <n v="350030"/>
    <x v="10"/>
    <x v="0"/>
    <s v="fvv"/>
    <d v="1975-01-01T00:00:00"/>
    <m/>
    <n v="13.85"/>
    <n v="0"/>
    <n v="13.85"/>
    <x v="10"/>
    <n v="53.312040000000003"/>
    <n v="53.312040000000003"/>
    <n v="0"/>
    <n v="0"/>
    <n v="1"/>
    <n v="0"/>
    <n v="0"/>
    <x v="0"/>
    <x v="0"/>
    <m/>
    <m/>
    <m/>
    <m/>
    <m/>
    <m/>
    <n v="53.0286768"/>
    <m/>
    <m/>
    <m/>
    <m/>
    <m/>
    <m/>
    <m/>
    <m/>
    <m/>
    <m/>
    <m/>
    <s v="543391,84"/>
    <s v="6082639,78"/>
    <n v="53.0286768"/>
    <n v="0"/>
    <n v="0"/>
  </r>
  <r>
    <n v="67"/>
    <x v="5"/>
    <s v=""/>
    <x v="11"/>
    <n v="2017"/>
    <n v="59352318"/>
    <x v="3"/>
    <x v="5"/>
    <x v="5"/>
    <n v="6310"/>
    <s v="Broager"/>
    <n v="540"/>
    <n v="99"/>
    <x v="3"/>
    <m/>
    <s v="FJ"/>
    <s v="Fjernvarmeværk"/>
    <n v="353000"/>
    <n v="350030"/>
    <x v="11"/>
    <x v="3"/>
    <s v="fvv"/>
    <d v="2009-10-01T00:00:00"/>
    <m/>
    <n v="7"/>
    <n v="0"/>
    <n v="7"/>
    <x v="11"/>
    <n v="14.614560000000001"/>
    <n v="14.614560000000001"/>
    <n v="0"/>
    <n v="0"/>
    <n v="1"/>
    <n v="0"/>
    <n v="0"/>
    <x v="0"/>
    <x v="0"/>
    <m/>
    <m/>
    <m/>
    <m/>
    <m/>
    <m/>
    <m/>
    <m/>
    <m/>
    <m/>
    <m/>
    <m/>
    <m/>
    <m/>
    <m/>
    <n v="14.614559999999999"/>
    <m/>
    <m/>
    <s v="543432"/>
    <s v="6082213"/>
    <n v="0"/>
    <n v="14.614559999999999"/>
    <n v="0"/>
  </r>
  <r>
    <n v="67"/>
    <x v="5"/>
    <s v=""/>
    <x v="12"/>
    <n v="2017"/>
    <n v="59352318"/>
    <x v="3"/>
    <x v="5"/>
    <x v="5"/>
    <n v="6310"/>
    <s v="Broager"/>
    <n v="540"/>
    <n v="99"/>
    <x v="3"/>
    <m/>
    <s v="FJ"/>
    <s v="Fjernvarmeværk"/>
    <n v="353000"/>
    <n v="350030"/>
    <x v="12"/>
    <x v="4"/>
    <s v="fvv"/>
    <d v="2016-12-18T00:00:00"/>
    <m/>
    <n v="1.1000000000000001"/>
    <n v="0"/>
    <n v="4"/>
    <x v="12"/>
    <n v="28.565496"/>
    <n v="28.565496"/>
    <n v="0"/>
    <n v="0"/>
    <n v="1"/>
    <n v="0"/>
    <n v="0"/>
    <x v="0"/>
    <x v="0"/>
    <m/>
    <m/>
    <m/>
    <m/>
    <m/>
    <m/>
    <m/>
    <m/>
    <m/>
    <m/>
    <m/>
    <m/>
    <m/>
    <m/>
    <m/>
    <m/>
    <m/>
    <n v="7.7291999999999996"/>
    <s v="543432"/>
    <s v="6082213"/>
    <n v="0"/>
    <n v="0"/>
    <n v="7.7291999999999996"/>
  </r>
  <r>
    <n v="68"/>
    <x v="6"/>
    <s v=""/>
    <x v="13"/>
    <n v="2017"/>
    <n v="37809217"/>
    <x v="4"/>
    <x v="6"/>
    <x v="6"/>
    <n v="9460"/>
    <s v="Brovst"/>
    <n v="849"/>
    <n v="273"/>
    <x v="4"/>
    <n v="1"/>
    <s v="DC"/>
    <s v="Decentralt værk"/>
    <n v="353000"/>
    <n v="350030"/>
    <x v="13"/>
    <x v="0"/>
    <s v="fvv"/>
    <d v="1994-07-15T00:00:00"/>
    <m/>
    <n v="3.5"/>
    <n v="0"/>
    <n v="3.5"/>
    <x v="13"/>
    <n v="58.68"/>
    <n v="58.68"/>
    <n v="0"/>
    <n v="0"/>
    <n v="1"/>
    <n v="0"/>
    <n v="0"/>
    <x v="0"/>
    <x v="0"/>
    <m/>
    <m/>
    <m/>
    <m/>
    <m/>
    <m/>
    <n v="55.052548994520002"/>
    <m/>
    <m/>
    <m/>
    <m/>
    <m/>
    <m/>
    <m/>
    <m/>
    <m/>
    <m/>
    <m/>
    <s v="531274,27"/>
    <s v="6328805,77"/>
    <n v="55.052548994520002"/>
    <n v="0"/>
    <n v="0"/>
  </r>
  <r>
    <n v="68"/>
    <x v="6"/>
    <s v=""/>
    <x v="14"/>
    <n v="2017"/>
    <n v="37809217"/>
    <x v="4"/>
    <x v="6"/>
    <x v="6"/>
    <n v="9460"/>
    <s v="Brovst"/>
    <n v="849"/>
    <n v="273"/>
    <x v="4"/>
    <n v="1"/>
    <s v="DC"/>
    <s v="Decentralt værk"/>
    <n v="353000"/>
    <n v="350030"/>
    <x v="14"/>
    <x v="1"/>
    <s v="kvt"/>
    <d v="1995-01-01T00:00:00"/>
    <m/>
    <n v="7.9"/>
    <n v="3.12"/>
    <n v="4.3"/>
    <x v="14"/>
    <n v="1.83924"/>
    <n v="1.83924"/>
    <n v="1.44"/>
    <n v="1.4241600000000001"/>
    <n v="0.25578670434226619"/>
    <n v="0.74421329565773386"/>
    <n v="0"/>
    <x v="0"/>
    <x v="0"/>
    <m/>
    <m/>
    <m/>
    <m/>
    <m/>
    <m/>
    <n v="3.59526114684"/>
    <m/>
    <m/>
    <m/>
    <m/>
    <m/>
    <m/>
    <m/>
    <m/>
    <m/>
    <m/>
    <m/>
    <s v="531274,27"/>
    <s v="6328805,77"/>
    <n v="3.59526114684"/>
    <n v="0"/>
    <n v="0"/>
  </r>
  <r>
    <n v="68"/>
    <x v="6"/>
    <s v=""/>
    <x v="15"/>
    <n v="2017"/>
    <n v="37809217"/>
    <x v="4"/>
    <x v="6"/>
    <x v="6"/>
    <n v="9460"/>
    <s v="Brovst"/>
    <n v="849"/>
    <n v="273"/>
    <x v="4"/>
    <n v="1"/>
    <s v="DC"/>
    <s v="Decentralt værk"/>
    <n v="353000"/>
    <n v="350030"/>
    <x v="15"/>
    <x v="1"/>
    <s v="kvt"/>
    <d v="1995-01-01T00:00:00"/>
    <m/>
    <n v="7.9"/>
    <n v="3.12"/>
    <n v="4.3"/>
    <x v="15"/>
    <n v="3.0189599999999999"/>
    <n v="3.0189599999999999"/>
    <n v="2.2903199999999999"/>
    <n v="2.2651264800000002"/>
    <n v="0.26397527339370874"/>
    <n v="0.73602472660629126"/>
    <n v="0"/>
    <x v="0"/>
    <x v="0"/>
    <m/>
    <m/>
    <m/>
    <m/>
    <m/>
    <m/>
    <n v="5.7182628531600006"/>
    <m/>
    <m/>
    <m/>
    <m/>
    <m/>
    <m/>
    <m/>
    <m/>
    <m/>
    <m/>
    <m/>
    <s v="531274,27"/>
    <s v="6328805,77"/>
    <n v="5.7182628531600006"/>
    <n v="0"/>
    <n v="0"/>
  </r>
  <r>
    <n v="68"/>
    <x v="6"/>
    <s v=""/>
    <x v="16"/>
    <n v="2017"/>
    <n v="37809217"/>
    <x v="4"/>
    <x v="6"/>
    <x v="6"/>
    <n v="9460"/>
    <s v="Brovst"/>
    <n v="849"/>
    <n v="273"/>
    <x v="4"/>
    <n v="1"/>
    <s v="DC"/>
    <s v="Decentralt værk"/>
    <n v="353000"/>
    <n v="350030"/>
    <x v="16"/>
    <x v="0"/>
    <s v="fvv"/>
    <d v="1994-07-15T00:00:00"/>
    <m/>
    <n v="5.4"/>
    <n v="0"/>
    <n v="5"/>
    <x v="16"/>
    <n v="35.650799999999997"/>
    <n v="35.650799999999997"/>
    <n v="0"/>
    <n v="0"/>
    <n v="1"/>
    <n v="0"/>
    <n v="0"/>
    <x v="0"/>
    <x v="0"/>
    <m/>
    <m/>
    <m/>
    <n v="0"/>
    <m/>
    <m/>
    <n v="33.446951999999996"/>
    <m/>
    <m/>
    <m/>
    <m/>
    <m/>
    <m/>
    <m/>
    <m/>
    <m/>
    <m/>
    <m/>
    <s v="531274,27"/>
    <s v="6328805,77"/>
    <n v="33.446951999999996"/>
    <n v="0"/>
    <n v="0"/>
  </r>
  <r>
    <n v="68"/>
    <x v="6"/>
    <s v=""/>
    <x v="17"/>
    <n v="2017"/>
    <n v="37809217"/>
    <x v="4"/>
    <x v="6"/>
    <x v="6"/>
    <n v="9460"/>
    <s v="Brovst"/>
    <n v="849"/>
    <n v="273"/>
    <x v="4"/>
    <n v="1"/>
    <s v="DC"/>
    <s v="Decentralt værk"/>
    <n v="353000"/>
    <n v="350030"/>
    <x v="17"/>
    <x v="5"/>
    <s v="kvt"/>
    <d v="1990-01-01T00:00:00"/>
    <m/>
    <n v="0.21"/>
    <n v="0"/>
    <n v="0"/>
    <x v="17"/>
    <n v="0"/>
    <n v="0"/>
    <n v="0"/>
    <n v="0"/>
    <n v="1"/>
    <n v="0"/>
    <n v="0"/>
    <x v="0"/>
    <x v="0"/>
    <m/>
    <m/>
    <m/>
    <n v="3.587E-5"/>
    <m/>
    <m/>
    <m/>
    <m/>
    <m/>
    <m/>
    <m/>
    <m/>
    <m/>
    <m/>
    <m/>
    <m/>
    <m/>
    <m/>
    <s v="531274,27"/>
    <s v="6328805,77"/>
    <n v="3.587E-5"/>
    <n v="0"/>
    <n v="0"/>
  </r>
  <r>
    <n v="68"/>
    <x v="6"/>
    <s v=""/>
    <x v="18"/>
    <n v="2017"/>
    <n v="37809217"/>
    <x v="4"/>
    <x v="6"/>
    <x v="6"/>
    <n v="9460"/>
    <s v="Brovst"/>
    <n v="849"/>
    <n v="273"/>
    <x v="4"/>
    <n v="1"/>
    <s v="DC"/>
    <s v="Decentralt værk"/>
    <n v="353000"/>
    <n v="350030"/>
    <x v="7"/>
    <x v="2"/>
    <s v="fvv"/>
    <d v="2010-10-01T00:00:00"/>
    <m/>
    <n v="10"/>
    <n v="0"/>
    <n v="10"/>
    <x v="18"/>
    <n v="24.8004"/>
    <n v="24.8004"/>
    <n v="0"/>
    <n v="0"/>
    <n v="1"/>
    <n v="0"/>
    <n v="0"/>
    <x v="0"/>
    <x v="0"/>
    <m/>
    <m/>
    <m/>
    <m/>
    <m/>
    <m/>
    <m/>
    <m/>
    <m/>
    <m/>
    <m/>
    <m/>
    <m/>
    <m/>
    <m/>
    <m/>
    <m/>
    <n v="24.8004"/>
    <s v="531274,27"/>
    <s v="6328805,77"/>
    <n v="0"/>
    <n v="0"/>
    <n v="24.8004"/>
  </r>
  <r>
    <n v="69"/>
    <x v="7"/>
    <s v=""/>
    <x v="19"/>
    <n v="2017"/>
    <n v="33269315"/>
    <x v="5"/>
    <x v="7"/>
    <x v="7"/>
    <n v="2605"/>
    <s v="Brøndby"/>
    <n v="153"/>
    <n v="2"/>
    <x v="5"/>
    <n v="1"/>
    <s v="FJ"/>
    <s v="Fjernvarmeværk"/>
    <n v="353000"/>
    <n v="350030"/>
    <x v="18"/>
    <x v="0"/>
    <s v="fvv"/>
    <d v="1975-01-01T00:00:00"/>
    <m/>
    <n v="10"/>
    <n v="0"/>
    <n v="5.8"/>
    <x v="19"/>
    <n v="2.42"/>
    <n v="2.42"/>
    <n v="0"/>
    <n v="0"/>
    <n v="1"/>
    <n v="0"/>
    <n v="0"/>
    <x v="0"/>
    <x v="0"/>
    <m/>
    <m/>
    <m/>
    <n v="3.5870000000000003E-3"/>
    <m/>
    <m/>
    <n v="2.70072"/>
    <m/>
    <m/>
    <m/>
    <m/>
    <m/>
    <m/>
    <m/>
    <m/>
    <m/>
    <m/>
    <m/>
    <s v="716696,26"/>
    <s v="6173650,66"/>
    <n v="2.704307"/>
    <n v="0"/>
    <n v="0"/>
  </r>
  <r>
    <n v="69"/>
    <x v="7"/>
    <s v=""/>
    <x v="20"/>
    <n v="2017"/>
    <n v="33269315"/>
    <x v="5"/>
    <x v="7"/>
    <x v="7"/>
    <n v="2605"/>
    <s v="Brøndby"/>
    <n v="153"/>
    <n v="2"/>
    <x v="5"/>
    <n v="1"/>
    <s v="FJ"/>
    <s v="Fjernvarmeværk"/>
    <n v="353000"/>
    <n v="350030"/>
    <x v="19"/>
    <x v="0"/>
    <s v="fvv"/>
    <d v="1975-01-01T00:00:00"/>
    <m/>
    <n v="13"/>
    <n v="0"/>
    <n v="11.6"/>
    <x v="20"/>
    <n v="5.2949999999999999"/>
    <n v="5.2949999999999999"/>
    <n v="0"/>
    <n v="0"/>
    <n v="1"/>
    <n v="0"/>
    <n v="0"/>
    <x v="0"/>
    <x v="0"/>
    <m/>
    <m/>
    <m/>
    <n v="1.7935E-2"/>
    <m/>
    <m/>
    <n v="5.9768280000000003"/>
    <m/>
    <m/>
    <m/>
    <m/>
    <m/>
    <m/>
    <m/>
    <m/>
    <m/>
    <m/>
    <m/>
    <s v="716696,26"/>
    <s v="6173650,66"/>
    <n v="5.9947629999999998"/>
    <n v="0"/>
    <n v="0"/>
  </r>
  <r>
    <n v="55"/>
    <x v="8"/>
    <s v=""/>
    <x v="21"/>
    <n v="2017"/>
    <n v="64831712"/>
    <x v="6"/>
    <x v="8"/>
    <x v="8"/>
    <n v="5400"/>
    <s v="Bogense"/>
    <n v="480"/>
    <n v="72"/>
    <x v="6"/>
    <n v="1"/>
    <s v="DC"/>
    <s v="Decentralt værk"/>
    <n v="353000"/>
    <n v="350030"/>
    <x v="20"/>
    <x v="5"/>
    <s v="kvt"/>
    <d v="1995-01-01T00:00:00"/>
    <d v="2019-02-01T00:00:00"/>
    <n v="0.03"/>
    <n v="0"/>
    <n v="0"/>
    <x v="21"/>
    <n v="0"/>
    <n v="0"/>
    <n v="0"/>
    <n v="0"/>
    <n v="1"/>
    <n v="0"/>
    <n v="0"/>
    <x v="0"/>
    <x v="0"/>
    <m/>
    <m/>
    <m/>
    <m/>
    <m/>
    <m/>
    <m/>
    <m/>
    <m/>
    <m/>
    <m/>
    <m/>
    <m/>
    <m/>
    <m/>
    <m/>
    <m/>
    <m/>
    <s v="568632,93"/>
    <s v="6156806,72"/>
    <n v="0"/>
    <n v="0"/>
    <n v="0"/>
  </r>
  <r>
    <n v="55"/>
    <x v="8"/>
    <s v=""/>
    <x v="22"/>
    <n v="2017"/>
    <n v="64831712"/>
    <x v="6"/>
    <x v="8"/>
    <x v="8"/>
    <n v="5400"/>
    <s v="Bogense"/>
    <n v="480"/>
    <n v="72"/>
    <x v="6"/>
    <n v="1"/>
    <s v="DC"/>
    <s v="Decentralt værk"/>
    <n v="353000"/>
    <n v="350030"/>
    <x v="3"/>
    <x v="0"/>
    <s v="fvv"/>
    <d v="2011-10-01T00:00:00"/>
    <m/>
    <n v="8"/>
    <n v="0"/>
    <n v="8"/>
    <x v="22"/>
    <n v="114.7248"/>
    <n v="114.7248"/>
    <n v="0"/>
    <n v="0"/>
    <n v="1"/>
    <n v="0"/>
    <n v="0"/>
    <x v="0"/>
    <x v="0"/>
    <m/>
    <m/>
    <m/>
    <m/>
    <m/>
    <m/>
    <m/>
    <m/>
    <m/>
    <m/>
    <n v="37.556711999999997"/>
    <n v="71.851908000000009"/>
    <m/>
    <m/>
    <m/>
    <m/>
    <m/>
    <m/>
    <s v="568632,93"/>
    <s v="6156806,72"/>
    <n v="0"/>
    <n v="109.40862000000001"/>
    <n v="0"/>
  </r>
  <r>
    <n v="55"/>
    <x v="8"/>
    <s v=""/>
    <x v="23"/>
    <n v="2017"/>
    <n v="64831712"/>
    <x v="6"/>
    <x v="8"/>
    <x v="8"/>
    <n v="5400"/>
    <s v="Bogense"/>
    <n v="480"/>
    <n v="72"/>
    <x v="6"/>
    <n v="1"/>
    <s v="DC"/>
    <s v="Decentralt værk"/>
    <n v="353000"/>
    <n v="350030"/>
    <x v="21"/>
    <x v="1"/>
    <s v="kvt"/>
    <d v="1995-01-01T00:00:00"/>
    <m/>
    <n v="7.5"/>
    <n v="2.89"/>
    <n v="3.6"/>
    <x v="23"/>
    <n v="5.04E-2"/>
    <n v="5.04E-2"/>
    <n v="3.9239999999999997E-2"/>
    <n v="3.9239999999999997E-2"/>
    <n v="0.23305754856752844"/>
    <n v="0.76694245143247153"/>
    <n v="0"/>
    <x v="0"/>
    <x v="0"/>
    <m/>
    <m/>
    <m/>
    <m/>
    <m/>
    <m/>
    <n v="0.1081278"/>
    <m/>
    <m/>
    <m/>
    <m/>
    <m/>
    <m/>
    <m/>
    <m/>
    <m/>
    <m/>
    <m/>
    <s v="568632,93"/>
    <s v="6156806,72"/>
    <n v="0.1081278"/>
    <n v="0"/>
    <n v="0"/>
  </r>
  <r>
    <n v="59"/>
    <x v="9"/>
    <s v=""/>
    <x v="24"/>
    <n v="2017"/>
    <n v="30981812"/>
    <x v="7"/>
    <x v="9"/>
    <x v="9"/>
    <n v="6430"/>
    <s v="Nordborg"/>
    <n v="540"/>
    <n v="105"/>
    <x v="7"/>
    <m/>
    <s v="FJ"/>
    <s v="Fjernvarmeværk"/>
    <n v="353000"/>
    <n v="350030"/>
    <x v="22"/>
    <x v="0"/>
    <s v="fvv"/>
    <d v="1956-01-01T00:00:00"/>
    <m/>
    <n v="1.8"/>
    <n v="0"/>
    <n v="1.8"/>
    <x v="24"/>
    <n v="5.8895999999999997"/>
    <n v="5.8895999999999997"/>
    <n v="0"/>
    <n v="0"/>
    <n v="1"/>
    <n v="0"/>
    <n v="0"/>
    <x v="0"/>
    <x v="0"/>
    <m/>
    <m/>
    <m/>
    <m/>
    <m/>
    <m/>
    <n v="6.4220508000000001"/>
    <m/>
    <m/>
    <m/>
    <m/>
    <m/>
    <m/>
    <m/>
    <m/>
    <m/>
    <m/>
    <m/>
    <s v="547973,56"/>
    <s v="6101246,55"/>
    <n v="6.4220508000000001"/>
    <n v="0"/>
    <n v="0"/>
  </r>
  <r>
    <n v="59"/>
    <x v="10"/>
    <s v=""/>
    <x v="25"/>
    <n v="2017"/>
    <n v="30981812"/>
    <x v="7"/>
    <x v="10"/>
    <x v="10"/>
    <n v="6430"/>
    <s v="Nordborg"/>
    <n v="540"/>
    <n v="105"/>
    <x v="7"/>
    <m/>
    <s v="FJ"/>
    <s v="Fjernvarmeværk"/>
    <n v="353000"/>
    <n v="350030"/>
    <x v="23"/>
    <x v="0"/>
    <s v="fvv"/>
    <d v="1967-01-01T00:00:00"/>
    <m/>
    <n v="6.5"/>
    <n v="0"/>
    <n v="6.5"/>
    <x v="25"/>
    <n v="23.742000000000001"/>
    <n v="23.742000000000001"/>
    <n v="0"/>
    <n v="0"/>
    <n v="1"/>
    <n v="0"/>
    <n v="0"/>
    <x v="0"/>
    <x v="0"/>
    <m/>
    <m/>
    <m/>
    <m/>
    <m/>
    <m/>
    <n v="22.011461999999998"/>
    <m/>
    <m/>
    <m/>
    <m/>
    <m/>
    <m/>
    <m/>
    <m/>
    <m/>
    <m/>
    <m/>
    <s v="550135,34"/>
    <s v="6099472,07"/>
    <n v="22.011461999999998"/>
    <n v="0"/>
    <n v="0"/>
  </r>
  <r>
    <n v="59"/>
    <x v="11"/>
    <s v=""/>
    <x v="26"/>
    <n v="2017"/>
    <n v="30981812"/>
    <x v="7"/>
    <x v="11"/>
    <x v="11"/>
    <n v="6430"/>
    <s v="Nordborg"/>
    <n v="540"/>
    <n v="105"/>
    <x v="7"/>
    <m/>
    <s v="FJ"/>
    <s v="Fjernvarmeværk"/>
    <n v="353000"/>
    <n v="350030"/>
    <x v="24"/>
    <x v="0"/>
    <s v="fvv"/>
    <d v="1957-01-01T00:00:00"/>
    <m/>
    <n v="2.9"/>
    <n v="0"/>
    <n v="2.9"/>
    <x v="26"/>
    <n v="19.98"/>
    <n v="19.98"/>
    <n v="0"/>
    <n v="0"/>
    <n v="1"/>
    <n v="0"/>
    <n v="0"/>
    <x v="0"/>
    <x v="0"/>
    <m/>
    <m/>
    <m/>
    <m/>
    <m/>
    <m/>
    <n v="20.8792188"/>
    <m/>
    <m/>
    <m/>
    <m/>
    <m/>
    <m/>
    <m/>
    <m/>
    <m/>
    <m/>
    <m/>
    <s v="549635"/>
    <s v="6101035"/>
    <n v="20.8792188"/>
    <n v="0"/>
    <n v="0"/>
  </r>
  <r>
    <n v="61"/>
    <x v="12"/>
    <s v=""/>
    <x v="27"/>
    <n v="2017"/>
    <n v="14898018"/>
    <x v="0"/>
    <x v="12"/>
    <x v="12"/>
    <n v="4140"/>
    <s v="Borup"/>
    <n v="259"/>
    <n v="23"/>
    <x v="0"/>
    <m/>
    <s v="FJ"/>
    <s v="Fjernvarmeværk"/>
    <n v="353000"/>
    <n v="350030"/>
    <x v="25"/>
    <x v="0"/>
    <s v="fvv"/>
    <d v="1964-01-01T00:00:00"/>
    <m/>
    <n v="12"/>
    <n v="0"/>
    <n v="10.5"/>
    <x v="27"/>
    <n v="1.6559999999999998E-2"/>
    <n v="1.6559999999999998E-2"/>
    <n v="0"/>
    <n v="0"/>
    <n v="1"/>
    <n v="0"/>
    <n v="0"/>
    <x v="0"/>
    <x v="0"/>
    <m/>
    <m/>
    <m/>
    <n v="1.7336200000000003E-2"/>
    <m/>
    <m/>
    <m/>
    <m/>
    <m/>
    <m/>
    <m/>
    <m/>
    <m/>
    <m/>
    <m/>
    <m/>
    <m/>
    <m/>
    <s v="687978,88"/>
    <s v="6153785,87"/>
    <n v="1.7336200000000003E-2"/>
    <n v="0"/>
    <n v="0"/>
  </r>
  <r>
    <n v="69"/>
    <x v="7"/>
    <s v=""/>
    <x v="28"/>
    <n v="2017"/>
    <n v="33269315"/>
    <x v="5"/>
    <x v="7"/>
    <x v="7"/>
    <n v="2605"/>
    <s v="Brøndby"/>
    <n v="153"/>
    <n v="2"/>
    <x v="5"/>
    <n v="1"/>
    <s v="FJ"/>
    <s v="Fjernvarmeværk"/>
    <n v="353000"/>
    <n v="350030"/>
    <x v="26"/>
    <x v="0"/>
    <s v="fvv"/>
    <d v="1980-01-01T00:00:00"/>
    <m/>
    <n v="13"/>
    <n v="0"/>
    <n v="11.6"/>
    <x v="28"/>
    <n v="5.19"/>
    <n v="5.19"/>
    <n v="0"/>
    <n v="0"/>
    <n v="1"/>
    <n v="0"/>
    <n v="0"/>
    <x v="0"/>
    <x v="0"/>
    <m/>
    <m/>
    <m/>
    <n v="1.7935E-2"/>
    <m/>
    <m/>
    <n v="5.8556520000000001"/>
    <m/>
    <m/>
    <m/>
    <m/>
    <m/>
    <m/>
    <m/>
    <m/>
    <m/>
    <m/>
    <m/>
    <s v="716696,26"/>
    <s v="6173650,66"/>
    <n v="5.8735869999999997"/>
    <n v="0"/>
    <n v="0"/>
  </r>
  <r>
    <n v="69"/>
    <x v="13"/>
    <s v=""/>
    <x v="29"/>
    <n v="2017"/>
    <n v="33269315"/>
    <x v="5"/>
    <x v="13"/>
    <x v="13"/>
    <n v="2605"/>
    <s v="Brøndby"/>
    <n v="153"/>
    <n v="2"/>
    <x v="5"/>
    <n v="1"/>
    <s v="FJ"/>
    <s v="Fjernvarmeværk"/>
    <n v="353000"/>
    <n v="350030"/>
    <x v="27"/>
    <x v="0"/>
    <s v="fvv"/>
    <d v="1972-01-01T00:00:00"/>
    <m/>
    <n v="18.600000000000001"/>
    <n v="0"/>
    <n v="18.600000000000001"/>
    <x v="29"/>
    <n v="2.1749999999999998"/>
    <n v="2.1749999999999998"/>
    <n v="0"/>
    <n v="0"/>
    <n v="1"/>
    <n v="0"/>
    <n v="0"/>
    <x v="0"/>
    <x v="0"/>
    <m/>
    <m/>
    <m/>
    <n v="2.313615"/>
    <m/>
    <n v="0"/>
    <m/>
    <m/>
    <m/>
    <m/>
    <m/>
    <m/>
    <m/>
    <m/>
    <m/>
    <m/>
    <m/>
    <m/>
    <s v="713788,17"/>
    <s v="6172532,24"/>
    <n v="2.313615"/>
    <n v="0"/>
    <n v="0"/>
  </r>
  <r>
    <n v="69"/>
    <x v="13"/>
    <s v=""/>
    <x v="30"/>
    <n v="2017"/>
    <n v="33269315"/>
    <x v="5"/>
    <x v="13"/>
    <x v="13"/>
    <n v="2605"/>
    <s v="Brøndby"/>
    <n v="153"/>
    <n v="2"/>
    <x v="5"/>
    <n v="1"/>
    <s v="FJ"/>
    <s v="Fjernvarmeværk"/>
    <n v="353000"/>
    <n v="350030"/>
    <x v="28"/>
    <x v="0"/>
    <s v="fvv"/>
    <d v="1969-01-01T00:00:00"/>
    <m/>
    <n v="9.3000000000000007"/>
    <n v="0"/>
    <n v="9.3000000000000007"/>
    <x v="30"/>
    <n v="1.1499999999999999"/>
    <n v="1.1499999999999999"/>
    <n v="0"/>
    <n v="0"/>
    <n v="1"/>
    <n v="0"/>
    <n v="0"/>
    <x v="0"/>
    <x v="0"/>
    <m/>
    <m/>
    <m/>
    <n v="1.2375150000000001"/>
    <m/>
    <n v="0"/>
    <m/>
    <m/>
    <m/>
    <m/>
    <m/>
    <m/>
    <m/>
    <m/>
    <m/>
    <m/>
    <m/>
    <m/>
    <s v="713788,17"/>
    <s v="6172532,24"/>
    <n v="1.2375150000000001"/>
    <n v="0"/>
    <n v="0"/>
  </r>
  <r>
    <n v="69"/>
    <x v="13"/>
    <s v=""/>
    <x v="31"/>
    <n v="2017"/>
    <n v="33269315"/>
    <x v="5"/>
    <x v="13"/>
    <x v="13"/>
    <n v="2605"/>
    <s v="Brøndby"/>
    <n v="153"/>
    <n v="2"/>
    <x v="5"/>
    <n v="1"/>
    <s v="FJ"/>
    <s v="Fjernvarmeværk"/>
    <n v="353000"/>
    <n v="350030"/>
    <x v="29"/>
    <x v="0"/>
    <s v="fvv"/>
    <d v="1969-01-01T00:00:00"/>
    <m/>
    <n v="3.7"/>
    <n v="0"/>
    <n v="3.7"/>
    <x v="31"/>
    <n v="0.255"/>
    <n v="0.255"/>
    <n v="0"/>
    <n v="0"/>
    <n v="1"/>
    <n v="0"/>
    <n v="0"/>
    <x v="0"/>
    <x v="0"/>
    <m/>
    <m/>
    <m/>
    <n v="0.27619900000000003"/>
    <m/>
    <n v="0"/>
    <m/>
    <m/>
    <m/>
    <m/>
    <m/>
    <m/>
    <m/>
    <m/>
    <m/>
    <m/>
    <m/>
    <m/>
    <s v="713788,17"/>
    <s v="6172532,24"/>
    <n v="0.27619900000000003"/>
    <n v="0"/>
    <n v="0"/>
  </r>
  <r>
    <n v="69"/>
    <x v="14"/>
    <s v=""/>
    <x v="32"/>
    <n v="2017"/>
    <n v="33269315"/>
    <x v="5"/>
    <x v="14"/>
    <x v="14"/>
    <n v="2660"/>
    <s v="Brøndby Strand"/>
    <n v="153"/>
    <n v="2"/>
    <x v="5"/>
    <n v="1"/>
    <s v="FJ"/>
    <s v="Fjernvarmeværk"/>
    <n v="353000"/>
    <n v="350030"/>
    <x v="27"/>
    <x v="0"/>
    <s v="fvv"/>
    <d v="1971-01-01T00:00:00"/>
    <m/>
    <n v="23.3"/>
    <n v="0"/>
    <n v="23.3"/>
    <x v="32"/>
    <n v="6.2E-2"/>
    <n v="6.2E-2"/>
    <n v="0"/>
    <n v="0"/>
    <n v="1"/>
    <n v="0"/>
    <n v="0"/>
    <x v="0"/>
    <x v="0"/>
    <m/>
    <m/>
    <m/>
    <n v="6.8153000000000005E-2"/>
    <m/>
    <n v="0"/>
    <n v="0"/>
    <m/>
    <m/>
    <m/>
    <m/>
    <m/>
    <m/>
    <m/>
    <m/>
    <m/>
    <m/>
    <m/>
    <s v="716423,68"/>
    <s v="6169318,81"/>
    <n v="6.8153000000000005E-2"/>
    <n v="0"/>
    <n v="0"/>
  </r>
  <r>
    <n v="69"/>
    <x v="14"/>
    <s v=""/>
    <x v="33"/>
    <n v="2017"/>
    <n v="33269315"/>
    <x v="5"/>
    <x v="14"/>
    <x v="14"/>
    <n v="2660"/>
    <s v="Brøndby Strand"/>
    <n v="153"/>
    <n v="2"/>
    <x v="5"/>
    <n v="1"/>
    <s v="FJ"/>
    <s v="Fjernvarmeværk"/>
    <n v="353000"/>
    <n v="350030"/>
    <x v="28"/>
    <x v="0"/>
    <s v="fvv"/>
    <d v="1973-01-01T00:00:00"/>
    <m/>
    <n v="23.3"/>
    <n v="0"/>
    <n v="23.3"/>
    <x v="33"/>
    <n v="0.23899999999999999"/>
    <n v="0.23899999999999999"/>
    <n v="0"/>
    <n v="0"/>
    <n v="1"/>
    <n v="0"/>
    <n v="0"/>
    <x v="0"/>
    <x v="0"/>
    <m/>
    <m/>
    <m/>
    <n v="0.261851"/>
    <m/>
    <n v="0"/>
    <m/>
    <m/>
    <m/>
    <m/>
    <m/>
    <m/>
    <m/>
    <m/>
    <m/>
    <m/>
    <m/>
    <m/>
    <s v="716423,68"/>
    <s v="6169318,81"/>
    <n v="0.261851"/>
    <n v="0"/>
    <n v="0"/>
  </r>
  <r>
    <n v="69"/>
    <x v="14"/>
    <s v=""/>
    <x v="34"/>
    <n v="2017"/>
    <n v="33269315"/>
    <x v="5"/>
    <x v="14"/>
    <x v="14"/>
    <n v="2660"/>
    <s v="Brøndby Strand"/>
    <n v="153"/>
    <n v="2"/>
    <x v="5"/>
    <n v="1"/>
    <s v="FJ"/>
    <s v="Fjernvarmeværk"/>
    <n v="353000"/>
    <n v="350030"/>
    <x v="30"/>
    <x v="0"/>
    <s v="fvv"/>
    <d v="1985-01-01T00:00:00"/>
    <m/>
    <n v="32.5"/>
    <n v="0"/>
    <n v="32.5"/>
    <x v="34"/>
    <n v="4.5259999999999998"/>
    <n v="4.5259999999999998"/>
    <n v="0"/>
    <n v="0"/>
    <n v="1"/>
    <n v="0"/>
    <n v="0"/>
    <x v="0"/>
    <x v="0"/>
    <m/>
    <m/>
    <m/>
    <m/>
    <m/>
    <n v="0"/>
    <n v="4.9831452000000001"/>
    <m/>
    <m/>
    <m/>
    <m/>
    <m/>
    <m/>
    <m/>
    <m/>
    <m/>
    <m/>
    <m/>
    <s v="716423,68"/>
    <s v="6169318,81"/>
    <n v="4.9831452000000001"/>
    <n v="0"/>
    <n v="0"/>
  </r>
  <r>
    <n v="69"/>
    <x v="15"/>
    <s v=""/>
    <x v="35"/>
    <n v="2017"/>
    <n v="33269315"/>
    <x v="5"/>
    <x v="15"/>
    <x v="15"/>
    <n v="2605"/>
    <s v="Brøndby"/>
    <n v="153"/>
    <n v="2"/>
    <x v="5"/>
    <m/>
    <s v="FJ"/>
    <s v="Fjernvarmeværk"/>
    <n v="353000"/>
    <n v="350030"/>
    <x v="31"/>
    <x v="0"/>
    <s v="fvv"/>
    <d v="1996-01-01T00:00:00"/>
    <m/>
    <n v="12.5"/>
    <n v="0"/>
    <n v="12.3"/>
    <x v="35"/>
    <n v="2.7E-2"/>
    <n v="2.7E-2"/>
    <n v="0"/>
    <n v="0"/>
    <n v="1"/>
    <n v="0"/>
    <n v="0"/>
    <x v="0"/>
    <x v="0"/>
    <m/>
    <m/>
    <m/>
    <n v="2.8696000000000003E-2"/>
    <m/>
    <m/>
    <m/>
    <m/>
    <m/>
    <m/>
    <m/>
    <m/>
    <m/>
    <m/>
    <m/>
    <m/>
    <m/>
    <m/>
    <s v="715093"/>
    <s v="6173454"/>
    <n v="2.8696000000000003E-2"/>
    <n v="0"/>
    <n v="0"/>
  </r>
  <r>
    <n v="69"/>
    <x v="16"/>
    <s v=""/>
    <x v="36"/>
    <n v="2017"/>
    <n v="33269315"/>
    <x v="5"/>
    <x v="16"/>
    <x v="16"/>
    <n v="2605"/>
    <s v="Brøndby"/>
    <n v="153"/>
    <n v="2"/>
    <x v="5"/>
    <m/>
    <s v="FJ"/>
    <s v="Fjernvarmeværk"/>
    <n v="353000"/>
    <n v="350030"/>
    <x v="31"/>
    <x v="0"/>
    <s v="fvv"/>
    <d v="1966-01-01T00:00:00"/>
    <m/>
    <n v="15.5"/>
    <n v="0"/>
    <n v="14"/>
    <x v="36"/>
    <n v="0.04"/>
    <n v="0.04"/>
    <n v="0"/>
    <n v="0"/>
    <n v="1"/>
    <n v="0"/>
    <n v="0"/>
    <x v="0"/>
    <x v="0"/>
    <m/>
    <m/>
    <m/>
    <n v="4.3043999999999999E-2"/>
    <m/>
    <m/>
    <m/>
    <m/>
    <m/>
    <m/>
    <m/>
    <m/>
    <m/>
    <m/>
    <m/>
    <m/>
    <m/>
    <m/>
    <s v="716162"/>
    <s v="6174465"/>
    <n v="4.3043999999999999E-2"/>
    <n v="0"/>
    <n v="0"/>
  </r>
  <r>
    <n v="73"/>
    <x v="17"/>
    <s v=""/>
    <x v="37"/>
    <n v="2017"/>
    <n v="58113719"/>
    <x v="8"/>
    <x v="17"/>
    <x v="17"/>
    <n v="9574"/>
    <s v="Bælum"/>
    <n v="840"/>
    <n v="319"/>
    <x v="8"/>
    <m/>
    <s v="DC"/>
    <s v="Decentralt værk"/>
    <n v="353000"/>
    <n v="350030"/>
    <x v="14"/>
    <x v="1"/>
    <s v="kvt"/>
    <d v="1994-01-01T00:00:00"/>
    <m/>
    <n v="1.81"/>
    <n v="0.74"/>
    <n v="1.05"/>
    <x v="37"/>
    <n v="3.0636000000000001"/>
    <n v="3.0636000000000001"/>
    <n v="2.0087999999999999"/>
    <n v="2.0087999999999999"/>
    <n v="0.26998730964467005"/>
    <n v="0.7300126903553299"/>
    <n v="0"/>
    <x v="0"/>
    <x v="0"/>
    <m/>
    <m/>
    <m/>
    <m/>
    <m/>
    <m/>
    <n v="5.6736000000000004"/>
    <m/>
    <m/>
    <m/>
    <m/>
    <m/>
    <m/>
    <m/>
    <m/>
    <m/>
    <m/>
    <m/>
    <s v="568140"/>
    <s v="6299439"/>
    <n v="5.6736000000000004"/>
    <n v="0"/>
    <n v="0"/>
  </r>
  <r>
    <n v="73"/>
    <x v="17"/>
    <s v=""/>
    <x v="38"/>
    <n v="2017"/>
    <n v="58113719"/>
    <x v="8"/>
    <x v="17"/>
    <x v="17"/>
    <n v="9574"/>
    <s v="Bælum"/>
    <n v="840"/>
    <n v="319"/>
    <x v="8"/>
    <m/>
    <s v="DC"/>
    <s v="Decentralt værk"/>
    <n v="353000"/>
    <n v="350030"/>
    <x v="15"/>
    <x v="1"/>
    <s v="kvt"/>
    <d v="1994-01-01T00:00:00"/>
    <m/>
    <n v="1.81"/>
    <n v="0.74"/>
    <n v="1.05"/>
    <x v="38"/>
    <n v="3.024"/>
    <n v="3.024"/>
    <n v="2.0051999999999999"/>
    <n v="2.0051999999999999"/>
    <n v="0.26666666666666666"/>
    <n v="0.73333333333333339"/>
    <n v="0"/>
    <x v="0"/>
    <x v="0"/>
    <m/>
    <m/>
    <m/>
    <m/>
    <m/>
    <m/>
    <n v="5.67"/>
    <m/>
    <m/>
    <m/>
    <m/>
    <m/>
    <m/>
    <m/>
    <m/>
    <m/>
    <m/>
    <m/>
    <s v="568140"/>
    <s v="6299439"/>
    <n v="5.67"/>
    <n v="0"/>
    <n v="0"/>
  </r>
  <r>
    <n v="73"/>
    <x v="17"/>
    <s v=""/>
    <x v="39"/>
    <n v="2017"/>
    <n v="58113719"/>
    <x v="8"/>
    <x v="17"/>
    <x v="17"/>
    <n v="9574"/>
    <s v="Bælum"/>
    <n v="840"/>
    <n v="319"/>
    <x v="8"/>
    <m/>
    <s v="DC"/>
    <s v="Decentralt værk"/>
    <n v="353000"/>
    <n v="350030"/>
    <x v="2"/>
    <x v="0"/>
    <s v="fvv"/>
    <d v="1994-01-01T00:00:00"/>
    <m/>
    <n v="3.2"/>
    <n v="0"/>
    <n v="3.2"/>
    <x v="39"/>
    <n v="27.784800000000001"/>
    <n v="27.781199999999998"/>
    <n v="0"/>
    <n v="0"/>
    <n v="1"/>
    <n v="0"/>
    <n v="0"/>
    <x v="0"/>
    <x v="0"/>
    <m/>
    <m/>
    <m/>
    <m/>
    <m/>
    <m/>
    <n v="25.966799999999999"/>
    <m/>
    <m/>
    <m/>
    <m/>
    <m/>
    <m/>
    <m/>
    <m/>
    <m/>
    <m/>
    <m/>
    <s v="568140"/>
    <s v="6299439"/>
    <n v="25.966799999999999"/>
    <n v="0"/>
    <n v="0"/>
  </r>
  <r>
    <n v="75"/>
    <x v="18"/>
    <s v=""/>
    <x v="40"/>
    <n v="2017"/>
    <n v="18683814"/>
    <x v="9"/>
    <x v="18"/>
    <x v="18"/>
    <n v="7650"/>
    <s v="Bøvlingbjerg"/>
    <n v="665"/>
    <n v="178"/>
    <x v="9"/>
    <m/>
    <s v="FJ"/>
    <s v="Fjernvarmeværk"/>
    <n v="353000"/>
    <n v="350030"/>
    <x v="32"/>
    <x v="0"/>
    <s v="fvv"/>
    <d v="1993-10-01T00:00:00"/>
    <m/>
    <n v="2.5"/>
    <n v="0"/>
    <n v="2.4"/>
    <x v="40"/>
    <n v="7.5599999999999999E-3"/>
    <n v="7.5599999999999999E-3"/>
    <n v="0"/>
    <n v="0"/>
    <n v="1"/>
    <n v="0"/>
    <n v="0"/>
    <x v="0"/>
    <x v="0"/>
    <m/>
    <m/>
    <m/>
    <n v="8.2799999999999992E-3"/>
    <m/>
    <m/>
    <m/>
    <m/>
    <m/>
    <m/>
    <m/>
    <m/>
    <m/>
    <m/>
    <m/>
    <m/>
    <m/>
    <m/>
    <s v="450835,29"/>
    <s v="6254830,37"/>
    <n v="8.2799999999999992E-3"/>
    <n v="0"/>
    <n v="0"/>
  </r>
  <r>
    <n v="75"/>
    <x v="18"/>
    <s v=""/>
    <x v="41"/>
    <n v="2017"/>
    <n v="18683814"/>
    <x v="9"/>
    <x v="18"/>
    <x v="18"/>
    <n v="7650"/>
    <s v="Bøvlingbjerg"/>
    <n v="665"/>
    <n v="178"/>
    <x v="9"/>
    <m/>
    <s v="FJ"/>
    <s v="Fjernvarmeværk"/>
    <n v="353000"/>
    <n v="350030"/>
    <x v="33"/>
    <x v="0"/>
    <s v="fvv"/>
    <d v="1991-09-01T00:00:00"/>
    <m/>
    <n v="1.5"/>
    <n v="0"/>
    <n v="1.6"/>
    <x v="41"/>
    <n v="0.216"/>
    <n v="0.216"/>
    <n v="0"/>
    <n v="0"/>
    <n v="1"/>
    <n v="0"/>
    <n v="0"/>
    <x v="0"/>
    <x v="0"/>
    <m/>
    <m/>
    <m/>
    <m/>
    <m/>
    <m/>
    <m/>
    <m/>
    <m/>
    <m/>
    <m/>
    <m/>
    <n v="0.27"/>
    <m/>
    <m/>
    <m/>
    <m/>
    <m/>
    <s v="450835,29"/>
    <s v="6254830,37"/>
    <n v="0"/>
    <n v="0.27"/>
    <n v="0"/>
  </r>
  <r>
    <n v="75"/>
    <x v="18"/>
    <s v=""/>
    <x v="42"/>
    <n v="2017"/>
    <n v="18683814"/>
    <x v="9"/>
    <x v="18"/>
    <x v="18"/>
    <n v="7650"/>
    <s v="Bøvlingbjerg"/>
    <n v="665"/>
    <n v="178"/>
    <x v="9"/>
    <m/>
    <s v="FJ"/>
    <s v="Fjernvarmeværk"/>
    <n v="353000"/>
    <n v="350030"/>
    <x v="3"/>
    <x v="0"/>
    <s v="fvv"/>
    <d v="2007-01-01T00:00:00"/>
    <m/>
    <n v="2.4"/>
    <n v="0"/>
    <n v="2.4"/>
    <x v="42"/>
    <n v="28.44"/>
    <n v="28.44"/>
    <n v="0"/>
    <n v="0"/>
    <n v="1"/>
    <n v="0"/>
    <n v="0"/>
    <x v="0"/>
    <x v="0"/>
    <m/>
    <m/>
    <m/>
    <m/>
    <m/>
    <m/>
    <m/>
    <m/>
    <m/>
    <m/>
    <n v="29.4588"/>
    <m/>
    <m/>
    <m/>
    <m/>
    <m/>
    <m/>
    <m/>
    <s v="450835,29"/>
    <s v="6254830,37"/>
    <n v="0"/>
    <n v="29.4588"/>
    <n v="0"/>
  </r>
  <r>
    <n v="77"/>
    <x v="19"/>
    <s v=""/>
    <x v="43"/>
    <n v="2017"/>
    <n v="74132111"/>
    <x v="10"/>
    <x v="19"/>
    <x v="19"/>
    <n v="2820"/>
    <s v="Gentofte"/>
    <n v="157"/>
    <n v="2"/>
    <x v="5"/>
    <n v="1"/>
    <s v="FJ"/>
    <s v="Fjernvarmeværk"/>
    <n v="353000"/>
    <n v="350030"/>
    <x v="34"/>
    <x v="0"/>
    <s v="fvv"/>
    <d v="1986-01-01T00:00:00"/>
    <m/>
    <n v="12.7"/>
    <n v="0"/>
    <n v="11.6"/>
    <x v="43"/>
    <n v="1.20468"/>
    <n v="1.20468"/>
    <n v="0"/>
    <n v="0"/>
    <n v="1"/>
    <n v="0"/>
    <n v="0"/>
    <x v="0"/>
    <x v="0"/>
    <m/>
    <m/>
    <m/>
    <n v="1.155014"/>
    <m/>
    <m/>
    <m/>
    <m/>
    <m/>
    <m/>
    <m/>
    <m/>
    <m/>
    <m/>
    <m/>
    <m/>
    <m/>
    <m/>
    <s v="720624,7"/>
    <s v="6184414,3"/>
    <n v="1.155014"/>
    <n v="0"/>
    <n v="0"/>
  </r>
  <r>
    <n v="77"/>
    <x v="19"/>
    <s v=""/>
    <x v="44"/>
    <n v="2017"/>
    <n v="74132111"/>
    <x v="10"/>
    <x v="19"/>
    <x v="19"/>
    <n v="2820"/>
    <s v="Gentofte"/>
    <n v="157"/>
    <n v="2"/>
    <x v="5"/>
    <n v="1"/>
    <s v="FJ"/>
    <s v="Fjernvarmeværk"/>
    <n v="353000"/>
    <n v="350030"/>
    <x v="35"/>
    <x v="0"/>
    <s v="fvv"/>
    <d v="1986-01-01T00:00:00"/>
    <m/>
    <n v="12.7"/>
    <n v="0"/>
    <n v="11.6"/>
    <x v="44"/>
    <n v="1.00132"/>
    <n v="1.00132"/>
    <n v="0"/>
    <n v="0"/>
    <n v="1"/>
    <n v="0"/>
    <n v="0"/>
    <x v="0"/>
    <x v="0"/>
    <m/>
    <m/>
    <m/>
    <n v="0.95988119999999999"/>
    <m/>
    <m/>
    <m/>
    <m/>
    <m/>
    <m/>
    <m/>
    <m/>
    <m/>
    <m/>
    <m/>
    <m/>
    <m/>
    <m/>
    <s v="720624,7"/>
    <s v="6184414,3"/>
    <n v="0.95988119999999999"/>
    <n v="0"/>
    <n v="0"/>
  </r>
  <r>
    <n v="77"/>
    <x v="20"/>
    <s v=""/>
    <x v="45"/>
    <n v="2017"/>
    <n v="74132111"/>
    <x v="10"/>
    <x v="20"/>
    <x v="20"/>
    <n v="2900"/>
    <s v="Hellerup"/>
    <n v="157"/>
    <n v="2"/>
    <x v="5"/>
    <n v="1"/>
    <s v="FJ"/>
    <s v="Fjernvarmeværk"/>
    <n v="353000"/>
    <n v="350030"/>
    <x v="36"/>
    <x v="0"/>
    <s v="fvv"/>
    <d v="1988-01-01T00:00:00"/>
    <m/>
    <n v="14.9"/>
    <n v="0"/>
    <n v="13.6"/>
    <x v="45"/>
    <n v="0.26132"/>
    <n v="0.26132"/>
    <n v="0"/>
    <n v="0"/>
    <n v="1"/>
    <n v="0"/>
    <n v="0"/>
    <x v="0"/>
    <x v="0"/>
    <m/>
    <m/>
    <m/>
    <n v="0.27404680000000003"/>
    <m/>
    <m/>
    <m/>
    <m/>
    <m/>
    <m/>
    <m/>
    <m/>
    <m/>
    <m/>
    <m/>
    <m/>
    <m/>
    <m/>
    <s v="724094"/>
    <s v="6183493"/>
    <n v="0.27404680000000003"/>
    <n v="0"/>
    <n v="0"/>
  </r>
  <r>
    <n v="77"/>
    <x v="20"/>
    <s v=""/>
    <x v="46"/>
    <n v="2017"/>
    <n v="74132111"/>
    <x v="10"/>
    <x v="20"/>
    <x v="20"/>
    <n v="2900"/>
    <s v="Hellerup"/>
    <n v="157"/>
    <n v="2"/>
    <x v="5"/>
    <n v="1"/>
    <s v="FJ"/>
    <s v="Fjernvarmeværk"/>
    <n v="353000"/>
    <n v="350030"/>
    <x v="37"/>
    <x v="0"/>
    <s v="fvv"/>
    <d v="1988-01-01T00:00:00"/>
    <m/>
    <n v="14.9"/>
    <n v="0"/>
    <n v="13.6"/>
    <x v="46"/>
    <n v="3.64168"/>
    <n v="3.64168"/>
    <n v="0"/>
    <n v="0"/>
    <n v="1"/>
    <n v="0"/>
    <n v="0"/>
    <x v="0"/>
    <x v="0"/>
    <m/>
    <m/>
    <m/>
    <n v="3.8194376000000001"/>
    <m/>
    <m/>
    <m/>
    <m/>
    <m/>
    <m/>
    <m/>
    <m/>
    <m/>
    <m/>
    <m/>
    <m/>
    <m/>
    <m/>
    <s v="724094"/>
    <s v="6183493"/>
    <n v="3.8194376000000001"/>
    <n v="0"/>
    <n v="0"/>
  </r>
  <r>
    <n v="77"/>
    <x v="21"/>
    <s v=""/>
    <x v="47"/>
    <n v="2017"/>
    <n v="74132111"/>
    <x v="10"/>
    <x v="21"/>
    <x v="21"/>
    <n v="2000"/>
    <s v="Frederiksberg"/>
    <n v="147"/>
    <n v="2"/>
    <x v="5"/>
    <n v="1"/>
    <s v="FJ"/>
    <s v="Fjernvarmeværk"/>
    <n v="353000"/>
    <n v="350030"/>
    <x v="38"/>
    <x v="0"/>
    <s v="fvv"/>
    <d v="1999-09-01T00:00:00"/>
    <m/>
    <n v="54"/>
    <n v="0"/>
    <n v="50"/>
    <x v="47"/>
    <n v="5.7501899999999999"/>
    <n v="5.7501899999999999"/>
    <n v="0"/>
    <n v="0"/>
    <n v="1"/>
    <n v="0"/>
    <n v="0"/>
    <x v="0"/>
    <x v="0"/>
    <m/>
    <m/>
    <m/>
    <n v="6.1631834000000003"/>
    <m/>
    <n v="0"/>
    <m/>
    <m/>
    <m/>
    <m/>
    <m/>
    <m/>
    <m/>
    <m/>
    <m/>
    <m/>
    <m/>
    <m/>
    <s v="721311,96"/>
    <s v="6176543,12"/>
    <n v="6.1631834000000003"/>
    <n v="0"/>
    <n v="0"/>
  </r>
  <r>
    <n v="77"/>
    <x v="21"/>
    <s v=""/>
    <x v="48"/>
    <n v="2017"/>
    <n v="74132111"/>
    <x v="10"/>
    <x v="21"/>
    <x v="21"/>
    <n v="2000"/>
    <s v="Frederiksberg"/>
    <n v="147"/>
    <n v="2"/>
    <x v="5"/>
    <n v="1"/>
    <s v="FJ"/>
    <s v="Fjernvarmeværk"/>
    <n v="353000"/>
    <n v="350030"/>
    <x v="39"/>
    <x v="5"/>
    <s v="kvt"/>
    <d v="2012-01-01T00:00:00"/>
    <m/>
    <n v="0.15"/>
    <n v="0"/>
    <n v="0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721311,96"/>
    <s v="6176543,12"/>
    <n v="0"/>
    <n v="0"/>
    <n v="0"/>
  </r>
  <r>
    <n v="77"/>
    <x v="21"/>
    <s v=""/>
    <x v="49"/>
    <n v="2017"/>
    <n v="74132111"/>
    <x v="10"/>
    <x v="21"/>
    <x v="21"/>
    <n v="2000"/>
    <s v="Frederiksberg"/>
    <n v="147"/>
    <n v="2"/>
    <x v="5"/>
    <n v="1"/>
    <s v="FJ"/>
    <s v="Fjernvarmeværk"/>
    <n v="353000"/>
    <n v="350030"/>
    <x v="40"/>
    <x v="0"/>
    <s v="fvv"/>
    <d v="1996-01-01T00:00:00"/>
    <m/>
    <n v="54"/>
    <n v="0"/>
    <n v="50"/>
    <x v="48"/>
    <n v="2.88815"/>
    <n v="2.88815"/>
    <n v="0"/>
    <n v="0"/>
    <n v="1"/>
    <n v="0"/>
    <n v="0"/>
    <x v="0"/>
    <x v="0"/>
    <m/>
    <m/>
    <m/>
    <n v="3.0955810000000001"/>
    <m/>
    <n v="0"/>
    <m/>
    <m/>
    <m/>
    <m/>
    <m/>
    <m/>
    <m/>
    <m/>
    <m/>
    <m/>
    <m/>
    <m/>
    <s v="721311,96"/>
    <s v="6176543,12"/>
    <n v="3.0955810000000001"/>
    <n v="0"/>
    <n v="0"/>
  </r>
  <r>
    <n v="77"/>
    <x v="21"/>
    <s v=""/>
    <x v="50"/>
    <n v="2017"/>
    <n v="74132111"/>
    <x v="10"/>
    <x v="21"/>
    <x v="21"/>
    <n v="2000"/>
    <s v="Frederiksberg"/>
    <n v="147"/>
    <n v="2"/>
    <x v="5"/>
    <n v="1"/>
    <s v="FJ"/>
    <s v="Fjernvarmeværk"/>
    <n v="353000"/>
    <n v="350030"/>
    <x v="41"/>
    <x v="0"/>
    <s v="fvv"/>
    <d v="1996-01-01T00:00:00"/>
    <m/>
    <n v="54"/>
    <n v="0"/>
    <n v="50"/>
    <x v="49"/>
    <n v="4.8831100000000003"/>
    <n v="4.8831100000000003"/>
    <n v="0"/>
    <n v="0"/>
    <n v="1"/>
    <n v="0"/>
    <n v="0"/>
    <x v="0"/>
    <x v="0"/>
    <m/>
    <m/>
    <m/>
    <n v="5.2337916999999994"/>
    <m/>
    <n v="0"/>
    <m/>
    <m/>
    <m/>
    <m/>
    <m/>
    <m/>
    <m/>
    <m/>
    <m/>
    <m/>
    <m/>
    <m/>
    <s v="721311,96"/>
    <s v="6176543,12"/>
    <n v="5.2337916999999994"/>
    <n v="0"/>
    <n v="0"/>
  </r>
  <r>
    <n v="77"/>
    <x v="21"/>
    <s v=""/>
    <x v="51"/>
    <n v="2017"/>
    <n v="74132111"/>
    <x v="10"/>
    <x v="21"/>
    <x v="21"/>
    <n v="2000"/>
    <s v="Frederiksberg"/>
    <n v="147"/>
    <n v="2"/>
    <x v="5"/>
    <n v="1"/>
    <s v="FJ"/>
    <s v="Fjernvarmeværk"/>
    <n v="353000"/>
    <n v="350030"/>
    <x v="42"/>
    <x v="0"/>
    <s v="fvv"/>
    <d v="1999-09-01T00:00:00"/>
    <m/>
    <n v="54"/>
    <n v="0"/>
    <n v="50"/>
    <x v="50"/>
    <n v="6.2985600000000002"/>
    <n v="6.2985600000000002"/>
    <n v="0"/>
    <n v="0"/>
    <n v="1"/>
    <n v="0"/>
    <n v="0"/>
    <x v="0"/>
    <x v="0"/>
    <m/>
    <m/>
    <m/>
    <n v="6.7510927000000001"/>
    <m/>
    <n v="0"/>
    <m/>
    <m/>
    <m/>
    <m/>
    <m/>
    <m/>
    <m/>
    <m/>
    <m/>
    <m/>
    <m/>
    <m/>
    <s v="721311,96"/>
    <s v="6176543,12"/>
    <n v="6.7510927000000001"/>
    <n v="0"/>
    <n v="0"/>
  </r>
  <r>
    <n v="77"/>
    <x v="22"/>
    <s v=""/>
    <x v="52"/>
    <n v="2017"/>
    <n v="74132111"/>
    <x v="10"/>
    <x v="22"/>
    <x v="22"/>
    <n v="2860"/>
    <s v="Søborg"/>
    <n v="159"/>
    <n v="2"/>
    <x v="5"/>
    <n v="1"/>
    <s v="FJ"/>
    <s v="Fjernvarmeværk"/>
    <n v="353000"/>
    <n v="350030"/>
    <x v="43"/>
    <x v="0"/>
    <s v="fvv"/>
    <d v="1989-01-01T00:00:00"/>
    <m/>
    <n v="19.600000000000001"/>
    <n v="0"/>
    <n v="18"/>
    <x v="51"/>
    <n v="29.809989999999999"/>
    <n v="29.809989999999999"/>
    <n v="0"/>
    <n v="0"/>
    <n v="1"/>
    <n v="0"/>
    <n v="0"/>
    <x v="0"/>
    <x v="0"/>
    <m/>
    <m/>
    <m/>
    <m/>
    <m/>
    <m/>
    <n v="32.868118799999998"/>
    <m/>
    <m/>
    <m/>
    <m/>
    <m/>
    <m/>
    <m/>
    <m/>
    <m/>
    <m/>
    <m/>
    <s v="718885,79"/>
    <s v="6181809,9"/>
    <n v="32.868118799999998"/>
    <n v="0"/>
    <n v="0"/>
  </r>
  <r>
    <n v="77"/>
    <x v="22"/>
    <s v=""/>
    <x v="53"/>
    <n v="2017"/>
    <n v="74132111"/>
    <x v="10"/>
    <x v="22"/>
    <x v="22"/>
    <n v="2860"/>
    <s v="Søborg"/>
    <n v="159"/>
    <n v="2"/>
    <x v="5"/>
    <n v="1"/>
    <s v="FJ"/>
    <s v="Fjernvarmeværk"/>
    <n v="353000"/>
    <n v="350030"/>
    <x v="44"/>
    <x v="0"/>
    <s v="fvv"/>
    <d v="1989-01-01T00:00:00"/>
    <m/>
    <n v="19.600000000000001"/>
    <n v="0"/>
    <n v="18"/>
    <x v="52"/>
    <n v="25.25911"/>
    <n v="25.25911"/>
    <n v="0"/>
    <n v="0"/>
    <n v="1"/>
    <n v="0"/>
    <n v="0"/>
    <x v="0"/>
    <x v="0"/>
    <m/>
    <m/>
    <m/>
    <m/>
    <m/>
    <m/>
    <n v="27.8503632"/>
    <m/>
    <m/>
    <m/>
    <m/>
    <m/>
    <m/>
    <m/>
    <m/>
    <m/>
    <m/>
    <m/>
    <s v="718885,79"/>
    <s v="6181809,9"/>
    <n v="27.8503632"/>
    <n v="0"/>
    <n v="0"/>
  </r>
  <r>
    <n v="77"/>
    <x v="22"/>
    <s v=""/>
    <x v="54"/>
    <n v="2017"/>
    <n v="74132111"/>
    <x v="10"/>
    <x v="22"/>
    <x v="22"/>
    <n v="2860"/>
    <s v="Søborg"/>
    <n v="159"/>
    <n v="2"/>
    <x v="5"/>
    <n v="1"/>
    <s v="FJ"/>
    <s v="Fjernvarmeværk"/>
    <n v="353000"/>
    <n v="350030"/>
    <x v="45"/>
    <x v="0"/>
    <s v="fvv"/>
    <d v="1989-01-01T00:00:00"/>
    <m/>
    <n v="19.600000000000001"/>
    <n v="0"/>
    <n v="18"/>
    <x v="53"/>
    <n v="25.973880000000001"/>
    <n v="25.973880000000001"/>
    <n v="0"/>
    <n v="0"/>
    <n v="1"/>
    <n v="0"/>
    <n v="0"/>
    <x v="0"/>
    <x v="0"/>
    <m/>
    <m/>
    <m/>
    <m/>
    <m/>
    <m/>
    <n v="28.638482400000001"/>
    <m/>
    <m/>
    <m/>
    <m/>
    <m/>
    <m/>
    <m/>
    <m/>
    <m/>
    <m/>
    <m/>
    <s v="718885,79"/>
    <s v="6181809,9"/>
    <n v="28.638482400000001"/>
    <n v="0"/>
    <n v="0"/>
  </r>
  <r>
    <n v="77"/>
    <x v="23"/>
    <s v=""/>
    <x v="55"/>
    <n v="2017"/>
    <n v="74132111"/>
    <x v="10"/>
    <x v="23"/>
    <x v="23"/>
    <n v="2860"/>
    <s v="Søborg"/>
    <n v="159"/>
    <n v="2"/>
    <x v="5"/>
    <n v="1"/>
    <s v="FJ"/>
    <s v="Fjernvarmeværk"/>
    <n v="353000"/>
    <n v="350030"/>
    <x v="46"/>
    <x v="0"/>
    <s v="fvv"/>
    <d v="1996-01-01T00:00:00"/>
    <m/>
    <n v="22"/>
    <n v="0"/>
    <n v="20"/>
    <x v="54"/>
    <n v="32.975999999999999"/>
    <n v="32.975999999999999"/>
    <n v="0"/>
    <n v="0"/>
    <n v="1"/>
    <n v="0"/>
    <n v="0"/>
    <x v="0"/>
    <x v="0"/>
    <m/>
    <m/>
    <m/>
    <n v="1.0337734000000001"/>
    <m/>
    <m/>
    <n v="34.958088000000004"/>
    <m/>
    <m/>
    <m/>
    <m/>
    <m/>
    <m/>
    <m/>
    <m/>
    <m/>
    <m/>
    <m/>
    <s v="717530,86"/>
    <s v="6181956,63"/>
    <n v="35.991861400000005"/>
    <n v="0"/>
    <n v="0"/>
  </r>
  <r>
    <n v="77"/>
    <x v="24"/>
    <s v=""/>
    <x v="56"/>
    <n v="2017"/>
    <n v="74132111"/>
    <x v="10"/>
    <x v="24"/>
    <x v="24"/>
    <n v="2700"/>
    <s v="Brønshøj"/>
    <n v="101"/>
    <n v="2"/>
    <x v="5"/>
    <n v="1"/>
    <s v="FJ"/>
    <s v="Fjernvarmeværk"/>
    <n v="353000"/>
    <n v="350030"/>
    <x v="47"/>
    <x v="0"/>
    <s v="fvv"/>
    <d v="1999-10-01T00:00:00"/>
    <m/>
    <n v="22"/>
    <n v="0"/>
    <n v="20"/>
    <x v="55"/>
    <n v="0.60663999999999996"/>
    <n v="0.60663999999999996"/>
    <n v="0"/>
    <n v="0"/>
    <n v="1"/>
    <n v="0"/>
    <n v="0"/>
    <x v="0"/>
    <x v="0"/>
    <m/>
    <m/>
    <m/>
    <n v="0.64924699999999991"/>
    <m/>
    <n v="0"/>
    <m/>
    <m/>
    <m/>
    <m/>
    <m/>
    <m/>
    <m/>
    <m/>
    <m/>
    <m/>
    <m/>
    <m/>
    <s v="720560,13"/>
    <s v="6178623,54"/>
    <n v="0.64924699999999991"/>
    <n v="0"/>
    <n v="0"/>
  </r>
  <r>
    <n v="77"/>
    <x v="24"/>
    <s v=""/>
    <x v="57"/>
    <n v="2017"/>
    <n v="74132111"/>
    <x v="10"/>
    <x v="24"/>
    <x v="24"/>
    <n v="2700"/>
    <s v="Brønshøj"/>
    <n v="101"/>
    <n v="2"/>
    <x v="5"/>
    <n v="1"/>
    <s v="FJ"/>
    <s v="Fjernvarmeværk"/>
    <n v="353000"/>
    <n v="350030"/>
    <x v="48"/>
    <x v="0"/>
    <s v="fvv"/>
    <d v="1999-10-01T00:00:00"/>
    <m/>
    <n v="22"/>
    <n v="0"/>
    <n v="20"/>
    <x v="56"/>
    <n v="0.48936000000000002"/>
    <n v="0.48936000000000002"/>
    <n v="0"/>
    <n v="0"/>
    <n v="1"/>
    <n v="0"/>
    <n v="0"/>
    <x v="0"/>
    <x v="0"/>
    <m/>
    <m/>
    <m/>
    <n v="0.523702"/>
    <m/>
    <n v="0"/>
    <m/>
    <m/>
    <m/>
    <m/>
    <m/>
    <m/>
    <m/>
    <m/>
    <m/>
    <m/>
    <m/>
    <m/>
    <s v="720560,13"/>
    <s v="6178623,54"/>
    <n v="0.523702"/>
    <n v="0"/>
    <n v="0"/>
  </r>
  <r>
    <n v="77"/>
    <x v="25"/>
    <s v=""/>
    <x v="58"/>
    <n v="2017"/>
    <n v="74132111"/>
    <x v="10"/>
    <x v="25"/>
    <x v="25"/>
    <n v="2770"/>
    <s v="Kastrup"/>
    <n v="185"/>
    <n v="2"/>
    <x v="5"/>
    <n v="1"/>
    <s v="FJ"/>
    <s v="Fjernvarmeværk"/>
    <n v="353000"/>
    <n v="350030"/>
    <x v="49"/>
    <x v="0"/>
    <s v="fvv"/>
    <d v="2006-11-01T00:00:00"/>
    <m/>
    <n v="21.5"/>
    <n v="0"/>
    <n v="20"/>
    <x v="57"/>
    <n v="1.0487299999999999"/>
    <n v="1.0487299999999999"/>
    <n v="0"/>
    <n v="0"/>
    <n v="1"/>
    <n v="0"/>
    <n v="0"/>
    <x v="0"/>
    <x v="0"/>
    <m/>
    <m/>
    <m/>
    <n v="1.1446117"/>
    <m/>
    <n v="0"/>
    <m/>
    <m/>
    <m/>
    <m/>
    <m/>
    <m/>
    <m/>
    <m/>
    <m/>
    <m/>
    <m/>
    <m/>
    <s v="731535,99"/>
    <s v="6170696,35"/>
    <n v="1.1446117"/>
    <n v="0"/>
    <n v="0"/>
  </r>
  <r>
    <n v="77"/>
    <x v="25"/>
    <s v=""/>
    <x v="59"/>
    <n v="2017"/>
    <n v="74132111"/>
    <x v="10"/>
    <x v="25"/>
    <x v="25"/>
    <n v="2770"/>
    <s v="Kastrup"/>
    <n v="185"/>
    <n v="2"/>
    <x v="5"/>
    <n v="1"/>
    <s v="FJ"/>
    <s v="Fjernvarmeværk"/>
    <n v="353000"/>
    <n v="350030"/>
    <x v="50"/>
    <x v="0"/>
    <s v="fvv"/>
    <d v="2006-11-01T00:00:00"/>
    <m/>
    <n v="21.5"/>
    <n v="0"/>
    <n v="20"/>
    <x v="58"/>
    <n v="0.56550999999999996"/>
    <n v="0.56550999999999996"/>
    <n v="0"/>
    <n v="0"/>
    <n v="1"/>
    <n v="0"/>
    <n v="0"/>
    <x v="0"/>
    <x v="0"/>
    <m/>
    <m/>
    <m/>
    <n v="0.6173227"/>
    <m/>
    <n v="0"/>
    <m/>
    <m/>
    <m/>
    <m/>
    <m/>
    <m/>
    <m/>
    <m/>
    <m/>
    <m/>
    <m/>
    <m/>
    <s v="731535,99"/>
    <s v="6170696,35"/>
    <n v="0.6173227"/>
    <n v="0"/>
    <n v="0"/>
  </r>
  <r>
    <n v="77"/>
    <x v="25"/>
    <s v=""/>
    <x v="60"/>
    <n v="2017"/>
    <n v="74132111"/>
    <x v="10"/>
    <x v="25"/>
    <x v="25"/>
    <n v="2770"/>
    <s v="Kastrup"/>
    <n v="185"/>
    <n v="2"/>
    <x v="5"/>
    <n v="1"/>
    <s v="FJ"/>
    <s v="Fjernvarmeværk"/>
    <n v="353000"/>
    <n v="350030"/>
    <x v="51"/>
    <x v="0"/>
    <s v="fvv"/>
    <d v="2006-11-01T00:00:00"/>
    <m/>
    <n v="21.5"/>
    <n v="0"/>
    <n v="20"/>
    <x v="59"/>
    <n v="1.41378"/>
    <n v="1.41378"/>
    <n v="0"/>
    <n v="0"/>
    <n v="1"/>
    <n v="0"/>
    <n v="0"/>
    <x v="0"/>
    <x v="0"/>
    <m/>
    <m/>
    <m/>
    <n v="1.5431274000000001"/>
    <m/>
    <n v="0"/>
    <m/>
    <m/>
    <m/>
    <m/>
    <m/>
    <m/>
    <m/>
    <m/>
    <m/>
    <m/>
    <m/>
    <m/>
    <s v="731535,99"/>
    <s v="6170696,35"/>
    <n v="1.5431274000000001"/>
    <n v="0"/>
    <n v="0"/>
  </r>
  <r>
    <n v="77"/>
    <x v="26"/>
    <s v=""/>
    <x v="61"/>
    <n v="2017"/>
    <n v="74132111"/>
    <x v="10"/>
    <x v="26"/>
    <x v="26"/>
    <n v="2860"/>
    <s v="Søborg"/>
    <n v="159"/>
    <n v="2"/>
    <x v="5"/>
    <n v="1"/>
    <s v="FJ"/>
    <s v="Fjernvarmeværk"/>
    <n v="353000"/>
    <n v="350030"/>
    <x v="52"/>
    <x v="0"/>
    <s v="fvv"/>
    <d v="2014-11-01T00:00:00"/>
    <m/>
    <n v="16"/>
    <n v="0"/>
    <n v="15"/>
    <x v="60"/>
    <n v="24.235589999999998"/>
    <n v="24.235589999999998"/>
    <n v="0"/>
    <n v="0"/>
    <n v="1"/>
    <n v="0"/>
    <n v="0"/>
    <x v="0"/>
    <x v="0"/>
    <m/>
    <m/>
    <m/>
    <m/>
    <m/>
    <m/>
    <n v="24.590412000000001"/>
    <m/>
    <m/>
    <m/>
    <m/>
    <m/>
    <m/>
    <m/>
    <m/>
    <m/>
    <m/>
    <m/>
    <s v="718747,04"/>
    <s v="6182767,36"/>
    <n v="24.590412000000001"/>
    <n v="0"/>
    <n v="0"/>
  </r>
  <r>
    <n v="77"/>
    <x v="26"/>
    <s v=""/>
    <x v="62"/>
    <n v="2017"/>
    <n v="74132111"/>
    <x v="10"/>
    <x v="26"/>
    <x v="26"/>
    <n v="2860"/>
    <s v="Søborg"/>
    <n v="159"/>
    <n v="2"/>
    <x v="5"/>
    <n v="1"/>
    <s v="FJ"/>
    <s v="Fjernvarmeværk"/>
    <n v="353000"/>
    <n v="350030"/>
    <x v="53"/>
    <x v="0"/>
    <s v="fvv"/>
    <d v="2014-11-01T00:00:00"/>
    <m/>
    <n v="16"/>
    <n v="0"/>
    <n v="15"/>
    <x v="61"/>
    <n v="34.253410000000002"/>
    <n v="34.253410000000002"/>
    <n v="0"/>
    <n v="0"/>
    <n v="1"/>
    <n v="0"/>
    <n v="0"/>
    <x v="0"/>
    <x v="0"/>
    <m/>
    <m/>
    <m/>
    <m/>
    <m/>
    <m/>
    <n v="34.754900399999997"/>
    <m/>
    <m/>
    <m/>
    <m/>
    <m/>
    <m/>
    <m/>
    <m/>
    <m/>
    <m/>
    <m/>
    <s v="718747,04"/>
    <s v="6182767,36"/>
    <n v="34.754900399999997"/>
    <n v="0"/>
    <n v="0"/>
  </r>
  <r>
    <n v="79"/>
    <x v="27"/>
    <s v=""/>
    <x v="63"/>
    <n v="2017"/>
    <n v="63234214"/>
    <x v="11"/>
    <x v="27"/>
    <x v="27"/>
    <n v="6070"/>
    <s v="Christiansfeld"/>
    <n v="621"/>
    <n v="100"/>
    <x v="10"/>
    <m/>
    <s v="FJ"/>
    <s v="Fjernvarmeværk"/>
    <n v="353000"/>
    <n v="350030"/>
    <x v="54"/>
    <x v="0"/>
    <s v="fvv"/>
    <d v="1965-01-01T00:00:00"/>
    <m/>
    <n v="11"/>
    <n v="0"/>
    <n v="11.4"/>
    <x v="62"/>
    <n v="7.7065200000000003"/>
    <n v="7.7065200000000003"/>
    <n v="0"/>
    <n v="0"/>
    <n v="1"/>
    <n v="0"/>
    <n v="0"/>
    <x v="0"/>
    <x v="0"/>
    <m/>
    <m/>
    <m/>
    <m/>
    <m/>
    <m/>
    <n v="7.4972304000000003"/>
    <m/>
    <m/>
    <m/>
    <m/>
    <m/>
    <m/>
    <m/>
    <m/>
    <m/>
    <m/>
    <m/>
    <s v="530706,1"/>
    <s v="6134353,97"/>
    <n v="7.4972304000000003"/>
    <n v="0"/>
    <n v="0"/>
  </r>
  <r>
    <n v="79"/>
    <x v="28"/>
    <s v=""/>
    <x v="64"/>
    <n v="2017"/>
    <n v="63234214"/>
    <x v="11"/>
    <x v="28"/>
    <x v="28"/>
    <n v="6070"/>
    <s v="Christiansfeld"/>
    <n v="621"/>
    <n v="100"/>
    <x v="10"/>
    <m/>
    <s v="DC"/>
    <s v="Decentralt værk"/>
    <n v="353000"/>
    <n v="350030"/>
    <x v="55"/>
    <x v="1"/>
    <s v="kvt"/>
    <d v="1994-01-01T00:00:00"/>
    <m/>
    <n v="7.6"/>
    <n v="3.06"/>
    <n v="4.2"/>
    <x v="63"/>
    <n v="12.35628"/>
    <n v="12.35628"/>
    <n v="9.1861200000000007"/>
    <n v="9.1861200000000007"/>
    <n v="0.27475219230203962"/>
    <n v="0.72524780769796038"/>
    <n v="0"/>
    <x v="0"/>
    <x v="0"/>
    <m/>
    <m/>
    <m/>
    <m/>
    <m/>
    <m/>
    <n v="22.4862264"/>
    <m/>
    <m/>
    <m/>
    <m/>
    <m/>
    <m/>
    <m/>
    <m/>
    <m/>
    <m/>
    <m/>
    <s v="531048,28"/>
    <s v="6135413,21"/>
    <n v="22.4862264"/>
    <n v="0"/>
    <n v="0"/>
  </r>
  <r>
    <n v="79"/>
    <x v="28"/>
    <s v=""/>
    <x v="65"/>
    <n v="2017"/>
    <n v="63234214"/>
    <x v="11"/>
    <x v="28"/>
    <x v="28"/>
    <n v="6070"/>
    <s v="Christiansfeld"/>
    <n v="621"/>
    <n v="100"/>
    <x v="10"/>
    <m/>
    <s v="DC"/>
    <s v="Decentralt værk"/>
    <n v="353000"/>
    <n v="350030"/>
    <x v="56"/>
    <x v="0"/>
    <s v="fvv"/>
    <d v="2013-02-01T00:00:00"/>
    <d v="2018-12-01T00:00:00"/>
    <n v="4.25"/>
    <n v="0"/>
    <n v="4.5999999999999996"/>
    <x v="64"/>
    <n v="41.63832"/>
    <n v="41.63832"/>
    <n v="0"/>
    <n v="0"/>
    <n v="1"/>
    <n v="0"/>
    <n v="0"/>
    <x v="0"/>
    <x v="0"/>
    <m/>
    <m/>
    <m/>
    <m/>
    <m/>
    <m/>
    <n v="39.327393600000001"/>
    <m/>
    <m/>
    <m/>
    <m/>
    <m/>
    <m/>
    <m/>
    <m/>
    <m/>
    <m/>
    <m/>
    <s v="531048,28"/>
    <s v="6135413,21"/>
    <n v="39.327393600000001"/>
    <n v="0"/>
    <n v="0"/>
  </r>
  <r>
    <n v="79"/>
    <x v="28"/>
    <s v=""/>
    <x v="66"/>
    <n v="2017"/>
    <n v="63234214"/>
    <x v="11"/>
    <x v="28"/>
    <x v="28"/>
    <n v="6070"/>
    <s v="Christiansfeld"/>
    <n v="621"/>
    <n v="100"/>
    <x v="10"/>
    <m/>
    <s v="DC"/>
    <s v="Decentralt værk"/>
    <n v="353000"/>
    <n v="350030"/>
    <x v="57"/>
    <x v="2"/>
    <s v="fvv"/>
    <d v="2013-04-01T00:00:00"/>
    <m/>
    <n v="2.95"/>
    <n v="0"/>
    <n v="2.95"/>
    <x v="65"/>
    <n v="8.8066800000000001"/>
    <n v="8.8066800000000001"/>
    <n v="0"/>
    <n v="0"/>
    <n v="1"/>
    <n v="0"/>
    <n v="0"/>
    <x v="0"/>
    <x v="0"/>
    <m/>
    <m/>
    <m/>
    <m/>
    <m/>
    <m/>
    <m/>
    <m/>
    <m/>
    <m/>
    <m/>
    <m/>
    <m/>
    <m/>
    <m/>
    <m/>
    <m/>
    <n v="9.0540000000000003"/>
    <s v="531048,28"/>
    <s v="6135413,21"/>
    <n v="0"/>
    <n v="0"/>
    <n v="9.0540000000000003"/>
  </r>
  <r>
    <n v="79"/>
    <x v="28"/>
    <s v=""/>
    <x v="67"/>
    <n v="2017"/>
    <n v="63234214"/>
    <x v="11"/>
    <x v="28"/>
    <x v="28"/>
    <n v="6070"/>
    <s v="Christiansfeld"/>
    <n v="621"/>
    <n v="100"/>
    <x v="10"/>
    <m/>
    <s v="DC"/>
    <s v="Decentralt værk"/>
    <n v="353000"/>
    <n v="350030"/>
    <x v="58"/>
    <x v="3"/>
    <s v="fvv"/>
    <d v="2013-05-01T00:00:00"/>
    <m/>
    <n v="7.2"/>
    <n v="0"/>
    <n v="7.2"/>
    <x v="66"/>
    <n v="15.91056"/>
    <n v="15.91056"/>
    <n v="0"/>
    <n v="0"/>
    <n v="1"/>
    <n v="0"/>
    <n v="0"/>
    <x v="0"/>
    <x v="0"/>
    <m/>
    <m/>
    <m/>
    <m/>
    <m/>
    <m/>
    <m/>
    <m/>
    <m/>
    <m/>
    <m/>
    <m/>
    <m/>
    <m/>
    <m/>
    <n v="15.91056"/>
    <m/>
    <m/>
    <s v="531048,28"/>
    <s v="6135413,21"/>
    <n v="0"/>
    <n v="15.91056"/>
    <n v="0"/>
  </r>
  <r>
    <n v="81"/>
    <x v="29"/>
    <s v=""/>
    <x v="68"/>
    <n v="2017"/>
    <n v="38929119"/>
    <x v="12"/>
    <x v="29"/>
    <x v="29"/>
    <n v="7870"/>
    <s v="Roslev"/>
    <n v="779"/>
    <n v="252"/>
    <x v="11"/>
    <m/>
    <s v="DC"/>
    <s v="Decentralt værk"/>
    <n v="353000"/>
    <n v="350030"/>
    <x v="59"/>
    <x v="0"/>
    <s v="fvv"/>
    <d v="1964-01-01T00:00:00"/>
    <m/>
    <n v="7.3"/>
    <n v="0"/>
    <n v="7"/>
    <x v="67"/>
    <n v="30.5244"/>
    <n v="30.153600000000001"/>
    <n v="0"/>
    <n v="0"/>
    <n v="1"/>
    <n v="0"/>
    <n v="0"/>
    <x v="0"/>
    <x v="0"/>
    <m/>
    <m/>
    <m/>
    <m/>
    <m/>
    <m/>
    <n v="30.292574400000003"/>
    <m/>
    <m/>
    <m/>
    <m/>
    <m/>
    <m/>
    <m/>
    <m/>
    <m/>
    <m/>
    <m/>
    <s v="496949"/>
    <s v="6289053"/>
    <n v="30.292574400000003"/>
    <n v="0"/>
    <n v="0"/>
  </r>
  <r>
    <n v="81"/>
    <x v="29"/>
    <s v=""/>
    <x v="69"/>
    <n v="2017"/>
    <n v="38929119"/>
    <x v="12"/>
    <x v="29"/>
    <x v="29"/>
    <n v="7870"/>
    <s v="Roslev"/>
    <n v="779"/>
    <n v="252"/>
    <x v="11"/>
    <m/>
    <s v="DC"/>
    <s v="Decentralt værk"/>
    <n v="353000"/>
    <n v="350030"/>
    <x v="5"/>
    <x v="1"/>
    <s v="kvt"/>
    <d v="1995-01-01T00:00:00"/>
    <m/>
    <n v="4.9000000000000004"/>
    <n v="2.02"/>
    <n v="2.38"/>
    <x v="68"/>
    <n v="2.4552"/>
    <n v="2.4552"/>
    <n v="2.1671999999999998"/>
    <n v="2.1671999999999998"/>
    <n v="0.23051069272181079"/>
    <n v="0.76948930727818921"/>
    <n v="0"/>
    <x v="0"/>
    <x v="0"/>
    <m/>
    <m/>
    <m/>
    <m/>
    <m/>
    <m/>
    <n v="5.3255663999999996"/>
    <m/>
    <m/>
    <m/>
    <m/>
    <m/>
    <m/>
    <m/>
    <m/>
    <m/>
    <m/>
    <m/>
    <s v="496949"/>
    <s v="6289053"/>
    <n v="5.3255663999999996"/>
    <n v="0"/>
    <n v="0"/>
  </r>
  <r>
    <n v="85"/>
    <x v="30"/>
    <s v=""/>
    <x v="70"/>
    <n v="2017"/>
    <n v="10066921"/>
    <x v="13"/>
    <x v="30"/>
    <x v="30"/>
    <n v="5220"/>
    <s v="Odense SØ"/>
    <n v="461"/>
    <n v="338"/>
    <x v="12"/>
    <m/>
    <s v="DC"/>
    <s v="Decentralt værk"/>
    <n v="353000"/>
    <n v="350030"/>
    <x v="60"/>
    <x v="0"/>
    <s v="fvv"/>
    <d v="1987-01-01T00:00:00"/>
    <m/>
    <n v="0.63"/>
    <n v="0"/>
    <n v="0.63"/>
    <x v="69"/>
    <n v="7.0640000000000001"/>
    <n v="7.0640000000000001"/>
    <n v="0"/>
    <n v="0"/>
    <n v="1"/>
    <n v="0"/>
    <n v="0"/>
    <x v="0"/>
    <x v="0"/>
    <m/>
    <m/>
    <m/>
    <m/>
    <m/>
    <m/>
    <m/>
    <m/>
    <m/>
    <n v="10.048500000000001"/>
    <m/>
    <m/>
    <m/>
    <m/>
    <m/>
    <m/>
    <m/>
    <m/>
    <s v="597995"/>
    <s v="6132771"/>
    <n v="0"/>
    <n v="10.048500000000001"/>
    <n v="0"/>
  </r>
  <r>
    <n v="85"/>
    <x v="30"/>
    <s v=""/>
    <x v="71"/>
    <n v="2017"/>
    <n v="10066921"/>
    <x v="13"/>
    <x v="30"/>
    <x v="30"/>
    <n v="5220"/>
    <s v="Odense SØ"/>
    <n v="461"/>
    <n v="338"/>
    <x v="12"/>
    <m/>
    <s v="DC"/>
    <s v="Decentralt værk"/>
    <n v="353000"/>
    <n v="350030"/>
    <x v="61"/>
    <x v="0"/>
    <s v="fvv"/>
    <d v="1988-01-01T00:00:00"/>
    <m/>
    <n v="0.6"/>
    <n v="0"/>
    <n v="0.6"/>
    <x v="21"/>
    <n v="0"/>
    <n v="0"/>
    <n v="0"/>
    <n v="0"/>
    <n v="1"/>
    <n v="0"/>
    <n v="0"/>
    <x v="0"/>
    <x v="0"/>
    <m/>
    <m/>
    <m/>
    <m/>
    <m/>
    <m/>
    <m/>
    <m/>
    <n v="0"/>
    <m/>
    <m/>
    <m/>
    <m/>
    <m/>
    <m/>
    <m/>
    <m/>
    <m/>
    <s v="597995"/>
    <s v="6132771"/>
    <n v="0"/>
    <n v="0"/>
    <n v="0"/>
  </r>
  <r>
    <n v="88"/>
    <x v="31"/>
    <s v=""/>
    <x v="72"/>
    <n v="2017"/>
    <n v="14250905"/>
    <x v="14"/>
    <x v="31"/>
    <x v="31"/>
    <n v="2650"/>
    <s v="Hvidovre"/>
    <n v="167"/>
    <n v="2"/>
    <x v="5"/>
    <n v="1"/>
    <s v="FJ"/>
    <s v="Fjernvarmeværk"/>
    <n v="353000"/>
    <n v="350030"/>
    <x v="62"/>
    <x v="0"/>
    <s v="fvv"/>
    <d v="2012-01-01T00:00:00"/>
    <m/>
    <n v="14"/>
    <n v="0"/>
    <n v="14"/>
    <x v="70"/>
    <n v="2.7E-2"/>
    <n v="2.7E-2"/>
    <n v="0"/>
    <n v="0"/>
    <n v="1"/>
    <n v="0"/>
    <n v="0"/>
    <x v="0"/>
    <x v="0"/>
    <m/>
    <m/>
    <m/>
    <n v="0"/>
    <m/>
    <m/>
    <n v="0.03"/>
    <m/>
    <m/>
    <m/>
    <m/>
    <m/>
    <m/>
    <n v="0"/>
    <m/>
    <m/>
    <m/>
    <m/>
    <s v="716751,66"/>
    <s v="6170291,7"/>
    <n v="0.03"/>
    <n v="0"/>
    <n v="0"/>
  </r>
  <r>
    <n v="88"/>
    <x v="31"/>
    <s v=""/>
    <x v="73"/>
    <n v="2017"/>
    <n v="14250905"/>
    <x v="14"/>
    <x v="31"/>
    <x v="31"/>
    <n v="2650"/>
    <s v="Hvidovre"/>
    <n v="167"/>
    <n v="2"/>
    <x v="5"/>
    <n v="1"/>
    <s v="FJ"/>
    <s v="Fjernvarmeværk"/>
    <n v="353000"/>
    <n v="350030"/>
    <x v="63"/>
    <x v="0"/>
    <s v="fvv"/>
    <d v="2012-01-01T00:00:00"/>
    <m/>
    <n v="14"/>
    <n v="0"/>
    <n v="14"/>
    <x v="21"/>
    <n v="0"/>
    <n v="0"/>
    <n v="0"/>
    <n v="0"/>
    <n v="1"/>
    <n v="0"/>
    <n v="0"/>
    <x v="0"/>
    <x v="0"/>
    <m/>
    <m/>
    <m/>
    <n v="0"/>
    <m/>
    <m/>
    <n v="0"/>
    <m/>
    <m/>
    <m/>
    <m/>
    <m/>
    <m/>
    <m/>
    <m/>
    <m/>
    <m/>
    <m/>
    <s v="716751,66"/>
    <s v="6170291,7"/>
    <n v="0"/>
    <n v="0"/>
    <n v="0"/>
  </r>
  <r>
    <n v="88"/>
    <x v="31"/>
    <s v=""/>
    <x v="74"/>
    <n v="2017"/>
    <n v="14250905"/>
    <x v="14"/>
    <x v="31"/>
    <x v="31"/>
    <n v="2650"/>
    <s v="Hvidovre"/>
    <n v="167"/>
    <n v="2"/>
    <x v="5"/>
    <n v="1"/>
    <s v="FJ"/>
    <s v="Fjernvarmeværk"/>
    <n v="353000"/>
    <n v="350030"/>
    <x v="64"/>
    <x v="0"/>
    <s v="fvv"/>
    <d v="2012-01-01T00:00:00"/>
    <m/>
    <n v="7"/>
    <n v="0"/>
    <n v="7"/>
    <x v="21"/>
    <n v="0"/>
    <n v="0"/>
    <n v="0"/>
    <n v="0"/>
    <n v="1"/>
    <n v="0"/>
    <n v="0"/>
    <x v="0"/>
    <x v="0"/>
    <m/>
    <m/>
    <m/>
    <n v="0"/>
    <m/>
    <m/>
    <n v="0"/>
    <m/>
    <m/>
    <m/>
    <m/>
    <m/>
    <m/>
    <m/>
    <m/>
    <m/>
    <m/>
    <m/>
    <s v="716751,66"/>
    <s v="6170291,7"/>
    <n v="0"/>
    <n v="0"/>
    <n v="0"/>
  </r>
  <r>
    <n v="91"/>
    <x v="32"/>
    <s v=""/>
    <x v="75"/>
    <n v="2017"/>
    <n v="12233418"/>
    <x v="15"/>
    <x v="32"/>
    <x v="32"/>
    <n v="9330"/>
    <s v="Dronninglund"/>
    <n v="810"/>
    <n v="282"/>
    <x v="13"/>
    <m/>
    <s v="DC"/>
    <s v="Decentralt værk"/>
    <n v="353000"/>
    <n v="350030"/>
    <x v="65"/>
    <x v="1"/>
    <s v="kvt"/>
    <d v="1990-01-01T00:00:00"/>
    <m/>
    <n v="10.6"/>
    <n v="3.4"/>
    <n v="6"/>
    <x v="71"/>
    <n v="11.4732"/>
    <n v="11.4732"/>
    <n v="6.8292000000000002"/>
    <n v="6.3971999999999998"/>
    <n v="0.28815051311948292"/>
    <n v="0.71184948688051708"/>
    <n v="0"/>
    <x v="0"/>
    <x v="0"/>
    <m/>
    <m/>
    <m/>
    <m/>
    <m/>
    <m/>
    <n v="19.908345600000001"/>
    <m/>
    <m/>
    <m/>
    <m/>
    <m/>
    <m/>
    <m/>
    <m/>
    <m/>
    <m/>
    <m/>
    <s v="577962,47"/>
    <s v="6336304,84"/>
    <n v="19.908345600000001"/>
    <n v="0"/>
    <n v="0"/>
  </r>
  <r>
    <n v="91"/>
    <x v="33"/>
    <s v=""/>
    <x v="76"/>
    <n v="2017"/>
    <n v="12233418"/>
    <x v="15"/>
    <x v="33"/>
    <x v="33"/>
    <n v="9330"/>
    <s v="Dronninglund"/>
    <n v="810"/>
    <n v="282"/>
    <x v="13"/>
    <m/>
    <s v="FJ"/>
    <s v="Fjernvarmeværk"/>
    <n v="353000"/>
    <n v="350030"/>
    <x v="13"/>
    <x v="0"/>
    <s v="fvv"/>
    <d v="1974-01-01T00:00:00"/>
    <m/>
    <n v="15"/>
    <n v="0"/>
    <n v="14"/>
    <x v="72"/>
    <n v="0.75239999999999996"/>
    <n v="0.75239999999999996"/>
    <n v="0"/>
    <n v="0"/>
    <n v="1"/>
    <n v="0"/>
    <n v="0"/>
    <x v="0"/>
    <x v="0"/>
    <m/>
    <m/>
    <m/>
    <m/>
    <m/>
    <m/>
    <m/>
    <m/>
    <m/>
    <m/>
    <m/>
    <m/>
    <m/>
    <n v="0.89179999999999993"/>
    <m/>
    <m/>
    <m/>
    <m/>
    <s v="577575"/>
    <s v="6335253"/>
    <n v="0"/>
    <n v="0.89179999999999993"/>
    <n v="0"/>
  </r>
  <r>
    <n v="91"/>
    <x v="33"/>
    <s v=""/>
    <x v="77"/>
    <n v="2017"/>
    <n v="12233418"/>
    <x v="15"/>
    <x v="33"/>
    <x v="33"/>
    <n v="9330"/>
    <s v="Dronninglund"/>
    <n v="810"/>
    <n v="282"/>
    <x v="13"/>
    <m/>
    <s v="FJ"/>
    <s v="Fjernvarmeværk"/>
    <n v="353000"/>
    <n v="350030"/>
    <x v="66"/>
    <x v="0"/>
    <s v="fvv"/>
    <d v="2016-09-01T00:00:00"/>
    <m/>
    <n v="5"/>
    <n v="0"/>
    <n v="5"/>
    <x v="73"/>
    <n v="50.904000000000003"/>
    <n v="50.543999999999997"/>
    <n v="0"/>
    <n v="0"/>
    <n v="1"/>
    <n v="0"/>
    <n v="0"/>
    <x v="0"/>
    <x v="0"/>
    <m/>
    <m/>
    <m/>
    <m/>
    <m/>
    <m/>
    <n v="55.961571600000006"/>
    <m/>
    <m/>
    <m/>
    <m/>
    <m/>
    <m/>
    <m/>
    <m/>
    <m/>
    <m/>
    <m/>
    <s v="577575"/>
    <s v="6335253"/>
    <n v="55.961571600000006"/>
    <n v="0"/>
    <n v="0"/>
  </r>
  <r>
    <n v="91"/>
    <x v="34"/>
    <s v=""/>
    <x v="78"/>
    <n v="2017"/>
    <n v="12233418"/>
    <x v="15"/>
    <x v="34"/>
    <x v="34"/>
    <n v="9330"/>
    <s v="Dronninglund"/>
    <n v="810"/>
    <n v="282"/>
    <x v="13"/>
    <m/>
    <s v="FJ"/>
    <s v="Fjernvarmeværk"/>
    <n v="353000"/>
    <n v="350030"/>
    <x v="67"/>
    <x v="3"/>
    <s v="fvv"/>
    <d v="2014-05-01T00:00:00"/>
    <m/>
    <n v="27"/>
    <n v="0"/>
    <n v="27"/>
    <x v="74"/>
    <n v="53.2836"/>
    <n v="53.139600000000002"/>
    <n v="0"/>
    <n v="0"/>
    <n v="1"/>
    <n v="0"/>
    <n v="0"/>
    <x v="0"/>
    <x v="0"/>
    <m/>
    <m/>
    <m/>
    <m/>
    <m/>
    <m/>
    <m/>
    <m/>
    <m/>
    <m/>
    <m/>
    <m/>
    <m/>
    <m/>
    <m/>
    <n v="53.2836"/>
    <m/>
    <m/>
    <s v="575652,77"/>
    <s v="6336527,86"/>
    <n v="0"/>
    <n v="53.2836"/>
    <n v="0"/>
  </r>
  <r>
    <n v="93"/>
    <x v="35"/>
    <s v=""/>
    <x v="79"/>
    <n v="2017"/>
    <n v="40920013"/>
    <x v="16"/>
    <x v="35"/>
    <x v="35"/>
    <n v="9352"/>
    <s v="Dybvad"/>
    <n v="813"/>
    <n v="328"/>
    <x v="14"/>
    <m/>
    <s v="FJ"/>
    <s v="Fjernvarmeværk"/>
    <n v="353000"/>
    <n v="350030"/>
    <x v="68"/>
    <x v="0"/>
    <s v="fvv"/>
    <d v="1996-01-01T00:00:00"/>
    <m/>
    <n v="2.5"/>
    <n v="0"/>
    <n v="2.5"/>
    <x v="75"/>
    <n v="32.630400000000002"/>
    <n v="32.630400000000002"/>
    <n v="0"/>
    <n v="0"/>
    <n v="1"/>
    <n v="0"/>
    <n v="0"/>
    <x v="0"/>
    <x v="0"/>
    <m/>
    <m/>
    <m/>
    <m/>
    <m/>
    <m/>
    <m/>
    <m/>
    <m/>
    <m/>
    <m/>
    <m/>
    <n v="35.536550000000005"/>
    <m/>
    <m/>
    <m/>
    <m/>
    <m/>
    <s v="581956,1"/>
    <s v="6348764,07"/>
    <n v="0"/>
    <n v="35.536550000000005"/>
    <n v="0"/>
  </r>
  <r>
    <n v="93"/>
    <x v="35"/>
    <s v=""/>
    <x v="80"/>
    <n v="2017"/>
    <n v="40920013"/>
    <x v="16"/>
    <x v="35"/>
    <x v="35"/>
    <n v="9352"/>
    <s v="Dybvad"/>
    <n v="813"/>
    <n v="328"/>
    <x v="14"/>
    <m/>
    <s v="FJ"/>
    <s v="Fjernvarmeværk"/>
    <n v="353000"/>
    <n v="350030"/>
    <x v="69"/>
    <x v="0"/>
    <s v="fvv"/>
    <d v="1960-01-01T00:00:00"/>
    <m/>
    <n v="2.5"/>
    <n v="0"/>
    <n v="2.5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81956,1"/>
    <s v="6348764,07"/>
    <n v="0"/>
    <n v="0"/>
    <n v="0"/>
  </r>
  <r>
    <n v="97"/>
    <x v="36"/>
    <s v=""/>
    <x v="81"/>
    <n v="2017"/>
    <n v="38226215"/>
    <x v="17"/>
    <x v="36"/>
    <x v="36"/>
    <n v="5592"/>
    <s v="Ejby"/>
    <n v="410"/>
    <n v="75"/>
    <x v="15"/>
    <m/>
    <s v="DC"/>
    <s v="Decentralt værk"/>
    <n v="351100"/>
    <n v="350010"/>
    <x v="13"/>
    <x v="0"/>
    <s v="fvv"/>
    <d v="1961-01-01T00:00:00"/>
    <m/>
    <n v="3"/>
    <n v="0"/>
    <n v="3"/>
    <x v="21"/>
    <n v="0"/>
    <n v="0"/>
    <n v="0"/>
    <n v="0"/>
    <n v="1"/>
    <n v="0"/>
    <n v="0"/>
    <x v="0"/>
    <x v="0"/>
    <m/>
    <m/>
    <m/>
    <m/>
    <m/>
    <m/>
    <m/>
    <m/>
    <m/>
    <m/>
    <m/>
    <m/>
    <m/>
    <m/>
    <m/>
    <m/>
    <m/>
    <m/>
    <s v="558907,22"/>
    <s v="6142971,49"/>
    <n v="0"/>
    <n v="0"/>
    <n v="0"/>
  </r>
  <r>
    <n v="97"/>
    <x v="36"/>
    <s v=""/>
    <x v="82"/>
    <n v="2017"/>
    <n v="38226215"/>
    <x v="17"/>
    <x v="36"/>
    <x v="36"/>
    <n v="5592"/>
    <s v="Ejby"/>
    <n v="410"/>
    <n v="75"/>
    <x v="15"/>
    <m/>
    <s v="DC"/>
    <s v="Decentralt værk"/>
    <n v="351100"/>
    <n v="350010"/>
    <x v="16"/>
    <x v="0"/>
    <s v="fvv"/>
    <d v="1960-01-01T00:00:00"/>
    <m/>
    <n v="3.19"/>
    <n v="0"/>
    <n v="2.94"/>
    <x v="76"/>
    <n v="42.79392"/>
    <n v="42.79392"/>
    <n v="0"/>
    <n v="0"/>
    <n v="1"/>
    <n v="0"/>
    <n v="0"/>
    <x v="0"/>
    <x v="0"/>
    <m/>
    <m/>
    <m/>
    <m/>
    <m/>
    <m/>
    <n v="41.493870000000001"/>
    <m/>
    <m/>
    <m/>
    <m/>
    <m/>
    <m/>
    <m/>
    <m/>
    <m/>
    <m/>
    <m/>
    <s v="558907,22"/>
    <s v="6142971,49"/>
    <n v="41.493870000000001"/>
    <n v="0"/>
    <n v="0"/>
  </r>
  <r>
    <n v="97"/>
    <x v="36"/>
    <s v=""/>
    <x v="83"/>
    <n v="2017"/>
    <n v="38226215"/>
    <x v="17"/>
    <x v="36"/>
    <x v="36"/>
    <n v="5592"/>
    <s v="Ejby"/>
    <n v="410"/>
    <n v="75"/>
    <x v="15"/>
    <m/>
    <s v="DC"/>
    <s v="Decentralt værk"/>
    <n v="351100"/>
    <n v="350010"/>
    <x v="70"/>
    <x v="1"/>
    <s v="kvt"/>
    <d v="2012-10-01T00:00:00"/>
    <m/>
    <n v="8"/>
    <n v="3.35"/>
    <n v="4.25"/>
    <x v="77"/>
    <n v="22.051259999999999"/>
    <n v="22.051259999999999"/>
    <n v="15.4152"/>
    <n v="15.4152"/>
    <n v="0.30612502941131192"/>
    <n v="0.69387497058868808"/>
    <n v="0"/>
    <x v="0"/>
    <x v="0"/>
    <m/>
    <m/>
    <m/>
    <m/>
    <m/>
    <m/>
    <n v="36.016754399999996"/>
    <m/>
    <m/>
    <m/>
    <m/>
    <m/>
    <m/>
    <m/>
    <m/>
    <m/>
    <m/>
    <m/>
    <s v="558907,22"/>
    <s v="6142971,49"/>
    <n v="36.016754399999996"/>
    <n v="0"/>
    <n v="0"/>
  </r>
  <r>
    <n v="101"/>
    <x v="37"/>
    <s v=""/>
    <x v="84"/>
    <n v="2017"/>
    <n v="17727915"/>
    <x v="18"/>
    <x v="37"/>
    <x v="37"/>
    <n v="7361"/>
    <s v="Ejstrupholm"/>
    <n v="756"/>
    <n v="151"/>
    <x v="16"/>
    <m/>
    <s v="DC"/>
    <s v="Decentralt værk"/>
    <n v="353000"/>
    <n v="350030"/>
    <x v="71"/>
    <x v="0"/>
    <s v="fvv"/>
    <d v="1994-01-01T00:00:00"/>
    <m/>
    <n v="5"/>
    <n v="0"/>
    <n v="5"/>
    <x v="78"/>
    <n v="38.665080000000003"/>
    <n v="37.68336"/>
    <n v="0"/>
    <n v="0"/>
    <n v="1"/>
    <n v="0"/>
    <n v="0"/>
    <x v="0"/>
    <x v="0"/>
    <m/>
    <m/>
    <m/>
    <m/>
    <m/>
    <m/>
    <n v="37.051977600000001"/>
    <m/>
    <m/>
    <m/>
    <m/>
    <m/>
    <m/>
    <m/>
    <m/>
    <m/>
    <m/>
    <m/>
    <s v="518147,5"/>
    <s v="6204228,41"/>
    <n v="37.051977600000001"/>
    <n v="0"/>
    <n v="0"/>
  </r>
  <r>
    <n v="101"/>
    <x v="37"/>
    <s v=""/>
    <x v="85"/>
    <n v="2017"/>
    <n v="17727915"/>
    <x v="18"/>
    <x v="37"/>
    <x v="37"/>
    <n v="7361"/>
    <s v="Ejstrupholm"/>
    <n v="756"/>
    <n v="151"/>
    <x v="16"/>
    <m/>
    <s v="DC"/>
    <s v="Decentralt værk"/>
    <n v="353000"/>
    <n v="350030"/>
    <x v="71"/>
    <x v="1"/>
    <s v="kvt"/>
    <d v="2005-11-01T00:00:00"/>
    <m/>
    <n v="8.66"/>
    <n v="3.64"/>
    <n v="4.71"/>
    <x v="79"/>
    <n v="17.17848"/>
    <n v="16.742159999999998"/>
    <n v="13.58892"/>
    <n v="13.53852"/>
    <n v="0.26134923197786786"/>
    <n v="0.73865076802213214"/>
    <n v="0"/>
    <x v="0"/>
    <x v="0"/>
    <m/>
    <m/>
    <m/>
    <m/>
    <m/>
    <m/>
    <n v="32.864990400000003"/>
    <m/>
    <m/>
    <m/>
    <m/>
    <m/>
    <m/>
    <m/>
    <m/>
    <m/>
    <m/>
    <m/>
    <s v="518147,5"/>
    <s v="6204228,41"/>
    <n v="32.864990400000003"/>
    <n v="0"/>
    <n v="0"/>
  </r>
  <r>
    <n v="101"/>
    <x v="37"/>
    <s v=""/>
    <x v="86"/>
    <n v="2017"/>
    <n v="17727915"/>
    <x v="18"/>
    <x v="37"/>
    <x v="37"/>
    <n v="7361"/>
    <s v="Ejstrupholm"/>
    <n v="756"/>
    <n v="151"/>
    <x v="16"/>
    <m/>
    <s v="DC"/>
    <s v="Decentralt værk"/>
    <n v="353000"/>
    <n v="350030"/>
    <x v="72"/>
    <x v="3"/>
    <s v="fvv"/>
    <d v="2011-07-01T00:00:00"/>
    <m/>
    <n v="5.4"/>
    <n v="0"/>
    <n v="5.4"/>
    <x v="80"/>
    <n v="9.7588799999999996"/>
    <n v="9.5112000000000005"/>
    <n v="0"/>
    <n v="0"/>
    <n v="1"/>
    <n v="0"/>
    <n v="0"/>
    <x v="0"/>
    <x v="0"/>
    <m/>
    <m/>
    <m/>
    <m/>
    <m/>
    <m/>
    <m/>
    <m/>
    <m/>
    <m/>
    <m/>
    <m/>
    <m/>
    <m/>
    <m/>
    <n v="9.7588799999999996"/>
    <m/>
    <m/>
    <s v="518147,5"/>
    <s v="6204228,41"/>
    <n v="0"/>
    <n v="9.7588799999999996"/>
    <n v="0"/>
  </r>
  <r>
    <n v="107"/>
    <x v="38"/>
    <s v=""/>
    <x v="87"/>
    <n v="2017"/>
    <n v="60183112"/>
    <x v="19"/>
    <x v="38"/>
    <x v="38"/>
    <n v="3450"/>
    <s v="Allerød"/>
    <n v="201"/>
    <n v="17"/>
    <x v="17"/>
    <m/>
    <s v="FJ"/>
    <s v="Fjernvarmeværk"/>
    <n v="353000"/>
    <n v="350030"/>
    <x v="73"/>
    <x v="0"/>
    <s v="fvv"/>
    <d v="1974-01-01T00:00:00"/>
    <m/>
    <n v="6"/>
    <n v="0"/>
    <n v="6"/>
    <x v="81"/>
    <n v="20.469000000000001"/>
    <n v="20.469000000000001"/>
    <n v="0"/>
    <n v="0"/>
    <n v="1"/>
    <n v="0"/>
    <n v="0"/>
    <x v="0"/>
    <x v="0"/>
    <m/>
    <m/>
    <m/>
    <m/>
    <m/>
    <m/>
    <n v="20.469002400000001"/>
    <m/>
    <m/>
    <m/>
    <m/>
    <m/>
    <m/>
    <m/>
    <m/>
    <m/>
    <m/>
    <m/>
    <s v="708841,11"/>
    <s v="6196267"/>
    <n v="20.469002400000001"/>
    <n v="0"/>
    <n v="0"/>
  </r>
  <r>
    <n v="107"/>
    <x v="39"/>
    <s v=""/>
    <x v="88"/>
    <n v="2017"/>
    <n v="60183112"/>
    <x v="19"/>
    <x v="39"/>
    <x v="39"/>
    <n v="3450"/>
    <s v="Allerød"/>
    <n v="201"/>
    <n v="17"/>
    <x v="17"/>
    <m/>
    <s v="FJ"/>
    <s v="Fjernvarmeværk"/>
    <n v="353000"/>
    <n v="350030"/>
    <x v="74"/>
    <x v="0"/>
    <s v="fvv"/>
    <d v="1970-01-01T00:00:00"/>
    <m/>
    <n v="7.68"/>
    <n v="0"/>
    <n v="7.68"/>
    <x v="82"/>
    <n v="31.143699999999999"/>
    <n v="31.143699999999999"/>
    <n v="0"/>
    <n v="0"/>
    <n v="1"/>
    <n v="0"/>
    <n v="0"/>
    <x v="0"/>
    <x v="0"/>
    <m/>
    <m/>
    <m/>
    <m/>
    <m/>
    <m/>
    <n v="31.143697199999998"/>
    <m/>
    <m/>
    <m/>
    <m/>
    <m/>
    <m/>
    <m/>
    <m/>
    <m/>
    <m/>
    <m/>
    <s v="709493,86"/>
    <s v="6197971,25"/>
    <n v="31.143697199999998"/>
    <n v="0"/>
    <n v="0"/>
  </r>
  <r>
    <n v="107"/>
    <x v="40"/>
    <s v=""/>
    <x v="89"/>
    <n v="2017"/>
    <n v="60183112"/>
    <x v="19"/>
    <x v="40"/>
    <x v="40"/>
    <n v="3450"/>
    <s v="Allerød"/>
    <n v="201"/>
    <m/>
    <x v="18"/>
    <m/>
    <s v="LO"/>
    <s v="Lokalt værk"/>
    <n v="852010"/>
    <n v="850010"/>
    <x v="75"/>
    <x v="1"/>
    <s v="pev"/>
    <d v="2015-01-01T00:00:00"/>
    <m/>
    <n v="0.1"/>
    <n v="0.04"/>
    <n v="0.06"/>
    <x v="21"/>
    <n v="0"/>
    <n v="0"/>
    <n v="0"/>
    <n v="0"/>
    <n v="0"/>
    <n v="0"/>
    <n v="1"/>
    <x v="0"/>
    <x v="0"/>
    <m/>
    <m/>
    <m/>
    <m/>
    <m/>
    <m/>
    <n v="0"/>
    <m/>
    <m/>
    <m/>
    <m/>
    <m/>
    <m/>
    <m/>
    <m/>
    <m/>
    <m/>
    <m/>
    <s v="709258,03"/>
    <s v="6195010,72"/>
    <n v="0"/>
    <n v="0"/>
    <n v="0"/>
  </r>
  <r>
    <n v="107"/>
    <x v="41"/>
    <s v=""/>
    <x v="90"/>
    <n v="2017"/>
    <n v="60183112"/>
    <x v="19"/>
    <x v="41"/>
    <x v="41"/>
    <n v="3450"/>
    <s v="Allerød"/>
    <n v="201"/>
    <m/>
    <x v="18"/>
    <m/>
    <s v="LO"/>
    <s v="Lokalt værk"/>
    <n v="841100"/>
    <n v="840010"/>
    <x v="75"/>
    <x v="1"/>
    <s v="pev"/>
    <d v="2015-01-01T00:00:00"/>
    <m/>
    <n v="0.15"/>
    <n v="0.06"/>
    <n v="0.09"/>
    <x v="21"/>
    <n v="0"/>
    <n v="0"/>
    <n v="0"/>
    <n v="0"/>
    <n v="0"/>
    <n v="0"/>
    <n v="1"/>
    <x v="0"/>
    <x v="0"/>
    <m/>
    <m/>
    <m/>
    <m/>
    <m/>
    <m/>
    <n v="0"/>
    <m/>
    <m/>
    <m/>
    <m/>
    <m/>
    <m/>
    <m/>
    <m/>
    <m/>
    <m/>
    <m/>
    <s v="708356,9"/>
    <s v="6196142,55"/>
    <n v="0"/>
    <n v="0"/>
    <n v="0"/>
  </r>
  <r>
    <n v="107"/>
    <x v="42"/>
    <s v=""/>
    <x v="91"/>
    <n v="2017"/>
    <n v="60183112"/>
    <x v="19"/>
    <x v="42"/>
    <x v="42"/>
    <n v="3450"/>
    <s v="Allerød"/>
    <n v="201"/>
    <m/>
    <x v="18"/>
    <m/>
    <s v="LO"/>
    <s v="Lokalt værk"/>
    <n v="852010"/>
    <n v="850010"/>
    <x v="14"/>
    <x v="1"/>
    <s v="pev"/>
    <d v="2015-01-01T00:00:00"/>
    <m/>
    <n v="7.4999999999999997E-2"/>
    <n v="0.03"/>
    <n v="4.4999999999999998E-2"/>
    <x v="21"/>
    <n v="0"/>
    <n v="0"/>
    <n v="0"/>
    <n v="0"/>
    <n v="0"/>
    <n v="0"/>
    <n v="1"/>
    <x v="0"/>
    <x v="0"/>
    <m/>
    <m/>
    <m/>
    <m/>
    <m/>
    <m/>
    <n v="0"/>
    <m/>
    <m/>
    <m/>
    <m/>
    <m/>
    <m/>
    <m/>
    <m/>
    <m/>
    <m/>
    <m/>
    <s v="711881,17"/>
    <s v="6196378,61"/>
    <n v="0"/>
    <n v="0"/>
    <n v="0"/>
  </r>
  <r>
    <n v="107"/>
    <x v="43"/>
    <s v=""/>
    <x v="92"/>
    <n v="2017"/>
    <n v="60183112"/>
    <x v="19"/>
    <x v="43"/>
    <x v="43"/>
    <n v="3450"/>
    <s v="Allerød"/>
    <n v="201"/>
    <m/>
    <x v="18"/>
    <m/>
    <s v="LO"/>
    <s v="Lokalt værk"/>
    <n v="852010"/>
    <n v="850010"/>
    <x v="14"/>
    <x v="1"/>
    <s v="pev"/>
    <d v="2015-01-01T00:00:00"/>
    <m/>
    <n v="7.4999999999999997E-2"/>
    <n v="0.03"/>
    <n v="4.4999999999999998E-2"/>
    <x v="21"/>
    <n v="0"/>
    <n v="0"/>
    <n v="0"/>
    <n v="0"/>
    <n v="0"/>
    <n v="0"/>
    <n v="1"/>
    <x v="0"/>
    <x v="0"/>
    <m/>
    <m/>
    <m/>
    <m/>
    <m/>
    <m/>
    <n v="0"/>
    <m/>
    <m/>
    <m/>
    <m/>
    <m/>
    <m/>
    <m/>
    <m/>
    <m/>
    <m/>
    <m/>
    <s v="709286,15"/>
    <s v="6196874,62"/>
    <n v="0"/>
    <n v="0"/>
    <n v="0"/>
  </r>
  <r>
    <n v="107"/>
    <x v="44"/>
    <s v=""/>
    <x v="93"/>
    <n v="2017"/>
    <n v="60183112"/>
    <x v="19"/>
    <x v="44"/>
    <x v="44"/>
    <n v="3540"/>
    <s v="Lynge"/>
    <n v="201"/>
    <m/>
    <x v="18"/>
    <m/>
    <s v="LO"/>
    <s v="Lokalt værk"/>
    <n v="852010"/>
    <n v="850010"/>
    <x v="14"/>
    <x v="1"/>
    <s v="pev"/>
    <d v="2015-01-01T00:00:00"/>
    <m/>
    <n v="7.4999999999999997E-2"/>
    <n v="0.03"/>
    <n v="4.4999999999999998E-2"/>
    <x v="21"/>
    <n v="0"/>
    <n v="0"/>
    <n v="0"/>
    <n v="0"/>
    <n v="0"/>
    <n v="0"/>
    <n v="1"/>
    <x v="0"/>
    <x v="0"/>
    <m/>
    <m/>
    <m/>
    <m/>
    <m/>
    <m/>
    <n v="0"/>
    <m/>
    <m/>
    <m/>
    <m/>
    <m/>
    <m/>
    <m/>
    <m/>
    <m/>
    <m/>
    <m/>
    <s v="705644,6"/>
    <s v="6193532,94"/>
    <n v="0"/>
    <n v="0"/>
    <n v="0"/>
  </r>
  <r>
    <n v="109"/>
    <x v="45"/>
    <s v=""/>
    <x v="94"/>
    <n v="2017"/>
    <n v="10663210"/>
    <x v="20"/>
    <x v="45"/>
    <x v="45"/>
    <n v="3520"/>
    <s v="Farum"/>
    <n v="190"/>
    <n v="18"/>
    <x v="19"/>
    <n v="1"/>
    <s v="FJ"/>
    <s v="Fjernvarmeværk"/>
    <n v="353000"/>
    <n v="350030"/>
    <x v="16"/>
    <x v="0"/>
    <s v="fvv"/>
    <d v="1973-11-09T00:00:00"/>
    <m/>
    <n v="7.3"/>
    <n v="0"/>
    <n v="8.9"/>
    <x v="83"/>
    <n v="20.788"/>
    <n v="20.788"/>
    <n v="0"/>
    <n v="0"/>
    <n v="1"/>
    <n v="0"/>
    <n v="0"/>
    <x v="0"/>
    <x v="0"/>
    <m/>
    <m/>
    <m/>
    <n v="0"/>
    <m/>
    <m/>
    <n v="22.594999999999999"/>
    <m/>
    <m/>
    <m/>
    <m/>
    <m/>
    <m/>
    <m/>
    <m/>
    <m/>
    <m/>
    <m/>
    <s v="712364,96"/>
    <s v="6190528,26"/>
    <n v="22.594999999999999"/>
    <n v="0"/>
    <n v="0"/>
  </r>
  <r>
    <n v="109"/>
    <x v="45"/>
    <s v=""/>
    <x v="95"/>
    <n v="2017"/>
    <n v="10663210"/>
    <x v="20"/>
    <x v="45"/>
    <x v="45"/>
    <n v="3520"/>
    <s v="Farum"/>
    <n v="190"/>
    <n v="18"/>
    <x v="19"/>
    <n v="1"/>
    <s v="FJ"/>
    <s v="Fjernvarmeværk"/>
    <n v="353000"/>
    <n v="350030"/>
    <x v="76"/>
    <x v="0"/>
    <s v="fvv"/>
    <d v="1971-01-01T00:00:00"/>
    <m/>
    <n v="7.3"/>
    <n v="0"/>
    <n v="6.8"/>
    <x v="84"/>
    <n v="3.4000000000000002E-2"/>
    <n v="3.4000000000000002E-2"/>
    <n v="0"/>
    <n v="0"/>
    <n v="1"/>
    <n v="0"/>
    <n v="0"/>
    <x v="0"/>
    <x v="0"/>
    <m/>
    <m/>
    <m/>
    <n v="0"/>
    <m/>
    <m/>
    <n v="3.6999999999999998E-2"/>
    <m/>
    <m/>
    <m/>
    <m/>
    <m/>
    <m/>
    <m/>
    <m/>
    <m/>
    <m/>
    <m/>
    <s v="712364,96"/>
    <s v="6190528,26"/>
    <n v="3.6999999999999998E-2"/>
    <n v="0"/>
    <n v="0"/>
  </r>
  <r>
    <n v="109"/>
    <x v="45"/>
    <s v=""/>
    <x v="96"/>
    <n v="2017"/>
    <n v="10663210"/>
    <x v="20"/>
    <x v="45"/>
    <x v="45"/>
    <n v="3520"/>
    <s v="Farum"/>
    <n v="190"/>
    <n v="18"/>
    <x v="19"/>
    <n v="1"/>
    <s v="FJ"/>
    <s v="Fjernvarmeværk"/>
    <n v="353000"/>
    <n v="350030"/>
    <x v="4"/>
    <x v="0"/>
    <s v="fvv"/>
    <d v="1971-01-01T00:00:00"/>
    <m/>
    <n v="7.3"/>
    <n v="0"/>
    <n v="8.9"/>
    <x v="85"/>
    <n v="1.0289999999999999"/>
    <n v="1.0289999999999999"/>
    <n v="0"/>
    <n v="0"/>
    <n v="1"/>
    <n v="0"/>
    <n v="0"/>
    <x v="0"/>
    <x v="0"/>
    <m/>
    <m/>
    <m/>
    <n v="0"/>
    <m/>
    <m/>
    <n v="1.1180000000000001"/>
    <m/>
    <m/>
    <m/>
    <m/>
    <m/>
    <m/>
    <m/>
    <m/>
    <m/>
    <m/>
    <m/>
    <s v="712364,96"/>
    <s v="6190528,26"/>
    <n v="1.1180000000000001"/>
    <n v="0"/>
    <n v="0"/>
  </r>
  <r>
    <n v="109"/>
    <x v="46"/>
    <s v=""/>
    <x v="97"/>
    <n v="2017"/>
    <n v="10663210"/>
    <x v="20"/>
    <x v="46"/>
    <x v="46"/>
    <n v="3520"/>
    <s v="Farum"/>
    <n v="190"/>
    <n v="18"/>
    <x v="19"/>
    <n v="1"/>
    <s v="FJ"/>
    <s v="Fjernvarmeværk"/>
    <n v="353000"/>
    <n v="350030"/>
    <x v="13"/>
    <x v="0"/>
    <s v="fvv"/>
    <d v="1977-01-01T00:00:00"/>
    <m/>
    <n v="9.3000000000000007"/>
    <n v="0"/>
    <n v="9.3000000000000007"/>
    <x v="86"/>
    <n v="3.3849999999999998"/>
    <n v="3.3849999999999998"/>
    <n v="0"/>
    <n v="0"/>
    <n v="1"/>
    <n v="0"/>
    <n v="0"/>
    <x v="0"/>
    <x v="0"/>
    <m/>
    <m/>
    <m/>
    <m/>
    <m/>
    <m/>
    <n v="3.6789999999999998"/>
    <m/>
    <m/>
    <m/>
    <m/>
    <m/>
    <m/>
    <m/>
    <m/>
    <m/>
    <m/>
    <m/>
    <s v="711082,59"/>
    <s v="6190895,86"/>
    <n v="3.6789999999999998"/>
    <n v="0"/>
    <n v="0"/>
  </r>
  <r>
    <n v="109"/>
    <x v="46"/>
    <s v=""/>
    <x v="98"/>
    <n v="2017"/>
    <n v="10663210"/>
    <x v="20"/>
    <x v="46"/>
    <x v="46"/>
    <n v="3520"/>
    <s v="Farum"/>
    <n v="190"/>
    <n v="18"/>
    <x v="19"/>
    <n v="1"/>
    <s v="FJ"/>
    <s v="Fjernvarmeværk"/>
    <n v="353000"/>
    <n v="350030"/>
    <x v="16"/>
    <x v="0"/>
    <s v="fvv"/>
    <d v="1980-01-01T00:00:00"/>
    <m/>
    <n v="9.3000000000000007"/>
    <n v="0"/>
    <n v="9.3000000000000007"/>
    <x v="87"/>
    <n v="58.67"/>
    <n v="58.67"/>
    <n v="0"/>
    <n v="0"/>
    <n v="1"/>
    <n v="0"/>
    <n v="0"/>
    <x v="0"/>
    <x v="0"/>
    <m/>
    <m/>
    <m/>
    <m/>
    <m/>
    <m/>
    <n v="63.771000000000001"/>
    <m/>
    <m/>
    <m/>
    <m/>
    <m/>
    <m/>
    <m/>
    <m/>
    <m/>
    <m/>
    <m/>
    <s v="711082,59"/>
    <s v="6190895,86"/>
    <n v="63.771000000000001"/>
    <n v="0"/>
    <n v="0"/>
  </r>
  <r>
    <n v="109"/>
    <x v="46"/>
    <s v=""/>
    <x v="99"/>
    <n v="2017"/>
    <n v="10663210"/>
    <x v="20"/>
    <x v="46"/>
    <x v="46"/>
    <n v="3520"/>
    <s v="Farum"/>
    <n v="190"/>
    <n v="18"/>
    <x v="19"/>
    <n v="1"/>
    <s v="FJ"/>
    <s v="Fjernvarmeværk"/>
    <n v="353000"/>
    <n v="350030"/>
    <x v="76"/>
    <x v="0"/>
    <s v="fvv"/>
    <d v="1980-01-01T00:00:00"/>
    <m/>
    <n v="11.6"/>
    <n v="0"/>
    <n v="11.6"/>
    <x v="88"/>
    <n v="77.754000000000005"/>
    <n v="77.754000000000005"/>
    <n v="0"/>
    <n v="0"/>
    <n v="1"/>
    <n v="0"/>
    <n v="0"/>
    <x v="0"/>
    <x v="0"/>
    <m/>
    <m/>
    <m/>
    <m/>
    <m/>
    <m/>
    <n v="79.340999999999994"/>
    <m/>
    <m/>
    <m/>
    <m/>
    <m/>
    <m/>
    <m/>
    <m/>
    <m/>
    <m/>
    <m/>
    <s v="711082,59"/>
    <s v="6190895,86"/>
    <n v="79.340999999999994"/>
    <n v="0"/>
    <n v="0"/>
  </r>
  <r>
    <n v="110"/>
    <x v="47"/>
    <s v=""/>
    <x v="100"/>
    <n v="2017"/>
    <n v="35478116"/>
    <x v="21"/>
    <x v="47"/>
    <x v="47"/>
    <n v="7000"/>
    <s v="Fredericia"/>
    <n v="607"/>
    <n v="81"/>
    <x v="20"/>
    <n v="1"/>
    <s v="FJ"/>
    <s v="Fjernvarmeværk"/>
    <n v="353000"/>
    <n v="350030"/>
    <x v="13"/>
    <x v="0"/>
    <s v="fvv"/>
    <d v="2007-11-12T00:00:00"/>
    <m/>
    <n v="10"/>
    <n v="0"/>
    <n v="10"/>
    <x v="89"/>
    <n v="9.4E-2"/>
    <n v="9.4E-2"/>
    <n v="0"/>
    <n v="0"/>
    <n v="1"/>
    <n v="0"/>
    <n v="0"/>
    <x v="0"/>
    <x v="0"/>
    <m/>
    <m/>
    <m/>
    <n v="0.11442529999999999"/>
    <m/>
    <m/>
    <m/>
    <m/>
    <m/>
    <m/>
    <m/>
    <m/>
    <m/>
    <m/>
    <m/>
    <m/>
    <m/>
    <m/>
    <s v="547937,91"/>
    <s v="6158171,81"/>
    <n v="0.11442529999999999"/>
    <n v="0"/>
    <n v="0"/>
  </r>
  <r>
    <n v="110"/>
    <x v="47"/>
    <s v=""/>
    <x v="101"/>
    <n v="2017"/>
    <n v="35478116"/>
    <x v="21"/>
    <x v="47"/>
    <x v="47"/>
    <n v="7000"/>
    <s v="Fredericia"/>
    <n v="607"/>
    <n v="81"/>
    <x v="20"/>
    <n v="1"/>
    <s v="FJ"/>
    <s v="Fjernvarmeværk"/>
    <n v="353000"/>
    <n v="350030"/>
    <x v="16"/>
    <x v="0"/>
    <s v="fvv"/>
    <d v="2007-11-12T00:00:00"/>
    <m/>
    <n v="10"/>
    <n v="0"/>
    <n v="10"/>
    <x v="90"/>
    <n v="7.4099999999999999E-2"/>
    <n v="7.4099999999999999E-2"/>
    <n v="0"/>
    <n v="0"/>
    <n v="1"/>
    <n v="0"/>
    <n v="0"/>
    <x v="0"/>
    <x v="0"/>
    <m/>
    <m/>
    <m/>
    <n v="8.9854349999999999E-2"/>
    <m/>
    <m/>
    <m/>
    <m/>
    <m/>
    <m/>
    <m/>
    <m/>
    <m/>
    <m/>
    <m/>
    <m/>
    <m/>
    <m/>
    <s v="547937,91"/>
    <s v="6158171,81"/>
    <n v="8.9854349999999999E-2"/>
    <n v="0"/>
    <n v="0"/>
  </r>
  <r>
    <n v="110"/>
    <x v="47"/>
    <s v=""/>
    <x v="102"/>
    <n v="2017"/>
    <n v="35478116"/>
    <x v="21"/>
    <x v="47"/>
    <x v="47"/>
    <n v="7000"/>
    <s v="Fredericia"/>
    <n v="607"/>
    <n v="81"/>
    <x v="20"/>
    <n v="1"/>
    <s v="FJ"/>
    <s v="Fjernvarmeværk"/>
    <n v="353000"/>
    <n v="350030"/>
    <x v="76"/>
    <x v="0"/>
    <s v="fvv"/>
    <d v="2007-11-12T00:00:00"/>
    <m/>
    <n v="10"/>
    <n v="0"/>
    <n v="10"/>
    <x v="91"/>
    <n v="0.10299999999999999"/>
    <n v="0.10299999999999999"/>
    <n v="0"/>
    <n v="0"/>
    <n v="1"/>
    <n v="0"/>
    <n v="0"/>
    <x v="0"/>
    <x v="0"/>
    <m/>
    <m/>
    <m/>
    <n v="0.12608305"/>
    <m/>
    <m/>
    <m/>
    <m/>
    <m/>
    <m/>
    <m/>
    <m/>
    <m/>
    <m/>
    <m/>
    <m/>
    <m/>
    <m/>
    <s v="547937,91"/>
    <s v="6158171,81"/>
    <n v="0.12608305"/>
    <n v="0"/>
    <n v="0"/>
  </r>
  <r>
    <n v="110"/>
    <x v="48"/>
    <s v=""/>
    <x v="103"/>
    <n v="2017"/>
    <n v="35478116"/>
    <x v="21"/>
    <x v="48"/>
    <x v="48"/>
    <n v="7000"/>
    <s v="Fredericia"/>
    <n v="607"/>
    <n v="81"/>
    <x v="20"/>
    <n v="1"/>
    <s v="FJ"/>
    <s v="Fjernvarmeværk"/>
    <n v="353000"/>
    <n v="350030"/>
    <x v="13"/>
    <x v="0"/>
    <s v="fvv"/>
    <d v="2000-10-01T00:00:00"/>
    <m/>
    <n v="6"/>
    <n v="0"/>
    <n v="6"/>
    <x v="92"/>
    <n v="6.4000000000000001E-2"/>
    <n v="6.4000000000000001E-2"/>
    <n v="0"/>
    <n v="0"/>
    <n v="1"/>
    <n v="0"/>
    <n v="0"/>
    <x v="0"/>
    <x v="0"/>
    <m/>
    <m/>
    <m/>
    <n v="7.1739999999999998E-2"/>
    <m/>
    <m/>
    <m/>
    <m/>
    <m/>
    <m/>
    <m/>
    <m/>
    <m/>
    <m/>
    <m/>
    <m/>
    <m/>
    <m/>
    <s v="545327,51"/>
    <s v="6158192,24"/>
    <n v="7.1739999999999998E-2"/>
    <n v="0"/>
    <n v="0"/>
  </r>
  <r>
    <n v="110"/>
    <x v="48"/>
    <s v=""/>
    <x v="104"/>
    <n v="2017"/>
    <n v="35478116"/>
    <x v="21"/>
    <x v="48"/>
    <x v="48"/>
    <n v="7000"/>
    <s v="Fredericia"/>
    <n v="607"/>
    <n v="81"/>
    <x v="20"/>
    <n v="1"/>
    <s v="FJ"/>
    <s v="Fjernvarmeværk"/>
    <n v="353000"/>
    <n v="350030"/>
    <x v="16"/>
    <x v="0"/>
    <s v="fvv"/>
    <d v="1982-01-01T00:00:00"/>
    <m/>
    <n v="7.4"/>
    <n v="0"/>
    <n v="7.4"/>
    <x v="93"/>
    <n v="0.61599999999999999"/>
    <n v="0.61599999999999999"/>
    <n v="0"/>
    <n v="0"/>
    <n v="1"/>
    <n v="0"/>
    <n v="0"/>
    <x v="0"/>
    <x v="0"/>
    <m/>
    <m/>
    <m/>
    <n v="0.68870399999999998"/>
    <m/>
    <m/>
    <m/>
    <m/>
    <m/>
    <m/>
    <m/>
    <m/>
    <m/>
    <m/>
    <m/>
    <m/>
    <m/>
    <m/>
    <s v="545327,51"/>
    <s v="6158192,24"/>
    <n v="0.68870399999999998"/>
    <n v="0"/>
    <n v="0"/>
  </r>
  <r>
    <n v="110"/>
    <x v="48"/>
    <s v=""/>
    <x v="105"/>
    <n v="2017"/>
    <n v="35478116"/>
    <x v="21"/>
    <x v="48"/>
    <x v="48"/>
    <n v="7000"/>
    <s v="Fredericia"/>
    <n v="607"/>
    <n v="81"/>
    <x v="20"/>
    <n v="1"/>
    <s v="FJ"/>
    <s v="Fjernvarmeværk"/>
    <n v="353000"/>
    <n v="350030"/>
    <x v="76"/>
    <x v="0"/>
    <s v="fvv"/>
    <d v="2000-10-01T00:00:00"/>
    <m/>
    <n v="7.5"/>
    <n v="0"/>
    <n v="7.5"/>
    <x v="94"/>
    <n v="0.48799999999999999"/>
    <n v="0.48799999999999999"/>
    <n v="0"/>
    <n v="0"/>
    <n v="1"/>
    <n v="0"/>
    <n v="0"/>
    <x v="0"/>
    <x v="0"/>
    <m/>
    <m/>
    <m/>
    <n v="0.54522400000000004"/>
    <m/>
    <m/>
    <m/>
    <m/>
    <m/>
    <m/>
    <m/>
    <m/>
    <m/>
    <m/>
    <m/>
    <m/>
    <m/>
    <m/>
    <s v="545327,51"/>
    <s v="6158192,24"/>
    <n v="0.54522400000000004"/>
    <n v="0"/>
    <n v="0"/>
  </r>
  <r>
    <n v="110"/>
    <x v="48"/>
    <s v=""/>
    <x v="106"/>
    <n v="2017"/>
    <n v="35478116"/>
    <x v="21"/>
    <x v="48"/>
    <x v="48"/>
    <n v="7000"/>
    <s v="Fredericia"/>
    <n v="607"/>
    <n v="81"/>
    <x v="20"/>
    <n v="1"/>
    <s v="FJ"/>
    <s v="Fjernvarmeværk"/>
    <n v="353000"/>
    <n v="350030"/>
    <x v="4"/>
    <x v="0"/>
    <s v="fvv"/>
    <d v="1979-01-01T00:00:00"/>
    <m/>
    <n v="9.3000000000000007"/>
    <n v="0"/>
    <n v="9.3000000000000007"/>
    <x v="95"/>
    <n v="5.5E-2"/>
    <n v="5.5E-2"/>
    <n v="0"/>
    <n v="0"/>
    <n v="1"/>
    <n v="0"/>
    <n v="0"/>
    <x v="0"/>
    <x v="0"/>
    <m/>
    <m/>
    <m/>
    <n v="6.0978999999999998E-2"/>
    <m/>
    <m/>
    <m/>
    <m/>
    <m/>
    <m/>
    <m/>
    <m/>
    <m/>
    <m/>
    <m/>
    <m/>
    <m/>
    <m/>
    <s v="545327,51"/>
    <s v="6158192,24"/>
    <n v="6.0978999999999998E-2"/>
    <n v="0"/>
    <n v="0"/>
  </r>
  <r>
    <n v="110"/>
    <x v="49"/>
    <s v=""/>
    <x v="107"/>
    <n v="2017"/>
    <n v="35478116"/>
    <x v="21"/>
    <x v="49"/>
    <x v="49"/>
    <n v="7000"/>
    <s v="Fredericia"/>
    <n v="607"/>
    <n v="81"/>
    <x v="20"/>
    <m/>
    <s v="FJ"/>
    <s v="Fjernvarmeværk"/>
    <n v="353000"/>
    <n v="350030"/>
    <x v="13"/>
    <x v="0"/>
    <s v="fvv"/>
    <d v="1980-01-01T00:00:00"/>
    <m/>
    <n v="9"/>
    <n v="0"/>
    <n v="9"/>
    <x v="96"/>
    <n v="0.61699999999999999"/>
    <n v="0.61699999999999999"/>
    <n v="0"/>
    <n v="0"/>
    <n v="1"/>
    <n v="0"/>
    <n v="0"/>
    <x v="0"/>
    <x v="0"/>
    <m/>
    <m/>
    <m/>
    <n v="0.68152999999999997"/>
    <m/>
    <m/>
    <m/>
    <m/>
    <m/>
    <m/>
    <m/>
    <m/>
    <m/>
    <m/>
    <m/>
    <m/>
    <m/>
    <m/>
    <s v="547270,22"/>
    <s v="6159271,94"/>
    <n v="0.68152999999999997"/>
    <n v="0"/>
    <n v="0"/>
  </r>
  <r>
    <n v="110"/>
    <x v="49"/>
    <s v=""/>
    <x v="108"/>
    <n v="2017"/>
    <n v="35478116"/>
    <x v="21"/>
    <x v="49"/>
    <x v="49"/>
    <n v="7000"/>
    <s v="Fredericia"/>
    <n v="607"/>
    <n v="81"/>
    <x v="20"/>
    <m/>
    <s v="FJ"/>
    <s v="Fjernvarmeværk"/>
    <n v="353000"/>
    <n v="350030"/>
    <x v="16"/>
    <x v="0"/>
    <s v="fvv"/>
    <d v="1980-01-01T00:00:00"/>
    <m/>
    <n v="9"/>
    <n v="0"/>
    <n v="9"/>
    <x v="97"/>
    <n v="0.65300000000000002"/>
    <n v="0.65300000000000002"/>
    <n v="0"/>
    <n v="0"/>
    <n v="1"/>
    <n v="0"/>
    <n v="0"/>
    <x v="0"/>
    <x v="0"/>
    <m/>
    <m/>
    <m/>
    <n v="0.71743586999999998"/>
    <m/>
    <m/>
    <m/>
    <m/>
    <m/>
    <m/>
    <m/>
    <m/>
    <m/>
    <m/>
    <m/>
    <m/>
    <m/>
    <m/>
    <s v="547270,22"/>
    <s v="6159271,94"/>
    <n v="0.71743586999999998"/>
    <n v="0"/>
    <n v="0"/>
  </r>
  <r>
    <n v="110"/>
    <x v="50"/>
    <s v=""/>
    <x v="109"/>
    <n v="2017"/>
    <n v="35478116"/>
    <x v="21"/>
    <x v="50"/>
    <x v="50"/>
    <n v="7000"/>
    <s v="Fredericia"/>
    <n v="607"/>
    <n v="81"/>
    <x v="20"/>
    <m/>
    <s v="FJ"/>
    <s v="Fjernvarmeværk"/>
    <n v="353000"/>
    <n v="350030"/>
    <x v="13"/>
    <x v="0"/>
    <s v="fvv"/>
    <d v="1978-01-01T00:00:00"/>
    <m/>
    <n v="4.6500000000000004"/>
    <n v="0"/>
    <n v="4.6500000000000004"/>
    <x v="98"/>
    <n v="5.0999999999999997E-2"/>
    <n v="5.0999999999999997E-2"/>
    <n v="0"/>
    <n v="0"/>
    <n v="1"/>
    <n v="0"/>
    <n v="0"/>
    <x v="0"/>
    <x v="0"/>
    <m/>
    <m/>
    <m/>
    <n v="7.2457400000000005E-2"/>
    <m/>
    <m/>
    <m/>
    <m/>
    <m/>
    <m/>
    <m/>
    <m/>
    <m/>
    <m/>
    <m/>
    <m/>
    <m/>
    <m/>
    <s v="548425,62"/>
    <s v="6160707,68"/>
    <n v="7.2457400000000005E-2"/>
    <n v="0"/>
    <n v="0"/>
  </r>
  <r>
    <n v="110"/>
    <x v="50"/>
    <s v=""/>
    <x v="110"/>
    <n v="2017"/>
    <n v="35478116"/>
    <x v="21"/>
    <x v="50"/>
    <x v="50"/>
    <n v="7000"/>
    <s v="Fredericia"/>
    <n v="607"/>
    <n v="81"/>
    <x v="20"/>
    <m/>
    <s v="FJ"/>
    <s v="Fjernvarmeværk"/>
    <n v="353000"/>
    <n v="350030"/>
    <x v="16"/>
    <x v="0"/>
    <s v="fvv"/>
    <d v="1984-01-01T00:00:00"/>
    <m/>
    <n v="2.33"/>
    <n v="0"/>
    <n v="2.33"/>
    <x v="99"/>
    <n v="8.8999999999999999E-3"/>
    <n v="8.8999999999999999E-3"/>
    <n v="0"/>
    <n v="0"/>
    <n v="1"/>
    <n v="0"/>
    <n v="0"/>
    <x v="0"/>
    <x v="0"/>
    <m/>
    <m/>
    <m/>
    <n v="1.259037E-2"/>
    <m/>
    <m/>
    <m/>
    <m/>
    <m/>
    <m/>
    <m/>
    <m/>
    <m/>
    <m/>
    <m/>
    <m/>
    <m/>
    <m/>
    <s v="548425,62"/>
    <s v="6160707,68"/>
    <n v="1.259037E-2"/>
    <n v="0"/>
    <n v="0"/>
  </r>
  <r>
    <n v="111"/>
    <x v="51"/>
    <s v=""/>
    <x v="111"/>
    <n v="2017"/>
    <n v="26262119"/>
    <x v="22"/>
    <x v="51"/>
    <x v="51"/>
    <n v="5260"/>
    <s v="Odense S"/>
    <n v="461"/>
    <n v="79"/>
    <x v="21"/>
    <m/>
    <s v="DC"/>
    <s v="Decentralt værk"/>
    <n v="351100"/>
    <n v="350010"/>
    <x v="2"/>
    <x v="0"/>
    <s v="fvv"/>
    <d v="1988-02-01T00:00:00"/>
    <m/>
    <n v="1.8"/>
    <n v="0"/>
    <n v="1.4"/>
    <x v="21"/>
    <n v="0"/>
    <n v="0"/>
    <n v="0"/>
    <n v="0"/>
    <n v="1"/>
    <n v="0"/>
    <n v="0"/>
    <x v="0"/>
    <x v="0"/>
    <m/>
    <m/>
    <m/>
    <m/>
    <m/>
    <m/>
    <m/>
    <m/>
    <n v="0"/>
    <m/>
    <m/>
    <m/>
    <m/>
    <m/>
    <m/>
    <m/>
    <m/>
    <m/>
    <s v="585167,11"/>
    <s v="6131956,71"/>
    <n v="0"/>
    <n v="0"/>
    <n v="0"/>
  </r>
  <r>
    <n v="111"/>
    <x v="51"/>
    <s v=""/>
    <x v="112"/>
    <n v="2017"/>
    <n v="26262119"/>
    <x v="22"/>
    <x v="51"/>
    <x v="51"/>
    <n v="5260"/>
    <s v="Odense S"/>
    <n v="461"/>
    <n v="79"/>
    <x v="21"/>
    <m/>
    <s v="DC"/>
    <s v="Decentralt værk"/>
    <n v="351100"/>
    <n v="350010"/>
    <x v="77"/>
    <x v="1"/>
    <s v="kvt"/>
    <d v="2012-01-01T00:00:00"/>
    <m/>
    <n v="2.2400000000000002"/>
    <n v="0.81"/>
    <n v="1.1000000000000001"/>
    <x v="100"/>
    <n v="1.7639676"/>
    <n v="1.6749828"/>
    <n v="1.4503716"/>
    <n v="1.4503716"/>
    <n v="0.22500005739902809"/>
    <n v="0.77499994260097194"/>
    <n v="0"/>
    <x v="0"/>
    <x v="0"/>
    <m/>
    <m/>
    <m/>
    <m/>
    <m/>
    <m/>
    <m/>
    <m/>
    <n v="3.9199269999999999"/>
    <m/>
    <m/>
    <m/>
    <m/>
    <m/>
    <m/>
    <m/>
    <m/>
    <m/>
    <s v="585167,11"/>
    <s v="6131956,71"/>
    <n v="0"/>
    <n v="3.9199269999999999"/>
    <n v="0"/>
  </r>
  <r>
    <n v="111"/>
    <x v="51"/>
    <s v=""/>
    <x v="113"/>
    <n v="2017"/>
    <n v="26262119"/>
    <x v="22"/>
    <x v="51"/>
    <x v="51"/>
    <n v="5260"/>
    <s v="Odense S"/>
    <n v="461"/>
    <n v="79"/>
    <x v="21"/>
    <m/>
    <s v="DC"/>
    <s v="Decentralt værk"/>
    <n v="351100"/>
    <n v="350010"/>
    <x v="78"/>
    <x v="1"/>
    <s v="kvt"/>
    <d v="2007-06-15T00:00:00"/>
    <m/>
    <n v="3.56"/>
    <n v="1.47"/>
    <n v="1.75"/>
    <x v="101"/>
    <n v="50.944525200000001"/>
    <n v="48.374603999999998"/>
    <n v="43.666844400000002"/>
    <n v="43.666736399999998"/>
    <n v="0.24500000182747803"/>
    <n v="0.75499999817252195"/>
    <n v="0"/>
    <x v="0"/>
    <x v="0"/>
    <m/>
    <m/>
    <m/>
    <m/>
    <m/>
    <m/>
    <m/>
    <m/>
    <n v="103.968418"/>
    <m/>
    <m/>
    <m/>
    <m/>
    <m/>
    <m/>
    <m/>
    <m/>
    <m/>
    <s v="585167,11"/>
    <s v="6131956,71"/>
    <n v="0"/>
    <n v="103.968418"/>
    <n v="0"/>
  </r>
  <r>
    <n v="111"/>
    <x v="51"/>
    <s v=""/>
    <x v="114"/>
    <n v="2017"/>
    <n v="26262119"/>
    <x v="22"/>
    <x v="51"/>
    <x v="51"/>
    <n v="5260"/>
    <s v="Odense S"/>
    <n v="461"/>
    <n v="79"/>
    <x v="21"/>
    <m/>
    <s v="DC"/>
    <s v="Decentralt værk"/>
    <n v="351100"/>
    <n v="350010"/>
    <x v="79"/>
    <x v="1"/>
    <s v="kvt"/>
    <d v="2015-03-01T00:00:00"/>
    <m/>
    <n v="7.1660000000000004"/>
    <n v="3.0470000000000002"/>
    <n v="3.7629999999999999"/>
    <x v="102"/>
    <n v="88.985944799999999"/>
    <n v="84.497004000000004"/>
    <n v="79.716574800000004"/>
    <n v="79.716574800000004"/>
    <n v="0.23999999870541355"/>
    <n v="0.76000000129458645"/>
    <n v="0"/>
    <x v="0"/>
    <x v="0"/>
    <m/>
    <m/>
    <m/>
    <m/>
    <m/>
    <m/>
    <m/>
    <m/>
    <n v="185.38738599999999"/>
    <m/>
    <m/>
    <m/>
    <m/>
    <m/>
    <m/>
    <m/>
    <m/>
    <m/>
    <s v="585167,11"/>
    <s v="6131956,71"/>
    <n v="0"/>
    <n v="185.38738599999999"/>
    <n v="0"/>
  </r>
  <r>
    <n v="112"/>
    <x v="52"/>
    <s v=""/>
    <x v="115"/>
    <n v="2017"/>
    <n v="53464718"/>
    <x v="23"/>
    <x v="52"/>
    <x v="52"/>
    <n v="9640"/>
    <s v="Farsø"/>
    <n v="820"/>
    <n v="286"/>
    <x v="22"/>
    <m/>
    <s v="FJ"/>
    <s v="Fjernvarmeværk"/>
    <n v="353000"/>
    <n v="350030"/>
    <x v="2"/>
    <x v="0"/>
    <s v="fvv"/>
    <d v="1988-01-01T00:00:00"/>
    <m/>
    <n v="5"/>
    <n v="0"/>
    <n v="5"/>
    <x v="103"/>
    <n v="3.2399999999999998E-2"/>
    <n v="3.2399999999999998E-2"/>
    <n v="0"/>
    <n v="0"/>
    <n v="1"/>
    <n v="0"/>
    <n v="0"/>
    <x v="0"/>
    <x v="0"/>
    <m/>
    <m/>
    <m/>
    <m/>
    <m/>
    <m/>
    <n v="2.9383199999999998E-2"/>
    <m/>
    <m/>
    <m/>
    <m/>
    <m/>
    <m/>
    <m/>
    <m/>
    <m/>
    <m/>
    <m/>
    <s v="520549,81"/>
    <s v="6291618,14"/>
    <n v="2.9383199999999998E-2"/>
    <n v="0"/>
    <n v="0"/>
  </r>
  <r>
    <n v="112"/>
    <x v="52"/>
    <s v=""/>
    <x v="116"/>
    <n v="2017"/>
    <n v="53464718"/>
    <x v="23"/>
    <x v="52"/>
    <x v="52"/>
    <n v="9640"/>
    <s v="Farsø"/>
    <n v="820"/>
    <n v="286"/>
    <x v="22"/>
    <m/>
    <s v="FJ"/>
    <s v="Fjernvarmeværk"/>
    <n v="353000"/>
    <n v="350030"/>
    <x v="80"/>
    <x v="0"/>
    <s v="fvv"/>
    <d v="1985-08-01T00:00:00"/>
    <m/>
    <n v="5"/>
    <n v="0"/>
    <n v="6"/>
    <x v="104"/>
    <n v="36.644399999999997"/>
    <n v="36.644399999999997"/>
    <n v="0"/>
    <n v="0"/>
    <n v="1"/>
    <n v="0"/>
    <n v="0"/>
    <x v="0"/>
    <x v="0"/>
    <m/>
    <m/>
    <m/>
    <m/>
    <m/>
    <m/>
    <m/>
    <m/>
    <m/>
    <m/>
    <n v="34.892000000000003"/>
    <m/>
    <m/>
    <m/>
    <m/>
    <m/>
    <m/>
    <m/>
    <s v="520549,81"/>
    <s v="6291618,14"/>
    <n v="0"/>
    <n v="34.892000000000003"/>
    <n v="0"/>
  </r>
  <r>
    <n v="112"/>
    <x v="52"/>
    <s v=""/>
    <x v="117"/>
    <n v="2017"/>
    <n v="53464718"/>
    <x v="23"/>
    <x v="52"/>
    <x v="52"/>
    <n v="9640"/>
    <s v="Farsø"/>
    <n v="820"/>
    <n v="286"/>
    <x v="22"/>
    <m/>
    <s v="FJ"/>
    <s v="Fjernvarmeværk"/>
    <n v="353000"/>
    <n v="350030"/>
    <x v="81"/>
    <x v="0"/>
    <s v="fvv"/>
    <d v="2004-12-20T00:00:00"/>
    <m/>
    <n v="5"/>
    <n v="0"/>
    <n v="6"/>
    <x v="105"/>
    <n v="76.179599999999994"/>
    <n v="76.179599999999994"/>
    <n v="0"/>
    <n v="0"/>
    <n v="1"/>
    <n v="0"/>
    <n v="0"/>
    <x v="0"/>
    <x v="0"/>
    <m/>
    <m/>
    <m/>
    <m/>
    <m/>
    <m/>
    <m/>
    <m/>
    <m/>
    <m/>
    <n v="74.591999999999999"/>
    <m/>
    <m/>
    <m/>
    <m/>
    <m/>
    <m/>
    <m/>
    <s v="520549,81"/>
    <s v="6291618,14"/>
    <n v="0"/>
    <n v="74.591999999999999"/>
    <n v="0"/>
  </r>
  <r>
    <n v="112"/>
    <x v="53"/>
    <s v=""/>
    <x v="118"/>
    <n v="2017"/>
    <n v="53464718"/>
    <x v="23"/>
    <x v="53"/>
    <x v="53"/>
    <n v="9640"/>
    <s v="Farsø"/>
    <n v="820"/>
    <n v="286"/>
    <x v="22"/>
    <m/>
    <s v="FJ"/>
    <s v="Fjernvarmeværk"/>
    <n v="353000"/>
    <n v="350030"/>
    <x v="82"/>
    <x v="0"/>
    <s v="fvv"/>
    <d v="2014-01-01T00:00:00"/>
    <m/>
    <n v="4"/>
    <n v="0"/>
    <n v="4"/>
    <x v="106"/>
    <n v="27.2484"/>
    <n v="27.2484"/>
    <n v="0"/>
    <n v="0"/>
    <n v="1"/>
    <n v="0"/>
    <n v="0"/>
    <x v="0"/>
    <x v="0"/>
    <m/>
    <m/>
    <m/>
    <m/>
    <m/>
    <m/>
    <m/>
    <m/>
    <m/>
    <m/>
    <n v="30.24"/>
    <m/>
    <m/>
    <m/>
    <m/>
    <m/>
    <m/>
    <m/>
    <s v="520201,69"/>
    <s v="6292562,91"/>
    <n v="0"/>
    <n v="30.24"/>
    <n v="0"/>
  </r>
  <r>
    <n v="112"/>
    <x v="53"/>
    <s v=""/>
    <x v="119"/>
    <n v="2017"/>
    <n v="53464718"/>
    <x v="23"/>
    <x v="53"/>
    <x v="53"/>
    <n v="9640"/>
    <s v="Farsø"/>
    <n v="820"/>
    <n v="286"/>
    <x v="22"/>
    <m/>
    <s v="FJ"/>
    <s v="Fjernvarmeværk"/>
    <n v="353000"/>
    <n v="350030"/>
    <x v="83"/>
    <x v="3"/>
    <s v="fvv"/>
    <d v="2016-12-01T00:00:00"/>
    <m/>
    <n v="12"/>
    <n v="0"/>
    <n v="12"/>
    <x v="107"/>
    <n v="18.752400000000002"/>
    <n v="18.752400000000002"/>
    <n v="0"/>
    <n v="0"/>
    <n v="1"/>
    <n v="0"/>
    <n v="0"/>
    <x v="0"/>
    <x v="0"/>
    <m/>
    <m/>
    <m/>
    <m/>
    <m/>
    <m/>
    <m/>
    <m/>
    <m/>
    <m/>
    <m/>
    <m/>
    <m/>
    <m/>
    <m/>
    <n v="18.752400000000002"/>
    <m/>
    <m/>
    <s v="520201,69"/>
    <s v="6292562,91"/>
    <n v="0"/>
    <n v="18.752400000000002"/>
    <n v="0"/>
  </r>
  <r>
    <n v="113"/>
    <x v="54"/>
    <s v=""/>
    <x v="120"/>
    <n v="2017"/>
    <n v="70831112"/>
    <x v="24"/>
    <x v="54"/>
    <x v="54"/>
    <n v="4640"/>
    <s v="Faxe"/>
    <n v="320"/>
    <n v="42"/>
    <x v="23"/>
    <m/>
    <s v="FJ"/>
    <s v="Fjernvarmeværk"/>
    <n v="353000"/>
    <n v="350030"/>
    <x v="84"/>
    <x v="0"/>
    <s v="fvv"/>
    <d v="1979-01-01T00:00:00"/>
    <m/>
    <n v="3.67"/>
    <n v="0"/>
    <n v="3.67"/>
    <x v="108"/>
    <n v="2.7719999999999998"/>
    <n v="2.7719999999999998"/>
    <n v="0"/>
    <n v="0"/>
    <n v="1"/>
    <n v="0"/>
    <n v="0"/>
    <x v="0"/>
    <x v="0"/>
    <m/>
    <m/>
    <m/>
    <m/>
    <m/>
    <m/>
    <n v="3.0270636"/>
    <m/>
    <m/>
    <m/>
    <m/>
    <m/>
    <m/>
    <m/>
    <m/>
    <m/>
    <m/>
    <m/>
    <s v="698003,61"/>
    <s v="6127611,29"/>
    <n v="3.0270636"/>
    <n v="0"/>
    <n v="0"/>
  </r>
  <r>
    <n v="113"/>
    <x v="54"/>
    <s v=""/>
    <x v="121"/>
    <n v="2017"/>
    <n v="70831112"/>
    <x v="24"/>
    <x v="54"/>
    <x v="54"/>
    <n v="4640"/>
    <s v="Faxe"/>
    <n v="320"/>
    <n v="42"/>
    <x v="23"/>
    <m/>
    <s v="FJ"/>
    <s v="Fjernvarmeværk"/>
    <n v="353000"/>
    <n v="350030"/>
    <x v="16"/>
    <x v="0"/>
    <s v="fvv"/>
    <d v="1979-01-01T00:00:00"/>
    <m/>
    <n v="3.67"/>
    <n v="0"/>
    <n v="3.67"/>
    <x v="109"/>
    <n v="1.7999999999999999E-2"/>
    <n v="1.7999999999999999E-2"/>
    <n v="0"/>
    <n v="0"/>
    <n v="1"/>
    <n v="0"/>
    <n v="0"/>
    <x v="0"/>
    <x v="0"/>
    <m/>
    <m/>
    <m/>
    <m/>
    <m/>
    <m/>
    <n v="1.9602000000000001E-2"/>
    <m/>
    <m/>
    <m/>
    <m/>
    <m/>
    <m/>
    <m/>
    <m/>
    <m/>
    <m/>
    <m/>
    <s v="698003,61"/>
    <s v="6127611,29"/>
    <n v="1.9602000000000001E-2"/>
    <n v="0"/>
    <n v="0"/>
  </r>
  <r>
    <n v="113"/>
    <x v="54"/>
    <s v=""/>
    <x v="122"/>
    <n v="2017"/>
    <n v="70831112"/>
    <x v="24"/>
    <x v="54"/>
    <x v="54"/>
    <n v="4640"/>
    <s v="Faxe"/>
    <n v="320"/>
    <n v="42"/>
    <x v="23"/>
    <m/>
    <s v="FJ"/>
    <s v="Fjernvarmeværk"/>
    <n v="353000"/>
    <n v="350030"/>
    <x v="85"/>
    <x v="0"/>
    <s v="fvv"/>
    <d v="1992-01-01T00:00:00"/>
    <m/>
    <n v="2"/>
    <n v="0"/>
    <n v="2"/>
    <x v="110"/>
    <n v="0.5292"/>
    <n v="0.5292"/>
    <n v="0"/>
    <n v="0"/>
    <n v="1"/>
    <n v="0"/>
    <n v="0"/>
    <x v="0"/>
    <x v="0"/>
    <m/>
    <m/>
    <m/>
    <m/>
    <m/>
    <m/>
    <n v="0.57776400000000006"/>
    <m/>
    <m/>
    <m/>
    <m/>
    <m/>
    <m/>
    <m/>
    <m/>
    <m/>
    <m/>
    <m/>
    <s v="698003,61"/>
    <s v="6127611,29"/>
    <n v="0.57776400000000006"/>
    <n v="0"/>
    <n v="0"/>
  </r>
  <r>
    <n v="113"/>
    <x v="55"/>
    <s v=""/>
    <x v="123"/>
    <n v="2017"/>
    <n v="70831112"/>
    <x v="24"/>
    <x v="55"/>
    <x v="55"/>
    <n v="4640"/>
    <s v="Fakse"/>
    <n v="320"/>
    <n v="42"/>
    <x v="23"/>
    <m/>
    <s v="FJ"/>
    <s v="Fjernvarmeværk"/>
    <n v="353000"/>
    <n v="350030"/>
    <x v="3"/>
    <x v="0"/>
    <s v="fvv"/>
    <d v="2006-10-01T00:00:00"/>
    <m/>
    <n v="5"/>
    <n v="0"/>
    <n v="5"/>
    <x v="111"/>
    <n v="72.176400000000001"/>
    <n v="71.067599999999999"/>
    <n v="0"/>
    <n v="0"/>
    <n v="1"/>
    <n v="0"/>
    <n v="0"/>
    <x v="0"/>
    <x v="0"/>
    <m/>
    <m/>
    <m/>
    <m/>
    <m/>
    <m/>
    <m/>
    <m/>
    <m/>
    <m/>
    <n v="76.319999999999993"/>
    <m/>
    <m/>
    <m/>
    <m/>
    <m/>
    <m/>
    <m/>
    <s v="699004"/>
    <s v="6126725"/>
    <n v="0"/>
    <n v="76.319999999999993"/>
    <n v="0"/>
  </r>
  <r>
    <n v="114"/>
    <x v="56"/>
    <s v=""/>
    <x v="124"/>
    <n v="2017"/>
    <n v="20882182"/>
    <x v="25"/>
    <x v="56"/>
    <x v="56"/>
    <n v="4640"/>
    <s v="Faxe"/>
    <n v="320"/>
    <n v="42"/>
    <x v="23"/>
    <n v="11"/>
    <s v="ER"/>
    <s v="Erhvervsværk"/>
    <n v="235200"/>
    <n v="230020"/>
    <x v="86"/>
    <x v="6"/>
    <s v="pvp"/>
    <d v="2012-01-01T00:00:00"/>
    <m/>
    <n v="1.9"/>
    <n v="0"/>
    <n v="1.9"/>
    <x v="112"/>
    <n v="18.939779999999999"/>
    <n v="18.939779999999999"/>
    <n v="0"/>
    <n v="0"/>
    <n v="1"/>
    <n v="0"/>
    <n v="0"/>
    <x v="0"/>
    <x v="0"/>
    <m/>
    <m/>
    <m/>
    <m/>
    <m/>
    <m/>
    <m/>
    <m/>
    <m/>
    <m/>
    <m/>
    <m/>
    <m/>
    <m/>
    <n v="18.939779999999999"/>
    <m/>
    <m/>
    <m/>
    <s v="699225,4"/>
    <s v="6126487,41"/>
    <n v="0"/>
    <n v="18.939779999999999"/>
    <n v="0"/>
  </r>
  <r>
    <n v="115"/>
    <x v="57"/>
    <s v=""/>
    <x v="125"/>
    <n v="2017"/>
    <n v="40402314"/>
    <x v="26"/>
    <x v="57"/>
    <x v="57"/>
    <n v="4684"/>
    <s v="Holmegaard"/>
    <n v="370"/>
    <n v="44"/>
    <x v="24"/>
    <m/>
    <s v="DC"/>
    <s v="Decentralt værk"/>
    <n v="353000"/>
    <n v="350030"/>
    <x v="75"/>
    <x v="1"/>
    <s v="kvt"/>
    <d v="1998-02-25T00:00:00"/>
    <m/>
    <n v="7.4"/>
    <n v="3.1"/>
    <n v="4.0999999999999996"/>
    <x v="113"/>
    <n v="0.14399999999999999"/>
    <n v="0.09"/>
    <n v="8.6400000000000005E-2"/>
    <n v="8.6400000000000005E-2"/>
    <n v="0.20150524417397961"/>
    <n v="0.79849475582602036"/>
    <n v="0"/>
    <x v="0"/>
    <x v="0"/>
    <m/>
    <m/>
    <m/>
    <m/>
    <m/>
    <m/>
    <n v="0.35731079999999998"/>
    <m/>
    <m/>
    <m/>
    <m/>
    <m/>
    <m/>
    <m/>
    <m/>
    <m/>
    <m/>
    <m/>
    <s v="678675,36"/>
    <s v="6130043,98"/>
    <n v="0.35731079999999998"/>
    <n v="0"/>
    <n v="0"/>
  </r>
  <r>
    <n v="115"/>
    <x v="57"/>
    <s v=""/>
    <x v="126"/>
    <n v="2017"/>
    <n v="40402314"/>
    <x v="26"/>
    <x v="57"/>
    <x v="57"/>
    <n v="4684"/>
    <s v="Holmegaard"/>
    <n v="370"/>
    <n v="44"/>
    <x v="24"/>
    <m/>
    <s v="DC"/>
    <s v="Decentralt værk"/>
    <n v="353000"/>
    <n v="350030"/>
    <x v="56"/>
    <x v="0"/>
    <s v="fvv"/>
    <d v="1998-02-25T00:00:00"/>
    <m/>
    <n v="6.9"/>
    <n v="0"/>
    <n v="6.9"/>
    <x v="114"/>
    <n v="38.282400000000003"/>
    <n v="37.814399999999999"/>
    <n v="0"/>
    <n v="0"/>
    <n v="1"/>
    <n v="0"/>
    <n v="0"/>
    <x v="0"/>
    <x v="0"/>
    <m/>
    <m/>
    <m/>
    <m/>
    <m/>
    <m/>
    <n v="37.942185599999995"/>
    <m/>
    <m/>
    <m/>
    <m/>
    <m/>
    <m/>
    <m/>
    <m/>
    <m/>
    <m/>
    <m/>
    <s v="678675,36"/>
    <s v="6130043,98"/>
    <n v="37.942185599999995"/>
    <n v="0"/>
    <n v="0"/>
  </r>
  <r>
    <n v="116"/>
    <x v="58"/>
    <s v=""/>
    <x v="127"/>
    <n v="2017"/>
    <n v="13690588"/>
    <x v="27"/>
    <x v="58"/>
    <x v="58"/>
    <n v="5863"/>
    <s v="Ferritslev Fyn"/>
    <n v="430"/>
    <n v="79"/>
    <x v="21"/>
    <m/>
    <s v="DC"/>
    <s v="Decentralt værk"/>
    <n v="353000"/>
    <n v="350030"/>
    <x v="87"/>
    <x v="0"/>
    <s v="fvv"/>
    <d v="1987-01-01T00:00:00"/>
    <m/>
    <n v="2.5"/>
    <n v="0"/>
    <n v="2"/>
    <x v="115"/>
    <n v="15.2928"/>
    <n v="15.263999999999999"/>
    <n v="0"/>
    <n v="0"/>
    <n v="1"/>
    <n v="0"/>
    <n v="0"/>
    <x v="0"/>
    <x v="0"/>
    <m/>
    <m/>
    <m/>
    <m/>
    <m/>
    <m/>
    <n v="15.5405052"/>
    <m/>
    <m/>
    <m/>
    <m/>
    <m/>
    <m/>
    <m/>
    <m/>
    <m/>
    <m/>
    <m/>
    <s v="600598,06"/>
    <s v="6130364,61"/>
    <n v="15.5405052"/>
    <n v="0"/>
    <n v="0"/>
  </r>
  <r>
    <n v="116"/>
    <x v="58"/>
    <s v=""/>
    <x v="128"/>
    <n v="2017"/>
    <n v="13690588"/>
    <x v="27"/>
    <x v="58"/>
    <x v="58"/>
    <n v="5863"/>
    <s v="Ferritslev Fyn"/>
    <n v="430"/>
    <n v="79"/>
    <x v="21"/>
    <m/>
    <s v="DC"/>
    <s v="Decentralt værk"/>
    <n v="353000"/>
    <n v="350030"/>
    <x v="54"/>
    <x v="1"/>
    <s v="kvt"/>
    <d v="1996-12-12T00:00:00"/>
    <m/>
    <n v="2.1"/>
    <n v="0.9"/>
    <n v="1.2"/>
    <x v="116"/>
    <n v="4.7016"/>
    <n v="4.6908000000000003"/>
    <n v="3.1708799999999999"/>
    <n v="3.1554000000000002"/>
    <n v="0.27842409404509272"/>
    <n v="0.72157590595490728"/>
    <n v="0"/>
    <x v="0"/>
    <x v="0"/>
    <m/>
    <m/>
    <m/>
    <m/>
    <m/>
    <m/>
    <n v="8.4432348000000008"/>
    <m/>
    <m/>
    <m/>
    <m/>
    <m/>
    <m/>
    <m/>
    <m/>
    <m/>
    <m/>
    <m/>
    <s v="600598,06"/>
    <s v="6130364,61"/>
    <n v="8.4432348000000008"/>
    <n v="0"/>
    <n v="0"/>
  </r>
  <r>
    <n v="117"/>
    <x v="59"/>
    <s v=""/>
    <x v="129"/>
    <n v="2017"/>
    <n v="53686214"/>
    <x v="28"/>
    <x v="59"/>
    <x v="59"/>
    <n v="9990"/>
    <s v="Skagen"/>
    <n v="813"/>
    <n v="317"/>
    <x v="25"/>
    <n v="1"/>
    <s v="ER"/>
    <s v="Erhvervsværk"/>
    <n v="102010"/>
    <n v="100020"/>
    <x v="88"/>
    <x v="6"/>
    <s v="pvp"/>
    <d v="1994-01-01T00:00:00"/>
    <m/>
    <n v="14"/>
    <n v="0"/>
    <n v="14"/>
    <x v="117"/>
    <n v="73.53"/>
    <n v="73.53"/>
    <n v="0"/>
    <n v="0"/>
    <n v="1"/>
    <n v="0"/>
    <n v="0"/>
    <x v="0"/>
    <x v="0"/>
    <m/>
    <m/>
    <m/>
    <m/>
    <m/>
    <m/>
    <m/>
    <m/>
    <m/>
    <m/>
    <m/>
    <m/>
    <m/>
    <m/>
    <n v="73.53"/>
    <m/>
    <m/>
    <m/>
    <s v="595159,565"/>
    <s v="6398809,746"/>
    <n v="0"/>
    <n v="73.53"/>
    <n v="0"/>
  </r>
  <r>
    <n v="117"/>
    <x v="59"/>
    <s v=""/>
    <x v="130"/>
    <n v="2017"/>
    <n v="53686214"/>
    <x v="28"/>
    <x v="59"/>
    <x v="59"/>
    <n v="9990"/>
    <s v="Skagen"/>
    <n v="813"/>
    <n v="317"/>
    <x v="25"/>
    <n v="1"/>
    <s v="ER"/>
    <s v="Erhvervsværk"/>
    <n v="102010"/>
    <n v="100020"/>
    <x v="89"/>
    <x v="7"/>
    <s v="pev"/>
    <d v="1997-01-01T00:00:00"/>
    <m/>
    <n v="20.3"/>
    <n v="6.2"/>
    <n v="9.5"/>
    <x v="118"/>
    <n v="0.10696"/>
    <n v="0"/>
    <n v="4.5190800000000003E-2"/>
    <n v="4.5190800000000003E-2"/>
    <n v="0"/>
    <n v="0.76602476602476599"/>
    <n v="0.23397523397523401"/>
    <x v="0"/>
    <x v="0"/>
    <m/>
    <m/>
    <m/>
    <m/>
    <m/>
    <m/>
    <n v="0.2285712"/>
    <m/>
    <m/>
    <m/>
    <m/>
    <m/>
    <m/>
    <m/>
    <m/>
    <m/>
    <m/>
    <m/>
    <s v="595159,565"/>
    <s v="6398809,746"/>
    <n v="0.2285712"/>
    <n v="0"/>
    <n v="0"/>
  </r>
  <r>
    <n v="117"/>
    <x v="60"/>
    <s v=""/>
    <x v="131"/>
    <n v="2017"/>
    <n v="53686214"/>
    <x v="28"/>
    <x v="59"/>
    <x v="60"/>
    <n v="7730"/>
    <s v="Hanstholm"/>
    <n v="787"/>
    <n v="234"/>
    <x v="26"/>
    <n v="1"/>
    <s v="ER"/>
    <s v="Erhvervsværk"/>
    <n v="102010"/>
    <n v="100020"/>
    <x v="90"/>
    <x v="6"/>
    <s v="pvp"/>
    <d v="1982-01-01T00:00:00"/>
    <m/>
    <n v="5.5"/>
    <n v="0"/>
    <n v="5.5"/>
    <x v="119"/>
    <n v="30.385000000000002"/>
    <n v="30.385000000000002"/>
    <n v="0"/>
    <n v="0"/>
    <n v="1"/>
    <n v="0"/>
    <n v="0"/>
    <x v="0"/>
    <x v="0"/>
    <m/>
    <m/>
    <m/>
    <m/>
    <m/>
    <m/>
    <m/>
    <m/>
    <m/>
    <m/>
    <m/>
    <m/>
    <m/>
    <m/>
    <n v="30.385000000000002"/>
    <m/>
    <m/>
    <m/>
    <s v="477135,97"/>
    <s v="6331285,75"/>
    <n v="0"/>
    <n v="30.385000000000002"/>
    <n v="0"/>
  </r>
  <r>
    <n v="120"/>
    <x v="61"/>
    <s v=""/>
    <x v="132"/>
    <n v="2017"/>
    <n v="45602516"/>
    <x v="29"/>
    <x v="60"/>
    <x v="61"/>
    <n v="9690"/>
    <s v="Fjerritslev"/>
    <n v="849"/>
    <n v="288"/>
    <x v="27"/>
    <m/>
    <s v="FJ"/>
    <s v="Fjernvarmeværk"/>
    <n v="353000"/>
    <n v="350030"/>
    <x v="91"/>
    <x v="0"/>
    <s v="fvv"/>
    <d v="2004-10-01T00:00:00"/>
    <m/>
    <n v="8"/>
    <n v="0"/>
    <n v="10"/>
    <x v="120"/>
    <n v="64.579356000000004"/>
    <n v="64.579356000000004"/>
    <n v="0"/>
    <n v="0"/>
    <n v="1"/>
    <n v="0"/>
    <n v="0"/>
    <x v="0"/>
    <x v="0"/>
    <m/>
    <m/>
    <m/>
    <m/>
    <m/>
    <m/>
    <m/>
    <m/>
    <m/>
    <m/>
    <n v="61.779900000000005"/>
    <m/>
    <m/>
    <m/>
    <m/>
    <m/>
    <m/>
    <m/>
    <s v="515743,89"/>
    <s v="6326629,18"/>
    <n v="0"/>
    <n v="61.779900000000005"/>
    <n v="0"/>
  </r>
  <r>
    <n v="120"/>
    <x v="61"/>
    <s v=""/>
    <x v="133"/>
    <n v="2017"/>
    <n v="45602516"/>
    <x v="29"/>
    <x v="60"/>
    <x v="61"/>
    <n v="9690"/>
    <s v="Fjerritslev"/>
    <n v="849"/>
    <n v="288"/>
    <x v="27"/>
    <m/>
    <s v="FJ"/>
    <s v="Fjernvarmeværk"/>
    <n v="353000"/>
    <n v="350030"/>
    <x v="3"/>
    <x v="0"/>
    <s v="fvv"/>
    <d v="2012-10-25T00:00:00"/>
    <m/>
    <n v="10"/>
    <n v="0"/>
    <n v="12"/>
    <x v="121"/>
    <n v="150.68516399999999"/>
    <n v="150.68516399999999"/>
    <n v="0"/>
    <n v="0"/>
    <n v="1"/>
    <n v="0"/>
    <n v="0"/>
    <x v="0"/>
    <x v="0"/>
    <m/>
    <m/>
    <m/>
    <m/>
    <m/>
    <m/>
    <m/>
    <m/>
    <m/>
    <m/>
    <n v="144.1593"/>
    <m/>
    <m/>
    <m/>
    <m/>
    <m/>
    <m/>
    <m/>
    <s v="515743,89"/>
    <s v="6326629,18"/>
    <n v="0"/>
    <n v="144.1593"/>
    <n v="0"/>
  </r>
  <r>
    <n v="120"/>
    <x v="61"/>
    <s v=""/>
    <x v="134"/>
    <n v="2017"/>
    <n v="45602516"/>
    <x v="29"/>
    <x v="60"/>
    <x v="61"/>
    <n v="9690"/>
    <s v="Fjerritslev"/>
    <n v="849"/>
    <n v="288"/>
    <x v="27"/>
    <m/>
    <s v="FJ"/>
    <s v="Fjernvarmeværk"/>
    <n v="353000"/>
    <n v="350030"/>
    <x v="57"/>
    <x v="2"/>
    <s v="fvv"/>
    <d v="2012-08-15T00:00:00"/>
    <m/>
    <n v="12"/>
    <n v="0"/>
    <n v="12"/>
    <x v="122"/>
    <n v="3.6000000000000002E-4"/>
    <n v="3.6000000000000002E-4"/>
    <n v="0"/>
    <n v="0"/>
    <n v="1"/>
    <n v="0"/>
    <n v="0"/>
    <x v="0"/>
    <x v="0"/>
    <m/>
    <m/>
    <m/>
    <m/>
    <m/>
    <m/>
    <m/>
    <m/>
    <m/>
    <m/>
    <m/>
    <m/>
    <m/>
    <m/>
    <m/>
    <m/>
    <m/>
    <n v="3.5999999999999997E-4"/>
    <s v="515743,89"/>
    <s v="6326629,18"/>
    <n v="0"/>
    <n v="0"/>
    <n v="3.5999999999999997E-4"/>
  </r>
  <r>
    <n v="127"/>
    <x v="62"/>
    <s v=""/>
    <x v="135"/>
    <n v="2017"/>
    <n v="18552310"/>
    <x v="30"/>
    <x v="61"/>
    <x v="62"/>
    <n v="7470"/>
    <s v="Karup J"/>
    <n v="791"/>
    <n v="240"/>
    <x v="28"/>
    <m/>
    <s v="DC"/>
    <s v="Decentralt værk"/>
    <n v="353000"/>
    <n v="350030"/>
    <x v="92"/>
    <x v="0"/>
    <s v="fvv"/>
    <d v="1986-06-11T00:00:00"/>
    <m/>
    <n v="5.8"/>
    <n v="0"/>
    <n v="5.6"/>
    <x v="123"/>
    <n v="28.411200000000001"/>
    <n v="28.058399999999999"/>
    <n v="0"/>
    <n v="0"/>
    <n v="1"/>
    <n v="0"/>
    <n v="0"/>
    <x v="0"/>
    <x v="0"/>
    <m/>
    <m/>
    <m/>
    <m/>
    <m/>
    <m/>
    <n v="28.5632424"/>
    <m/>
    <m/>
    <m/>
    <m/>
    <m/>
    <m/>
    <m/>
    <m/>
    <m/>
    <m/>
    <m/>
    <s v="515494,72"/>
    <s v="6243958,02"/>
    <n v="28.5632424"/>
    <n v="0"/>
    <n v="0"/>
  </r>
  <r>
    <n v="127"/>
    <x v="62"/>
    <s v=""/>
    <x v="136"/>
    <n v="2017"/>
    <n v="18552310"/>
    <x v="30"/>
    <x v="61"/>
    <x v="62"/>
    <n v="7470"/>
    <s v="Karup J"/>
    <n v="791"/>
    <n v="240"/>
    <x v="28"/>
    <m/>
    <s v="DC"/>
    <s v="Decentralt værk"/>
    <n v="353000"/>
    <n v="350030"/>
    <x v="93"/>
    <x v="1"/>
    <s v="kvt"/>
    <d v="2012-01-01T00:00:00"/>
    <d v="2019-05-22T00:00:00"/>
    <n v="5.2"/>
    <n v="2.1800000000000002"/>
    <n v="2.86"/>
    <x v="124"/>
    <n v="12.462120000000001"/>
    <n v="12.27384"/>
    <n v="9.8582400000000003"/>
    <n v="9.7379999999999995"/>
    <n v="0.2642281883702654"/>
    <n v="0.7357718116297346"/>
    <n v="0"/>
    <x v="0"/>
    <x v="0"/>
    <m/>
    <m/>
    <m/>
    <m/>
    <m/>
    <m/>
    <n v="23.582116800000001"/>
    <m/>
    <m/>
    <m/>
    <m/>
    <m/>
    <m/>
    <m/>
    <m/>
    <m/>
    <m/>
    <m/>
    <s v="515494,72"/>
    <s v="6243958,02"/>
    <n v="23.582116800000001"/>
    <n v="0"/>
    <n v="0"/>
  </r>
  <r>
    <n v="127"/>
    <x v="62"/>
    <s v=""/>
    <x v="137"/>
    <n v="2017"/>
    <n v="18552310"/>
    <x v="30"/>
    <x v="61"/>
    <x v="62"/>
    <n v="7470"/>
    <s v="Karup J"/>
    <n v="791"/>
    <n v="240"/>
    <x v="28"/>
    <m/>
    <s v="DC"/>
    <s v="Decentralt værk"/>
    <n v="353000"/>
    <n v="350030"/>
    <x v="94"/>
    <x v="1"/>
    <s v="kvt"/>
    <d v="2005-08-01T00:00:00"/>
    <m/>
    <n v="4.2"/>
    <n v="1.82"/>
    <n v="2.2000000000000002"/>
    <x v="125"/>
    <n v="9.0914400000000004"/>
    <n v="8.6979600000000001"/>
    <n v="6.8040000000000003"/>
    <n v="6.7211999999999996"/>
    <n v="0.27233969497177712"/>
    <n v="0.72766030502822288"/>
    <n v="0"/>
    <x v="0"/>
    <x v="0"/>
    <m/>
    <m/>
    <m/>
    <m/>
    <m/>
    <m/>
    <n v="16.691360400000001"/>
    <m/>
    <m/>
    <m/>
    <m/>
    <m/>
    <m/>
    <m/>
    <m/>
    <m/>
    <m/>
    <m/>
    <s v="515494,72"/>
    <s v="6243958,02"/>
    <n v="16.691360400000001"/>
    <n v="0"/>
    <n v="0"/>
  </r>
  <r>
    <n v="127"/>
    <x v="62"/>
    <s v=""/>
    <x v="138"/>
    <n v="2017"/>
    <n v="18552310"/>
    <x v="30"/>
    <x v="61"/>
    <x v="62"/>
    <n v="7470"/>
    <s v="Karup J"/>
    <n v="791"/>
    <n v="240"/>
    <x v="28"/>
    <m/>
    <s v="DC"/>
    <s v="Decentralt værk"/>
    <n v="353000"/>
    <n v="350030"/>
    <x v="95"/>
    <x v="3"/>
    <s v="fvv"/>
    <d v="2013-06-01T00:00:00"/>
    <m/>
    <n v="6.3"/>
    <n v="0"/>
    <n v="6.3"/>
    <x v="126"/>
    <n v="10.846080000000001"/>
    <n v="10.846080000000001"/>
    <n v="0"/>
    <n v="0"/>
    <n v="1"/>
    <n v="0"/>
    <n v="0"/>
    <x v="0"/>
    <x v="0"/>
    <m/>
    <m/>
    <m/>
    <m/>
    <m/>
    <m/>
    <m/>
    <m/>
    <m/>
    <m/>
    <m/>
    <m/>
    <m/>
    <m/>
    <m/>
    <n v="11.263680000000001"/>
    <m/>
    <m/>
    <s v="515494,72"/>
    <s v="6243958,02"/>
    <n v="0"/>
    <n v="11.263680000000001"/>
    <n v="0"/>
  </r>
  <r>
    <n v="134"/>
    <x v="63"/>
    <s v=""/>
    <x v="139"/>
    <n v="2017"/>
    <n v="29580715"/>
    <x v="31"/>
    <x v="62"/>
    <x v="63"/>
    <n v="4250"/>
    <s v="Fuglebjerg"/>
    <n v="370"/>
    <n v="27"/>
    <x v="29"/>
    <m/>
    <s v="FJ"/>
    <s v="Fjernvarmeværk"/>
    <n v="353000"/>
    <n v="350030"/>
    <x v="3"/>
    <x v="0"/>
    <s v="fvv"/>
    <d v="2001-10-06T00:00:00"/>
    <m/>
    <n v="5.5"/>
    <n v="0"/>
    <n v="6.8"/>
    <x v="127"/>
    <n v="50.367600000000003"/>
    <n v="48.207599999999999"/>
    <n v="0"/>
    <n v="0"/>
    <n v="1"/>
    <n v="0"/>
    <n v="0"/>
    <x v="0"/>
    <x v="0"/>
    <m/>
    <m/>
    <m/>
    <m/>
    <m/>
    <m/>
    <m/>
    <m/>
    <m/>
    <m/>
    <n v="44.231999999999999"/>
    <m/>
    <m/>
    <m/>
    <m/>
    <m/>
    <m/>
    <m/>
    <s v="661265,67"/>
    <s v="6131134,35"/>
    <n v="0"/>
    <n v="44.231999999999999"/>
    <n v="0"/>
  </r>
  <r>
    <n v="134"/>
    <x v="63"/>
    <s v=""/>
    <x v="140"/>
    <n v="2017"/>
    <n v="29580715"/>
    <x v="31"/>
    <x v="62"/>
    <x v="63"/>
    <n v="4250"/>
    <s v="Fuglebjerg"/>
    <n v="370"/>
    <n v="27"/>
    <x v="29"/>
    <m/>
    <s v="FJ"/>
    <s v="Fjernvarmeværk"/>
    <n v="353000"/>
    <n v="350030"/>
    <x v="96"/>
    <x v="0"/>
    <s v="fvv"/>
    <d v="2011-10-11T00:00:00"/>
    <m/>
    <n v="4"/>
    <n v="0"/>
    <n v="5"/>
    <x v="128"/>
    <n v="31.7376"/>
    <n v="31.7376"/>
    <n v="0"/>
    <n v="0"/>
    <n v="1"/>
    <n v="0"/>
    <n v="0"/>
    <x v="0"/>
    <x v="0"/>
    <m/>
    <m/>
    <m/>
    <m/>
    <m/>
    <m/>
    <m/>
    <m/>
    <m/>
    <m/>
    <n v="28.2561"/>
    <m/>
    <m/>
    <m/>
    <m/>
    <m/>
    <m/>
    <m/>
    <s v="661265,67"/>
    <s v="6131134,35"/>
    <n v="0"/>
    <n v="28.2561"/>
    <n v="0"/>
  </r>
  <r>
    <n v="134"/>
    <x v="63"/>
    <s v=""/>
    <x v="141"/>
    <n v="2017"/>
    <n v="29580715"/>
    <x v="31"/>
    <x v="62"/>
    <x v="63"/>
    <n v="4250"/>
    <s v="Fuglebjerg"/>
    <n v="370"/>
    <n v="27"/>
    <x v="29"/>
    <m/>
    <s v="FJ"/>
    <s v="Fjernvarmeværk"/>
    <n v="353000"/>
    <n v="350030"/>
    <x v="8"/>
    <x v="3"/>
    <s v="fvv"/>
    <d v="2016-09-01T00:00:00"/>
    <m/>
    <n v="6.8"/>
    <n v="0"/>
    <n v="6.8"/>
    <x v="129"/>
    <n v="15.3972"/>
    <n v="15.3972"/>
    <n v="0"/>
    <n v="0"/>
    <n v="1"/>
    <n v="0"/>
    <n v="0"/>
    <x v="0"/>
    <x v="0"/>
    <m/>
    <m/>
    <m/>
    <m/>
    <m/>
    <m/>
    <m/>
    <m/>
    <m/>
    <m/>
    <m/>
    <m/>
    <m/>
    <m/>
    <m/>
    <n v="15.397200000000002"/>
    <m/>
    <m/>
    <s v="661265,67"/>
    <s v="6131134,35"/>
    <n v="0"/>
    <n v="15.397200000000002"/>
    <n v="0"/>
  </r>
  <r>
    <n v="135"/>
    <x v="64"/>
    <s v=""/>
    <x v="142"/>
    <n v="2017"/>
    <n v="26721059"/>
    <x v="32"/>
    <x v="63"/>
    <x v="64"/>
    <n v="5600"/>
    <s v="Faaborg"/>
    <n v="430"/>
    <n v="76"/>
    <x v="30"/>
    <n v="1"/>
    <s v="DC"/>
    <s v="Decentralt værk"/>
    <n v="353000"/>
    <n v="350030"/>
    <x v="97"/>
    <x v="0"/>
    <s v="fvv"/>
    <d v="1985-01-01T00:00:00"/>
    <m/>
    <n v="5.2"/>
    <n v="0"/>
    <n v="4.7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79654,3"/>
    <s v="6106095,84"/>
    <n v="0"/>
    <n v="0"/>
    <n v="0"/>
  </r>
  <r>
    <n v="135"/>
    <x v="64"/>
    <s v=""/>
    <x v="143"/>
    <n v="2017"/>
    <n v="26721059"/>
    <x v="32"/>
    <x v="63"/>
    <x v="64"/>
    <n v="5600"/>
    <s v="Faaborg"/>
    <n v="430"/>
    <n v="76"/>
    <x v="30"/>
    <n v="1"/>
    <s v="DC"/>
    <s v="Decentralt værk"/>
    <n v="353000"/>
    <n v="350030"/>
    <x v="98"/>
    <x v="0"/>
    <s v="fvv"/>
    <d v="1985-01-01T00:00:00"/>
    <m/>
    <n v="7.5"/>
    <n v="0"/>
    <n v="7.8"/>
    <x v="130"/>
    <n v="42.444000000000003"/>
    <n v="42.444000000000003"/>
    <n v="0"/>
    <n v="0"/>
    <n v="1"/>
    <n v="0"/>
    <n v="0"/>
    <x v="0"/>
    <x v="0"/>
    <m/>
    <m/>
    <m/>
    <m/>
    <m/>
    <m/>
    <n v="42.529251600000002"/>
    <m/>
    <m/>
    <m/>
    <m/>
    <m/>
    <m/>
    <m/>
    <m/>
    <m/>
    <m/>
    <m/>
    <s v="579654,3"/>
    <s v="6106095,84"/>
    <n v="42.529251600000002"/>
    <n v="0"/>
    <n v="0"/>
  </r>
  <r>
    <n v="135"/>
    <x v="64"/>
    <s v=""/>
    <x v="144"/>
    <n v="2017"/>
    <n v="26721059"/>
    <x v="32"/>
    <x v="63"/>
    <x v="64"/>
    <n v="5600"/>
    <s v="Faaborg"/>
    <n v="430"/>
    <n v="76"/>
    <x v="30"/>
    <n v="1"/>
    <s v="DC"/>
    <s v="Decentralt værk"/>
    <n v="353000"/>
    <n v="350030"/>
    <x v="14"/>
    <x v="1"/>
    <s v="kvt"/>
    <d v="1995-01-01T00:00:00"/>
    <m/>
    <n v="9.85"/>
    <n v="3.75"/>
    <n v="4.7300000000000004"/>
    <x v="131"/>
    <n v="4.6079999999999997"/>
    <n v="4.032"/>
    <n v="3.6576"/>
    <n v="3.6576"/>
    <n v="0.24390494871707902"/>
    <n v="0.75609505128292098"/>
    <n v="0"/>
    <x v="0"/>
    <x v="0"/>
    <m/>
    <m/>
    <m/>
    <m/>
    <m/>
    <m/>
    <n v="9.4463027999999998"/>
    <m/>
    <m/>
    <m/>
    <m/>
    <m/>
    <m/>
    <m/>
    <m/>
    <m/>
    <m/>
    <m/>
    <s v="579654,3"/>
    <s v="6106095,84"/>
    <n v="9.4463027999999998"/>
    <n v="0"/>
    <n v="0"/>
  </r>
  <r>
    <n v="135"/>
    <x v="64"/>
    <s v=""/>
    <x v="145"/>
    <n v="2017"/>
    <n v="26721059"/>
    <x v="32"/>
    <x v="63"/>
    <x v="64"/>
    <n v="5600"/>
    <s v="Faaborg"/>
    <n v="430"/>
    <n v="76"/>
    <x v="30"/>
    <n v="1"/>
    <s v="DC"/>
    <s v="Decentralt værk"/>
    <n v="353000"/>
    <n v="350030"/>
    <x v="15"/>
    <x v="1"/>
    <s v="kvt"/>
    <d v="1995-01-01T00:00:00"/>
    <m/>
    <n v="9.85"/>
    <n v="3.75"/>
    <n v="4.7300000000000004"/>
    <x v="132"/>
    <n v="4.5683999999999996"/>
    <n v="4.2371999999999996"/>
    <n v="3.7764000000000002"/>
    <n v="3.7764000000000002"/>
    <n v="0.23013536456959968"/>
    <n v="0.76986463543040029"/>
    <n v="0"/>
    <x v="0"/>
    <x v="0"/>
    <m/>
    <m/>
    <m/>
    <m/>
    <m/>
    <m/>
    <n v="9.9254628"/>
    <m/>
    <m/>
    <m/>
    <m/>
    <m/>
    <m/>
    <m/>
    <m/>
    <m/>
    <m/>
    <m/>
    <s v="579654,3"/>
    <s v="6106095,84"/>
    <n v="9.9254628"/>
    <n v="0"/>
    <n v="0"/>
  </r>
  <r>
    <n v="135"/>
    <x v="64"/>
    <s v=""/>
    <x v="146"/>
    <n v="2017"/>
    <n v="26721059"/>
    <x v="32"/>
    <x v="63"/>
    <x v="64"/>
    <n v="5600"/>
    <s v="Faaborg"/>
    <n v="430"/>
    <n v="76"/>
    <x v="30"/>
    <n v="1"/>
    <s v="DC"/>
    <s v="Decentralt værk"/>
    <n v="353000"/>
    <n v="350030"/>
    <x v="99"/>
    <x v="0"/>
    <s v="fvv"/>
    <d v="2006-11-01T00:00:00"/>
    <m/>
    <n v="13.33"/>
    <n v="0"/>
    <n v="13.61"/>
    <x v="133"/>
    <n v="111.1968"/>
    <n v="111.1968"/>
    <n v="0"/>
    <n v="0"/>
    <n v="1"/>
    <n v="0"/>
    <n v="0"/>
    <x v="0"/>
    <x v="0"/>
    <m/>
    <m/>
    <m/>
    <n v="0"/>
    <m/>
    <m/>
    <n v="111.4201836"/>
    <m/>
    <m/>
    <m/>
    <m/>
    <m/>
    <m/>
    <m/>
    <m/>
    <m/>
    <m/>
    <m/>
    <s v="579654,3"/>
    <s v="6106095,84"/>
    <n v="111.4201836"/>
    <n v="0"/>
    <n v="0"/>
  </r>
  <r>
    <n v="135"/>
    <x v="65"/>
    <s v=""/>
    <x v="147"/>
    <n v="2017"/>
    <n v="26721059"/>
    <x v="32"/>
    <x v="64"/>
    <x v="65"/>
    <n v="5600"/>
    <s v="Faaborg"/>
    <n v="430"/>
    <n v="76"/>
    <x v="30"/>
    <m/>
    <s v="FJ"/>
    <s v="Fjernvarmeværk"/>
    <n v="353000"/>
    <n v="350030"/>
    <x v="100"/>
    <x v="0"/>
    <s v="fvv"/>
    <d v="1971-11-01T00:00:00"/>
    <m/>
    <n v="4.1100000000000003"/>
    <n v="0"/>
    <n v="3.7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78741,74"/>
    <s v="6107551,73"/>
    <n v="0"/>
    <n v="0"/>
    <n v="0"/>
  </r>
  <r>
    <n v="135"/>
    <x v="65"/>
    <s v=""/>
    <x v="148"/>
    <n v="2017"/>
    <n v="26721059"/>
    <x v="32"/>
    <x v="64"/>
    <x v="65"/>
    <n v="5600"/>
    <s v="Faaborg"/>
    <n v="430"/>
    <n v="76"/>
    <x v="30"/>
    <m/>
    <s v="FJ"/>
    <s v="Fjernvarmeværk"/>
    <n v="353000"/>
    <n v="350030"/>
    <x v="100"/>
    <x v="0"/>
    <s v="fvv"/>
    <d v="1971-01-01T00:00:00"/>
    <m/>
    <n v="4.0199999999999996"/>
    <n v="0"/>
    <n v="4.0999999999999996"/>
    <x v="134"/>
    <n v="30.279599999999999"/>
    <n v="30.279599999999999"/>
    <n v="0"/>
    <n v="0"/>
    <n v="1"/>
    <n v="0"/>
    <n v="0"/>
    <x v="0"/>
    <x v="0"/>
    <m/>
    <m/>
    <m/>
    <m/>
    <m/>
    <m/>
    <n v="28.196348399999998"/>
    <m/>
    <m/>
    <m/>
    <m/>
    <m/>
    <m/>
    <m/>
    <m/>
    <m/>
    <m/>
    <m/>
    <s v="578741,74"/>
    <s v="6107551,73"/>
    <n v="28.196348399999998"/>
    <n v="0"/>
    <n v="0"/>
  </r>
  <r>
    <n v="138"/>
    <x v="66"/>
    <s v=""/>
    <x v="149"/>
    <n v="2017"/>
    <n v="18150913"/>
    <x v="33"/>
    <x v="65"/>
    <x v="66"/>
    <n v="7080"/>
    <s v="Børkop"/>
    <n v="630"/>
    <n v="81"/>
    <x v="20"/>
    <m/>
    <s v="FJ"/>
    <s v="Fjernvarmeværk"/>
    <n v="353000"/>
    <n v="350030"/>
    <x v="101"/>
    <x v="0"/>
    <s v="fvv"/>
    <d v="2014-04-02T00:00:00"/>
    <m/>
    <n v="16"/>
    <n v="0"/>
    <n v="15"/>
    <x v="135"/>
    <n v="0.09"/>
    <n v="0.09"/>
    <n v="0"/>
    <n v="0"/>
    <n v="1"/>
    <n v="0"/>
    <n v="0"/>
    <x v="0"/>
    <x v="0"/>
    <m/>
    <m/>
    <m/>
    <n v="0.09"/>
    <m/>
    <m/>
    <m/>
    <m/>
    <m/>
    <m/>
    <m/>
    <m/>
    <m/>
    <m/>
    <m/>
    <m/>
    <m/>
    <m/>
    <s v="541407,27"/>
    <s v="6166790,62"/>
    <n v="0.09"/>
    <n v="0"/>
    <n v="0"/>
  </r>
  <r>
    <n v="138"/>
    <x v="67"/>
    <s v=""/>
    <x v="150"/>
    <n v="2017"/>
    <n v="18150913"/>
    <x v="33"/>
    <x v="66"/>
    <x v="67"/>
    <n v="7080"/>
    <s v="Børkop"/>
    <n v="630"/>
    <n v="81"/>
    <x v="20"/>
    <m/>
    <s v="FJ"/>
    <s v="Fjernvarmeværk"/>
    <n v="353000"/>
    <n v="350030"/>
    <x v="102"/>
    <x v="0"/>
    <s v="fvv"/>
    <d v="1964-01-01T00:00:00"/>
    <m/>
    <n v="6.5"/>
    <n v="0"/>
    <n v="5.9"/>
    <x v="136"/>
    <n v="2.1000000000000001E-2"/>
    <n v="2.1000000000000001E-2"/>
    <n v="0"/>
    <n v="0"/>
    <n v="1"/>
    <n v="0"/>
    <n v="0"/>
    <x v="0"/>
    <x v="0"/>
    <m/>
    <m/>
    <m/>
    <n v="2.1000000000000001E-2"/>
    <m/>
    <m/>
    <m/>
    <m/>
    <m/>
    <m/>
    <m/>
    <m/>
    <m/>
    <m/>
    <m/>
    <m/>
    <m/>
    <m/>
    <s v="542436"/>
    <s v="6168972"/>
    <n v="2.1000000000000001E-2"/>
    <n v="0"/>
    <n v="0"/>
  </r>
  <r>
    <n v="138"/>
    <x v="68"/>
    <s v=""/>
    <x v="151"/>
    <n v="2017"/>
    <n v="18150913"/>
    <x v="33"/>
    <x v="67"/>
    <x v="68"/>
    <n v="7080"/>
    <s v="Børkop"/>
    <n v="630"/>
    <n v="81"/>
    <x v="20"/>
    <m/>
    <s v="FJ"/>
    <s v="Fjernvarmeværk"/>
    <n v="353000"/>
    <n v="350030"/>
    <x v="103"/>
    <x v="0"/>
    <s v="fvv"/>
    <d v="2012-01-01T00:00:00"/>
    <m/>
    <n v="6"/>
    <n v="0"/>
    <n v="5.4"/>
    <x v="137"/>
    <n v="1E-3"/>
    <n v="1E-3"/>
    <n v="0"/>
    <n v="0"/>
    <n v="1"/>
    <n v="0"/>
    <n v="0"/>
    <x v="0"/>
    <x v="0"/>
    <m/>
    <m/>
    <m/>
    <n v="1E-3"/>
    <m/>
    <m/>
    <m/>
    <m/>
    <m/>
    <m/>
    <m/>
    <m/>
    <m/>
    <m/>
    <m/>
    <m/>
    <m/>
    <m/>
    <s v="543058,47"/>
    <s v="6169562,93"/>
    <n v="1E-3"/>
    <n v="0"/>
    <n v="0"/>
  </r>
  <r>
    <n v="139"/>
    <x v="69"/>
    <s v=""/>
    <x v="152"/>
    <n v="2017"/>
    <n v="59162616"/>
    <x v="34"/>
    <x v="68"/>
    <x v="69"/>
    <n v="3250"/>
    <s v="Gilleleje"/>
    <n v="270"/>
    <n v="14"/>
    <x v="31"/>
    <m/>
    <s v="FJ"/>
    <s v="Fjernvarmeværk"/>
    <n v="353000"/>
    <n v="350030"/>
    <x v="104"/>
    <x v="0"/>
    <s v="fvv"/>
    <d v="1995-10-23T00:00:00"/>
    <m/>
    <n v="5.9"/>
    <n v="0"/>
    <n v="6.5"/>
    <x v="138"/>
    <n v="79.851600000000005"/>
    <n v="79.851600000000005"/>
    <n v="0"/>
    <n v="0"/>
    <n v="1"/>
    <n v="0"/>
    <n v="0"/>
    <x v="0"/>
    <x v="0"/>
    <m/>
    <m/>
    <m/>
    <m/>
    <m/>
    <m/>
    <m/>
    <m/>
    <m/>
    <m/>
    <n v="84.9666"/>
    <m/>
    <m/>
    <m/>
    <m/>
    <m/>
    <m/>
    <m/>
    <s v="706827,38"/>
    <s v="6223349,23"/>
    <n v="0"/>
    <n v="84.9666"/>
    <n v="0"/>
  </r>
  <r>
    <n v="139"/>
    <x v="69"/>
    <s v=""/>
    <x v="153"/>
    <n v="2017"/>
    <n v="59162616"/>
    <x v="34"/>
    <x v="68"/>
    <x v="69"/>
    <n v="3250"/>
    <s v="Gilleleje"/>
    <n v="270"/>
    <n v="14"/>
    <x v="31"/>
    <m/>
    <s v="FJ"/>
    <s v="Fjernvarmeværk"/>
    <n v="353000"/>
    <n v="350030"/>
    <x v="105"/>
    <x v="0"/>
    <s v="fvv"/>
    <d v="2009-03-01T00:00:00"/>
    <m/>
    <n v="5.9"/>
    <n v="0"/>
    <n v="6.5"/>
    <x v="139"/>
    <n v="76.165199999999999"/>
    <n v="76.165199999999999"/>
    <n v="0"/>
    <n v="0"/>
    <n v="1"/>
    <n v="0"/>
    <n v="0"/>
    <x v="0"/>
    <x v="0"/>
    <m/>
    <m/>
    <m/>
    <m/>
    <m/>
    <m/>
    <m/>
    <m/>
    <m/>
    <m/>
    <n v="81.045000000000002"/>
    <m/>
    <m/>
    <m/>
    <m/>
    <m/>
    <m/>
    <m/>
    <s v="706827,38"/>
    <s v="6223349,23"/>
    <n v="0"/>
    <n v="81.045000000000002"/>
    <n v="0"/>
  </r>
  <r>
    <n v="139"/>
    <x v="69"/>
    <s v=""/>
    <x v="154"/>
    <n v="2017"/>
    <n v="59162616"/>
    <x v="34"/>
    <x v="68"/>
    <x v="69"/>
    <n v="3250"/>
    <s v="Gilleleje"/>
    <n v="270"/>
    <n v="14"/>
    <x v="31"/>
    <m/>
    <s v="FJ"/>
    <s v="Fjernvarmeværk"/>
    <n v="353000"/>
    <n v="350030"/>
    <x v="106"/>
    <x v="0"/>
    <s v="fvv"/>
    <d v="2009-01-01T00:00:00"/>
    <m/>
    <n v="5"/>
    <n v="0"/>
    <n v="4.3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706827,38"/>
    <s v="6223349,23"/>
    <n v="0"/>
    <n v="0"/>
    <n v="0"/>
  </r>
  <r>
    <n v="139"/>
    <x v="69"/>
    <s v=""/>
    <x v="155"/>
    <n v="2017"/>
    <n v="59162616"/>
    <x v="34"/>
    <x v="68"/>
    <x v="69"/>
    <n v="3250"/>
    <s v="Gilleleje"/>
    <n v="270"/>
    <n v="14"/>
    <x v="31"/>
    <m/>
    <s v="FJ"/>
    <s v="Fjernvarmeværk"/>
    <n v="353000"/>
    <n v="350030"/>
    <x v="107"/>
    <x v="0"/>
    <s v="fvv"/>
    <d v="2009-01-01T00:00:00"/>
    <m/>
    <n v="5"/>
    <n v="0"/>
    <n v="4.3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706827,38"/>
    <s v="6223349,23"/>
    <n v="0"/>
    <n v="0"/>
    <n v="0"/>
  </r>
  <r>
    <n v="140"/>
    <x v="70"/>
    <s v=""/>
    <x v="156"/>
    <n v="2017"/>
    <n v="38664018"/>
    <x v="35"/>
    <x v="69"/>
    <x v="70"/>
    <n v="7323"/>
    <s v="Give"/>
    <n v="630"/>
    <n v="145"/>
    <x v="32"/>
    <m/>
    <s v="FJ"/>
    <s v="Fjernvarmeværk"/>
    <n v="353000"/>
    <n v="350030"/>
    <x v="108"/>
    <x v="0"/>
    <s v="fvv"/>
    <d v="2012-01-01T00:00:00"/>
    <m/>
    <n v="14.95"/>
    <n v="0"/>
    <n v="14.95"/>
    <x v="140"/>
    <n v="9.8341200000000004"/>
    <n v="9.7275600000000004"/>
    <n v="0"/>
    <n v="0"/>
    <n v="1"/>
    <n v="0"/>
    <n v="0"/>
    <x v="0"/>
    <x v="0"/>
    <m/>
    <m/>
    <m/>
    <m/>
    <m/>
    <m/>
    <n v="10.688119199999999"/>
    <m/>
    <m/>
    <m/>
    <m/>
    <m/>
    <m/>
    <n v="0"/>
    <m/>
    <m/>
    <m/>
    <m/>
    <s v="514675,04"/>
    <s v="6188564,88"/>
    <n v="10.688119199999999"/>
    <n v="0"/>
    <n v="0"/>
  </r>
  <r>
    <n v="141"/>
    <x v="71"/>
    <s v=""/>
    <x v="157"/>
    <n v="2017"/>
    <n v="43727516"/>
    <x v="36"/>
    <x v="70"/>
    <x v="71"/>
    <n v="8464"/>
    <s v="Galten"/>
    <n v="746"/>
    <n v="199"/>
    <x v="33"/>
    <m/>
    <s v="FJ"/>
    <s v="Fjernvarmeværk"/>
    <n v="353000"/>
    <n v="350030"/>
    <x v="109"/>
    <x v="0"/>
    <s v="fvv"/>
    <d v="1994-01-01T00:00:00"/>
    <m/>
    <n v="7.6"/>
    <n v="0"/>
    <n v="7.6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56278,42"/>
    <s v="6223383,48"/>
    <n v="0"/>
    <n v="0"/>
    <n v="0"/>
  </r>
  <r>
    <n v="141"/>
    <x v="72"/>
    <s v=""/>
    <x v="158"/>
    <n v="2017"/>
    <n v="43727516"/>
    <x v="36"/>
    <x v="71"/>
    <x v="72"/>
    <n v="8464"/>
    <s v="Galten"/>
    <n v="746"/>
    <n v="199"/>
    <x v="33"/>
    <m/>
    <s v="FJ"/>
    <s v="Fjernvarmeværk"/>
    <n v="353000"/>
    <n v="350030"/>
    <x v="110"/>
    <x v="0"/>
    <s v="fvv"/>
    <d v="2002-10-01T00:00:00"/>
    <m/>
    <n v="8.8000000000000007"/>
    <n v="0"/>
    <n v="8.8000000000000007"/>
    <x v="141"/>
    <n v="79.700999999999993"/>
    <n v="79.700999999999993"/>
    <n v="0"/>
    <n v="0"/>
    <n v="1"/>
    <n v="0"/>
    <n v="0"/>
    <x v="0"/>
    <x v="0"/>
    <m/>
    <m/>
    <m/>
    <m/>
    <m/>
    <m/>
    <m/>
    <m/>
    <m/>
    <m/>
    <n v="79.700999999999993"/>
    <m/>
    <m/>
    <m/>
    <m/>
    <m/>
    <m/>
    <m/>
    <s v="557539,47"/>
    <s v="6223204,32"/>
    <n v="0"/>
    <n v="79.700999999999993"/>
    <n v="0"/>
  </r>
  <r>
    <n v="141"/>
    <x v="72"/>
    <s v=""/>
    <x v="159"/>
    <n v="2017"/>
    <n v="43727516"/>
    <x v="36"/>
    <x v="71"/>
    <x v="72"/>
    <n v="8464"/>
    <s v="Galten"/>
    <n v="746"/>
    <n v="199"/>
    <x v="33"/>
    <m/>
    <s v="FJ"/>
    <s v="Fjernvarmeværk"/>
    <n v="353000"/>
    <n v="350030"/>
    <x v="111"/>
    <x v="0"/>
    <s v="fvv"/>
    <d v="1998-01-01T00:00:00"/>
    <m/>
    <n v="6"/>
    <n v="0"/>
    <n v="6"/>
    <x v="142"/>
    <n v="3.9E-2"/>
    <n v="3.9E-2"/>
    <n v="0"/>
    <n v="0"/>
    <n v="1"/>
    <n v="0"/>
    <n v="0"/>
    <x v="0"/>
    <x v="0"/>
    <m/>
    <m/>
    <m/>
    <m/>
    <m/>
    <m/>
    <n v="3.9204000000000003E-2"/>
    <m/>
    <m/>
    <m/>
    <m/>
    <m/>
    <m/>
    <m/>
    <m/>
    <m/>
    <m/>
    <m/>
    <s v="557539,47"/>
    <s v="6223204,32"/>
    <n v="3.9204000000000003E-2"/>
    <n v="0"/>
    <n v="0"/>
  </r>
  <r>
    <n v="141"/>
    <x v="72"/>
    <s v=""/>
    <x v="160"/>
    <n v="2017"/>
    <n v="43727516"/>
    <x v="36"/>
    <x v="71"/>
    <x v="72"/>
    <n v="8464"/>
    <s v="Galten"/>
    <n v="746"/>
    <n v="199"/>
    <x v="33"/>
    <m/>
    <s v="FJ"/>
    <s v="Fjernvarmeværk"/>
    <n v="353000"/>
    <n v="350030"/>
    <x v="3"/>
    <x v="0"/>
    <s v="fvv"/>
    <d v="2012-12-31T00:00:00"/>
    <m/>
    <n v="6"/>
    <n v="0"/>
    <n v="6"/>
    <x v="143"/>
    <n v="88.768000000000001"/>
    <n v="88.768000000000001"/>
    <n v="0"/>
    <n v="0"/>
    <n v="1"/>
    <n v="0"/>
    <n v="0"/>
    <x v="0"/>
    <x v="0"/>
    <m/>
    <m/>
    <m/>
    <m/>
    <m/>
    <m/>
    <m/>
    <m/>
    <m/>
    <m/>
    <n v="88.768500000000003"/>
    <m/>
    <m/>
    <m/>
    <m/>
    <m/>
    <m/>
    <m/>
    <s v="557539,47"/>
    <s v="6223204,32"/>
    <n v="0"/>
    <n v="88.768500000000003"/>
    <n v="0"/>
  </r>
  <r>
    <n v="142"/>
    <x v="73"/>
    <s v=""/>
    <x v="161"/>
    <n v="2017"/>
    <n v="34823618"/>
    <x v="37"/>
    <x v="72"/>
    <x v="73"/>
    <n v="9310"/>
    <s v="Vodskov"/>
    <n v="851"/>
    <n v="295"/>
    <x v="34"/>
    <m/>
    <s v="FJ"/>
    <s v="Fjernvarmeværk"/>
    <n v="353000"/>
    <n v="350030"/>
    <x v="112"/>
    <x v="0"/>
    <s v="fvv"/>
    <d v="2011-01-01T00:00:00"/>
    <m/>
    <n v="8"/>
    <n v="0"/>
    <n v="8"/>
    <x v="144"/>
    <n v="1.7230000000000001"/>
    <n v="1.7230000000000001"/>
    <n v="0"/>
    <n v="0"/>
    <n v="1"/>
    <n v="0"/>
    <n v="0"/>
    <x v="0"/>
    <x v="0"/>
    <m/>
    <m/>
    <m/>
    <n v="1.7235535"/>
    <m/>
    <m/>
    <m/>
    <m/>
    <m/>
    <m/>
    <m/>
    <m/>
    <m/>
    <m/>
    <m/>
    <m/>
    <m/>
    <m/>
    <s v="568388,91"/>
    <s v="6325482,83"/>
    <n v="1.7235535"/>
    <n v="0"/>
    <n v="0"/>
  </r>
  <r>
    <n v="142"/>
    <x v="73"/>
    <s v=""/>
    <x v="162"/>
    <n v="2017"/>
    <n v="34823618"/>
    <x v="37"/>
    <x v="72"/>
    <x v="73"/>
    <n v="9310"/>
    <s v="Vodskov"/>
    <n v="851"/>
    <n v="295"/>
    <x v="34"/>
    <m/>
    <s v="FJ"/>
    <s v="Fjernvarmeværk"/>
    <n v="353000"/>
    <n v="350030"/>
    <x v="113"/>
    <x v="0"/>
    <s v="fvv"/>
    <d v="2012-01-01T00:00:00"/>
    <m/>
    <n v="0"/>
    <n v="0"/>
    <n v="0"/>
    <x v="21"/>
    <n v="0"/>
    <n v="0"/>
    <n v="0"/>
    <n v="0"/>
    <n v="1"/>
    <n v="0"/>
    <n v="0"/>
    <x v="0"/>
    <x v="0"/>
    <m/>
    <m/>
    <m/>
    <m/>
    <m/>
    <m/>
    <m/>
    <m/>
    <m/>
    <m/>
    <m/>
    <m/>
    <m/>
    <m/>
    <m/>
    <m/>
    <m/>
    <m/>
    <s v="568388,91"/>
    <s v="6325482,83"/>
    <n v="0"/>
    <n v="0"/>
    <n v="0"/>
  </r>
  <r>
    <n v="142"/>
    <x v="74"/>
    <s v=""/>
    <x v="163"/>
    <n v="2017"/>
    <n v="34823618"/>
    <x v="37"/>
    <x v="73"/>
    <x v="74"/>
    <n v="9362"/>
    <s v="Gandrup"/>
    <n v="851"/>
    <n v="295"/>
    <x v="34"/>
    <m/>
    <s v="FJ"/>
    <s v="Fjernvarmeværk"/>
    <n v="353000"/>
    <n v="350030"/>
    <x v="114"/>
    <x v="0"/>
    <s v="fvv"/>
    <d v="1989-01-01T00:00:00"/>
    <m/>
    <n v="3"/>
    <n v="0"/>
    <n v="3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71527,49"/>
    <s v="6324145,95"/>
    <n v="0"/>
    <n v="0"/>
    <n v="0"/>
  </r>
  <r>
    <n v="147"/>
    <x v="75"/>
    <s v=""/>
    <x v="164"/>
    <n v="2017"/>
    <n v="38864114"/>
    <x v="38"/>
    <x v="74"/>
    <x v="75"/>
    <n v="9631"/>
    <s v="Gedsted"/>
    <n v="820"/>
    <n v="271"/>
    <x v="35"/>
    <m/>
    <s v="DC"/>
    <s v="Decentralt værk"/>
    <n v="353000"/>
    <n v="350030"/>
    <x v="115"/>
    <x v="1"/>
    <s v="kvt"/>
    <d v="1994-09-27T00:00:00"/>
    <m/>
    <n v="1.8"/>
    <n v="0.74"/>
    <n v="0.98"/>
    <x v="21"/>
    <n v="0"/>
    <n v="0"/>
    <n v="0"/>
    <n v="0"/>
    <n v="1"/>
    <n v="0"/>
    <n v="0"/>
    <x v="0"/>
    <x v="0"/>
    <m/>
    <m/>
    <m/>
    <m/>
    <m/>
    <m/>
    <n v="0"/>
    <m/>
    <n v="0"/>
    <m/>
    <m/>
    <m/>
    <m/>
    <m/>
    <m/>
    <m/>
    <m/>
    <m/>
    <s v="520665"/>
    <s v="6283165"/>
    <n v="0"/>
    <n v="0"/>
    <n v="0"/>
  </r>
  <r>
    <n v="147"/>
    <x v="75"/>
    <s v=""/>
    <x v="165"/>
    <n v="2017"/>
    <n v="38864114"/>
    <x v="38"/>
    <x v="74"/>
    <x v="75"/>
    <n v="9631"/>
    <s v="Gedsted"/>
    <n v="820"/>
    <n v="271"/>
    <x v="35"/>
    <m/>
    <s v="DC"/>
    <s v="Decentralt værk"/>
    <n v="353000"/>
    <n v="350030"/>
    <x v="116"/>
    <x v="0"/>
    <s v="fvv"/>
    <d v="1988-10-24T00:00:00"/>
    <m/>
    <n v="3.5"/>
    <n v="0"/>
    <n v="3.5"/>
    <x v="145"/>
    <n v="1.1394"/>
    <n v="1.1394"/>
    <n v="0"/>
    <n v="0"/>
    <n v="1"/>
    <n v="0"/>
    <n v="0"/>
    <x v="0"/>
    <x v="0"/>
    <m/>
    <m/>
    <m/>
    <m/>
    <m/>
    <m/>
    <n v="1.1394900000000001"/>
    <m/>
    <m/>
    <m/>
    <m/>
    <m/>
    <m/>
    <m/>
    <m/>
    <m/>
    <m/>
    <m/>
    <s v="520665"/>
    <s v="6283165"/>
    <n v="1.1394900000000001"/>
    <n v="0"/>
    <n v="0"/>
  </r>
  <r>
    <n v="147"/>
    <x v="75"/>
    <s v=""/>
    <x v="166"/>
    <n v="2017"/>
    <n v="38864114"/>
    <x v="38"/>
    <x v="74"/>
    <x v="75"/>
    <n v="9631"/>
    <s v="Gedsted"/>
    <n v="820"/>
    <n v="271"/>
    <x v="35"/>
    <m/>
    <s v="DC"/>
    <s v="Decentralt værk"/>
    <n v="353000"/>
    <n v="350030"/>
    <x v="117"/>
    <x v="0"/>
    <s v="fvv"/>
    <d v="2012-01-01T00:00:00"/>
    <m/>
    <n v="3.5"/>
    <n v="0"/>
    <n v="3.5"/>
    <x v="21"/>
    <n v="0"/>
    <n v="0"/>
    <n v="0"/>
    <n v="0"/>
    <n v="1"/>
    <n v="0"/>
    <n v="0"/>
    <x v="0"/>
    <x v="0"/>
    <m/>
    <m/>
    <m/>
    <m/>
    <m/>
    <m/>
    <m/>
    <m/>
    <m/>
    <m/>
    <m/>
    <m/>
    <m/>
    <m/>
    <m/>
    <m/>
    <m/>
    <m/>
    <s v="520665"/>
    <s v="6283165"/>
    <n v="0"/>
    <n v="0"/>
    <n v="0"/>
  </r>
  <r>
    <n v="147"/>
    <x v="75"/>
    <s v=""/>
    <x v="167"/>
    <n v="2017"/>
    <n v="38864114"/>
    <x v="38"/>
    <x v="74"/>
    <x v="75"/>
    <n v="9631"/>
    <s v="Gedsted"/>
    <n v="820"/>
    <n v="271"/>
    <x v="35"/>
    <m/>
    <s v="DC"/>
    <s v="Decentralt værk"/>
    <n v="353000"/>
    <n v="350030"/>
    <x v="118"/>
    <x v="1"/>
    <s v="kvt"/>
    <d v="2010-01-01T00:00:00"/>
    <m/>
    <n v="2.38"/>
    <n v="0.98"/>
    <n v="1.33"/>
    <x v="146"/>
    <n v="0.20966399999999999"/>
    <n v="0.20966399999999999"/>
    <n v="0.15336"/>
    <n v="0.15336"/>
    <n v="0.27356336956419625"/>
    <n v="0.72643663043580375"/>
    <n v="0"/>
    <x v="0"/>
    <x v="0"/>
    <m/>
    <m/>
    <m/>
    <m/>
    <m/>
    <m/>
    <n v="0.38320920000000003"/>
    <m/>
    <n v="0"/>
    <m/>
    <m/>
    <m/>
    <m/>
    <m/>
    <m/>
    <m/>
    <m/>
    <m/>
    <s v="520665"/>
    <s v="6283165"/>
    <n v="0.38320920000000003"/>
    <n v="0"/>
    <n v="0"/>
  </r>
  <r>
    <n v="147"/>
    <x v="75"/>
    <s v=""/>
    <x v="168"/>
    <n v="2017"/>
    <n v="38864114"/>
    <x v="38"/>
    <x v="74"/>
    <x v="75"/>
    <n v="9631"/>
    <s v="Gedsted"/>
    <n v="820"/>
    <n v="271"/>
    <x v="35"/>
    <m/>
    <s v="DC"/>
    <s v="Decentralt værk"/>
    <n v="353000"/>
    <n v="350030"/>
    <x v="3"/>
    <x v="0"/>
    <s v="fvv"/>
    <d v="2016-07-20T00:00:00"/>
    <m/>
    <n v="1.5"/>
    <n v="0"/>
    <n v="1.5"/>
    <x v="147"/>
    <n v="34.082639999999998"/>
    <n v="34.082639999999998"/>
    <n v="0"/>
    <n v="0"/>
    <n v="1"/>
    <n v="0"/>
    <n v="0"/>
    <x v="0"/>
    <x v="0"/>
    <m/>
    <m/>
    <m/>
    <m/>
    <m/>
    <m/>
    <m/>
    <m/>
    <m/>
    <m/>
    <n v="33.552"/>
    <m/>
    <m/>
    <m/>
    <m/>
    <m/>
    <m/>
    <m/>
    <s v="520665"/>
    <s v="6283165"/>
    <n v="0"/>
    <n v="33.552"/>
    <n v="0"/>
  </r>
  <r>
    <n v="148"/>
    <x v="76"/>
    <s v=""/>
    <x v="169"/>
    <n v="2017"/>
    <n v="13148228"/>
    <x v="39"/>
    <x v="75"/>
    <x v="76"/>
    <n v="5591"/>
    <s v="Gelsted"/>
    <n v="410"/>
    <n v="347"/>
    <x v="36"/>
    <m/>
    <s v="DC"/>
    <s v="Decentralt værk"/>
    <n v="353000"/>
    <n v="350030"/>
    <x v="119"/>
    <x v="1"/>
    <s v="kvt"/>
    <d v="1994-01-01T00:00:00"/>
    <m/>
    <n v="3.5"/>
    <n v="1"/>
    <n v="1.7"/>
    <x v="148"/>
    <n v="2.844E-2"/>
    <n v="2.7720000000000002E-2"/>
    <n v="1.728E-2"/>
    <n v="1.728E-2"/>
    <n v="0.17247401973626758"/>
    <n v="0.82752598026373247"/>
    <n v="0"/>
    <x v="0"/>
    <x v="0"/>
    <m/>
    <m/>
    <m/>
    <m/>
    <m/>
    <m/>
    <n v="8.2447199999999998E-2"/>
    <m/>
    <m/>
    <m/>
    <m/>
    <m/>
    <m/>
    <m/>
    <m/>
    <m/>
    <m/>
    <m/>
    <s v="561501"/>
    <s v="6139618"/>
    <n v="8.2447199999999998E-2"/>
    <n v="0"/>
    <n v="0"/>
  </r>
  <r>
    <n v="148"/>
    <x v="76"/>
    <s v=""/>
    <x v="170"/>
    <n v="2017"/>
    <n v="13148228"/>
    <x v="39"/>
    <x v="75"/>
    <x v="76"/>
    <n v="5591"/>
    <s v="Gelsted"/>
    <n v="410"/>
    <n v="347"/>
    <x v="36"/>
    <m/>
    <s v="DC"/>
    <s v="Decentralt værk"/>
    <n v="353000"/>
    <n v="350030"/>
    <x v="120"/>
    <x v="0"/>
    <s v="fvv"/>
    <d v="1971-01-01T00:00:00"/>
    <m/>
    <n v="4"/>
    <n v="0"/>
    <n v="3.5"/>
    <x v="149"/>
    <n v="33.372"/>
    <n v="32.079599999999999"/>
    <n v="0"/>
    <n v="0"/>
    <n v="1"/>
    <n v="0"/>
    <n v="0"/>
    <x v="0"/>
    <x v="0"/>
    <m/>
    <m/>
    <m/>
    <m/>
    <m/>
    <m/>
    <n v="33.252080399999997"/>
    <m/>
    <m/>
    <m/>
    <m/>
    <m/>
    <m/>
    <m/>
    <m/>
    <m/>
    <m/>
    <m/>
    <s v="561501"/>
    <s v="6139618"/>
    <n v="33.252080399999997"/>
    <n v="0"/>
    <n v="0"/>
  </r>
  <r>
    <n v="150"/>
    <x v="77"/>
    <s v=""/>
    <x v="171"/>
    <n v="2017"/>
    <n v="10052947"/>
    <x v="40"/>
    <x v="76"/>
    <x v="77"/>
    <n v="7323"/>
    <s v="Give"/>
    <n v="630"/>
    <n v="145"/>
    <x v="32"/>
    <m/>
    <s v="DC"/>
    <s v="Decentralt værk"/>
    <n v="353000"/>
    <n v="350030"/>
    <x v="121"/>
    <x v="1"/>
    <s v="kvt"/>
    <d v="1999-04-01T00:00:00"/>
    <m/>
    <n v="7"/>
    <n v="3.1"/>
    <n v="4"/>
    <x v="150"/>
    <n v="0.31572"/>
    <n v="0.31319999999999998"/>
    <n v="0.33732000000000001"/>
    <n v="0.33732000000000001"/>
    <n v="0.18340757471192254"/>
    <n v="0.81659242528807741"/>
    <n v="0"/>
    <x v="0"/>
    <x v="0"/>
    <m/>
    <m/>
    <m/>
    <m/>
    <m/>
    <m/>
    <n v="0.86070599999999997"/>
    <m/>
    <m/>
    <m/>
    <m/>
    <m/>
    <m/>
    <m/>
    <m/>
    <m/>
    <m/>
    <m/>
    <s v="514665,89"/>
    <s v="6188514,97"/>
    <n v="0.86070599999999997"/>
    <n v="0"/>
    <n v="0"/>
  </r>
  <r>
    <n v="150"/>
    <x v="77"/>
    <s v=""/>
    <x v="172"/>
    <n v="2017"/>
    <n v="10052947"/>
    <x v="40"/>
    <x v="76"/>
    <x v="77"/>
    <n v="7323"/>
    <s v="Give"/>
    <n v="630"/>
    <n v="145"/>
    <x v="32"/>
    <m/>
    <s v="DC"/>
    <s v="Decentralt værk"/>
    <n v="353000"/>
    <n v="350030"/>
    <x v="122"/>
    <x v="1"/>
    <s v="kvt"/>
    <d v="2006-08-01T00:00:00"/>
    <m/>
    <n v="4"/>
    <n v="1.82"/>
    <n v="2.2999999999999998"/>
    <x v="151"/>
    <n v="0.34811999999999999"/>
    <n v="0.34595999999999999"/>
    <n v="0.28332000000000002"/>
    <n v="0.28332000000000002"/>
    <n v="0.24282937657889317"/>
    <n v="0.75717062342110686"/>
    <n v="0"/>
    <x v="0"/>
    <x v="0"/>
    <m/>
    <m/>
    <m/>
    <m/>
    <m/>
    <m/>
    <n v="0.71679960000000009"/>
    <m/>
    <m/>
    <m/>
    <m/>
    <m/>
    <m/>
    <m/>
    <m/>
    <m/>
    <m/>
    <m/>
    <s v="514665,89"/>
    <s v="6188514,97"/>
    <n v="0.71679960000000009"/>
    <n v="0"/>
    <n v="0"/>
  </r>
  <r>
    <n v="150"/>
    <x v="78"/>
    <s v=""/>
    <x v="173"/>
    <n v="2017"/>
    <n v="10052947"/>
    <x v="40"/>
    <x v="77"/>
    <x v="78"/>
    <n v="7323"/>
    <s v="Give"/>
    <n v="630"/>
    <n v="145"/>
    <x v="32"/>
    <m/>
    <s v="FJ"/>
    <s v="Fjernvarmeværk"/>
    <n v="353000"/>
    <n v="350030"/>
    <x v="123"/>
    <x v="0"/>
    <s v="fvv"/>
    <d v="2011-01-01T00:00:00"/>
    <m/>
    <n v="5.5"/>
    <n v="0"/>
    <n v="5.5"/>
    <x v="152"/>
    <n v="144.702"/>
    <n v="144.702"/>
    <n v="0"/>
    <n v="0"/>
    <n v="1"/>
    <n v="0"/>
    <n v="0"/>
    <x v="0"/>
    <x v="0"/>
    <m/>
    <m/>
    <m/>
    <m/>
    <m/>
    <m/>
    <m/>
    <m/>
    <m/>
    <m/>
    <n v="138.319524"/>
    <m/>
    <m/>
    <m/>
    <m/>
    <m/>
    <m/>
    <m/>
    <s v="515874,42"/>
    <s v="6187898,06"/>
    <n v="0"/>
    <n v="138.319524"/>
    <n v="0"/>
  </r>
  <r>
    <n v="151"/>
    <x v="79"/>
    <s v=""/>
    <x v="174"/>
    <n v="2017"/>
    <n v="14492984"/>
    <x v="41"/>
    <x v="78"/>
    <x v="79"/>
    <n v="8983"/>
    <s v="Gjerlev J"/>
    <n v="730"/>
    <n v="215"/>
    <x v="37"/>
    <m/>
    <s v="FJ"/>
    <s v="Fjernvarmeværk"/>
    <n v="353000"/>
    <n v="350030"/>
    <x v="124"/>
    <x v="0"/>
    <s v="fvv"/>
    <d v="2019-10-10T00:00:00"/>
    <m/>
    <n v="2"/>
    <n v="0"/>
    <n v="2"/>
    <x v="153"/>
    <n v="21.024999999999999"/>
    <n v="21.024999999999999"/>
    <n v="0"/>
    <n v="0"/>
    <n v="1"/>
    <n v="0"/>
    <n v="0"/>
    <x v="0"/>
    <x v="0"/>
    <m/>
    <m/>
    <m/>
    <m/>
    <m/>
    <m/>
    <m/>
    <m/>
    <m/>
    <n v="21.024999999999999"/>
    <m/>
    <m/>
    <m/>
    <m/>
    <m/>
    <m/>
    <m/>
    <m/>
    <s v="569708,24"/>
    <s v="6272505,02"/>
    <n v="0"/>
    <n v="21.024999999999999"/>
    <n v="0"/>
  </r>
  <r>
    <n v="151"/>
    <x v="79"/>
    <s v=""/>
    <x v="175"/>
    <n v="2017"/>
    <n v="14492984"/>
    <x v="41"/>
    <x v="78"/>
    <x v="79"/>
    <n v="8983"/>
    <s v="Gjerlev J"/>
    <n v="730"/>
    <n v="215"/>
    <x v="37"/>
    <m/>
    <s v="FJ"/>
    <s v="Fjernvarmeværk"/>
    <n v="353000"/>
    <n v="350030"/>
    <x v="32"/>
    <x v="0"/>
    <s v="fvv"/>
    <d v="1990-01-01T00:00:00"/>
    <m/>
    <n v="2"/>
    <n v="0"/>
    <n v="2"/>
    <x v="154"/>
    <n v="3.5999999999999999E-3"/>
    <n v="3.5999999999999999E-3"/>
    <n v="0"/>
    <n v="0"/>
    <n v="1"/>
    <n v="0"/>
    <n v="0"/>
    <x v="0"/>
    <x v="0"/>
    <m/>
    <m/>
    <m/>
    <n v="3.5999999999999999E-3"/>
    <m/>
    <m/>
    <m/>
    <m/>
    <m/>
    <m/>
    <m/>
    <m/>
    <m/>
    <m/>
    <m/>
    <m/>
    <m/>
    <m/>
    <s v="569708,24"/>
    <s v="6272505,02"/>
    <n v="3.5999999999999999E-3"/>
    <n v="0"/>
    <n v="0"/>
  </r>
  <r>
    <n v="151"/>
    <x v="79"/>
    <s v=""/>
    <x v="176"/>
    <n v="2017"/>
    <n v="14492984"/>
    <x v="41"/>
    <x v="78"/>
    <x v="79"/>
    <n v="8983"/>
    <s v="Gjerlev J"/>
    <n v="730"/>
    <n v="215"/>
    <x v="37"/>
    <m/>
    <s v="FJ"/>
    <s v="Fjernvarmeværk"/>
    <n v="353000"/>
    <n v="350030"/>
    <x v="125"/>
    <x v="3"/>
    <s v="fvv"/>
    <d v="2014-08-04T00:00:00"/>
    <m/>
    <n v="2.5"/>
    <n v="0"/>
    <n v="2.5"/>
    <x v="155"/>
    <n v="5.4396000000000004"/>
    <n v="5.4396000000000004"/>
    <n v="0"/>
    <n v="0"/>
    <n v="1"/>
    <n v="0"/>
    <n v="0"/>
    <x v="0"/>
    <x v="0"/>
    <m/>
    <m/>
    <m/>
    <m/>
    <m/>
    <m/>
    <m/>
    <m/>
    <m/>
    <m/>
    <m/>
    <m/>
    <m/>
    <m/>
    <m/>
    <n v="5.4396000000000004"/>
    <m/>
    <m/>
    <s v="569708,24"/>
    <s v="6272505,02"/>
    <n v="0"/>
    <n v="5.4396000000000004"/>
    <n v="0"/>
  </r>
  <r>
    <n v="155"/>
    <x v="80"/>
    <s v=""/>
    <x v="177"/>
    <n v="2017"/>
    <n v="57762918"/>
    <x v="42"/>
    <x v="79"/>
    <x v="80"/>
    <n v="7870"/>
    <s v="Roslev"/>
    <n v="779"/>
    <n v="251"/>
    <x v="38"/>
    <m/>
    <s v="DC"/>
    <s v="Decentralt værk"/>
    <n v="353000"/>
    <n v="350030"/>
    <x v="56"/>
    <x v="0"/>
    <s v="fvv"/>
    <d v="1996-01-23T00:00:00"/>
    <m/>
    <n v="2.5"/>
    <n v="0"/>
    <n v="2.5"/>
    <x v="156"/>
    <n v="16.981200000000001"/>
    <n v="16.790400000000002"/>
    <n v="0"/>
    <n v="0"/>
    <n v="1"/>
    <n v="0"/>
    <n v="0"/>
    <x v="0"/>
    <x v="0"/>
    <m/>
    <m/>
    <m/>
    <m/>
    <m/>
    <m/>
    <n v="16.7686992"/>
    <m/>
    <m/>
    <m/>
    <m/>
    <m/>
    <m/>
    <m/>
    <m/>
    <m/>
    <m/>
    <m/>
    <s v="492189,28"/>
    <s v="6290834,77"/>
    <n v="16.7686992"/>
    <n v="0"/>
    <n v="0"/>
  </r>
  <r>
    <n v="155"/>
    <x v="80"/>
    <s v=""/>
    <x v="178"/>
    <n v="2017"/>
    <n v="57762918"/>
    <x v="42"/>
    <x v="79"/>
    <x v="80"/>
    <n v="7870"/>
    <s v="Roslev"/>
    <n v="779"/>
    <n v="251"/>
    <x v="38"/>
    <m/>
    <s v="DC"/>
    <s v="Decentralt værk"/>
    <n v="353000"/>
    <n v="350030"/>
    <x v="1"/>
    <x v="1"/>
    <s v="kvt"/>
    <d v="1996-01-23T00:00:00"/>
    <m/>
    <n v="2.4"/>
    <n v="0.9"/>
    <n v="1.2"/>
    <x v="157"/>
    <n v="3.5135999999999998"/>
    <n v="3.5135999999999998"/>
    <n v="2.4660000000000002"/>
    <n v="2.4660000000000002"/>
    <n v="0.27320706464202316"/>
    <n v="0.72679293535797684"/>
    <n v="0"/>
    <x v="0"/>
    <x v="0"/>
    <m/>
    <m/>
    <m/>
    <m/>
    <m/>
    <m/>
    <n v="6.4302875999999998"/>
    <m/>
    <m/>
    <m/>
    <m/>
    <m/>
    <m/>
    <m/>
    <m/>
    <m/>
    <m/>
    <m/>
    <s v="492189,28"/>
    <s v="6290834,77"/>
    <n v="6.4302875999999998"/>
    <n v="0"/>
    <n v="0"/>
  </r>
  <r>
    <n v="156"/>
    <x v="81"/>
    <s v=""/>
    <x v="179"/>
    <n v="2017"/>
    <n v="36294515"/>
    <x v="43"/>
    <x v="80"/>
    <x v="81"/>
    <n v="6510"/>
    <s v="Gram"/>
    <n v="510"/>
    <n v="101"/>
    <x v="39"/>
    <n v="1"/>
    <s v="DC"/>
    <s v="Decentralt værk"/>
    <n v="353000"/>
    <n v="350030"/>
    <x v="126"/>
    <x v="1"/>
    <s v="kvt"/>
    <d v="1996-01-01T00:00:00"/>
    <m/>
    <n v="12.96"/>
    <n v="5.5"/>
    <n v="6.5"/>
    <x v="158"/>
    <n v="0.44640000000000002"/>
    <n v="0.44640000000000002"/>
    <n v="0.37080000000000002"/>
    <n v="0.37080000000000002"/>
    <n v="0.21242042799290106"/>
    <n v="0.78757957200709894"/>
    <n v="0"/>
    <x v="0"/>
    <x v="0"/>
    <m/>
    <m/>
    <m/>
    <m/>
    <m/>
    <m/>
    <n v="1.0507464"/>
    <m/>
    <m/>
    <m/>
    <m/>
    <m/>
    <m/>
    <m/>
    <m/>
    <m/>
    <m/>
    <m/>
    <s v="502980,92"/>
    <s v="6126043,77"/>
    <n v="1.0507464"/>
    <n v="0"/>
    <n v="0"/>
  </r>
  <r>
    <n v="156"/>
    <x v="81"/>
    <s v=""/>
    <x v="180"/>
    <n v="2017"/>
    <n v="36294515"/>
    <x v="43"/>
    <x v="80"/>
    <x v="81"/>
    <n v="6510"/>
    <s v="Gram"/>
    <n v="510"/>
    <n v="101"/>
    <x v="39"/>
    <n v="1"/>
    <s v="DC"/>
    <s v="Decentralt værk"/>
    <n v="353000"/>
    <n v="350030"/>
    <x v="2"/>
    <x v="0"/>
    <s v="fvv"/>
    <d v="1996-01-01T00:00:00"/>
    <m/>
    <n v="5.53"/>
    <n v="0"/>
    <n v="5.5"/>
    <x v="159"/>
    <n v="38.653199999999998"/>
    <n v="38.653199999999998"/>
    <n v="0"/>
    <n v="0"/>
    <n v="1"/>
    <n v="0"/>
    <n v="0"/>
    <x v="0"/>
    <x v="0"/>
    <m/>
    <m/>
    <m/>
    <m/>
    <m/>
    <m/>
    <n v="43.0580304"/>
    <m/>
    <m/>
    <m/>
    <m/>
    <m/>
    <m/>
    <m/>
    <m/>
    <m/>
    <m/>
    <m/>
    <s v="502980,92"/>
    <s v="6126043,77"/>
    <n v="43.0580304"/>
    <n v="0"/>
    <n v="0"/>
  </r>
  <r>
    <n v="156"/>
    <x v="81"/>
    <s v=""/>
    <x v="181"/>
    <n v="2017"/>
    <n v="36294515"/>
    <x v="43"/>
    <x v="80"/>
    <x v="81"/>
    <n v="6510"/>
    <s v="Gram"/>
    <n v="510"/>
    <n v="101"/>
    <x v="39"/>
    <n v="1"/>
    <s v="DC"/>
    <s v="Decentralt værk"/>
    <n v="353000"/>
    <n v="350030"/>
    <x v="127"/>
    <x v="3"/>
    <s v="fvv"/>
    <d v="2009-05-16T00:00:00"/>
    <m/>
    <n v="7"/>
    <n v="0"/>
    <n v="7"/>
    <x v="21"/>
    <n v="0"/>
    <n v="0"/>
    <n v="0"/>
    <n v="0"/>
    <n v="1"/>
    <n v="0"/>
    <n v="0"/>
    <x v="0"/>
    <x v="0"/>
    <m/>
    <m/>
    <m/>
    <m/>
    <m/>
    <m/>
    <m/>
    <m/>
    <m/>
    <m/>
    <m/>
    <m/>
    <m/>
    <m/>
    <m/>
    <n v="0"/>
    <m/>
    <m/>
    <s v="502980,92"/>
    <s v="6126043,77"/>
    <n v="0"/>
    <n v="0"/>
    <n v="0"/>
  </r>
  <r>
    <n v="156"/>
    <x v="81"/>
    <s v=""/>
    <x v="182"/>
    <n v="2017"/>
    <n v="36294515"/>
    <x v="43"/>
    <x v="80"/>
    <x v="81"/>
    <n v="6510"/>
    <s v="Gram"/>
    <n v="510"/>
    <n v="101"/>
    <x v="39"/>
    <n v="1"/>
    <s v="DC"/>
    <s v="Decentralt værk"/>
    <n v="353000"/>
    <n v="350030"/>
    <x v="128"/>
    <x v="0"/>
    <s v="fvv"/>
    <d v="1996-01-01T00:00:00"/>
    <m/>
    <n v="4.6900000000000004"/>
    <n v="0"/>
    <n v="4.5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02980,92"/>
    <s v="6126043,77"/>
    <n v="0"/>
    <n v="0"/>
    <n v="0"/>
  </r>
  <r>
    <n v="156"/>
    <x v="81"/>
    <s v=""/>
    <x v="183"/>
    <n v="2017"/>
    <n v="36294515"/>
    <x v="43"/>
    <x v="80"/>
    <x v="81"/>
    <n v="6510"/>
    <s v="Gram"/>
    <n v="510"/>
    <n v="101"/>
    <x v="39"/>
    <n v="1"/>
    <s v="DC"/>
    <s v="Decentralt værk"/>
    <n v="353000"/>
    <n v="350030"/>
    <x v="129"/>
    <x v="2"/>
    <s v="fvv"/>
    <d v="2015-01-01T00:00:00"/>
    <m/>
    <n v="10"/>
    <n v="0"/>
    <n v="10"/>
    <x v="160"/>
    <n v="21.33"/>
    <n v="21.33"/>
    <n v="0"/>
    <n v="0"/>
    <n v="1"/>
    <n v="0"/>
    <n v="0"/>
    <x v="0"/>
    <x v="0"/>
    <m/>
    <m/>
    <m/>
    <m/>
    <m/>
    <m/>
    <m/>
    <m/>
    <m/>
    <m/>
    <m/>
    <m/>
    <m/>
    <m/>
    <m/>
    <m/>
    <m/>
    <n v="21.9528"/>
    <s v="502980,92"/>
    <s v="6126043,77"/>
    <n v="0"/>
    <n v="0"/>
    <n v="21.9528"/>
  </r>
  <r>
    <n v="156"/>
    <x v="81"/>
    <s v=""/>
    <x v="184"/>
    <n v="2017"/>
    <n v="36294515"/>
    <x v="43"/>
    <x v="80"/>
    <x v="81"/>
    <n v="6510"/>
    <s v="Gram"/>
    <n v="510"/>
    <n v="101"/>
    <x v="39"/>
    <n v="1"/>
    <s v="DC"/>
    <s v="Decentralt værk"/>
    <n v="353000"/>
    <n v="350030"/>
    <x v="12"/>
    <x v="4"/>
    <s v="fvv"/>
    <d v="2015-01-01T00:00:00"/>
    <m/>
    <n v="0.2"/>
    <n v="0"/>
    <n v="0.95"/>
    <x v="161"/>
    <n v="16.707599999999999"/>
    <n v="16.707599999999999"/>
    <n v="0"/>
    <n v="0"/>
    <n v="1"/>
    <n v="0"/>
    <n v="0"/>
    <x v="0"/>
    <x v="0"/>
    <m/>
    <m/>
    <m/>
    <m/>
    <m/>
    <m/>
    <m/>
    <m/>
    <m/>
    <m/>
    <m/>
    <m/>
    <m/>
    <m/>
    <m/>
    <m/>
    <m/>
    <n v="1.9476"/>
    <s v="502980,92"/>
    <s v="6126043,77"/>
    <n v="0"/>
    <n v="0"/>
    <n v="1.9476"/>
  </r>
  <r>
    <n v="156"/>
    <x v="81"/>
    <s v=""/>
    <x v="185"/>
    <n v="2017"/>
    <n v="36294515"/>
    <x v="43"/>
    <x v="80"/>
    <x v="81"/>
    <n v="6510"/>
    <s v="Gram"/>
    <n v="510"/>
    <n v="101"/>
    <x v="39"/>
    <n v="1"/>
    <s v="DC"/>
    <s v="Decentralt værk"/>
    <n v="353000"/>
    <n v="350030"/>
    <x v="130"/>
    <x v="3"/>
    <s v="fvv"/>
    <d v="2015-06-01T00:00:00"/>
    <m/>
    <n v="24"/>
    <n v="0"/>
    <n v="24"/>
    <x v="162"/>
    <n v="36.8352"/>
    <n v="36.8352"/>
    <n v="0"/>
    <n v="0"/>
    <n v="1"/>
    <n v="0"/>
    <n v="0"/>
    <x v="0"/>
    <x v="0"/>
    <m/>
    <m/>
    <m/>
    <m/>
    <m/>
    <m/>
    <m/>
    <m/>
    <m/>
    <m/>
    <m/>
    <m/>
    <m/>
    <m/>
    <m/>
    <n v="57.650400000000005"/>
    <m/>
    <m/>
    <s v="502980,92"/>
    <s v="6126043,77"/>
    <n v="0"/>
    <n v="57.650400000000005"/>
    <n v="0"/>
  </r>
  <r>
    <n v="157"/>
    <x v="82"/>
    <s v=""/>
    <x v="186"/>
    <n v="2017"/>
    <n v="32651194"/>
    <x v="44"/>
    <x v="81"/>
    <x v="82"/>
    <n v="8500"/>
    <s v="Grenaa"/>
    <n v="707"/>
    <n v="202"/>
    <x v="40"/>
    <m/>
    <s v="ER"/>
    <s v="Erhvervsværk"/>
    <n v="382120"/>
    <n v="383900"/>
    <x v="131"/>
    <x v="0"/>
    <s v="pvp"/>
    <d v="1981-01-01T00:00:00"/>
    <d v="2018-04-30T00:00:00"/>
    <n v="6.5"/>
    <n v="0"/>
    <n v="6.5"/>
    <x v="163"/>
    <n v="183.75479999999999"/>
    <n v="183.75479999999999"/>
    <n v="0"/>
    <n v="0"/>
    <n v="1"/>
    <n v="0"/>
    <n v="0"/>
    <x v="0"/>
    <x v="0"/>
    <m/>
    <m/>
    <m/>
    <m/>
    <m/>
    <m/>
    <m/>
    <n v="195.55939999999998"/>
    <m/>
    <m/>
    <m/>
    <n v="18.139500000000002"/>
    <m/>
    <m/>
    <m/>
    <m/>
    <m/>
    <m/>
    <s v="617615,86"/>
    <s v="6254790,07"/>
    <n v="88.001729999999995"/>
    <n v="125.69717"/>
    <n v="0"/>
  </r>
  <r>
    <n v="160"/>
    <x v="83"/>
    <s v=""/>
    <x v="187"/>
    <n v="2017"/>
    <n v="43774417"/>
    <x v="45"/>
    <x v="82"/>
    <x v="83"/>
    <n v="8500"/>
    <s v="Grenaa"/>
    <n v="707"/>
    <n v="202"/>
    <x v="40"/>
    <n v="1"/>
    <s v="FJ"/>
    <s v="Fjernvarmeværk"/>
    <n v="353000"/>
    <n v="350030"/>
    <x v="13"/>
    <x v="0"/>
    <s v="fvv"/>
    <d v="2012-01-01T00:00:00"/>
    <m/>
    <n v="8.6"/>
    <n v="0"/>
    <n v="8.6"/>
    <x v="164"/>
    <n v="0.68459999999999999"/>
    <n v="0.68459999999999999"/>
    <n v="0"/>
    <n v="0"/>
    <n v="1"/>
    <n v="0"/>
    <n v="0"/>
    <x v="0"/>
    <x v="0"/>
    <m/>
    <m/>
    <m/>
    <n v="0.80549671999999994"/>
    <m/>
    <m/>
    <m/>
    <m/>
    <m/>
    <m/>
    <m/>
    <m/>
    <m/>
    <m/>
    <m/>
    <m/>
    <m/>
    <m/>
    <s v="615594,39"/>
    <s v="6254044,08"/>
    <n v="0.80549671999999994"/>
    <n v="0"/>
    <n v="0"/>
  </r>
  <r>
    <n v="160"/>
    <x v="83"/>
    <s v=""/>
    <x v="188"/>
    <n v="2017"/>
    <n v="43774417"/>
    <x v="45"/>
    <x v="82"/>
    <x v="83"/>
    <n v="8500"/>
    <s v="Grenaa"/>
    <n v="707"/>
    <n v="202"/>
    <x v="40"/>
    <n v="1"/>
    <s v="FJ"/>
    <s v="Fjernvarmeværk"/>
    <n v="353000"/>
    <n v="350030"/>
    <x v="16"/>
    <x v="0"/>
    <s v="fvv"/>
    <d v="2012-01-01T00:00:00"/>
    <d v="2018-12-01T00:00:00"/>
    <n v="6.3"/>
    <n v="0"/>
    <n v="6.3"/>
    <x v="164"/>
    <n v="0.68459999999999999"/>
    <n v="0.68459999999999999"/>
    <n v="0"/>
    <n v="0"/>
    <n v="1"/>
    <n v="0"/>
    <n v="0"/>
    <x v="0"/>
    <x v="0"/>
    <m/>
    <m/>
    <m/>
    <n v="0.80549671999999994"/>
    <m/>
    <m/>
    <m/>
    <m/>
    <m/>
    <m/>
    <m/>
    <m/>
    <m/>
    <m/>
    <m/>
    <m/>
    <m/>
    <m/>
    <s v="615594,39"/>
    <s v="6254044,08"/>
    <n v="0.80549671999999994"/>
    <n v="0"/>
    <n v="0"/>
  </r>
  <r>
    <n v="160"/>
    <x v="83"/>
    <s v=""/>
    <x v="189"/>
    <n v="2017"/>
    <n v="43774417"/>
    <x v="45"/>
    <x v="82"/>
    <x v="83"/>
    <n v="8500"/>
    <s v="Grenaa"/>
    <n v="707"/>
    <n v="202"/>
    <x v="40"/>
    <n v="1"/>
    <s v="FJ"/>
    <s v="Fjernvarmeværk"/>
    <n v="353000"/>
    <n v="350030"/>
    <x v="76"/>
    <x v="0"/>
    <s v="fvv"/>
    <d v="2012-01-01T00:00:00"/>
    <m/>
    <n v="8.6"/>
    <n v="0"/>
    <n v="8.6"/>
    <x v="164"/>
    <n v="0.68459999999999999"/>
    <n v="0.68459999999999999"/>
    <n v="0"/>
    <n v="0"/>
    <n v="1"/>
    <n v="0"/>
    <n v="0"/>
    <x v="0"/>
    <x v="0"/>
    <m/>
    <m/>
    <m/>
    <n v="0.80549671999999994"/>
    <m/>
    <m/>
    <m/>
    <m/>
    <m/>
    <m/>
    <m/>
    <m/>
    <m/>
    <m/>
    <m/>
    <m/>
    <m/>
    <m/>
    <s v="615594,39"/>
    <s v="6254044,08"/>
    <n v="0.80549671999999994"/>
    <n v="0"/>
    <n v="0"/>
  </r>
  <r>
    <n v="160"/>
    <x v="83"/>
    <s v=""/>
    <x v="190"/>
    <n v="2017"/>
    <n v="43774417"/>
    <x v="45"/>
    <x v="82"/>
    <x v="83"/>
    <n v="8500"/>
    <s v="Grenaa"/>
    <n v="707"/>
    <n v="202"/>
    <x v="40"/>
    <n v="1"/>
    <s v="FJ"/>
    <s v="Fjernvarmeværk"/>
    <n v="353000"/>
    <n v="350030"/>
    <x v="39"/>
    <x v="5"/>
    <s v="kvt"/>
    <d v="2008-10-01T00:00:00"/>
    <m/>
    <n v="0.61"/>
    <n v="0"/>
    <n v="0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615594,39"/>
    <s v="6254044,08"/>
    <n v="0"/>
    <n v="0"/>
    <n v="0"/>
  </r>
  <r>
    <n v="160"/>
    <x v="84"/>
    <s v=""/>
    <x v="191"/>
    <n v="2017"/>
    <n v="43774417"/>
    <x v="45"/>
    <x v="83"/>
    <x v="84"/>
    <n v="8500"/>
    <s v="Grenaa"/>
    <n v="707"/>
    <n v="202"/>
    <x v="40"/>
    <n v="1"/>
    <s v="FJ"/>
    <s v="Fjernvarmeværk"/>
    <n v="353000"/>
    <n v="350030"/>
    <x v="132"/>
    <x v="0"/>
    <s v="fvv"/>
    <d v="2002-01-01T00:00:00"/>
    <m/>
    <n v="9.6999999999999993"/>
    <n v="0"/>
    <n v="9.24"/>
    <x v="165"/>
    <n v="2.7770000000000001"/>
    <n v="2.7770000000000001"/>
    <n v="0"/>
    <n v="0"/>
    <n v="1"/>
    <n v="0"/>
    <n v="0"/>
    <x v="0"/>
    <x v="0"/>
    <m/>
    <m/>
    <m/>
    <n v="3.1565599999999998"/>
    <m/>
    <m/>
    <m/>
    <m/>
    <m/>
    <m/>
    <m/>
    <m/>
    <m/>
    <m/>
    <m/>
    <m/>
    <m/>
    <m/>
    <s v="617014,05"/>
    <s v="6254411,98"/>
    <n v="3.1565599999999998"/>
    <n v="0"/>
    <n v="0"/>
  </r>
  <r>
    <n v="160"/>
    <x v="84"/>
    <s v=""/>
    <x v="192"/>
    <n v="2017"/>
    <n v="43774417"/>
    <x v="45"/>
    <x v="83"/>
    <x v="84"/>
    <n v="8500"/>
    <s v="Grenaa"/>
    <n v="707"/>
    <n v="202"/>
    <x v="40"/>
    <n v="1"/>
    <s v="FJ"/>
    <s v="Fjernvarmeværk"/>
    <n v="353000"/>
    <n v="350030"/>
    <x v="133"/>
    <x v="0"/>
    <s v="fvv"/>
    <d v="1997-01-01T00:00:00"/>
    <m/>
    <n v="9.6999999999999993"/>
    <n v="0"/>
    <n v="9.0399999999999991"/>
    <x v="165"/>
    <n v="2.7770000000000001"/>
    <n v="2.7770000000000001"/>
    <n v="0"/>
    <n v="0"/>
    <n v="1"/>
    <n v="0"/>
    <n v="0"/>
    <x v="0"/>
    <x v="0"/>
    <m/>
    <m/>
    <m/>
    <n v="3.1565599999999998"/>
    <m/>
    <m/>
    <m/>
    <m/>
    <m/>
    <m/>
    <m/>
    <m/>
    <m/>
    <m/>
    <m/>
    <m/>
    <m/>
    <m/>
    <s v="617014,05"/>
    <s v="6254411,98"/>
    <n v="3.1565599999999998"/>
    <n v="0"/>
    <n v="0"/>
  </r>
  <r>
    <n v="160"/>
    <x v="84"/>
    <s v=""/>
    <x v="193"/>
    <n v="2017"/>
    <n v="43774417"/>
    <x v="45"/>
    <x v="83"/>
    <x v="84"/>
    <n v="8500"/>
    <s v="Grenaa"/>
    <n v="707"/>
    <n v="202"/>
    <x v="40"/>
    <n v="1"/>
    <s v="FJ"/>
    <s v="Fjernvarmeværk"/>
    <n v="353000"/>
    <n v="350030"/>
    <x v="76"/>
    <x v="0"/>
    <s v="fvv"/>
    <d v="2012-01-01T00:00:00"/>
    <d v="2019-10-25T00:00:00"/>
    <n v="8.6"/>
    <n v="0"/>
    <n v="10"/>
    <x v="165"/>
    <n v="2.7770000000000001"/>
    <n v="2.7770000000000001"/>
    <n v="0"/>
    <n v="0"/>
    <n v="1"/>
    <n v="0"/>
    <n v="0"/>
    <x v="0"/>
    <x v="0"/>
    <m/>
    <m/>
    <m/>
    <n v="3.1565599999999998"/>
    <m/>
    <m/>
    <m/>
    <m/>
    <m/>
    <m/>
    <m/>
    <m/>
    <m/>
    <m/>
    <m/>
    <m/>
    <m/>
    <m/>
    <s v="617014,05"/>
    <s v="6254411,98"/>
    <n v="3.1565599999999998"/>
    <n v="0"/>
    <n v="0"/>
  </r>
  <r>
    <n v="160"/>
    <x v="85"/>
    <s v=""/>
    <x v="194"/>
    <n v="2017"/>
    <n v="43774417"/>
    <x v="45"/>
    <x v="84"/>
    <x v="85"/>
    <n v="8500"/>
    <s v="Grenaa"/>
    <n v="707"/>
    <n v="202"/>
    <x v="40"/>
    <m/>
    <s v="FJ"/>
    <s v="Fjernvarmeværk"/>
    <n v="353000"/>
    <n v="350030"/>
    <x v="134"/>
    <x v="0"/>
    <s v="fvv"/>
    <d v="2012-01-01T00:00:00"/>
    <m/>
    <n v="18"/>
    <n v="0"/>
    <n v="18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616939"/>
    <s v="6253243"/>
    <n v="0"/>
    <n v="0"/>
    <n v="0"/>
  </r>
  <r>
    <n v="160"/>
    <x v="86"/>
    <s v=""/>
    <x v="195"/>
    <n v="2017"/>
    <n v="43774417"/>
    <x v="45"/>
    <x v="85"/>
    <x v="86"/>
    <n v="8500"/>
    <s v="Grenaa"/>
    <n v="707"/>
    <n v="202"/>
    <x v="40"/>
    <m/>
    <s v="FJ"/>
    <s v="Fjernvarmeværk"/>
    <n v="353000"/>
    <n v="350030"/>
    <x v="135"/>
    <x v="0"/>
    <s v="fvv"/>
    <d v="2012-01-01T00:00:00"/>
    <m/>
    <n v="14.4"/>
    <n v="0"/>
    <n v="14.4"/>
    <x v="166"/>
    <n v="4.4909999999999999E-2"/>
    <n v="4.4909999999999999E-2"/>
    <n v="0"/>
    <n v="0"/>
    <n v="1"/>
    <n v="0"/>
    <n v="0"/>
    <x v="0"/>
    <x v="0"/>
    <m/>
    <m/>
    <m/>
    <n v="4.4909239999999996E-2"/>
    <m/>
    <m/>
    <m/>
    <m/>
    <m/>
    <m/>
    <m/>
    <m/>
    <m/>
    <m/>
    <m/>
    <m/>
    <m/>
    <m/>
    <s v="616358,49"/>
    <s v="6251294,55"/>
    <n v="4.4909239999999996E-2"/>
    <n v="0"/>
    <n v="0"/>
  </r>
  <r>
    <n v="160"/>
    <x v="87"/>
    <s v=""/>
    <x v="196"/>
    <n v="2017"/>
    <n v="43774417"/>
    <x v="45"/>
    <x v="86"/>
    <x v="87"/>
    <n v="8500"/>
    <s v="Grenå"/>
    <n v="707"/>
    <n v="202"/>
    <x v="40"/>
    <m/>
    <s v="FJ"/>
    <s v="Fjernvarmeværk"/>
    <n v="353000"/>
    <n v="350030"/>
    <x v="136"/>
    <x v="3"/>
    <s v="fvv"/>
    <d v="2014-05-01T00:00:00"/>
    <m/>
    <n v="8.4"/>
    <n v="0"/>
    <n v="8.4"/>
    <x v="167"/>
    <n v="16.7364"/>
    <n v="16.7364"/>
    <n v="0"/>
    <n v="0"/>
    <n v="1"/>
    <n v="0"/>
    <n v="0"/>
    <x v="0"/>
    <x v="0"/>
    <m/>
    <m/>
    <m/>
    <m/>
    <m/>
    <m/>
    <m/>
    <m/>
    <m/>
    <m/>
    <m/>
    <m/>
    <m/>
    <m/>
    <m/>
    <n v="16.7364"/>
    <m/>
    <m/>
    <s v="617910,52"/>
    <s v="6254616,94"/>
    <n v="0"/>
    <n v="16.7364"/>
    <n v="0"/>
  </r>
  <r>
    <n v="162"/>
    <x v="88"/>
    <s v=""/>
    <x v="197"/>
    <n v="2017"/>
    <n v="25525795"/>
    <x v="46"/>
    <x v="87"/>
    <x v="88"/>
    <n v="7200"/>
    <s v="Grindsted"/>
    <n v="530"/>
    <n v="128"/>
    <x v="41"/>
    <n v="1"/>
    <s v="DC"/>
    <s v="Decentralt værk"/>
    <n v="353000"/>
    <n v="350030"/>
    <x v="137"/>
    <x v="1"/>
    <s v="kvt"/>
    <d v="1999-05-25T00:00:00"/>
    <m/>
    <n v="15"/>
    <n v="6.1"/>
    <n v="7"/>
    <x v="168"/>
    <n v="0.60840000000000005"/>
    <n v="0.60840000000000005"/>
    <n v="0.56159999999999999"/>
    <n v="0.56159999999999999"/>
    <n v="0.20324209219895117"/>
    <n v="0.79675790780104883"/>
    <n v="0"/>
    <x v="0"/>
    <x v="0"/>
    <m/>
    <m/>
    <m/>
    <n v="0.15065400000000001"/>
    <m/>
    <m/>
    <n v="1.3460832"/>
    <m/>
    <m/>
    <m/>
    <m/>
    <m/>
    <m/>
    <m/>
    <m/>
    <m/>
    <m/>
    <m/>
    <s v="494693,56"/>
    <s v="6179932,52"/>
    <n v="1.4967372000000001"/>
    <n v="0"/>
    <n v="0"/>
  </r>
  <r>
    <n v="162"/>
    <x v="88"/>
    <s v=""/>
    <x v="198"/>
    <n v="2017"/>
    <n v="25525795"/>
    <x v="46"/>
    <x v="87"/>
    <x v="88"/>
    <n v="7200"/>
    <s v="Grindsted"/>
    <n v="530"/>
    <n v="128"/>
    <x v="41"/>
    <n v="1"/>
    <s v="DC"/>
    <s v="Decentralt værk"/>
    <n v="353000"/>
    <n v="350030"/>
    <x v="13"/>
    <x v="0"/>
    <s v="fvv"/>
    <d v="1999-06-01T00:00:00"/>
    <m/>
    <n v="6"/>
    <n v="0"/>
    <n v="6"/>
    <x v="169"/>
    <n v="22.9284"/>
    <n v="22.9284"/>
    <n v="0"/>
    <n v="0"/>
    <n v="1"/>
    <n v="0"/>
    <n v="0"/>
    <x v="0"/>
    <x v="0"/>
    <m/>
    <m/>
    <m/>
    <n v="0"/>
    <m/>
    <m/>
    <n v="23.4486648"/>
    <m/>
    <m/>
    <m/>
    <m/>
    <m/>
    <m/>
    <m/>
    <m/>
    <m/>
    <m/>
    <m/>
    <s v="494693,56"/>
    <s v="6179932,52"/>
    <n v="23.4486648"/>
    <n v="0"/>
    <n v="0"/>
  </r>
  <r>
    <n v="162"/>
    <x v="88"/>
    <s v=""/>
    <x v="199"/>
    <n v="2017"/>
    <n v="25525795"/>
    <x v="46"/>
    <x v="87"/>
    <x v="88"/>
    <n v="7200"/>
    <s v="Grindsted"/>
    <n v="530"/>
    <n v="128"/>
    <x v="41"/>
    <n v="1"/>
    <s v="DC"/>
    <s v="Decentralt værk"/>
    <n v="353000"/>
    <n v="350030"/>
    <x v="16"/>
    <x v="0"/>
    <s v="fvv"/>
    <d v="1999-06-01T00:00:00"/>
    <m/>
    <n v="6"/>
    <n v="0"/>
    <n v="6"/>
    <x v="170"/>
    <n v="9.4176000000000002"/>
    <n v="9.4176000000000002"/>
    <n v="0"/>
    <n v="0"/>
    <n v="1"/>
    <n v="0"/>
    <n v="0"/>
    <x v="0"/>
    <x v="0"/>
    <m/>
    <n v="1.89429"/>
    <m/>
    <n v="0"/>
    <m/>
    <m/>
    <n v="7.8162084000000007"/>
    <m/>
    <m/>
    <m/>
    <m/>
    <m/>
    <m/>
    <m/>
    <m/>
    <m/>
    <m/>
    <m/>
    <s v="494693,56"/>
    <s v="6179932,52"/>
    <n v="9.7104984000000005"/>
    <n v="0"/>
    <n v="0"/>
  </r>
  <r>
    <n v="162"/>
    <x v="89"/>
    <s v=""/>
    <x v="200"/>
    <n v="2017"/>
    <n v="25525795"/>
    <x v="46"/>
    <x v="88"/>
    <x v="89"/>
    <n v="7200"/>
    <s v="Grindsted"/>
    <n v="530"/>
    <n v="128"/>
    <x v="41"/>
    <m/>
    <s v="FJ"/>
    <s v="Fjernvarmeværk"/>
    <n v="353000"/>
    <n v="350030"/>
    <x v="138"/>
    <x v="0"/>
    <s v="fvv"/>
    <d v="2011-10-01T00:00:00"/>
    <m/>
    <n v="0.4"/>
    <n v="0"/>
    <n v="0.4"/>
    <x v="171"/>
    <n v="4.3091999999999997"/>
    <n v="4.3091999999999997"/>
    <n v="0"/>
    <n v="0"/>
    <n v="1"/>
    <n v="0"/>
    <n v="0"/>
    <x v="0"/>
    <x v="0"/>
    <m/>
    <m/>
    <m/>
    <m/>
    <m/>
    <m/>
    <m/>
    <m/>
    <n v="5.0436000000000005"/>
    <m/>
    <m/>
    <m/>
    <m/>
    <m/>
    <m/>
    <m/>
    <m/>
    <m/>
    <s v="493960,54"/>
    <s v="6178807,84"/>
    <n v="0"/>
    <n v="5.0436000000000005"/>
    <n v="0"/>
  </r>
  <r>
    <n v="162"/>
    <x v="89"/>
    <s v=""/>
    <x v="201"/>
    <n v="2017"/>
    <n v="25525795"/>
    <x v="46"/>
    <x v="88"/>
    <x v="89"/>
    <n v="7200"/>
    <s v="Grindsted"/>
    <n v="530"/>
    <n v="128"/>
    <x v="41"/>
    <m/>
    <s v="FJ"/>
    <s v="Fjernvarmeværk"/>
    <n v="353000"/>
    <n v="350030"/>
    <x v="139"/>
    <x v="0"/>
    <s v="fvv"/>
    <d v="1980-09-01T00:00:00"/>
    <m/>
    <n v="7.4"/>
    <n v="0"/>
    <n v="7.4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n v="0"/>
    <m/>
    <m/>
    <m/>
    <m/>
    <s v="493960,54"/>
    <s v="6178807,84"/>
    <n v="0"/>
    <n v="0"/>
    <n v="0"/>
  </r>
  <r>
    <n v="162"/>
    <x v="89"/>
    <s v=""/>
    <x v="202"/>
    <n v="2017"/>
    <n v="25525795"/>
    <x v="46"/>
    <x v="88"/>
    <x v="89"/>
    <n v="7200"/>
    <s v="Grindsted"/>
    <n v="530"/>
    <n v="128"/>
    <x v="41"/>
    <m/>
    <s v="FJ"/>
    <s v="Fjernvarmeværk"/>
    <n v="353000"/>
    <n v="350030"/>
    <x v="140"/>
    <x v="0"/>
    <s v="fvv"/>
    <d v="2015-06-15T00:00:00"/>
    <m/>
    <n v="6"/>
    <n v="0"/>
    <n v="6"/>
    <x v="172"/>
    <n v="0.78480000000000005"/>
    <n v="0.78480000000000005"/>
    <n v="0"/>
    <n v="0"/>
    <n v="1"/>
    <n v="0"/>
    <n v="0"/>
    <x v="0"/>
    <x v="0"/>
    <m/>
    <m/>
    <m/>
    <n v="0.97279439999999995"/>
    <m/>
    <m/>
    <m/>
    <m/>
    <m/>
    <m/>
    <m/>
    <m/>
    <m/>
    <m/>
    <m/>
    <m/>
    <m/>
    <m/>
    <s v="493960,54"/>
    <s v="6178807,84"/>
    <n v="0.97279439999999995"/>
    <n v="0"/>
    <n v="0"/>
  </r>
  <r>
    <n v="162"/>
    <x v="90"/>
    <s v=""/>
    <x v="203"/>
    <n v="2017"/>
    <n v="25525795"/>
    <x v="46"/>
    <x v="89"/>
    <x v="90"/>
    <n v="7200"/>
    <s v="Grindsted"/>
    <n v="530"/>
    <n v="128"/>
    <x v="41"/>
    <n v="1"/>
    <s v="DC"/>
    <s v="Decentralt værk"/>
    <n v="353000"/>
    <n v="350030"/>
    <x v="141"/>
    <x v="1"/>
    <s v="kvt"/>
    <d v="1994-01-01T00:00:00"/>
    <m/>
    <n v="16"/>
    <n v="6.55"/>
    <n v="7.85"/>
    <x v="173"/>
    <n v="1.3680000000000001"/>
    <n v="1.3680000000000001"/>
    <n v="1.1879999999999999"/>
    <n v="1.1879999999999999"/>
    <n v="0.2247241954036017"/>
    <n v="0.77527580459639833"/>
    <n v="0"/>
    <x v="0"/>
    <x v="0"/>
    <m/>
    <m/>
    <m/>
    <n v="0.50576699999999997"/>
    <m/>
    <m/>
    <n v="2.5379640000000001"/>
    <m/>
    <m/>
    <m/>
    <m/>
    <m/>
    <m/>
    <m/>
    <m/>
    <m/>
    <m/>
    <m/>
    <s v="495794,09"/>
    <s v="6179563,47"/>
    <n v="3.0437310000000002"/>
    <n v="0"/>
    <n v="0"/>
  </r>
  <r>
    <n v="162"/>
    <x v="90"/>
    <s v=""/>
    <x v="204"/>
    <n v="2017"/>
    <n v="25525795"/>
    <x v="46"/>
    <x v="89"/>
    <x v="90"/>
    <n v="7200"/>
    <s v="Grindsted"/>
    <n v="530"/>
    <n v="128"/>
    <x v="41"/>
    <n v="1"/>
    <s v="DC"/>
    <s v="Decentralt værk"/>
    <n v="353000"/>
    <n v="350030"/>
    <x v="13"/>
    <x v="0"/>
    <s v="fvv"/>
    <d v="1994-01-01T00:00:00"/>
    <m/>
    <n v="8"/>
    <n v="0"/>
    <n v="8"/>
    <x v="174"/>
    <n v="37.522799999999997"/>
    <n v="37.522799999999997"/>
    <n v="0"/>
    <n v="0"/>
    <n v="1"/>
    <n v="0"/>
    <n v="0"/>
    <x v="0"/>
    <x v="0"/>
    <m/>
    <m/>
    <m/>
    <n v="1.7935E-2"/>
    <m/>
    <m/>
    <n v="37.209862800000003"/>
    <m/>
    <m/>
    <m/>
    <m/>
    <m/>
    <m/>
    <m/>
    <m/>
    <m/>
    <m/>
    <m/>
    <s v="495794,09"/>
    <s v="6179563,47"/>
    <n v="37.227797800000005"/>
    <n v="0"/>
    <n v="0"/>
  </r>
  <r>
    <n v="162"/>
    <x v="90"/>
    <s v=""/>
    <x v="205"/>
    <n v="2017"/>
    <n v="25525795"/>
    <x v="46"/>
    <x v="89"/>
    <x v="90"/>
    <n v="7200"/>
    <s v="Grindsted"/>
    <n v="530"/>
    <n v="128"/>
    <x v="41"/>
    <n v="1"/>
    <s v="DC"/>
    <s v="Decentralt værk"/>
    <n v="353000"/>
    <n v="350030"/>
    <x v="16"/>
    <x v="0"/>
    <s v="fvv"/>
    <d v="2008-10-01T00:00:00"/>
    <m/>
    <n v="8"/>
    <n v="0"/>
    <n v="8"/>
    <x v="175"/>
    <n v="52.8444"/>
    <n v="52.8444"/>
    <n v="0"/>
    <n v="0"/>
    <n v="1"/>
    <n v="0"/>
    <n v="0"/>
    <x v="0"/>
    <x v="0"/>
    <m/>
    <m/>
    <m/>
    <n v="2.1521999999999999E-2"/>
    <m/>
    <m/>
    <n v="58.200001199999996"/>
    <m/>
    <m/>
    <m/>
    <m/>
    <m/>
    <m/>
    <m/>
    <m/>
    <m/>
    <m/>
    <n v="0"/>
    <s v="495794,09"/>
    <s v="6179563,47"/>
    <n v="58.221523199999993"/>
    <n v="0"/>
    <n v="0"/>
  </r>
  <r>
    <n v="162"/>
    <x v="90"/>
    <s v=""/>
    <x v="206"/>
    <n v="2017"/>
    <n v="25525795"/>
    <x v="46"/>
    <x v="89"/>
    <x v="90"/>
    <n v="7200"/>
    <s v="Grindsted"/>
    <n v="530"/>
    <n v="128"/>
    <x v="41"/>
    <n v="1"/>
    <s v="DC"/>
    <s v="Decentralt værk"/>
    <n v="353000"/>
    <n v="350030"/>
    <x v="142"/>
    <x v="1"/>
    <s v="kvt"/>
    <d v="1994-01-01T00:00:00"/>
    <m/>
    <n v="16"/>
    <n v="6.55"/>
    <n v="7.85"/>
    <x v="176"/>
    <n v="1.0620000000000001"/>
    <n v="1.0620000000000001"/>
    <n v="0.95040000000000002"/>
    <n v="0.95040000000000002"/>
    <n v="0.21333442183438836"/>
    <n v="0.78666557816561167"/>
    <n v="0"/>
    <x v="0"/>
    <x v="0"/>
    <m/>
    <m/>
    <m/>
    <n v="0.41250500000000001"/>
    <m/>
    <m/>
    <n v="2.0765448000000002"/>
    <m/>
    <m/>
    <m/>
    <m/>
    <m/>
    <m/>
    <m/>
    <m/>
    <m/>
    <m/>
    <m/>
    <s v="495794,09"/>
    <s v="6179563,47"/>
    <n v="2.4890498000000001"/>
    <n v="0"/>
    <n v="0"/>
  </r>
  <r>
    <n v="162"/>
    <x v="90"/>
    <s v=""/>
    <x v="207"/>
    <n v="2017"/>
    <n v="25525795"/>
    <x v="46"/>
    <x v="89"/>
    <x v="90"/>
    <n v="7200"/>
    <s v="Grindsted"/>
    <n v="530"/>
    <n v="128"/>
    <x v="41"/>
    <n v="1"/>
    <s v="DC"/>
    <s v="Decentralt værk"/>
    <n v="353000"/>
    <n v="350030"/>
    <x v="39"/>
    <x v="5"/>
    <s v="kvt"/>
    <d v="1994-01-01T00:00:00"/>
    <m/>
    <n v="0.33"/>
    <n v="0"/>
    <n v="0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495794,09"/>
    <s v="6179563,47"/>
    <n v="0"/>
    <n v="0"/>
    <n v="0"/>
  </r>
  <r>
    <n v="162"/>
    <x v="90"/>
    <s v=""/>
    <x v="208"/>
    <n v="2017"/>
    <n v="25525795"/>
    <x v="46"/>
    <x v="89"/>
    <x v="90"/>
    <n v="7200"/>
    <s v="Grindsted"/>
    <n v="530"/>
    <n v="128"/>
    <x v="41"/>
    <n v="1"/>
    <s v="DC"/>
    <s v="Decentralt værk"/>
    <n v="353000"/>
    <n v="350030"/>
    <x v="143"/>
    <x v="2"/>
    <s v="fvv"/>
    <d v="2008-10-01T00:00:00"/>
    <m/>
    <n v="12"/>
    <n v="0"/>
    <n v="12"/>
    <x v="177"/>
    <n v="40.564799999999998"/>
    <n v="40.564799999999998"/>
    <n v="0"/>
    <n v="0"/>
    <n v="1"/>
    <n v="0"/>
    <n v="0"/>
    <x v="0"/>
    <x v="0"/>
    <m/>
    <m/>
    <m/>
    <m/>
    <m/>
    <m/>
    <m/>
    <m/>
    <m/>
    <m/>
    <m/>
    <m/>
    <m/>
    <m/>
    <m/>
    <m/>
    <m/>
    <n v="40.564800000000005"/>
    <s v="495794,09"/>
    <s v="6179563,47"/>
    <n v="0"/>
    <n v="0"/>
    <n v="40.564800000000005"/>
  </r>
  <r>
    <n v="162"/>
    <x v="91"/>
    <s v=""/>
    <x v="209"/>
    <n v="2017"/>
    <n v="25525795"/>
    <x v="46"/>
    <x v="90"/>
    <x v="91"/>
    <n v="7200"/>
    <s v="Grindsted"/>
    <n v="530"/>
    <n v="400"/>
    <x v="42"/>
    <m/>
    <s v="DC"/>
    <s v="Decentralt værk"/>
    <n v="353000"/>
    <n v="350030"/>
    <x v="144"/>
    <x v="1"/>
    <s v="kvt"/>
    <d v="2006-06-01T00:00:00"/>
    <m/>
    <n v="3.3"/>
    <n v="1.41"/>
    <n v="1.75"/>
    <x v="178"/>
    <n v="4.7952000000000004"/>
    <n v="4.7952000000000004"/>
    <n v="3.8915999999999999"/>
    <n v="3.8915999999999999"/>
    <n v="0.25355210895583363"/>
    <n v="0.74644789104416631"/>
    <n v="0"/>
    <x v="0"/>
    <x v="0"/>
    <m/>
    <m/>
    <m/>
    <m/>
    <m/>
    <m/>
    <n v="9.4560444000000015"/>
    <m/>
    <m/>
    <m/>
    <m/>
    <m/>
    <m/>
    <m/>
    <m/>
    <m/>
    <m/>
    <m/>
    <s v="489678,33"/>
    <s v="6172484,29"/>
    <n v="9.4560444000000015"/>
    <n v="0"/>
    <n v="0"/>
  </r>
  <r>
    <n v="162"/>
    <x v="91"/>
    <s v=""/>
    <x v="210"/>
    <n v="2017"/>
    <n v="25525795"/>
    <x v="46"/>
    <x v="90"/>
    <x v="91"/>
    <n v="7200"/>
    <s v="Grindsted"/>
    <n v="530"/>
    <n v="400"/>
    <x v="42"/>
    <m/>
    <s v="DC"/>
    <s v="Decentralt værk"/>
    <n v="353000"/>
    <n v="350030"/>
    <x v="144"/>
    <x v="0"/>
    <s v="fvv"/>
    <d v="1995-01-01T00:00:00"/>
    <m/>
    <n v="2.5"/>
    <n v="0"/>
    <n v="2.5"/>
    <x v="179"/>
    <n v="18.709199999999999"/>
    <n v="18.709199999999999"/>
    <n v="0"/>
    <n v="0"/>
    <n v="1"/>
    <n v="0"/>
    <n v="0"/>
    <x v="0"/>
    <x v="0"/>
    <m/>
    <m/>
    <m/>
    <n v="3.5870000000000003E-3"/>
    <m/>
    <m/>
    <n v="20.329966799999998"/>
    <m/>
    <m/>
    <m/>
    <m/>
    <m/>
    <m/>
    <m/>
    <m/>
    <m/>
    <m/>
    <m/>
    <s v="489678,33"/>
    <s v="6172484,29"/>
    <n v="20.333553799999997"/>
    <n v="0"/>
    <n v="0"/>
  </r>
  <r>
    <n v="162"/>
    <x v="92"/>
    <s v=""/>
    <x v="211"/>
    <n v="2017"/>
    <n v="25525795"/>
    <x v="46"/>
    <x v="91"/>
    <x v="92"/>
    <n v="7200"/>
    <s v="Grindsted"/>
    <n v="530"/>
    <n v="128"/>
    <x v="41"/>
    <m/>
    <s v="FJ"/>
    <s v="Fjernvarmeværk"/>
    <n v="353000"/>
    <n v="350030"/>
    <x v="3"/>
    <x v="0"/>
    <s v="fvv"/>
    <d v="2015-03-17T00:00:00"/>
    <m/>
    <n v="5"/>
    <n v="0"/>
    <n v="5"/>
    <x v="180"/>
    <n v="100.7784"/>
    <n v="100.134"/>
    <n v="0"/>
    <n v="0"/>
    <n v="1"/>
    <n v="0"/>
    <n v="0"/>
    <x v="0"/>
    <x v="0"/>
    <m/>
    <m/>
    <m/>
    <m/>
    <m/>
    <m/>
    <m/>
    <m/>
    <m/>
    <m/>
    <n v="100.515"/>
    <m/>
    <m/>
    <m/>
    <m/>
    <m/>
    <m/>
    <m/>
    <s v="495348,28"/>
    <s v="6177774,31"/>
    <n v="0"/>
    <n v="100.515"/>
    <n v="0"/>
  </r>
  <r>
    <n v="166"/>
    <x v="93"/>
    <s v=""/>
    <x v="212"/>
    <n v="2017"/>
    <n v="42742511"/>
    <x v="47"/>
    <x v="92"/>
    <x v="93"/>
    <n v="3230"/>
    <s v="Græsted"/>
    <n v="270"/>
    <n v="15"/>
    <x v="43"/>
    <m/>
    <s v="FJ"/>
    <s v="Fjernvarmeværk"/>
    <n v="353000"/>
    <n v="350030"/>
    <x v="145"/>
    <x v="0"/>
    <s v="fvv"/>
    <d v="2009-09-01T00:00:00"/>
    <m/>
    <n v="6.97"/>
    <n v="0"/>
    <n v="5"/>
    <x v="181"/>
    <n v="0.39027000000000001"/>
    <n v="0.39027000000000001"/>
    <n v="0"/>
    <n v="0"/>
    <n v="1"/>
    <n v="0"/>
    <n v="0"/>
    <x v="0"/>
    <x v="0"/>
    <m/>
    <m/>
    <m/>
    <n v="0.39026559999999999"/>
    <m/>
    <m/>
    <m/>
    <m/>
    <m/>
    <m/>
    <m/>
    <m/>
    <m/>
    <m/>
    <m/>
    <m/>
    <m/>
    <m/>
    <s v="705277,48"/>
    <s v="6217356,21"/>
    <n v="0.39026559999999999"/>
    <n v="0"/>
    <n v="0"/>
  </r>
  <r>
    <n v="166"/>
    <x v="93"/>
    <s v=""/>
    <x v="213"/>
    <n v="2017"/>
    <n v="42742511"/>
    <x v="47"/>
    <x v="92"/>
    <x v="93"/>
    <n v="3230"/>
    <s v="Græsted"/>
    <n v="270"/>
    <n v="15"/>
    <x v="43"/>
    <m/>
    <s v="FJ"/>
    <s v="Fjernvarmeværk"/>
    <n v="353000"/>
    <n v="350030"/>
    <x v="146"/>
    <x v="0"/>
    <s v="fvv"/>
    <d v="1995-12-01T00:00:00"/>
    <m/>
    <n v="6.41"/>
    <n v="0"/>
    <n v="5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705277,48"/>
    <s v="6217356,21"/>
    <n v="0"/>
    <n v="0"/>
    <n v="0"/>
  </r>
  <r>
    <n v="166"/>
    <x v="93"/>
    <s v=""/>
    <x v="214"/>
    <n v="2017"/>
    <n v="42742511"/>
    <x v="47"/>
    <x v="92"/>
    <x v="93"/>
    <n v="3230"/>
    <s v="Græsted"/>
    <n v="270"/>
    <n v="15"/>
    <x v="43"/>
    <m/>
    <s v="FJ"/>
    <s v="Fjernvarmeværk"/>
    <n v="353000"/>
    <n v="350030"/>
    <x v="39"/>
    <x v="5"/>
    <s v="kvt"/>
    <d v="2009-09-01T00:00:00"/>
    <m/>
    <n v="0.48"/>
    <n v="0.2"/>
    <n v="0"/>
    <x v="182"/>
    <n v="0"/>
    <n v="0"/>
    <n v="0"/>
    <n v="0"/>
    <n v="1"/>
    <n v="0"/>
    <n v="0"/>
    <x v="0"/>
    <x v="0"/>
    <m/>
    <m/>
    <n v="4.3041600000000005E-3"/>
    <m/>
    <m/>
    <m/>
    <m/>
    <m/>
    <m/>
    <m/>
    <m/>
    <m/>
    <m/>
    <m/>
    <m/>
    <m/>
    <m/>
    <m/>
    <s v="705277,48"/>
    <s v="6217356,21"/>
    <n v="4.3041600000000005E-3"/>
    <n v="0"/>
    <n v="0"/>
  </r>
  <r>
    <n v="166"/>
    <x v="93"/>
    <s v=""/>
    <x v="215"/>
    <n v="2017"/>
    <n v="42742511"/>
    <x v="47"/>
    <x v="92"/>
    <x v="93"/>
    <n v="3230"/>
    <s v="Græsted"/>
    <n v="270"/>
    <n v="15"/>
    <x v="43"/>
    <m/>
    <s v="FJ"/>
    <s v="Fjernvarmeværk"/>
    <n v="353000"/>
    <n v="350030"/>
    <x v="147"/>
    <x v="0"/>
    <s v="fvv"/>
    <d v="1995-12-01T00:00:00"/>
    <m/>
    <n v="4"/>
    <n v="0"/>
    <n v="4"/>
    <x v="183"/>
    <n v="26.042400000000001"/>
    <n v="26.042400000000001"/>
    <n v="0"/>
    <n v="0"/>
    <n v="1"/>
    <n v="0"/>
    <n v="0"/>
    <x v="0"/>
    <x v="0"/>
    <m/>
    <m/>
    <m/>
    <m/>
    <m/>
    <m/>
    <m/>
    <m/>
    <m/>
    <m/>
    <n v="24.230064600000002"/>
    <m/>
    <m/>
    <m/>
    <m/>
    <m/>
    <m/>
    <m/>
    <s v="705277,48"/>
    <s v="6217356,21"/>
    <n v="0"/>
    <n v="24.230064600000002"/>
    <n v="0"/>
  </r>
  <r>
    <n v="166"/>
    <x v="93"/>
    <s v=""/>
    <x v="216"/>
    <n v="2017"/>
    <n v="42742511"/>
    <x v="47"/>
    <x v="92"/>
    <x v="93"/>
    <n v="3230"/>
    <s v="Græsted"/>
    <n v="270"/>
    <n v="15"/>
    <x v="43"/>
    <m/>
    <s v="FJ"/>
    <s v="Fjernvarmeværk"/>
    <n v="353000"/>
    <n v="350030"/>
    <x v="96"/>
    <x v="0"/>
    <s v="fvv"/>
    <d v="2009-09-01T00:00:00"/>
    <m/>
    <n v="5.5"/>
    <n v="0"/>
    <n v="5.5"/>
    <x v="184"/>
    <n v="56.095199999999998"/>
    <n v="56.095199999999998"/>
    <n v="0"/>
    <n v="0"/>
    <n v="1"/>
    <n v="0"/>
    <n v="0"/>
    <x v="0"/>
    <x v="0"/>
    <m/>
    <m/>
    <m/>
    <m/>
    <m/>
    <m/>
    <m/>
    <m/>
    <m/>
    <m/>
    <n v="51.112895399999999"/>
    <m/>
    <m/>
    <m/>
    <m/>
    <m/>
    <m/>
    <m/>
    <s v="705277,48"/>
    <s v="6217356,21"/>
    <n v="0"/>
    <n v="51.112895399999999"/>
    <n v="0"/>
  </r>
  <r>
    <n v="167"/>
    <x v="94"/>
    <s v=""/>
    <x v="217"/>
    <n v="2017"/>
    <n v="20049928"/>
    <x v="48"/>
    <x v="93"/>
    <x v="94"/>
    <n v="6690"/>
    <s v="Gørding"/>
    <n v="561"/>
    <n v="124"/>
    <x v="44"/>
    <m/>
    <s v="FJ"/>
    <s v="Fjernvarmeværk"/>
    <n v="353000"/>
    <n v="350030"/>
    <x v="148"/>
    <x v="0"/>
    <s v="fvv"/>
    <d v="1971-01-01T00:00:00"/>
    <m/>
    <n v="6.3"/>
    <n v="0"/>
    <n v="6.3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487392"/>
    <s v="6147731"/>
    <n v="0"/>
    <n v="0"/>
    <n v="0"/>
  </r>
  <r>
    <n v="167"/>
    <x v="95"/>
    <s v=""/>
    <x v="218"/>
    <n v="2017"/>
    <n v="20049928"/>
    <x v="48"/>
    <x v="94"/>
    <x v="95"/>
    <n v="6690"/>
    <s v="Gørding"/>
    <n v="561"/>
    <n v="124"/>
    <x v="44"/>
    <m/>
    <s v="FJ"/>
    <s v="Fjernvarmeværk"/>
    <n v="353000"/>
    <n v="350030"/>
    <x v="149"/>
    <x v="0"/>
    <s v="fvv"/>
    <d v="1987-10-01T00:00:00"/>
    <m/>
    <n v="4.6500000000000004"/>
    <n v="0"/>
    <n v="4.6500000000000004"/>
    <x v="185"/>
    <n v="59.455800000000004"/>
    <n v="59.455800000000004"/>
    <n v="0"/>
    <n v="0"/>
    <n v="1"/>
    <n v="0"/>
    <n v="0"/>
    <x v="0"/>
    <x v="0"/>
    <m/>
    <m/>
    <m/>
    <m/>
    <m/>
    <m/>
    <m/>
    <m/>
    <m/>
    <m/>
    <n v="59.455800000000004"/>
    <m/>
    <m/>
    <m/>
    <m/>
    <m/>
    <m/>
    <m/>
    <s v="487637,78"/>
    <s v="6147948,26"/>
    <n v="0"/>
    <n v="59.455800000000004"/>
    <n v="0"/>
  </r>
  <r>
    <n v="167"/>
    <x v="95"/>
    <s v=""/>
    <x v="219"/>
    <n v="2017"/>
    <n v="20049928"/>
    <x v="48"/>
    <x v="94"/>
    <x v="95"/>
    <n v="6690"/>
    <s v="Gørding"/>
    <n v="561"/>
    <n v="124"/>
    <x v="44"/>
    <m/>
    <s v="FJ"/>
    <s v="Fjernvarmeværk"/>
    <n v="353000"/>
    <n v="350030"/>
    <x v="150"/>
    <x v="3"/>
    <s v="fvv"/>
    <d v="2012-05-01T00:00:00"/>
    <m/>
    <n v="5.2"/>
    <n v="0"/>
    <n v="5.2"/>
    <x v="186"/>
    <n v="12.510719999999999"/>
    <n v="12.510719999999999"/>
    <n v="0"/>
    <n v="0"/>
    <n v="1"/>
    <n v="0"/>
    <n v="0"/>
    <x v="0"/>
    <x v="0"/>
    <m/>
    <m/>
    <m/>
    <m/>
    <m/>
    <m/>
    <m/>
    <m/>
    <m/>
    <m/>
    <m/>
    <m/>
    <m/>
    <m/>
    <m/>
    <n v="12.510719999999999"/>
    <m/>
    <m/>
    <s v="487637,78"/>
    <s v="6147948,26"/>
    <n v="0"/>
    <n v="12.510719999999999"/>
    <n v="0"/>
  </r>
  <r>
    <n v="168"/>
    <x v="96"/>
    <s v=""/>
    <x v="220"/>
    <n v="2017"/>
    <n v="54121016"/>
    <x v="49"/>
    <x v="95"/>
    <x v="96"/>
    <n v="4690"/>
    <s v="Haslev"/>
    <n v="320"/>
    <n v="28"/>
    <x v="45"/>
    <m/>
    <s v="FJ"/>
    <s v="Fjernvarmeværk"/>
    <n v="353000"/>
    <n v="350030"/>
    <x v="151"/>
    <x v="0"/>
    <s v="fvv"/>
    <d v="1961-01-01T00:00:00"/>
    <m/>
    <n v="25.5"/>
    <n v="0"/>
    <n v="18.600000000000001"/>
    <x v="187"/>
    <n v="8.1972000000000005"/>
    <n v="8.1972000000000005"/>
    <n v="0"/>
    <n v="0"/>
    <n v="1"/>
    <n v="0"/>
    <n v="0"/>
    <x v="0"/>
    <x v="0"/>
    <m/>
    <m/>
    <m/>
    <m/>
    <m/>
    <m/>
    <n v="8.1982296000000012"/>
    <m/>
    <m/>
    <m/>
    <m/>
    <m/>
    <m/>
    <m/>
    <m/>
    <m/>
    <m/>
    <m/>
    <s v="688147,76"/>
    <s v="6134893,69"/>
    <n v="8.1982296000000012"/>
    <n v="0"/>
    <n v="0"/>
  </r>
  <r>
    <n v="168"/>
    <x v="97"/>
    <s v=""/>
    <x v="221"/>
    <n v="2017"/>
    <n v="54121016"/>
    <x v="49"/>
    <x v="96"/>
    <x v="97"/>
    <n v="4690"/>
    <s v="Haslev"/>
    <n v="320"/>
    <n v="28"/>
    <x v="45"/>
    <m/>
    <s v="DC"/>
    <s v="Decentralt værk"/>
    <n v="351100"/>
    <n v="350010"/>
    <x v="152"/>
    <x v="8"/>
    <s v="kvt"/>
    <d v="1989-01-01T00:00:00"/>
    <m/>
    <n v="20.5"/>
    <n v="5"/>
    <n v="13.8"/>
    <x v="188"/>
    <n v="241.9812"/>
    <n v="241.9812"/>
    <n v="73.803600000000003"/>
    <n v="64.5732"/>
    <n v="0.34716785148095808"/>
    <n v="0.65283214851904192"/>
    <n v="0"/>
    <x v="0"/>
    <x v="0"/>
    <m/>
    <m/>
    <m/>
    <m/>
    <m/>
    <m/>
    <m/>
    <m/>
    <m/>
    <n v="348.50749999999999"/>
    <m/>
    <m/>
    <m/>
    <m/>
    <m/>
    <m/>
    <m/>
    <m/>
    <s v="688267,6"/>
    <s v="6135896,7"/>
    <n v="0"/>
    <n v="348.50749999999999"/>
    <n v="0"/>
  </r>
  <r>
    <n v="168"/>
    <x v="97"/>
    <s v=""/>
    <x v="222"/>
    <n v="2017"/>
    <n v="54121016"/>
    <x v="49"/>
    <x v="96"/>
    <x v="97"/>
    <n v="4690"/>
    <s v="Haslev"/>
    <n v="320"/>
    <n v="28"/>
    <x v="45"/>
    <m/>
    <s v="DC"/>
    <s v="Decentralt værk"/>
    <n v="351100"/>
    <n v="350010"/>
    <x v="153"/>
    <x v="3"/>
    <s v="fvv"/>
    <d v="2016-09-13T00:00:00"/>
    <m/>
    <n v="4.5"/>
    <n v="0"/>
    <n v="4.5"/>
    <x v="189"/>
    <n v="9.0215999999999994"/>
    <n v="9.0215999999999994"/>
    <n v="0"/>
    <n v="0"/>
    <n v="1"/>
    <n v="0"/>
    <n v="0"/>
    <x v="0"/>
    <x v="0"/>
    <m/>
    <m/>
    <m/>
    <m/>
    <m/>
    <m/>
    <m/>
    <m/>
    <m/>
    <m/>
    <m/>
    <m/>
    <m/>
    <m/>
    <m/>
    <n v="9.0210000000000008"/>
    <m/>
    <m/>
    <s v="688267,6"/>
    <s v="6135896,7"/>
    <n v="0"/>
    <n v="9.0210000000000008"/>
    <n v="0"/>
  </r>
  <r>
    <n v="168"/>
    <x v="98"/>
    <s v=""/>
    <x v="223"/>
    <n v="2017"/>
    <n v="54121016"/>
    <x v="49"/>
    <x v="97"/>
    <x v="98"/>
    <n v="4690"/>
    <s v="Haslev"/>
    <n v="320"/>
    <n v="28"/>
    <x v="45"/>
    <m/>
    <s v="FJ"/>
    <s v="Fjernvarmeværk"/>
    <n v="353000"/>
    <n v="350030"/>
    <x v="154"/>
    <x v="0"/>
    <s v="fvv"/>
    <d v="1963-01-01T00:00:00"/>
    <m/>
    <n v="15.1"/>
    <n v="0"/>
    <n v="15.1"/>
    <x v="190"/>
    <n v="3.1608000000000001"/>
    <n v="3.1608000000000001"/>
    <n v="0"/>
    <n v="0"/>
    <n v="1"/>
    <n v="0"/>
    <n v="0"/>
    <x v="0"/>
    <x v="0"/>
    <m/>
    <m/>
    <m/>
    <m/>
    <m/>
    <m/>
    <n v="3.1603968"/>
    <m/>
    <m/>
    <m/>
    <m/>
    <m/>
    <m/>
    <m/>
    <m/>
    <m/>
    <m/>
    <m/>
    <s v="687482"/>
    <s v="6135727"/>
    <n v="3.1603968"/>
    <n v="0"/>
    <n v="0"/>
  </r>
  <r>
    <n v="169"/>
    <x v="99"/>
    <s v=""/>
    <x v="224"/>
    <n v="2017"/>
    <n v="10411912"/>
    <x v="50"/>
    <x v="98"/>
    <x v="99"/>
    <n v="8382"/>
    <s v="Hinnerup"/>
    <n v="710"/>
    <n v="204"/>
    <x v="46"/>
    <m/>
    <s v="FJ"/>
    <s v="Fjernvarmeværk"/>
    <n v="353000"/>
    <n v="350030"/>
    <x v="155"/>
    <x v="0"/>
    <s v="fvv"/>
    <d v="1999-08-10T00:00:00"/>
    <m/>
    <n v="12"/>
    <n v="0"/>
    <n v="10"/>
    <x v="191"/>
    <n v="156.34440000000001"/>
    <n v="154.52279999999999"/>
    <n v="0"/>
    <n v="0"/>
    <n v="1"/>
    <n v="0"/>
    <n v="0"/>
    <x v="0"/>
    <x v="0"/>
    <m/>
    <m/>
    <m/>
    <m/>
    <m/>
    <m/>
    <m/>
    <m/>
    <m/>
    <n v="169.30199999999999"/>
    <m/>
    <m/>
    <m/>
    <m/>
    <m/>
    <m/>
    <m/>
    <m/>
    <s v="566678,12"/>
    <s v="6234362,13"/>
    <n v="0"/>
    <n v="169.30199999999999"/>
    <n v="0"/>
  </r>
  <r>
    <n v="169"/>
    <x v="99"/>
    <s v=""/>
    <x v="225"/>
    <n v="2017"/>
    <n v="10411912"/>
    <x v="50"/>
    <x v="98"/>
    <x v="99"/>
    <n v="8382"/>
    <s v="Hinnerup"/>
    <n v="710"/>
    <n v="204"/>
    <x v="46"/>
    <m/>
    <s v="FJ"/>
    <s v="Fjernvarmeværk"/>
    <n v="353000"/>
    <n v="350030"/>
    <x v="156"/>
    <x v="0"/>
    <s v="fvv"/>
    <d v="1988-09-01T00:00:00"/>
    <m/>
    <n v="7"/>
    <n v="0"/>
    <n v="6.3"/>
    <x v="192"/>
    <n v="5.8550399999999998"/>
    <n v="5.8550399999999998"/>
    <n v="0"/>
    <n v="0"/>
    <n v="1"/>
    <n v="0"/>
    <n v="0"/>
    <x v="0"/>
    <x v="0"/>
    <m/>
    <m/>
    <m/>
    <m/>
    <m/>
    <m/>
    <n v="5.8652747999999999"/>
    <m/>
    <m/>
    <m/>
    <m/>
    <m/>
    <m/>
    <m/>
    <m/>
    <m/>
    <m/>
    <m/>
    <s v="566678,12"/>
    <s v="6234362,13"/>
    <n v="5.8652747999999999"/>
    <n v="0"/>
    <n v="0"/>
  </r>
  <r>
    <n v="169"/>
    <x v="99"/>
    <s v=""/>
    <x v="226"/>
    <n v="2017"/>
    <n v="10411912"/>
    <x v="50"/>
    <x v="98"/>
    <x v="99"/>
    <n v="8382"/>
    <s v="Hinnerup"/>
    <n v="710"/>
    <n v="204"/>
    <x v="46"/>
    <m/>
    <s v="FJ"/>
    <s v="Fjernvarmeværk"/>
    <n v="353000"/>
    <n v="350030"/>
    <x v="39"/>
    <x v="5"/>
    <s v="kvt"/>
    <d v="2006-01-01T00:00:00"/>
    <m/>
    <n v="0.32"/>
    <n v="0"/>
    <n v="0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66678,12"/>
    <s v="6234362,13"/>
    <n v="0"/>
    <n v="0"/>
    <n v="0"/>
  </r>
  <r>
    <n v="169"/>
    <x v="99"/>
    <s v=""/>
    <x v="227"/>
    <n v="2017"/>
    <n v="10411912"/>
    <x v="50"/>
    <x v="98"/>
    <x v="99"/>
    <n v="8382"/>
    <s v="Hinnerup"/>
    <n v="710"/>
    <n v="204"/>
    <x v="46"/>
    <m/>
    <s v="FJ"/>
    <s v="Fjernvarmeværk"/>
    <n v="353000"/>
    <n v="350030"/>
    <x v="157"/>
    <x v="0"/>
    <s v="fvv"/>
    <d v="1989-06-01T00:00:00"/>
    <m/>
    <n v="5.5"/>
    <n v="0"/>
    <n v="4.95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66678,12"/>
    <s v="6234362,13"/>
    <n v="0"/>
    <n v="0"/>
    <n v="0"/>
  </r>
  <r>
    <n v="169"/>
    <x v="99"/>
    <s v=""/>
    <x v="228"/>
    <n v="2017"/>
    <n v="10411912"/>
    <x v="50"/>
    <x v="98"/>
    <x v="99"/>
    <n v="8382"/>
    <s v="Hinnerup"/>
    <n v="710"/>
    <n v="204"/>
    <x v="46"/>
    <m/>
    <s v="FJ"/>
    <s v="Fjernvarmeværk"/>
    <n v="353000"/>
    <n v="350030"/>
    <x v="158"/>
    <x v="0"/>
    <s v="fvv"/>
    <d v="1996-06-23T00:00:00"/>
    <m/>
    <n v="6.5"/>
    <n v="0"/>
    <n v="5.85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66678,12"/>
    <s v="6234362,13"/>
    <n v="0"/>
    <n v="0"/>
    <n v="0"/>
  </r>
  <r>
    <n v="169"/>
    <x v="99"/>
    <s v=""/>
    <x v="229"/>
    <n v="2017"/>
    <n v="10411912"/>
    <x v="50"/>
    <x v="98"/>
    <x v="99"/>
    <n v="8382"/>
    <s v="Hinnerup"/>
    <n v="710"/>
    <n v="204"/>
    <x v="46"/>
    <m/>
    <s v="FJ"/>
    <s v="Fjernvarmeværk"/>
    <n v="353000"/>
    <n v="350030"/>
    <x v="159"/>
    <x v="6"/>
    <s v="fvv"/>
    <d v="2015-01-01T00:00:00"/>
    <m/>
    <n v="0.7"/>
    <n v="0"/>
    <n v="0.7"/>
    <x v="193"/>
    <n v="1.0476000000000001"/>
    <n v="1.0476000000000001"/>
    <n v="0"/>
    <n v="0"/>
    <n v="1"/>
    <n v="0"/>
    <n v="0"/>
    <x v="0"/>
    <x v="0"/>
    <m/>
    <m/>
    <m/>
    <m/>
    <m/>
    <m/>
    <m/>
    <m/>
    <m/>
    <m/>
    <m/>
    <m/>
    <m/>
    <m/>
    <n v="1.0475999999999999"/>
    <m/>
    <m/>
    <m/>
    <s v="566678,12"/>
    <s v="6234362,13"/>
    <n v="0"/>
    <n v="1.0475999999999999"/>
    <n v="0"/>
  </r>
  <r>
    <n v="169"/>
    <x v="100"/>
    <s v=""/>
    <x v="230"/>
    <n v="2017"/>
    <n v="10411912"/>
    <x v="50"/>
    <x v="99"/>
    <x v="100"/>
    <n v="8382"/>
    <s v="Hinnerup"/>
    <n v="710"/>
    <n v="204"/>
    <x v="46"/>
    <m/>
    <s v="FJ"/>
    <s v="Fjernvarmeværk"/>
    <n v="353000"/>
    <n v="350030"/>
    <x v="69"/>
    <x v="0"/>
    <s v="fvv"/>
    <d v="1984-09-01T00:00:00"/>
    <m/>
    <n v="8"/>
    <n v="0"/>
    <n v="7.5"/>
    <x v="194"/>
    <n v="4.9680000000000002E-2"/>
    <n v="4.9680000000000002E-2"/>
    <n v="0"/>
    <n v="0"/>
    <n v="1"/>
    <n v="0"/>
    <n v="0"/>
    <x v="0"/>
    <x v="0"/>
    <m/>
    <m/>
    <m/>
    <n v="5.8468100000000002E-2"/>
    <m/>
    <m/>
    <m/>
    <m/>
    <m/>
    <m/>
    <m/>
    <m/>
    <m/>
    <m/>
    <m/>
    <m/>
    <m/>
    <m/>
    <s v="564986"/>
    <s v="6237132"/>
    <n v="5.8468100000000002E-2"/>
    <n v="0"/>
    <n v="0"/>
  </r>
  <r>
    <n v="169"/>
    <x v="100"/>
    <s v=""/>
    <x v="231"/>
    <n v="2017"/>
    <n v="10411912"/>
    <x v="50"/>
    <x v="99"/>
    <x v="100"/>
    <n v="8382"/>
    <s v="Hinnerup"/>
    <n v="710"/>
    <n v="204"/>
    <x v="46"/>
    <m/>
    <s v="FJ"/>
    <s v="Fjernvarmeværk"/>
    <n v="353000"/>
    <n v="350030"/>
    <x v="160"/>
    <x v="0"/>
    <s v="fvv"/>
    <d v="2006-11-01T00:00:00"/>
    <m/>
    <n v="5"/>
    <n v="0"/>
    <n v="6"/>
    <x v="195"/>
    <n v="110.9196"/>
    <n v="110.9196"/>
    <n v="0"/>
    <n v="0"/>
    <n v="1"/>
    <n v="0"/>
    <n v="0"/>
    <x v="0"/>
    <x v="0"/>
    <m/>
    <m/>
    <m/>
    <m/>
    <m/>
    <m/>
    <m/>
    <m/>
    <m/>
    <m/>
    <n v="101.39400000000001"/>
    <m/>
    <m/>
    <m/>
    <m/>
    <m/>
    <m/>
    <m/>
    <s v="564986"/>
    <s v="6237132"/>
    <n v="0"/>
    <n v="101.39400000000001"/>
    <n v="0"/>
  </r>
  <r>
    <n v="169"/>
    <x v="101"/>
    <s v=""/>
    <x v="232"/>
    <n v="2017"/>
    <n v="10411912"/>
    <x v="50"/>
    <x v="100"/>
    <x v="101"/>
    <n v="8382"/>
    <s v="Hinnerup"/>
    <n v="710"/>
    <n v="204"/>
    <x v="46"/>
    <m/>
    <s v="FJ"/>
    <s v="Fjernvarmeværk"/>
    <n v="353000"/>
    <n v="350030"/>
    <x v="161"/>
    <x v="0"/>
    <s v="fvv"/>
    <d v="2016-10-01T00:00:00"/>
    <m/>
    <n v="0.18"/>
    <n v="0"/>
    <n v="0.15"/>
    <x v="196"/>
    <n v="0.68400000000000005"/>
    <n v="0.68400000000000005"/>
    <n v="0"/>
    <n v="0"/>
    <n v="1"/>
    <n v="0"/>
    <n v="0"/>
    <x v="0"/>
    <x v="0"/>
    <m/>
    <m/>
    <m/>
    <m/>
    <m/>
    <m/>
    <m/>
    <m/>
    <m/>
    <m/>
    <m/>
    <m/>
    <n v="0.73975999999999997"/>
    <m/>
    <m/>
    <m/>
    <m/>
    <m/>
    <s v="563909"/>
    <s v="6234658"/>
    <n v="0"/>
    <n v="0.73975999999999997"/>
    <n v="0"/>
  </r>
  <r>
    <n v="170"/>
    <x v="102"/>
    <s v=""/>
    <x v="233"/>
    <n v="2017"/>
    <n v="45194817"/>
    <x v="51"/>
    <x v="101"/>
    <x v="102"/>
    <n v="9850"/>
    <s v="Hirtshals"/>
    <n v="860"/>
    <n v="296"/>
    <x v="47"/>
    <n v="1"/>
    <s v="DC"/>
    <s v="Decentralt værk"/>
    <n v="351100"/>
    <n v="350010"/>
    <x v="162"/>
    <x v="7"/>
    <s v="kvt"/>
    <d v="1989-01-01T00:00:00"/>
    <m/>
    <n v="29"/>
    <n v="9"/>
    <n v="17.7"/>
    <x v="197"/>
    <n v="4.4676"/>
    <n v="4.4676"/>
    <n v="2.4767999999999999"/>
    <n v="2.4767999999999999"/>
    <n v="0.28570968120693346"/>
    <n v="0.71429031879306648"/>
    <n v="0"/>
    <x v="0"/>
    <x v="0"/>
    <m/>
    <m/>
    <m/>
    <m/>
    <m/>
    <m/>
    <n v="7.8184260000000005"/>
    <m/>
    <m/>
    <m/>
    <m/>
    <m/>
    <m/>
    <m/>
    <m/>
    <m/>
    <m/>
    <m/>
    <s v="558152,76"/>
    <s v="6383506,77"/>
    <n v="7.8184260000000005"/>
    <n v="0"/>
    <n v="0"/>
  </r>
  <r>
    <n v="170"/>
    <x v="102"/>
    <s v=""/>
    <x v="234"/>
    <n v="2017"/>
    <n v="45194817"/>
    <x v="51"/>
    <x v="101"/>
    <x v="102"/>
    <n v="9850"/>
    <s v="Hirtshals"/>
    <n v="860"/>
    <n v="296"/>
    <x v="47"/>
    <n v="1"/>
    <s v="DC"/>
    <s v="Decentralt værk"/>
    <n v="351100"/>
    <n v="350010"/>
    <x v="163"/>
    <x v="0"/>
    <s v="fvv"/>
    <d v="1989-01-01T00:00:00"/>
    <m/>
    <n v="14"/>
    <n v="0"/>
    <n v="16.5"/>
    <x v="198"/>
    <n v="8.0568000000000008"/>
    <n v="8.0568000000000008"/>
    <n v="0"/>
    <n v="0"/>
    <n v="1"/>
    <n v="0"/>
    <n v="0"/>
    <x v="0"/>
    <x v="0"/>
    <m/>
    <m/>
    <m/>
    <m/>
    <m/>
    <m/>
    <n v="7.3753811999999996"/>
    <m/>
    <m/>
    <m/>
    <m/>
    <m/>
    <m/>
    <m/>
    <m/>
    <m/>
    <m/>
    <m/>
    <s v="558152,76"/>
    <s v="6383506,77"/>
    <n v="7.3753811999999996"/>
    <n v="0"/>
    <n v="0"/>
  </r>
  <r>
    <n v="171"/>
    <x v="103"/>
    <s v=""/>
    <x v="235"/>
    <n v="2017"/>
    <n v="62082313"/>
    <x v="52"/>
    <x v="102"/>
    <x v="103"/>
    <n v="4960"/>
    <s v="Holeby"/>
    <n v="360"/>
    <n v="43"/>
    <x v="48"/>
    <m/>
    <s v="FJ"/>
    <s v="Fjernvarmeværk"/>
    <n v="353000"/>
    <n v="350030"/>
    <x v="164"/>
    <x v="0"/>
    <s v="fvv"/>
    <d v="2012-01-01T00:00:00"/>
    <m/>
    <n v="5.6"/>
    <n v="0"/>
    <n v="5.6"/>
    <x v="199"/>
    <n v="1.7999999999999999E-2"/>
    <n v="1.7999999999999999E-2"/>
    <n v="0"/>
    <n v="0"/>
    <n v="1"/>
    <n v="0"/>
    <n v="0"/>
    <x v="0"/>
    <x v="0"/>
    <m/>
    <m/>
    <m/>
    <n v="1.7935E-2"/>
    <m/>
    <m/>
    <m/>
    <m/>
    <m/>
    <m/>
    <m/>
    <m/>
    <m/>
    <m/>
    <m/>
    <m/>
    <m/>
    <m/>
    <s v="659342,21"/>
    <s v="6065132,86"/>
    <n v="1.7935E-2"/>
    <n v="0"/>
    <n v="0"/>
  </r>
  <r>
    <n v="171"/>
    <x v="104"/>
    <s v=""/>
    <x v="236"/>
    <n v="2017"/>
    <n v="62082313"/>
    <x v="52"/>
    <x v="102"/>
    <x v="104"/>
    <n v="4960"/>
    <s v="Holeby"/>
    <n v="360"/>
    <n v="43"/>
    <x v="48"/>
    <m/>
    <s v="FJ"/>
    <s v="Fjernvarmeværk"/>
    <n v="353000"/>
    <n v="350030"/>
    <x v="81"/>
    <x v="0"/>
    <s v="fvv"/>
    <d v="2002-03-01T00:00:00"/>
    <m/>
    <n v="6.3"/>
    <n v="0"/>
    <n v="6.3"/>
    <x v="200"/>
    <n v="66.456000000000003"/>
    <n v="65.930400000000006"/>
    <n v="0"/>
    <n v="0"/>
    <n v="1"/>
    <n v="0"/>
    <n v="0"/>
    <x v="0"/>
    <x v="0"/>
    <m/>
    <m/>
    <m/>
    <m/>
    <m/>
    <m/>
    <m/>
    <m/>
    <m/>
    <n v="73.935500000000005"/>
    <m/>
    <m/>
    <n v="0"/>
    <m/>
    <m/>
    <m/>
    <m/>
    <m/>
    <s v="659262,31"/>
    <s v="6064971,35"/>
    <n v="0"/>
    <n v="73.935500000000005"/>
    <n v="0"/>
  </r>
  <r>
    <n v="172"/>
    <x v="105"/>
    <s v=""/>
    <x v="237"/>
    <n v="2017"/>
    <n v="18968614"/>
    <x v="53"/>
    <x v="103"/>
    <x v="105"/>
    <n v="2850"/>
    <s v="Nærum"/>
    <n v="230"/>
    <n v="5"/>
    <x v="49"/>
    <m/>
    <s v="FJ"/>
    <s v="Fjernvarmeværk"/>
    <n v="353000"/>
    <n v="350030"/>
    <x v="165"/>
    <x v="0"/>
    <s v="fvv"/>
    <d v="1966-06-01T00:00:00"/>
    <m/>
    <n v="12.2"/>
    <n v="0"/>
    <n v="11.6"/>
    <x v="201"/>
    <n v="19.453320000000001"/>
    <n v="19.453320000000001"/>
    <n v="0"/>
    <n v="0"/>
    <n v="1"/>
    <n v="0"/>
    <n v="0"/>
    <x v="0"/>
    <x v="0"/>
    <m/>
    <m/>
    <m/>
    <m/>
    <m/>
    <m/>
    <n v="20.054984400000002"/>
    <m/>
    <m/>
    <m/>
    <m/>
    <m/>
    <m/>
    <m/>
    <m/>
    <m/>
    <m/>
    <m/>
    <s v="721694"/>
    <s v="6190943"/>
    <n v="20.054984400000002"/>
    <n v="0"/>
    <n v="0"/>
  </r>
  <r>
    <n v="172"/>
    <x v="106"/>
    <s v=""/>
    <x v="238"/>
    <n v="2017"/>
    <n v="18968614"/>
    <x v="53"/>
    <x v="104"/>
    <x v="106"/>
    <n v="2840"/>
    <s v="Holte"/>
    <n v="230"/>
    <n v="5"/>
    <x v="49"/>
    <m/>
    <s v="FJ"/>
    <s v="Fjernvarmeværk"/>
    <n v="353000"/>
    <n v="350030"/>
    <x v="165"/>
    <x v="0"/>
    <s v="fvv"/>
    <d v="1970-01-01T00:00:00"/>
    <m/>
    <n v="14.2"/>
    <n v="0"/>
    <n v="13.5"/>
    <x v="202"/>
    <n v="31.523759999999999"/>
    <n v="31.523759999999999"/>
    <n v="0"/>
    <n v="0"/>
    <n v="1"/>
    <n v="0"/>
    <n v="0"/>
    <x v="0"/>
    <x v="0"/>
    <m/>
    <m/>
    <m/>
    <m/>
    <m/>
    <m/>
    <n v="32.498571599999998"/>
    <m/>
    <m/>
    <m/>
    <m/>
    <m/>
    <m/>
    <m/>
    <m/>
    <m/>
    <m/>
    <m/>
    <s v="718601,04"/>
    <s v="6191524,46"/>
    <n v="32.498571599999998"/>
    <n v="0"/>
    <n v="0"/>
  </r>
  <r>
    <n v="172"/>
    <x v="107"/>
    <s v=""/>
    <x v="239"/>
    <n v="2017"/>
    <n v="18968614"/>
    <x v="53"/>
    <x v="105"/>
    <x v="107"/>
    <n v="2830"/>
    <s v="Virum"/>
    <n v="230"/>
    <n v="5"/>
    <x v="49"/>
    <m/>
    <s v="FJ"/>
    <s v="Fjernvarmeværk"/>
    <n v="353000"/>
    <n v="350030"/>
    <x v="166"/>
    <x v="0"/>
    <s v="fvv"/>
    <d v="1970-01-01T00:00:00"/>
    <m/>
    <n v="4.7"/>
    <n v="0"/>
    <n v="4.5"/>
    <x v="203"/>
    <n v="0.26928000000000002"/>
    <n v="0.26928000000000002"/>
    <n v="0"/>
    <n v="0"/>
    <n v="1"/>
    <n v="0"/>
    <n v="0"/>
    <x v="0"/>
    <x v="0"/>
    <m/>
    <m/>
    <m/>
    <m/>
    <m/>
    <m/>
    <n v="0.29260439999999999"/>
    <m/>
    <m/>
    <m/>
    <m/>
    <m/>
    <m/>
    <m/>
    <m/>
    <m/>
    <m/>
    <m/>
    <s v="719331"/>
    <s v="6189488"/>
    <n v="0.29260439999999999"/>
    <n v="0"/>
    <n v="0"/>
  </r>
  <r>
    <n v="172"/>
    <x v="108"/>
    <s v=""/>
    <x v="240"/>
    <n v="2017"/>
    <n v="18968614"/>
    <x v="53"/>
    <x v="106"/>
    <x v="108"/>
    <n v="2942"/>
    <s v="Skodsborg"/>
    <n v="230"/>
    <n v="5"/>
    <x v="49"/>
    <m/>
    <s v="FJ"/>
    <s v="Fjernvarmeværk"/>
    <n v="353000"/>
    <n v="350030"/>
    <x v="165"/>
    <x v="0"/>
    <s v="fvv"/>
    <d v="1989-06-01T00:00:00"/>
    <m/>
    <n v="3.2"/>
    <n v="0"/>
    <n v="3.2"/>
    <x v="204"/>
    <n v="6.8040000000000003E-2"/>
    <n v="6.8040000000000003E-2"/>
    <n v="0"/>
    <n v="0"/>
    <n v="1"/>
    <n v="0"/>
    <n v="0"/>
    <x v="0"/>
    <x v="0"/>
    <m/>
    <m/>
    <m/>
    <m/>
    <m/>
    <m/>
    <n v="7.3933200000000004E-2"/>
    <m/>
    <m/>
    <m/>
    <m/>
    <m/>
    <m/>
    <m/>
    <m/>
    <m/>
    <m/>
    <m/>
    <s v="723785"/>
    <s v="6192533"/>
    <n v="7.3933200000000004E-2"/>
    <n v="0"/>
    <n v="0"/>
  </r>
  <r>
    <n v="172"/>
    <x v="109"/>
    <s v=""/>
    <x v="241"/>
    <n v="2017"/>
    <n v="18968614"/>
    <x v="53"/>
    <x v="107"/>
    <x v="109"/>
    <n v="2840"/>
    <s v="Holte"/>
    <n v="230"/>
    <n v="5"/>
    <x v="49"/>
    <m/>
    <s v="FJ"/>
    <s v="Fjernvarmeværk"/>
    <n v="353000"/>
    <n v="350030"/>
    <x v="167"/>
    <x v="0"/>
    <s v="fvv"/>
    <d v="2014-12-01T00:00:00"/>
    <m/>
    <n v="4.5"/>
    <n v="0"/>
    <n v="4.7"/>
    <x v="205"/>
    <n v="5.67828"/>
    <n v="5.67828"/>
    <n v="0"/>
    <n v="0"/>
    <n v="1"/>
    <n v="0"/>
    <n v="0"/>
    <x v="0"/>
    <x v="0"/>
    <m/>
    <m/>
    <m/>
    <m/>
    <m/>
    <m/>
    <n v="5.8539491999999997"/>
    <m/>
    <m/>
    <m/>
    <m/>
    <m/>
    <m/>
    <m/>
    <m/>
    <m/>
    <m/>
    <m/>
    <s v="717220,65"/>
    <s v="6189501,22"/>
    <n v="5.8539491999999997"/>
    <n v="0"/>
    <n v="0"/>
  </r>
  <r>
    <n v="175"/>
    <x v="110"/>
    <s v=""/>
    <x v="242"/>
    <n v="2017"/>
    <n v="24557413"/>
    <x v="54"/>
    <x v="108"/>
    <x v="110"/>
    <n v="7790"/>
    <s v="Thyholm"/>
    <n v="671"/>
    <n v="186"/>
    <x v="50"/>
    <m/>
    <s v="FJ"/>
    <s v="Fjernvarmeværk"/>
    <n v="353000"/>
    <n v="350030"/>
    <x v="69"/>
    <x v="0"/>
    <s v="fvv"/>
    <d v="2004-10-01T00:00:00"/>
    <m/>
    <n v="4.9800000000000004"/>
    <n v="0"/>
    <n v="4.9800000000000004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471799"/>
    <s v="6278537"/>
    <n v="0"/>
    <n v="0"/>
    <n v="0"/>
  </r>
  <r>
    <n v="175"/>
    <x v="110"/>
    <s v=""/>
    <x v="243"/>
    <n v="2017"/>
    <n v="24557413"/>
    <x v="54"/>
    <x v="108"/>
    <x v="110"/>
    <n v="7790"/>
    <s v="Thyholm"/>
    <n v="671"/>
    <n v="186"/>
    <x v="50"/>
    <m/>
    <s v="FJ"/>
    <s v="Fjernvarmeværk"/>
    <n v="353000"/>
    <n v="350030"/>
    <x v="168"/>
    <x v="0"/>
    <s v="fvv"/>
    <d v="2005-09-06T00:00:00"/>
    <m/>
    <n v="4.9800000000000004"/>
    <n v="0"/>
    <n v="4.9800000000000004"/>
    <x v="206"/>
    <n v="55.54"/>
    <n v="54.853900000000003"/>
    <n v="0"/>
    <n v="0"/>
    <n v="1"/>
    <n v="0"/>
    <n v="0"/>
    <x v="0"/>
    <x v="0"/>
    <m/>
    <m/>
    <m/>
    <n v="0"/>
    <m/>
    <m/>
    <m/>
    <m/>
    <m/>
    <n v="62.018906999999999"/>
    <m/>
    <m/>
    <m/>
    <m/>
    <m/>
    <m/>
    <m/>
    <m/>
    <s v="471799"/>
    <s v="6278537"/>
    <n v="0"/>
    <n v="62.018906999999999"/>
    <n v="0"/>
  </r>
  <r>
    <n v="176"/>
    <x v="111"/>
    <s v=""/>
    <x v="244"/>
    <n v="2017"/>
    <n v="58061212"/>
    <x v="55"/>
    <x v="109"/>
    <x v="111"/>
    <n v="6100"/>
    <s v="Haderslev"/>
    <n v="510"/>
    <n v="103"/>
    <x v="51"/>
    <n v="1"/>
    <s v="FJ"/>
    <s v="Fjernvarmeværk"/>
    <n v="353000"/>
    <n v="350030"/>
    <x v="13"/>
    <x v="0"/>
    <s v="fvv"/>
    <d v="1959-09-01T00:00:00"/>
    <m/>
    <n v="5.85"/>
    <n v="0"/>
    <n v="5.85"/>
    <x v="207"/>
    <n v="6.0818399999999997"/>
    <n v="5.5303199999999997"/>
    <n v="0"/>
    <n v="0"/>
    <n v="1"/>
    <n v="0"/>
    <n v="0"/>
    <x v="0"/>
    <x v="0"/>
    <m/>
    <m/>
    <m/>
    <m/>
    <m/>
    <m/>
    <n v="5.9379408000000007"/>
    <m/>
    <m/>
    <m/>
    <m/>
    <m/>
    <m/>
    <m/>
    <m/>
    <m/>
    <m/>
    <m/>
    <s v="530931,42"/>
    <s v="6122946,69"/>
    <n v="5.9379408000000007"/>
    <n v="0"/>
    <n v="0"/>
  </r>
  <r>
    <n v="176"/>
    <x v="111"/>
    <s v=""/>
    <x v="245"/>
    <n v="2017"/>
    <n v="58061212"/>
    <x v="55"/>
    <x v="109"/>
    <x v="111"/>
    <n v="6100"/>
    <s v="Haderslev"/>
    <n v="510"/>
    <n v="103"/>
    <x v="51"/>
    <n v="1"/>
    <s v="FJ"/>
    <s v="Fjernvarmeværk"/>
    <n v="353000"/>
    <n v="350030"/>
    <x v="16"/>
    <x v="0"/>
    <s v="fvv"/>
    <d v="1960-09-01T00:00:00"/>
    <m/>
    <n v="7.37"/>
    <n v="0"/>
    <n v="7.37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30931,42"/>
    <s v="6122946,69"/>
    <n v="0"/>
    <n v="0"/>
    <n v="0"/>
  </r>
  <r>
    <n v="176"/>
    <x v="111"/>
    <s v=""/>
    <x v="246"/>
    <n v="2017"/>
    <n v="58061212"/>
    <x v="55"/>
    <x v="109"/>
    <x v="111"/>
    <n v="6100"/>
    <s v="Haderslev"/>
    <n v="510"/>
    <n v="103"/>
    <x v="51"/>
    <n v="1"/>
    <s v="FJ"/>
    <s v="Fjernvarmeværk"/>
    <n v="353000"/>
    <n v="350030"/>
    <x v="76"/>
    <x v="0"/>
    <s v="fvv"/>
    <d v="1993-01-01T00:00:00"/>
    <m/>
    <n v="9.3000000000000007"/>
    <n v="0"/>
    <n v="9.3000000000000007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30931,42"/>
    <s v="6122946,69"/>
    <n v="0"/>
    <n v="0"/>
    <n v="0"/>
  </r>
  <r>
    <n v="176"/>
    <x v="111"/>
    <s v=""/>
    <x v="247"/>
    <n v="2017"/>
    <n v="58061212"/>
    <x v="55"/>
    <x v="109"/>
    <x v="111"/>
    <n v="6100"/>
    <s v="Haderslev"/>
    <n v="510"/>
    <n v="103"/>
    <x v="51"/>
    <n v="1"/>
    <s v="FJ"/>
    <s v="Fjernvarmeværk"/>
    <n v="353000"/>
    <n v="350030"/>
    <x v="4"/>
    <x v="0"/>
    <s v="fvv"/>
    <d v="1965-01-01T00:00:00"/>
    <m/>
    <n v="11.7"/>
    <n v="0"/>
    <n v="11.7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30931,42"/>
    <s v="6122946,69"/>
    <n v="0"/>
    <n v="0"/>
    <n v="0"/>
  </r>
  <r>
    <n v="176"/>
    <x v="112"/>
    <s v=""/>
    <x v="248"/>
    <n v="2017"/>
    <n v="58061212"/>
    <x v="55"/>
    <x v="110"/>
    <x v="112"/>
    <n v="6100"/>
    <s v="Haderslev"/>
    <n v="510"/>
    <n v="103"/>
    <x v="51"/>
    <n v="1"/>
    <s v="DC"/>
    <s v="Decentralt værk"/>
    <n v="351100"/>
    <n v="350010"/>
    <x v="13"/>
    <x v="0"/>
    <s v="fvv"/>
    <d v="1967-01-01T00:00:00"/>
    <m/>
    <n v="4.68"/>
    <n v="0"/>
    <n v="4.68"/>
    <x v="208"/>
    <n v="21.027239999999999"/>
    <n v="20.611080000000001"/>
    <n v="0"/>
    <n v="0"/>
    <n v="1"/>
    <n v="0"/>
    <n v="0"/>
    <x v="0"/>
    <x v="0"/>
    <m/>
    <m/>
    <m/>
    <m/>
    <m/>
    <m/>
    <n v="20.399227200000002"/>
    <m/>
    <m/>
    <m/>
    <m/>
    <m/>
    <m/>
    <m/>
    <m/>
    <m/>
    <m/>
    <m/>
    <s v="531936,13"/>
    <s v="6122448,56"/>
    <n v="20.399227200000002"/>
    <n v="0"/>
    <n v="0"/>
  </r>
  <r>
    <n v="176"/>
    <x v="112"/>
    <s v=""/>
    <x v="249"/>
    <n v="2017"/>
    <n v="58061212"/>
    <x v="55"/>
    <x v="110"/>
    <x v="112"/>
    <n v="6100"/>
    <s v="Haderslev"/>
    <n v="510"/>
    <n v="103"/>
    <x v="51"/>
    <n v="1"/>
    <s v="DC"/>
    <s v="Decentralt værk"/>
    <n v="351100"/>
    <n v="350010"/>
    <x v="16"/>
    <x v="0"/>
    <s v="fvv"/>
    <d v="1967-08-01T00:00:00"/>
    <m/>
    <n v="7.37"/>
    <n v="0"/>
    <n v="7.37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31936,13"/>
    <s v="6122448,56"/>
    <n v="0"/>
    <n v="0"/>
    <n v="0"/>
  </r>
  <r>
    <n v="176"/>
    <x v="112"/>
    <s v=""/>
    <x v="250"/>
    <n v="2017"/>
    <n v="58061212"/>
    <x v="55"/>
    <x v="110"/>
    <x v="112"/>
    <n v="6100"/>
    <s v="Haderslev"/>
    <n v="510"/>
    <n v="103"/>
    <x v="51"/>
    <n v="1"/>
    <s v="DC"/>
    <s v="Decentralt værk"/>
    <n v="351100"/>
    <n v="350010"/>
    <x v="76"/>
    <x v="0"/>
    <s v="fvv"/>
    <d v="1967-09-01T00:00:00"/>
    <m/>
    <n v="7.37"/>
    <n v="0"/>
    <n v="7.37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31936,13"/>
    <s v="6122448,56"/>
    <n v="0"/>
    <n v="0"/>
    <n v="0"/>
  </r>
  <r>
    <n v="176"/>
    <x v="112"/>
    <s v=""/>
    <x v="251"/>
    <n v="2017"/>
    <n v="58061212"/>
    <x v="55"/>
    <x v="110"/>
    <x v="112"/>
    <n v="6100"/>
    <s v="Haderslev"/>
    <n v="510"/>
    <n v="103"/>
    <x v="51"/>
    <n v="1"/>
    <s v="DC"/>
    <s v="Decentralt værk"/>
    <n v="351100"/>
    <n v="350010"/>
    <x v="14"/>
    <x v="1"/>
    <s v="kvt"/>
    <d v="2007-03-01T00:00:00"/>
    <m/>
    <n v="7.42"/>
    <n v="3.02"/>
    <n v="3.95"/>
    <x v="209"/>
    <n v="0.71352000000000004"/>
    <n v="1.8720000000000001E-2"/>
    <n v="0.54432000000000003"/>
    <n v="0.54432000000000003"/>
    <n v="0.25749087999002257"/>
    <n v="0.74250912000997737"/>
    <n v="0"/>
    <x v="0"/>
    <x v="0"/>
    <m/>
    <m/>
    <m/>
    <m/>
    <m/>
    <m/>
    <n v="1.3855248"/>
    <m/>
    <m/>
    <m/>
    <m/>
    <m/>
    <m/>
    <m/>
    <m/>
    <m/>
    <m/>
    <m/>
    <s v="531936,13"/>
    <s v="6122448,56"/>
    <n v="1.3855248"/>
    <n v="0"/>
    <n v="0"/>
  </r>
  <r>
    <n v="176"/>
    <x v="112"/>
    <s v=""/>
    <x v="252"/>
    <n v="2017"/>
    <n v="58061212"/>
    <x v="55"/>
    <x v="110"/>
    <x v="112"/>
    <n v="6100"/>
    <s v="Haderslev"/>
    <n v="510"/>
    <n v="103"/>
    <x v="51"/>
    <n v="1"/>
    <s v="DC"/>
    <s v="Decentralt værk"/>
    <n v="351100"/>
    <n v="350010"/>
    <x v="15"/>
    <x v="1"/>
    <s v="kvt"/>
    <d v="2007-03-01T00:00:00"/>
    <m/>
    <n v="7.42"/>
    <n v="3.02"/>
    <n v="3.95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31936,13"/>
    <s v="6122448,56"/>
    <n v="0"/>
    <n v="0"/>
    <n v="0"/>
  </r>
  <r>
    <n v="176"/>
    <x v="112"/>
    <s v=""/>
    <x v="253"/>
    <n v="2017"/>
    <n v="58061212"/>
    <x v="55"/>
    <x v="110"/>
    <x v="112"/>
    <n v="6100"/>
    <s v="Haderslev"/>
    <n v="510"/>
    <n v="103"/>
    <x v="51"/>
    <n v="1"/>
    <s v="DC"/>
    <s v="Decentralt værk"/>
    <n v="351100"/>
    <n v="350010"/>
    <x v="169"/>
    <x v="1"/>
    <s v="fvv"/>
    <d v="2007-06-01T00:00:00"/>
    <m/>
    <n v="0.06"/>
    <n v="0"/>
    <n v="0.06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31936,13"/>
    <s v="6122448,56"/>
    <n v="0"/>
    <n v="0"/>
    <n v="0"/>
  </r>
  <r>
    <n v="176"/>
    <x v="113"/>
    <s v=""/>
    <x v="254"/>
    <n v="2017"/>
    <n v="58061212"/>
    <x v="55"/>
    <x v="111"/>
    <x v="113"/>
    <n v="6100"/>
    <s v="Haderslev"/>
    <n v="510"/>
    <n v="103"/>
    <x v="51"/>
    <m/>
    <s v="FJ"/>
    <s v="Fjernvarmeværk"/>
    <n v="353000"/>
    <n v="350030"/>
    <x v="170"/>
    <x v="0"/>
    <s v="fvv"/>
    <d v="1986-09-01T00:00:00"/>
    <m/>
    <n v="2.6"/>
    <n v="0"/>
    <n v="2.6"/>
    <x v="210"/>
    <n v="5.3571600000000004"/>
    <n v="5.3218800000000002"/>
    <n v="0"/>
    <n v="0"/>
    <n v="1"/>
    <n v="0"/>
    <n v="0"/>
    <x v="0"/>
    <x v="0"/>
    <m/>
    <m/>
    <m/>
    <m/>
    <m/>
    <m/>
    <n v="5.3857187999999994"/>
    <m/>
    <m/>
    <m/>
    <m/>
    <m/>
    <m/>
    <m/>
    <m/>
    <m/>
    <m/>
    <m/>
    <s v="533312"/>
    <s v="6124039"/>
    <n v="5.3857187999999994"/>
    <n v="0"/>
    <n v="0"/>
  </r>
  <r>
    <n v="176"/>
    <x v="114"/>
    <s v=""/>
    <x v="255"/>
    <n v="2017"/>
    <n v="58061212"/>
    <x v="55"/>
    <x v="112"/>
    <x v="114"/>
    <n v="6100"/>
    <s v="Haderslev"/>
    <n v="510"/>
    <n v="103"/>
    <x v="51"/>
    <m/>
    <s v="DC"/>
    <s v="Decentralt værk"/>
    <n v="353000"/>
    <n v="350030"/>
    <x v="5"/>
    <x v="1"/>
    <s v="kvt"/>
    <d v="1997-11-01T00:00:00"/>
    <m/>
    <n v="2.7"/>
    <n v="1"/>
    <n v="1.5"/>
    <x v="211"/>
    <n v="6.012E-2"/>
    <n v="0"/>
    <n v="3.8879999999999998E-2"/>
    <n v="3.8879999999999998E-2"/>
    <n v="0.25688355637594218"/>
    <n v="0.74311644362405782"/>
    <n v="0"/>
    <x v="0"/>
    <x v="0"/>
    <m/>
    <m/>
    <m/>
    <m/>
    <m/>
    <m/>
    <n v="0.117018"/>
    <m/>
    <m/>
    <m/>
    <m/>
    <m/>
    <m/>
    <m/>
    <m/>
    <m/>
    <m/>
    <m/>
    <s v="532069,05"/>
    <s v="6123989,54"/>
    <n v="0.117018"/>
    <n v="0"/>
    <n v="0"/>
  </r>
  <r>
    <n v="176"/>
    <x v="114"/>
    <s v=""/>
    <x v="256"/>
    <n v="2017"/>
    <n v="58061212"/>
    <x v="55"/>
    <x v="112"/>
    <x v="114"/>
    <n v="6100"/>
    <s v="Haderslev"/>
    <n v="510"/>
    <n v="103"/>
    <x v="51"/>
    <m/>
    <s v="DC"/>
    <s v="Decentralt værk"/>
    <n v="353000"/>
    <n v="350030"/>
    <x v="171"/>
    <x v="0"/>
    <s v="fvv"/>
    <d v="2009-01-01T00:00:00"/>
    <m/>
    <n v="5"/>
    <n v="0"/>
    <n v="5.5"/>
    <x v="212"/>
    <n v="69.832800000000006"/>
    <n v="69.577200000000005"/>
    <n v="0"/>
    <n v="0"/>
    <n v="1"/>
    <n v="0"/>
    <n v="0"/>
    <x v="0"/>
    <x v="0"/>
    <m/>
    <m/>
    <m/>
    <m/>
    <m/>
    <m/>
    <m/>
    <m/>
    <m/>
    <m/>
    <n v="69.593999999999994"/>
    <m/>
    <m/>
    <m/>
    <m/>
    <m/>
    <m/>
    <m/>
    <s v="532069,05"/>
    <s v="6123989,54"/>
    <n v="0"/>
    <n v="69.593999999999994"/>
    <n v="0"/>
  </r>
  <r>
    <n v="176"/>
    <x v="114"/>
    <s v=""/>
    <x v="257"/>
    <n v="2017"/>
    <n v="58061212"/>
    <x v="55"/>
    <x v="112"/>
    <x v="114"/>
    <n v="6100"/>
    <s v="Haderslev"/>
    <n v="510"/>
    <n v="103"/>
    <x v="51"/>
    <m/>
    <s v="DC"/>
    <s v="Decentralt værk"/>
    <n v="353000"/>
    <n v="350030"/>
    <x v="172"/>
    <x v="0"/>
    <s v="fvv"/>
    <d v="2009-01-15T00:00:00"/>
    <m/>
    <n v="5"/>
    <n v="0"/>
    <n v="5.0999999999999996"/>
    <x v="213"/>
    <n v="9.3600000000000003E-2"/>
    <n v="5.3999999999999999E-2"/>
    <n v="0"/>
    <n v="0"/>
    <n v="1"/>
    <n v="0"/>
    <n v="0"/>
    <x v="0"/>
    <x v="0"/>
    <m/>
    <m/>
    <m/>
    <m/>
    <m/>
    <m/>
    <n v="9.7851600000000011E-2"/>
    <m/>
    <m/>
    <m/>
    <m/>
    <m/>
    <m/>
    <m/>
    <m/>
    <m/>
    <m/>
    <m/>
    <s v="532069,05"/>
    <s v="6123989,54"/>
    <n v="9.7851600000000011E-2"/>
    <n v="0"/>
    <n v="0"/>
  </r>
  <r>
    <n v="176"/>
    <x v="115"/>
    <s v=""/>
    <x v="258"/>
    <n v="2017"/>
    <n v="58061212"/>
    <x v="55"/>
    <x v="113"/>
    <x v="115"/>
    <n v="6100"/>
    <s v="Haderslev"/>
    <n v="510"/>
    <n v="103"/>
    <x v="51"/>
    <m/>
    <s v="FJ"/>
    <s v="Fjernvarmeværk"/>
    <n v="353000"/>
    <n v="350030"/>
    <x v="147"/>
    <x v="0"/>
    <s v="fvv"/>
    <d v="2014-09-30T00:00:00"/>
    <m/>
    <n v="10.5"/>
    <n v="0"/>
    <n v="11.5"/>
    <x v="214"/>
    <n v="467.84519999999998"/>
    <n v="467.52839999999998"/>
    <n v="0"/>
    <n v="0"/>
    <n v="1"/>
    <n v="0"/>
    <n v="0"/>
    <x v="0"/>
    <x v="0"/>
    <m/>
    <m/>
    <m/>
    <m/>
    <m/>
    <m/>
    <m/>
    <m/>
    <m/>
    <m/>
    <n v="461.26"/>
    <m/>
    <m/>
    <m/>
    <m/>
    <m/>
    <m/>
    <m/>
    <s v="529125,4"/>
    <s v="6117157,26"/>
    <n v="0"/>
    <n v="461.26"/>
    <n v="0"/>
  </r>
  <r>
    <n v="176"/>
    <x v="115"/>
    <s v=""/>
    <x v="259"/>
    <n v="2017"/>
    <n v="58061212"/>
    <x v="55"/>
    <x v="113"/>
    <x v="115"/>
    <n v="6100"/>
    <s v="Haderslev"/>
    <n v="510"/>
    <n v="103"/>
    <x v="51"/>
    <m/>
    <s v="FJ"/>
    <s v="Fjernvarmeværk"/>
    <n v="353000"/>
    <n v="350030"/>
    <x v="96"/>
    <x v="0"/>
    <s v="fvv"/>
    <d v="2014-09-30T00:00:00"/>
    <m/>
    <n v="10.5"/>
    <n v="0"/>
    <n v="11.5"/>
    <x v="21"/>
    <n v="0"/>
    <n v="0"/>
    <n v="0"/>
    <n v="0"/>
    <n v="1"/>
    <n v="0"/>
    <n v="0"/>
    <x v="0"/>
    <x v="0"/>
    <m/>
    <m/>
    <m/>
    <m/>
    <m/>
    <m/>
    <m/>
    <m/>
    <m/>
    <m/>
    <n v="0"/>
    <m/>
    <m/>
    <m/>
    <m/>
    <m/>
    <m/>
    <m/>
    <s v="529125,4"/>
    <s v="6117157,26"/>
    <n v="0"/>
    <n v="0"/>
    <n v="0"/>
  </r>
  <r>
    <n v="176"/>
    <x v="115"/>
    <s v=""/>
    <x v="260"/>
    <n v="2017"/>
    <n v="58061212"/>
    <x v="55"/>
    <x v="113"/>
    <x v="115"/>
    <n v="6100"/>
    <s v="Haderslev"/>
    <n v="510"/>
    <n v="103"/>
    <x v="51"/>
    <m/>
    <s v="FJ"/>
    <s v="Fjernvarmeværk"/>
    <n v="353000"/>
    <n v="350030"/>
    <x v="17"/>
    <x v="5"/>
    <s v="kvt"/>
    <d v="2014-09-30T00:00:00"/>
    <m/>
    <n v="0.3"/>
    <n v="0.22"/>
    <n v="0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29125,4"/>
    <s v="6117157,26"/>
    <n v="0"/>
    <n v="0"/>
    <n v="0"/>
  </r>
  <r>
    <n v="178"/>
    <x v="116"/>
    <s v=""/>
    <x v="261"/>
    <n v="2017"/>
    <n v="67750411"/>
    <x v="56"/>
    <x v="114"/>
    <x v="116"/>
    <n v="8370"/>
    <s v="Hadsten"/>
    <n v="710"/>
    <n v="203"/>
    <x v="52"/>
    <m/>
    <s v="FJ"/>
    <s v="Fjernvarmeværk"/>
    <n v="353000"/>
    <n v="350030"/>
    <x v="173"/>
    <x v="0"/>
    <s v="fvv"/>
    <d v="2003-11-01T00:00:00"/>
    <m/>
    <n v="9"/>
    <n v="0"/>
    <n v="8"/>
    <x v="215"/>
    <n v="129.61619999999999"/>
    <n v="129.40199999999999"/>
    <n v="0"/>
    <n v="0"/>
    <n v="1"/>
    <n v="0"/>
    <n v="0"/>
    <x v="0"/>
    <x v="0"/>
    <m/>
    <m/>
    <m/>
    <m/>
    <m/>
    <m/>
    <m/>
    <m/>
    <m/>
    <n v="148.00211999999999"/>
    <m/>
    <m/>
    <m/>
    <m/>
    <m/>
    <m/>
    <m/>
    <m/>
    <s v="563908"/>
    <s v="6242156"/>
    <n v="0"/>
    <n v="148.00211999999999"/>
    <n v="0"/>
  </r>
  <r>
    <n v="178"/>
    <x v="116"/>
    <s v=""/>
    <x v="262"/>
    <n v="2017"/>
    <n v="67750411"/>
    <x v="56"/>
    <x v="114"/>
    <x v="116"/>
    <n v="8370"/>
    <s v="Hadsten"/>
    <n v="710"/>
    <n v="203"/>
    <x v="52"/>
    <m/>
    <s v="FJ"/>
    <s v="Fjernvarmeværk"/>
    <n v="353000"/>
    <n v="350030"/>
    <x v="174"/>
    <x v="0"/>
    <s v="fvv"/>
    <d v="2006-11-01T00:00:00"/>
    <m/>
    <n v="9"/>
    <n v="0"/>
    <n v="8"/>
    <x v="215"/>
    <n v="129.61619999999999"/>
    <n v="129.40199999999999"/>
    <n v="0"/>
    <n v="0"/>
    <n v="1"/>
    <n v="0"/>
    <n v="0"/>
    <x v="0"/>
    <x v="0"/>
    <m/>
    <m/>
    <m/>
    <m/>
    <m/>
    <m/>
    <m/>
    <m/>
    <m/>
    <n v="148.00211999999999"/>
    <m/>
    <m/>
    <m/>
    <m/>
    <m/>
    <m/>
    <m/>
    <m/>
    <s v="563908"/>
    <s v="6242156"/>
    <n v="0"/>
    <n v="148.00211999999999"/>
    <n v="0"/>
  </r>
  <r>
    <n v="178"/>
    <x v="116"/>
    <s v=""/>
    <x v="263"/>
    <n v="2017"/>
    <n v="67750411"/>
    <x v="56"/>
    <x v="114"/>
    <x v="116"/>
    <n v="8370"/>
    <s v="Hadsten"/>
    <n v="710"/>
    <n v="203"/>
    <x v="52"/>
    <m/>
    <s v="FJ"/>
    <s v="Fjernvarmeværk"/>
    <n v="353000"/>
    <n v="350030"/>
    <x v="175"/>
    <x v="0"/>
    <s v="fvv"/>
    <d v="1988-01-01T00:00:00"/>
    <m/>
    <n v="4.0999999999999996"/>
    <n v="0"/>
    <n v="3.6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63908"/>
    <s v="6242156"/>
    <n v="0"/>
    <n v="0"/>
    <n v="0"/>
  </r>
  <r>
    <n v="178"/>
    <x v="116"/>
    <s v=""/>
    <x v="264"/>
    <n v="2017"/>
    <n v="67750411"/>
    <x v="56"/>
    <x v="114"/>
    <x v="116"/>
    <n v="8370"/>
    <s v="Hadsten"/>
    <n v="710"/>
    <n v="203"/>
    <x v="52"/>
    <m/>
    <s v="FJ"/>
    <s v="Fjernvarmeværk"/>
    <n v="353000"/>
    <n v="350030"/>
    <x v="176"/>
    <x v="0"/>
    <s v="fvv"/>
    <d v="1988-01-01T00:00:00"/>
    <m/>
    <n v="2.8"/>
    <n v="0"/>
    <n v="2.5"/>
    <x v="216"/>
    <n v="15.1524"/>
    <n v="15.1524"/>
    <n v="0"/>
    <n v="0"/>
    <n v="1"/>
    <n v="0"/>
    <n v="0"/>
    <x v="0"/>
    <x v="0"/>
    <m/>
    <m/>
    <m/>
    <m/>
    <m/>
    <m/>
    <m/>
    <m/>
    <m/>
    <m/>
    <m/>
    <m/>
    <n v="16.9925"/>
    <m/>
    <m/>
    <m/>
    <m/>
    <m/>
    <s v="563908"/>
    <s v="6242156"/>
    <n v="0"/>
    <n v="16.9925"/>
    <n v="0"/>
  </r>
  <r>
    <n v="178"/>
    <x v="116"/>
    <s v=""/>
    <x v="265"/>
    <n v="2017"/>
    <n v="67750411"/>
    <x v="56"/>
    <x v="114"/>
    <x v="116"/>
    <n v="8370"/>
    <s v="Hadsten"/>
    <n v="710"/>
    <n v="203"/>
    <x v="52"/>
    <m/>
    <s v="FJ"/>
    <s v="Fjernvarmeværk"/>
    <n v="353000"/>
    <n v="350030"/>
    <x v="177"/>
    <x v="0"/>
    <s v="fvv"/>
    <d v="1988-01-01T00:00:00"/>
    <m/>
    <n v="5.8"/>
    <n v="0"/>
    <n v="5.8"/>
    <x v="217"/>
    <n v="9.3600000000000003E-2"/>
    <n v="9.3600000000000003E-2"/>
    <n v="0"/>
    <n v="0"/>
    <n v="1"/>
    <n v="0"/>
    <n v="0"/>
    <x v="0"/>
    <x v="0"/>
    <m/>
    <m/>
    <m/>
    <m/>
    <m/>
    <m/>
    <n v="9.4960800000000012E-2"/>
    <m/>
    <m/>
    <m/>
    <m/>
    <m/>
    <m/>
    <m/>
    <m/>
    <m/>
    <m/>
    <m/>
    <s v="563908"/>
    <s v="6242156"/>
    <n v="9.4960800000000012E-2"/>
    <n v="0"/>
    <n v="0"/>
  </r>
  <r>
    <n v="178"/>
    <x v="117"/>
    <s v=""/>
    <x v="266"/>
    <n v="2017"/>
    <n v="67750411"/>
    <x v="56"/>
    <x v="115"/>
    <x v="117"/>
    <n v="8370"/>
    <s v="Hadsten"/>
    <n v="710"/>
    <n v="203"/>
    <x v="52"/>
    <m/>
    <s v="FJ"/>
    <s v="Fjernvarmeværk"/>
    <n v="353000"/>
    <n v="350030"/>
    <x v="97"/>
    <x v="0"/>
    <s v="fvv"/>
    <d v="2019-11-01T00:00:00"/>
    <m/>
    <n v="6.7"/>
    <n v="0"/>
    <n v="6"/>
    <x v="218"/>
    <n v="0.31680000000000003"/>
    <n v="0.31680000000000003"/>
    <n v="0"/>
    <n v="0"/>
    <n v="1"/>
    <n v="0"/>
    <n v="0"/>
    <x v="0"/>
    <x v="0"/>
    <m/>
    <m/>
    <m/>
    <m/>
    <m/>
    <m/>
    <n v="0.32990760000000002"/>
    <m/>
    <m/>
    <m/>
    <m/>
    <m/>
    <m/>
    <m/>
    <m/>
    <m/>
    <m/>
    <m/>
    <s v="565536"/>
    <s v="6243631"/>
    <n v="0.32990760000000002"/>
    <n v="0"/>
    <n v="0"/>
  </r>
  <r>
    <n v="179"/>
    <x v="118"/>
    <s v=""/>
    <x v="267"/>
    <n v="2017"/>
    <n v="60567719"/>
    <x v="57"/>
    <x v="116"/>
    <x v="118"/>
    <n v="9560"/>
    <s v="Hadsund"/>
    <n v="846"/>
    <n v="291"/>
    <x v="53"/>
    <m/>
    <s v="FJ"/>
    <s v="Fjernvarmeværk"/>
    <n v="353000"/>
    <n v="350030"/>
    <x v="178"/>
    <x v="0"/>
    <s v="fvv"/>
    <d v="2006-12-15T00:00:00"/>
    <m/>
    <n v="6.52"/>
    <n v="0"/>
    <n v="6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68267"/>
    <s v="6286805"/>
    <n v="0"/>
    <n v="0"/>
    <n v="0"/>
  </r>
  <r>
    <n v="179"/>
    <x v="118"/>
    <s v=""/>
    <x v="268"/>
    <n v="2017"/>
    <n v="60567719"/>
    <x v="57"/>
    <x v="116"/>
    <x v="118"/>
    <n v="9560"/>
    <s v="Hadsund"/>
    <n v="846"/>
    <n v="291"/>
    <x v="53"/>
    <m/>
    <s v="FJ"/>
    <s v="Fjernvarmeværk"/>
    <n v="353000"/>
    <n v="350030"/>
    <x v="179"/>
    <x v="0"/>
    <s v="fvv"/>
    <d v="2006-12-15T00:00:00"/>
    <m/>
    <n v="6.52"/>
    <n v="0"/>
    <n v="6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68267"/>
    <s v="6286805"/>
    <n v="0"/>
    <n v="0"/>
    <n v="0"/>
  </r>
  <r>
    <n v="179"/>
    <x v="119"/>
    <s v=""/>
    <x v="269"/>
    <n v="2017"/>
    <n v="60567719"/>
    <x v="57"/>
    <x v="117"/>
    <x v="119"/>
    <n v="9560"/>
    <s v="Hadsund"/>
    <n v="846"/>
    <n v="291"/>
    <x v="53"/>
    <m/>
    <s v="FJ"/>
    <s v="Fjernvarmeværk"/>
    <n v="353000"/>
    <n v="350030"/>
    <x v="147"/>
    <x v="0"/>
    <s v="fvv"/>
    <d v="2005-12-15T00:00:00"/>
    <m/>
    <n v="5.83"/>
    <n v="0"/>
    <n v="6.24"/>
    <x v="219"/>
    <n v="115.60680000000001"/>
    <n v="115.60680000000001"/>
    <n v="0"/>
    <n v="0"/>
    <n v="1"/>
    <n v="0"/>
    <n v="0"/>
    <x v="0"/>
    <x v="0"/>
    <m/>
    <m/>
    <m/>
    <m/>
    <m/>
    <m/>
    <m/>
    <m/>
    <m/>
    <m/>
    <n v="115.19046642632"/>
    <m/>
    <m/>
    <m/>
    <m/>
    <m/>
    <m/>
    <m/>
    <s v="567859,51"/>
    <s v="6287837,11"/>
    <n v="0"/>
    <n v="115.19046642632"/>
    <n v="0"/>
  </r>
  <r>
    <n v="179"/>
    <x v="119"/>
    <s v=""/>
    <x v="270"/>
    <n v="2017"/>
    <n v="60567719"/>
    <x v="57"/>
    <x v="117"/>
    <x v="119"/>
    <n v="9560"/>
    <s v="Hadsund"/>
    <n v="846"/>
    <n v="291"/>
    <x v="53"/>
    <m/>
    <s v="FJ"/>
    <s v="Fjernvarmeværk"/>
    <n v="353000"/>
    <n v="350030"/>
    <x v="96"/>
    <x v="0"/>
    <s v="fvv"/>
    <d v="2005-12-15T00:00:00"/>
    <m/>
    <n v="5.83"/>
    <n v="0"/>
    <n v="6.24"/>
    <x v="220"/>
    <n v="95.13"/>
    <n v="95.13"/>
    <n v="0"/>
    <n v="0"/>
    <n v="1"/>
    <n v="0"/>
    <n v="0"/>
    <x v="0"/>
    <x v="0"/>
    <m/>
    <m/>
    <m/>
    <m/>
    <m/>
    <m/>
    <m/>
    <m/>
    <m/>
    <m/>
    <n v="92.076952888800008"/>
    <m/>
    <m/>
    <m/>
    <m/>
    <m/>
    <m/>
    <m/>
    <s v="567859,51"/>
    <s v="6287837,11"/>
    <n v="0"/>
    <n v="92.076952888800008"/>
    <n v="0"/>
  </r>
  <r>
    <n v="179"/>
    <x v="120"/>
    <s v=""/>
    <x v="271"/>
    <n v="2017"/>
    <n v="60567719"/>
    <x v="57"/>
    <x v="118"/>
    <x v="120"/>
    <n v="9560"/>
    <s v="Hadsund"/>
    <n v="846"/>
    <n v="291"/>
    <x v="53"/>
    <m/>
    <s v="FJ"/>
    <s v="Fjernvarmeværk"/>
    <n v="353000"/>
    <n v="350030"/>
    <x v="180"/>
    <x v="0"/>
    <s v="fvv"/>
    <d v="2015-10-28T00:00:00"/>
    <m/>
    <n v="2.15"/>
    <n v="0"/>
    <n v="2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67590,52"/>
    <s v="6287318,7"/>
    <n v="0"/>
    <n v="0"/>
    <n v="0"/>
  </r>
  <r>
    <n v="179"/>
    <x v="121"/>
    <s v=""/>
    <x v="272"/>
    <n v="2017"/>
    <n v="60567719"/>
    <x v="57"/>
    <x v="119"/>
    <x v="121"/>
    <n v="9560"/>
    <s v="Hadsund"/>
    <n v="846"/>
    <n v="291"/>
    <x v="53"/>
    <m/>
    <s v="FJ"/>
    <s v="Fjernvarmeværk"/>
    <n v="353000"/>
    <n v="350030"/>
    <x v="181"/>
    <x v="0"/>
    <s v="fvv"/>
    <d v="2013-04-01T00:00:00"/>
    <m/>
    <n v="2.15"/>
    <n v="0"/>
    <n v="2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68362,47"/>
    <s v="6287507,39"/>
    <n v="0"/>
    <n v="0"/>
    <n v="0"/>
  </r>
  <r>
    <n v="179"/>
    <x v="121"/>
    <s v=""/>
    <x v="273"/>
    <n v="2017"/>
    <n v="60567719"/>
    <x v="57"/>
    <x v="119"/>
    <x v="121"/>
    <n v="9560"/>
    <s v="Hadsund"/>
    <n v="846"/>
    <n v="291"/>
    <x v="53"/>
    <m/>
    <s v="FJ"/>
    <s v="Fjernvarmeværk"/>
    <n v="353000"/>
    <n v="350030"/>
    <x v="181"/>
    <x v="0"/>
    <s v="fvv"/>
    <d v="2013-04-01T00:00:00"/>
    <m/>
    <n v="2.15"/>
    <n v="0"/>
    <n v="2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68362,47"/>
    <s v="6287507,39"/>
    <n v="0"/>
    <n v="0"/>
    <n v="0"/>
  </r>
  <r>
    <n v="179"/>
    <x v="122"/>
    <s v=""/>
    <x v="274"/>
    <n v="2017"/>
    <n v="60567719"/>
    <x v="57"/>
    <x v="120"/>
    <x v="122"/>
    <n v="9560"/>
    <s v="Hadsund"/>
    <n v="846"/>
    <n v="291"/>
    <x v="53"/>
    <m/>
    <s v="FJ"/>
    <s v="Fjernvarmeværk"/>
    <n v="353000"/>
    <n v="350030"/>
    <x v="182"/>
    <x v="3"/>
    <s v="fvv"/>
    <d v="2016-02-01T00:00:00"/>
    <m/>
    <n v="14"/>
    <n v="0"/>
    <n v="14"/>
    <x v="221"/>
    <n v="30.5244"/>
    <n v="30.5244"/>
    <n v="0"/>
    <n v="0"/>
    <n v="1"/>
    <n v="0"/>
    <n v="0"/>
    <x v="0"/>
    <x v="0"/>
    <m/>
    <m/>
    <m/>
    <m/>
    <m/>
    <m/>
    <m/>
    <m/>
    <m/>
    <m/>
    <m/>
    <m/>
    <m/>
    <m/>
    <m/>
    <n v="30.5244"/>
    <m/>
    <m/>
    <s v="567994,34"/>
    <s v="6288688,49"/>
    <n v="0"/>
    <n v="30.5244"/>
    <n v="0"/>
  </r>
  <r>
    <n v="182"/>
    <x v="123"/>
    <s v=""/>
    <x v="275"/>
    <n v="2017"/>
    <n v="22662910"/>
    <x v="58"/>
    <x v="121"/>
    <x v="123"/>
    <n v="9370"/>
    <s v="Hals"/>
    <n v="851"/>
    <n v="293"/>
    <x v="54"/>
    <m/>
    <s v="FJ"/>
    <s v="Fjernvarmeværk"/>
    <n v="353000"/>
    <n v="350030"/>
    <x v="183"/>
    <x v="0"/>
    <s v="fvv"/>
    <d v="2001-12-18T00:00:00"/>
    <m/>
    <n v="5.2"/>
    <n v="0"/>
    <n v="6"/>
    <x v="222"/>
    <n v="63.115200000000002"/>
    <n v="63.115200000000002"/>
    <n v="0"/>
    <n v="0"/>
    <n v="1"/>
    <n v="0"/>
    <n v="0"/>
    <x v="0"/>
    <x v="0"/>
    <m/>
    <m/>
    <m/>
    <m/>
    <m/>
    <m/>
    <m/>
    <m/>
    <m/>
    <m/>
    <n v="66.010559999999998"/>
    <m/>
    <m/>
    <m/>
    <m/>
    <m/>
    <m/>
    <m/>
    <s v="578850,66"/>
    <s v="6318300,1"/>
    <n v="0"/>
    <n v="66.010559999999998"/>
    <n v="0"/>
  </r>
  <r>
    <n v="182"/>
    <x v="123"/>
    <s v=""/>
    <x v="276"/>
    <n v="2017"/>
    <n v="22662910"/>
    <x v="58"/>
    <x v="121"/>
    <x v="123"/>
    <n v="9370"/>
    <s v="Hals"/>
    <n v="851"/>
    <n v="293"/>
    <x v="54"/>
    <m/>
    <s v="FJ"/>
    <s v="Fjernvarmeværk"/>
    <n v="353000"/>
    <n v="350030"/>
    <x v="69"/>
    <x v="0"/>
    <s v="fvv"/>
    <d v="2012-02-21T00:00:00"/>
    <m/>
    <n v="10"/>
    <n v="0"/>
    <n v="10"/>
    <x v="223"/>
    <n v="7.5600000000000001E-2"/>
    <n v="7.5600000000000001E-2"/>
    <n v="0"/>
    <n v="0"/>
    <n v="1"/>
    <n v="0"/>
    <n v="0"/>
    <x v="0"/>
    <x v="0"/>
    <m/>
    <n v="0.10804770000000001"/>
    <m/>
    <m/>
    <m/>
    <m/>
    <m/>
    <m/>
    <m/>
    <m/>
    <m/>
    <m/>
    <m/>
    <m/>
    <m/>
    <m/>
    <m/>
    <m/>
    <s v="578850,66"/>
    <s v="6318300,1"/>
    <n v="0.10804770000000001"/>
    <n v="0"/>
    <n v="0"/>
  </r>
  <r>
    <n v="182"/>
    <x v="123"/>
    <s v=""/>
    <x v="277"/>
    <n v="2017"/>
    <n v="22662910"/>
    <x v="58"/>
    <x v="121"/>
    <x v="123"/>
    <n v="9370"/>
    <s v="Hals"/>
    <n v="851"/>
    <n v="293"/>
    <x v="54"/>
    <m/>
    <s v="FJ"/>
    <s v="Fjernvarmeværk"/>
    <n v="353000"/>
    <n v="350030"/>
    <x v="184"/>
    <x v="0"/>
    <s v="fvv"/>
    <d v="2015-06-15T00:00:00"/>
    <m/>
    <n v="4"/>
    <n v="0"/>
    <n v="4"/>
    <x v="224"/>
    <n v="19.929600000000001"/>
    <n v="19.929600000000001"/>
    <n v="0"/>
    <n v="0"/>
    <n v="1"/>
    <n v="0"/>
    <n v="0"/>
    <x v="0"/>
    <x v="0"/>
    <m/>
    <m/>
    <m/>
    <m/>
    <m/>
    <m/>
    <m/>
    <m/>
    <m/>
    <n v="21.315000000000001"/>
    <m/>
    <m/>
    <m/>
    <m/>
    <m/>
    <m/>
    <m/>
    <m/>
    <s v="578850,66"/>
    <s v="6318300,1"/>
    <n v="0"/>
    <n v="21.315000000000001"/>
    <n v="0"/>
  </r>
  <r>
    <n v="184"/>
    <x v="124"/>
    <s v=""/>
    <x v="278"/>
    <n v="2017"/>
    <n v="42272612"/>
    <x v="59"/>
    <x v="122"/>
    <x v="124"/>
    <n v="8882"/>
    <s v="Fårvang"/>
    <n v="740"/>
    <n v="204"/>
    <x v="46"/>
    <m/>
    <s v="FJ"/>
    <s v="Fjernvarmeværk"/>
    <n v="353000"/>
    <n v="350030"/>
    <x v="81"/>
    <x v="0"/>
    <s v="fvv"/>
    <d v="2004-11-10T00:00:00"/>
    <m/>
    <n v="3.2280000000000002"/>
    <n v="0"/>
    <n v="3.5"/>
    <x v="225"/>
    <n v="4.4352"/>
    <n v="4.4352"/>
    <n v="0"/>
    <n v="0"/>
    <n v="1"/>
    <n v="0"/>
    <n v="0"/>
    <x v="0"/>
    <x v="0"/>
    <m/>
    <m/>
    <m/>
    <m/>
    <m/>
    <m/>
    <m/>
    <m/>
    <m/>
    <m/>
    <n v="4.0919999999999996"/>
    <m/>
    <m/>
    <m/>
    <m/>
    <m/>
    <m/>
    <m/>
    <s v="545291,82"/>
    <s v="6236094,11"/>
    <n v="0"/>
    <n v="4.0919999999999996"/>
    <n v="0"/>
  </r>
  <r>
    <n v="184"/>
    <x v="124"/>
    <s v=""/>
    <x v="279"/>
    <n v="2017"/>
    <n v="42272612"/>
    <x v="59"/>
    <x v="122"/>
    <x v="124"/>
    <n v="8882"/>
    <s v="Fårvang"/>
    <n v="740"/>
    <n v="204"/>
    <x v="46"/>
    <m/>
    <s v="FJ"/>
    <s v="Fjernvarmeværk"/>
    <n v="353000"/>
    <n v="350030"/>
    <x v="81"/>
    <x v="0"/>
    <s v="fvv"/>
    <d v="2004-12-15T00:00:00"/>
    <m/>
    <n v="1"/>
    <n v="0"/>
    <n v="1"/>
    <x v="226"/>
    <n v="7.1999999999999998E-3"/>
    <n v="7.1999999999999998E-3"/>
    <n v="0"/>
    <n v="0"/>
    <n v="1"/>
    <n v="0"/>
    <n v="0"/>
    <x v="0"/>
    <x v="0"/>
    <m/>
    <m/>
    <m/>
    <m/>
    <m/>
    <m/>
    <m/>
    <m/>
    <m/>
    <m/>
    <m/>
    <m/>
    <n v="8.7500000000000008E-3"/>
    <m/>
    <m/>
    <m/>
    <m/>
    <m/>
    <s v="545291,82"/>
    <s v="6236094,11"/>
    <n v="0"/>
    <n v="8.7500000000000008E-3"/>
    <n v="0"/>
  </r>
  <r>
    <n v="184"/>
    <x v="124"/>
    <s v=""/>
    <x v="280"/>
    <n v="2017"/>
    <n v="42272612"/>
    <x v="59"/>
    <x v="122"/>
    <x v="124"/>
    <n v="8882"/>
    <s v="Fårvang"/>
    <n v="740"/>
    <n v="204"/>
    <x v="46"/>
    <m/>
    <s v="FJ"/>
    <s v="Fjernvarmeværk"/>
    <n v="353000"/>
    <n v="350030"/>
    <x v="185"/>
    <x v="0"/>
    <s v="fvv"/>
    <d v="2010-11-01T00:00:00"/>
    <m/>
    <n v="4.5"/>
    <n v="0"/>
    <n v="4.25"/>
    <x v="227"/>
    <n v="7.9200000000000007E-2"/>
    <n v="7.9200000000000007E-2"/>
    <n v="0"/>
    <n v="0"/>
    <n v="1"/>
    <n v="0"/>
    <n v="0"/>
    <x v="0"/>
    <x v="0"/>
    <m/>
    <m/>
    <m/>
    <n v="8.6016259999999997E-2"/>
    <m/>
    <m/>
    <m/>
    <m/>
    <m/>
    <m/>
    <m/>
    <m/>
    <m/>
    <m/>
    <m/>
    <m/>
    <m/>
    <m/>
    <s v="545291,82"/>
    <s v="6236094,11"/>
    <n v="8.6016259999999997E-2"/>
    <n v="0"/>
    <n v="0"/>
  </r>
  <r>
    <n v="184"/>
    <x v="125"/>
    <s v=""/>
    <x v="281"/>
    <n v="2017"/>
    <n v="42272612"/>
    <x v="59"/>
    <x v="123"/>
    <x v="125"/>
    <n v="8883"/>
    <s v="Gjern"/>
    <n v="740"/>
    <n v="204"/>
    <x v="46"/>
    <m/>
    <s v="FJ"/>
    <s v="Fjernvarmeværk"/>
    <n v="353000"/>
    <n v="350030"/>
    <x v="13"/>
    <x v="0"/>
    <s v="fvv"/>
    <d v="2012-01-01T00:00:00"/>
    <m/>
    <n v="13"/>
    <n v="0"/>
    <n v="13"/>
    <x v="228"/>
    <n v="0.59040000000000004"/>
    <n v="0.59040000000000004"/>
    <n v="0"/>
    <n v="0"/>
    <n v="1"/>
    <n v="0"/>
    <n v="0"/>
    <x v="0"/>
    <x v="0"/>
    <m/>
    <m/>
    <m/>
    <n v="7.4968300000000003E-3"/>
    <m/>
    <m/>
    <m/>
    <m/>
    <m/>
    <m/>
    <m/>
    <m/>
    <n v="0.6825"/>
    <m/>
    <m/>
    <m/>
    <m/>
    <m/>
    <s v="545728"/>
    <s v="6232041"/>
    <n v="7.4968300000000003E-3"/>
    <n v="0.6825"/>
    <n v="0"/>
  </r>
  <r>
    <n v="184"/>
    <x v="126"/>
    <s v=""/>
    <x v="282"/>
    <n v="2017"/>
    <n v="42272612"/>
    <x v="59"/>
    <x v="124"/>
    <x v="126"/>
    <n v="8450"/>
    <s v="Hammel"/>
    <n v="710"/>
    <n v="204"/>
    <x v="46"/>
    <n v="1"/>
    <s v="FJ"/>
    <s v="Fjernvarmeværk"/>
    <n v="353000"/>
    <n v="350030"/>
    <x v="186"/>
    <x v="0"/>
    <s v="fvv"/>
    <d v="1986-10-01T00:00:00"/>
    <m/>
    <n v="3.7"/>
    <n v="0"/>
    <n v="3.33"/>
    <x v="229"/>
    <n v="3.5999999999999999E-3"/>
    <n v="3.5999999999999999E-3"/>
    <n v="0"/>
    <n v="0"/>
    <n v="1"/>
    <n v="0"/>
    <n v="0"/>
    <x v="0"/>
    <x v="0"/>
    <m/>
    <m/>
    <m/>
    <n v="3.5870000000000003E-3"/>
    <m/>
    <m/>
    <m/>
    <m/>
    <m/>
    <m/>
    <m/>
    <m/>
    <m/>
    <m/>
    <m/>
    <m/>
    <m/>
    <m/>
    <s v="553304"/>
    <s v="6232951"/>
    <n v="3.5870000000000003E-3"/>
    <n v="0"/>
    <n v="0"/>
  </r>
  <r>
    <n v="184"/>
    <x v="126"/>
    <s v=""/>
    <x v="283"/>
    <n v="2017"/>
    <n v="42272612"/>
    <x v="59"/>
    <x v="124"/>
    <x v="126"/>
    <n v="8450"/>
    <s v="Hammel"/>
    <n v="710"/>
    <n v="204"/>
    <x v="46"/>
    <n v="1"/>
    <s v="FJ"/>
    <s v="Fjernvarmeværk"/>
    <n v="353000"/>
    <n v="350030"/>
    <x v="187"/>
    <x v="0"/>
    <s v="fvv"/>
    <d v="1989-06-06T00:00:00"/>
    <m/>
    <n v="7.4"/>
    <n v="0"/>
    <n v="6.66"/>
    <x v="230"/>
    <n v="1.8E-3"/>
    <n v="1.8E-3"/>
    <n v="0"/>
    <n v="0"/>
    <n v="1"/>
    <n v="0"/>
    <n v="0"/>
    <x v="0"/>
    <x v="0"/>
    <m/>
    <m/>
    <m/>
    <n v="1.7935000000000002E-3"/>
    <m/>
    <m/>
    <m/>
    <m/>
    <m/>
    <m/>
    <m/>
    <m/>
    <m/>
    <m/>
    <m/>
    <m/>
    <m/>
    <m/>
    <s v="553304"/>
    <s v="6232951"/>
    <n v="1.7935000000000002E-3"/>
    <n v="0"/>
    <n v="0"/>
  </r>
  <r>
    <n v="184"/>
    <x v="126"/>
    <s v=""/>
    <x v="284"/>
    <n v="2017"/>
    <n v="42272612"/>
    <x v="59"/>
    <x v="124"/>
    <x v="126"/>
    <n v="8450"/>
    <s v="Hammel"/>
    <n v="710"/>
    <n v="204"/>
    <x v="46"/>
    <n v="1"/>
    <s v="FJ"/>
    <s v="Fjernvarmeværk"/>
    <n v="353000"/>
    <n v="350030"/>
    <x v="188"/>
    <x v="0"/>
    <s v="fvv"/>
    <d v="1991-10-01T00:00:00"/>
    <m/>
    <n v="7.4"/>
    <n v="0"/>
    <n v="6.66"/>
    <x v="230"/>
    <n v="1.8E-3"/>
    <n v="1.8E-3"/>
    <n v="0"/>
    <n v="0"/>
    <n v="1"/>
    <n v="0"/>
    <n v="0"/>
    <x v="0"/>
    <x v="0"/>
    <m/>
    <m/>
    <m/>
    <n v="1.7935000000000002E-3"/>
    <m/>
    <m/>
    <m/>
    <m/>
    <m/>
    <m/>
    <m/>
    <m/>
    <m/>
    <n v="0"/>
    <m/>
    <m/>
    <m/>
    <m/>
    <s v="553304"/>
    <s v="6232951"/>
    <n v="1.7935000000000002E-3"/>
    <n v="0"/>
    <n v="0"/>
  </r>
  <r>
    <n v="184"/>
    <x v="126"/>
    <s v=""/>
    <x v="285"/>
    <n v="2017"/>
    <n v="42272612"/>
    <x v="59"/>
    <x v="124"/>
    <x v="126"/>
    <n v="8450"/>
    <s v="Hammel"/>
    <n v="710"/>
    <n v="204"/>
    <x v="46"/>
    <n v="1"/>
    <s v="FJ"/>
    <s v="Fjernvarmeværk"/>
    <n v="353000"/>
    <n v="350030"/>
    <x v="189"/>
    <x v="0"/>
    <s v="fvv"/>
    <d v="1986-09-01T00:00:00"/>
    <m/>
    <n v="6.4"/>
    <n v="0"/>
    <n v="6.66"/>
    <x v="231"/>
    <n v="2.3003999999999998"/>
    <n v="2.3003999999999998"/>
    <n v="0"/>
    <n v="0"/>
    <n v="1"/>
    <n v="0"/>
    <n v="0"/>
    <x v="0"/>
    <x v="0"/>
    <m/>
    <m/>
    <m/>
    <m/>
    <m/>
    <m/>
    <m/>
    <n v="2.597"/>
    <m/>
    <m/>
    <m/>
    <n v="0"/>
    <m/>
    <m/>
    <m/>
    <m/>
    <m/>
    <m/>
    <s v="553304"/>
    <s v="6232951"/>
    <n v="1.16865"/>
    <n v="1.42835"/>
    <n v="0"/>
  </r>
  <r>
    <n v="184"/>
    <x v="126"/>
    <s v=""/>
    <x v="286"/>
    <n v="2017"/>
    <n v="42272612"/>
    <x v="59"/>
    <x v="124"/>
    <x v="126"/>
    <n v="8450"/>
    <s v="Hammel"/>
    <n v="710"/>
    <n v="204"/>
    <x v="46"/>
    <n v="1"/>
    <s v="FJ"/>
    <s v="Fjernvarmeværk"/>
    <n v="353000"/>
    <n v="350030"/>
    <x v="190"/>
    <x v="0"/>
    <s v="fvv"/>
    <d v="2002-09-01T00:00:00"/>
    <m/>
    <n v="14"/>
    <n v="0"/>
    <n v="15.5"/>
    <x v="232"/>
    <n v="410.13"/>
    <n v="410.13"/>
    <n v="0"/>
    <n v="0"/>
    <n v="1"/>
    <n v="0"/>
    <n v="0"/>
    <x v="0"/>
    <x v="0"/>
    <m/>
    <m/>
    <m/>
    <n v="0"/>
    <m/>
    <m/>
    <m/>
    <n v="357.9196"/>
    <m/>
    <m/>
    <m/>
    <n v="0"/>
    <m/>
    <m/>
    <m/>
    <m/>
    <m/>
    <m/>
    <s v="553304"/>
    <s v="6232951"/>
    <n v="161.06381999999999"/>
    <n v="196.85578000000001"/>
    <n v="0"/>
  </r>
  <r>
    <n v="184"/>
    <x v="126"/>
    <s v=""/>
    <x v="287"/>
    <n v="2017"/>
    <n v="42272612"/>
    <x v="59"/>
    <x v="124"/>
    <x v="126"/>
    <n v="8450"/>
    <s v="Hammel"/>
    <n v="710"/>
    <n v="204"/>
    <x v="46"/>
    <n v="1"/>
    <s v="FJ"/>
    <s v="Fjernvarmeværk"/>
    <n v="353000"/>
    <n v="350030"/>
    <x v="191"/>
    <x v="0"/>
    <s v="fvv"/>
    <d v="2013-12-03T00:00:00"/>
    <m/>
    <n v="10.87"/>
    <n v="0"/>
    <n v="10"/>
    <x v="233"/>
    <n v="142.9128"/>
    <n v="142.9128"/>
    <n v="0"/>
    <n v="0"/>
    <n v="1"/>
    <n v="0"/>
    <n v="0"/>
    <x v="0"/>
    <x v="0"/>
    <m/>
    <m/>
    <m/>
    <m/>
    <m/>
    <m/>
    <m/>
    <m/>
    <m/>
    <m/>
    <n v="136.2636"/>
    <n v="0"/>
    <m/>
    <m/>
    <m/>
    <m/>
    <m/>
    <m/>
    <s v="553304"/>
    <s v="6232951"/>
    <n v="0"/>
    <n v="136.2636"/>
    <n v="0"/>
  </r>
  <r>
    <n v="184"/>
    <x v="126"/>
    <s v=""/>
    <x v="288"/>
    <n v="2017"/>
    <n v="42272612"/>
    <x v="59"/>
    <x v="124"/>
    <x v="126"/>
    <n v="8450"/>
    <s v="Hammel"/>
    <n v="710"/>
    <n v="204"/>
    <x v="46"/>
    <n v="1"/>
    <s v="FJ"/>
    <s v="Fjernvarmeværk"/>
    <n v="353000"/>
    <n v="350030"/>
    <x v="2"/>
    <x v="0"/>
    <s v="fvv"/>
    <d v="2016-01-20T00:00:00"/>
    <m/>
    <n v="12.6"/>
    <n v="0"/>
    <n v="12"/>
    <x v="234"/>
    <n v="3.8483999999999998"/>
    <n v="3.8483999999999998"/>
    <n v="0"/>
    <n v="0"/>
    <n v="1"/>
    <n v="0"/>
    <n v="0"/>
    <x v="0"/>
    <x v="0"/>
    <m/>
    <m/>
    <m/>
    <m/>
    <m/>
    <m/>
    <n v="4.2398136000000006"/>
    <m/>
    <m/>
    <m/>
    <m/>
    <m/>
    <m/>
    <m/>
    <m/>
    <m/>
    <m/>
    <m/>
    <s v="553304"/>
    <s v="6232951"/>
    <n v="4.2398136000000006"/>
    <n v="0"/>
    <n v="0"/>
  </r>
  <r>
    <n v="184"/>
    <x v="127"/>
    <s v=""/>
    <x v="289"/>
    <n v="2017"/>
    <n v="42272612"/>
    <x v="59"/>
    <x v="125"/>
    <x v="127"/>
    <n v="8450"/>
    <s v="Hammel"/>
    <n v="710"/>
    <n v="204"/>
    <x v="46"/>
    <m/>
    <s v="FJ"/>
    <s v="Fjernvarmeværk"/>
    <n v="353000"/>
    <n v="350030"/>
    <x v="192"/>
    <x v="0"/>
    <s v="fvv"/>
    <d v="1957-09-01T00:00:00"/>
    <m/>
    <n v="12"/>
    <n v="0"/>
    <n v="12"/>
    <x v="235"/>
    <n v="2.8800000000000002E-3"/>
    <n v="2.8800000000000002E-3"/>
    <n v="0"/>
    <n v="0"/>
    <n v="1"/>
    <n v="0"/>
    <n v="0"/>
    <x v="0"/>
    <x v="0"/>
    <m/>
    <m/>
    <m/>
    <m/>
    <m/>
    <m/>
    <m/>
    <m/>
    <m/>
    <m/>
    <m/>
    <m/>
    <m/>
    <n v="3.0870000000000003E-3"/>
    <m/>
    <m/>
    <m/>
    <m/>
    <s v="553846"/>
    <s v="6235056"/>
    <n v="0"/>
    <n v="3.0870000000000003E-3"/>
    <n v="0"/>
  </r>
  <r>
    <n v="184"/>
    <x v="128"/>
    <s v=""/>
    <x v="290"/>
    <n v="2017"/>
    <n v="42272612"/>
    <x v="59"/>
    <x v="126"/>
    <x v="128"/>
    <n v="8471"/>
    <s v="Sabro"/>
    <n v="710"/>
    <n v="204"/>
    <x v="46"/>
    <m/>
    <s v="DC"/>
    <s v="Decentralt værk"/>
    <n v="351100"/>
    <n v="350010"/>
    <x v="14"/>
    <x v="1"/>
    <s v="kvt"/>
    <d v="1996-09-13T00:00:00"/>
    <m/>
    <n v="2"/>
    <n v="0.74"/>
    <n v="0.9"/>
    <x v="236"/>
    <n v="2.52E-2"/>
    <n v="2.52E-2"/>
    <n v="1.3838400000000001E-2"/>
    <n v="1.3838400000000001E-2"/>
    <n v="0.27195027195027194"/>
    <n v="0.72804972804972801"/>
    <n v="0"/>
    <x v="0"/>
    <x v="0"/>
    <m/>
    <m/>
    <m/>
    <m/>
    <m/>
    <m/>
    <n v="4.6331999999999998E-2"/>
    <m/>
    <m/>
    <m/>
    <m/>
    <m/>
    <m/>
    <m/>
    <m/>
    <m/>
    <m/>
    <m/>
    <s v="561695"/>
    <s v="6230819"/>
    <n v="4.6331999999999998E-2"/>
    <n v="0"/>
    <n v="0"/>
  </r>
  <r>
    <n v="184"/>
    <x v="128"/>
    <s v=""/>
    <x v="291"/>
    <n v="2017"/>
    <n v="42272612"/>
    <x v="59"/>
    <x v="126"/>
    <x v="128"/>
    <n v="8471"/>
    <s v="Sabro"/>
    <n v="710"/>
    <n v="204"/>
    <x v="46"/>
    <m/>
    <s v="DC"/>
    <s v="Decentralt værk"/>
    <n v="351100"/>
    <n v="350010"/>
    <x v="15"/>
    <x v="1"/>
    <s v="kvt"/>
    <d v="1996-01-01T00:00:00"/>
    <m/>
    <n v="2"/>
    <n v="0.74"/>
    <n v="1.1000000000000001"/>
    <x v="236"/>
    <n v="2.52E-2"/>
    <n v="2.52E-2"/>
    <n v="1.3838400000000001E-2"/>
    <n v="1.3838400000000001E-2"/>
    <n v="0.27195027195027194"/>
    <n v="0.72804972804972801"/>
    <n v="0"/>
    <x v="0"/>
    <x v="0"/>
    <m/>
    <m/>
    <m/>
    <m/>
    <m/>
    <m/>
    <n v="4.6331999999999998E-2"/>
    <m/>
    <m/>
    <m/>
    <m/>
    <m/>
    <m/>
    <m/>
    <m/>
    <m/>
    <m/>
    <m/>
    <s v="561695"/>
    <s v="6230819"/>
    <n v="4.6331999999999998E-2"/>
    <n v="0"/>
    <n v="0"/>
  </r>
  <r>
    <n v="184"/>
    <x v="128"/>
    <s v=""/>
    <x v="292"/>
    <n v="2017"/>
    <n v="42272612"/>
    <x v="59"/>
    <x v="126"/>
    <x v="128"/>
    <n v="8471"/>
    <s v="Sabro"/>
    <n v="710"/>
    <n v="204"/>
    <x v="46"/>
    <m/>
    <s v="DC"/>
    <s v="Decentralt værk"/>
    <n v="351100"/>
    <n v="350010"/>
    <x v="193"/>
    <x v="0"/>
    <s v="fvv"/>
    <d v="1996-01-01T00:00:00"/>
    <m/>
    <n v="2.5"/>
    <n v="0"/>
    <n v="2.5"/>
    <x v="237"/>
    <n v="1.7999999999999999E-2"/>
    <n v="1.7999999999999999E-2"/>
    <n v="0"/>
    <n v="0"/>
    <n v="1"/>
    <n v="0"/>
    <n v="0"/>
    <x v="0"/>
    <x v="0"/>
    <m/>
    <m/>
    <m/>
    <m/>
    <m/>
    <m/>
    <n v="1.8295200000000001E-2"/>
    <m/>
    <m/>
    <m/>
    <m/>
    <m/>
    <m/>
    <m/>
    <m/>
    <m/>
    <m/>
    <m/>
    <s v="561695"/>
    <s v="6230819"/>
    <n v="1.8295200000000001E-2"/>
    <n v="0"/>
    <n v="0"/>
  </r>
  <r>
    <n v="184"/>
    <x v="129"/>
    <s v=""/>
    <x v="293"/>
    <n v="2017"/>
    <n v="42272612"/>
    <x v="59"/>
    <x v="127"/>
    <x v="129"/>
    <n v="8450"/>
    <s v="Hammel"/>
    <n v="710"/>
    <n v="204"/>
    <x v="46"/>
    <m/>
    <s v="FJ"/>
    <s v="Fjernvarmeværk"/>
    <n v="353000"/>
    <n v="350030"/>
    <x v="13"/>
    <x v="0"/>
    <s v="fvv"/>
    <d v="2014-01-01T00:00:00"/>
    <m/>
    <n v="5.4"/>
    <n v="0"/>
    <n v="5"/>
    <x v="238"/>
    <n v="1.116E-2"/>
    <n v="1.116E-2"/>
    <n v="0"/>
    <n v="0"/>
    <n v="1"/>
    <n v="0"/>
    <n v="0"/>
    <x v="0"/>
    <x v="0"/>
    <m/>
    <m/>
    <m/>
    <m/>
    <m/>
    <m/>
    <n v="1.11276E-2"/>
    <m/>
    <m/>
    <m/>
    <m/>
    <m/>
    <m/>
    <m/>
    <m/>
    <m/>
    <m/>
    <m/>
    <s v="553150,19"/>
    <s v="6233872,97"/>
    <n v="1.11276E-2"/>
    <n v="0"/>
    <n v="0"/>
  </r>
  <r>
    <n v="184"/>
    <x v="129"/>
    <s v=""/>
    <x v="294"/>
    <n v="2017"/>
    <n v="42272612"/>
    <x v="59"/>
    <x v="127"/>
    <x v="129"/>
    <n v="8450"/>
    <s v="Hammel"/>
    <n v="710"/>
    <n v="204"/>
    <x v="46"/>
    <m/>
    <s v="FJ"/>
    <s v="Fjernvarmeværk"/>
    <n v="353000"/>
    <n v="350030"/>
    <x v="16"/>
    <x v="0"/>
    <s v="fvv"/>
    <d v="2014-01-01T00:00:00"/>
    <m/>
    <n v="5.4"/>
    <n v="0"/>
    <n v="5"/>
    <x v="238"/>
    <n v="1.116E-2"/>
    <n v="1.116E-2"/>
    <n v="0"/>
    <n v="0"/>
    <n v="1"/>
    <n v="0"/>
    <n v="0"/>
    <x v="0"/>
    <x v="0"/>
    <m/>
    <m/>
    <m/>
    <m/>
    <m/>
    <m/>
    <n v="1.11276E-2"/>
    <m/>
    <m/>
    <m/>
    <m/>
    <m/>
    <m/>
    <m/>
    <m/>
    <m/>
    <m/>
    <m/>
    <s v="553150,19"/>
    <s v="6233872,97"/>
    <n v="1.11276E-2"/>
    <n v="0"/>
    <n v="0"/>
  </r>
  <r>
    <n v="185"/>
    <x v="130"/>
    <s v=""/>
    <x v="295"/>
    <n v="2017"/>
    <n v="23067919"/>
    <x v="60"/>
    <x v="128"/>
    <x v="130"/>
    <n v="8830"/>
    <s v="Tjele"/>
    <n v="791"/>
    <n v="265"/>
    <x v="55"/>
    <m/>
    <s v="DC"/>
    <s v="Decentralt værk"/>
    <n v="353000"/>
    <n v="350030"/>
    <x v="194"/>
    <x v="0"/>
    <s v="fvv"/>
    <d v="1986-10-01T00:00:00"/>
    <m/>
    <n v="2.2999999999999998"/>
    <n v="0"/>
    <n v="2.33"/>
    <x v="239"/>
    <n v="27.4176"/>
    <n v="25.928280000000001"/>
    <n v="0"/>
    <n v="0"/>
    <n v="1"/>
    <n v="0"/>
    <n v="0"/>
    <x v="0"/>
    <x v="0"/>
    <m/>
    <m/>
    <m/>
    <m/>
    <m/>
    <m/>
    <n v="26.469352799999999"/>
    <m/>
    <m/>
    <m/>
    <m/>
    <m/>
    <m/>
    <m/>
    <m/>
    <m/>
    <m/>
    <m/>
    <s v="546115,31"/>
    <s v="6262072,83"/>
    <n v="26.469352799999999"/>
    <n v="0"/>
    <n v="0"/>
  </r>
  <r>
    <n v="185"/>
    <x v="130"/>
    <s v=""/>
    <x v="296"/>
    <n v="2017"/>
    <n v="23067919"/>
    <x v="60"/>
    <x v="128"/>
    <x v="130"/>
    <n v="8830"/>
    <s v="Tjele"/>
    <n v="791"/>
    <n v="265"/>
    <x v="55"/>
    <m/>
    <s v="DC"/>
    <s v="Decentralt værk"/>
    <n v="353000"/>
    <n v="350030"/>
    <x v="195"/>
    <x v="1"/>
    <s v="kvt"/>
    <d v="2006-12-07T00:00:00"/>
    <m/>
    <n v="4.5"/>
    <n v="2"/>
    <n v="2.5499999999999998"/>
    <x v="240"/>
    <n v="2.0808"/>
    <n v="1.96776"/>
    <n v="1.6297092"/>
    <n v="1.6297092"/>
    <n v="0.2676220805811011"/>
    <n v="0.73237791941889885"/>
    <n v="0"/>
    <x v="0"/>
    <x v="0"/>
    <m/>
    <m/>
    <m/>
    <m/>
    <m/>
    <m/>
    <n v="3.8875716000000002"/>
    <m/>
    <m/>
    <m/>
    <m/>
    <m/>
    <m/>
    <m/>
    <m/>
    <m/>
    <m/>
    <m/>
    <s v="546115,31"/>
    <s v="6262072,83"/>
    <n v="3.8875716000000002"/>
    <n v="0"/>
    <n v="0"/>
  </r>
  <r>
    <n v="185"/>
    <x v="131"/>
    <s v=""/>
    <x v="297"/>
    <n v="2017"/>
    <n v="23067919"/>
    <x v="60"/>
    <x v="129"/>
    <x v="131"/>
    <n v="8830"/>
    <s v="Tjele"/>
    <n v="791"/>
    <n v="265"/>
    <x v="55"/>
    <m/>
    <s v="FJ"/>
    <s v="Fjernvarmeværk"/>
    <n v="353000"/>
    <n v="350030"/>
    <x v="8"/>
    <x v="3"/>
    <s v="fvv"/>
    <d v="2016-09-15T00:00:00"/>
    <m/>
    <n v="4"/>
    <n v="0"/>
    <n v="4"/>
    <x v="241"/>
    <n v="8.01"/>
    <n v="8.01"/>
    <n v="0"/>
    <n v="0"/>
    <n v="1"/>
    <n v="0"/>
    <n v="0"/>
    <x v="0"/>
    <x v="0"/>
    <m/>
    <m/>
    <m/>
    <m/>
    <m/>
    <m/>
    <m/>
    <m/>
    <m/>
    <m/>
    <m/>
    <m/>
    <m/>
    <m/>
    <m/>
    <n v="8.01"/>
    <m/>
    <m/>
    <s v="546844,4"/>
    <s v="6262250,31"/>
    <n v="0"/>
    <n v="8.01"/>
    <n v="0"/>
  </r>
  <r>
    <n v="186"/>
    <x v="132"/>
    <s v=""/>
    <x v="298"/>
    <n v="2017"/>
    <n v="23011514"/>
    <x v="61"/>
    <x v="130"/>
    <x v="132"/>
    <n v="7730"/>
    <s v="Hanstholm"/>
    <n v="787"/>
    <n v="234"/>
    <x v="26"/>
    <m/>
    <s v="FJ"/>
    <s v="Fjernvarmeværk"/>
    <n v="353000"/>
    <n v="350030"/>
    <x v="196"/>
    <x v="0"/>
    <s v="fvv"/>
    <d v="1986-01-01T00:00:00"/>
    <m/>
    <n v="6.3"/>
    <n v="0"/>
    <n v="6.3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n v="0"/>
    <m/>
    <m/>
    <m/>
    <m/>
    <s v="476765,36"/>
    <s v="6330213,42"/>
    <n v="0"/>
    <n v="0"/>
    <n v="0"/>
  </r>
  <r>
    <n v="186"/>
    <x v="132"/>
    <s v=""/>
    <x v="299"/>
    <n v="2017"/>
    <n v="23011514"/>
    <x v="61"/>
    <x v="130"/>
    <x v="132"/>
    <n v="7730"/>
    <s v="Hanstholm"/>
    <n v="787"/>
    <n v="234"/>
    <x v="26"/>
    <m/>
    <s v="FJ"/>
    <s v="Fjernvarmeværk"/>
    <n v="353000"/>
    <n v="350030"/>
    <x v="197"/>
    <x v="0"/>
    <s v="fvv"/>
    <d v="1992-01-01T00:00:00"/>
    <m/>
    <n v="3.6"/>
    <n v="0"/>
    <n v="3.6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476765,36"/>
    <s v="6330213,42"/>
    <n v="0"/>
    <n v="0"/>
    <n v="0"/>
  </r>
  <r>
    <n v="186"/>
    <x v="132"/>
    <s v=""/>
    <x v="300"/>
    <n v="2017"/>
    <n v="23011514"/>
    <x v="61"/>
    <x v="130"/>
    <x v="132"/>
    <n v="7730"/>
    <s v="Hanstholm"/>
    <n v="787"/>
    <n v="234"/>
    <x v="26"/>
    <m/>
    <s v="FJ"/>
    <s v="Fjernvarmeværk"/>
    <n v="353000"/>
    <n v="350030"/>
    <x v="198"/>
    <x v="0"/>
    <s v="fvv"/>
    <d v="2007-12-31T00:00:00"/>
    <m/>
    <n v="4.5999999999999996"/>
    <n v="0"/>
    <n v="4.5999999999999996"/>
    <x v="21"/>
    <n v="0"/>
    <n v="0"/>
    <n v="0"/>
    <n v="0"/>
    <n v="1"/>
    <n v="0"/>
    <n v="0"/>
    <x v="0"/>
    <x v="0"/>
    <m/>
    <m/>
    <m/>
    <m/>
    <m/>
    <m/>
    <m/>
    <m/>
    <m/>
    <m/>
    <m/>
    <m/>
    <m/>
    <n v="0"/>
    <m/>
    <m/>
    <m/>
    <m/>
    <s v="476765,36"/>
    <s v="6330213,42"/>
    <n v="0"/>
    <n v="0"/>
    <n v="0"/>
  </r>
  <r>
    <n v="186"/>
    <x v="133"/>
    <s v=""/>
    <x v="301"/>
    <n v="2017"/>
    <n v="23011514"/>
    <x v="61"/>
    <x v="131"/>
    <x v="133"/>
    <n v="7730"/>
    <s v="Hanstholm"/>
    <n v="787"/>
    <n v="234"/>
    <x v="26"/>
    <m/>
    <s v="DC"/>
    <s v="Decentralt værk"/>
    <n v="353000"/>
    <n v="350030"/>
    <x v="199"/>
    <x v="1"/>
    <s v="kvt"/>
    <d v="1994-01-01T00:00:00"/>
    <m/>
    <n v="14.55"/>
    <n v="5.2"/>
    <n v="7"/>
    <x v="242"/>
    <n v="8.1360000000000002E-2"/>
    <n v="8.1360000000000002E-2"/>
    <n v="6.2640000000000001E-2"/>
    <n v="6.2640000000000001E-2"/>
    <n v="0.17782114025839144"/>
    <n v="0.82217885974160854"/>
    <n v="0"/>
    <x v="0"/>
    <x v="0"/>
    <m/>
    <m/>
    <m/>
    <m/>
    <m/>
    <m/>
    <n v="0.22876920000000001"/>
    <m/>
    <m/>
    <m/>
    <m/>
    <m/>
    <m/>
    <m/>
    <m/>
    <m/>
    <m/>
    <m/>
    <s v="477910,22"/>
    <s v="6330241,34"/>
    <n v="0.22876920000000001"/>
    <n v="0"/>
    <n v="0"/>
  </r>
  <r>
    <n v="186"/>
    <x v="133"/>
    <s v=""/>
    <x v="302"/>
    <n v="2017"/>
    <n v="23011514"/>
    <x v="61"/>
    <x v="131"/>
    <x v="133"/>
    <n v="7730"/>
    <s v="Hanstholm"/>
    <n v="787"/>
    <n v="234"/>
    <x v="26"/>
    <m/>
    <s v="DC"/>
    <s v="Decentralt værk"/>
    <n v="353000"/>
    <n v="350030"/>
    <x v="57"/>
    <x v="2"/>
    <s v="fvv"/>
    <d v="2011-07-01T00:00:00"/>
    <m/>
    <n v="10"/>
    <n v="0"/>
    <n v="10"/>
    <x v="243"/>
    <n v="0.3024"/>
    <n v="0.29520000000000002"/>
    <n v="0"/>
    <n v="0"/>
    <n v="1"/>
    <n v="0"/>
    <n v="0"/>
    <x v="0"/>
    <x v="0"/>
    <m/>
    <m/>
    <m/>
    <m/>
    <m/>
    <m/>
    <m/>
    <m/>
    <m/>
    <m/>
    <m/>
    <m/>
    <m/>
    <m/>
    <m/>
    <m/>
    <m/>
    <n v="0.33479999999999999"/>
    <s v="477910,22"/>
    <s v="6330241,34"/>
    <n v="0"/>
    <n v="0"/>
    <n v="0.33479999999999999"/>
  </r>
  <r>
    <n v="186"/>
    <x v="133"/>
    <s v=""/>
    <x v="303"/>
    <n v="2017"/>
    <n v="23011514"/>
    <x v="61"/>
    <x v="131"/>
    <x v="133"/>
    <n v="7730"/>
    <s v="Hanstholm"/>
    <n v="787"/>
    <n v="234"/>
    <x v="26"/>
    <m/>
    <s v="DC"/>
    <s v="Decentralt værk"/>
    <n v="353000"/>
    <n v="350030"/>
    <x v="3"/>
    <x v="0"/>
    <s v="fvv"/>
    <d v="2015-09-01T00:00:00"/>
    <m/>
    <n v="6.3"/>
    <n v="0"/>
    <n v="6.3"/>
    <x v="244"/>
    <n v="86.535719999999998"/>
    <n v="86.535719999999998"/>
    <n v="0"/>
    <n v="0"/>
    <n v="1"/>
    <n v="0"/>
    <n v="0"/>
    <x v="0"/>
    <x v="0"/>
    <m/>
    <m/>
    <m/>
    <m/>
    <m/>
    <m/>
    <m/>
    <m/>
    <m/>
    <m/>
    <n v="76.376000000000005"/>
    <m/>
    <m/>
    <m/>
    <m/>
    <m/>
    <m/>
    <m/>
    <s v="477910,22"/>
    <s v="6330241,34"/>
    <n v="0"/>
    <n v="76.376000000000005"/>
    <n v="0"/>
  </r>
  <r>
    <n v="192"/>
    <x v="134"/>
    <s v=""/>
    <x v="304"/>
    <n v="2017"/>
    <n v="41529911"/>
    <x v="62"/>
    <x v="132"/>
    <x v="134"/>
    <n v="8722"/>
    <s v="Hedensted"/>
    <n v="766"/>
    <n v="146"/>
    <x v="56"/>
    <n v="1"/>
    <s v="DC"/>
    <s v="Decentralt værk"/>
    <n v="353000"/>
    <n v="350030"/>
    <x v="14"/>
    <x v="1"/>
    <s v="kvt"/>
    <d v="1993-01-01T00:00:00"/>
    <m/>
    <n v="3.8"/>
    <n v="1.4"/>
    <n v="2"/>
    <x v="245"/>
    <n v="5.3280000000000001E-2"/>
    <n v="5.3280000000000001E-2"/>
    <n v="3.7080000000000002E-2"/>
    <n v="3.7080000000000002E-2"/>
    <n v="0.19733859569588524"/>
    <n v="0.8026614043041147"/>
    <n v="0"/>
    <x v="0"/>
    <x v="0"/>
    <m/>
    <m/>
    <m/>
    <m/>
    <m/>
    <m/>
    <n v="0.13499639999999999"/>
    <m/>
    <m/>
    <m/>
    <m/>
    <m/>
    <m/>
    <m/>
    <m/>
    <m/>
    <m/>
    <m/>
    <s v="543911,6"/>
    <s v="6181147,96"/>
    <n v="0.13499639999999999"/>
    <n v="0"/>
    <n v="0"/>
  </r>
  <r>
    <n v="192"/>
    <x v="134"/>
    <s v=""/>
    <x v="305"/>
    <n v="2017"/>
    <n v="41529911"/>
    <x v="62"/>
    <x v="132"/>
    <x v="134"/>
    <n v="8722"/>
    <s v="Hedensted"/>
    <n v="766"/>
    <n v="146"/>
    <x v="56"/>
    <n v="1"/>
    <s v="DC"/>
    <s v="Decentralt værk"/>
    <n v="353000"/>
    <n v="350030"/>
    <x v="13"/>
    <x v="0"/>
    <s v="fvv"/>
    <d v="2004-08-31T00:00:00"/>
    <m/>
    <n v="10"/>
    <n v="0"/>
    <n v="10"/>
    <x v="246"/>
    <n v="126.25488"/>
    <n v="126.25488"/>
    <n v="0"/>
    <n v="0"/>
    <n v="1"/>
    <n v="0"/>
    <n v="0"/>
    <x v="0"/>
    <x v="0"/>
    <m/>
    <n v="0"/>
    <n v="0"/>
    <m/>
    <m/>
    <m/>
    <n v="119.00908800000001"/>
    <m/>
    <m/>
    <m/>
    <m/>
    <m/>
    <m/>
    <n v="0"/>
    <m/>
    <m/>
    <m/>
    <m/>
    <s v="543911,6"/>
    <s v="6181147,96"/>
    <n v="119.00908800000001"/>
    <n v="0"/>
    <n v="0"/>
  </r>
  <r>
    <n v="192"/>
    <x v="134"/>
    <s v=""/>
    <x v="306"/>
    <n v="2017"/>
    <n v="41529911"/>
    <x v="62"/>
    <x v="132"/>
    <x v="134"/>
    <n v="8722"/>
    <s v="Hedensted"/>
    <n v="766"/>
    <n v="146"/>
    <x v="56"/>
    <n v="1"/>
    <s v="DC"/>
    <s v="Decentralt værk"/>
    <n v="353000"/>
    <n v="350030"/>
    <x v="15"/>
    <x v="1"/>
    <s v="kvt"/>
    <d v="1993-01-01T00:00:00"/>
    <m/>
    <n v="3.8"/>
    <n v="1.4"/>
    <n v="2"/>
    <x v="247"/>
    <n v="7.2000000000000005E-4"/>
    <n v="7.2000000000000005E-4"/>
    <n v="0"/>
    <n v="0"/>
    <n v="1"/>
    <n v="0"/>
    <n v="0"/>
    <x v="0"/>
    <x v="0"/>
    <m/>
    <m/>
    <m/>
    <m/>
    <m/>
    <m/>
    <n v="3.3264000000000002E-3"/>
    <m/>
    <m/>
    <m/>
    <m/>
    <m/>
    <m/>
    <m/>
    <m/>
    <m/>
    <m/>
    <m/>
    <s v="543911,6"/>
    <s v="6181147,96"/>
    <n v="3.3264000000000002E-3"/>
    <n v="0"/>
    <n v="0"/>
  </r>
  <r>
    <n v="192"/>
    <x v="134"/>
    <s v=""/>
    <x v="307"/>
    <n v="2017"/>
    <n v="41529911"/>
    <x v="62"/>
    <x v="132"/>
    <x v="134"/>
    <n v="8722"/>
    <s v="Hedensted"/>
    <n v="766"/>
    <n v="146"/>
    <x v="56"/>
    <n v="1"/>
    <s v="DC"/>
    <s v="Decentralt værk"/>
    <n v="353000"/>
    <n v="350030"/>
    <x v="200"/>
    <x v="1"/>
    <s v="kvt"/>
    <d v="1993-01-01T00:00:00"/>
    <m/>
    <n v="3.8"/>
    <n v="1.4"/>
    <n v="2"/>
    <x v="248"/>
    <n v="0"/>
    <n v="0"/>
    <n v="0"/>
    <n v="0"/>
    <n v="1"/>
    <n v="0"/>
    <n v="0"/>
    <x v="0"/>
    <x v="0"/>
    <m/>
    <m/>
    <m/>
    <m/>
    <m/>
    <m/>
    <n v="6.8903999999999997E-3"/>
    <m/>
    <m/>
    <m/>
    <m/>
    <m/>
    <m/>
    <m/>
    <m/>
    <m/>
    <m/>
    <m/>
    <s v="543911,6"/>
    <s v="6181147,96"/>
    <n v="6.8903999999999997E-3"/>
    <n v="0"/>
    <n v="0"/>
  </r>
  <r>
    <n v="192"/>
    <x v="134"/>
    <s v=""/>
    <x v="308"/>
    <n v="2017"/>
    <n v="41529911"/>
    <x v="62"/>
    <x v="132"/>
    <x v="134"/>
    <n v="8722"/>
    <s v="Hedensted"/>
    <n v="766"/>
    <n v="146"/>
    <x v="56"/>
    <n v="1"/>
    <s v="DC"/>
    <s v="Decentralt værk"/>
    <n v="353000"/>
    <n v="350030"/>
    <x v="201"/>
    <x v="1"/>
    <s v="kvt"/>
    <d v="2001-01-01T00:00:00"/>
    <m/>
    <n v="4.96"/>
    <n v="1.9"/>
    <n v="2.6"/>
    <x v="249"/>
    <n v="0.76283999999999996"/>
    <n v="0.76283999999999996"/>
    <n v="0.61775999999999998"/>
    <n v="0.61775999999999998"/>
    <n v="0.24423303450612829"/>
    <n v="0.75576696549387168"/>
    <n v="0"/>
    <x v="0"/>
    <x v="0"/>
    <m/>
    <m/>
    <m/>
    <m/>
    <m/>
    <m/>
    <n v="1.5617052"/>
    <m/>
    <m/>
    <m/>
    <m/>
    <m/>
    <m/>
    <m/>
    <m/>
    <m/>
    <m/>
    <m/>
    <s v="543911,6"/>
    <s v="6181147,96"/>
    <n v="1.5617052"/>
    <n v="0"/>
    <n v="0"/>
  </r>
  <r>
    <n v="192"/>
    <x v="134"/>
    <s v=""/>
    <x v="309"/>
    <n v="2017"/>
    <n v="41529911"/>
    <x v="62"/>
    <x v="132"/>
    <x v="134"/>
    <n v="8722"/>
    <s v="Hedensted"/>
    <n v="766"/>
    <n v="146"/>
    <x v="56"/>
    <n v="1"/>
    <s v="DC"/>
    <s v="Decentralt værk"/>
    <n v="353000"/>
    <n v="350030"/>
    <x v="16"/>
    <x v="0"/>
    <s v="fvv"/>
    <d v="2004-08-31T00:00:00"/>
    <m/>
    <n v="4.25"/>
    <n v="0"/>
    <n v="4.25"/>
    <x v="250"/>
    <n v="0.45144000000000001"/>
    <n v="0.45144000000000001"/>
    <n v="0"/>
    <n v="0"/>
    <n v="1"/>
    <n v="0"/>
    <n v="0"/>
    <x v="0"/>
    <x v="0"/>
    <m/>
    <m/>
    <m/>
    <m/>
    <m/>
    <m/>
    <n v="0.43698599999999999"/>
    <m/>
    <m/>
    <m/>
    <m/>
    <m/>
    <m/>
    <m/>
    <m/>
    <m/>
    <m/>
    <m/>
    <s v="543911,6"/>
    <s v="6181147,96"/>
    <n v="0.43698599999999999"/>
    <n v="0"/>
    <n v="0"/>
  </r>
  <r>
    <n v="192"/>
    <x v="134"/>
    <s v=""/>
    <x v="310"/>
    <n v="2017"/>
    <n v="41529911"/>
    <x v="62"/>
    <x v="132"/>
    <x v="134"/>
    <n v="8722"/>
    <s v="Hedensted"/>
    <n v="766"/>
    <n v="146"/>
    <x v="56"/>
    <n v="1"/>
    <s v="DC"/>
    <s v="Decentralt værk"/>
    <n v="353000"/>
    <n v="350030"/>
    <x v="39"/>
    <x v="5"/>
    <s v="kvt"/>
    <d v="2004-08-31T00:00:00"/>
    <m/>
    <n v="0.18"/>
    <n v="0.18"/>
    <n v="0"/>
    <x v="251"/>
    <n v="0"/>
    <n v="0"/>
    <n v="0"/>
    <n v="0"/>
    <n v="1"/>
    <n v="0"/>
    <n v="0"/>
    <x v="0"/>
    <x v="0"/>
    <m/>
    <m/>
    <m/>
    <n v="1.2913200000000001E-4"/>
    <m/>
    <m/>
    <m/>
    <m/>
    <m/>
    <m/>
    <m/>
    <m/>
    <m/>
    <m/>
    <m/>
    <m/>
    <m/>
    <m/>
    <s v="543911,6"/>
    <s v="6181147,96"/>
    <n v="1.2913200000000001E-4"/>
    <n v="0"/>
    <n v="0"/>
  </r>
  <r>
    <n v="192"/>
    <x v="134"/>
    <s v=""/>
    <x v="311"/>
    <n v="2017"/>
    <n v="41529911"/>
    <x v="62"/>
    <x v="132"/>
    <x v="134"/>
    <n v="8722"/>
    <s v="Hedensted"/>
    <n v="766"/>
    <n v="146"/>
    <x v="56"/>
    <n v="1"/>
    <s v="DC"/>
    <s v="Decentralt værk"/>
    <n v="353000"/>
    <n v="350030"/>
    <x v="202"/>
    <x v="3"/>
    <s v="fvv"/>
    <d v="2016-07-01T00:00:00"/>
    <m/>
    <n v="8"/>
    <n v="0"/>
    <n v="8"/>
    <x v="252"/>
    <n v="12.0456"/>
    <n v="12.0456"/>
    <n v="0"/>
    <n v="0"/>
    <n v="1"/>
    <n v="0"/>
    <n v="0"/>
    <x v="0"/>
    <x v="0"/>
    <m/>
    <m/>
    <m/>
    <m/>
    <m/>
    <m/>
    <m/>
    <m/>
    <m/>
    <m/>
    <m/>
    <m/>
    <m/>
    <m/>
    <m/>
    <n v="12.0456"/>
    <m/>
    <m/>
    <s v="543911,6"/>
    <s v="6181147,96"/>
    <n v="0"/>
    <n v="12.0456"/>
    <n v="0"/>
  </r>
  <r>
    <n v="192"/>
    <x v="135"/>
    <s v=""/>
    <x v="312"/>
    <n v="2017"/>
    <n v="41529911"/>
    <x v="62"/>
    <x v="133"/>
    <x v="135"/>
    <n v="8722"/>
    <s v="Hedensted"/>
    <n v="766"/>
    <n v="146"/>
    <x v="56"/>
    <m/>
    <s v="ER"/>
    <s v="Erhvervsværk"/>
    <n v="107200"/>
    <n v="100040"/>
    <x v="203"/>
    <x v="6"/>
    <s v="pvp"/>
    <d v="2015-01-01T00:00:00"/>
    <m/>
    <n v="0.25"/>
    <n v="0"/>
    <n v="0.25"/>
    <x v="21"/>
    <n v="0"/>
    <n v="0"/>
    <n v="0"/>
    <n v="0"/>
    <n v="0"/>
    <n v="0"/>
    <n v="1"/>
    <x v="0"/>
    <x v="0"/>
    <m/>
    <m/>
    <m/>
    <m/>
    <m/>
    <m/>
    <m/>
    <m/>
    <m/>
    <m/>
    <m/>
    <m/>
    <m/>
    <m/>
    <n v="0"/>
    <m/>
    <m/>
    <m/>
    <s v="543188,63"/>
    <s v="6179612,62"/>
    <n v="0"/>
    <n v="0"/>
    <n v="0"/>
  </r>
  <r>
    <n v="192"/>
    <x v="136"/>
    <s v=""/>
    <x v="313"/>
    <n v="2017"/>
    <n v="41529911"/>
    <x v="62"/>
    <x v="134"/>
    <x v="136"/>
    <n v="8722"/>
    <s v="Hedensted"/>
    <n v="766"/>
    <n v="146"/>
    <x v="56"/>
    <m/>
    <s v="ER"/>
    <s v="Erhvervsværk"/>
    <n v="471120"/>
    <n v="470000"/>
    <x v="204"/>
    <x v="6"/>
    <s v="pvp"/>
    <d v="2014-04-01T00:00:00"/>
    <m/>
    <n v="0.05"/>
    <n v="0"/>
    <n v="0.05"/>
    <x v="253"/>
    <n v="0.12132"/>
    <n v="0.12132"/>
    <n v="0"/>
    <n v="0"/>
    <n v="1"/>
    <n v="0"/>
    <n v="0"/>
    <x v="0"/>
    <x v="0"/>
    <m/>
    <m/>
    <m/>
    <m/>
    <m/>
    <m/>
    <m/>
    <m/>
    <m/>
    <m/>
    <m/>
    <m/>
    <m/>
    <m/>
    <n v="0.1214496"/>
    <m/>
    <m/>
    <m/>
    <s v="543975,18"/>
    <s v="6180577,95"/>
    <n v="0"/>
    <n v="0.1214496"/>
    <n v="0"/>
  </r>
  <r>
    <n v="192"/>
    <x v="137"/>
    <s v=""/>
    <x v="314"/>
    <n v="2017"/>
    <n v="41529911"/>
    <x v="62"/>
    <x v="135"/>
    <x v="137"/>
    <n v="8722"/>
    <s v="Hedensted"/>
    <n v="766"/>
    <n v="146"/>
    <x v="56"/>
    <m/>
    <s v="ER"/>
    <s v="Erhvervsværk"/>
    <n v="462100"/>
    <n v="460000"/>
    <x v="205"/>
    <x v="6"/>
    <s v="pvp"/>
    <d v="2016-06-01T00:00:00"/>
    <m/>
    <n v="0.8"/>
    <n v="0"/>
    <n v="0.8"/>
    <x v="254"/>
    <n v="0.30168"/>
    <n v="0.30168"/>
    <n v="0"/>
    <n v="0"/>
    <n v="1"/>
    <n v="0"/>
    <n v="0"/>
    <x v="0"/>
    <x v="0"/>
    <m/>
    <m/>
    <m/>
    <m/>
    <m/>
    <m/>
    <m/>
    <m/>
    <m/>
    <m/>
    <m/>
    <m/>
    <m/>
    <m/>
    <n v="0.30168"/>
    <m/>
    <m/>
    <m/>
    <s v="543254,94"/>
    <s v="6179337,18"/>
    <n v="0"/>
    <n v="0.30168"/>
    <n v="0"/>
  </r>
  <r>
    <n v="192"/>
    <x v="138"/>
    <s v=""/>
    <x v="315"/>
    <n v="2017"/>
    <n v="41529911"/>
    <x v="62"/>
    <x v="136"/>
    <x v="138"/>
    <n v="8722"/>
    <s v="Hedensted"/>
    <n v="766"/>
    <n v="146"/>
    <x v="56"/>
    <m/>
    <s v="FJ"/>
    <s v="Fjernvarmeværk"/>
    <n v="353000"/>
    <n v="350030"/>
    <x v="206"/>
    <x v="0"/>
    <s v="fvv"/>
    <d v="2017-11-07T00:00:00"/>
    <m/>
    <n v="2"/>
    <n v="0"/>
    <n v="1.8"/>
    <x v="255"/>
    <n v="8.2936800000000002"/>
    <n v="8.2936800000000002"/>
    <n v="0"/>
    <n v="0"/>
    <n v="1"/>
    <n v="0"/>
    <n v="0"/>
    <x v="0"/>
    <x v="0"/>
    <m/>
    <m/>
    <m/>
    <m/>
    <m/>
    <m/>
    <m/>
    <m/>
    <m/>
    <m/>
    <m/>
    <m/>
    <n v="8.9127500000000008"/>
    <m/>
    <m/>
    <m/>
    <m/>
    <m/>
    <s v="543866,32"/>
    <s v="6179715,69"/>
    <n v="0"/>
    <n v="8.9127500000000008"/>
    <n v="0"/>
  </r>
  <r>
    <n v="194"/>
    <x v="139"/>
    <s v=""/>
    <x v="316"/>
    <n v="2017"/>
    <n v="15978538"/>
    <x v="63"/>
    <x v="137"/>
    <x v="139"/>
    <n v="7250"/>
    <s v="Hejnsvig"/>
    <n v="530"/>
    <n v="130"/>
    <x v="57"/>
    <m/>
    <s v="DC"/>
    <s v="Decentralt værk"/>
    <n v="353000"/>
    <n v="350030"/>
    <x v="1"/>
    <x v="1"/>
    <s v="kvt"/>
    <d v="1992-01-01T00:00:00"/>
    <m/>
    <n v="5.7"/>
    <n v="2.08"/>
    <n v="3.2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00444"/>
    <s v="6172323"/>
    <n v="0"/>
    <n v="0"/>
    <n v="0"/>
  </r>
  <r>
    <n v="194"/>
    <x v="139"/>
    <s v=""/>
    <x v="317"/>
    <n v="2017"/>
    <n v="15978538"/>
    <x v="63"/>
    <x v="137"/>
    <x v="139"/>
    <n v="7250"/>
    <s v="Hejnsvig"/>
    <n v="530"/>
    <n v="130"/>
    <x v="57"/>
    <m/>
    <s v="DC"/>
    <s v="Decentralt værk"/>
    <n v="353000"/>
    <n v="350030"/>
    <x v="2"/>
    <x v="0"/>
    <s v="fvv"/>
    <d v="2012-01-01T00:00:00"/>
    <m/>
    <n v="2.5"/>
    <n v="0"/>
    <n v="2.5"/>
    <x v="256"/>
    <n v="1.52199"/>
    <n v="1.52199"/>
    <n v="0"/>
    <n v="0"/>
    <n v="1"/>
    <n v="0"/>
    <n v="0"/>
    <x v="0"/>
    <x v="0"/>
    <m/>
    <m/>
    <m/>
    <m/>
    <m/>
    <m/>
    <n v="1.5219864000000001"/>
    <m/>
    <m/>
    <m/>
    <m/>
    <m/>
    <m/>
    <m/>
    <m/>
    <m/>
    <m/>
    <m/>
    <s v="500444"/>
    <s v="6172323"/>
    <n v="1.5219864000000001"/>
    <n v="0"/>
    <n v="0"/>
  </r>
  <r>
    <n v="194"/>
    <x v="139"/>
    <s v=""/>
    <x v="318"/>
    <n v="2017"/>
    <n v="15978538"/>
    <x v="63"/>
    <x v="137"/>
    <x v="139"/>
    <n v="7250"/>
    <s v="Hejnsvig"/>
    <n v="530"/>
    <n v="130"/>
    <x v="57"/>
    <m/>
    <s v="DC"/>
    <s v="Decentralt værk"/>
    <n v="353000"/>
    <n v="350030"/>
    <x v="207"/>
    <x v="3"/>
    <s v="fvv"/>
    <d v="2010-06-01T00:00:00"/>
    <m/>
    <n v="4.2"/>
    <n v="0"/>
    <n v="4.2"/>
    <x v="257"/>
    <n v="7.0239599999999998"/>
    <n v="7.0239599999999998"/>
    <n v="0"/>
    <n v="0"/>
    <n v="1"/>
    <n v="0"/>
    <n v="0"/>
    <x v="0"/>
    <x v="0"/>
    <m/>
    <m/>
    <m/>
    <m/>
    <m/>
    <m/>
    <m/>
    <m/>
    <m/>
    <m/>
    <m/>
    <m/>
    <m/>
    <m/>
    <m/>
    <n v="7.0239599999999998"/>
    <m/>
    <m/>
    <s v="500444"/>
    <s v="6172323"/>
    <n v="0"/>
    <n v="7.0239599999999998"/>
    <n v="0"/>
  </r>
  <r>
    <n v="194"/>
    <x v="139"/>
    <s v=""/>
    <x v="319"/>
    <n v="2017"/>
    <n v="15978538"/>
    <x v="63"/>
    <x v="137"/>
    <x v="139"/>
    <n v="7250"/>
    <s v="Hejnsvig"/>
    <n v="530"/>
    <n v="130"/>
    <x v="57"/>
    <m/>
    <s v="DC"/>
    <s v="Decentralt værk"/>
    <n v="353000"/>
    <n v="350030"/>
    <x v="208"/>
    <x v="0"/>
    <s v="fvv"/>
    <d v="2016-10-01T00:00:00"/>
    <m/>
    <n v="1.6"/>
    <n v="0"/>
    <n v="1.6"/>
    <x v="258"/>
    <n v="26.9694"/>
    <n v="26.9694"/>
    <n v="0"/>
    <n v="0"/>
    <n v="1"/>
    <n v="0"/>
    <n v="0"/>
    <x v="0"/>
    <x v="0"/>
    <m/>
    <m/>
    <m/>
    <m/>
    <m/>
    <m/>
    <m/>
    <m/>
    <m/>
    <m/>
    <m/>
    <m/>
    <n v="26.969723999999999"/>
    <m/>
    <m/>
    <m/>
    <m/>
    <m/>
    <s v="500444"/>
    <s v="6172323"/>
    <n v="0"/>
    <n v="26.969723999999999"/>
    <n v="0"/>
  </r>
  <r>
    <n v="200"/>
    <x v="140"/>
    <s v=""/>
    <x v="320"/>
    <n v="2017"/>
    <n v="25809807"/>
    <x v="64"/>
    <x v="138"/>
    <x v="140"/>
    <n v="7400"/>
    <s v="Herning"/>
    <n v="657"/>
    <n v="163"/>
    <x v="58"/>
    <n v="1"/>
    <s v="FJ"/>
    <s v="Fjernvarmeværk"/>
    <n v="353000"/>
    <n v="350030"/>
    <x v="76"/>
    <x v="0"/>
    <s v="fvv"/>
    <d v="1969-01-01T00:00:00"/>
    <m/>
    <n v="18.600000000000001"/>
    <n v="0"/>
    <n v="18.600000000000001"/>
    <x v="259"/>
    <n v="0.25125999999999998"/>
    <n v="0.25125999999999998"/>
    <n v="0"/>
    <n v="0"/>
    <n v="1"/>
    <n v="0"/>
    <n v="0"/>
    <x v="0"/>
    <x v="0"/>
    <m/>
    <m/>
    <m/>
    <n v="0.28624259999999996"/>
    <m/>
    <m/>
    <n v="0"/>
    <m/>
    <m/>
    <m/>
    <m/>
    <m/>
    <m/>
    <m/>
    <m/>
    <m/>
    <m/>
    <m/>
    <s v="496237,09"/>
    <s v="6222334,57"/>
    <n v="0.28624259999999996"/>
    <n v="0"/>
    <n v="0"/>
  </r>
  <r>
    <n v="200"/>
    <x v="140"/>
    <s v=""/>
    <x v="321"/>
    <n v="2017"/>
    <n v="25809807"/>
    <x v="64"/>
    <x v="138"/>
    <x v="140"/>
    <n v="7400"/>
    <s v="Herning"/>
    <n v="657"/>
    <n v="163"/>
    <x v="58"/>
    <n v="1"/>
    <s v="FJ"/>
    <s v="Fjernvarmeværk"/>
    <n v="353000"/>
    <n v="350030"/>
    <x v="16"/>
    <x v="0"/>
    <s v="fvv"/>
    <d v="1973-01-01T00:00:00"/>
    <m/>
    <n v="23.6"/>
    <n v="0"/>
    <n v="23.6"/>
    <x v="260"/>
    <n v="0.50251999999999997"/>
    <n v="0.50251999999999997"/>
    <n v="0"/>
    <n v="0"/>
    <n v="1"/>
    <n v="0"/>
    <n v="0"/>
    <x v="0"/>
    <x v="0"/>
    <m/>
    <m/>
    <m/>
    <n v="0.57248519999999992"/>
    <m/>
    <m/>
    <m/>
    <m/>
    <m/>
    <m/>
    <m/>
    <m/>
    <m/>
    <m/>
    <m/>
    <m/>
    <m/>
    <m/>
    <s v="496237,09"/>
    <s v="6222334,57"/>
    <n v="0.57248519999999992"/>
    <n v="0"/>
    <n v="0"/>
  </r>
  <r>
    <n v="200"/>
    <x v="140"/>
    <s v=""/>
    <x v="322"/>
    <n v="2017"/>
    <n v="25809807"/>
    <x v="64"/>
    <x v="138"/>
    <x v="140"/>
    <n v="7400"/>
    <s v="Herning"/>
    <n v="657"/>
    <n v="163"/>
    <x v="58"/>
    <n v="1"/>
    <s v="FJ"/>
    <s v="Fjernvarmeværk"/>
    <n v="353000"/>
    <n v="350030"/>
    <x v="13"/>
    <x v="0"/>
    <s v="fvv"/>
    <d v="1986-01-01T00:00:00"/>
    <m/>
    <n v="29"/>
    <n v="0"/>
    <n v="29"/>
    <x v="261"/>
    <n v="15.863"/>
    <n v="15.863"/>
    <n v="0"/>
    <n v="0"/>
    <n v="1"/>
    <n v="0"/>
    <n v="0"/>
    <x v="0"/>
    <x v="0"/>
    <m/>
    <m/>
    <m/>
    <m/>
    <m/>
    <m/>
    <n v="15.551712"/>
    <m/>
    <m/>
    <m/>
    <m/>
    <m/>
    <m/>
    <m/>
    <m/>
    <m/>
    <m/>
    <m/>
    <s v="496237,09"/>
    <s v="6222334,57"/>
    <n v="15.551712"/>
    <n v="0"/>
    <n v="0"/>
  </r>
  <r>
    <n v="200"/>
    <x v="140"/>
    <s v=""/>
    <x v="323"/>
    <n v="2017"/>
    <n v="25809807"/>
    <x v="64"/>
    <x v="138"/>
    <x v="140"/>
    <n v="7400"/>
    <s v="Herning"/>
    <n v="657"/>
    <n v="163"/>
    <x v="58"/>
    <n v="1"/>
    <s v="FJ"/>
    <s v="Fjernvarmeværk"/>
    <n v="353000"/>
    <n v="350030"/>
    <x v="4"/>
    <x v="0"/>
    <s v="fvv"/>
    <d v="2012-01-01T00:00:00"/>
    <m/>
    <n v="25"/>
    <n v="0"/>
    <n v="25"/>
    <x v="262"/>
    <n v="24.558"/>
    <n v="24.558"/>
    <n v="0"/>
    <n v="0"/>
    <n v="1"/>
    <n v="0"/>
    <n v="0"/>
    <x v="0"/>
    <x v="0"/>
    <m/>
    <m/>
    <m/>
    <m/>
    <m/>
    <m/>
    <n v="22.951130399999997"/>
    <m/>
    <m/>
    <m/>
    <m/>
    <m/>
    <m/>
    <m/>
    <m/>
    <m/>
    <m/>
    <m/>
    <s v="496237,09"/>
    <s v="6222334,57"/>
    <n v="22.951130399999997"/>
    <n v="0"/>
    <n v="0"/>
  </r>
  <r>
    <n v="200"/>
    <x v="141"/>
    <s v=""/>
    <x v="324"/>
    <n v="2017"/>
    <n v="25809807"/>
    <x v="64"/>
    <x v="139"/>
    <x v="141"/>
    <n v="7400"/>
    <s v="Herning"/>
    <n v="657"/>
    <n v="163"/>
    <x v="58"/>
    <n v="1"/>
    <s v="FJ"/>
    <s v="Fjernvarmeværk"/>
    <n v="353000"/>
    <n v="350030"/>
    <x v="16"/>
    <x v="0"/>
    <s v="fvv"/>
    <d v="1966-01-01T00:00:00"/>
    <m/>
    <n v="9.3000000000000007"/>
    <n v="0"/>
    <n v="9.3000000000000007"/>
    <x v="263"/>
    <n v="4.1040000000000001"/>
    <n v="4.1040000000000001"/>
    <n v="0"/>
    <n v="0"/>
    <n v="1"/>
    <n v="0"/>
    <n v="0"/>
    <x v="0"/>
    <x v="0"/>
    <m/>
    <m/>
    <m/>
    <m/>
    <m/>
    <m/>
    <n v="4.3196472000000004"/>
    <m/>
    <m/>
    <m/>
    <m/>
    <m/>
    <m/>
    <m/>
    <m/>
    <m/>
    <m/>
    <m/>
    <s v="499473,46"/>
    <s v="6222289,28"/>
    <n v="4.3196472000000004"/>
    <n v="0"/>
    <n v="0"/>
  </r>
  <r>
    <n v="200"/>
    <x v="141"/>
    <s v=""/>
    <x v="325"/>
    <n v="2017"/>
    <n v="25809807"/>
    <x v="64"/>
    <x v="139"/>
    <x v="141"/>
    <n v="7400"/>
    <s v="Herning"/>
    <n v="657"/>
    <n v="163"/>
    <x v="58"/>
    <n v="1"/>
    <s v="FJ"/>
    <s v="Fjernvarmeværk"/>
    <n v="353000"/>
    <n v="350030"/>
    <x v="76"/>
    <x v="0"/>
    <s v="fvv"/>
    <d v="1966-01-01T00:00:00"/>
    <m/>
    <n v="9.3000000000000007"/>
    <n v="0"/>
    <n v="9.3000000000000007"/>
    <x v="264"/>
    <n v="3.0590000000000002"/>
    <n v="3.0590000000000002"/>
    <n v="0"/>
    <n v="0"/>
    <n v="1"/>
    <n v="0"/>
    <n v="0"/>
    <x v="0"/>
    <x v="0"/>
    <m/>
    <m/>
    <m/>
    <n v="0"/>
    <m/>
    <m/>
    <n v="3.1868099999999999"/>
    <m/>
    <m/>
    <m/>
    <m/>
    <m/>
    <m/>
    <m/>
    <m/>
    <m/>
    <m/>
    <m/>
    <s v="499473,46"/>
    <s v="6222289,28"/>
    <n v="3.1868099999999999"/>
    <n v="0"/>
    <n v="0"/>
  </r>
  <r>
    <n v="200"/>
    <x v="141"/>
    <s v=""/>
    <x v="326"/>
    <n v="2017"/>
    <n v="25809807"/>
    <x v="64"/>
    <x v="139"/>
    <x v="141"/>
    <n v="7400"/>
    <s v="Herning"/>
    <n v="657"/>
    <n v="163"/>
    <x v="58"/>
    <n v="1"/>
    <s v="FJ"/>
    <s v="Fjernvarmeværk"/>
    <n v="353000"/>
    <n v="350030"/>
    <x v="13"/>
    <x v="0"/>
    <s v="fvv"/>
    <d v="1986-01-01T00:00:00"/>
    <m/>
    <n v="18.600000000000001"/>
    <n v="0"/>
    <n v="18.600000000000001"/>
    <x v="265"/>
    <n v="38.872"/>
    <n v="38.872"/>
    <n v="0"/>
    <n v="0"/>
    <n v="1"/>
    <n v="0"/>
    <n v="0"/>
    <x v="0"/>
    <x v="0"/>
    <m/>
    <m/>
    <m/>
    <m/>
    <m/>
    <m/>
    <n v="37.739869200000001"/>
    <m/>
    <m/>
    <m/>
    <m/>
    <m/>
    <m/>
    <m/>
    <m/>
    <m/>
    <m/>
    <m/>
    <s v="499473,46"/>
    <s v="6222289,28"/>
    <n v="37.739869200000001"/>
    <n v="0"/>
    <n v="0"/>
  </r>
  <r>
    <n v="200"/>
    <x v="141"/>
    <s v=""/>
    <x v="327"/>
    <n v="2017"/>
    <n v="25809807"/>
    <x v="64"/>
    <x v="139"/>
    <x v="141"/>
    <n v="7400"/>
    <s v="Herning"/>
    <n v="657"/>
    <n v="163"/>
    <x v="58"/>
    <n v="1"/>
    <s v="FJ"/>
    <s v="Fjernvarmeværk"/>
    <n v="353000"/>
    <n v="350030"/>
    <x v="4"/>
    <x v="0"/>
    <s v="fvv"/>
    <d v="2009-05-04T00:00:00"/>
    <m/>
    <n v="21.8"/>
    <n v="0"/>
    <n v="21.8"/>
    <x v="266"/>
    <n v="45.966999999999999"/>
    <n v="45.966999999999999"/>
    <n v="0"/>
    <n v="0"/>
    <n v="1"/>
    <n v="0"/>
    <n v="0"/>
    <x v="0"/>
    <x v="0"/>
    <m/>
    <m/>
    <m/>
    <m/>
    <m/>
    <m/>
    <n v="44.199341999999994"/>
    <m/>
    <m/>
    <m/>
    <m/>
    <m/>
    <m/>
    <m/>
    <m/>
    <m/>
    <m/>
    <m/>
    <s v="499473,46"/>
    <s v="6222289,28"/>
    <n v="44.199341999999994"/>
    <n v="0"/>
    <n v="0"/>
  </r>
  <r>
    <n v="200"/>
    <x v="142"/>
    <s v=""/>
    <x v="328"/>
    <n v="2017"/>
    <n v="25809807"/>
    <x v="64"/>
    <x v="140"/>
    <x v="142"/>
    <n v="7400"/>
    <s v="Herning"/>
    <n v="657"/>
    <n v="163"/>
    <x v="58"/>
    <m/>
    <s v="FJ"/>
    <s v="Fjernvarmeværk"/>
    <n v="353000"/>
    <n v="350030"/>
    <x v="209"/>
    <x v="0"/>
    <s v="fvv"/>
    <d v="1964-01-01T00:00:00"/>
    <m/>
    <n v="9.3000000000000007"/>
    <n v="0"/>
    <n v="9.3000000000000007"/>
    <x v="267"/>
    <n v="2.2064300000000001"/>
    <n v="2.2064300000000001"/>
    <n v="0"/>
    <n v="0"/>
    <n v="1"/>
    <n v="0"/>
    <n v="0"/>
    <x v="0"/>
    <x v="0"/>
    <m/>
    <m/>
    <m/>
    <n v="2.5073129999999999"/>
    <m/>
    <m/>
    <m/>
    <m/>
    <m/>
    <m/>
    <m/>
    <m/>
    <m/>
    <m/>
    <m/>
    <m/>
    <m/>
    <m/>
    <s v="498781,31"/>
    <s v="6217901,17"/>
    <n v="2.5073129999999999"/>
    <n v="0"/>
    <n v="0"/>
  </r>
  <r>
    <n v="200"/>
    <x v="143"/>
    <s v=""/>
    <x v="329"/>
    <n v="2017"/>
    <n v="25809807"/>
    <x v="64"/>
    <x v="141"/>
    <x v="143"/>
    <n v="7400"/>
    <s v="Herning"/>
    <n v="657"/>
    <n v="169"/>
    <x v="59"/>
    <m/>
    <s v="FJ"/>
    <s v="Fjernvarmeværk"/>
    <n v="353000"/>
    <n v="350030"/>
    <x v="210"/>
    <x v="0"/>
    <s v="fvv"/>
    <d v="2015-01-01T00:00:00"/>
    <m/>
    <n v="0.95"/>
    <n v="0"/>
    <n v="0.95"/>
    <x v="268"/>
    <n v="9.8634199999999996"/>
    <n v="9.8634199999999996"/>
    <n v="0"/>
    <n v="0"/>
    <n v="1"/>
    <n v="0"/>
    <n v="0"/>
    <x v="0"/>
    <x v="0"/>
    <m/>
    <m/>
    <m/>
    <n v="8.6999999999999994E-2"/>
    <m/>
    <m/>
    <m/>
    <m/>
    <m/>
    <m/>
    <m/>
    <m/>
    <n v="10.4069"/>
    <m/>
    <m/>
    <m/>
    <m/>
    <m/>
    <s v="490756,18"/>
    <s v="6230277,63"/>
    <n v="8.6999999999999994E-2"/>
    <n v="10.4069"/>
    <n v="0"/>
  </r>
  <r>
    <n v="200"/>
    <x v="144"/>
    <s v=""/>
    <x v="330"/>
    <n v="2017"/>
    <n v="25809807"/>
    <x v="64"/>
    <x v="142"/>
    <x v="144"/>
    <n v="7451"/>
    <s v="Sunds"/>
    <n v="657"/>
    <n v="170"/>
    <x v="60"/>
    <m/>
    <s v="FJ"/>
    <s v="Fjernvarmeværk"/>
    <n v="353000"/>
    <n v="350030"/>
    <x v="211"/>
    <x v="0"/>
    <s v="fvv"/>
    <d v="2007-01-01T00:00:00"/>
    <m/>
    <n v="0.95"/>
    <n v="0"/>
    <n v="0.95"/>
    <x v="269"/>
    <n v="8.6255100000000002"/>
    <n v="8.6255100000000002"/>
    <n v="0"/>
    <n v="0"/>
    <n v="1"/>
    <n v="0"/>
    <n v="0"/>
    <x v="0"/>
    <x v="0"/>
    <m/>
    <m/>
    <m/>
    <n v="7.1739999999999998E-2"/>
    <m/>
    <m/>
    <m/>
    <m/>
    <m/>
    <m/>
    <m/>
    <m/>
    <n v="9.2029999999999994"/>
    <m/>
    <m/>
    <m/>
    <m/>
    <m/>
    <s v="500163"/>
    <s v="6235997"/>
    <n v="7.1739999999999998E-2"/>
    <n v="9.2029999999999994"/>
    <n v="0"/>
  </r>
  <r>
    <n v="200"/>
    <x v="145"/>
    <s v=""/>
    <x v="331"/>
    <n v="2017"/>
    <n v="25809807"/>
    <x v="64"/>
    <x v="143"/>
    <x v="145"/>
    <n v="7330"/>
    <s v="Brande"/>
    <n v="657"/>
    <n v="165"/>
    <x v="61"/>
    <m/>
    <s v="FJ"/>
    <s v="Fjernvarmeværk"/>
    <n v="353000"/>
    <n v="350030"/>
    <x v="212"/>
    <x v="0"/>
    <s v="fvv"/>
    <d v="2006-01-01T00:00:00"/>
    <m/>
    <n v="0.95"/>
    <n v="0"/>
    <n v="0.95"/>
    <x v="270"/>
    <n v="11.631399999999999"/>
    <n v="11.631399999999999"/>
    <n v="0"/>
    <n v="0"/>
    <n v="1"/>
    <n v="0"/>
    <n v="0"/>
    <x v="0"/>
    <x v="0"/>
    <m/>
    <m/>
    <m/>
    <n v="3.5869999999999999E-2"/>
    <m/>
    <m/>
    <m/>
    <m/>
    <m/>
    <m/>
    <m/>
    <m/>
    <n v="12.471"/>
    <m/>
    <m/>
    <m/>
    <m/>
    <m/>
    <s v="506887,86"/>
    <s v="6207250,94"/>
    <n v="3.5869999999999999E-2"/>
    <n v="12.471"/>
    <n v="0"/>
  </r>
  <r>
    <n v="200"/>
    <x v="146"/>
    <s v=""/>
    <x v="332"/>
    <n v="2017"/>
    <n v="25809807"/>
    <x v="64"/>
    <x v="144"/>
    <x v="146"/>
    <n v="7400"/>
    <s v="Herning"/>
    <n v="657"/>
    <n v="164"/>
    <x v="62"/>
    <m/>
    <s v="FJ"/>
    <s v="Fjernvarmeværk"/>
    <n v="353000"/>
    <n v="350030"/>
    <x v="213"/>
    <x v="0"/>
    <s v="fvv"/>
    <d v="2013-01-01T00:00:00"/>
    <m/>
    <n v="0.95"/>
    <n v="0"/>
    <n v="0.95"/>
    <x v="271"/>
    <n v="7.9379200000000001"/>
    <n v="7.9379200000000001"/>
    <n v="0"/>
    <n v="0"/>
    <n v="1"/>
    <n v="0"/>
    <n v="0"/>
    <x v="0"/>
    <x v="0"/>
    <m/>
    <m/>
    <m/>
    <n v="0.71739999999999993"/>
    <m/>
    <m/>
    <m/>
    <m/>
    <m/>
    <m/>
    <n v="7.8179999999999996"/>
    <m/>
    <m/>
    <m/>
    <m/>
    <m/>
    <m/>
    <m/>
    <s v="499790,36"/>
    <s v="6213188,12"/>
    <n v="0.71739999999999993"/>
    <n v="7.8179999999999996"/>
    <n v="0"/>
  </r>
  <r>
    <n v="200"/>
    <x v="147"/>
    <s v=""/>
    <x v="333"/>
    <n v="2017"/>
    <n v="25809807"/>
    <x v="64"/>
    <x v="145"/>
    <x v="147"/>
    <n v="7400"/>
    <s v="Herning"/>
    <n v="657"/>
    <n v="163"/>
    <x v="58"/>
    <m/>
    <s v="FJ"/>
    <s v="Fjernvarmeværk"/>
    <n v="353000"/>
    <n v="350030"/>
    <x v="214"/>
    <x v="0"/>
    <s v="fvv"/>
    <d v="2012-01-01T00:00:00"/>
    <m/>
    <n v="2"/>
    <n v="0"/>
    <n v="2"/>
    <x v="272"/>
    <n v="15.5357"/>
    <n v="15.5357"/>
    <n v="0"/>
    <n v="0"/>
    <n v="1"/>
    <n v="0"/>
    <n v="0"/>
    <x v="0"/>
    <x v="0"/>
    <m/>
    <m/>
    <m/>
    <n v="0"/>
    <m/>
    <m/>
    <m/>
    <m/>
    <m/>
    <m/>
    <m/>
    <m/>
    <n v="16.704999999999998"/>
    <m/>
    <m/>
    <m/>
    <m/>
    <m/>
    <s v="505506"/>
    <s v="6214064"/>
    <n v="0"/>
    <n v="16.704999999999998"/>
    <n v="0"/>
  </r>
  <r>
    <n v="200"/>
    <x v="147"/>
    <s v=""/>
    <x v="334"/>
    <n v="2017"/>
    <n v="25809807"/>
    <x v="64"/>
    <x v="145"/>
    <x v="147"/>
    <n v="7400"/>
    <s v="Herning"/>
    <n v="657"/>
    <n v="163"/>
    <x v="58"/>
    <m/>
    <s v="FJ"/>
    <s v="Fjernvarmeværk"/>
    <n v="353000"/>
    <n v="350030"/>
    <x v="215"/>
    <x v="3"/>
    <s v="fvv"/>
    <d v="2016-05-01T00:00:00"/>
    <m/>
    <n v="2"/>
    <n v="0"/>
    <n v="2"/>
    <x v="273"/>
    <n v="3.4036559999999998"/>
    <n v="3.4036559999999998"/>
    <n v="0"/>
    <n v="0"/>
    <n v="1"/>
    <n v="0"/>
    <n v="0"/>
    <x v="0"/>
    <x v="0"/>
    <m/>
    <m/>
    <m/>
    <m/>
    <m/>
    <m/>
    <m/>
    <m/>
    <m/>
    <m/>
    <m/>
    <m/>
    <m/>
    <m/>
    <m/>
    <n v="3.4395479999999998"/>
    <m/>
    <m/>
    <s v="505506"/>
    <s v="6214064"/>
    <n v="0"/>
    <n v="3.4395479999999998"/>
    <n v="0"/>
  </r>
  <r>
    <n v="200"/>
    <x v="148"/>
    <s v=""/>
    <x v="335"/>
    <n v="2017"/>
    <n v="25809807"/>
    <x v="64"/>
    <x v="146"/>
    <x v="148"/>
    <n v="7400"/>
    <s v="Herning"/>
    <n v="657"/>
    <n v="163"/>
    <x v="58"/>
    <m/>
    <s v="FJ"/>
    <s v="Fjernvarmeværk"/>
    <n v="353000"/>
    <n v="350030"/>
    <x v="216"/>
    <x v="0"/>
    <s v="fvv"/>
    <d v="1965-01-01T00:00:00"/>
    <m/>
    <n v="17.5"/>
    <n v="0"/>
    <n v="17.5"/>
    <x v="274"/>
    <n v="0.21465000000000001"/>
    <n v="0.21465000000000001"/>
    <n v="0"/>
    <n v="0"/>
    <n v="1"/>
    <n v="0"/>
    <n v="0"/>
    <x v="0"/>
    <x v="0"/>
    <m/>
    <m/>
    <m/>
    <n v="0.24391599999999999"/>
    <m/>
    <m/>
    <m/>
    <m/>
    <m/>
    <m/>
    <m/>
    <m/>
    <m/>
    <m/>
    <m/>
    <m/>
    <m/>
    <m/>
    <s v="503867,59"/>
    <s v="6220846,37"/>
    <n v="0.24391599999999999"/>
    <n v="0"/>
    <n v="0"/>
  </r>
  <r>
    <n v="200"/>
    <x v="149"/>
    <s v=""/>
    <x v="336"/>
    <n v="2017"/>
    <n v="25809807"/>
    <x v="64"/>
    <x v="147"/>
    <x v="149"/>
    <n v="7490"/>
    <s v="Aulum"/>
    <n v="657"/>
    <n v="160"/>
    <x v="63"/>
    <m/>
    <s v="FJ"/>
    <s v="Fjernvarmeværk"/>
    <n v="353000"/>
    <n v="350030"/>
    <x v="217"/>
    <x v="0"/>
    <s v="fvv"/>
    <d v="1993-01-01T00:00:00"/>
    <m/>
    <n v="2.25"/>
    <n v="0"/>
    <n v="2.25"/>
    <x v="275"/>
    <n v="0.12626200000000001"/>
    <n v="0.12626200000000001"/>
    <n v="0"/>
    <n v="0"/>
    <n v="1"/>
    <n v="0"/>
    <n v="0"/>
    <x v="0"/>
    <x v="0"/>
    <m/>
    <m/>
    <m/>
    <n v="0.14348"/>
    <m/>
    <m/>
    <m/>
    <m/>
    <m/>
    <m/>
    <m/>
    <m/>
    <m/>
    <m/>
    <m/>
    <m/>
    <m/>
    <m/>
    <s v="491936,13"/>
    <s v="6241456,61"/>
    <n v="0.14348"/>
    <n v="0"/>
    <n v="0"/>
  </r>
  <r>
    <n v="200"/>
    <x v="149"/>
    <s v=""/>
    <x v="337"/>
    <n v="2017"/>
    <n v="25809807"/>
    <x v="64"/>
    <x v="147"/>
    <x v="149"/>
    <n v="7490"/>
    <s v="Aulum"/>
    <n v="657"/>
    <n v="160"/>
    <x v="63"/>
    <m/>
    <s v="FJ"/>
    <s v="Fjernvarmeværk"/>
    <n v="353000"/>
    <n v="350030"/>
    <x v="218"/>
    <x v="0"/>
    <s v="fvv"/>
    <d v="2007-01-01T00:00:00"/>
    <m/>
    <n v="0.99"/>
    <n v="0"/>
    <n v="1.19"/>
    <x v="276"/>
    <n v="14.4"/>
    <n v="14.4"/>
    <n v="0"/>
    <n v="0"/>
    <n v="1"/>
    <n v="0"/>
    <n v="0"/>
    <x v="0"/>
    <x v="0"/>
    <m/>
    <m/>
    <m/>
    <m/>
    <m/>
    <m/>
    <m/>
    <m/>
    <m/>
    <m/>
    <m/>
    <m/>
    <n v="15.4839"/>
    <m/>
    <m/>
    <m/>
    <m/>
    <m/>
    <s v="491936,13"/>
    <s v="6241456,61"/>
    <n v="0"/>
    <n v="15.4839"/>
    <n v="0"/>
  </r>
  <r>
    <n v="200"/>
    <x v="150"/>
    <s v=""/>
    <x v="338"/>
    <n v="2017"/>
    <n v="25809807"/>
    <x v="64"/>
    <x v="148"/>
    <x v="150"/>
    <n v="7400"/>
    <s v="Herning"/>
    <n v="657"/>
    <n v="168"/>
    <x v="64"/>
    <m/>
    <s v="FJ"/>
    <s v="Fjernvarmeværk"/>
    <n v="353000"/>
    <n v="350030"/>
    <x v="219"/>
    <x v="0"/>
    <s v="fvv"/>
    <d v="2003-01-01T00:00:00"/>
    <m/>
    <n v="0.65"/>
    <n v="0"/>
    <n v="0.65"/>
    <x v="277"/>
    <n v="6.7846900000000003"/>
    <n v="6.7846900000000003"/>
    <n v="0"/>
    <n v="0"/>
    <n v="1"/>
    <n v="0"/>
    <n v="0"/>
    <x v="0"/>
    <x v="0"/>
    <m/>
    <m/>
    <m/>
    <n v="3.5869999999999999E-2"/>
    <m/>
    <m/>
    <m/>
    <m/>
    <m/>
    <m/>
    <m/>
    <m/>
    <n v="7.6740000000000004"/>
    <m/>
    <m/>
    <m/>
    <m/>
    <m/>
    <s v="488176"/>
    <s v="6219240"/>
    <n v="3.5869999999999999E-2"/>
    <n v="7.6740000000000004"/>
    <n v="0"/>
  </r>
  <r>
    <n v="200"/>
    <x v="151"/>
    <s v=""/>
    <x v="339"/>
    <n v="2017"/>
    <n v="25809807"/>
    <x v="64"/>
    <x v="149"/>
    <x v="151"/>
    <n v="7400"/>
    <s v="Herning"/>
    <n v="657"/>
    <n v="163"/>
    <x v="58"/>
    <m/>
    <s v="FJ"/>
    <s v="Fjernvarmeværk"/>
    <n v="353000"/>
    <n v="350030"/>
    <x v="220"/>
    <x v="0"/>
    <s v="fvv"/>
    <d v="1973-01-01T00:00:00"/>
    <m/>
    <n v="16.399999999999999"/>
    <n v="0"/>
    <n v="16.399999999999999"/>
    <x v="278"/>
    <n v="0.59753800000000001"/>
    <n v="0.59753800000000001"/>
    <n v="0"/>
    <n v="0"/>
    <n v="1"/>
    <n v="0"/>
    <n v="0"/>
    <x v="0"/>
    <x v="0"/>
    <m/>
    <m/>
    <m/>
    <n v="0.67901909999999999"/>
    <m/>
    <m/>
    <m/>
    <m/>
    <m/>
    <m/>
    <m/>
    <m/>
    <m/>
    <m/>
    <m/>
    <m/>
    <m/>
    <m/>
    <s v="503231,66"/>
    <s v="6222398,41"/>
    <n v="0.67901909999999999"/>
    <n v="0"/>
    <n v="0"/>
  </r>
  <r>
    <n v="200"/>
    <x v="152"/>
    <s v=""/>
    <x v="340"/>
    <n v="2017"/>
    <n v="25809807"/>
    <x v="64"/>
    <x v="150"/>
    <x v="152"/>
    <n v="7400"/>
    <s v="Herning"/>
    <n v="657"/>
    <n v="163"/>
    <x v="58"/>
    <m/>
    <s v="FJ"/>
    <s v="Fjernvarmeværk"/>
    <n v="353000"/>
    <n v="350030"/>
    <x v="221"/>
    <x v="0"/>
    <s v="fvv"/>
    <d v="1971-01-01T00:00:00"/>
    <m/>
    <n v="7.3"/>
    <n v="0"/>
    <n v="7.3"/>
    <x v="279"/>
    <n v="8.3889200000000006"/>
    <n v="8.3889200000000006"/>
    <n v="0"/>
    <n v="0"/>
    <n v="1"/>
    <n v="0"/>
    <n v="0"/>
    <x v="0"/>
    <x v="0"/>
    <m/>
    <m/>
    <m/>
    <n v="9.2185900000000007"/>
    <m/>
    <m/>
    <m/>
    <m/>
    <m/>
    <m/>
    <m/>
    <m/>
    <m/>
    <m/>
    <m/>
    <m/>
    <m/>
    <m/>
    <s v="493428,66"/>
    <s v="6220829,67"/>
    <n v="9.2185900000000007"/>
    <n v="0"/>
    <n v="0"/>
  </r>
  <r>
    <n v="200"/>
    <x v="153"/>
    <s v=""/>
    <x v="341"/>
    <n v="2017"/>
    <n v="25809807"/>
    <x v="64"/>
    <x v="151"/>
    <x v="153"/>
    <n v="7400"/>
    <s v="Herning"/>
    <n v="657"/>
    <n v="163"/>
    <x v="58"/>
    <n v="1"/>
    <s v="FJ"/>
    <s v="Fjernvarmeværk"/>
    <n v="353000"/>
    <n v="350030"/>
    <x v="13"/>
    <x v="0"/>
    <s v="fvv"/>
    <d v="1977-01-01T00:00:00"/>
    <m/>
    <n v="13"/>
    <n v="0"/>
    <n v="11.6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497911,72"/>
    <s v="6221689,16"/>
    <n v="0"/>
    <n v="0"/>
    <n v="0"/>
  </r>
  <r>
    <n v="200"/>
    <x v="153"/>
    <s v=""/>
    <x v="342"/>
    <n v="2017"/>
    <n v="25809807"/>
    <x v="64"/>
    <x v="151"/>
    <x v="153"/>
    <n v="7400"/>
    <s v="Herning"/>
    <n v="657"/>
    <n v="163"/>
    <x v="58"/>
    <n v="1"/>
    <s v="FJ"/>
    <s v="Fjernvarmeværk"/>
    <n v="353000"/>
    <n v="350030"/>
    <x v="16"/>
    <x v="0"/>
    <s v="fvv"/>
    <d v="1977-01-01T00:00:00"/>
    <m/>
    <n v="13"/>
    <n v="0"/>
    <n v="11.6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497911,72"/>
    <s v="6221689,16"/>
    <n v="0"/>
    <n v="0"/>
    <n v="0"/>
  </r>
  <r>
    <n v="200"/>
    <x v="153"/>
    <s v=""/>
    <x v="343"/>
    <n v="2017"/>
    <n v="25809807"/>
    <x v="64"/>
    <x v="151"/>
    <x v="153"/>
    <n v="7400"/>
    <s v="Herning"/>
    <n v="657"/>
    <n v="163"/>
    <x v="58"/>
    <n v="1"/>
    <s v="FJ"/>
    <s v="Fjernvarmeværk"/>
    <n v="353000"/>
    <n v="350030"/>
    <x v="76"/>
    <x v="0"/>
    <s v="fvv"/>
    <d v="1977-01-01T00:00:00"/>
    <m/>
    <n v="13"/>
    <n v="0"/>
    <n v="11.6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497911,72"/>
    <s v="6221689,16"/>
    <n v="0"/>
    <n v="0"/>
    <n v="0"/>
  </r>
  <r>
    <n v="200"/>
    <x v="154"/>
    <s v=""/>
    <x v="344"/>
    <n v="2017"/>
    <n v="25809807"/>
    <x v="64"/>
    <x v="152"/>
    <x v="154"/>
    <n v="7400"/>
    <s v="Herning"/>
    <n v="657"/>
    <n v="163"/>
    <x v="58"/>
    <m/>
    <s v="FJ"/>
    <s v="Fjernvarmeværk"/>
    <n v="353000"/>
    <n v="350030"/>
    <x v="222"/>
    <x v="0"/>
    <s v="fvv"/>
    <d v="2006-10-01T00:00:00"/>
    <m/>
    <n v="1.1000000000000001"/>
    <n v="0"/>
    <n v="1.1000000000000001"/>
    <x v="21"/>
    <n v="0"/>
    <n v="0"/>
    <n v="0"/>
    <n v="0"/>
    <n v="1"/>
    <n v="0"/>
    <n v="0"/>
    <x v="0"/>
    <x v="0"/>
    <m/>
    <m/>
    <m/>
    <n v="0"/>
    <m/>
    <m/>
    <m/>
    <m/>
    <m/>
    <m/>
    <m/>
    <m/>
    <n v="0"/>
    <m/>
    <m/>
    <m/>
    <m/>
    <m/>
    <s v="498463"/>
    <s v="6221283"/>
    <n v="0"/>
    <n v="0"/>
    <n v="0"/>
  </r>
  <r>
    <n v="200"/>
    <x v="155"/>
    <s v=""/>
    <x v="345"/>
    <n v="2017"/>
    <n v="25809807"/>
    <x v="64"/>
    <x v="153"/>
    <x v="155"/>
    <n v="7451"/>
    <s v="Sunds"/>
    <n v="657"/>
    <n v="163"/>
    <x v="58"/>
    <m/>
    <s v="FJ"/>
    <s v="Fjernvarmeværk"/>
    <n v="353000"/>
    <n v="350030"/>
    <x v="223"/>
    <x v="0"/>
    <s v="fvv"/>
    <d v="2001-09-01T00:00:00"/>
    <m/>
    <n v="2"/>
    <n v="0"/>
    <n v="2"/>
    <x v="280"/>
    <n v="0.13383400000000001"/>
    <n v="0.13383400000000001"/>
    <n v="0"/>
    <n v="0"/>
    <n v="1"/>
    <n v="0"/>
    <n v="0"/>
    <x v="0"/>
    <x v="0"/>
    <m/>
    <m/>
    <m/>
    <n v="0.147067"/>
    <m/>
    <m/>
    <m/>
    <m/>
    <m/>
    <m/>
    <m/>
    <m/>
    <m/>
    <m/>
    <m/>
    <m/>
    <m/>
    <m/>
    <s v="505202"/>
    <s v="6232012"/>
    <n v="0.147067"/>
    <n v="0"/>
    <n v="0"/>
  </r>
  <r>
    <n v="200"/>
    <x v="156"/>
    <s v=""/>
    <x v="346"/>
    <n v="2017"/>
    <n v="25809807"/>
    <x v="64"/>
    <x v="154"/>
    <x v="156"/>
    <n v="7400"/>
    <s v="Herning"/>
    <n v="657"/>
    <n v="163"/>
    <x v="58"/>
    <m/>
    <s v="FJ"/>
    <s v="Fjernvarmeværk"/>
    <n v="353000"/>
    <n v="350030"/>
    <x v="224"/>
    <x v="0"/>
    <s v="fvv"/>
    <d v="2008-01-01T00:00:00"/>
    <m/>
    <n v="8.5"/>
    <n v="0"/>
    <n v="8.5"/>
    <x v="281"/>
    <n v="18.4483"/>
    <n v="18.4483"/>
    <n v="0"/>
    <n v="0"/>
    <n v="1"/>
    <n v="0"/>
    <n v="0"/>
    <x v="0"/>
    <x v="0"/>
    <m/>
    <m/>
    <m/>
    <m/>
    <m/>
    <m/>
    <n v="17.911000000000001"/>
    <m/>
    <m/>
    <m/>
    <m/>
    <m/>
    <m/>
    <m/>
    <m/>
    <m/>
    <m/>
    <m/>
    <s v="505892"/>
    <s v="6220959"/>
    <n v="17.911000000000001"/>
    <n v="0"/>
    <n v="0"/>
  </r>
  <r>
    <n v="202"/>
    <x v="157"/>
    <s v=""/>
    <x v="347"/>
    <n v="2017"/>
    <n v="34681228"/>
    <x v="65"/>
    <x v="155"/>
    <x v="157"/>
    <n v="9320"/>
    <s v="Hjallerup"/>
    <n v="810"/>
    <n v="284"/>
    <x v="65"/>
    <n v="1"/>
    <s v="DC"/>
    <s v="Decentralt værk"/>
    <n v="353000"/>
    <n v="350030"/>
    <x v="115"/>
    <x v="1"/>
    <s v="kvt"/>
    <d v="2012-09-01T00:00:00"/>
    <m/>
    <n v="7.57"/>
    <n v="2.8"/>
    <n v="3.7"/>
    <x v="282"/>
    <n v="41.014800000000001"/>
    <n v="40.442399999999999"/>
    <n v="32.58"/>
    <n v="32.227200000000003"/>
    <n v="0.26907933818339019"/>
    <n v="0.73092066181660975"/>
    <n v="0"/>
    <x v="0"/>
    <x v="0"/>
    <m/>
    <m/>
    <m/>
    <m/>
    <m/>
    <m/>
    <n v="76.213209599999999"/>
    <m/>
    <m/>
    <m/>
    <m/>
    <m/>
    <m/>
    <m/>
    <m/>
    <m/>
    <m/>
    <m/>
    <s v="569415,06"/>
    <s v="6336602,02"/>
    <n v="76.213209599999999"/>
    <n v="0"/>
    <n v="0"/>
  </r>
  <r>
    <n v="202"/>
    <x v="157"/>
    <s v=""/>
    <x v="348"/>
    <n v="2017"/>
    <n v="34681228"/>
    <x v="65"/>
    <x v="155"/>
    <x v="157"/>
    <n v="9320"/>
    <s v="Hjallerup"/>
    <n v="810"/>
    <n v="284"/>
    <x v="65"/>
    <n v="1"/>
    <s v="DC"/>
    <s v="Decentralt værk"/>
    <n v="353000"/>
    <n v="350030"/>
    <x v="2"/>
    <x v="0"/>
    <s v="fvv"/>
    <d v="1986-10-01T00:00:00"/>
    <m/>
    <n v="10.8"/>
    <n v="0"/>
    <n v="9"/>
    <x v="283"/>
    <n v="16.9056"/>
    <n v="16.671600000000002"/>
    <n v="0"/>
    <n v="0"/>
    <n v="1"/>
    <n v="0"/>
    <n v="0"/>
    <x v="0"/>
    <x v="0"/>
    <m/>
    <m/>
    <m/>
    <m/>
    <m/>
    <m/>
    <n v="16.542306"/>
    <m/>
    <m/>
    <m/>
    <m/>
    <m/>
    <m/>
    <m/>
    <m/>
    <m/>
    <m/>
    <m/>
    <s v="569415,06"/>
    <s v="6336602,02"/>
    <n v="16.542306"/>
    <n v="0"/>
    <n v="0"/>
  </r>
  <r>
    <n v="202"/>
    <x v="157"/>
    <s v=""/>
    <x v="349"/>
    <n v="2017"/>
    <n v="34681228"/>
    <x v="65"/>
    <x v="155"/>
    <x v="157"/>
    <n v="9320"/>
    <s v="Hjallerup"/>
    <n v="810"/>
    <n v="284"/>
    <x v="65"/>
    <n v="1"/>
    <s v="DC"/>
    <s v="Decentralt værk"/>
    <n v="353000"/>
    <n v="350030"/>
    <x v="39"/>
    <x v="5"/>
    <s v="kvt"/>
    <d v="1986-01-01T00:00:00"/>
    <m/>
    <n v="0.13"/>
    <n v="0"/>
    <n v="0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69415,06"/>
    <s v="6336602,02"/>
    <n v="0"/>
    <n v="0"/>
    <n v="0"/>
  </r>
  <r>
    <n v="202"/>
    <x v="157"/>
    <s v=""/>
    <x v="350"/>
    <n v="2017"/>
    <n v="34681228"/>
    <x v="65"/>
    <x v="155"/>
    <x v="157"/>
    <n v="9320"/>
    <s v="Hjallerup"/>
    <n v="810"/>
    <n v="284"/>
    <x v="65"/>
    <n v="1"/>
    <s v="DC"/>
    <s v="Decentralt værk"/>
    <n v="353000"/>
    <n v="350030"/>
    <x v="21"/>
    <x v="1"/>
    <s v="kvt"/>
    <d v="2012-09-01T00:00:00"/>
    <m/>
    <n v="7.57"/>
    <n v="2.8"/>
    <n v="3.7"/>
    <x v="284"/>
    <n v="39.873600000000003"/>
    <n v="39.315600000000003"/>
    <n v="32.162399999999998"/>
    <n v="31.813199999999998"/>
    <n v="0.26907479375548249"/>
    <n v="0.73092520624451751"/>
    <n v="0"/>
    <x v="0"/>
    <x v="0"/>
    <m/>
    <m/>
    <m/>
    <m/>
    <m/>
    <m/>
    <n v="74.093896799999996"/>
    <m/>
    <m/>
    <m/>
    <m/>
    <m/>
    <m/>
    <m/>
    <m/>
    <m/>
    <m/>
    <m/>
    <s v="569415,06"/>
    <s v="6336602,02"/>
    <n v="74.093896799999996"/>
    <n v="0"/>
    <n v="0"/>
  </r>
  <r>
    <n v="202"/>
    <x v="157"/>
    <s v=""/>
    <x v="351"/>
    <n v="2017"/>
    <n v="34681228"/>
    <x v="65"/>
    <x v="155"/>
    <x v="157"/>
    <n v="9320"/>
    <s v="Hjallerup"/>
    <n v="810"/>
    <n v="284"/>
    <x v="65"/>
    <n v="1"/>
    <s v="DC"/>
    <s v="Decentralt værk"/>
    <n v="353000"/>
    <n v="350030"/>
    <x v="225"/>
    <x v="2"/>
    <s v="fvv"/>
    <d v="2012-05-25T00:00:00"/>
    <m/>
    <n v="6"/>
    <n v="0"/>
    <n v="6"/>
    <x v="285"/>
    <n v="17.161200000000001"/>
    <n v="16.9236"/>
    <n v="0"/>
    <n v="0"/>
    <n v="1"/>
    <n v="0"/>
    <n v="0"/>
    <x v="0"/>
    <x v="0"/>
    <m/>
    <m/>
    <m/>
    <m/>
    <m/>
    <m/>
    <m/>
    <m/>
    <m/>
    <m/>
    <m/>
    <m/>
    <m/>
    <m/>
    <m/>
    <m/>
    <m/>
    <n v="17.161200000000001"/>
    <s v="569415,06"/>
    <s v="6336602,02"/>
    <n v="0"/>
    <n v="0"/>
    <n v="17.161200000000001"/>
  </r>
  <r>
    <n v="202"/>
    <x v="158"/>
    <s v=""/>
    <x v="352"/>
    <n v="2017"/>
    <n v="34681228"/>
    <x v="65"/>
    <x v="156"/>
    <x v="158"/>
    <n v="9320"/>
    <s v="Hjallerup"/>
    <n v="810"/>
    <n v="284"/>
    <x v="65"/>
    <m/>
    <s v="DC"/>
    <s v="Decentralt værk"/>
    <n v="353000"/>
    <n v="350030"/>
    <x v="226"/>
    <x v="1"/>
    <s v="kvt"/>
    <d v="2007-11-01T00:00:00"/>
    <m/>
    <n v="4.1500000000000004"/>
    <n v="1.82"/>
    <n v="2.06"/>
    <x v="286"/>
    <n v="1.6992"/>
    <n v="1.3176000000000001"/>
    <n v="1.3680000000000001"/>
    <n v="1.3644000000000001"/>
    <n v="0.25694374129684733"/>
    <n v="0.74305625870315262"/>
    <n v="0"/>
    <x v="0"/>
    <x v="0"/>
    <m/>
    <m/>
    <m/>
    <m/>
    <m/>
    <m/>
    <n v="3.3065604"/>
    <m/>
    <m/>
    <m/>
    <m/>
    <m/>
    <m/>
    <m/>
    <m/>
    <m/>
    <m/>
    <m/>
    <s v="569611,13"/>
    <s v="6341175,4"/>
    <n v="3.3065604"/>
    <n v="0"/>
    <n v="0"/>
  </r>
  <r>
    <n v="202"/>
    <x v="158"/>
    <s v=""/>
    <x v="353"/>
    <n v="2017"/>
    <n v="34681228"/>
    <x v="65"/>
    <x v="156"/>
    <x v="158"/>
    <n v="9320"/>
    <s v="Hjallerup"/>
    <n v="810"/>
    <n v="284"/>
    <x v="65"/>
    <m/>
    <s v="DC"/>
    <s v="Decentralt værk"/>
    <n v="353000"/>
    <n v="350030"/>
    <x v="227"/>
    <x v="0"/>
    <s v="fvv"/>
    <d v="1980-01-01T00:00:00"/>
    <m/>
    <n v="2.1"/>
    <n v="0"/>
    <n v="1.85"/>
    <x v="287"/>
    <n v="0.20880000000000001"/>
    <n v="0.16200000000000001"/>
    <n v="0"/>
    <n v="0"/>
    <n v="1"/>
    <n v="0"/>
    <n v="0"/>
    <x v="0"/>
    <x v="0"/>
    <m/>
    <m/>
    <m/>
    <m/>
    <m/>
    <m/>
    <n v="0.22869"/>
    <m/>
    <m/>
    <m/>
    <m/>
    <m/>
    <m/>
    <m/>
    <m/>
    <m/>
    <m/>
    <m/>
    <s v="569611,13"/>
    <s v="6341175,4"/>
    <n v="0.22869"/>
    <n v="0"/>
    <n v="0"/>
  </r>
  <r>
    <n v="202"/>
    <x v="159"/>
    <s v=""/>
    <x v="354"/>
    <n v="2017"/>
    <n v="34681228"/>
    <x v="65"/>
    <x v="157"/>
    <x v="159"/>
    <n v="9320"/>
    <s v="Hjallerup"/>
    <n v="810"/>
    <n v="284"/>
    <x v="65"/>
    <m/>
    <s v="FJ"/>
    <s v="Fjernvarmeværk"/>
    <n v="353000"/>
    <n v="350030"/>
    <x v="184"/>
    <x v="0"/>
    <s v="fvv"/>
    <d v="2016-09-01T00:00:00"/>
    <m/>
    <n v="2"/>
    <n v="0"/>
    <n v="1.8"/>
    <x v="288"/>
    <n v="25.858799999999999"/>
    <n v="25.858799999999999"/>
    <n v="0"/>
    <n v="0"/>
    <n v="1"/>
    <n v="0"/>
    <n v="0"/>
    <x v="0"/>
    <x v="0"/>
    <m/>
    <m/>
    <m/>
    <m/>
    <m/>
    <m/>
    <m/>
    <m/>
    <m/>
    <n v="28.565000000000001"/>
    <m/>
    <m/>
    <m/>
    <m/>
    <m/>
    <m/>
    <m/>
    <m/>
    <s v="569642"/>
    <s v="6337732,99"/>
    <n v="0"/>
    <n v="28.565000000000001"/>
    <n v="0"/>
  </r>
  <r>
    <n v="202"/>
    <x v="159"/>
    <s v=""/>
    <x v="355"/>
    <n v="2017"/>
    <n v="34681228"/>
    <x v="65"/>
    <x v="157"/>
    <x v="159"/>
    <n v="9320"/>
    <s v="Hjallerup"/>
    <n v="810"/>
    <n v="284"/>
    <x v="65"/>
    <m/>
    <s v="FJ"/>
    <s v="Fjernvarmeværk"/>
    <n v="353000"/>
    <n v="350030"/>
    <x v="228"/>
    <x v="3"/>
    <s v="fvv"/>
    <d v="2016-09-01T00:00:00"/>
    <m/>
    <n v="16"/>
    <n v="0"/>
    <n v="16"/>
    <x v="289"/>
    <n v="32.889600000000002"/>
    <n v="32.889600000000002"/>
    <n v="0"/>
    <n v="0"/>
    <n v="1"/>
    <n v="0"/>
    <n v="0"/>
    <x v="0"/>
    <x v="0"/>
    <m/>
    <m/>
    <m/>
    <m/>
    <m/>
    <m/>
    <m/>
    <m/>
    <m/>
    <m/>
    <m/>
    <m/>
    <m/>
    <m/>
    <m/>
    <n v="32.889600000000002"/>
    <m/>
    <m/>
    <s v="569642"/>
    <s v="6337732,99"/>
    <n v="0"/>
    <n v="32.889600000000002"/>
    <n v="0"/>
  </r>
  <r>
    <n v="203"/>
    <x v="160"/>
    <s v=""/>
    <x v="356"/>
    <n v="2017"/>
    <n v="12389132"/>
    <x v="66"/>
    <x v="158"/>
    <x v="160"/>
    <n v="6230"/>
    <s v="Rødekro"/>
    <n v="580"/>
    <n v="117"/>
    <x v="66"/>
    <m/>
    <s v="DC"/>
    <s v="Decentralt værk"/>
    <n v="353000"/>
    <n v="350030"/>
    <x v="229"/>
    <x v="8"/>
    <s v="kvt"/>
    <d v="1997-09-01T00:00:00"/>
    <m/>
    <n v="4"/>
    <n v="0.6"/>
    <n v="3.4"/>
    <x v="290"/>
    <n v="68.734800000000007"/>
    <n v="68.511600000000001"/>
    <n v="7.4177999999999997"/>
    <n v="7.4177999999999997"/>
    <n v="0.39526383585591396"/>
    <n v="0.60473616414408604"/>
    <n v="0"/>
    <x v="0"/>
    <x v="0"/>
    <m/>
    <m/>
    <m/>
    <m/>
    <m/>
    <m/>
    <m/>
    <m/>
    <m/>
    <m/>
    <n v="86.947999999999993"/>
    <m/>
    <m/>
    <m/>
    <m/>
    <m/>
    <m/>
    <m/>
    <s v="520151"/>
    <s v="6098103"/>
    <n v="0"/>
    <n v="86.947999999999993"/>
    <n v="0"/>
  </r>
  <r>
    <n v="203"/>
    <x v="160"/>
    <s v=""/>
    <x v="357"/>
    <n v="2017"/>
    <n v="12389132"/>
    <x v="66"/>
    <x v="158"/>
    <x v="160"/>
    <n v="6230"/>
    <s v="Rødekro"/>
    <n v="580"/>
    <n v="117"/>
    <x v="66"/>
    <m/>
    <s v="DC"/>
    <s v="Decentralt værk"/>
    <n v="353000"/>
    <n v="350030"/>
    <x v="3"/>
    <x v="0"/>
    <s v="fvv"/>
    <d v="2009-01-05T00:00:00"/>
    <m/>
    <n v="0.95"/>
    <n v="0"/>
    <n v="0.8"/>
    <x v="291"/>
    <n v="3.5495999999999999"/>
    <n v="3.5495999999999999"/>
    <n v="0"/>
    <n v="0"/>
    <n v="1"/>
    <n v="0"/>
    <n v="0"/>
    <x v="0"/>
    <x v="0"/>
    <m/>
    <m/>
    <m/>
    <m/>
    <m/>
    <m/>
    <m/>
    <m/>
    <m/>
    <m/>
    <n v="4.1760000000000002"/>
    <m/>
    <m/>
    <m/>
    <m/>
    <m/>
    <m/>
    <m/>
    <s v="520151"/>
    <s v="6098103"/>
    <n v="0"/>
    <n v="4.1760000000000002"/>
    <n v="0"/>
  </r>
  <r>
    <n v="203"/>
    <x v="160"/>
    <s v=""/>
    <x v="358"/>
    <n v="2017"/>
    <n v="12389132"/>
    <x v="66"/>
    <x v="158"/>
    <x v="160"/>
    <n v="6230"/>
    <s v="Rødekro"/>
    <n v="580"/>
    <n v="117"/>
    <x v="66"/>
    <m/>
    <s v="DC"/>
    <s v="Decentralt værk"/>
    <n v="353000"/>
    <n v="350030"/>
    <x v="69"/>
    <x v="0"/>
    <s v="fvv"/>
    <d v="2013-03-28T00:00:00"/>
    <m/>
    <n v="6.15"/>
    <n v="0"/>
    <n v="5.9"/>
    <x v="292"/>
    <n v="9.7199999999999995E-3"/>
    <n v="9.7199999999999995E-3"/>
    <n v="0"/>
    <n v="0"/>
    <n v="1"/>
    <n v="0"/>
    <n v="0"/>
    <x v="0"/>
    <x v="0"/>
    <m/>
    <m/>
    <m/>
    <n v="1.0761E-2"/>
    <m/>
    <m/>
    <m/>
    <m/>
    <m/>
    <m/>
    <m/>
    <m/>
    <m/>
    <m/>
    <m/>
    <m/>
    <m/>
    <m/>
    <s v="520151"/>
    <s v="6098103"/>
    <n v="1.0761E-2"/>
    <n v="0"/>
    <n v="0"/>
  </r>
  <r>
    <n v="204"/>
    <x v="161"/>
    <s v=""/>
    <x v="359"/>
    <n v="2017"/>
    <n v="64544616"/>
    <x v="67"/>
    <x v="159"/>
    <x v="161"/>
    <n v="9800"/>
    <s v="Hjørring"/>
    <n v="860"/>
    <n v="298"/>
    <x v="67"/>
    <m/>
    <s v="FJ"/>
    <s v="Fjernvarmeværk"/>
    <n v="353000"/>
    <n v="350030"/>
    <x v="230"/>
    <x v="0"/>
    <s v="fvv"/>
    <d v="1960-01-01T00:00:00"/>
    <m/>
    <n v="18.440000000000001"/>
    <n v="0"/>
    <n v="16.3"/>
    <x v="293"/>
    <n v="2.0232E-2"/>
    <n v="1.9835999999999999E-2"/>
    <n v="0"/>
    <n v="0"/>
    <n v="1"/>
    <n v="0"/>
    <n v="0"/>
    <x v="0"/>
    <x v="0"/>
    <m/>
    <m/>
    <m/>
    <m/>
    <m/>
    <m/>
    <n v="1.9285199999999999E-2"/>
    <m/>
    <m/>
    <m/>
    <m/>
    <m/>
    <m/>
    <m/>
    <m/>
    <m/>
    <m/>
    <m/>
    <s v="558710,86"/>
    <s v="6369134,67"/>
    <n v="1.9285199999999999E-2"/>
    <n v="0"/>
    <n v="0"/>
  </r>
  <r>
    <n v="204"/>
    <x v="162"/>
    <s v=""/>
    <x v="360"/>
    <n v="2017"/>
    <n v="64544616"/>
    <x v="67"/>
    <x v="160"/>
    <x v="162"/>
    <n v="9800"/>
    <s v="Hjørring"/>
    <n v="860"/>
    <n v="298"/>
    <x v="67"/>
    <n v="1"/>
    <s v="DC"/>
    <s v="Decentralt værk"/>
    <n v="353000"/>
    <n v="350030"/>
    <x v="231"/>
    <x v="0"/>
    <s v="fvv"/>
    <d v="2004-02-01T00:00:00"/>
    <m/>
    <n v="20"/>
    <n v="0"/>
    <n v="18"/>
    <x v="294"/>
    <n v="95.893199999999993"/>
    <n v="93.495599999999996"/>
    <n v="0"/>
    <n v="0"/>
    <n v="1"/>
    <n v="0"/>
    <n v="0"/>
    <x v="0"/>
    <x v="0"/>
    <m/>
    <m/>
    <m/>
    <m/>
    <m/>
    <m/>
    <m/>
    <m/>
    <m/>
    <m/>
    <m/>
    <m/>
    <n v="96.809527500000002"/>
    <m/>
    <m/>
    <m/>
    <m/>
    <m/>
    <s v="561912,03"/>
    <s v="6368388,9"/>
    <n v="0"/>
    <n v="96.809527500000002"/>
    <n v="0"/>
  </r>
  <r>
    <n v="204"/>
    <x v="162"/>
    <s v=""/>
    <x v="361"/>
    <n v="2017"/>
    <n v="64544616"/>
    <x v="67"/>
    <x v="160"/>
    <x v="162"/>
    <n v="9800"/>
    <s v="Hjørring"/>
    <n v="860"/>
    <n v="298"/>
    <x v="67"/>
    <n v="1"/>
    <s v="DC"/>
    <s v="Decentralt værk"/>
    <n v="353000"/>
    <n v="350030"/>
    <x v="232"/>
    <x v="9"/>
    <s v="kvt"/>
    <d v="1996-01-01T00:00:00"/>
    <m/>
    <n v="132"/>
    <n v="56.15"/>
    <n v="48.2"/>
    <x v="295"/>
    <n v="0.46439999999999998"/>
    <n v="0.45288"/>
    <n v="0.29520000000000002"/>
    <n v="0.23436000000000001"/>
    <n v="0.18120573452938482"/>
    <n v="0.81879426547061518"/>
    <n v="0"/>
    <x v="0"/>
    <x v="0"/>
    <m/>
    <m/>
    <m/>
    <m/>
    <m/>
    <m/>
    <n v="1.2814164000000001"/>
    <m/>
    <m/>
    <m/>
    <m/>
    <m/>
    <m/>
    <m/>
    <m/>
    <m/>
    <m/>
    <m/>
    <s v="561912,03"/>
    <s v="6368388,9"/>
    <n v="1.2814164000000001"/>
    <n v="0"/>
    <n v="0"/>
  </r>
  <r>
    <n v="204"/>
    <x v="162"/>
    <s v=""/>
    <x v="362"/>
    <n v="2017"/>
    <n v="64544616"/>
    <x v="67"/>
    <x v="160"/>
    <x v="162"/>
    <n v="9800"/>
    <s v="Hjørring"/>
    <n v="860"/>
    <n v="298"/>
    <x v="67"/>
    <n v="1"/>
    <s v="DC"/>
    <s v="Decentralt værk"/>
    <n v="353000"/>
    <n v="350030"/>
    <x v="233"/>
    <x v="5"/>
    <s v="kvt"/>
    <d v="1996-01-01T00:00:00"/>
    <m/>
    <n v="0.14000000000000001"/>
    <n v="0"/>
    <n v="0"/>
    <x v="230"/>
    <n v="0"/>
    <n v="0"/>
    <n v="0"/>
    <n v="0"/>
    <n v="1"/>
    <n v="0"/>
    <n v="0"/>
    <x v="0"/>
    <x v="0"/>
    <m/>
    <m/>
    <m/>
    <n v="1.7935000000000002E-3"/>
    <m/>
    <m/>
    <m/>
    <m/>
    <m/>
    <m/>
    <m/>
    <m/>
    <m/>
    <m/>
    <m/>
    <m/>
    <m/>
    <m/>
    <s v="561912,03"/>
    <s v="6368388,9"/>
    <n v="1.7935000000000002E-3"/>
    <n v="0"/>
    <n v="0"/>
  </r>
  <r>
    <n v="204"/>
    <x v="162"/>
    <s v=""/>
    <x v="363"/>
    <n v="2017"/>
    <n v="64544616"/>
    <x v="67"/>
    <x v="160"/>
    <x v="162"/>
    <n v="9800"/>
    <s v="Hjørring"/>
    <n v="860"/>
    <n v="298"/>
    <x v="67"/>
    <n v="1"/>
    <s v="DC"/>
    <s v="Decentralt værk"/>
    <n v="353000"/>
    <n v="350030"/>
    <x v="234"/>
    <x v="0"/>
    <s v="fvv"/>
    <d v="2014-02-10T00:00:00"/>
    <m/>
    <n v="25"/>
    <n v="0"/>
    <n v="25"/>
    <x v="296"/>
    <n v="272.23559999999998"/>
    <n v="265.4298"/>
    <n v="0"/>
    <n v="0"/>
    <n v="1"/>
    <n v="0"/>
    <n v="0"/>
    <x v="0"/>
    <x v="0"/>
    <m/>
    <m/>
    <m/>
    <m/>
    <m/>
    <m/>
    <m/>
    <m/>
    <m/>
    <n v="0"/>
    <n v="278.49443770400001"/>
    <n v="0"/>
    <n v="0"/>
    <m/>
    <m/>
    <m/>
    <m/>
    <m/>
    <s v="561912,03"/>
    <s v="6368388,9"/>
    <n v="0"/>
    <n v="278.49443770400001"/>
    <n v="0"/>
  </r>
  <r>
    <n v="204"/>
    <x v="162"/>
    <s v=""/>
    <x v="364"/>
    <n v="2017"/>
    <n v="64544616"/>
    <x v="67"/>
    <x v="160"/>
    <x v="162"/>
    <n v="9800"/>
    <s v="Hjørring"/>
    <n v="860"/>
    <n v="298"/>
    <x v="67"/>
    <n v="1"/>
    <s v="DC"/>
    <s v="Decentralt værk"/>
    <n v="353000"/>
    <n v="350030"/>
    <x v="235"/>
    <x v="5"/>
    <s v="kvt"/>
    <d v="2014-02-17T00:00:00"/>
    <m/>
    <n v="0.15"/>
    <n v="0"/>
    <n v="0"/>
    <x v="229"/>
    <n v="0"/>
    <n v="0"/>
    <n v="0"/>
    <n v="0"/>
    <n v="1"/>
    <n v="0"/>
    <n v="0"/>
    <x v="0"/>
    <x v="0"/>
    <m/>
    <m/>
    <m/>
    <n v="3.5870000000000003E-3"/>
    <m/>
    <m/>
    <m/>
    <m/>
    <m/>
    <m/>
    <m/>
    <m/>
    <m/>
    <m/>
    <m/>
    <m/>
    <m/>
    <m/>
    <s v="561912,03"/>
    <s v="6368388,9"/>
    <n v="3.5870000000000003E-3"/>
    <n v="0"/>
    <n v="0"/>
  </r>
  <r>
    <n v="204"/>
    <x v="163"/>
    <s v=""/>
    <x v="365"/>
    <n v="2017"/>
    <n v="64544616"/>
    <x v="67"/>
    <x v="161"/>
    <x v="163"/>
    <n v="9800"/>
    <s v="Hjørring"/>
    <n v="860"/>
    <n v="298"/>
    <x v="67"/>
    <m/>
    <s v="FJ"/>
    <s v="Fjernvarmeværk"/>
    <n v="353000"/>
    <n v="350030"/>
    <x v="236"/>
    <x v="0"/>
    <s v="fvv"/>
    <d v="1963-01-01T00:00:00"/>
    <m/>
    <n v="8.8000000000000007"/>
    <n v="0"/>
    <n v="7"/>
    <x v="297"/>
    <n v="0.69120000000000004"/>
    <n v="0.67752000000000001"/>
    <n v="0"/>
    <n v="0"/>
    <n v="1"/>
    <n v="0"/>
    <n v="0"/>
    <x v="0"/>
    <x v="0"/>
    <m/>
    <m/>
    <m/>
    <m/>
    <m/>
    <m/>
    <n v="0.6943068"/>
    <m/>
    <m/>
    <m/>
    <m/>
    <m/>
    <m/>
    <m/>
    <m/>
    <m/>
    <m/>
    <m/>
    <s v="559333,29"/>
    <s v="6371214,72"/>
    <n v="0.6943068"/>
    <n v="0"/>
    <n v="0"/>
  </r>
  <r>
    <n v="204"/>
    <x v="164"/>
    <s v=""/>
    <x v="366"/>
    <n v="2017"/>
    <n v="64544616"/>
    <x v="67"/>
    <x v="162"/>
    <x v="164"/>
    <n v="9800"/>
    <s v="Hjørring"/>
    <n v="860"/>
    <n v="298"/>
    <x v="67"/>
    <m/>
    <s v="FJ"/>
    <s v="Fjernvarmeværk"/>
    <n v="353000"/>
    <n v="350030"/>
    <x v="237"/>
    <x v="0"/>
    <s v="fvv"/>
    <d v="1972-01-01T00:00:00"/>
    <m/>
    <n v="5.86"/>
    <n v="0"/>
    <n v="5.3"/>
    <x v="298"/>
    <n v="7.4228399999999999"/>
    <n v="7.2745199999999999"/>
    <n v="0"/>
    <n v="0"/>
    <n v="1"/>
    <n v="0"/>
    <n v="0"/>
    <x v="0"/>
    <x v="0"/>
    <m/>
    <m/>
    <m/>
    <m/>
    <m/>
    <m/>
    <n v="6.7962312000000002"/>
    <m/>
    <m/>
    <m/>
    <m/>
    <m/>
    <m/>
    <m/>
    <m/>
    <m/>
    <m/>
    <m/>
    <s v="560793"/>
    <s v="6366661"/>
    <n v="6.7962312000000002"/>
    <n v="0"/>
    <n v="0"/>
  </r>
  <r>
    <n v="204"/>
    <x v="165"/>
    <s v=""/>
    <x v="367"/>
    <n v="2017"/>
    <n v="64544616"/>
    <x v="67"/>
    <x v="163"/>
    <x v="165"/>
    <n v="9800"/>
    <s v="Hjørring"/>
    <n v="860"/>
    <n v="298"/>
    <x v="67"/>
    <m/>
    <s v="FJ"/>
    <s v="Fjernvarmeværk"/>
    <n v="353000"/>
    <n v="350030"/>
    <x v="238"/>
    <x v="0"/>
    <s v="fvv"/>
    <d v="1974-01-01T00:00:00"/>
    <m/>
    <n v="8.8000000000000007"/>
    <n v="0"/>
    <n v="7"/>
    <x v="299"/>
    <n v="0.85536000000000001"/>
    <n v="0.83843999999999996"/>
    <n v="0"/>
    <n v="0"/>
    <n v="1"/>
    <n v="0"/>
    <n v="0"/>
    <x v="0"/>
    <x v="0"/>
    <m/>
    <m/>
    <m/>
    <m/>
    <m/>
    <m/>
    <n v="0.81480960000000002"/>
    <m/>
    <m/>
    <m/>
    <m/>
    <m/>
    <m/>
    <m/>
    <m/>
    <m/>
    <m/>
    <m/>
    <s v="558414,62"/>
    <s v="6368364,28"/>
    <n v="0.81480960000000002"/>
    <n v="0"/>
    <n v="0"/>
  </r>
  <r>
    <n v="204"/>
    <x v="166"/>
    <s v=""/>
    <x v="368"/>
    <n v="2017"/>
    <n v="64544616"/>
    <x v="67"/>
    <x v="164"/>
    <x v="166"/>
    <n v="9800"/>
    <s v="Hjørring"/>
    <n v="860"/>
    <n v="298"/>
    <x v="67"/>
    <n v="1"/>
    <s v="FJ"/>
    <s v="Fjernvarmeværk"/>
    <n v="353000"/>
    <n v="350030"/>
    <x v="239"/>
    <x v="0"/>
    <s v="fvv"/>
    <d v="1964-01-01T00:00:00"/>
    <m/>
    <n v="8.01"/>
    <n v="0"/>
    <n v="7.21"/>
    <x v="300"/>
    <n v="19.20204"/>
    <n v="18.817920000000001"/>
    <n v="0"/>
    <n v="0"/>
    <n v="1"/>
    <n v="0"/>
    <n v="0"/>
    <x v="0"/>
    <x v="0"/>
    <m/>
    <m/>
    <m/>
    <m/>
    <m/>
    <m/>
    <n v="18.402555599999999"/>
    <m/>
    <m/>
    <m/>
    <m/>
    <m/>
    <m/>
    <m/>
    <m/>
    <m/>
    <m/>
    <m/>
    <s v="559478,26"/>
    <s v="6368568,7"/>
    <n v="18.402555599999999"/>
    <n v="0"/>
    <n v="0"/>
  </r>
  <r>
    <n v="204"/>
    <x v="166"/>
    <s v=""/>
    <x v="369"/>
    <n v="2017"/>
    <n v="64544616"/>
    <x v="67"/>
    <x v="164"/>
    <x v="166"/>
    <n v="9800"/>
    <s v="Hjørring"/>
    <n v="860"/>
    <n v="298"/>
    <x v="67"/>
    <n v="1"/>
    <s v="FJ"/>
    <s v="Fjernvarmeværk"/>
    <n v="353000"/>
    <n v="350030"/>
    <x v="239"/>
    <x v="0"/>
    <s v="fvv"/>
    <d v="2012-01-01T00:00:00"/>
    <m/>
    <n v="7.78"/>
    <n v="0"/>
    <n v="7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59478,26"/>
    <s v="6368568,7"/>
    <n v="0"/>
    <n v="0"/>
    <n v="0"/>
  </r>
  <r>
    <n v="204"/>
    <x v="166"/>
    <s v=""/>
    <x v="370"/>
    <n v="2017"/>
    <n v="64544616"/>
    <x v="67"/>
    <x v="164"/>
    <x v="166"/>
    <n v="9800"/>
    <s v="Hjørring"/>
    <n v="860"/>
    <n v="298"/>
    <x v="67"/>
    <n v="1"/>
    <s v="FJ"/>
    <s v="Fjernvarmeværk"/>
    <n v="353000"/>
    <n v="350030"/>
    <x v="239"/>
    <x v="0"/>
    <s v="fvv"/>
    <d v="2012-01-01T00:00:00"/>
    <m/>
    <n v="10.64"/>
    <n v="0"/>
    <n v="9.58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59478,26"/>
    <s v="6368568,7"/>
    <n v="0"/>
    <n v="0"/>
    <n v="0"/>
  </r>
  <r>
    <n v="205"/>
    <x v="167"/>
    <s v=""/>
    <x v="371"/>
    <n v="2017"/>
    <n v="41429615"/>
    <x v="68"/>
    <x v="165"/>
    <x v="167"/>
    <n v="9500"/>
    <s v="Hobro"/>
    <n v="846"/>
    <n v="300"/>
    <x v="68"/>
    <m/>
    <s v="FJ"/>
    <s v="Fjernvarmeværk"/>
    <n v="353000"/>
    <n v="350030"/>
    <x v="240"/>
    <x v="0"/>
    <s v="fvv"/>
    <d v="1965-01-01T00:00:00"/>
    <m/>
    <n v="19.260000000000002"/>
    <n v="0"/>
    <n v="19"/>
    <x v="301"/>
    <n v="16.893540000000002"/>
    <n v="16.893540000000002"/>
    <n v="0"/>
    <n v="0"/>
    <n v="1"/>
    <n v="0"/>
    <n v="0"/>
    <x v="0"/>
    <x v="0"/>
    <m/>
    <n v="19.105499999999999"/>
    <m/>
    <m/>
    <m/>
    <m/>
    <m/>
    <m/>
    <m/>
    <m/>
    <m/>
    <m/>
    <m/>
    <m/>
    <m/>
    <m/>
    <m/>
    <m/>
    <s v="548592,3"/>
    <s v="6278069,94"/>
    <n v="19.105499999999999"/>
    <n v="0"/>
    <n v="0"/>
  </r>
  <r>
    <n v="205"/>
    <x v="168"/>
    <s v=""/>
    <x v="372"/>
    <n v="2017"/>
    <n v="41429615"/>
    <x v="68"/>
    <x v="166"/>
    <x v="168"/>
    <n v="9500"/>
    <s v="Hobro"/>
    <n v="846"/>
    <n v="300"/>
    <x v="68"/>
    <m/>
    <s v="FJ"/>
    <s v="Fjernvarmeværk"/>
    <n v="353000"/>
    <n v="350030"/>
    <x v="241"/>
    <x v="0"/>
    <s v="fvv"/>
    <d v="2009-12-03T00:00:00"/>
    <m/>
    <n v="6.6"/>
    <n v="0"/>
    <n v="6"/>
    <x v="302"/>
    <n v="7.0056000000000003"/>
    <n v="7.0056000000000003"/>
    <n v="0"/>
    <n v="0"/>
    <n v="1"/>
    <n v="0"/>
    <n v="0"/>
    <x v="0"/>
    <x v="0"/>
    <m/>
    <n v="0"/>
    <m/>
    <n v="0"/>
    <m/>
    <m/>
    <m/>
    <m/>
    <m/>
    <m/>
    <m/>
    <m/>
    <m/>
    <n v="7.4850000000000003"/>
    <m/>
    <m/>
    <m/>
    <m/>
    <s v="549087"/>
    <s v="6279306"/>
    <n v="0"/>
    <n v="7.4850000000000003"/>
    <n v="0"/>
  </r>
  <r>
    <n v="205"/>
    <x v="168"/>
    <s v=""/>
    <x v="373"/>
    <n v="2017"/>
    <n v="41429615"/>
    <x v="68"/>
    <x v="166"/>
    <x v="168"/>
    <n v="9500"/>
    <s v="Hobro"/>
    <n v="846"/>
    <n v="300"/>
    <x v="68"/>
    <m/>
    <s v="FJ"/>
    <s v="Fjernvarmeværk"/>
    <n v="353000"/>
    <n v="350030"/>
    <x v="242"/>
    <x v="0"/>
    <s v="fvv"/>
    <d v="2017-12-01T00:00:00"/>
    <m/>
    <n v="11.3"/>
    <n v="0"/>
    <n v="13"/>
    <x v="303"/>
    <n v="28.791"/>
    <n v="28.577159999999999"/>
    <n v="0"/>
    <n v="0"/>
    <n v="1"/>
    <n v="0"/>
    <n v="0"/>
    <x v="0"/>
    <x v="0"/>
    <m/>
    <m/>
    <m/>
    <m/>
    <m/>
    <m/>
    <m/>
    <m/>
    <m/>
    <m/>
    <n v="27.7698"/>
    <m/>
    <m/>
    <m/>
    <m/>
    <m/>
    <m/>
    <m/>
    <s v="549087"/>
    <s v="6279306"/>
    <n v="0"/>
    <n v="27.7698"/>
    <n v="0"/>
  </r>
  <r>
    <n v="206"/>
    <x v="169"/>
    <s v=""/>
    <x v="374"/>
    <n v="2017"/>
    <n v="39901811"/>
    <x v="69"/>
    <x v="167"/>
    <x v="169"/>
    <n v="8270"/>
    <s v="Højbjerg"/>
    <n v="751"/>
    <n v="206"/>
    <x v="69"/>
    <n v="1"/>
    <s v="FJ"/>
    <s v="Fjernvarmeværk"/>
    <n v="353000"/>
    <n v="350030"/>
    <x v="13"/>
    <x v="0"/>
    <s v="fvv"/>
    <d v="1967-01-01T00:00:00"/>
    <m/>
    <n v="3.7"/>
    <n v="0"/>
    <n v="3.7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72861,43"/>
    <s v="6219447,5"/>
    <n v="0"/>
    <n v="0"/>
    <n v="0"/>
  </r>
  <r>
    <n v="206"/>
    <x v="169"/>
    <s v=""/>
    <x v="375"/>
    <n v="2017"/>
    <n v="39901811"/>
    <x v="69"/>
    <x v="167"/>
    <x v="169"/>
    <n v="8270"/>
    <s v="Højbjerg"/>
    <n v="751"/>
    <n v="206"/>
    <x v="69"/>
    <n v="1"/>
    <s v="FJ"/>
    <s v="Fjernvarmeværk"/>
    <n v="353000"/>
    <n v="350030"/>
    <x v="16"/>
    <x v="0"/>
    <s v="fvv"/>
    <d v="1997-01-01T00:00:00"/>
    <m/>
    <n v="12"/>
    <n v="0"/>
    <n v="12"/>
    <x v="304"/>
    <n v="1.5779999999999999E-2"/>
    <n v="1.5779999999999999E-2"/>
    <n v="0"/>
    <n v="0"/>
    <n v="1"/>
    <n v="0"/>
    <n v="0"/>
    <x v="0"/>
    <x v="0"/>
    <m/>
    <m/>
    <m/>
    <n v="1.57828E-2"/>
    <m/>
    <m/>
    <m/>
    <m/>
    <m/>
    <m/>
    <m/>
    <m/>
    <m/>
    <m/>
    <m/>
    <m/>
    <m/>
    <m/>
    <s v="572861,43"/>
    <s v="6219447,5"/>
    <n v="1.57828E-2"/>
    <n v="0"/>
    <n v="0"/>
  </r>
  <r>
    <n v="206"/>
    <x v="169"/>
    <s v=""/>
    <x v="376"/>
    <n v="2017"/>
    <n v="39901811"/>
    <x v="69"/>
    <x v="167"/>
    <x v="169"/>
    <n v="8270"/>
    <s v="Højbjerg"/>
    <n v="751"/>
    <n v="206"/>
    <x v="69"/>
    <n v="1"/>
    <s v="FJ"/>
    <s v="Fjernvarmeværk"/>
    <n v="353000"/>
    <n v="350030"/>
    <x v="76"/>
    <x v="0"/>
    <s v="fvv"/>
    <d v="1971-01-01T00:00:00"/>
    <m/>
    <n v="9.3000000000000007"/>
    <n v="0"/>
    <n v="9.3000000000000007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72861,43"/>
    <s v="6219447,5"/>
    <n v="0"/>
    <n v="0"/>
    <n v="0"/>
  </r>
  <r>
    <n v="208"/>
    <x v="170"/>
    <s v=""/>
    <x v="377"/>
    <n v="2017"/>
    <n v="26704065"/>
    <x v="70"/>
    <x v="168"/>
    <x v="170"/>
    <n v="7500"/>
    <s v="Holstebro"/>
    <n v="661"/>
    <n v="172"/>
    <x v="70"/>
    <n v="1"/>
    <s v="FJ"/>
    <s v="Fjernvarmeværk"/>
    <n v="353000"/>
    <n v="350030"/>
    <x v="13"/>
    <x v="0"/>
    <s v="fvv"/>
    <d v="1963-01-01T00:00:00"/>
    <m/>
    <n v="3.5"/>
    <n v="0"/>
    <n v="3.5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476170,74"/>
    <s v="6245745,29"/>
    <n v="0"/>
    <n v="0"/>
    <n v="0"/>
  </r>
  <r>
    <n v="208"/>
    <x v="170"/>
    <s v=""/>
    <x v="378"/>
    <n v="2017"/>
    <n v="26704065"/>
    <x v="70"/>
    <x v="168"/>
    <x v="170"/>
    <n v="7500"/>
    <s v="Holstebro"/>
    <n v="661"/>
    <n v="172"/>
    <x v="70"/>
    <n v="1"/>
    <s v="FJ"/>
    <s v="Fjernvarmeværk"/>
    <n v="353000"/>
    <n v="350030"/>
    <x v="16"/>
    <x v="0"/>
    <s v="fvv"/>
    <d v="1963-01-01T00:00:00"/>
    <m/>
    <n v="7.3"/>
    <n v="0"/>
    <n v="7.3"/>
    <x v="21"/>
    <n v="0"/>
    <n v="0"/>
    <n v="0"/>
    <n v="0"/>
    <n v="1"/>
    <n v="0"/>
    <n v="0"/>
    <x v="0"/>
    <x v="0"/>
    <m/>
    <m/>
    <m/>
    <m/>
    <m/>
    <m/>
    <m/>
    <m/>
    <m/>
    <m/>
    <m/>
    <m/>
    <m/>
    <m/>
    <m/>
    <m/>
    <m/>
    <m/>
    <s v="476170,74"/>
    <s v="6245745,29"/>
    <n v="0"/>
    <n v="0"/>
    <n v="0"/>
  </r>
  <r>
    <n v="208"/>
    <x v="170"/>
    <s v=""/>
    <x v="379"/>
    <n v="2017"/>
    <n v="26704065"/>
    <x v="70"/>
    <x v="168"/>
    <x v="170"/>
    <n v="7500"/>
    <s v="Holstebro"/>
    <n v="661"/>
    <n v="172"/>
    <x v="70"/>
    <n v="1"/>
    <s v="FJ"/>
    <s v="Fjernvarmeværk"/>
    <n v="353000"/>
    <n v="350030"/>
    <x v="76"/>
    <x v="0"/>
    <s v="fvv"/>
    <d v="1964-01-01T00:00:00"/>
    <m/>
    <n v="7.3"/>
    <n v="0"/>
    <n v="7.3"/>
    <x v="305"/>
    <n v="1.4299200000000001"/>
    <n v="1.4299200000000001"/>
    <n v="0"/>
    <n v="0"/>
    <n v="1"/>
    <n v="0"/>
    <n v="0"/>
    <x v="0"/>
    <x v="0"/>
    <m/>
    <m/>
    <m/>
    <m/>
    <m/>
    <m/>
    <n v="1.5496668"/>
    <m/>
    <m/>
    <m/>
    <m/>
    <m/>
    <m/>
    <m/>
    <m/>
    <m/>
    <m/>
    <m/>
    <s v="476170,74"/>
    <s v="6245745,29"/>
    <n v="1.5496668"/>
    <n v="0"/>
    <n v="0"/>
  </r>
  <r>
    <n v="208"/>
    <x v="170"/>
    <s v=""/>
    <x v="380"/>
    <n v="2017"/>
    <n v="26704065"/>
    <x v="70"/>
    <x v="168"/>
    <x v="170"/>
    <n v="7500"/>
    <s v="Holstebro"/>
    <n v="661"/>
    <n v="172"/>
    <x v="70"/>
    <n v="1"/>
    <s v="FJ"/>
    <s v="Fjernvarmeværk"/>
    <n v="353000"/>
    <n v="350030"/>
    <x v="4"/>
    <x v="0"/>
    <s v="fvv"/>
    <d v="1965-01-01T00:00:00"/>
    <m/>
    <n v="7.3"/>
    <n v="0"/>
    <n v="7.3"/>
    <x v="306"/>
    <n v="1.7200800000000001"/>
    <n v="1.7200800000000001"/>
    <n v="0"/>
    <n v="0"/>
    <n v="1"/>
    <n v="0"/>
    <n v="0"/>
    <x v="0"/>
    <x v="0"/>
    <m/>
    <m/>
    <m/>
    <m/>
    <m/>
    <m/>
    <n v="1.8637344"/>
    <m/>
    <m/>
    <m/>
    <m/>
    <m/>
    <m/>
    <m/>
    <m/>
    <m/>
    <m/>
    <m/>
    <s v="476170,74"/>
    <s v="6245745,29"/>
    <n v="1.8637344"/>
    <n v="0"/>
    <n v="0"/>
  </r>
  <r>
    <n v="208"/>
    <x v="170"/>
    <s v=""/>
    <x v="381"/>
    <n v="2017"/>
    <n v="26704065"/>
    <x v="70"/>
    <x v="168"/>
    <x v="170"/>
    <n v="7500"/>
    <s v="Holstebro"/>
    <n v="661"/>
    <n v="172"/>
    <x v="70"/>
    <n v="1"/>
    <s v="FJ"/>
    <s v="Fjernvarmeværk"/>
    <n v="353000"/>
    <n v="350030"/>
    <x v="6"/>
    <x v="0"/>
    <s v="fvv"/>
    <d v="1966-01-01T00:00:00"/>
    <m/>
    <n v="7.3"/>
    <n v="0"/>
    <n v="7.3"/>
    <x v="307"/>
    <n v="1.6812"/>
    <n v="1.6812"/>
    <n v="0"/>
    <n v="0"/>
    <n v="1"/>
    <n v="0"/>
    <n v="0"/>
    <x v="0"/>
    <x v="0"/>
    <m/>
    <m/>
    <m/>
    <m/>
    <m/>
    <m/>
    <n v="1.8219563999999999"/>
    <m/>
    <m/>
    <m/>
    <m/>
    <m/>
    <m/>
    <m/>
    <m/>
    <m/>
    <m/>
    <m/>
    <s v="476170,74"/>
    <s v="6245745,29"/>
    <n v="1.8219563999999999"/>
    <n v="0"/>
    <n v="0"/>
  </r>
  <r>
    <n v="208"/>
    <x v="171"/>
    <s v=""/>
    <x v="382"/>
    <n v="2017"/>
    <n v="26704065"/>
    <x v="70"/>
    <x v="169"/>
    <x v="171"/>
    <n v="7500"/>
    <s v="Holstebro"/>
    <n v="661"/>
    <n v="172"/>
    <x v="70"/>
    <n v="1"/>
    <s v="FJ"/>
    <s v="Fjernvarmeværk"/>
    <n v="353000"/>
    <n v="350030"/>
    <x v="13"/>
    <x v="0"/>
    <s v="fvv"/>
    <d v="1967-01-01T00:00:00"/>
    <m/>
    <n v="7.3"/>
    <n v="0"/>
    <n v="7.3"/>
    <x v="21"/>
    <n v="0"/>
    <n v="0"/>
    <n v="0"/>
    <n v="0"/>
    <n v="1"/>
    <n v="0"/>
    <n v="0"/>
    <x v="0"/>
    <x v="0"/>
    <m/>
    <m/>
    <m/>
    <n v="0"/>
    <m/>
    <n v="0"/>
    <n v="0"/>
    <m/>
    <m/>
    <m/>
    <m/>
    <m/>
    <m/>
    <m/>
    <m/>
    <m/>
    <m/>
    <m/>
    <s v="475717,81"/>
    <s v="6247806,69"/>
    <n v="0"/>
    <n v="0"/>
    <n v="0"/>
  </r>
  <r>
    <n v="208"/>
    <x v="171"/>
    <s v=""/>
    <x v="383"/>
    <n v="2017"/>
    <n v="26704065"/>
    <x v="70"/>
    <x v="169"/>
    <x v="171"/>
    <n v="7500"/>
    <s v="Holstebro"/>
    <n v="661"/>
    <n v="172"/>
    <x v="70"/>
    <n v="1"/>
    <s v="FJ"/>
    <s v="Fjernvarmeværk"/>
    <n v="353000"/>
    <n v="350030"/>
    <x v="16"/>
    <x v="0"/>
    <s v="fvv"/>
    <d v="1967-01-01T00:00:00"/>
    <m/>
    <n v="7.3"/>
    <n v="0"/>
    <n v="7.3"/>
    <x v="21"/>
    <n v="0"/>
    <n v="0"/>
    <n v="0"/>
    <n v="0"/>
    <n v="1"/>
    <n v="0"/>
    <n v="0"/>
    <x v="0"/>
    <x v="0"/>
    <m/>
    <m/>
    <m/>
    <n v="0"/>
    <m/>
    <n v="0"/>
    <m/>
    <m/>
    <m/>
    <m/>
    <m/>
    <m/>
    <m/>
    <m/>
    <m/>
    <m/>
    <m/>
    <m/>
    <s v="475717,81"/>
    <s v="6247806,69"/>
    <n v="0"/>
    <n v="0"/>
    <n v="0"/>
  </r>
  <r>
    <n v="208"/>
    <x v="171"/>
    <s v=""/>
    <x v="384"/>
    <n v="2017"/>
    <n v="26704065"/>
    <x v="70"/>
    <x v="169"/>
    <x v="171"/>
    <n v="7500"/>
    <s v="Holstebro"/>
    <n v="661"/>
    <n v="172"/>
    <x v="70"/>
    <n v="1"/>
    <s v="FJ"/>
    <s v="Fjernvarmeværk"/>
    <n v="353000"/>
    <n v="350030"/>
    <x v="76"/>
    <x v="0"/>
    <s v="fvv"/>
    <d v="1968-01-01T00:00:00"/>
    <m/>
    <n v="7.3"/>
    <n v="0"/>
    <n v="7.3"/>
    <x v="308"/>
    <n v="2.1419999999999999"/>
    <n v="2.1419999999999999"/>
    <n v="0"/>
    <n v="0"/>
    <n v="1"/>
    <n v="0"/>
    <n v="0"/>
    <x v="0"/>
    <x v="0"/>
    <m/>
    <m/>
    <m/>
    <m/>
    <m/>
    <m/>
    <n v="2.3377859999999999"/>
    <m/>
    <m/>
    <m/>
    <m/>
    <m/>
    <m/>
    <m/>
    <m/>
    <m/>
    <m/>
    <m/>
    <s v="475717,81"/>
    <s v="6247806,69"/>
    <n v="2.3377859999999999"/>
    <n v="0"/>
    <n v="0"/>
  </r>
  <r>
    <n v="208"/>
    <x v="171"/>
    <s v=""/>
    <x v="385"/>
    <n v="2017"/>
    <n v="26704065"/>
    <x v="70"/>
    <x v="169"/>
    <x v="171"/>
    <n v="7500"/>
    <s v="Holstebro"/>
    <n v="661"/>
    <n v="172"/>
    <x v="70"/>
    <n v="1"/>
    <s v="FJ"/>
    <s v="Fjernvarmeværk"/>
    <n v="353000"/>
    <n v="350030"/>
    <x v="4"/>
    <x v="0"/>
    <s v="fvv"/>
    <d v="1968-01-01T00:00:00"/>
    <m/>
    <n v="7.3"/>
    <n v="0"/>
    <n v="7.3"/>
    <x v="309"/>
    <n v="0.75239999999999996"/>
    <n v="0.75239999999999996"/>
    <n v="0"/>
    <n v="0"/>
    <n v="1"/>
    <n v="0"/>
    <n v="0"/>
    <x v="0"/>
    <x v="0"/>
    <m/>
    <m/>
    <m/>
    <m/>
    <m/>
    <m/>
    <n v="0.82138319999999998"/>
    <m/>
    <m/>
    <m/>
    <m/>
    <m/>
    <m/>
    <m/>
    <m/>
    <m/>
    <m/>
    <m/>
    <s v="475717,81"/>
    <s v="6247806,69"/>
    <n v="0.82138319999999998"/>
    <n v="0"/>
    <n v="0"/>
  </r>
  <r>
    <n v="208"/>
    <x v="172"/>
    <s v=""/>
    <x v="386"/>
    <n v="2017"/>
    <n v="26704065"/>
    <x v="70"/>
    <x v="170"/>
    <x v="172"/>
    <n v="7500"/>
    <s v="Holstebro"/>
    <n v="661"/>
    <n v="172"/>
    <x v="70"/>
    <n v="1"/>
    <s v="FJ"/>
    <s v="Fjernvarmeværk"/>
    <n v="353000"/>
    <n v="350030"/>
    <x v="76"/>
    <x v="0"/>
    <s v="fvv"/>
    <d v="1977-01-01T00:00:00"/>
    <m/>
    <n v="9.3000000000000007"/>
    <n v="0"/>
    <n v="9.3000000000000007"/>
    <x v="21"/>
    <n v="0"/>
    <n v="0"/>
    <n v="0"/>
    <n v="0"/>
    <n v="1"/>
    <n v="0"/>
    <n v="0"/>
    <x v="0"/>
    <x v="0"/>
    <m/>
    <m/>
    <m/>
    <n v="0"/>
    <m/>
    <n v="0"/>
    <m/>
    <m/>
    <m/>
    <m/>
    <m/>
    <m/>
    <m/>
    <m/>
    <m/>
    <m/>
    <m/>
    <m/>
    <s v="474234,21"/>
    <s v="6247956,7"/>
    <n v="0"/>
    <n v="0"/>
    <n v="0"/>
  </r>
  <r>
    <n v="208"/>
    <x v="172"/>
    <s v=""/>
    <x v="387"/>
    <n v="2017"/>
    <n v="26704065"/>
    <x v="70"/>
    <x v="170"/>
    <x v="172"/>
    <n v="7500"/>
    <s v="Holstebro"/>
    <n v="661"/>
    <n v="172"/>
    <x v="70"/>
    <n v="1"/>
    <s v="FJ"/>
    <s v="Fjernvarmeværk"/>
    <n v="353000"/>
    <n v="350030"/>
    <x v="4"/>
    <x v="0"/>
    <s v="fvv"/>
    <d v="1979-01-01T00:00:00"/>
    <m/>
    <n v="9.3000000000000007"/>
    <n v="0"/>
    <n v="9.3000000000000007"/>
    <x v="310"/>
    <n v="0.93240000000000001"/>
    <n v="0.93240000000000001"/>
    <n v="0"/>
    <n v="0"/>
    <n v="1"/>
    <n v="0"/>
    <n v="0"/>
    <x v="0"/>
    <x v="0"/>
    <m/>
    <m/>
    <m/>
    <m/>
    <m/>
    <m/>
    <n v="1.0166903999999999"/>
    <m/>
    <m/>
    <m/>
    <m/>
    <m/>
    <m/>
    <m/>
    <m/>
    <m/>
    <m/>
    <m/>
    <s v="474234,21"/>
    <s v="6247956,7"/>
    <n v="1.0166903999999999"/>
    <n v="0"/>
    <n v="0"/>
  </r>
  <r>
    <n v="208"/>
    <x v="172"/>
    <s v=""/>
    <x v="388"/>
    <n v="2017"/>
    <n v="26704065"/>
    <x v="70"/>
    <x v="170"/>
    <x v="172"/>
    <n v="7500"/>
    <s v="Holstebro"/>
    <n v="661"/>
    <n v="172"/>
    <x v="70"/>
    <n v="1"/>
    <s v="FJ"/>
    <s v="Fjernvarmeværk"/>
    <n v="353000"/>
    <n v="350030"/>
    <x v="16"/>
    <x v="0"/>
    <s v="fvv"/>
    <d v="2015-02-01T00:00:00"/>
    <m/>
    <n v="10"/>
    <n v="0"/>
    <n v="10"/>
    <x v="311"/>
    <n v="13.1076"/>
    <n v="13.1076"/>
    <n v="0"/>
    <n v="0"/>
    <n v="1"/>
    <n v="0"/>
    <n v="0"/>
    <x v="0"/>
    <x v="0"/>
    <m/>
    <m/>
    <m/>
    <n v="0"/>
    <m/>
    <m/>
    <n v="13.50756"/>
    <m/>
    <m/>
    <m/>
    <m/>
    <m/>
    <m/>
    <m/>
    <m/>
    <m/>
    <m/>
    <m/>
    <s v="474234,21"/>
    <s v="6247956,7"/>
    <n v="13.50756"/>
    <n v="0"/>
    <n v="0"/>
  </r>
  <r>
    <n v="208"/>
    <x v="173"/>
    <s v=""/>
    <x v="389"/>
    <n v="2017"/>
    <n v="26704065"/>
    <x v="70"/>
    <x v="171"/>
    <x v="173"/>
    <n v="7500"/>
    <s v="Holstebro"/>
    <n v="661"/>
    <n v="172"/>
    <x v="70"/>
    <n v="1"/>
    <s v="FJ"/>
    <s v="Fjernvarmeværk"/>
    <n v="353000"/>
    <n v="350030"/>
    <x v="13"/>
    <x v="0"/>
    <s v="fvv"/>
    <d v="1970-01-01T00:00:00"/>
    <m/>
    <n v="4.5999999999999996"/>
    <n v="0"/>
    <n v="4.5999999999999996"/>
    <x v="21"/>
    <n v="0"/>
    <n v="0"/>
    <n v="0"/>
    <n v="0"/>
    <n v="1"/>
    <n v="0"/>
    <n v="0"/>
    <x v="0"/>
    <x v="0"/>
    <m/>
    <m/>
    <m/>
    <n v="0"/>
    <m/>
    <m/>
    <n v="0"/>
    <m/>
    <m/>
    <m/>
    <m/>
    <m/>
    <m/>
    <m/>
    <m/>
    <m/>
    <m/>
    <m/>
    <s v="475415,97"/>
    <s v="6246017,32"/>
    <n v="0"/>
    <n v="0"/>
    <n v="0"/>
  </r>
  <r>
    <n v="208"/>
    <x v="173"/>
    <s v=""/>
    <x v="390"/>
    <n v="2017"/>
    <n v="26704065"/>
    <x v="70"/>
    <x v="171"/>
    <x v="173"/>
    <n v="7500"/>
    <s v="Holstebro"/>
    <n v="661"/>
    <n v="172"/>
    <x v="70"/>
    <n v="1"/>
    <s v="FJ"/>
    <s v="Fjernvarmeværk"/>
    <n v="353000"/>
    <n v="350030"/>
    <x v="16"/>
    <x v="0"/>
    <s v="fvv"/>
    <d v="1987-01-01T00:00:00"/>
    <m/>
    <n v="12.5"/>
    <n v="0"/>
    <n v="12.5"/>
    <x v="312"/>
    <n v="0.72323999999999999"/>
    <n v="0.72323999999999999"/>
    <n v="0"/>
    <n v="0"/>
    <n v="1"/>
    <n v="0"/>
    <n v="0"/>
    <x v="0"/>
    <x v="0"/>
    <m/>
    <m/>
    <m/>
    <m/>
    <m/>
    <m/>
    <n v="0.7900992"/>
    <m/>
    <m/>
    <m/>
    <m/>
    <m/>
    <m/>
    <m/>
    <m/>
    <m/>
    <m/>
    <m/>
    <s v="475415,97"/>
    <s v="6246017,32"/>
    <n v="0.7900992"/>
    <n v="0"/>
    <n v="0"/>
  </r>
  <r>
    <n v="208"/>
    <x v="173"/>
    <s v=""/>
    <x v="391"/>
    <n v="2017"/>
    <n v="26704065"/>
    <x v="70"/>
    <x v="171"/>
    <x v="173"/>
    <n v="7500"/>
    <s v="Holstebro"/>
    <n v="661"/>
    <n v="172"/>
    <x v="70"/>
    <n v="1"/>
    <s v="FJ"/>
    <s v="Fjernvarmeværk"/>
    <n v="353000"/>
    <n v="350030"/>
    <x v="76"/>
    <x v="0"/>
    <s v="fvv"/>
    <d v="1976-01-01T00:00:00"/>
    <m/>
    <n v="9.3000000000000007"/>
    <n v="0"/>
    <n v="9.3000000000000007"/>
    <x v="313"/>
    <n v="0.83916000000000002"/>
    <n v="0.83916000000000002"/>
    <n v="0"/>
    <n v="0"/>
    <n v="1"/>
    <n v="0"/>
    <n v="0"/>
    <x v="0"/>
    <x v="0"/>
    <m/>
    <m/>
    <m/>
    <n v="0"/>
    <m/>
    <m/>
    <n v="0.91634400000000005"/>
    <m/>
    <m/>
    <m/>
    <m/>
    <m/>
    <m/>
    <m/>
    <m/>
    <m/>
    <m/>
    <m/>
    <s v="475415,97"/>
    <s v="6246017,32"/>
    <n v="0.91634400000000005"/>
    <n v="0"/>
    <n v="0"/>
  </r>
  <r>
    <n v="208"/>
    <x v="174"/>
    <s v=""/>
    <x v="392"/>
    <n v="2017"/>
    <n v="26704065"/>
    <x v="70"/>
    <x v="172"/>
    <x v="174"/>
    <n v="7500"/>
    <s v="Holstebro"/>
    <n v="661"/>
    <n v="172"/>
    <x v="70"/>
    <n v="1"/>
    <s v="FJ"/>
    <s v="Fjernvarmeværk"/>
    <n v="353000"/>
    <n v="350030"/>
    <x v="13"/>
    <x v="0"/>
    <s v="fvv"/>
    <d v="1987-01-01T00:00:00"/>
    <m/>
    <n v="11"/>
    <n v="0"/>
    <n v="10"/>
    <x v="314"/>
    <n v="2.9109600000000002"/>
    <n v="2.9109600000000002"/>
    <n v="0"/>
    <n v="0"/>
    <n v="1"/>
    <n v="0"/>
    <n v="0"/>
    <x v="0"/>
    <x v="0"/>
    <m/>
    <m/>
    <m/>
    <n v="0"/>
    <m/>
    <m/>
    <n v="2.9225592000000002"/>
    <m/>
    <m/>
    <m/>
    <m/>
    <m/>
    <m/>
    <m/>
    <m/>
    <m/>
    <m/>
    <m/>
    <s v="477485,29"/>
    <s v="6245916,19"/>
    <n v="2.9225592000000002"/>
    <n v="0"/>
    <n v="0"/>
  </r>
  <r>
    <n v="208"/>
    <x v="174"/>
    <s v=""/>
    <x v="393"/>
    <n v="2017"/>
    <n v="26704065"/>
    <x v="70"/>
    <x v="172"/>
    <x v="174"/>
    <n v="7500"/>
    <s v="Holstebro"/>
    <n v="661"/>
    <n v="172"/>
    <x v="70"/>
    <n v="1"/>
    <s v="FJ"/>
    <s v="Fjernvarmeværk"/>
    <n v="353000"/>
    <n v="350030"/>
    <x v="16"/>
    <x v="0"/>
    <s v="fvv"/>
    <d v="2013-01-15T00:00:00"/>
    <m/>
    <n v="13"/>
    <n v="0"/>
    <n v="12"/>
    <x v="315"/>
    <n v="13.818239999999999"/>
    <n v="13.818239999999999"/>
    <n v="0"/>
    <n v="0"/>
    <n v="1"/>
    <n v="0"/>
    <n v="0"/>
    <x v="0"/>
    <x v="0"/>
    <m/>
    <m/>
    <m/>
    <n v="0"/>
    <m/>
    <m/>
    <n v="13.873661999999999"/>
    <m/>
    <m/>
    <m/>
    <m/>
    <m/>
    <m/>
    <m/>
    <m/>
    <m/>
    <m/>
    <m/>
    <s v="477485,29"/>
    <s v="6245916,19"/>
    <n v="13.873661999999999"/>
    <n v="0"/>
    <n v="0"/>
  </r>
  <r>
    <n v="208"/>
    <x v="175"/>
    <s v=""/>
    <x v="394"/>
    <n v="2017"/>
    <n v="26704065"/>
    <x v="70"/>
    <x v="173"/>
    <x v="175"/>
    <n v="7500"/>
    <s v="Holstebro"/>
    <n v="661"/>
    <n v="172"/>
    <x v="70"/>
    <m/>
    <s v="FJ"/>
    <s v="Fjernvarmeværk"/>
    <n v="353000"/>
    <n v="350030"/>
    <x v="243"/>
    <x v="0"/>
    <s v="fvv"/>
    <d v="1991-01-01T00:00:00"/>
    <m/>
    <n v="5"/>
    <n v="0"/>
    <n v="5"/>
    <x v="316"/>
    <n v="1.7784"/>
    <n v="1.7784"/>
    <n v="0"/>
    <n v="0"/>
    <n v="1"/>
    <n v="0"/>
    <n v="0"/>
    <x v="0"/>
    <x v="0"/>
    <m/>
    <m/>
    <m/>
    <m/>
    <m/>
    <m/>
    <n v="1.7801784"/>
    <m/>
    <m/>
    <m/>
    <m/>
    <m/>
    <m/>
    <m/>
    <m/>
    <m/>
    <m/>
    <m/>
    <s v="480115"/>
    <s v="6246499"/>
    <n v="1.7801784"/>
    <n v="0"/>
    <n v="0"/>
  </r>
  <r>
    <n v="208"/>
    <x v="176"/>
    <s v=""/>
    <x v="395"/>
    <n v="2017"/>
    <n v="26704065"/>
    <x v="70"/>
    <x v="174"/>
    <x v="176"/>
    <n v="7500"/>
    <s v="Holstebro"/>
    <n v="661"/>
    <n v="172"/>
    <x v="70"/>
    <m/>
    <s v="FJ"/>
    <s v="Fjernvarmeværk"/>
    <n v="353000"/>
    <n v="350030"/>
    <x v="244"/>
    <x v="0"/>
    <s v="fvv"/>
    <d v="2012-01-01T00:00:00"/>
    <m/>
    <n v="5"/>
    <n v="0"/>
    <n v="5"/>
    <x v="317"/>
    <n v="3.2399999999999998E-2"/>
    <n v="3.2399999999999998E-2"/>
    <n v="0"/>
    <n v="0"/>
    <n v="1"/>
    <n v="0"/>
    <n v="0"/>
    <x v="0"/>
    <x v="0"/>
    <m/>
    <m/>
    <m/>
    <n v="3.5152599999999999E-2"/>
    <m/>
    <m/>
    <m/>
    <m/>
    <m/>
    <m/>
    <m/>
    <m/>
    <m/>
    <m/>
    <m/>
    <m/>
    <m/>
    <m/>
    <s v="481967"/>
    <s v="6242399"/>
    <n v="3.5152599999999999E-2"/>
    <n v="0"/>
    <n v="0"/>
  </r>
  <r>
    <n v="208"/>
    <x v="177"/>
    <s v=""/>
    <x v="396"/>
    <n v="2017"/>
    <n v="26704065"/>
    <x v="70"/>
    <x v="175"/>
    <x v="177"/>
    <n v="7500"/>
    <s v="Holstebro"/>
    <n v="661"/>
    <n v="341"/>
    <x v="71"/>
    <m/>
    <s v="FJ"/>
    <s v="Fjernvarmeværk"/>
    <n v="353000"/>
    <n v="350030"/>
    <x v="13"/>
    <x v="0"/>
    <s v="fvv"/>
    <d v="1994-01-01T00:00:00"/>
    <m/>
    <n v="5"/>
    <n v="0"/>
    <n v="5"/>
    <x v="318"/>
    <n v="1.5911999999999999"/>
    <n v="1.5911999999999999"/>
    <n v="0"/>
    <n v="0"/>
    <n v="1"/>
    <n v="0"/>
    <n v="0"/>
    <x v="0"/>
    <x v="0"/>
    <m/>
    <m/>
    <m/>
    <n v="1.7438200500000001"/>
    <m/>
    <m/>
    <m/>
    <m/>
    <m/>
    <m/>
    <m/>
    <m/>
    <m/>
    <m/>
    <m/>
    <m/>
    <m/>
    <m/>
    <s v="487390"/>
    <s v="6250550"/>
    <n v="1.7438200500000001"/>
    <n v="0"/>
    <n v="0"/>
  </r>
  <r>
    <n v="208"/>
    <x v="177"/>
    <s v=""/>
    <x v="397"/>
    <n v="2017"/>
    <n v="26704065"/>
    <x v="70"/>
    <x v="175"/>
    <x v="177"/>
    <n v="7500"/>
    <s v="Holstebro"/>
    <n v="661"/>
    <n v="341"/>
    <x v="71"/>
    <m/>
    <s v="FJ"/>
    <s v="Fjernvarmeværk"/>
    <n v="353000"/>
    <n v="350030"/>
    <x v="16"/>
    <x v="0"/>
    <s v="fvv"/>
    <d v="1994-01-01T00:00:00"/>
    <m/>
    <n v="4"/>
    <n v="0"/>
    <n v="4"/>
    <x v="319"/>
    <n v="62.467199999999998"/>
    <n v="62.467199999999998"/>
    <n v="0"/>
    <n v="0"/>
    <n v="1"/>
    <n v="0"/>
    <n v="0"/>
    <x v="0"/>
    <x v="0"/>
    <m/>
    <m/>
    <m/>
    <m/>
    <m/>
    <m/>
    <m/>
    <m/>
    <m/>
    <m/>
    <n v="57.055880999999999"/>
    <m/>
    <m/>
    <m/>
    <m/>
    <m/>
    <m/>
    <m/>
    <s v="487390"/>
    <s v="6250550"/>
    <n v="0"/>
    <n v="57.055880999999999"/>
    <n v="0"/>
  </r>
  <r>
    <n v="208"/>
    <x v="178"/>
    <s v=""/>
    <x v="398"/>
    <n v="2017"/>
    <n v="26704065"/>
    <x v="70"/>
    <x v="176"/>
    <x v="178"/>
    <n v="7500"/>
    <s v="Holstebro"/>
    <n v="661"/>
    <n v="172"/>
    <x v="70"/>
    <m/>
    <s v="FJ"/>
    <s v="Fjernvarmeværk"/>
    <n v="353000"/>
    <n v="350030"/>
    <x v="245"/>
    <x v="0"/>
    <s v="fvv"/>
    <d v="2001-04-01T00:00:00"/>
    <m/>
    <n v="5"/>
    <n v="0"/>
    <n v="5"/>
    <x v="320"/>
    <n v="0.4032"/>
    <n v="0.4032"/>
    <n v="0"/>
    <n v="0"/>
    <n v="1"/>
    <n v="0"/>
    <n v="0"/>
    <x v="0"/>
    <x v="0"/>
    <m/>
    <m/>
    <m/>
    <m/>
    <m/>
    <m/>
    <n v="0.40320719999999999"/>
    <m/>
    <m/>
    <m/>
    <m/>
    <m/>
    <m/>
    <m/>
    <m/>
    <m/>
    <m/>
    <m/>
    <s v="478446"/>
    <s v="6246208"/>
    <n v="0.40320719999999999"/>
    <n v="0"/>
    <n v="0"/>
  </r>
  <r>
    <n v="208"/>
    <x v="179"/>
    <s v=""/>
    <x v="399"/>
    <n v="2017"/>
    <n v="26704065"/>
    <x v="70"/>
    <x v="177"/>
    <x v="179"/>
    <n v="7500"/>
    <s v="Holstebro"/>
    <n v="661"/>
    <n v="172"/>
    <x v="70"/>
    <m/>
    <s v="FJ"/>
    <s v="Fjernvarmeværk"/>
    <n v="353000"/>
    <n v="350030"/>
    <x v="246"/>
    <x v="0"/>
    <s v="fvv"/>
    <d v="2012-01-01T00:00:00"/>
    <m/>
    <n v="1"/>
    <n v="0"/>
    <n v="1"/>
    <x v="321"/>
    <n v="0.59508000000000005"/>
    <n v="0.59508000000000005"/>
    <n v="0"/>
    <n v="0"/>
    <n v="1"/>
    <n v="0"/>
    <n v="0"/>
    <x v="0"/>
    <x v="0"/>
    <m/>
    <m/>
    <m/>
    <n v="0.65211659999999994"/>
    <m/>
    <m/>
    <m/>
    <m/>
    <m/>
    <m/>
    <m/>
    <m/>
    <m/>
    <m/>
    <m/>
    <m/>
    <m/>
    <m/>
    <s v="475997"/>
    <s v="6249765,66"/>
    <n v="0.65211659999999994"/>
    <n v="0"/>
    <n v="0"/>
  </r>
  <r>
    <n v="210"/>
    <x v="180"/>
    <s v=""/>
    <x v="400"/>
    <n v="2017"/>
    <n v="36637919"/>
    <x v="71"/>
    <x v="178"/>
    <x v="180"/>
    <n v="6670"/>
    <s v="Holsted"/>
    <n v="575"/>
    <n v="131"/>
    <x v="72"/>
    <m/>
    <s v="DC"/>
    <s v="Decentralt værk"/>
    <n v="353000"/>
    <n v="350030"/>
    <x v="56"/>
    <x v="0"/>
    <s v="fvv"/>
    <d v="1965-01-01T00:00:00"/>
    <m/>
    <n v="12.1"/>
    <n v="0"/>
    <n v="12.1"/>
    <x v="322"/>
    <n v="63.366500000000002"/>
    <n v="63.366500000000002"/>
    <n v="0"/>
    <n v="0"/>
    <n v="1"/>
    <n v="0"/>
    <n v="0"/>
    <x v="0"/>
    <x v="0"/>
    <m/>
    <m/>
    <m/>
    <m/>
    <m/>
    <m/>
    <n v="64.844326800000005"/>
    <m/>
    <m/>
    <m/>
    <m/>
    <m/>
    <m/>
    <m/>
    <m/>
    <m/>
    <m/>
    <m/>
    <s v="494597,23"/>
    <s v="6151242,34"/>
    <n v="64.844326800000005"/>
    <n v="0"/>
    <n v="0"/>
  </r>
  <r>
    <n v="210"/>
    <x v="180"/>
    <s v=""/>
    <x v="401"/>
    <n v="2017"/>
    <n v="36637919"/>
    <x v="71"/>
    <x v="178"/>
    <x v="180"/>
    <n v="6670"/>
    <s v="Holsted"/>
    <n v="575"/>
    <n v="131"/>
    <x v="72"/>
    <m/>
    <s v="DC"/>
    <s v="Decentralt værk"/>
    <n v="353000"/>
    <n v="350030"/>
    <x v="247"/>
    <x v="1"/>
    <s v="kvt"/>
    <d v="1995-01-01T00:00:00"/>
    <m/>
    <n v="7.15"/>
    <n v="3"/>
    <n v="3.58"/>
    <x v="323"/>
    <n v="1.62"/>
    <n v="1.62"/>
    <n v="1.359"/>
    <n v="1.359"/>
    <n v="0.24285310301504828"/>
    <n v="0.75714689698495174"/>
    <n v="0"/>
    <x v="0"/>
    <x v="0"/>
    <m/>
    <m/>
    <m/>
    <m/>
    <m/>
    <m/>
    <n v="3.3353495999999998"/>
    <m/>
    <m/>
    <m/>
    <m/>
    <m/>
    <m/>
    <m/>
    <m/>
    <m/>
    <m/>
    <m/>
    <s v="494597,23"/>
    <s v="6151242,34"/>
    <n v="3.3353495999999998"/>
    <n v="0"/>
    <n v="0"/>
  </r>
  <r>
    <n v="210"/>
    <x v="181"/>
    <s v=""/>
    <x v="402"/>
    <n v="2017"/>
    <n v="36637919"/>
    <x v="71"/>
    <x v="179"/>
    <x v="181"/>
    <n v="6670"/>
    <s v="Holsted"/>
    <n v="575"/>
    <n v="131"/>
    <x v="72"/>
    <m/>
    <s v="FJ"/>
    <s v="Fjernvarmeværk"/>
    <n v="353000"/>
    <n v="350030"/>
    <x v="248"/>
    <x v="3"/>
    <s v="fvv"/>
    <d v="2016-05-23T00:00:00"/>
    <m/>
    <n v="8"/>
    <n v="0"/>
    <n v="8"/>
    <x v="324"/>
    <n v="18.361440000000002"/>
    <n v="18.361440000000002"/>
    <n v="0"/>
    <n v="0"/>
    <n v="1"/>
    <n v="0"/>
    <n v="0"/>
    <x v="0"/>
    <x v="0"/>
    <m/>
    <m/>
    <m/>
    <m/>
    <m/>
    <m/>
    <m/>
    <m/>
    <m/>
    <m/>
    <m/>
    <m/>
    <m/>
    <m/>
    <m/>
    <n v="18.3614"/>
    <m/>
    <m/>
    <s v="494052,44"/>
    <s v="6151257,95"/>
    <n v="0"/>
    <n v="18.3614"/>
    <n v="0"/>
  </r>
  <r>
    <n v="212"/>
    <x v="182"/>
    <s v=""/>
    <x v="403"/>
    <n v="2017"/>
    <n v="64235818"/>
    <x v="72"/>
    <x v="180"/>
    <x v="182"/>
    <n v="3100"/>
    <s v="Hornbæk"/>
    <n v="217"/>
    <n v="17"/>
    <x v="17"/>
    <m/>
    <s v="FJ"/>
    <s v="Fjernvarmeværk"/>
    <n v="353000"/>
    <n v="350030"/>
    <x v="56"/>
    <x v="0"/>
    <s v="fvv"/>
    <d v="1964-12-15T00:00:00"/>
    <m/>
    <n v="14.63"/>
    <n v="0"/>
    <n v="12"/>
    <x v="21"/>
    <n v="0"/>
    <n v="0"/>
    <n v="0"/>
    <n v="0"/>
    <n v="1"/>
    <n v="0"/>
    <n v="0"/>
    <x v="0"/>
    <x v="0"/>
    <m/>
    <m/>
    <m/>
    <m/>
    <m/>
    <m/>
    <m/>
    <m/>
    <m/>
    <m/>
    <m/>
    <m/>
    <m/>
    <n v="0"/>
    <m/>
    <m/>
    <m/>
    <m/>
    <s v="715389,9"/>
    <s v="6221354,89"/>
    <n v="0"/>
    <n v="0"/>
    <n v="0"/>
  </r>
  <r>
    <n v="213"/>
    <x v="183"/>
    <s v=""/>
    <x v="404"/>
    <n v="2017"/>
    <n v="66166228"/>
    <x v="73"/>
    <x v="181"/>
    <x v="183"/>
    <n v="8700"/>
    <s v="Horsens"/>
    <n v="615"/>
    <n v="148"/>
    <x v="73"/>
    <n v="1"/>
    <s v="FJ"/>
    <s v="Fjernvarmeværk"/>
    <n v="353000"/>
    <n v="350030"/>
    <x v="13"/>
    <x v="0"/>
    <s v="fvv"/>
    <d v="1991-10-15T00:00:00"/>
    <m/>
    <n v="5"/>
    <n v="0"/>
    <n v="5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52719,51"/>
    <s v="6189020,83"/>
    <n v="0"/>
    <n v="0"/>
    <n v="0"/>
  </r>
  <r>
    <n v="213"/>
    <x v="183"/>
    <s v=""/>
    <x v="405"/>
    <n v="2017"/>
    <n v="66166228"/>
    <x v="73"/>
    <x v="181"/>
    <x v="183"/>
    <n v="8700"/>
    <s v="Horsens"/>
    <n v="615"/>
    <n v="148"/>
    <x v="73"/>
    <n v="1"/>
    <s v="FJ"/>
    <s v="Fjernvarmeværk"/>
    <n v="353000"/>
    <n v="350030"/>
    <x v="16"/>
    <x v="0"/>
    <s v="fvv"/>
    <d v="1991-10-15T00:00:00"/>
    <m/>
    <n v="10"/>
    <n v="0"/>
    <n v="10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52719,51"/>
    <s v="6189020,83"/>
    <n v="0"/>
    <n v="0"/>
    <n v="0"/>
  </r>
  <r>
    <n v="213"/>
    <x v="183"/>
    <s v=""/>
    <x v="406"/>
    <n v="2017"/>
    <n v="66166228"/>
    <x v="73"/>
    <x v="181"/>
    <x v="183"/>
    <n v="8700"/>
    <s v="Horsens"/>
    <n v="615"/>
    <n v="148"/>
    <x v="73"/>
    <n v="1"/>
    <s v="FJ"/>
    <s v="Fjernvarmeværk"/>
    <n v="353000"/>
    <n v="350030"/>
    <x v="76"/>
    <x v="0"/>
    <s v="fvv"/>
    <d v="1991-10-15T00:00:00"/>
    <m/>
    <n v="10"/>
    <n v="0"/>
    <n v="10"/>
    <x v="325"/>
    <n v="31.032"/>
    <n v="30.1572"/>
    <n v="0"/>
    <n v="0"/>
    <n v="1"/>
    <n v="0"/>
    <n v="0"/>
    <x v="0"/>
    <x v="0"/>
    <m/>
    <m/>
    <m/>
    <m/>
    <m/>
    <m/>
    <n v="30.514017599999999"/>
    <m/>
    <m/>
    <m/>
    <m/>
    <m/>
    <m/>
    <m/>
    <m/>
    <m/>
    <m/>
    <m/>
    <s v="552719,51"/>
    <s v="6189020,83"/>
    <n v="30.514017599999999"/>
    <n v="0"/>
    <n v="0"/>
  </r>
  <r>
    <n v="213"/>
    <x v="184"/>
    <s v=""/>
    <x v="407"/>
    <n v="2017"/>
    <n v="66166228"/>
    <x v="73"/>
    <x v="182"/>
    <x v="184"/>
    <n v="8700"/>
    <s v="Horsens"/>
    <n v="615"/>
    <n v="148"/>
    <x v="73"/>
    <n v="1"/>
    <s v="FJ"/>
    <s v="Fjernvarmeværk"/>
    <n v="353000"/>
    <n v="350030"/>
    <x v="13"/>
    <x v="0"/>
    <s v="fvv"/>
    <d v="1963-04-01T00:00:00"/>
    <m/>
    <n v="9.3000000000000007"/>
    <n v="0"/>
    <n v="8.3699999999999992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53126,04"/>
    <s v="6191665,73"/>
    <n v="0"/>
    <n v="0"/>
    <n v="0"/>
  </r>
  <r>
    <n v="213"/>
    <x v="184"/>
    <s v=""/>
    <x v="408"/>
    <n v="2017"/>
    <n v="66166228"/>
    <x v="73"/>
    <x v="182"/>
    <x v="184"/>
    <n v="8700"/>
    <s v="Horsens"/>
    <n v="615"/>
    <n v="148"/>
    <x v="73"/>
    <n v="1"/>
    <s v="FJ"/>
    <s v="Fjernvarmeværk"/>
    <n v="353000"/>
    <n v="350030"/>
    <x v="16"/>
    <x v="0"/>
    <s v="fvv"/>
    <d v="1965-01-01T00:00:00"/>
    <m/>
    <n v="9.3000000000000007"/>
    <n v="0"/>
    <n v="8.3699999999999992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53126,04"/>
    <s v="6191665,73"/>
    <n v="0"/>
    <n v="0"/>
    <n v="0"/>
  </r>
  <r>
    <n v="213"/>
    <x v="184"/>
    <s v=""/>
    <x v="409"/>
    <n v="2017"/>
    <n v="66166228"/>
    <x v="73"/>
    <x v="182"/>
    <x v="184"/>
    <n v="8700"/>
    <s v="Horsens"/>
    <n v="615"/>
    <n v="148"/>
    <x v="73"/>
    <n v="1"/>
    <s v="FJ"/>
    <s v="Fjernvarmeværk"/>
    <n v="353000"/>
    <n v="350030"/>
    <x v="76"/>
    <x v="0"/>
    <s v="fvv"/>
    <d v="1967-01-01T00:00:00"/>
    <m/>
    <n v="10.4"/>
    <n v="0"/>
    <n v="9.36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53126,04"/>
    <s v="6191665,73"/>
    <n v="0"/>
    <n v="0"/>
    <n v="0"/>
  </r>
  <r>
    <n v="213"/>
    <x v="184"/>
    <s v=""/>
    <x v="410"/>
    <n v="2017"/>
    <n v="66166228"/>
    <x v="73"/>
    <x v="182"/>
    <x v="184"/>
    <n v="8700"/>
    <s v="Horsens"/>
    <n v="615"/>
    <n v="148"/>
    <x v="73"/>
    <n v="1"/>
    <s v="FJ"/>
    <s v="Fjernvarmeværk"/>
    <n v="353000"/>
    <n v="350030"/>
    <x v="4"/>
    <x v="0"/>
    <s v="fvv"/>
    <d v="1970-01-01T00:00:00"/>
    <m/>
    <n v="10.4"/>
    <n v="0"/>
    <n v="9.36"/>
    <x v="326"/>
    <n v="9.9719999999999995"/>
    <n v="9.0719999999999992"/>
    <n v="0"/>
    <n v="0"/>
    <n v="1"/>
    <n v="0"/>
    <n v="0"/>
    <x v="0"/>
    <x v="0"/>
    <m/>
    <m/>
    <m/>
    <m/>
    <m/>
    <m/>
    <n v="9.9437975999999999"/>
    <m/>
    <m/>
    <m/>
    <m/>
    <m/>
    <m/>
    <m/>
    <m/>
    <m/>
    <m/>
    <m/>
    <s v="553126,04"/>
    <s v="6191665,73"/>
    <n v="9.9437975999999999"/>
    <n v="0"/>
    <n v="0"/>
  </r>
  <r>
    <n v="213"/>
    <x v="185"/>
    <s v=""/>
    <x v="411"/>
    <n v="2017"/>
    <n v="66166228"/>
    <x v="73"/>
    <x v="183"/>
    <x v="185"/>
    <n v="8700"/>
    <s v="Horsens"/>
    <n v="615"/>
    <n v="148"/>
    <x v="73"/>
    <n v="1"/>
    <s v="FJ"/>
    <s v="Fjernvarmeværk"/>
    <n v="353000"/>
    <n v="350030"/>
    <x v="13"/>
    <x v="0"/>
    <s v="fvv"/>
    <d v="1967-01-01T00:00:00"/>
    <m/>
    <n v="9.3000000000000007"/>
    <n v="0"/>
    <n v="8.3699999999999992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55108,69"/>
    <s v="6191700,62"/>
    <n v="0"/>
    <n v="0"/>
    <n v="0"/>
  </r>
  <r>
    <n v="213"/>
    <x v="185"/>
    <s v=""/>
    <x v="412"/>
    <n v="2017"/>
    <n v="66166228"/>
    <x v="73"/>
    <x v="183"/>
    <x v="185"/>
    <n v="8700"/>
    <s v="Horsens"/>
    <n v="615"/>
    <n v="148"/>
    <x v="73"/>
    <n v="1"/>
    <s v="FJ"/>
    <s v="Fjernvarmeværk"/>
    <n v="353000"/>
    <n v="350030"/>
    <x v="16"/>
    <x v="0"/>
    <s v="fvv"/>
    <d v="1974-01-01T00:00:00"/>
    <m/>
    <n v="11.63"/>
    <n v="0"/>
    <n v="10.47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55108,69"/>
    <s v="6191700,62"/>
    <n v="0"/>
    <n v="0"/>
    <n v="0"/>
  </r>
  <r>
    <n v="213"/>
    <x v="185"/>
    <s v=""/>
    <x v="413"/>
    <n v="2017"/>
    <n v="66166228"/>
    <x v="73"/>
    <x v="183"/>
    <x v="185"/>
    <n v="8700"/>
    <s v="Horsens"/>
    <n v="615"/>
    <n v="148"/>
    <x v="73"/>
    <n v="1"/>
    <s v="FJ"/>
    <s v="Fjernvarmeværk"/>
    <n v="353000"/>
    <n v="350030"/>
    <x v="76"/>
    <x v="0"/>
    <s v="fvv"/>
    <d v="2012-12-01T00:00:00"/>
    <m/>
    <n v="10"/>
    <n v="0"/>
    <n v="9"/>
    <x v="327"/>
    <n v="83.458799999999997"/>
    <n v="82.202399999999997"/>
    <n v="0"/>
    <n v="0"/>
    <n v="1"/>
    <n v="0"/>
    <n v="0"/>
    <x v="0"/>
    <x v="0"/>
    <m/>
    <m/>
    <m/>
    <m/>
    <m/>
    <m/>
    <n v="81.034351200000003"/>
    <m/>
    <m/>
    <m/>
    <m/>
    <m/>
    <m/>
    <m/>
    <m/>
    <m/>
    <m/>
    <m/>
    <s v="555108,69"/>
    <s v="6191700,62"/>
    <n v="81.034351200000003"/>
    <n v="0"/>
    <n v="0"/>
  </r>
  <r>
    <n v="213"/>
    <x v="186"/>
    <s v=""/>
    <x v="414"/>
    <n v="2017"/>
    <n v="66166228"/>
    <x v="73"/>
    <x v="184"/>
    <x v="186"/>
    <n v="8700"/>
    <s v="Horsens"/>
    <n v="615"/>
    <n v="148"/>
    <x v="73"/>
    <m/>
    <s v="FJ"/>
    <s v="Fjernvarmeværk"/>
    <n v="353000"/>
    <n v="350030"/>
    <x v="249"/>
    <x v="0"/>
    <s v="fvv"/>
    <d v="1999-04-01T00:00:00"/>
    <m/>
    <n v="14"/>
    <n v="0"/>
    <n v="14"/>
    <x v="328"/>
    <n v="103.99679999999999"/>
    <n v="103.122"/>
    <n v="0"/>
    <n v="0"/>
    <n v="1"/>
    <n v="0"/>
    <n v="0"/>
    <x v="0"/>
    <x v="0"/>
    <m/>
    <m/>
    <m/>
    <m/>
    <m/>
    <m/>
    <n v="102.4299936"/>
    <m/>
    <m/>
    <m/>
    <m/>
    <m/>
    <m/>
    <m/>
    <m/>
    <m/>
    <m/>
    <m/>
    <s v="552217"/>
    <s v="6192079"/>
    <n v="102.4299936"/>
    <n v="0"/>
    <n v="0"/>
  </r>
  <r>
    <n v="213"/>
    <x v="187"/>
    <s v=""/>
    <x v="415"/>
    <n v="2017"/>
    <n v="66166228"/>
    <x v="73"/>
    <x v="185"/>
    <x v="187"/>
    <n v="8700"/>
    <s v="Horsens"/>
    <n v="615"/>
    <n v="148"/>
    <x v="73"/>
    <m/>
    <s v="FJ"/>
    <s v="Fjernvarmeværk"/>
    <n v="353000"/>
    <n v="350030"/>
    <x v="13"/>
    <x v="0"/>
    <s v="fvv"/>
    <d v="2012-08-01T00:00:00"/>
    <d v="2018-12-31T00:00:00"/>
    <n v="0.4"/>
    <n v="0"/>
    <n v="0.4"/>
    <x v="21"/>
    <n v="0"/>
    <n v="0"/>
    <n v="0"/>
    <n v="0"/>
    <n v="1"/>
    <n v="0"/>
    <n v="0"/>
    <x v="0"/>
    <x v="0"/>
    <m/>
    <m/>
    <m/>
    <m/>
    <m/>
    <m/>
    <m/>
    <m/>
    <m/>
    <m/>
    <m/>
    <m/>
    <n v="0"/>
    <m/>
    <m/>
    <m/>
    <m/>
    <m/>
    <s v="552194,45"/>
    <s v="6195338,56"/>
    <n v="0"/>
    <n v="0"/>
    <n v="0"/>
  </r>
  <r>
    <n v="213"/>
    <x v="187"/>
    <s v=""/>
    <x v="416"/>
    <n v="2017"/>
    <n v="66166228"/>
    <x v="73"/>
    <x v="185"/>
    <x v="187"/>
    <n v="8700"/>
    <s v="Horsens"/>
    <n v="615"/>
    <n v="148"/>
    <x v="73"/>
    <m/>
    <s v="FJ"/>
    <s v="Fjernvarmeværk"/>
    <n v="353000"/>
    <n v="350030"/>
    <x v="16"/>
    <x v="0"/>
    <s v="fvv"/>
    <d v="2012-08-01T00:00:00"/>
    <d v="2018-12-31T00:00:00"/>
    <n v="0.4"/>
    <n v="0"/>
    <n v="0.4"/>
    <x v="329"/>
    <n v="3.4416000000000002"/>
    <n v="3.3732000000000002"/>
    <n v="0"/>
    <n v="0"/>
    <n v="1"/>
    <n v="0"/>
    <n v="0"/>
    <x v="0"/>
    <x v="0"/>
    <m/>
    <m/>
    <m/>
    <m/>
    <m/>
    <m/>
    <m/>
    <m/>
    <m/>
    <m/>
    <m/>
    <m/>
    <n v="3.7974999999999999"/>
    <m/>
    <m/>
    <m/>
    <m/>
    <m/>
    <s v="552194,45"/>
    <s v="6195338,56"/>
    <n v="0"/>
    <n v="3.7974999999999999"/>
    <n v="0"/>
  </r>
  <r>
    <n v="215"/>
    <x v="188"/>
    <s v=""/>
    <x v="417"/>
    <n v="2017"/>
    <n v="22724118"/>
    <x v="74"/>
    <x v="186"/>
    <x v="188"/>
    <n v="8732"/>
    <s v="Hovedgård"/>
    <n v="615"/>
    <n v="143"/>
    <x v="74"/>
    <m/>
    <s v="FJ"/>
    <s v="Fjernvarmeværk"/>
    <n v="353000"/>
    <n v="350030"/>
    <x v="3"/>
    <x v="0"/>
    <s v="fvv"/>
    <d v="1989-08-01T00:00:00"/>
    <m/>
    <n v="2"/>
    <n v="0"/>
    <n v="2"/>
    <x v="330"/>
    <n v="18.547920000000001"/>
    <n v="17.758800000000001"/>
    <n v="0"/>
    <n v="0"/>
    <n v="1"/>
    <n v="0"/>
    <n v="0"/>
    <x v="0"/>
    <x v="0"/>
    <m/>
    <m/>
    <m/>
    <m/>
    <m/>
    <m/>
    <m/>
    <m/>
    <m/>
    <m/>
    <n v="16.7028"/>
    <m/>
    <m/>
    <m/>
    <m/>
    <m/>
    <m/>
    <m/>
    <s v="559931,8"/>
    <s v="6201082,74"/>
    <n v="0"/>
    <n v="16.7028"/>
    <n v="0"/>
  </r>
  <r>
    <n v="215"/>
    <x v="188"/>
    <s v=""/>
    <x v="418"/>
    <n v="2017"/>
    <n v="22724118"/>
    <x v="74"/>
    <x v="186"/>
    <x v="188"/>
    <n v="8732"/>
    <s v="Hovedgård"/>
    <n v="615"/>
    <n v="143"/>
    <x v="74"/>
    <m/>
    <s v="FJ"/>
    <s v="Fjernvarmeværk"/>
    <n v="353000"/>
    <n v="350030"/>
    <x v="123"/>
    <x v="0"/>
    <s v="fvv"/>
    <d v="2001-01-08T00:00:00"/>
    <m/>
    <n v="4.25"/>
    <n v="0"/>
    <n v="4.25"/>
    <x v="21"/>
    <n v="0"/>
    <n v="0"/>
    <n v="0"/>
    <n v="0"/>
    <n v="1"/>
    <n v="0"/>
    <n v="0"/>
    <x v="0"/>
    <x v="0"/>
    <m/>
    <n v="0"/>
    <m/>
    <n v="0"/>
    <m/>
    <m/>
    <m/>
    <m/>
    <m/>
    <m/>
    <m/>
    <m/>
    <m/>
    <m/>
    <m/>
    <m/>
    <m/>
    <m/>
    <s v="559931,8"/>
    <s v="6201082,74"/>
    <n v="0"/>
    <n v="0"/>
    <n v="0"/>
  </r>
  <r>
    <n v="215"/>
    <x v="188"/>
    <s v=""/>
    <x v="419"/>
    <n v="2017"/>
    <n v="22724118"/>
    <x v="74"/>
    <x v="186"/>
    <x v="188"/>
    <n v="8732"/>
    <s v="Hovedgård"/>
    <n v="615"/>
    <n v="143"/>
    <x v="74"/>
    <m/>
    <s v="FJ"/>
    <s v="Fjernvarmeværk"/>
    <n v="353000"/>
    <n v="350030"/>
    <x v="250"/>
    <x v="0"/>
    <s v="fvv"/>
    <d v="2008-09-29T00:00:00"/>
    <m/>
    <n v="4.25"/>
    <n v="0"/>
    <n v="4.25"/>
    <x v="331"/>
    <n v="37.096200000000003"/>
    <n v="35.517240000000001"/>
    <n v="0"/>
    <n v="0"/>
    <n v="1"/>
    <n v="0"/>
    <n v="0"/>
    <x v="0"/>
    <x v="0"/>
    <m/>
    <m/>
    <m/>
    <m/>
    <m/>
    <m/>
    <m/>
    <m/>
    <m/>
    <m/>
    <n v="33.4056"/>
    <m/>
    <m/>
    <m/>
    <m/>
    <m/>
    <m/>
    <m/>
    <s v="559931,8"/>
    <s v="6201082,74"/>
    <n v="0"/>
    <n v="33.4056"/>
    <n v="0"/>
  </r>
  <r>
    <n v="217"/>
    <x v="189"/>
    <s v=""/>
    <x v="420"/>
    <n v="2017"/>
    <n v="89645417"/>
    <x v="75"/>
    <x v="187"/>
    <x v="189"/>
    <n v="6870"/>
    <s v="Ølgod"/>
    <n v="573"/>
    <n v="136"/>
    <x v="75"/>
    <m/>
    <s v="ER"/>
    <s v="Erhvervsværk"/>
    <n v="310200"/>
    <n v="310000"/>
    <x v="251"/>
    <x v="0"/>
    <s v="pvp"/>
    <d v="1977-01-01T00:00:00"/>
    <d v="2018-07-15T00:00:00"/>
    <n v="6.92"/>
    <n v="0"/>
    <n v="5.81"/>
    <x v="332"/>
    <n v="106.6788"/>
    <n v="60.141599999999997"/>
    <n v="0"/>
    <n v="0"/>
    <n v="0.56376337191644454"/>
    <n v="0"/>
    <n v="0.43623662808355546"/>
    <x v="0"/>
    <x v="0"/>
    <m/>
    <m/>
    <m/>
    <m/>
    <m/>
    <m/>
    <m/>
    <m/>
    <m/>
    <m/>
    <m/>
    <n v="150.074197"/>
    <m/>
    <m/>
    <m/>
    <m/>
    <m/>
    <m/>
    <s v="476494,71"/>
    <s v="6184977,18"/>
    <n v="0"/>
    <n v="150.074197"/>
    <n v="0"/>
  </r>
  <r>
    <n v="219"/>
    <x v="190"/>
    <s v=""/>
    <x v="421"/>
    <n v="2017"/>
    <n v="32720315"/>
    <x v="76"/>
    <x v="188"/>
    <x v="190"/>
    <n v="3390"/>
    <s v="Hundested"/>
    <n v="260"/>
    <n v="19"/>
    <x v="76"/>
    <m/>
    <s v="FJ"/>
    <s v="Fjernvarmeværk"/>
    <n v="353000"/>
    <n v="350030"/>
    <x v="252"/>
    <x v="0"/>
    <s v="fvv"/>
    <d v="1990-01-01T00:00:00"/>
    <m/>
    <n v="17"/>
    <n v="0"/>
    <n v="16"/>
    <x v="333"/>
    <n v="80.694000000000003"/>
    <n v="80.694000000000003"/>
    <n v="0"/>
    <n v="0"/>
    <n v="1"/>
    <n v="0"/>
    <n v="0"/>
    <x v="0"/>
    <x v="0"/>
    <m/>
    <m/>
    <m/>
    <m/>
    <m/>
    <m/>
    <n v="86.625554399999999"/>
    <m/>
    <m/>
    <m/>
    <m/>
    <m/>
    <m/>
    <m/>
    <m/>
    <m/>
    <m/>
    <m/>
    <s v="680001"/>
    <s v="6206027"/>
    <n v="86.625554399999999"/>
    <n v="0"/>
    <n v="0"/>
  </r>
  <r>
    <n v="219"/>
    <x v="190"/>
    <s v=""/>
    <x v="422"/>
    <n v="2017"/>
    <n v="32720315"/>
    <x v="76"/>
    <x v="188"/>
    <x v="190"/>
    <n v="3390"/>
    <s v="Hundested"/>
    <n v="260"/>
    <n v="19"/>
    <x v="76"/>
    <m/>
    <s v="FJ"/>
    <s v="Fjernvarmeværk"/>
    <n v="353000"/>
    <n v="350030"/>
    <x v="12"/>
    <x v="4"/>
    <s v="fvv"/>
    <d v="2013-10-01T00:00:00"/>
    <m/>
    <n v="0.2"/>
    <n v="0"/>
    <n v="0.8"/>
    <x v="334"/>
    <n v="6.6383999999999999"/>
    <n v="6.6383999999999999"/>
    <n v="0"/>
    <n v="0"/>
    <n v="1"/>
    <n v="0"/>
    <n v="0"/>
    <x v="0"/>
    <x v="0"/>
    <m/>
    <m/>
    <m/>
    <m/>
    <m/>
    <m/>
    <m/>
    <m/>
    <m/>
    <m/>
    <m/>
    <m/>
    <m/>
    <m/>
    <m/>
    <m/>
    <m/>
    <n v="6.6379999999999999"/>
    <s v="680001"/>
    <s v="6206027"/>
    <n v="0"/>
    <n v="0"/>
    <n v="6.6379999999999999"/>
  </r>
  <r>
    <n v="219"/>
    <x v="190"/>
    <s v=""/>
    <x v="423"/>
    <n v="2017"/>
    <n v="32720315"/>
    <x v="76"/>
    <x v="188"/>
    <x v="190"/>
    <n v="3390"/>
    <s v="Hundested"/>
    <n v="260"/>
    <n v="19"/>
    <x v="76"/>
    <m/>
    <s v="FJ"/>
    <s v="Fjernvarmeværk"/>
    <n v="353000"/>
    <n v="350030"/>
    <x v="253"/>
    <x v="3"/>
    <s v="fvv"/>
    <d v="2015-06-16T00:00:00"/>
    <m/>
    <n v="12.5"/>
    <n v="0"/>
    <n v="12.5"/>
    <x v="335"/>
    <n v="25.434000000000001"/>
    <n v="25.434000000000001"/>
    <n v="0"/>
    <n v="0"/>
    <n v="1"/>
    <n v="0"/>
    <n v="0"/>
    <x v="0"/>
    <x v="0"/>
    <m/>
    <m/>
    <m/>
    <m/>
    <m/>
    <m/>
    <m/>
    <m/>
    <m/>
    <m/>
    <m/>
    <m/>
    <m/>
    <m/>
    <m/>
    <n v="25.434000000000001"/>
    <m/>
    <m/>
    <s v="680001"/>
    <s v="6206027"/>
    <n v="0"/>
    <n v="25.434000000000001"/>
    <n v="0"/>
  </r>
  <r>
    <n v="219"/>
    <x v="190"/>
    <s v=""/>
    <x v="424"/>
    <n v="2017"/>
    <n v="32720315"/>
    <x v="76"/>
    <x v="188"/>
    <x v="190"/>
    <n v="3390"/>
    <s v="Hundested"/>
    <n v="260"/>
    <n v="19"/>
    <x v="76"/>
    <m/>
    <s v="FJ"/>
    <s v="Fjernvarmeværk"/>
    <n v="353000"/>
    <n v="350030"/>
    <x v="3"/>
    <x v="0"/>
    <s v="fvv"/>
    <d v="2016-02-15T00:00:00"/>
    <m/>
    <n v="1.9"/>
    <n v="0"/>
    <n v="1.9"/>
    <x v="336"/>
    <n v="26.366399999999999"/>
    <n v="26.366399999999999"/>
    <n v="0"/>
    <n v="0"/>
    <n v="1"/>
    <n v="0"/>
    <n v="0"/>
    <x v="0"/>
    <x v="0"/>
    <m/>
    <m/>
    <m/>
    <m/>
    <m/>
    <m/>
    <m/>
    <m/>
    <m/>
    <m/>
    <n v="23.865299999999998"/>
    <m/>
    <m/>
    <m/>
    <m/>
    <m/>
    <m/>
    <m/>
    <s v="680001"/>
    <s v="6206027"/>
    <n v="0"/>
    <n v="23.865299999999998"/>
    <n v="0"/>
  </r>
  <r>
    <n v="221"/>
    <x v="191"/>
    <s v=""/>
    <x v="425"/>
    <n v="2017"/>
    <n v="43860259"/>
    <x v="77"/>
    <x v="189"/>
    <x v="191"/>
    <n v="7760"/>
    <s v="Hurup Thy"/>
    <n v="787"/>
    <n v="260"/>
    <x v="77"/>
    <m/>
    <s v="FJ"/>
    <s v="Fjernvarmeværk"/>
    <n v="353000"/>
    <n v="350030"/>
    <x v="254"/>
    <x v="0"/>
    <s v="fvv"/>
    <d v="1982-01-01T00:00:00"/>
    <m/>
    <n v="6.45"/>
    <n v="0"/>
    <n v="5.8"/>
    <x v="21"/>
    <n v="0"/>
    <n v="0"/>
    <n v="0"/>
    <n v="0"/>
    <n v="1"/>
    <n v="0"/>
    <n v="0"/>
    <x v="0"/>
    <x v="0"/>
    <m/>
    <m/>
    <m/>
    <m/>
    <m/>
    <m/>
    <m/>
    <m/>
    <m/>
    <m/>
    <m/>
    <m/>
    <n v="0"/>
    <m/>
    <m/>
    <m/>
    <m/>
    <m/>
    <s v="464472,27"/>
    <s v="6289479,3"/>
    <n v="0"/>
    <n v="0"/>
    <n v="0"/>
  </r>
  <r>
    <n v="221"/>
    <x v="191"/>
    <s v=""/>
    <x v="426"/>
    <n v="2017"/>
    <n v="43860259"/>
    <x v="77"/>
    <x v="189"/>
    <x v="191"/>
    <n v="7760"/>
    <s v="Hurup Thy"/>
    <n v="787"/>
    <n v="260"/>
    <x v="77"/>
    <m/>
    <s v="FJ"/>
    <s v="Fjernvarmeværk"/>
    <n v="353000"/>
    <n v="350030"/>
    <x v="145"/>
    <x v="0"/>
    <s v="fvv"/>
    <d v="1966-01-01T00:00:00"/>
    <m/>
    <n v="3.8"/>
    <n v="0"/>
    <n v="3.4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464472,27"/>
    <s v="6289479,3"/>
    <n v="0"/>
    <n v="0"/>
    <n v="0"/>
  </r>
  <r>
    <n v="221"/>
    <x v="191"/>
    <s v=""/>
    <x v="427"/>
    <n v="2017"/>
    <n v="43860259"/>
    <x v="77"/>
    <x v="189"/>
    <x v="191"/>
    <n v="7760"/>
    <s v="Hurup Thy"/>
    <n v="787"/>
    <n v="260"/>
    <x v="77"/>
    <m/>
    <s v="FJ"/>
    <s v="Fjernvarmeværk"/>
    <n v="353000"/>
    <n v="350030"/>
    <x v="140"/>
    <x v="0"/>
    <s v="fvv"/>
    <d v="1973-01-01T00:00:00"/>
    <m/>
    <n v="5.45"/>
    <n v="0"/>
    <n v="4.9000000000000004"/>
    <x v="21"/>
    <n v="0"/>
    <n v="0"/>
    <n v="0"/>
    <n v="0"/>
    <n v="1"/>
    <n v="0"/>
    <n v="0"/>
    <x v="0"/>
    <x v="0"/>
    <m/>
    <m/>
    <m/>
    <m/>
    <m/>
    <m/>
    <m/>
    <m/>
    <m/>
    <m/>
    <m/>
    <m/>
    <m/>
    <m/>
    <m/>
    <m/>
    <m/>
    <m/>
    <s v="464472,27"/>
    <s v="6289479,3"/>
    <n v="0"/>
    <n v="0"/>
    <n v="0"/>
  </r>
  <r>
    <n v="221"/>
    <x v="191"/>
    <s v=""/>
    <x v="428"/>
    <n v="2017"/>
    <n v="43860259"/>
    <x v="77"/>
    <x v="189"/>
    <x v="191"/>
    <n v="7760"/>
    <s v="Hurup Thy"/>
    <n v="787"/>
    <n v="260"/>
    <x v="77"/>
    <m/>
    <s v="FJ"/>
    <s v="Fjernvarmeværk"/>
    <n v="353000"/>
    <n v="350030"/>
    <x v="146"/>
    <x v="0"/>
    <s v="fvv"/>
    <d v="1964-01-01T00:00:00"/>
    <m/>
    <n v="3.67"/>
    <n v="0"/>
    <n v="3.3"/>
    <x v="21"/>
    <n v="0"/>
    <n v="0"/>
    <n v="0"/>
    <n v="0"/>
    <n v="1"/>
    <n v="0"/>
    <n v="0"/>
    <x v="0"/>
    <x v="0"/>
    <m/>
    <m/>
    <m/>
    <m/>
    <m/>
    <m/>
    <m/>
    <m/>
    <m/>
    <m/>
    <m/>
    <m/>
    <m/>
    <m/>
    <m/>
    <m/>
    <m/>
    <m/>
    <s v="464472,27"/>
    <s v="6289479,3"/>
    <n v="0"/>
    <n v="0"/>
    <n v="0"/>
  </r>
  <r>
    <n v="221"/>
    <x v="191"/>
    <s v=""/>
    <x v="429"/>
    <n v="2017"/>
    <n v="43860259"/>
    <x v="77"/>
    <x v="189"/>
    <x v="191"/>
    <n v="7760"/>
    <s v="Hurup Thy"/>
    <n v="787"/>
    <n v="260"/>
    <x v="77"/>
    <m/>
    <s v="FJ"/>
    <s v="Fjernvarmeværk"/>
    <n v="353000"/>
    <n v="350030"/>
    <x v="255"/>
    <x v="0"/>
    <s v="fvv"/>
    <d v="2004-01-01T00:00:00"/>
    <m/>
    <n v="7.78"/>
    <n v="0"/>
    <n v="7"/>
    <x v="337"/>
    <n v="86.648399999999995"/>
    <n v="86.648399999999995"/>
    <n v="0"/>
    <n v="0"/>
    <n v="1"/>
    <n v="0"/>
    <n v="0"/>
    <x v="0"/>
    <x v="0"/>
    <m/>
    <m/>
    <m/>
    <m/>
    <m/>
    <m/>
    <m/>
    <m/>
    <m/>
    <m/>
    <n v="86.648399999999995"/>
    <m/>
    <m/>
    <m/>
    <m/>
    <m/>
    <m/>
    <m/>
    <s v="464472,27"/>
    <s v="6289479,3"/>
    <n v="0"/>
    <n v="86.648399999999995"/>
    <n v="0"/>
  </r>
  <r>
    <n v="221"/>
    <x v="192"/>
    <s v=""/>
    <x v="430"/>
    <n v="2017"/>
    <n v="43860259"/>
    <x v="77"/>
    <x v="190"/>
    <x v="192"/>
    <n v="7760"/>
    <s v="Hurup Thy"/>
    <n v="785"/>
    <n v="260"/>
    <x v="77"/>
    <m/>
    <s v="FJ"/>
    <s v="Fjernvarmeværk"/>
    <n v="353000"/>
    <n v="350030"/>
    <x v="256"/>
    <x v="0"/>
    <s v="fvv"/>
    <d v="2008-11-26T00:00:00"/>
    <m/>
    <n v="5.56"/>
    <n v="0"/>
    <n v="5"/>
    <x v="338"/>
    <n v="79.862399999999994"/>
    <n v="79.862399999999994"/>
    <n v="0"/>
    <n v="0"/>
    <n v="1"/>
    <n v="0"/>
    <n v="0"/>
    <x v="0"/>
    <x v="0"/>
    <m/>
    <m/>
    <m/>
    <m/>
    <m/>
    <m/>
    <m/>
    <m/>
    <m/>
    <m/>
    <n v="79.862399999999994"/>
    <m/>
    <m/>
    <m/>
    <m/>
    <m/>
    <m/>
    <m/>
    <s v="465468"/>
    <s v="6289736"/>
    <n v="0"/>
    <n v="79.862399999999994"/>
    <n v="0"/>
  </r>
  <r>
    <n v="222"/>
    <x v="193"/>
    <s v=""/>
    <x v="431"/>
    <n v="2017"/>
    <n v="44057212"/>
    <x v="78"/>
    <x v="191"/>
    <x v="193"/>
    <n v="4330"/>
    <s v="Hvalsø"/>
    <n v="350"/>
    <n v="22"/>
    <x v="78"/>
    <m/>
    <s v="DC"/>
    <s v="Decentralt værk"/>
    <n v="353000"/>
    <n v="350030"/>
    <x v="257"/>
    <x v="1"/>
    <s v="kvt"/>
    <d v="1995-12-01T00:00:00"/>
    <m/>
    <n v="7.41"/>
    <n v="3.04"/>
    <n v="3.7"/>
    <x v="339"/>
    <n v="0.28659600000000002"/>
    <n v="0.28659600000000002"/>
    <n v="0.2450592"/>
    <n v="0.2450592"/>
    <n v="0.24827693747076254"/>
    <n v="0.75172306252923748"/>
    <n v="0"/>
    <x v="0"/>
    <x v="0"/>
    <m/>
    <m/>
    <m/>
    <m/>
    <m/>
    <m/>
    <n v="0.57716999999999996"/>
    <m/>
    <m/>
    <m/>
    <m/>
    <m/>
    <m/>
    <m/>
    <m/>
    <m/>
    <m/>
    <m/>
    <s v="680061"/>
    <s v="6164910"/>
    <n v="0.57716999999999996"/>
    <n v="0"/>
    <n v="0"/>
  </r>
  <r>
    <n v="222"/>
    <x v="193"/>
    <s v=""/>
    <x v="432"/>
    <n v="2017"/>
    <n v="44057212"/>
    <x v="78"/>
    <x v="191"/>
    <x v="193"/>
    <n v="4330"/>
    <s v="Hvalsø"/>
    <n v="350"/>
    <n v="22"/>
    <x v="78"/>
    <m/>
    <s v="DC"/>
    <s v="Decentralt værk"/>
    <n v="353000"/>
    <n v="350030"/>
    <x v="257"/>
    <x v="0"/>
    <s v="fvv"/>
    <d v="2000-10-18T00:00:00"/>
    <m/>
    <n v="10"/>
    <n v="0"/>
    <n v="10"/>
    <x v="340"/>
    <n v="18.087479999999999"/>
    <n v="17.688960000000002"/>
    <n v="0"/>
    <n v="0"/>
    <n v="1"/>
    <n v="0"/>
    <n v="0"/>
    <x v="0"/>
    <x v="0"/>
    <m/>
    <m/>
    <m/>
    <m/>
    <m/>
    <m/>
    <n v="17.9343252"/>
    <m/>
    <m/>
    <m/>
    <m/>
    <m/>
    <m/>
    <m/>
    <m/>
    <m/>
    <m/>
    <m/>
    <s v="680061"/>
    <s v="6164910"/>
    <n v="17.9343252"/>
    <n v="0"/>
    <n v="0"/>
  </r>
  <r>
    <n v="223"/>
    <x v="194"/>
    <s v=""/>
    <x v="433"/>
    <n v="2017"/>
    <n v="69914128"/>
    <x v="79"/>
    <x v="192"/>
    <x v="194"/>
    <n v="6960"/>
    <s v="Hvide Sande"/>
    <n v="760"/>
    <n v="171"/>
    <x v="79"/>
    <n v="1"/>
    <s v="DC"/>
    <s v="Decentralt værk"/>
    <n v="353000"/>
    <n v="350030"/>
    <x v="258"/>
    <x v="1"/>
    <s v="kvt"/>
    <d v="1994-11-01T00:00:00"/>
    <m/>
    <n v="9.44"/>
    <n v="3.73"/>
    <n v="4.22"/>
    <x v="341"/>
    <n v="7.1567999999999996"/>
    <n v="7.1567999999999996"/>
    <n v="5.4648000000000003"/>
    <n v="5.4648000000000003"/>
    <n v="0.25669591553929638"/>
    <n v="0.74330408446070362"/>
    <n v="0"/>
    <x v="0"/>
    <x v="0"/>
    <m/>
    <m/>
    <m/>
    <m/>
    <m/>
    <m/>
    <n v="13.9402296"/>
    <m/>
    <m/>
    <m/>
    <m/>
    <m/>
    <m/>
    <m/>
    <m/>
    <m/>
    <m/>
    <m/>
    <s v="445503,15"/>
    <s v="6207253,04"/>
    <n v="13.9402296"/>
    <n v="0"/>
    <n v="0"/>
  </r>
  <r>
    <n v="223"/>
    <x v="194"/>
    <s v=""/>
    <x v="434"/>
    <n v="2017"/>
    <n v="69914128"/>
    <x v="79"/>
    <x v="192"/>
    <x v="194"/>
    <n v="6960"/>
    <s v="Hvide Sande"/>
    <n v="760"/>
    <n v="171"/>
    <x v="79"/>
    <n v="1"/>
    <s v="DC"/>
    <s v="Decentralt værk"/>
    <n v="353000"/>
    <n v="350030"/>
    <x v="259"/>
    <x v="0"/>
    <s v="fvv"/>
    <d v="1994-11-01T00:00:00"/>
    <m/>
    <n v="4"/>
    <n v="0"/>
    <n v="4"/>
    <x v="342"/>
    <n v="0.87480000000000002"/>
    <n v="0.87480000000000002"/>
    <n v="0"/>
    <n v="0"/>
    <n v="1"/>
    <n v="0"/>
    <n v="0"/>
    <x v="0"/>
    <x v="0"/>
    <m/>
    <m/>
    <m/>
    <m/>
    <m/>
    <m/>
    <n v="0.89951400000000004"/>
    <m/>
    <m/>
    <m/>
    <m/>
    <m/>
    <m/>
    <m/>
    <m/>
    <m/>
    <m/>
    <m/>
    <s v="445503,15"/>
    <s v="6207253,04"/>
    <n v="0.89951400000000004"/>
    <n v="0"/>
    <n v="0"/>
  </r>
  <r>
    <n v="223"/>
    <x v="194"/>
    <s v=""/>
    <x v="435"/>
    <n v="2017"/>
    <n v="69914128"/>
    <x v="79"/>
    <x v="192"/>
    <x v="194"/>
    <n v="6960"/>
    <s v="Hvide Sande"/>
    <n v="760"/>
    <n v="171"/>
    <x v="79"/>
    <n v="1"/>
    <s v="DC"/>
    <s v="Decentralt værk"/>
    <n v="353000"/>
    <n v="350030"/>
    <x v="260"/>
    <x v="0"/>
    <s v="fvv"/>
    <d v="1994-11-01T00:00:00"/>
    <m/>
    <n v="10"/>
    <n v="0"/>
    <n v="10.4"/>
    <x v="343"/>
    <n v="93.466800000000006"/>
    <n v="93.466800000000006"/>
    <n v="0"/>
    <n v="0"/>
    <n v="1"/>
    <n v="0"/>
    <n v="0"/>
    <x v="0"/>
    <x v="0"/>
    <m/>
    <m/>
    <m/>
    <n v="0"/>
    <m/>
    <m/>
    <n v="87.826622399999991"/>
    <m/>
    <m/>
    <m/>
    <m/>
    <m/>
    <m/>
    <m/>
    <m/>
    <m/>
    <m/>
    <m/>
    <s v="445503,15"/>
    <s v="6207253,04"/>
    <n v="87.826622399999991"/>
    <n v="0"/>
    <n v="0"/>
  </r>
  <r>
    <n v="223"/>
    <x v="194"/>
    <s v=""/>
    <x v="436"/>
    <n v="2017"/>
    <n v="69914128"/>
    <x v="79"/>
    <x v="192"/>
    <x v="194"/>
    <n v="6960"/>
    <s v="Hvide Sande"/>
    <n v="760"/>
    <n v="171"/>
    <x v="79"/>
    <n v="1"/>
    <s v="DC"/>
    <s v="Decentralt værk"/>
    <n v="353000"/>
    <n v="350030"/>
    <x v="261"/>
    <x v="1"/>
    <s v="kvt"/>
    <d v="1994-11-01T00:00:00"/>
    <m/>
    <n v="9.44"/>
    <n v="3.73"/>
    <n v="4.22"/>
    <x v="344"/>
    <n v="12.232799999999999"/>
    <n v="12.232799999999999"/>
    <n v="9.5975999999999999"/>
    <n v="9.5975999999999999"/>
    <n v="0.24976478889803597"/>
    <n v="0.75023521110196401"/>
    <n v="0"/>
    <x v="0"/>
    <x v="0"/>
    <m/>
    <m/>
    <m/>
    <m/>
    <m/>
    <m/>
    <n v="24.48864"/>
    <m/>
    <m/>
    <m/>
    <m/>
    <m/>
    <m/>
    <m/>
    <m/>
    <m/>
    <m/>
    <m/>
    <s v="445503,15"/>
    <s v="6207253,04"/>
    <n v="24.48864"/>
    <n v="0"/>
    <n v="0"/>
  </r>
  <r>
    <n v="223"/>
    <x v="194"/>
    <s v=""/>
    <x v="437"/>
    <n v="2017"/>
    <n v="69914128"/>
    <x v="79"/>
    <x v="192"/>
    <x v="194"/>
    <n v="6960"/>
    <s v="Hvide Sande"/>
    <n v="760"/>
    <n v="171"/>
    <x v="79"/>
    <n v="1"/>
    <s v="DC"/>
    <s v="Decentralt værk"/>
    <n v="353000"/>
    <n v="350030"/>
    <x v="57"/>
    <x v="2"/>
    <s v="fvv"/>
    <d v="2010-01-01T00:00:00"/>
    <m/>
    <n v="6"/>
    <n v="0"/>
    <n v="6"/>
    <x v="345"/>
    <n v="10.7964"/>
    <n v="10.7964"/>
    <n v="0"/>
    <n v="0"/>
    <n v="1"/>
    <n v="0"/>
    <n v="0"/>
    <x v="0"/>
    <x v="0"/>
    <m/>
    <m/>
    <m/>
    <m/>
    <m/>
    <m/>
    <m/>
    <m/>
    <m/>
    <m/>
    <m/>
    <m/>
    <m/>
    <m/>
    <m/>
    <m/>
    <m/>
    <n v="10.782"/>
    <s v="445503,15"/>
    <s v="6207253,04"/>
    <n v="0"/>
    <n v="0"/>
    <n v="10.782"/>
  </r>
  <r>
    <n v="223"/>
    <x v="195"/>
    <s v=""/>
    <x v="438"/>
    <n v="2017"/>
    <n v="69914128"/>
    <x v="79"/>
    <x v="193"/>
    <x v="195"/>
    <n v="6960"/>
    <s v="Hvide Sande"/>
    <n v="760"/>
    <n v="171"/>
    <x v="79"/>
    <m/>
    <s v="FJ"/>
    <s v="Fjernvarmeværk"/>
    <n v="353000"/>
    <n v="350030"/>
    <x v="262"/>
    <x v="3"/>
    <s v="fvv"/>
    <d v="2014-11-11T00:00:00"/>
    <m/>
    <n v="6.7"/>
    <n v="0"/>
    <n v="6.7"/>
    <x v="346"/>
    <n v="16.858799999999999"/>
    <n v="16.549199999999999"/>
    <n v="0"/>
    <n v="0"/>
    <n v="1"/>
    <n v="0"/>
    <n v="0"/>
    <x v="0"/>
    <x v="0"/>
    <m/>
    <m/>
    <m/>
    <m/>
    <m/>
    <m/>
    <m/>
    <m/>
    <m/>
    <m/>
    <m/>
    <m/>
    <m/>
    <m/>
    <m/>
    <n v="16.858799999999999"/>
    <m/>
    <m/>
    <s v="445937,34"/>
    <s v="6206485,86"/>
    <n v="0"/>
    <n v="16.858799999999999"/>
    <n v="0"/>
  </r>
  <r>
    <n v="224"/>
    <x v="196"/>
    <s v=""/>
    <x v="439"/>
    <n v="2017"/>
    <n v="14926402"/>
    <x v="80"/>
    <x v="194"/>
    <x v="196"/>
    <n v="4490"/>
    <s v="Jerslev Sjælland"/>
    <n v="326"/>
    <n v="29"/>
    <x v="80"/>
    <m/>
    <s v="FJ"/>
    <s v="Fjernvarmeværk"/>
    <n v="353000"/>
    <n v="350030"/>
    <x v="263"/>
    <x v="0"/>
    <s v="fvv"/>
    <d v="1991-09-01T00:00:00"/>
    <d v="2017-07-01T00:00:00"/>
    <n v="5"/>
    <n v="0"/>
    <n v="4.8"/>
    <x v="347"/>
    <n v="38.696399999999997"/>
    <n v="38.696399999999997"/>
    <n v="0"/>
    <n v="0"/>
    <n v="1"/>
    <n v="0"/>
    <n v="0"/>
    <x v="0"/>
    <x v="0"/>
    <m/>
    <m/>
    <m/>
    <m/>
    <m/>
    <m/>
    <m/>
    <m/>
    <m/>
    <n v="46.124499999999998"/>
    <m/>
    <m/>
    <m/>
    <m/>
    <m/>
    <m/>
    <m/>
    <m/>
    <s v="639049,22"/>
    <s v="6165417,46"/>
    <n v="0"/>
    <n v="46.124499999999998"/>
    <n v="0"/>
  </r>
  <r>
    <n v="224"/>
    <x v="196"/>
    <s v=""/>
    <x v="440"/>
    <n v="2017"/>
    <n v="14926402"/>
    <x v="80"/>
    <x v="194"/>
    <x v="196"/>
    <n v="4490"/>
    <s v="Jerslev Sjælland"/>
    <n v="326"/>
    <n v="29"/>
    <x v="80"/>
    <m/>
    <s v="FJ"/>
    <s v="Fjernvarmeværk"/>
    <n v="353000"/>
    <n v="350030"/>
    <x v="185"/>
    <x v="0"/>
    <s v="fvv"/>
    <d v="1991-09-01T00:00:00"/>
    <m/>
    <n v="5"/>
    <n v="0"/>
    <n v="5"/>
    <x v="348"/>
    <n v="5.0616000000000003"/>
    <n v="5.0616000000000003"/>
    <n v="0"/>
    <n v="0"/>
    <n v="1"/>
    <n v="0"/>
    <n v="0"/>
    <x v="0"/>
    <x v="0"/>
    <m/>
    <m/>
    <m/>
    <n v="5.5239799999999999"/>
    <m/>
    <m/>
    <m/>
    <m/>
    <m/>
    <m/>
    <m/>
    <m/>
    <m/>
    <m/>
    <m/>
    <m/>
    <m/>
    <m/>
    <s v="639049,22"/>
    <s v="6165417,46"/>
    <n v="5.5239799999999999"/>
    <n v="0"/>
    <n v="0"/>
  </r>
  <r>
    <n v="224"/>
    <x v="196"/>
    <s v=""/>
    <x v="441"/>
    <n v="2017"/>
    <n v="14926402"/>
    <x v="80"/>
    <x v="194"/>
    <x v="196"/>
    <n v="4490"/>
    <s v="Jerslev Sjælland"/>
    <n v="326"/>
    <n v="29"/>
    <x v="80"/>
    <m/>
    <s v="FJ"/>
    <s v="Fjernvarmeværk"/>
    <n v="353000"/>
    <n v="350030"/>
    <x v="264"/>
    <x v="3"/>
    <s v="fvv"/>
    <d v="2013-02-01T00:00:00"/>
    <m/>
    <n v="8"/>
    <n v="0"/>
    <n v="8"/>
    <x v="349"/>
    <n v="16.837199999999999"/>
    <n v="16.837199999999999"/>
    <n v="0"/>
    <n v="0"/>
    <n v="1"/>
    <n v="0"/>
    <n v="0"/>
    <x v="0"/>
    <x v="0"/>
    <m/>
    <m/>
    <m/>
    <m/>
    <m/>
    <m/>
    <m/>
    <m/>
    <m/>
    <m/>
    <m/>
    <m/>
    <m/>
    <m/>
    <m/>
    <n v="16.837199999999999"/>
    <m/>
    <m/>
    <s v="639049,22"/>
    <s v="6165417,46"/>
    <n v="0"/>
    <n v="16.837199999999999"/>
    <n v="0"/>
  </r>
  <r>
    <n v="224"/>
    <x v="196"/>
    <s v=""/>
    <x v="442"/>
    <n v="2017"/>
    <n v="14926402"/>
    <x v="80"/>
    <x v="194"/>
    <x v="196"/>
    <n v="4490"/>
    <s v="Jerslev Sjælland"/>
    <n v="326"/>
    <n v="29"/>
    <x v="80"/>
    <m/>
    <s v="FJ"/>
    <s v="Fjernvarmeværk"/>
    <n v="353000"/>
    <n v="350030"/>
    <x v="265"/>
    <x v="0"/>
    <s v="fvv"/>
    <d v="2017-09-22T00:00:00"/>
    <m/>
    <n v="7"/>
    <n v="0"/>
    <n v="7"/>
    <x v="350"/>
    <n v="26.366399999999999"/>
    <n v="26.366399999999999"/>
    <n v="0"/>
    <n v="0"/>
    <n v="1"/>
    <n v="0"/>
    <n v="0"/>
    <x v="0"/>
    <x v="0"/>
    <m/>
    <m/>
    <m/>
    <m/>
    <m/>
    <m/>
    <m/>
    <m/>
    <m/>
    <n v="30.087499999999999"/>
    <m/>
    <m/>
    <m/>
    <m/>
    <m/>
    <m/>
    <m/>
    <m/>
    <s v="639049,22"/>
    <s v="6165417,46"/>
    <n v="0"/>
    <n v="30.087499999999999"/>
    <n v="0"/>
  </r>
  <r>
    <n v="226"/>
    <x v="197"/>
    <s v=""/>
    <x v="443"/>
    <n v="2017"/>
    <n v="21829617"/>
    <x v="81"/>
    <x v="195"/>
    <x v="197"/>
    <n v="5683"/>
    <s v="Haarby"/>
    <n v="420"/>
    <n v="77"/>
    <x v="81"/>
    <m/>
    <s v="DC"/>
    <s v="Decentralt værk"/>
    <n v="353000"/>
    <n v="350030"/>
    <x v="266"/>
    <x v="0"/>
    <s v="fvv"/>
    <d v="1985-01-01T00:00:00"/>
    <m/>
    <n v="5.81"/>
    <n v="0"/>
    <n v="5.81"/>
    <x v="351"/>
    <n v="2.0879999999999999E-2"/>
    <n v="2.0879999999999999E-2"/>
    <n v="0"/>
    <n v="0"/>
    <n v="1"/>
    <n v="0"/>
    <n v="0"/>
    <x v="0"/>
    <x v="0"/>
    <m/>
    <m/>
    <m/>
    <m/>
    <m/>
    <m/>
    <n v="2.0354399999999998E-2"/>
    <m/>
    <m/>
    <m/>
    <m/>
    <m/>
    <m/>
    <n v="0"/>
    <m/>
    <m/>
    <m/>
    <m/>
    <s v="571421,43"/>
    <s v="6120305,86"/>
    <n v="2.0354399999999998E-2"/>
    <n v="0"/>
    <n v="0"/>
  </r>
  <r>
    <n v="226"/>
    <x v="197"/>
    <s v=""/>
    <x v="444"/>
    <n v="2017"/>
    <n v="21829617"/>
    <x v="81"/>
    <x v="195"/>
    <x v="197"/>
    <n v="5683"/>
    <s v="Haarby"/>
    <n v="420"/>
    <n v="77"/>
    <x v="81"/>
    <m/>
    <s v="DC"/>
    <s v="Decentralt værk"/>
    <n v="353000"/>
    <n v="350030"/>
    <x v="267"/>
    <x v="0"/>
    <s v="fvv"/>
    <d v="1988-10-01T00:00:00"/>
    <m/>
    <n v="3.8"/>
    <n v="0"/>
    <n v="3.66"/>
    <x v="352"/>
    <n v="7.9171560000000003"/>
    <n v="7.9171560000000003"/>
    <n v="0"/>
    <n v="0"/>
    <n v="1"/>
    <n v="0"/>
    <n v="0"/>
    <x v="0"/>
    <x v="0"/>
    <m/>
    <m/>
    <m/>
    <m/>
    <m/>
    <m/>
    <n v="7.7220396000000004"/>
    <m/>
    <m/>
    <m/>
    <m/>
    <m/>
    <m/>
    <m/>
    <m/>
    <m/>
    <m/>
    <m/>
    <s v="571421,43"/>
    <s v="6120305,86"/>
    <n v="7.7220396000000004"/>
    <n v="0"/>
    <n v="0"/>
  </r>
  <r>
    <n v="226"/>
    <x v="197"/>
    <s v=""/>
    <x v="445"/>
    <n v="2017"/>
    <n v="21829617"/>
    <x v="81"/>
    <x v="195"/>
    <x v="197"/>
    <n v="5683"/>
    <s v="Haarby"/>
    <n v="420"/>
    <n v="77"/>
    <x v="81"/>
    <m/>
    <s v="DC"/>
    <s v="Decentralt værk"/>
    <n v="353000"/>
    <n v="350030"/>
    <x v="268"/>
    <x v="1"/>
    <s v="kvt"/>
    <d v="2002-12-01T00:00:00"/>
    <m/>
    <n v="4.09"/>
    <n v="1.63"/>
    <n v="2.2999999999999998"/>
    <x v="353"/>
    <n v="0.19872000000000001"/>
    <n v="0.19872000000000001"/>
    <n v="0.13247999999999999"/>
    <n v="0.13247999999999999"/>
    <n v="0.295291386264671"/>
    <n v="0.704708613735329"/>
    <n v="0"/>
    <x v="0"/>
    <x v="0"/>
    <m/>
    <m/>
    <m/>
    <m/>
    <m/>
    <m/>
    <n v="0.33648119999999998"/>
    <m/>
    <m/>
    <m/>
    <m/>
    <m/>
    <m/>
    <m/>
    <m/>
    <m/>
    <m/>
    <m/>
    <s v="571421,43"/>
    <s v="6120305,86"/>
    <n v="0.33648119999999998"/>
    <n v="0"/>
    <n v="0"/>
  </r>
  <r>
    <n v="226"/>
    <x v="197"/>
    <s v=""/>
    <x v="446"/>
    <n v="2017"/>
    <n v="21829617"/>
    <x v="81"/>
    <x v="195"/>
    <x v="197"/>
    <n v="5683"/>
    <s v="Haarby"/>
    <n v="420"/>
    <n v="77"/>
    <x v="81"/>
    <m/>
    <s v="DC"/>
    <s v="Decentralt værk"/>
    <n v="353000"/>
    <n v="350030"/>
    <x v="269"/>
    <x v="1"/>
    <s v="kvt"/>
    <d v="2002-12-01T00:00:00"/>
    <m/>
    <n v="4.09"/>
    <n v="1.63"/>
    <n v="2.2999999999999998"/>
    <x v="354"/>
    <n v="0.28151999999999999"/>
    <n v="0.28151999999999999"/>
    <n v="0.18792"/>
    <n v="0.18792"/>
    <n v="0.29527707713452855"/>
    <n v="0.70472292286547145"/>
    <n v="0"/>
    <x v="0"/>
    <x v="0"/>
    <m/>
    <m/>
    <m/>
    <m/>
    <m/>
    <m/>
    <n v="0.47670479999999998"/>
    <m/>
    <m/>
    <m/>
    <m/>
    <m/>
    <m/>
    <m/>
    <m/>
    <m/>
    <m/>
    <m/>
    <s v="571421,43"/>
    <s v="6120305,86"/>
    <n v="0.47670479999999998"/>
    <n v="0"/>
    <n v="0"/>
  </r>
  <r>
    <n v="227"/>
    <x v="198"/>
    <s v=""/>
    <x v="447"/>
    <n v="2017"/>
    <n v="13057117"/>
    <x v="82"/>
    <x v="196"/>
    <x v="198"/>
    <n v="2630"/>
    <s v="Taastrup"/>
    <n v="169"/>
    <n v="2"/>
    <x v="5"/>
    <n v="1"/>
    <s v="FJ"/>
    <s v="Fjernvarmeværk"/>
    <n v="353000"/>
    <n v="350030"/>
    <x v="13"/>
    <x v="0"/>
    <s v="fvv"/>
    <d v="2013-10-01T00:00:00"/>
    <m/>
    <n v="16.7"/>
    <n v="0"/>
    <n v="15"/>
    <x v="355"/>
    <n v="5.8369999999999997"/>
    <n v="5.8369999999999997"/>
    <n v="0"/>
    <n v="0"/>
    <n v="1"/>
    <n v="0"/>
    <n v="0"/>
    <x v="0"/>
    <x v="0"/>
    <m/>
    <m/>
    <m/>
    <n v="1.7350318999999998"/>
    <m/>
    <m/>
    <n v="4.2865415999999996"/>
    <m/>
    <m/>
    <m/>
    <m/>
    <m/>
    <m/>
    <m/>
    <m/>
    <m/>
    <m/>
    <m/>
    <s v="706881,2"/>
    <s v="6170709,94"/>
    <n v="6.0215734999999997"/>
    <n v="0"/>
    <n v="0"/>
  </r>
  <r>
    <n v="227"/>
    <x v="198"/>
    <s v=""/>
    <x v="448"/>
    <n v="2017"/>
    <n v="13057117"/>
    <x v="82"/>
    <x v="196"/>
    <x v="198"/>
    <n v="2630"/>
    <s v="Taastrup"/>
    <n v="169"/>
    <n v="2"/>
    <x v="5"/>
    <n v="1"/>
    <s v="FJ"/>
    <s v="Fjernvarmeværk"/>
    <n v="353000"/>
    <n v="350030"/>
    <x v="16"/>
    <x v="0"/>
    <s v="fvv"/>
    <d v="2013-10-01T00:00:00"/>
    <m/>
    <n v="16.7"/>
    <n v="0"/>
    <n v="15"/>
    <x v="356"/>
    <n v="6.33"/>
    <n v="6.33"/>
    <n v="0"/>
    <n v="0"/>
    <n v="1"/>
    <n v="0"/>
    <n v="0"/>
    <x v="0"/>
    <x v="0"/>
    <m/>
    <m/>
    <m/>
    <n v="0.13056680000000001"/>
    <m/>
    <m/>
    <n v="6.3059040000000008"/>
    <m/>
    <m/>
    <m/>
    <m/>
    <m/>
    <m/>
    <m/>
    <m/>
    <m/>
    <m/>
    <m/>
    <s v="706881,2"/>
    <s v="6170709,94"/>
    <n v="6.4364708000000013"/>
    <n v="0"/>
    <n v="0"/>
  </r>
  <r>
    <n v="227"/>
    <x v="199"/>
    <s v=""/>
    <x v="449"/>
    <n v="2017"/>
    <n v="13057117"/>
    <x v="82"/>
    <x v="197"/>
    <x v="199"/>
    <n v="2630"/>
    <s v="Taastrup"/>
    <n v="169"/>
    <n v="2"/>
    <x v="5"/>
    <m/>
    <s v="FJ"/>
    <s v="Fjernvarmeværk"/>
    <n v="353000"/>
    <n v="350030"/>
    <x v="270"/>
    <x v="0"/>
    <s v="fvv"/>
    <d v="2013-11-01T00:00:00"/>
    <m/>
    <n v="8.5"/>
    <n v="0"/>
    <n v="8.5"/>
    <x v="357"/>
    <n v="0.84650000000000003"/>
    <n v="0.84650000000000003"/>
    <n v="0"/>
    <n v="0"/>
    <n v="1"/>
    <n v="0"/>
    <n v="0"/>
    <x v="0"/>
    <x v="0"/>
    <m/>
    <m/>
    <m/>
    <n v="1.0760999999999998"/>
    <m/>
    <m/>
    <m/>
    <m/>
    <m/>
    <m/>
    <m/>
    <m/>
    <m/>
    <m/>
    <m/>
    <m/>
    <m/>
    <m/>
    <s v="709244"/>
    <s v="6171371"/>
    <n v="1.0760999999999998"/>
    <n v="0"/>
    <n v="0"/>
  </r>
  <r>
    <n v="227"/>
    <x v="200"/>
    <s v=""/>
    <x v="450"/>
    <n v="2017"/>
    <n v="13057117"/>
    <x v="82"/>
    <x v="198"/>
    <x v="200"/>
    <n v="2640"/>
    <s v="Hedehusene"/>
    <n v="169"/>
    <n v="2"/>
    <x v="5"/>
    <m/>
    <s v="FJ"/>
    <s v="Fjernvarmeværk"/>
    <n v="353000"/>
    <n v="350030"/>
    <x v="271"/>
    <x v="0"/>
    <s v="fvv"/>
    <d v="1964-01-01T00:00:00"/>
    <m/>
    <n v="9.5"/>
    <n v="0"/>
    <n v="9.5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701423"/>
    <s v="6171837"/>
    <n v="0"/>
    <n v="0"/>
    <n v="0"/>
  </r>
  <r>
    <n v="227"/>
    <x v="201"/>
    <s v=""/>
    <x v="451"/>
    <n v="2017"/>
    <n v="13057117"/>
    <x v="82"/>
    <x v="199"/>
    <x v="201"/>
    <n v="2630"/>
    <s v="Taastrup"/>
    <n v="169"/>
    <n v="2"/>
    <x v="5"/>
    <m/>
    <s v="FJ"/>
    <s v="Fjernvarmeværk"/>
    <n v="353000"/>
    <n v="350030"/>
    <x v="13"/>
    <x v="0"/>
    <s v="fvv"/>
    <d v="2013-08-05T00:00:00"/>
    <m/>
    <n v="16.7"/>
    <n v="0"/>
    <n v="15"/>
    <x v="358"/>
    <n v="14.188000000000001"/>
    <n v="14.188000000000001"/>
    <n v="0"/>
    <n v="0"/>
    <n v="1"/>
    <n v="0"/>
    <n v="0"/>
    <x v="0"/>
    <x v="0"/>
    <m/>
    <m/>
    <m/>
    <m/>
    <m/>
    <m/>
    <n v="15.5655324"/>
    <m/>
    <m/>
    <m/>
    <m/>
    <m/>
    <m/>
    <m/>
    <m/>
    <m/>
    <m/>
    <m/>
    <s v="707524,88"/>
    <s v="6173526,48"/>
    <n v="15.5655324"/>
    <n v="0"/>
    <n v="0"/>
  </r>
  <r>
    <n v="227"/>
    <x v="202"/>
    <s v=""/>
    <x v="452"/>
    <n v="2017"/>
    <n v="13057117"/>
    <x v="82"/>
    <x v="200"/>
    <x v="202"/>
    <n v="2640"/>
    <s v="Hedehusene"/>
    <n v="169"/>
    <n v="2"/>
    <x v="5"/>
    <m/>
    <s v="FJ"/>
    <s v="Fjernvarmeværk"/>
    <n v="353000"/>
    <n v="350030"/>
    <x v="272"/>
    <x v="3"/>
    <s v="fvv"/>
    <d v="2015-01-15T00:00:00"/>
    <m/>
    <n v="2.1"/>
    <n v="0"/>
    <n v="2.1"/>
    <x v="359"/>
    <n v="4.1292"/>
    <n v="4.1292"/>
    <n v="0"/>
    <n v="0"/>
    <n v="1"/>
    <n v="0"/>
    <n v="0"/>
    <x v="0"/>
    <x v="0"/>
    <m/>
    <m/>
    <m/>
    <m/>
    <m/>
    <m/>
    <m/>
    <m/>
    <m/>
    <m/>
    <m/>
    <m/>
    <m/>
    <m/>
    <m/>
    <n v="4.1292"/>
    <m/>
    <m/>
    <s v="699820,06"/>
    <s v="6172371,99"/>
    <n v="0"/>
    <n v="4.1292"/>
    <n v="0"/>
  </r>
  <r>
    <n v="229"/>
    <x v="203"/>
    <s v=""/>
    <x v="453"/>
    <n v="2017"/>
    <n v="18849518"/>
    <x v="83"/>
    <x v="201"/>
    <x v="203"/>
    <n v="7840"/>
    <s v="Højslev"/>
    <n v="779"/>
    <n v="255"/>
    <x v="82"/>
    <m/>
    <s v="FJ"/>
    <s v="Fjernvarmeværk"/>
    <n v="353000"/>
    <n v="350030"/>
    <x v="2"/>
    <x v="0"/>
    <s v="fvv"/>
    <d v="1973-01-01T00:00:00"/>
    <m/>
    <n v="3.6"/>
    <n v="0"/>
    <n v="3.6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07237,08"/>
    <s v="6267117,21"/>
    <n v="0"/>
    <n v="0"/>
    <n v="0"/>
  </r>
  <r>
    <n v="229"/>
    <x v="204"/>
    <s v=""/>
    <x v="454"/>
    <n v="2017"/>
    <n v="18849518"/>
    <x v="83"/>
    <x v="202"/>
    <x v="204"/>
    <n v="7840"/>
    <s v="Højslev"/>
    <n v="779"/>
    <n v="255"/>
    <x v="82"/>
    <m/>
    <s v="FJ"/>
    <s v="Fjernvarmeværk"/>
    <n v="353000"/>
    <n v="350030"/>
    <x v="3"/>
    <x v="0"/>
    <s v="fvv"/>
    <d v="2009-05-26T00:00:00"/>
    <m/>
    <n v="4"/>
    <n v="0"/>
    <n v="4"/>
    <x v="360"/>
    <n v="54.669280000000001"/>
    <n v="52.386839999999999"/>
    <n v="0"/>
    <n v="0"/>
    <n v="1"/>
    <n v="0"/>
    <n v="0"/>
    <x v="0"/>
    <x v="0"/>
    <m/>
    <m/>
    <m/>
    <m/>
    <m/>
    <m/>
    <m/>
    <m/>
    <m/>
    <m/>
    <n v="52.386839999999999"/>
    <m/>
    <m/>
    <m/>
    <m/>
    <m/>
    <m/>
    <m/>
    <s v="506712"/>
    <s v="6266852"/>
    <n v="0"/>
    <n v="52.386839999999999"/>
    <n v="0"/>
  </r>
  <r>
    <n v="230"/>
    <x v="205"/>
    <s v=""/>
    <x v="455"/>
    <n v="2017"/>
    <n v="29096716"/>
    <x v="84"/>
    <x v="203"/>
    <x v="205"/>
    <n v="4270"/>
    <s v="Høng"/>
    <n v="326"/>
    <n v="30"/>
    <x v="83"/>
    <m/>
    <s v="FJ"/>
    <s v="Fjernvarmeværk"/>
    <n v="353000"/>
    <n v="350030"/>
    <x v="145"/>
    <x v="0"/>
    <s v="fvv"/>
    <d v="1977-01-01T00:00:00"/>
    <m/>
    <n v="4.0999999999999996"/>
    <n v="0"/>
    <n v="3.7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644278"/>
    <s v="6153456,45"/>
    <n v="0"/>
    <n v="0"/>
    <n v="0"/>
  </r>
  <r>
    <n v="230"/>
    <x v="205"/>
    <s v=""/>
    <x v="456"/>
    <n v="2017"/>
    <n v="29096716"/>
    <x v="84"/>
    <x v="203"/>
    <x v="205"/>
    <n v="4270"/>
    <s v="Høng"/>
    <n v="326"/>
    <n v="30"/>
    <x v="83"/>
    <m/>
    <s v="FJ"/>
    <s v="Fjernvarmeværk"/>
    <n v="353000"/>
    <n v="350030"/>
    <x v="146"/>
    <x v="0"/>
    <s v="fvv"/>
    <d v="1982-01-01T00:00:00"/>
    <m/>
    <n v="8.1"/>
    <n v="0"/>
    <n v="7"/>
    <x v="361"/>
    <n v="3.7404E-2"/>
    <n v="3.7404E-2"/>
    <n v="0"/>
    <n v="0"/>
    <n v="1"/>
    <n v="0"/>
    <n v="0"/>
    <x v="0"/>
    <x v="0"/>
    <m/>
    <m/>
    <m/>
    <n v="4.4120100000000002E-2"/>
    <m/>
    <m/>
    <m/>
    <m/>
    <m/>
    <m/>
    <m/>
    <m/>
    <m/>
    <m/>
    <m/>
    <m/>
    <m/>
    <m/>
    <s v="644278"/>
    <s v="6153456,45"/>
    <n v="4.4120100000000002E-2"/>
    <n v="0"/>
    <n v="0"/>
  </r>
  <r>
    <n v="230"/>
    <x v="205"/>
    <s v=""/>
    <x v="457"/>
    <n v="2017"/>
    <n v="29096716"/>
    <x v="84"/>
    <x v="203"/>
    <x v="205"/>
    <n v="4270"/>
    <s v="Høng"/>
    <n v="326"/>
    <n v="30"/>
    <x v="83"/>
    <m/>
    <s v="FJ"/>
    <s v="Fjernvarmeværk"/>
    <n v="353000"/>
    <n v="350030"/>
    <x v="3"/>
    <x v="0"/>
    <s v="fvv"/>
    <d v="2004-02-25T00:00:00"/>
    <m/>
    <n v="5.4"/>
    <n v="0"/>
    <n v="6"/>
    <x v="362"/>
    <n v="69.170400000000001"/>
    <n v="68.014799999999994"/>
    <n v="0"/>
    <n v="0"/>
    <n v="1"/>
    <n v="0"/>
    <n v="0"/>
    <x v="0"/>
    <x v="0"/>
    <m/>
    <m/>
    <m/>
    <m/>
    <m/>
    <m/>
    <m/>
    <m/>
    <m/>
    <m/>
    <n v="69.192896699999991"/>
    <m/>
    <m/>
    <m/>
    <m/>
    <m/>
    <m/>
    <m/>
    <s v="644278"/>
    <s v="6153456,45"/>
    <n v="0"/>
    <n v="69.192896699999991"/>
    <n v="0"/>
  </r>
  <r>
    <n v="230"/>
    <x v="205"/>
    <s v=""/>
    <x v="458"/>
    <n v="2017"/>
    <n v="29096716"/>
    <x v="84"/>
    <x v="203"/>
    <x v="205"/>
    <n v="4270"/>
    <s v="Høng"/>
    <n v="326"/>
    <n v="30"/>
    <x v="83"/>
    <m/>
    <s v="FJ"/>
    <s v="Fjernvarmeværk"/>
    <n v="353000"/>
    <n v="350030"/>
    <x v="17"/>
    <x v="5"/>
    <s v="kvt"/>
    <d v="2002-01-01T00:00:00"/>
    <d v="2017-12-05T00:00:00"/>
    <n v="0.14000000000000001"/>
    <n v="0.12"/>
    <n v="0"/>
    <x v="363"/>
    <n v="0"/>
    <n v="0"/>
    <n v="5.0399999999999999E-5"/>
    <n v="0"/>
    <n v="0"/>
    <n v="1"/>
    <n v="0"/>
    <x v="0"/>
    <x v="0"/>
    <m/>
    <m/>
    <m/>
    <n v="1.72176E-2"/>
    <m/>
    <m/>
    <m/>
    <m/>
    <m/>
    <m/>
    <m/>
    <m/>
    <m/>
    <m/>
    <m/>
    <m/>
    <m/>
    <m/>
    <s v="644278"/>
    <s v="6153456,45"/>
    <n v="1.72176E-2"/>
    <n v="0"/>
    <n v="0"/>
  </r>
  <r>
    <n v="230"/>
    <x v="205"/>
    <s v=""/>
    <x v="459"/>
    <n v="2017"/>
    <n v="29096716"/>
    <x v="84"/>
    <x v="203"/>
    <x v="205"/>
    <n v="4270"/>
    <s v="Høng"/>
    <n v="326"/>
    <n v="30"/>
    <x v="83"/>
    <m/>
    <s v="FJ"/>
    <s v="Fjernvarmeværk"/>
    <n v="353000"/>
    <n v="350030"/>
    <x v="184"/>
    <x v="0"/>
    <s v="fvv"/>
    <d v="2010-11-01T00:00:00"/>
    <m/>
    <n v="8.3000000000000007"/>
    <n v="0"/>
    <n v="7.5"/>
    <x v="364"/>
    <n v="90.774000000000001"/>
    <n v="89.262"/>
    <n v="0"/>
    <n v="0"/>
    <n v="1"/>
    <n v="0"/>
    <n v="0"/>
    <x v="0"/>
    <x v="0"/>
    <m/>
    <m/>
    <m/>
    <m/>
    <m/>
    <m/>
    <m/>
    <m/>
    <m/>
    <n v="90.842796000000007"/>
    <m/>
    <m/>
    <m/>
    <m/>
    <m/>
    <m/>
    <m/>
    <m/>
    <s v="644278"/>
    <s v="6153456,45"/>
    <n v="0"/>
    <n v="90.842796000000007"/>
    <n v="0"/>
  </r>
  <r>
    <n v="230"/>
    <x v="205"/>
    <s v=""/>
    <x v="460"/>
    <n v="2017"/>
    <n v="29096716"/>
    <x v="84"/>
    <x v="203"/>
    <x v="205"/>
    <n v="4270"/>
    <s v="Høng"/>
    <n v="326"/>
    <n v="30"/>
    <x v="83"/>
    <m/>
    <s v="FJ"/>
    <s v="Fjernvarmeværk"/>
    <n v="353000"/>
    <n v="350030"/>
    <x v="17"/>
    <x v="5"/>
    <s v="kvt"/>
    <d v="2017-12-05T00:00:00"/>
    <m/>
    <n v="0.35199999999999998"/>
    <n v="0.124"/>
    <n v="0"/>
    <x v="365"/>
    <n v="0"/>
    <n v="0"/>
    <n v="1.6876799999999999E-4"/>
    <n v="0"/>
    <n v="0"/>
    <n v="1"/>
    <n v="0"/>
    <x v="0"/>
    <x v="0"/>
    <m/>
    <m/>
    <m/>
    <n v="4.3043999999999998E-4"/>
    <m/>
    <m/>
    <m/>
    <m/>
    <m/>
    <m/>
    <m/>
    <m/>
    <m/>
    <m/>
    <m/>
    <m/>
    <m/>
    <m/>
    <s v="644278"/>
    <s v="6153456,45"/>
    <n v="4.3043999999999998E-4"/>
    <n v="0"/>
    <n v="0"/>
  </r>
  <r>
    <n v="231"/>
    <x v="206"/>
    <s v=""/>
    <x v="461"/>
    <n v="2017"/>
    <n v="11218415"/>
    <x v="85"/>
    <x v="204"/>
    <x v="206"/>
    <n v="9300"/>
    <s v="Sæby"/>
    <n v="813"/>
    <n v="327"/>
    <x v="84"/>
    <m/>
    <s v="FJ"/>
    <s v="Fjernvarmeværk"/>
    <n v="353000"/>
    <n v="350030"/>
    <x v="273"/>
    <x v="0"/>
    <s v="fvv"/>
    <d v="2001-10-25T00:00:00"/>
    <m/>
    <n v="2.6"/>
    <n v="0"/>
    <n v="2.5"/>
    <x v="366"/>
    <n v="68.346360000000004"/>
    <n v="68.346360000000004"/>
    <n v="0"/>
    <n v="0"/>
    <n v="1"/>
    <n v="0"/>
    <n v="0"/>
    <x v="0"/>
    <x v="0"/>
    <m/>
    <m/>
    <m/>
    <m/>
    <m/>
    <m/>
    <m/>
    <m/>
    <m/>
    <n v="64.771500000000003"/>
    <m/>
    <n v="4.6980000000000004"/>
    <m/>
    <m/>
    <m/>
    <m/>
    <m/>
    <m/>
    <s v="583514"/>
    <s v="6354266"/>
    <n v="0"/>
    <n v="69.469500000000011"/>
    <n v="0"/>
  </r>
  <r>
    <n v="231"/>
    <x v="206"/>
    <s v=""/>
    <x v="462"/>
    <n v="2017"/>
    <n v="11218415"/>
    <x v="85"/>
    <x v="204"/>
    <x v="206"/>
    <n v="9300"/>
    <s v="Sæby"/>
    <n v="813"/>
    <n v="327"/>
    <x v="84"/>
    <m/>
    <s v="FJ"/>
    <s v="Fjernvarmeværk"/>
    <n v="353000"/>
    <n v="350030"/>
    <x v="274"/>
    <x v="0"/>
    <s v="fvv"/>
    <d v="2012-01-01T00:00:00"/>
    <m/>
    <n v="3.1"/>
    <n v="0"/>
    <n v="3.1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83514"/>
    <s v="6354266"/>
    <n v="0"/>
    <n v="0"/>
    <n v="0"/>
  </r>
  <r>
    <n v="236"/>
    <x v="207"/>
    <s v=""/>
    <x v="463"/>
    <n v="2017"/>
    <n v="34208115"/>
    <x v="86"/>
    <x v="205"/>
    <x v="207"/>
    <n v="2300"/>
    <s v="København S"/>
    <n v="101"/>
    <n v="2"/>
    <x v="5"/>
    <n v="1"/>
    <s v="ER"/>
    <s v="Erhvervsværk"/>
    <n v="382120"/>
    <n v="383900"/>
    <x v="275"/>
    <x v="8"/>
    <s v="pev"/>
    <d v="1991-01-01T00:00:00"/>
    <d v="2017-06-04T00:00:00"/>
    <n v="175"/>
    <n v="28.5"/>
    <n v="102"/>
    <x v="367"/>
    <n v="805.61519999999996"/>
    <n v="802.31039999999996"/>
    <n v="222.4836"/>
    <n v="190.44720000000001"/>
    <n v="0.32420241703245201"/>
    <n v="0.67446215948580224"/>
    <n v="1.3354234817457566E-3"/>
    <x v="0"/>
    <x v="0"/>
    <m/>
    <m/>
    <m/>
    <n v="0"/>
    <m/>
    <n v="9.016"/>
    <m/>
    <n v="1212.2478000000001"/>
    <m/>
    <m/>
    <n v="0"/>
    <n v="16.096499999999999"/>
    <m/>
    <m/>
    <m/>
    <m/>
    <m/>
    <m/>
    <s v="727505,96"/>
    <s v="6176876,7"/>
    <n v="554.52751000000001"/>
    <n v="682.83279000000005"/>
    <n v="0"/>
  </r>
  <r>
    <n v="236"/>
    <x v="207"/>
    <s v=""/>
    <x v="464"/>
    <n v="2017"/>
    <n v="34208115"/>
    <x v="86"/>
    <x v="205"/>
    <x v="207"/>
    <n v="2300"/>
    <s v="København S"/>
    <n v="101"/>
    <n v="2"/>
    <x v="5"/>
    <n v="1"/>
    <s v="ER"/>
    <s v="Erhvervsværk"/>
    <n v="382120"/>
    <n v="383900"/>
    <x v="276"/>
    <x v="8"/>
    <s v="pev"/>
    <d v="2017-04-10T00:00:00"/>
    <m/>
    <n v="224"/>
    <n v="57"/>
    <n v="190"/>
    <x v="368"/>
    <n v="2061.4535999999998"/>
    <n v="2059.1747999999998"/>
    <n v="152.25839999999999"/>
    <n v="114.68519999999999"/>
    <n v="0.81770758876238725"/>
    <n v="0.18138748949261485"/>
    <n v="9.0492174499789968E-4"/>
    <x v="0"/>
    <x v="0"/>
    <m/>
    <m/>
    <m/>
    <n v="186.41639000000001"/>
    <m/>
    <m/>
    <m/>
    <n v="2541.6997999999999"/>
    <m/>
    <m/>
    <m/>
    <n v="27.622499999999999"/>
    <m/>
    <m/>
    <m/>
    <m/>
    <m/>
    <m/>
    <s v="727505,96"/>
    <s v="6176876,7"/>
    <n v="1330.1813"/>
    <n v="1425.5573899999999"/>
    <n v="0"/>
  </r>
  <r>
    <n v="237"/>
    <x v="208"/>
    <s v=""/>
    <x v="465"/>
    <n v="2017"/>
    <n v="37251518"/>
    <x v="87"/>
    <x v="206"/>
    <x v="208"/>
    <n v="7190"/>
    <s v="Billund"/>
    <n v="530"/>
    <n v="119"/>
    <x v="85"/>
    <m/>
    <s v="DC"/>
    <s v="Decentralt værk"/>
    <n v="353000"/>
    <n v="350030"/>
    <x v="277"/>
    <x v="0"/>
    <s v="fvv"/>
    <d v="1984-01-01T00:00:00"/>
    <m/>
    <n v="5"/>
    <n v="0"/>
    <n v="4.5999999999999996"/>
    <x v="369"/>
    <n v="3.5640000000000001"/>
    <n v="3.5640000000000001"/>
    <n v="0"/>
    <n v="0"/>
    <n v="1"/>
    <n v="0"/>
    <n v="0"/>
    <x v="0"/>
    <x v="0"/>
    <m/>
    <m/>
    <m/>
    <m/>
    <m/>
    <m/>
    <n v="3.5301419999999997"/>
    <m/>
    <m/>
    <m/>
    <m/>
    <m/>
    <m/>
    <m/>
    <m/>
    <m/>
    <m/>
    <m/>
    <s v="507433,18"/>
    <s v="6176408,86"/>
    <n v="3.5301419999999997"/>
    <n v="0"/>
    <n v="0"/>
  </r>
  <r>
    <n v="237"/>
    <x v="208"/>
    <s v=""/>
    <x v="466"/>
    <n v="2017"/>
    <n v="37251518"/>
    <x v="87"/>
    <x v="206"/>
    <x v="208"/>
    <n v="7190"/>
    <s v="Billund"/>
    <n v="530"/>
    <n v="119"/>
    <x v="85"/>
    <m/>
    <s v="DC"/>
    <s v="Decentralt værk"/>
    <n v="353000"/>
    <n v="350030"/>
    <x v="278"/>
    <x v="0"/>
    <s v="fvv"/>
    <d v="2003-10-01T00:00:00"/>
    <m/>
    <n v="5"/>
    <n v="0"/>
    <n v="4.5999999999999996"/>
    <x v="370"/>
    <n v="1.584E-2"/>
    <n v="1.584E-2"/>
    <n v="0"/>
    <n v="0"/>
    <n v="1"/>
    <n v="0"/>
    <n v="0"/>
    <x v="0"/>
    <x v="0"/>
    <m/>
    <m/>
    <m/>
    <m/>
    <m/>
    <m/>
    <n v="1.80576E-2"/>
    <m/>
    <m/>
    <m/>
    <m/>
    <m/>
    <m/>
    <m/>
    <m/>
    <m/>
    <m/>
    <m/>
    <s v="507433,18"/>
    <s v="6176408,86"/>
    <n v="1.80576E-2"/>
    <n v="0"/>
    <n v="0"/>
  </r>
  <r>
    <n v="237"/>
    <x v="208"/>
    <s v=""/>
    <x v="467"/>
    <n v="2017"/>
    <n v="37251518"/>
    <x v="87"/>
    <x v="206"/>
    <x v="208"/>
    <n v="7190"/>
    <s v="Billund"/>
    <n v="530"/>
    <n v="119"/>
    <x v="85"/>
    <m/>
    <s v="DC"/>
    <s v="Decentralt værk"/>
    <n v="353000"/>
    <n v="350030"/>
    <x v="201"/>
    <x v="1"/>
    <s v="kvt"/>
    <d v="2000-11-15T00:00:00"/>
    <m/>
    <n v="3"/>
    <n v="1.1000000000000001"/>
    <n v="1.4"/>
    <x v="371"/>
    <n v="0.24263999999999999"/>
    <n v="0.24263999999999999"/>
    <n v="0.1512"/>
    <n v="0.1512"/>
    <n v="0.26871646027860396"/>
    <n v="0.73128353972139604"/>
    <n v="0"/>
    <x v="0"/>
    <x v="0"/>
    <m/>
    <m/>
    <m/>
    <m/>
    <m/>
    <m/>
    <n v="0.45147959999999998"/>
    <m/>
    <m/>
    <m/>
    <m/>
    <m/>
    <m/>
    <m/>
    <m/>
    <m/>
    <m/>
    <m/>
    <s v="507433,18"/>
    <s v="6176408,86"/>
    <n v="0.45147959999999998"/>
    <n v="0"/>
    <n v="0"/>
  </r>
  <r>
    <n v="237"/>
    <x v="208"/>
    <s v=""/>
    <x v="468"/>
    <n v="2017"/>
    <n v="37251518"/>
    <x v="87"/>
    <x v="206"/>
    <x v="208"/>
    <n v="7190"/>
    <s v="Billund"/>
    <n v="530"/>
    <n v="119"/>
    <x v="85"/>
    <m/>
    <s v="DC"/>
    <s v="Decentralt værk"/>
    <n v="353000"/>
    <n v="350030"/>
    <x v="279"/>
    <x v="1"/>
    <s v="kvt"/>
    <d v="2001-11-07T00:00:00"/>
    <m/>
    <n v="3"/>
    <n v="1.1000000000000001"/>
    <n v="1.4"/>
    <x v="372"/>
    <n v="0.23868"/>
    <n v="0.23868"/>
    <n v="0.17280000000000001"/>
    <n v="0.17280000000000001"/>
    <n v="0.25395098707646108"/>
    <n v="0.74604901292353887"/>
    <n v="0"/>
    <x v="0"/>
    <x v="0"/>
    <m/>
    <m/>
    <m/>
    <m/>
    <m/>
    <m/>
    <n v="0.4699332"/>
    <m/>
    <m/>
    <m/>
    <m/>
    <m/>
    <m/>
    <m/>
    <m/>
    <m/>
    <m/>
    <m/>
    <s v="507433,18"/>
    <s v="6176408,86"/>
    <n v="0.4699332"/>
    <n v="0"/>
    <n v="0"/>
  </r>
  <r>
    <n v="237"/>
    <x v="208"/>
    <s v=""/>
    <x v="469"/>
    <n v="2017"/>
    <n v="37251518"/>
    <x v="87"/>
    <x v="206"/>
    <x v="208"/>
    <n v="7190"/>
    <s v="Billund"/>
    <n v="530"/>
    <n v="119"/>
    <x v="85"/>
    <m/>
    <s v="DC"/>
    <s v="Decentralt værk"/>
    <n v="353000"/>
    <n v="350030"/>
    <x v="280"/>
    <x v="0"/>
    <s v="fvv"/>
    <d v="2010-12-15T00:00:00"/>
    <m/>
    <n v="3"/>
    <n v="0"/>
    <n v="2.8"/>
    <x v="373"/>
    <n v="1.08"/>
    <n v="1.08"/>
    <n v="0"/>
    <n v="0"/>
    <n v="1"/>
    <n v="0"/>
    <n v="0"/>
    <x v="0"/>
    <x v="0"/>
    <m/>
    <m/>
    <m/>
    <m/>
    <m/>
    <m/>
    <n v="1.049796"/>
    <m/>
    <m/>
    <m/>
    <m/>
    <m/>
    <m/>
    <m/>
    <m/>
    <m/>
    <m/>
    <m/>
    <s v="507433,18"/>
    <s v="6176408,86"/>
    <n v="1.049796"/>
    <n v="0"/>
    <n v="0"/>
  </r>
  <r>
    <n v="237"/>
    <x v="209"/>
    <s v=""/>
    <x v="470"/>
    <n v="2017"/>
    <n v="37251518"/>
    <x v="87"/>
    <x v="207"/>
    <x v="209"/>
    <n v="7190"/>
    <s v="Billund"/>
    <n v="530"/>
    <n v="119"/>
    <x v="85"/>
    <n v="1"/>
    <s v="DC"/>
    <s v="Decentralt værk"/>
    <n v="353000"/>
    <n v="350030"/>
    <x v="14"/>
    <x v="1"/>
    <s v="kvt"/>
    <d v="1994-01-01T00:00:00"/>
    <m/>
    <n v="6.6"/>
    <n v="2.8"/>
    <n v="3.3"/>
    <x v="374"/>
    <n v="0.126"/>
    <n v="0.126"/>
    <n v="0.09"/>
    <n v="0.09"/>
    <n v="0.25304741385543039"/>
    <n v="0.74695258614456961"/>
    <n v="0"/>
    <x v="0"/>
    <x v="0"/>
    <m/>
    <m/>
    <m/>
    <m/>
    <m/>
    <m/>
    <n v="0.2489652"/>
    <m/>
    <m/>
    <m/>
    <m/>
    <m/>
    <m/>
    <m/>
    <m/>
    <m/>
    <m/>
    <m/>
    <s v="506293,76"/>
    <s v="6175307,07"/>
    <n v="0.2489652"/>
    <n v="0"/>
    <n v="0"/>
  </r>
  <r>
    <n v="237"/>
    <x v="209"/>
    <s v=""/>
    <x v="471"/>
    <n v="2017"/>
    <n v="37251518"/>
    <x v="87"/>
    <x v="207"/>
    <x v="209"/>
    <n v="7190"/>
    <s v="Billund"/>
    <n v="530"/>
    <n v="119"/>
    <x v="85"/>
    <n v="1"/>
    <s v="DC"/>
    <s v="Decentralt værk"/>
    <n v="353000"/>
    <n v="350030"/>
    <x v="15"/>
    <x v="1"/>
    <s v="kvt"/>
    <d v="1994-01-01T00:00:00"/>
    <m/>
    <n v="6.6"/>
    <n v="2.8"/>
    <n v="3.3"/>
    <x v="375"/>
    <n v="7.5600000000000001E-2"/>
    <n v="7.5600000000000001E-2"/>
    <n v="6.1199999999999997E-2"/>
    <n v="6.1199999999999997E-2"/>
    <n v="0.2415347810084652"/>
    <n v="0.75846521899153485"/>
    <n v="0"/>
    <x v="0"/>
    <x v="0"/>
    <m/>
    <m/>
    <m/>
    <m/>
    <m/>
    <m/>
    <n v="0.1564992"/>
    <m/>
    <m/>
    <m/>
    <m/>
    <m/>
    <m/>
    <m/>
    <m/>
    <m/>
    <m/>
    <m/>
    <s v="506293,76"/>
    <s v="6175307,07"/>
    <n v="0.1564992"/>
    <n v="0"/>
    <n v="0"/>
  </r>
  <r>
    <n v="237"/>
    <x v="209"/>
    <s v=""/>
    <x v="472"/>
    <n v="2017"/>
    <n v="37251518"/>
    <x v="87"/>
    <x v="207"/>
    <x v="209"/>
    <n v="7190"/>
    <s v="Billund"/>
    <n v="530"/>
    <n v="119"/>
    <x v="85"/>
    <n v="1"/>
    <s v="DC"/>
    <s v="Decentralt værk"/>
    <n v="353000"/>
    <n v="350030"/>
    <x v="200"/>
    <x v="1"/>
    <s v="kvt"/>
    <d v="1994-01-01T00:00:00"/>
    <m/>
    <n v="6.6"/>
    <n v="2.8"/>
    <n v="3.3"/>
    <x v="376"/>
    <n v="0.1404"/>
    <n v="0.1404"/>
    <n v="0.1188"/>
    <n v="0.1188"/>
    <n v="0.234985057360455"/>
    <n v="0.76501494263954495"/>
    <n v="0"/>
    <x v="0"/>
    <x v="0"/>
    <m/>
    <m/>
    <m/>
    <m/>
    <m/>
    <m/>
    <n v="0.29874239999999996"/>
    <m/>
    <m/>
    <m/>
    <m/>
    <m/>
    <m/>
    <m/>
    <m/>
    <m/>
    <m/>
    <m/>
    <s v="506293,76"/>
    <s v="6175307,07"/>
    <n v="0.29874239999999996"/>
    <n v="0"/>
    <n v="0"/>
  </r>
  <r>
    <n v="237"/>
    <x v="209"/>
    <s v=""/>
    <x v="473"/>
    <n v="2017"/>
    <n v="37251518"/>
    <x v="87"/>
    <x v="207"/>
    <x v="209"/>
    <n v="7190"/>
    <s v="Billund"/>
    <n v="530"/>
    <n v="119"/>
    <x v="85"/>
    <n v="1"/>
    <s v="DC"/>
    <s v="Decentralt værk"/>
    <n v="353000"/>
    <n v="350030"/>
    <x v="76"/>
    <x v="0"/>
    <s v="fvv"/>
    <d v="2005-05-01T00:00:00"/>
    <m/>
    <n v="6.6"/>
    <n v="0"/>
    <n v="7.1"/>
    <x v="377"/>
    <n v="1.7712000000000001"/>
    <n v="1.7712000000000001"/>
    <n v="0"/>
    <n v="0"/>
    <n v="1"/>
    <n v="0"/>
    <n v="0"/>
    <x v="0"/>
    <x v="0"/>
    <m/>
    <m/>
    <m/>
    <m/>
    <m/>
    <m/>
    <n v="1.6941276000000001"/>
    <m/>
    <m/>
    <m/>
    <m/>
    <m/>
    <m/>
    <m/>
    <m/>
    <m/>
    <m/>
    <m/>
    <s v="506293,76"/>
    <s v="6175307,07"/>
    <n v="1.6941276000000001"/>
    <n v="0"/>
    <n v="0"/>
  </r>
  <r>
    <n v="237"/>
    <x v="209"/>
    <s v=""/>
    <x v="474"/>
    <n v="2017"/>
    <n v="37251518"/>
    <x v="87"/>
    <x v="207"/>
    <x v="209"/>
    <n v="7190"/>
    <s v="Billund"/>
    <n v="530"/>
    <n v="119"/>
    <x v="85"/>
    <n v="1"/>
    <s v="DC"/>
    <s v="Decentralt værk"/>
    <n v="353000"/>
    <n v="350030"/>
    <x v="4"/>
    <x v="0"/>
    <s v="fvv"/>
    <d v="2008-11-01T00:00:00"/>
    <m/>
    <n v="7"/>
    <n v="0"/>
    <n v="7"/>
    <x v="378"/>
    <n v="145.3536"/>
    <n v="145.3536"/>
    <n v="0"/>
    <n v="0"/>
    <n v="1"/>
    <n v="0"/>
    <n v="0"/>
    <x v="0"/>
    <x v="0"/>
    <m/>
    <m/>
    <m/>
    <m/>
    <m/>
    <m/>
    <m/>
    <m/>
    <m/>
    <m/>
    <n v="133.36199999999999"/>
    <m/>
    <m/>
    <m/>
    <m/>
    <m/>
    <m/>
    <m/>
    <s v="506293,76"/>
    <s v="6175307,07"/>
    <n v="0"/>
    <n v="133.36199999999999"/>
    <n v="0"/>
  </r>
  <r>
    <n v="237"/>
    <x v="210"/>
    <s v=""/>
    <x v="475"/>
    <n v="2017"/>
    <n v="37251518"/>
    <x v="87"/>
    <x v="208"/>
    <x v="210"/>
    <n v="7190"/>
    <s v="Billund"/>
    <n v="530"/>
    <n v="119"/>
    <x v="85"/>
    <m/>
    <s v="FJ"/>
    <s v="Fjernvarmeværk"/>
    <n v="351100"/>
    <n v="350010"/>
    <x v="13"/>
    <x v="0"/>
    <s v="fvv"/>
    <d v="1972-06-01T00:00:00"/>
    <m/>
    <n v="2.2999999999999998"/>
    <n v="0"/>
    <n v="3.1"/>
    <x v="379"/>
    <n v="0"/>
    <n v="0"/>
    <n v="0"/>
    <n v="0"/>
    <n v="1"/>
    <n v="0"/>
    <n v="0"/>
    <x v="0"/>
    <x v="0"/>
    <m/>
    <m/>
    <m/>
    <m/>
    <m/>
    <m/>
    <n v="1.3067999999999999E-3"/>
    <m/>
    <m/>
    <m/>
    <m/>
    <m/>
    <m/>
    <m/>
    <m/>
    <m/>
    <m/>
    <m/>
    <s v="508672"/>
    <s v="6176723"/>
    <n v="1.3067999999999999E-3"/>
    <n v="0"/>
    <n v="0"/>
  </r>
  <r>
    <n v="237"/>
    <x v="211"/>
    <s v=""/>
    <x v="476"/>
    <n v="2017"/>
    <n v="37251518"/>
    <x v="87"/>
    <x v="209"/>
    <x v="211"/>
    <n v="7190"/>
    <s v="Billund"/>
    <n v="530"/>
    <n v="119"/>
    <x v="85"/>
    <m/>
    <s v="FJ"/>
    <s v="Fjernvarmeværk"/>
    <n v="353000"/>
    <n v="350030"/>
    <x v="13"/>
    <x v="0"/>
    <s v="fvv"/>
    <d v="2014-11-01T00:00:00"/>
    <m/>
    <n v="10"/>
    <n v="0"/>
    <n v="10"/>
    <x v="380"/>
    <n v="3.3357600000000001"/>
    <n v="3.3357600000000001"/>
    <n v="0"/>
    <n v="0"/>
    <n v="1"/>
    <n v="0"/>
    <n v="0"/>
    <x v="0"/>
    <x v="0"/>
    <m/>
    <m/>
    <m/>
    <m/>
    <m/>
    <m/>
    <n v="3.5919180000000002"/>
    <m/>
    <m/>
    <m/>
    <m/>
    <m/>
    <m/>
    <m/>
    <m/>
    <m/>
    <m/>
    <m/>
    <s v="508496,23"/>
    <s v="6174835,55"/>
    <n v="3.5919180000000002"/>
    <n v="0"/>
    <n v="0"/>
  </r>
  <r>
    <n v="237"/>
    <x v="211"/>
    <s v=""/>
    <x v="477"/>
    <n v="2017"/>
    <n v="37251518"/>
    <x v="87"/>
    <x v="209"/>
    <x v="211"/>
    <n v="7190"/>
    <s v="Billund"/>
    <n v="530"/>
    <n v="119"/>
    <x v="85"/>
    <m/>
    <s v="FJ"/>
    <s v="Fjernvarmeværk"/>
    <n v="353000"/>
    <n v="350030"/>
    <x v="16"/>
    <x v="0"/>
    <s v="fvv"/>
    <d v="2014-12-15T00:00:00"/>
    <m/>
    <n v="13.3"/>
    <n v="0"/>
    <n v="12"/>
    <x v="381"/>
    <n v="189.27719999999999"/>
    <n v="189.27719999999999"/>
    <n v="0"/>
    <n v="0"/>
    <n v="1"/>
    <n v="0"/>
    <n v="0"/>
    <x v="0"/>
    <x v="0"/>
    <m/>
    <m/>
    <m/>
    <m/>
    <m/>
    <m/>
    <m/>
    <m/>
    <m/>
    <n v="201.3905"/>
    <m/>
    <m/>
    <m/>
    <m/>
    <m/>
    <m/>
    <m/>
    <m/>
    <s v="508496,23"/>
    <s v="6174835,55"/>
    <n v="0"/>
    <n v="201.3905"/>
    <n v="0"/>
  </r>
  <r>
    <n v="238"/>
    <x v="212"/>
    <s v=""/>
    <x v="478"/>
    <n v="2017"/>
    <n v="58176613"/>
    <x v="88"/>
    <x v="210"/>
    <x v="212"/>
    <n v="7330"/>
    <s v="Brande"/>
    <n v="756"/>
    <n v="161"/>
    <x v="86"/>
    <n v="1"/>
    <s v="DC"/>
    <s v="Decentralt værk"/>
    <n v="353000"/>
    <n v="350030"/>
    <x v="281"/>
    <x v="1"/>
    <s v="kvt"/>
    <d v="1993-01-01T00:00:00"/>
    <m/>
    <n v="5.1100000000000003"/>
    <n v="2.02"/>
    <n v="2.4"/>
    <x v="382"/>
    <n v="4.3200000000000002E-2"/>
    <n v="4.3200000000000002E-2"/>
    <n v="4.3200000000000002E-2"/>
    <n v="4.3200000000000002E-2"/>
    <n v="0.18769943064506039"/>
    <n v="0.81230056935493966"/>
    <n v="0"/>
    <x v="0"/>
    <x v="0"/>
    <m/>
    <m/>
    <m/>
    <m/>
    <m/>
    <m/>
    <n v="0.1150776"/>
    <m/>
    <m/>
    <m/>
    <m/>
    <m/>
    <m/>
    <m/>
    <m/>
    <m/>
    <m/>
    <m/>
    <s v="507635,57"/>
    <s v="6199895,62"/>
    <n v="0.1150776"/>
    <n v="0"/>
    <n v="0"/>
  </r>
  <r>
    <n v="238"/>
    <x v="212"/>
    <s v=""/>
    <x v="479"/>
    <n v="2017"/>
    <n v="58176613"/>
    <x v="88"/>
    <x v="210"/>
    <x v="212"/>
    <n v="7330"/>
    <s v="Brande"/>
    <n v="756"/>
    <n v="161"/>
    <x v="86"/>
    <n v="1"/>
    <s v="DC"/>
    <s v="Decentralt værk"/>
    <n v="353000"/>
    <n v="350030"/>
    <x v="282"/>
    <x v="1"/>
    <s v="kvt"/>
    <d v="1993-01-01T00:00:00"/>
    <m/>
    <n v="6.8"/>
    <n v="2.73"/>
    <n v="3.34"/>
    <x v="383"/>
    <n v="4.6800000000000001E-2"/>
    <n v="4.6800000000000001E-2"/>
    <n v="6.1199999999999997E-2"/>
    <n v="6.1199999999999997E-2"/>
    <n v="0.14426491477272727"/>
    <n v="0.85573508522727271"/>
    <n v="0"/>
    <x v="0"/>
    <x v="0"/>
    <m/>
    <m/>
    <m/>
    <m/>
    <m/>
    <m/>
    <n v="0.1622016"/>
    <m/>
    <m/>
    <m/>
    <m/>
    <m/>
    <m/>
    <m/>
    <m/>
    <m/>
    <m/>
    <m/>
    <s v="507635,57"/>
    <s v="6199895,62"/>
    <n v="0.1622016"/>
    <n v="0"/>
    <n v="0"/>
  </r>
  <r>
    <n v="238"/>
    <x v="212"/>
    <s v=""/>
    <x v="480"/>
    <n v="2017"/>
    <n v="58176613"/>
    <x v="88"/>
    <x v="210"/>
    <x v="212"/>
    <n v="7330"/>
    <s v="Brande"/>
    <n v="756"/>
    <n v="161"/>
    <x v="86"/>
    <n v="1"/>
    <s v="DC"/>
    <s v="Decentralt værk"/>
    <n v="353000"/>
    <n v="350030"/>
    <x v="6"/>
    <x v="0"/>
    <s v="fvv"/>
    <d v="1986-01-01T00:00:00"/>
    <m/>
    <n v="4.2"/>
    <n v="0"/>
    <n v="3.5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07635,57"/>
    <s v="6199895,62"/>
    <n v="0"/>
    <n v="0"/>
    <n v="0"/>
  </r>
  <r>
    <n v="238"/>
    <x v="212"/>
    <s v=""/>
    <x v="481"/>
    <n v="2017"/>
    <n v="58176613"/>
    <x v="88"/>
    <x v="210"/>
    <x v="212"/>
    <n v="7330"/>
    <s v="Brande"/>
    <n v="756"/>
    <n v="161"/>
    <x v="86"/>
    <n v="1"/>
    <s v="DC"/>
    <s v="Decentralt værk"/>
    <n v="353000"/>
    <n v="350030"/>
    <x v="283"/>
    <x v="0"/>
    <s v="fvv"/>
    <d v="2010-09-30T00:00:00"/>
    <m/>
    <n v="11.65"/>
    <n v="0"/>
    <n v="10"/>
    <x v="384"/>
    <n v="47.001600000000003"/>
    <n v="47.001600000000003"/>
    <n v="0"/>
    <n v="0"/>
    <n v="1"/>
    <n v="0"/>
    <n v="0"/>
    <x v="0"/>
    <x v="0"/>
    <m/>
    <m/>
    <m/>
    <m/>
    <m/>
    <m/>
    <n v="43.223439599999999"/>
    <m/>
    <m/>
    <m/>
    <m/>
    <m/>
    <m/>
    <m/>
    <m/>
    <m/>
    <m/>
    <m/>
    <s v="507635,57"/>
    <s v="6199895,62"/>
    <n v="43.223439599999999"/>
    <n v="0"/>
    <n v="0"/>
  </r>
  <r>
    <n v="238"/>
    <x v="213"/>
    <s v=""/>
    <x v="482"/>
    <n v="2017"/>
    <n v="58176613"/>
    <x v="88"/>
    <x v="211"/>
    <x v="213"/>
    <n v="7330"/>
    <s v="Brande"/>
    <n v="756"/>
    <n v="161"/>
    <x v="86"/>
    <m/>
    <s v="DC"/>
    <s v="Decentralt værk"/>
    <n v="353000"/>
    <n v="350030"/>
    <x v="284"/>
    <x v="1"/>
    <s v="kvt"/>
    <d v="1996-01-01T00:00:00"/>
    <m/>
    <n v="1.9"/>
    <n v="0.74"/>
    <n v="0.79"/>
    <x v="385"/>
    <n v="3.5999999999999998E-6"/>
    <n v="3.5999999999999998E-6"/>
    <n v="1.08E-4"/>
    <n v="3.6000000000000001E-5"/>
    <n v="7.5757575757575751E-3"/>
    <n v="0.99242424242424243"/>
    <n v="0"/>
    <x v="0"/>
    <x v="0"/>
    <m/>
    <m/>
    <m/>
    <m/>
    <m/>
    <m/>
    <n v="2.376E-4"/>
    <m/>
    <m/>
    <m/>
    <m/>
    <m/>
    <m/>
    <m/>
    <m/>
    <m/>
    <m/>
    <m/>
    <s v="506951,97"/>
    <s v="6199591,93"/>
    <n v="2.376E-4"/>
    <n v="0"/>
    <n v="0"/>
  </r>
  <r>
    <n v="238"/>
    <x v="214"/>
    <s v=""/>
    <x v="483"/>
    <n v="2017"/>
    <n v="58176613"/>
    <x v="88"/>
    <x v="212"/>
    <x v="214"/>
    <n v="7330"/>
    <s v="Brande"/>
    <n v="756"/>
    <n v="161"/>
    <x v="86"/>
    <m/>
    <s v="FJ"/>
    <s v="Fjernvarmeværk"/>
    <n v="353000"/>
    <n v="350030"/>
    <x v="3"/>
    <x v="0"/>
    <s v="fvv"/>
    <d v="2011-11-08T00:00:00"/>
    <m/>
    <n v="2.81"/>
    <n v="0"/>
    <n v="2.78"/>
    <x v="386"/>
    <n v="92.044799999999995"/>
    <n v="92.044799999999995"/>
    <n v="0"/>
    <n v="0"/>
    <n v="1"/>
    <n v="0"/>
    <n v="0"/>
    <x v="0"/>
    <x v="0"/>
    <m/>
    <m/>
    <m/>
    <m/>
    <m/>
    <m/>
    <m/>
    <m/>
    <m/>
    <m/>
    <n v="85.183999999999997"/>
    <m/>
    <m/>
    <m/>
    <m/>
    <m/>
    <m/>
    <m/>
    <s v="507782"/>
    <s v="6200460"/>
    <n v="0"/>
    <n v="85.183999999999997"/>
    <n v="0"/>
  </r>
  <r>
    <n v="239"/>
    <x v="215"/>
    <s v=""/>
    <x v="484"/>
    <n v="2017"/>
    <n v="10419034"/>
    <x v="89"/>
    <x v="213"/>
    <x v="215"/>
    <n v="8740"/>
    <s v="Brædstrup"/>
    <n v="615"/>
    <n v="140"/>
    <x v="87"/>
    <n v="1"/>
    <s v="DC"/>
    <s v="Decentralt værk"/>
    <n v="351100"/>
    <n v="350010"/>
    <x v="13"/>
    <x v="0"/>
    <s v="fvv"/>
    <d v="1987-01-01T00:00:00"/>
    <m/>
    <n v="13"/>
    <n v="0"/>
    <n v="13"/>
    <x v="387"/>
    <n v="73.252799999999993"/>
    <n v="72.730800000000002"/>
    <n v="0"/>
    <n v="0"/>
    <n v="1"/>
    <n v="0"/>
    <n v="0"/>
    <x v="0"/>
    <x v="0"/>
    <m/>
    <m/>
    <m/>
    <m/>
    <m/>
    <m/>
    <n v="72.384760800000009"/>
    <m/>
    <m/>
    <m/>
    <m/>
    <m/>
    <m/>
    <m/>
    <m/>
    <m/>
    <m/>
    <m/>
    <s v="538851,26"/>
    <s v="6203632,68"/>
    <n v="72.384760800000009"/>
    <n v="0"/>
    <n v="0"/>
  </r>
  <r>
    <n v="239"/>
    <x v="215"/>
    <s v=""/>
    <x v="485"/>
    <n v="2017"/>
    <n v="10419034"/>
    <x v="89"/>
    <x v="213"/>
    <x v="215"/>
    <n v="8740"/>
    <s v="Brædstrup"/>
    <n v="615"/>
    <n v="140"/>
    <x v="87"/>
    <n v="1"/>
    <s v="DC"/>
    <s v="Decentralt værk"/>
    <n v="351100"/>
    <n v="350010"/>
    <x v="39"/>
    <x v="5"/>
    <s v="kvt"/>
    <d v="2005-09-26T00:00:00"/>
    <m/>
    <n v="0.75"/>
    <n v="0.25"/>
    <n v="0"/>
    <x v="388"/>
    <n v="0"/>
    <n v="0"/>
    <n v="0"/>
    <n v="0"/>
    <n v="1"/>
    <n v="0"/>
    <n v="0"/>
    <x v="0"/>
    <x v="0"/>
    <m/>
    <m/>
    <m/>
    <n v="6.9516059999999999E-4"/>
    <m/>
    <m/>
    <m/>
    <m/>
    <m/>
    <m/>
    <m/>
    <m/>
    <m/>
    <m/>
    <m/>
    <m/>
    <m/>
    <m/>
    <s v="538851,26"/>
    <s v="6203632,68"/>
    <n v="6.9516059999999999E-4"/>
    <n v="0"/>
    <n v="0"/>
  </r>
  <r>
    <n v="239"/>
    <x v="215"/>
    <s v=""/>
    <x v="486"/>
    <n v="2017"/>
    <n v="10419034"/>
    <x v="89"/>
    <x v="213"/>
    <x v="215"/>
    <n v="8740"/>
    <s v="Brædstrup"/>
    <n v="615"/>
    <n v="140"/>
    <x v="87"/>
    <n v="1"/>
    <s v="DC"/>
    <s v="Decentralt værk"/>
    <n v="351100"/>
    <n v="350010"/>
    <x v="57"/>
    <x v="2"/>
    <s v="fvv"/>
    <d v="2012-06-01T00:00:00"/>
    <m/>
    <n v="10"/>
    <n v="0"/>
    <n v="10"/>
    <x v="389"/>
    <n v="21.905999999999999"/>
    <n v="21.905999999999999"/>
    <n v="0"/>
    <n v="0"/>
    <n v="1"/>
    <n v="0"/>
    <n v="0"/>
    <x v="0"/>
    <x v="0"/>
    <m/>
    <m/>
    <m/>
    <m/>
    <m/>
    <m/>
    <m/>
    <m/>
    <m/>
    <m/>
    <m/>
    <m/>
    <m/>
    <m/>
    <m/>
    <m/>
    <m/>
    <n v="21.905999999999999"/>
    <s v="538851,26"/>
    <s v="6203632,68"/>
    <n v="0"/>
    <n v="0"/>
    <n v="21.905999999999999"/>
  </r>
  <r>
    <n v="239"/>
    <x v="215"/>
    <s v=""/>
    <x v="487"/>
    <n v="2017"/>
    <n v="10419034"/>
    <x v="89"/>
    <x v="213"/>
    <x v="215"/>
    <n v="8740"/>
    <s v="Brædstrup"/>
    <n v="615"/>
    <n v="140"/>
    <x v="87"/>
    <n v="1"/>
    <s v="DC"/>
    <s v="Decentralt værk"/>
    <n v="351100"/>
    <n v="350010"/>
    <x v="14"/>
    <x v="1"/>
    <s v="kvt"/>
    <d v="2005-08-01T00:00:00"/>
    <m/>
    <n v="8.67"/>
    <n v="3.64"/>
    <n v="4.09"/>
    <x v="390"/>
    <n v="14.0868"/>
    <n v="14.0868"/>
    <n v="12.45204"/>
    <n v="12.45204"/>
    <n v="0.2314173029410401"/>
    <n v="0.76858269705895987"/>
    <n v="0"/>
    <x v="0"/>
    <x v="0"/>
    <m/>
    <m/>
    <m/>
    <m/>
    <m/>
    <m/>
    <n v="30.4359264"/>
    <m/>
    <m/>
    <m/>
    <m/>
    <m/>
    <m/>
    <m/>
    <m/>
    <m/>
    <m/>
    <m/>
    <s v="538851,26"/>
    <s v="6203632,68"/>
    <n v="30.4359264"/>
    <n v="0"/>
    <n v="0"/>
  </r>
  <r>
    <n v="239"/>
    <x v="215"/>
    <s v=""/>
    <x v="488"/>
    <n v="2017"/>
    <n v="10419034"/>
    <x v="89"/>
    <x v="213"/>
    <x v="215"/>
    <n v="8740"/>
    <s v="Brædstrup"/>
    <n v="615"/>
    <n v="140"/>
    <x v="87"/>
    <n v="1"/>
    <s v="DC"/>
    <s v="Decentralt værk"/>
    <n v="351100"/>
    <n v="350010"/>
    <x v="15"/>
    <x v="1"/>
    <s v="kvt"/>
    <d v="2005-09-26T00:00:00"/>
    <m/>
    <n v="8.67"/>
    <n v="3.64"/>
    <n v="4.09"/>
    <x v="391"/>
    <n v="14.198399999999999"/>
    <n v="14.198399999999999"/>
    <n v="12.355560000000001"/>
    <n v="12.355560000000001"/>
    <n v="0.23141729126060578"/>
    <n v="0.76858270873939416"/>
    <n v="0"/>
    <x v="0"/>
    <x v="0"/>
    <m/>
    <m/>
    <m/>
    <n v="0"/>
    <m/>
    <m/>
    <n v="30.6770508"/>
    <m/>
    <m/>
    <m/>
    <m/>
    <m/>
    <m/>
    <m/>
    <m/>
    <m/>
    <m/>
    <m/>
    <s v="538851,26"/>
    <s v="6203632,68"/>
    <n v="30.6770508"/>
    <n v="0"/>
    <n v="0"/>
  </r>
  <r>
    <n v="239"/>
    <x v="215"/>
    <s v=""/>
    <x v="489"/>
    <n v="2017"/>
    <n v="10419034"/>
    <x v="89"/>
    <x v="213"/>
    <x v="215"/>
    <n v="8740"/>
    <s v="Brædstrup"/>
    <n v="615"/>
    <n v="140"/>
    <x v="87"/>
    <n v="1"/>
    <s v="DC"/>
    <s v="Decentralt værk"/>
    <n v="351100"/>
    <n v="350010"/>
    <x v="285"/>
    <x v="3"/>
    <s v="fvv"/>
    <d v="2007-08-14T00:00:00"/>
    <m/>
    <n v="6"/>
    <n v="0"/>
    <n v="6"/>
    <x v="392"/>
    <n v="10.46016"/>
    <n v="10.455120000000001"/>
    <n v="0"/>
    <n v="0"/>
    <n v="1"/>
    <n v="0"/>
    <n v="0"/>
    <x v="0"/>
    <x v="0"/>
    <m/>
    <m/>
    <m/>
    <m/>
    <m/>
    <m/>
    <m/>
    <m/>
    <m/>
    <m/>
    <m/>
    <m/>
    <m/>
    <m/>
    <m/>
    <n v="10.46016"/>
    <m/>
    <m/>
    <s v="538851,26"/>
    <s v="6203632,68"/>
    <n v="0"/>
    <n v="10.46016"/>
    <n v="0"/>
  </r>
  <r>
    <n v="239"/>
    <x v="215"/>
    <s v=""/>
    <x v="490"/>
    <n v="2017"/>
    <n v="10419034"/>
    <x v="89"/>
    <x v="213"/>
    <x v="215"/>
    <n v="8740"/>
    <s v="Brædstrup"/>
    <n v="615"/>
    <n v="140"/>
    <x v="87"/>
    <n v="1"/>
    <s v="DC"/>
    <s v="Decentralt værk"/>
    <n v="351100"/>
    <n v="350010"/>
    <x v="16"/>
    <x v="0"/>
    <s v="fvv"/>
    <d v="2006-11-01T00:00:00"/>
    <m/>
    <n v="9.4"/>
    <n v="0"/>
    <n v="9.4"/>
    <x v="393"/>
    <n v="0.12959999999999999"/>
    <n v="0.12959999999999999"/>
    <n v="0"/>
    <n v="0"/>
    <n v="1"/>
    <n v="0"/>
    <n v="0"/>
    <x v="0"/>
    <x v="0"/>
    <m/>
    <m/>
    <m/>
    <m/>
    <m/>
    <m/>
    <n v="0.13463999999999998"/>
    <m/>
    <m/>
    <m/>
    <m/>
    <m/>
    <m/>
    <m/>
    <m/>
    <m/>
    <m/>
    <m/>
    <s v="538851,26"/>
    <s v="6203632,68"/>
    <n v="0.13463999999999998"/>
    <n v="0"/>
    <n v="0"/>
  </r>
  <r>
    <n v="239"/>
    <x v="215"/>
    <s v=""/>
    <x v="491"/>
    <n v="2017"/>
    <n v="10419034"/>
    <x v="89"/>
    <x v="213"/>
    <x v="215"/>
    <n v="8740"/>
    <s v="Brædstrup"/>
    <n v="615"/>
    <n v="140"/>
    <x v="87"/>
    <n v="1"/>
    <s v="DC"/>
    <s v="Decentralt værk"/>
    <n v="351100"/>
    <n v="350010"/>
    <x v="12"/>
    <x v="4"/>
    <s v="fvv"/>
    <d v="2012-09-01T00:00:00"/>
    <m/>
    <n v="0.45"/>
    <n v="0"/>
    <n v="0.45"/>
    <x v="394"/>
    <n v="1.2312000000000001"/>
    <n v="1.2312000000000001"/>
    <n v="0"/>
    <n v="0"/>
    <n v="1"/>
    <n v="0"/>
    <n v="0"/>
    <x v="0"/>
    <x v="0"/>
    <m/>
    <m/>
    <m/>
    <m/>
    <m/>
    <m/>
    <m/>
    <m/>
    <m/>
    <m/>
    <m/>
    <m/>
    <m/>
    <m/>
    <m/>
    <m/>
    <m/>
    <n v="0.44027999999999995"/>
    <s v="538851,26"/>
    <s v="6203632,68"/>
    <n v="0"/>
    <n v="0"/>
    <n v="0.44027999999999995"/>
  </r>
  <r>
    <n v="239"/>
    <x v="215"/>
    <s v=""/>
    <x v="492"/>
    <n v="2017"/>
    <n v="10419034"/>
    <x v="89"/>
    <x v="213"/>
    <x v="215"/>
    <n v="8740"/>
    <s v="Brædstrup"/>
    <n v="615"/>
    <n v="140"/>
    <x v="87"/>
    <n v="1"/>
    <s v="DC"/>
    <s v="Decentralt værk"/>
    <n v="351100"/>
    <n v="350010"/>
    <x v="286"/>
    <x v="3"/>
    <s v="fvv"/>
    <d v="2012-06-01T00:00:00"/>
    <m/>
    <n v="8"/>
    <n v="0"/>
    <n v="8"/>
    <x v="395"/>
    <n v="14.96232"/>
    <n v="14.96232"/>
    <n v="0"/>
    <n v="0"/>
    <n v="1"/>
    <n v="0"/>
    <n v="0"/>
    <x v="0"/>
    <x v="0"/>
    <m/>
    <m/>
    <m/>
    <m/>
    <m/>
    <m/>
    <m/>
    <m/>
    <m/>
    <m/>
    <m/>
    <m/>
    <m/>
    <m/>
    <m/>
    <n v="14.96232"/>
    <m/>
    <m/>
    <s v="538851,26"/>
    <s v="6203632,68"/>
    <n v="0"/>
    <n v="14.96232"/>
    <n v="0"/>
  </r>
  <r>
    <n v="240"/>
    <x v="216"/>
    <s v=""/>
    <x v="493"/>
    <n v="2017"/>
    <n v="13551472"/>
    <x v="90"/>
    <x v="214"/>
    <x v="216"/>
    <n v="6650"/>
    <s v="Brørup"/>
    <n v="575"/>
    <n v="125"/>
    <x v="88"/>
    <n v="1"/>
    <s v="DC"/>
    <s v="Decentralt værk"/>
    <n v="353000"/>
    <n v="350030"/>
    <x v="14"/>
    <x v="1"/>
    <s v="kvt"/>
    <d v="1994-01-01T00:00:00"/>
    <m/>
    <n v="9.69"/>
    <n v="3.84"/>
    <n v="5.2"/>
    <x v="396"/>
    <n v="4.3739999999999997"/>
    <n v="4.3739999999999997"/>
    <n v="3.0913200000000001"/>
    <n v="3.0913200000000001"/>
    <n v="0.26702416403854817"/>
    <n v="0.73297583596145177"/>
    <n v="0"/>
    <x v="0"/>
    <x v="0"/>
    <m/>
    <m/>
    <m/>
    <m/>
    <m/>
    <m/>
    <n v="8.1902699999999999"/>
    <m/>
    <m/>
    <m/>
    <m/>
    <m/>
    <m/>
    <m/>
    <m/>
    <m/>
    <m/>
    <m/>
    <s v="501066,03"/>
    <s v="6148470,09"/>
    <n v="8.1902699999999999"/>
    <n v="0"/>
    <n v="0"/>
  </r>
  <r>
    <n v="240"/>
    <x v="216"/>
    <s v=""/>
    <x v="494"/>
    <n v="2017"/>
    <n v="13551472"/>
    <x v="90"/>
    <x v="214"/>
    <x v="216"/>
    <n v="6650"/>
    <s v="Brørup"/>
    <n v="575"/>
    <n v="125"/>
    <x v="88"/>
    <n v="1"/>
    <s v="DC"/>
    <s v="Decentralt værk"/>
    <n v="353000"/>
    <n v="350030"/>
    <x v="287"/>
    <x v="0"/>
    <s v="fvv"/>
    <d v="1984-01-01T00:00:00"/>
    <m/>
    <n v="3.15"/>
    <n v="0"/>
    <n v="3.15"/>
    <x v="397"/>
    <n v="1.0835999999999999"/>
    <n v="1.0835999999999999"/>
    <n v="0"/>
    <n v="0"/>
    <n v="1"/>
    <n v="0"/>
    <n v="0"/>
    <x v="0"/>
    <x v="0"/>
    <m/>
    <m/>
    <m/>
    <m/>
    <m/>
    <m/>
    <n v="0.97808040000000007"/>
    <m/>
    <m/>
    <m/>
    <m/>
    <m/>
    <m/>
    <m/>
    <m/>
    <m/>
    <m/>
    <m/>
    <s v="501066,03"/>
    <s v="6148470,09"/>
    <n v="0.97808040000000007"/>
    <n v="0"/>
    <n v="0"/>
  </r>
  <r>
    <n v="240"/>
    <x v="216"/>
    <s v=""/>
    <x v="495"/>
    <n v="2017"/>
    <n v="13551472"/>
    <x v="90"/>
    <x v="214"/>
    <x v="216"/>
    <n v="6650"/>
    <s v="Brørup"/>
    <n v="575"/>
    <n v="125"/>
    <x v="88"/>
    <n v="1"/>
    <s v="DC"/>
    <s v="Decentralt værk"/>
    <n v="353000"/>
    <n v="350030"/>
    <x v="20"/>
    <x v="5"/>
    <s v="kvt"/>
    <d v="2009-01-01T00:00:00"/>
    <m/>
    <n v="0.25"/>
    <n v="0.25"/>
    <n v="0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01066,03"/>
    <s v="6148470,09"/>
    <n v="0"/>
    <n v="0"/>
    <n v="0"/>
  </r>
  <r>
    <n v="240"/>
    <x v="216"/>
    <s v=""/>
    <x v="496"/>
    <n v="2017"/>
    <n v="13551472"/>
    <x v="90"/>
    <x v="214"/>
    <x v="216"/>
    <n v="6650"/>
    <s v="Brørup"/>
    <n v="575"/>
    <n v="125"/>
    <x v="88"/>
    <n v="1"/>
    <s v="DC"/>
    <s v="Decentralt værk"/>
    <n v="353000"/>
    <n v="350030"/>
    <x v="288"/>
    <x v="0"/>
    <s v="fvv"/>
    <d v="1984-01-01T00:00:00"/>
    <m/>
    <n v="7.3"/>
    <n v="0"/>
    <n v="7.3"/>
    <x v="398"/>
    <n v="12.034800000000001"/>
    <n v="12.034800000000001"/>
    <n v="0"/>
    <n v="0"/>
    <n v="1"/>
    <n v="0"/>
    <n v="0"/>
    <x v="0"/>
    <x v="0"/>
    <m/>
    <m/>
    <m/>
    <n v="0"/>
    <m/>
    <m/>
    <n v="10.8627948"/>
    <m/>
    <m/>
    <m/>
    <m/>
    <m/>
    <m/>
    <m/>
    <m/>
    <m/>
    <m/>
    <m/>
    <s v="501066,03"/>
    <s v="6148470,09"/>
    <n v="10.8627948"/>
    <n v="0"/>
    <n v="0"/>
  </r>
  <r>
    <n v="240"/>
    <x v="216"/>
    <s v=""/>
    <x v="497"/>
    <n v="2017"/>
    <n v="13551472"/>
    <x v="90"/>
    <x v="214"/>
    <x v="216"/>
    <n v="6650"/>
    <s v="Brørup"/>
    <n v="575"/>
    <n v="125"/>
    <x v="88"/>
    <n v="1"/>
    <s v="DC"/>
    <s v="Decentralt værk"/>
    <n v="353000"/>
    <n v="350030"/>
    <x v="3"/>
    <x v="0"/>
    <s v="fvv"/>
    <d v="2011-05-15T00:00:00"/>
    <m/>
    <n v="2.6"/>
    <n v="0"/>
    <n v="2.75"/>
    <x v="399"/>
    <n v="69.5916"/>
    <n v="69.5916"/>
    <n v="0"/>
    <n v="0"/>
    <n v="1"/>
    <n v="0"/>
    <n v="0"/>
    <x v="0"/>
    <x v="0"/>
    <m/>
    <m/>
    <m/>
    <m/>
    <m/>
    <m/>
    <m/>
    <m/>
    <m/>
    <m/>
    <n v="70.707899999999995"/>
    <m/>
    <m/>
    <m/>
    <m/>
    <m/>
    <m/>
    <m/>
    <s v="501066,03"/>
    <s v="6148470,09"/>
    <n v="0"/>
    <n v="70.707899999999995"/>
    <n v="0"/>
  </r>
  <r>
    <n v="240"/>
    <x v="216"/>
    <s v=""/>
    <x v="498"/>
    <n v="2017"/>
    <n v="13551472"/>
    <x v="90"/>
    <x v="214"/>
    <x v="216"/>
    <n v="6650"/>
    <s v="Brørup"/>
    <n v="575"/>
    <n v="125"/>
    <x v="88"/>
    <n v="1"/>
    <s v="DC"/>
    <s v="Decentralt værk"/>
    <n v="353000"/>
    <n v="350030"/>
    <x v="289"/>
    <x v="2"/>
    <s v="fvv"/>
    <d v="2012-04-01T00:00:00"/>
    <m/>
    <n v="10"/>
    <n v="0"/>
    <n v="10"/>
    <x v="400"/>
    <n v="7.4336399999999996"/>
    <n v="7.4336399999999996"/>
    <n v="0"/>
    <n v="0"/>
    <n v="1"/>
    <n v="0"/>
    <n v="0"/>
    <x v="0"/>
    <x v="0"/>
    <m/>
    <m/>
    <m/>
    <m/>
    <m/>
    <m/>
    <m/>
    <m/>
    <m/>
    <m/>
    <m/>
    <m/>
    <m/>
    <m/>
    <m/>
    <m/>
    <m/>
    <n v="7.51464"/>
    <s v="501066,03"/>
    <s v="6148470,09"/>
    <n v="0"/>
    <n v="0"/>
    <n v="7.51464"/>
  </r>
  <r>
    <n v="241"/>
    <x v="217"/>
    <s v=""/>
    <x v="499"/>
    <n v="2017"/>
    <n v="65278316"/>
    <x v="91"/>
    <x v="215"/>
    <x v="217"/>
    <n v="4700"/>
    <s v="Næstved"/>
    <n v="370"/>
    <n v="54"/>
    <x v="89"/>
    <n v="1"/>
    <s v="DC"/>
    <s v="Decentralt værk"/>
    <n v="351100"/>
    <n v="350010"/>
    <x v="290"/>
    <x v="9"/>
    <s v="kvt"/>
    <d v="1995-01-01T00:00:00"/>
    <m/>
    <n v="44"/>
    <n v="12.89"/>
    <n v="23.8"/>
    <x v="401"/>
    <n v="852.21720000000005"/>
    <n v="852.21720000000005"/>
    <n v="240.21"/>
    <n v="194.22"/>
    <n v="0.26601915211836807"/>
    <n v="0.73398084788163187"/>
    <n v="0"/>
    <x v="0"/>
    <x v="0"/>
    <m/>
    <m/>
    <m/>
    <m/>
    <m/>
    <m/>
    <n v="0"/>
    <n v="1317.4951999999998"/>
    <m/>
    <m/>
    <m/>
    <n v="284.30149999999998"/>
    <m/>
    <m/>
    <m/>
    <m/>
    <m/>
    <m/>
    <s v="673699,86"/>
    <s v="6121310,03"/>
    <n v="592.87284"/>
    <n v="1008.9238599999999"/>
    <n v="0"/>
  </r>
  <r>
    <n v="241"/>
    <x v="218"/>
    <s v=""/>
    <x v="500"/>
    <n v="2017"/>
    <n v="65278316"/>
    <x v="91"/>
    <x v="216"/>
    <x v="218"/>
    <n v="4200"/>
    <s v="Slagelse"/>
    <n v="330"/>
    <n v="35"/>
    <x v="90"/>
    <m/>
    <s v="ER"/>
    <s v="Erhvervsværk"/>
    <n v="382120"/>
    <n v="383900"/>
    <x v="291"/>
    <x v="0"/>
    <s v="pvp"/>
    <d v="1990-01-01T00:00:00"/>
    <m/>
    <n v="15.5"/>
    <n v="0"/>
    <n v="17.8"/>
    <x v="402"/>
    <n v="0"/>
    <n v="0"/>
    <n v="0"/>
    <n v="0"/>
    <n v="0"/>
    <n v="0"/>
    <n v="1"/>
    <x v="0"/>
    <x v="0"/>
    <m/>
    <m/>
    <m/>
    <n v="0.63672837000000004"/>
    <m/>
    <m/>
    <m/>
    <n v="0"/>
    <m/>
    <m/>
    <m/>
    <m/>
    <m/>
    <m/>
    <m/>
    <m/>
    <m/>
    <m/>
    <s v="648411,99"/>
    <s v="6143583,8"/>
    <n v="0.63672837000000004"/>
    <n v="0"/>
    <n v="0"/>
  </r>
  <r>
    <n v="241"/>
    <x v="219"/>
    <s v=""/>
    <x v="501"/>
    <n v="2017"/>
    <n v="65278316"/>
    <x v="91"/>
    <x v="217"/>
    <x v="219"/>
    <n v="4700"/>
    <s v="Næstved"/>
    <n v="370"/>
    <n v="54"/>
    <x v="89"/>
    <n v="1"/>
    <s v="ER"/>
    <s v="Erhvervsværk"/>
    <n v="382120"/>
    <n v="383900"/>
    <x v="292"/>
    <x v="0"/>
    <s v="pvp"/>
    <d v="1996-01-01T00:00:00"/>
    <m/>
    <n v="13"/>
    <n v="0"/>
    <n v="10"/>
    <x v="21"/>
    <n v="0"/>
    <n v="0"/>
    <n v="0"/>
    <n v="0"/>
    <n v="0"/>
    <n v="0"/>
    <n v="1"/>
    <x v="1"/>
    <x v="0"/>
    <m/>
    <m/>
    <m/>
    <m/>
    <m/>
    <m/>
    <m/>
    <n v="0"/>
    <m/>
    <m/>
    <m/>
    <n v="0"/>
    <m/>
    <m/>
    <m/>
    <m/>
    <m/>
    <m/>
    <s v="673638,41"/>
    <s v="6121429,76"/>
    <n v="0"/>
    <n v="0"/>
    <n v="0"/>
  </r>
  <r>
    <n v="241"/>
    <x v="219"/>
    <s v=""/>
    <x v="502"/>
    <n v="2017"/>
    <n v="65278316"/>
    <x v="91"/>
    <x v="217"/>
    <x v="219"/>
    <n v="4700"/>
    <s v="Næstved"/>
    <n v="370"/>
    <n v="54"/>
    <x v="89"/>
    <n v="1"/>
    <s v="ER"/>
    <s v="Erhvervsværk"/>
    <n v="382120"/>
    <n v="383900"/>
    <x v="293"/>
    <x v="0"/>
    <s v="pvp"/>
    <d v="1995-07-01T00:00:00"/>
    <m/>
    <n v="13"/>
    <n v="0"/>
    <n v="13"/>
    <x v="21"/>
    <n v="0"/>
    <n v="0"/>
    <n v="0"/>
    <n v="0"/>
    <n v="0"/>
    <n v="0"/>
    <n v="1"/>
    <x v="1"/>
    <x v="0"/>
    <m/>
    <m/>
    <m/>
    <m/>
    <m/>
    <m/>
    <m/>
    <n v="0"/>
    <m/>
    <m/>
    <m/>
    <n v="0"/>
    <m/>
    <m/>
    <m/>
    <m/>
    <m/>
    <m/>
    <s v="673638,41"/>
    <s v="6121429,76"/>
    <n v="0"/>
    <n v="0"/>
    <n v="0"/>
  </r>
  <r>
    <n v="241"/>
    <x v="219"/>
    <s v=""/>
    <x v="503"/>
    <n v="2017"/>
    <n v="65278316"/>
    <x v="91"/>
    <x v="217"/>
    <x v="219"/>
    <n v="4700"/>
    <s v="Næstved"/>
    <n v="370"/>
    <n v="54"/>
    <x v="89"/>
    <n v="1"/>
    <s v="ER"/>
    <s v="Erhvervsværk"/>
    <n v="382120"/>
    <n v="383900"/>
    <x v="294"/>
    <x v="0"/>
    <s v="pvp"/>
    <d v="2005-07-01T00:00:00"/>
    <m/>
    <n v="26"/>
    <n v="0"/>
    <n v="26"/>
    <x v="403"/>
    <n v="0"/>
    <n v="0"/>
    <n v="0"/>
    <n v="0"/>
    <n v="0"/>
    <n v="0"/>
    <n v="1"/>
    <x v="1"/>
    <x v="0"/>
    <m/>
    <m/>
    <m/>
    <n v="3.9062430000000002E-2"/>
    <m/>
    <m/>
    <m/>
    <n v="0"/>
    <m/>
    <m/>
    <m/>
    <n v="0"/>
    <m/>
    <m/>
    <m/>
    <m/>
    <m/>
    <m/>
    <s v="673638,41"/>
    <s v="6121429,76"/>
    <n v="3.9062430000000002E-2"/>
    <n v="0"/>
    <n v="0"/>
  </r>
  <r>
    <n v="241"/>
    <x v="220"/>
    <s v=""/>
    <x v="504"/>
    <n v="2017"/>
    <n v="65278316"/>
    <x v="91"/>
    <x v="218"/>
    <x v="220"/>
    <n v="4241"/>
    <s v="Vemmelev"/>
    <n v="330"/>
    <m/>
    <x v="18"/>
    <m/>
    <s v="LO"/>
    <s v="Lokalt værk"/>
    <n v="382110"/>
    <n v="383900"/>
    <x v="295"/>
    <x v="1"/>
    <s v="pel"/>
    <d v="1998-09-08T00:00:00"/>
    <m/>
    <n v="0.89"/>
    <n v="0.31"/>
    <n v="0"/>
    <x v="404"/>
    <n v="0"/>
    <n v="0"/>
    <n v="0.99481679999999995"/>
    <n v="0.99481679999999995"/>
    <n v="0"/>
    <n v="1"/>
    <n v="0"/>
    <x v="0"/>
    <x v="0"/>
    <m/>
    <m/>
    <m/>
    <m/>
    <m/>
    <m/>
    <m/>
    <m/>
    <n v="3.0844839999999998"/>
    <m/>
    <m/>
    <m/>
    <m/>
    <m/>
    <m/>
    <m/>
    <m/>
    <m/>
    <s v="642099,98"/>
    <s v="6139657,89"/>
    <n v="0"/>
    <n v="3.0844839999999998"/>
    <n v="0"/>
  </r>
  <r>
    <n v="241"/>
    <x v="221"/>
    <s v=""/>
    <x v="505"/>
    <n v="2017"/>
    <n v="65278316"/>
    <x v="91"/>
    <x v="219"/>
    <x v="221"/>
    <n v="4700"/>
    <s v="Næstved"/>
    <n v="370"/>
    <m/>
    <x v="18"/>
    <m/>
    <s v="LO"/>
    <s v="Lokalt værk"/>
    <n v="382110"/>
    <n v="383900"/>
    <x v="296"/>
    <x v="1"/>
    <s v="pev"/>
    <d v="2012-01-01T00:00:00"/>
    <m/>
    <n v="0.14000000000000001"/>
    <n v="0.05"/>
    <n v="7.4999999999999997E-2"/>
    <x v="405"/>
    <n v="0"/>
    <n v="0"/>
    <n v="0.82433880000000004"/>
    <n v="0.82433880000000004"/>
    <n v="0"/>
    <n v="1"/>
    <n v="0"/>
    <x v="0"/>
    <x v="0"/>
    <m/>
    <m/>
    <m/>
    <n v="0.59196261000000006"/>
    <m/>
    <m/>
    <m/>
    <m/>
    <n v="5.0254539999999999"/>
    <m/>
    <m/>
    <m/>
    <m/>
    <n v="0"/>
    <m/>
    <m/>
    <m/>
    <m/>
    <s v="680124,96"/>
    <s v="6120567,6"/>
    <n v="0.59196261000000006"/>
    <n v="5.0254539999999999"/>
    <n v="0"/>
  </r>
  <r>
    <n v="241"/>
    <x v="222"/>
    <s v=""/>
    <x v="506"/>
    <n v="2017"/>
    <n v="65278316"/>
    <x v="91"/>
    <x v="220"/>
    <x v="222"/>
    <n v="4640"/>
    <s v="Fakse"/>
    <n v="320"/>
    <m/>
    <x v="18"/>
    <m/>
    <s v="ER"/>
    <s v="Erhvervsværk"/>
    <n v="382110"/>
    <n v="383900"/>
    <x v="295"/>
    <x v="1"/>
    <s v="pel"/>
    <d v="2011-12-01T00:00:00"/>
    <m/>
    <n v="0.4"/>
    <n v="0.13"/>
    <n v="0"/>
    <x v="406"/>
    <n v="0"/>
    <n v="0"/>
    <n v="1.2163752000000001"/>
    <n v="1.2163752000000001"/>
    <n v="0"/>
    <n v="1"/>
    <n v="0"/>
    <x v="0"/>
    <x v="0"/>
    <m/>
    <m/>
    <m/>
    <m/>
    <m/>
    <m/>
    <m/>
    <m/>
    <n v="7.885688"/>
    <m/>
    <m/>
    <m/>
    <m/>
    <m/>
    <m/>
    <m/>
    <m/>
    <m/>
    <s v="696810,61"/>
    <s v="6124770,32"/>
    <n v="0"/>
    <n v="7.885688"/>
    <n v="0"/>
  </r>
  <r>
    <n v="244"/>
    <x v="223"/>
    <s v=""/>
    <x v="507"/>
    <n v="2017"/>
    <n v="42760218"/>
    <x v="92"/>
    <x v="221"/>
    <x v="223"/>
    <n v="3200"/>
    <s v="Helsinge"/>
    <n v="270"/>
    <n v="16"/>
    <x v="91"/>
    <n v="1"/>
    <s v="DC"/>
    <s v="Decentralt værk"/>
    <n v="353000"/>
    <n v="350030"/>
    <x v="13"/>
    <x v="0"/>
    <s v="fvv"/>
    <d v="1995-01-01T00:00:00"/>
    <m/>
    <n v="7"/>
    <n v="0"/>
    <n v="6"/>
    <x v="407"/>
    <n v="102.78"/>
    <n v="102.78"/>
    <n v="0"/>
    <n v="0"/>
    <n v="1"/>
    <n v="0"/>
    <n v="0"/>
    <x v="0"/>
    <x v="0"/>
    <m/>
    <m/>
    <m/>
    <m/>
    <m/>
    <m/>
    <n v="94.240951199999998"/>
    <m/>
    <m/>
    <m/>
    <m/>
    <m/>
    <m/>
    <m/>
    <m/>
    <m/>
    <m/>
    <m/>
    <s v="699113,31"/>
    <s v="6212075,92"/>
    <n v="94.240951199999998"/>
    <n v="0"/>
    <n v="0"/>
  </r>
  <r>
    <n v="244"/>
    <x v="223"/>
    <s v=""/>
    <x v="508"/>
    <n v="2017"/>
    <n v="42760218"/>
    <x v="92"/>
    <x v="221"/>
    <x v="223"/>
    <n v="3200"/>
    <s v="Helsinge"/>
    <n v="270"/>
    <n v="16"/>
    <x v="91"/>
    <n v="1"/>
    <s v="DC"/>
    <s v="Decentralt værk"/>
    <n v="353000"/>
    <n v="350030"/>
    <x v="16"/>
    <x v="0"/>
    <s v="fvv"/>
    <d v="1995-01-01T00:00:00"/>
    <m/>
    <n v="7"/>
    <n v="0"/>
    <n v="6"/>
    <x v="408"/>
    <n v="16.5564"/>
    <n v="16.5564"/>
    <n v="0"/>
    <n v="0"/>
    <n v="1"/>
    <n v="0"/>
    <n v="0"/>
    <x v="0"/>
    <x v="0"/>
    <m/>
    <m/>
    <m/>
    <m/>
    <m/>
    <m/>
    <n v="15.1808184"/>
    <m/>
    <m/>
    <m/>
    <m/>
    <m/>
    <m/>
    <m/>
    <m/>
    <m/>
    <m/>
    <m/>
    <s v="699113,31"/>
    <s v="6212075,92"/>
    <n v="15.1808184"/>
    <n v="0"/>
    <n v="0"/>
  </r>
  <r>
    <n v="244"/>
    <x v="223"/>
    <s v=""/>
    <x v="509"/>
    <n v="2017"/>
    <n v="42760218"/>
    <x v="92"/>
    <x v="221"/>
    <x v="223"/>
    <n v="3200"/>
    <s v="Helsinge"/>
    <n v="270"/>
    <n v="16"/>
    <x v="91"/>
    <n v="1"/>
    <s v="DC"/>
    <s v="Decentralt værk"/>
    <n v="353000"/>
    <n v="350030"/>
    <x v="297"/>
    <x v="1"/>
    <s v="kvt"/>
    <d v="1995-01-01T00:00:00"/>
    <m/>
    <n v="7.78"/>
    <n v="3"/>
    <n v="3.7"/>
    <x v="409"/>
    <n v="2.9159999999999999"/>
    <n v="2.9159999999999999"/>
    <n v="2.5164"/>
    <n v="2.5164"/>
    <n v="0.24378381371786567"/>
    <n v="0.75621618628213438"/>
    <n v="0"/>
    <x v="0"/>
    <x v="0"/>
    <m/>
    <m/>
    <m/>
    <m/>
    <m/>
    <m/>
    <n v="5.9807088000000004"/>
    <m/>
    <m/>
    <m/>
    <m/>
    <m/>
    <m/>
    <m/>
    <m/>
    <m/>
    <m/>
    <m/>
    <s v="699113,31"/>
    <s v="6212075,92"/>
    <n v="5.9807088000000004"/>
    <n v="0"/>
    <n v="0"/>
  </r>
  <r>
    <n v="244"/>
    <x v="223"/>
    <s v=""/>
    <x v="510"/>
    <n v="2017"/>
    <n v="42760218"/>
    <x v="92"/>
    <x v="221"/>
    <x v="223"/>
    <n v="3200"/>
    <s v="Helsinge"/>
    <n v="270"/>
    <n v="16"/>
    <x v="91"/>
    <n v="1"/>
    <s v="DC"/>
    <s v="Decentralt værk"/>
    <n v="353000"/>
    <n v="350030"/>
    <x v="15"/>
    <x v="1"/>
    <s v="kvt"/>
    <d v="1995-01-01T00:00:00"/>
    <m/>
    <n v="7.33"/>
    <n v="2.8"/>
    <n v="3.5"/>
    <x v="410"/>
    <n v="0.41039999999999999"/>
    <n v="0.41039999999999999"/>
    <n v="0.30959999999999999"/>
    <n v="0.30959999999999999"/>
    <n v="0.27902741811524318"/>
    <n v="0.72097258188475677"/>
    <n v="0"/>
    <x v="0"/>
    <x v="0"/>
    <m/>
    <m/>
    <m/>
    <m/>
    <m/>
    <m/>
    <n v="0.73541160000000005"/>
    <m/>
    <m/>
    <m/>
    <m/>
    <m/>
    <m/>
    <m/>
    <m/>
    <m/>
    <m/>
    <m/>
    <s v="699113,31"/>
    <s v="6212075,92"/>
    <n v="0.73541160000000005"/>
    <n v="0"/>
    <n v="0"/>
  </r>
  <r>
    <n v="244"/>
    <x v="223"/>
    <s v=""/>
    <x v="511"/>
    <n v="2017"/>
    <n v="42760218"/>
    <x v="92"/>
    <x v="221"/>
    <x v="223"/>
    <n v="3200"/>
    <s v="Helsinge"/>
    <n v="270"/>
    <n v="16"/>
    <x v="91"/>
    <n v="1"/>
    <s v="DC"/>
    <s v="Decentralt værk"/>
    <n v="353000"/>
    <n v="350030"/>
    <x v="298"/>
    <x v="1"/>
    <s v="kvt"/>
    <d v="2007-01-29T00:00:00"/>
    <m/>
    <n v="21.3"/>
    <n v="8.5"/>
    <n v="9.4"/>
    <x v="411"/>
    <n v="18.655200000000001"/>
    <n v="18.655200000000001"/>
    <n v="18.36"/>
    <n v="18.36"/>
    <n v="0.23432135976205756"/>
    <n v="0.76567864023794241"/>
    <n v="0"/>
    <x v="0"/>
    <x v="0"/>
    <m/>
    <m/>
    <m/>
    <m/>
    <m/>
    <m/>
    <n v="39.806870400000001"/>
    <m/>
    <m/>
    <m/>
    <m/>
    <m/>
    <m/>
    <m/>
    <m/>
    <m/>
    <m/>
    <m/>
    <s v="699113,31"/>
    <s v="6212075,92"/>
    <n v="39.806870400000001"/>
    <n v="0"/>
    <n v="0"/>
  </r>
  <r>
    <n v="244"/>
    <x v="223"/>
    <s v=""/>
    <x v="512"/>
    <n v="2017"/>
    <n v="42760218"/>
    <x v="92"/>
    <x v="221"/>
    <x v="223"/>
    <n v="3200"/>
    <s v="Helsinge"/>
    <n v="270"/>
    <n v="16"/>
    <x v="91"/>
    <n v="1"/>
    <s v="DC"/>
    <s v="Decentralt værk"/>
    <n v="353000"/>
    <n v="350030"/>
    <x v="57"/>
    <x v="2"/>
    <s v="fvv"/>
    <d v="2010-11-22T00:00:00"/>
    <m/>
    <n v="10"/>
    <n v="0"/>
    <n v="10"/>
    <x v="412"/>
    <n v="0.69479999999999997"/>
    <n v="0.69479999999999997"/>
    <n v="0"/>
    <n v="0"/>
    <n v="1"/>
    <n v="0"/>
    <n v="0"/>
    <x v="0"/>
    <x v="0"/>
    <m/>
    <m/>
    <m/>
    <m/>
    <m/>
    <m/>
    <m/>
    <m/>
    <m/>
    <m/>
    <m/>
    <m/>
    <m/>
    <m/>
    <m/>
    <m/>
    <m/>
    <n v="0.69479999999999997"/>
    <s v="699113,31"/>
    <s v="6212075,92"/>
    <n v="0"/>
    <n v="0"/>
    <n v="0.69479999999999997"/>
  </r>
  <r>
    <n v="244"/>
    <x v="223"/>
    <s v=""/>
    <x v="513"/>
    <n v="2017"/>
    <n v="42760218"/>
    <x v="92"/>
    <x v="221"/>
    <x v="223"/>
    <n v="3200"/>
    <s v="Helsinge"/>
    <n v="270"/>
    <n v="16"/>
    <x v="91"/>
    <n v="1"/>
    <s v="DC"/>
    <s v="Decentralt værk"/>
    <n v="353000"/>
    <n v="350030"/>
    <x v="299"/>
    <x v="3"/>
    <s v="fvv"/>
    <d v="2012-06-01T00:00:00"/>
    <m/>
    <n v="3.3"/>
    <n v="0"/>
    <n v="3.3"/>
    <x v="413"/>
    <n v="7.0452000000000004"/>
    <n v="7.0452000000000004"/>
    <n v="0"/>
    <n v="0"/>
    <n v="1"/>
    <n v="0"/>
    <n v="0"/>
    <x v="0"/>
    <x v="0"/>
    <m/>
    <m/>
    <m/>
    <m/>
    <m/>
    <m/>
    <m/>
    <m/>
    <m/>
    <m/>
    <m/>
    <m/>
    <m/>
    <m/>
    <m/>
    <n v="7.0451999999999995"/>
    <m/>
    <m/>
    <s v="699113,31"/>
    <s v="6212075,92"/>
    <n v="0"/>
    <n v="7.0451999999999995"/>
    <n v="0"/>
  </r>
  <r>
    <n v="244"/>
    <x v="223"/>
    <s v=""/>
    <x v="514"/>
    <n v="2017"/>
    <n v="42760218"/>
    <x v="92"/>
    <x v="221"/>
    <x v="223"/>
    <n v="3200"/>
    <s v="Helsinge"/>
    <n v="270"/>
    <n v="16"/>
    <x v="91"/>
    <n v="1"/>
    <s v="DC"/>
    <s v="Decentralt værk"/>
    <n v="353000"/>
    <n v="350030"/>
    <x v="300"/>
    <x v="3"/>
    <s v="fvv"/>
    <d v="2015-03-01T00:00:00"/>
    <m/>
    <n v="10.7"/>
    <n v="0"/>
    <n v="10.7"/>
    <x v="414"/>
    <n v="26.618400000000001"/>
    <n v="26.618400000000001"/>
    <n v="0"/>
    <n v="0"/>
    <n v="1"/>
    <n v="0"/>
    <n v="0"/>
    <x v="0"/>
    <x v="0"/>
    <m/>
    <m/>
    <m/>
    <m/>
    <m/>
    <m/>
    <m/>
    <m/>
    <m/>
    <m/>
    <m/>
    <m/>
    <m/>
    <m/>
    <m/>
    <n v="26.618400000000001"/>
    <m/>
    <m/>
    <s v="699113,31"/>
    <s v="6212075,92"/>
    <n v="0"/>
    <n v="26.618400000000001"/>
    <n v="0"/>
  </r>
  <r>
    <n v="245"/>
    <x v="224"/>
    <s v=""/>
    <x v="515"/>
    <n v="2017"/>
    <n v="13507406"/>
    <x v="93"/>
    <x v="222"/>
    <x v="224"/>
    <n v="4000"/>
    <s v="Roskilde"/>
    <n v="265"/>
    <n v="2"/>
    <x v="5"/>
    <n v="1"/>
    <s v="ER"/>
    <s v="Erhvervsværk"/>
    <n v="382110"/>
    <n v="383900"/>
    <x v="301"/>
    <x v="8"/>
    <s v="pev"/>
    <d v="1999-01-01T00:00:00"/>
    <m/>
    <n v="65.099999999999994"/>
    <n v="13.7"/>
    <n v="45"/>
    <x v="415"/>
    <n v="1296.7470000000001"/>
    <n v="1296.7470000000001"/>
    <n v="312.69060000000002"/>
    <n v="268.96748400000001"/>
    <n v="0.39063373948052132"/>
    <n v="0.60936626051947873"/>
    <n v="0"/>
    <x v="0"/>
    <x v="0"/>
    <m/>
    <m/>
    <m/>
    <n v="0"/>
    <m/>
    <m/>
    <n v="13.152625200000001"/>
    <n v="1646.6463999999999"/>
    <m/>
    <m/>
    <m/>
    <n v="0"/>
    <m/>
    <m/>
    <m/>
    <m/>
    <m/>
    <m/>
    <s v="696381,55"/>
    <s v="6170611,89"/>
    <n v="754.14350519999994"/>
    <n v="905.65552000000002"/>
    <n v="0"/>
  </r>
  <r>
    <n v="245"/>
    <x v="224"/>
    <s v=""/>
    <x v="516"/>
    <n v="2017"/>
    <n v="13507406"/>
    <x v="93"/>
    <x v="222"/>
    <x v="224"/>
    <n v="4000"/>
    <s v="Roskilde"/>
    <n v="265"/>
    <n v="2"/>
    <x v="5"/>
    <n v="1"/>
    <s v="ER"/>
    <s v="Erhvervsværk"/>
    <n v="382110"/>
    <n v="383900"/>
    <x v="302"/>
    <x v="8"/>
    <s v="pev"/>
    <d v="2013-08-28T00:00:00"/>
    <m/>
    <n v="73"/>
    <n v="19.399999999999999"/>
    <n v="51.8"/>
    <x v="416"/>
    <n v="1592.1990000000001"/>
    <n v="1592.1990000000001"/>
    <n v="432.25848000000002"/>
    <n v="369.73828800000001"/>
    <n v="0.36936223230877208"/>
    <n v="0.63063776769122804"/>
    <n v="0"/>
    <x v="0"/>
    <x v="0"/>
    <m/>
    <m/>
    <m/>
    <n v="9.6092142999999997"/>
    <m/>
    <m/>
    <m/>
    <n v="2145.7262000000001"/>
    <m/>
    <m/>
    <m/>
    <n v="0"/>
    <m/>
    <m/>
    <m/>
    <m/>
    <m/>
    <m/>
    <s v="696381,55"/>
    <s v="6170611,89"/>
    <n v="975.18600430000004"/>
    <n v="1180.1494100000002"/>
    <n v="0"/>
  </r>
  <r>
    <n v="247"/>
    <x v="225"/>
    <s v=""/>
    <x v="517"/>
    <n v="2017"/>
    <n v="28621027"/>
    <x v="94"/>
    <x v="223"/>
    <x v="225"/>
    <n v="5580"/>
    <s v="Nørre Aaby"/>
    <n v="410"/>
    <n v="81"/>
    <x v="20"/>
    <n v="1"/>
    <s v="DC"/>
    <s v="Decentralt værk"/>
    <n v="353000"/>
    <n v="350030"/>
    <x v="303"/>
    <x v="0"/>
    <s v="fvv"/>
    <d v="1983-01-01T00:00:00"/>
    <m/>
    <n v="7.3"/>
    <n v="0"/>
    <n v="7.3"/>
    <x v="417"/>
    <n v="0.16955999999999999"/>
    <n v="0.16955999999999999"/>
    <n v="0"/>
    <n v="0"/>
    <n v="1"/>
    <n v="0"/>
    <n v="0"/>
    <x v="0"/>
    <x v="0"/>
    <m/>
    <m/>
    <m/>
    <m/>
    <m/>
    <m/>
    <n v="0.16564680000000001"/>
    <m/>
    <m/>
    <m/>
    <m/>
    <m/>
    <m/>
    <m/>
    <m/>
    <m/>
    <m/>
    <m/>
    <s v="555354,59"/>
    <s v="6146420,64"/>
    <n v="0.16564680000000001"/>
    <n v="0"/>
    <n v="0"/>
  </r>
  <r>
    <n v="247"/>
    <x v="225"/>
    <s v=""/>
    <x v="518"/>
    <n v="2017"/>
    <n v="28621027"/>
    <x v="94"/>
    <x v="223"/>
    <x v="225"/>
    <n v="5580"/>
    <s v="Nørre Aaby"/>
    <n v="410"/>
    <n v="81"/>
    <x v="20"/>
    <n v="1"/>
    <s v="DC"/>
    <s v="Decentralt værk"/>
    <n v="353000"/>
    <n v="350030"/>
    <x v="304"/>
    <x v="1"/>
    <s v="kvt"/>
    <d v="1994-06-15T00:00:00"/>
    <m/>
    <n v="7.94"/>
    <n v="2.87"/>
    <n v="3.6"/>
    <x v="418"/>
    <n v="0.18457200000000001"/>
    <n v="0.18457200000000001"/>
    <n v="0.15685199999999999"/>
    <n v="0.15685199999999999"/>
    <n v="0.22468709462539005"/>
    <n v="0.77531290537460995"/>
    <n v="0"/>
    <x v="0"/>
    <x v="0"/>
    <m/>
    <m/>
    <m/>
    <m/>
    <m/>
    <m/>
    <n v="0.41073120000000002"/>
    <m/>
    <m/>
    <m/>
    <m/>
    <m/>
    <m/>
    <m/>
    <m/>
    <m/>
    <m/>
    <m/>
    <s v="555354,59"/>
    <s v="6146420,64"/>
    <n v="0.41073120000000002"/>
    <n v="0"/>
    <n v="0"/>
  </r>
  <r>
    <n v="247"/>
    <x v="225"/>
    <s v=""/>
    <x v="519"/>
    <n v="2017"/>
    <n v="28621027"/>
    <x v="94"/>
    <x v="223"/>
    <x v="225"/>
    <n v="5580"/>
    <s v="Nørre Aaby"/>
    <n v="410"/>
    <n v="81"/>
    <x v="20"/>
    <n v="1"/>
    <s v="DC"/>
    <s v="Decentralt værk"/>
    <n v="353000"/>
    <n v="350030"/>
    <x v="305"/>
    <x v="5"/>
    <s v="kvt"/>
    <d v="1987-10-01T00:00:00"/>
    <m/>
    <n v="0.13"/>
    <n v="0"/>
    <n v="0"/>
    <x v="365"/>
    <n v="0"/>
    <n v="0"/>
    <n v="0"/>
    <n v="0"/>
    <n v="1"/>
    <n v="0"/>
    <n v="0"/>
    <x v="0"/>
    <x v="0"/>
    <m/>
    <m/>
    <m/>
    <n v="4.3043999999999998E-4"/>
    <m/>
    <m/>
    <m/>
    <m/>
    <m/>
    <m/>
    <m/>
    <m/>
    <m/>
    <m/>
    <m/>
    <m/>
    <m/>
    <m/>
    <s v="555354,59"/>
    <s v="6146420,64"/>
    <n v="4.3043999999999998E-4"/>
    <n v="0"/>
    <n v="0"/>
  </r>
  <r>
    <n v="247"/>
    <x v="226"/>
    <s v=""/>
    <x v="520"/>
    <n v="2017"/>
    <n v="28621027"/>
    <x v="94"/>
    <x v="224"/>
    <x v="226"/>
    <n v="5500"/>
    <s v="Middelfart"/>
    <n v="410"/>
    <n v="81"/>
    <x v="20"/>
    <n v="1"/>
    <s v="FJ"/>
    <s v="Fjernvarmeværk"/>
    <n v="353000"/>
    <n v="350030"/>
    <x v="306"/>
    <x v="0"/>
    <s v="fvv"/>
    <d v="1984-01-01T00:00:00"/>
    <m/>
    <n v="7.9"/>
    <n v="0"/>
    <n v="7.3"/>
    <x v="419"/>
    <n v="2.0895999999999999"/>
    <n v="2.0895999999999999"/>
    <n v="0"/>
    <n v="0"/>
    <n v="1"/>
    <n v="0"/>
    <n v="0"/>
    <x v="0"/>
    <x v="0"/>
    <m/>
    <m/>
    <m/>
    <n v="0"/>
    <m/>
    <m/>
    <n v="2.2510188360000001"/>
    <m/>
    <m/>
    <m/>
    <m/>
    <m/>
    <m/>
    <m/>
    <m/>
    <m/>
    <m/>
    <m/>
    <s v="546031,3"/>
    <s v="6151031,27"/>
    <n v="2.2510188360000001"/>
    <n v="0"/>
    <n v="0"/>
  </r>
  <r>
    <n v="247"/>
    <x v="226"/>
    <s v=""/>
    <x v="521"/>
    <n v="2017"/>
    <n v="28621027"/>
    <x v="94"/>
    <x v="224"/>
    <x v="226"/>
    <n v="5500"/>
    <s v="Middelfart"/>
    <n v="410"/>
    <n v="81"/>
    <x v="20"/>
    <n v="1"/>
    <s v="FJ"/>
    <s v="Fjernvarmeværk"/>
    <n v="353000"/>
    <n v="350030"/>
    <x v="307"/>
    <x v="0"/>
    <s v="fvv"/>
    <d v="1984-01-01T00:00:00"/>
    <m/>
    <n v="7.9"/>
    <n v="0"/>
    <n v="7.3"/>
    <x v="420"/>
    <n v="8.0796700000000001"/>
    <n v="8.0796700000000001"/>
    <n v="0"/>
    <n v="0"/>
    <n v="1"/>
    <n v="0"/>
    <n v="0"/>
    <x v="0"/>
    <x v="0"/>
    <m/>
    <m/>
    <m/>
    <n v="0"/>
    <m/>
    <m/>
    <n v="8.7038170560000001"/>
    <m/>
    <m/>
    <m/>
    <m/>
    <m/>
    <m/>
    <m/>
    <m/>
    <m/>
    <m/>
    <m/>
    <s v="546031,3"/>
    <s v="6151031,27"/>
    <n v="8.7038170560000001"/>
    <n v="0"/>
    <n v="0"/>
  </r>
  <r>
    <n v="247"/>
    <x v="226"/>
    <s v=""/>
    <x v="522"/>
    <n v="2017"/>
    <n v="28621027"/>
    <x v="94"/>
    <x v="224"/>
    <x v="226"/>
    <n v="5500"/>
    <s v="Middelfart"/>
    <n v="410"/>
    <n v="81"/>
    <x v="20"/>
    <n v="1"/>
    <s v="FJ"/>
    <s v="Fjernvarmeværk"/>
    <n v="353000"/>
    <n v="350030"/>
    <x v="308"/>
    <x v="0"/>
    <s v="fvv"/>
    <d v="1984-01-01T00:00:00"/>
    <m/>
    <n v="5.0999999999999996"/>
    <n v="0"/>
    <n v="4.7"/>
    <x v="421"/>
    <n v="4.3024899999999997"/>
    <n v="4.3024899999999997"/>
    <n v="0"/>
    <n v="0"/>
    <n v="1"/>
    <n v="0"/>
    <n v="0"/>
    <x v="0"/>
    <x v="0"/>
    <m/>
    <m/>
    <m/>
    <n v="0"/>
    <m/>
    <m/>
    <n v="4.6348529040000006"/>
    <m/>
    <m/>
    <m/>
    <m/>
    <m/>
    <m/>
    <m/>
    <m/>
    <m/>
    <m/>
    <m/>
    <s v="546031,3"/>
    <s v="6151031,27"/>
    <n v="4.6348529040000006"/>
    <n v="0"/>
    <n v="0"/>
  </r>
  <r>
    <n v="247"/>
    <x v="226"/>
    <s v=""/>
    <x v="523"/>
    <n v="2017"/>
    <n v="28621027"/>
    <x v="94"/>
    <x v="224"/>
    <x v="226"/>
    <n v="5500"/>
    <s v="Middelfart"/>
    <n v="410"/>
    <n v="81"/>
    <x v="20"/>
    <n v="1"/>
    <s v="FJ"/>
    <s v="Fjernvarmeværk"/>
    <n v="353000"/>
    <n v="350030"/>
    <x v="309"/>
    <x v="0"/>
    <s v="fvv"/>
    <d v="1984-01-01T00:00:00"/>
    <m/>
    <n v="5.0999999999999996"/>
    <n v="0"/>
    <n v="4.7"/>
    <x v="422"/>
    <n v="3.5034399999999999"/>
    <n v="3.5034399999999999"/>
    <n v="0"/>
    <n v="0"/>
    <n v="1"/>
    <n v="0"/>
    <n v="0"/>
    <x v="0"/>
    <x v="0"/>
    <m/>
    <m/>
    <m/>
    <n v="0"/>
    <m/>
    <m/>
    <n v="3.7740776039999999"/>
    <m/>
    <m/>
    <m/>
    <m/>
    <m/>
    <m/>
    <m/>
    <m/>
    <m/>
    <m/>
    <m/>
    <s v="546031,3"/>
    <s v="6151031,27"/>
    <n v="3.7740776039999999"/>
    <n v="0"/>
    <n v="0"/>
  </r>
  <r>
    <n v="247"/>
    <x v="226"/>
    <s v=""/>
    <x v="524"/>
    <n v="2017"/>
    <n v="28621027"/>
    <x v="94"/>
    <x v="224"/>
    <x v="226"/>
    <n v="5500"/>
    <s v="Middelfart"/>
    <n v="410"/>
    <n v="81"/>
    <x v="20"/>
    <n v="1"/>
    <s v="FJ"/>
    <s v="Fjernvarmeværk"/>
    <n v="353000"/>
    <n v="350030"/>
    <x v="310"/>
    <x v="0"/>
    <s v="fvv"/>
    <d v="2008-01-01T00:00:00"/>
    <m/>
    <n v="5.45"/>
    <n v="0"/>
    <n v="5"/>
    <x v="423"/>
    <n v="2.5899999999999999E-3"/>
    <n v="2.5899999999999999E-3"/>
    <n v="0"/>
    <n v="0"/>
    <n v="1"/>
    <n v="0"/>
    <n v="0"/>
    <x v="0"/>
    <x v="0"/>
    <m/>
    <m/>
    <m/>
    <n v="2.8799999999999997E-3"/>
    <m/>
    <m/>
    <m/>
    <m/>
    <m/>
    <m/>
    <m/>
    <m/>
    <m/>
    <m/>
    <m/>
    <m/>
    <m/>
    <m/>
    <s v="546031,3"/>
    <s v="6151031,27"/>
    <n v="2.8799999999999997E-3"/>
    <n v="0"/>
    <n v="0"/>
  </r>
  <r>
    <n v="247"/>
    <x v="226"/>
    <s v=""/>
    <x v="525"/>
    <n v="2017"/>
    <n v="28621027"/>
    <x v="94"/>
    <x v="224"/>
    <x v="226"/>
    <n v="5500"/>
    <s v="Middelfart"/>
    <n v="410"/>
    <n v="81"/>
    <x v="20"/>
    <n v="1"/>
    <s v="FJ"/>
    <s v="Fjernvarmeværk"/>
    <n v="353000"/>
    <n v="350030"/>
    <x v="311"/>
    <x v="0"/>
    <s v="fvv"/>
    <d v="2008-01-01T00:00:00"/>
    <m/>
    <n v="5.45"/>
    <n v="0"/>
    <n v="5"/>
    <x v="424"/>
    <n v="9.7000000000000005E-4"/>
    <n v="9.7000000000000005E-4"/>
    <n v="0"/>
    <n v="0"/>
    <n v="1"/>
    <n v="0"/>
    <n v="0"/>
    <x v="0"/>
    <x v="0"/>
    <m/>
    <m/>
    <m/>
    <n v="1.08E-3"/>
    <m/>
    <m/>
    <m/>
    <m/>
    <m/>
    <m/>
    <m/>
    <m/>
    <m/>
    <m/>
    <m/>
    <m/>
    <m/>
    <m/>
    <s v="546031,3"/>
    <s v="6151031,27"/>
    <n v="1.08E-3"/>
    <n v="0"/>
    <n v="0"/>
  </r>
  <r>
    <n v="247"/>
    <x v="227"/>
    <s v=""/>
    <x v="526"/>
    <n v="2017"/>
    <n v="28621027"/>
    <x v="94"/>
    <x v="225"/>
    <x v="227"/>
    <n v="5500"/>
    <s v="Middelfart"/>
    <n v="410"/>
    <n v="81"/>
    <x v="20"/>
    <m/>
    <s v="FJ"/>
    <s v="Fjernvarmeværk"/>
    <n v="353000"/>
    <n v="350030"/>
    <x v="306"/>
    <x v="0"/>
    <s v="fvv"/>
    <d v="2012-01-01T00:00:00"/>
    <m/>
    <n v="5.2"/>
    <n v="0"/>
    <n v="4.7"/>
    <x v="122"/>
    <n v="3.2000000000000003E-4"/>
    <n v="3.2000000000000003E-4"/>
    <n v="0"/>
    <n v="0"/>
    <n v="1"/>
    <n v="0"/>
    <n v="0"/>
    <x v="0"/>
    <x v="0"/>
    <m/>
    <m/>
    <m/>
    <n v="3.5999999999999997E-4"/>
    <m/>
    <m/>
    <m/>
    <m/>
    <m/>
    <m/>
    <m/>
    <m/>
    <m/>
    <m/>
    <m/>
    <m/>
    <m/>
    <m/>
    <s v="548298,45"/>
    <s v="6150729,16"/>
    <n v="3.5999999999999997E-4"/>
    <n v="0"/>
    <n v="0"/>
  </r>
  <r>
    <n v="247"/>
    <x v="227"/>
    <s v=""/>
    <x v="527"/>
    <n v="2017"/>
    <n v="28621027"/>
    <x v="94"/>
    <x v="225"/>
    <x v="227"/>
    <n v="5500"/>
    <s v="Middelfart"/>
    <n v="410"/>
    <n v="81"/>
    <x v="20"/>
    <m/>
    <s v="FJ"/>
    <s v="Fjernvarmeværk"/>
    <n v="353000"/>
    <n v="350030"/>
    <x v="307"/>
    <x v="0"/>
    <s v="fvv"/>
    <d v="2012-01-01T00:00:00"/>
    <m/>
    <n v="5.2"/>
    <n v="0"/>
    <n v="4.7"/>
    <x v="425"/>
    <n v="6.4999999999999997E-4"/>
    <n v="6.4999999999999997E-4"/>
    <n v="0"/>
    <n v="0"/>
    <n v="1"/>
    <n v="0"/>
    <n v="0"/>
    <x v="0"/>
    <x v="0"/>
    <m/>
    <m/>
    <m/>
    <n v="7.1999999999999994E-4"/>
    <m/>
    <m/>
    <m/>
    <m/>
    <m/>
    <m/>
    <m/>
    <m/>
    <m/>
    <m/>
    <m/>
    <m/>
    <m/>
    <m/>
    <s v="548298,45"/>
    <s v="6150729,16"/>
    <n v="7.1999999999999994E-4"/>
    <n v="0"/>
    <n v="0"/>
  </r>
  <r>
    <n v="247"/>
    <x v="227"/>
    <s v=""/>
    <x v="528"/>
    <n v="2017"/>
    <n v="28621027"/>
    <x v="94"/>
    <x v="225"/>
    <x v="227"/>
    <n v="5500"/>
    <s v="Middelfart"/>
    <n v="410"/>
    <n v="81"/>
    <x v="20"/>
    <m/>
    <s v="FJ"/>
    <s v="Fjernvarmeværk"/>
    <n v="353000"/>
    <n v="350030"/>
    <x v="76"/>
    <x v="0"/>
    <s v="fvv"/>
    <d v="2012-01-01T00:00:00"/>
    <m/>
    <n v="5.45"/>
    <n v="0"/>
    <n v="5"/>
    <x v="426"/>
    <n v="4.8280000000000003E-2"/>
    <n v="4.8280000000000003E-2"/>
    <n v="0"/>
    <n v="0"/>
    <n v="1"/>
    <n v="0"/>
    <n v="0"/>
    <x v="0"/>
    <x v="0"/>
    <m/>
    <m/>
    <m/>
    <n v="5.364E-2"/>
    <m/>
    <m/>
    <m/>
    <m/>
    <m/>
    <m/>
    <m/>
    <m/>
    <m/>
    <m/>
    <m/>
    <m/>
    <m/>
    <m/>
    <s v="548298,45"/>
    <s v="6150729,16"/>
    <n v="5.364E-2"/>
    <n v="0"/>
    <n v="0"/>
  </r>
  <r>
    <n v="247"/>
    <x v="228"/>
    <s v=""/>
    <x v="529"/>
    <n v="2017"/>
    <n v="28621027"/>
    <x v="94"/>
    <x v="226"/>
    <x v="228"/>
    <n v="5580"/>
    <s v="Nørre Aaby"/>
    <n v="410"/>
    <n v="81"/>
    <x v="20"/>
    <m/>
    <s v="FJ"/>
    <s v="Fjernvarmeværk"/>
    <n v="353000"/>
    <n v="350030"/>
    <x v="312"/>
    <x v="0"/>
    <s v="fvv"/>
    <d v="2006-12-01T00:00:00"/>
    <m/>
    <n v="1"/>
    <n v="0"/>
    <n v="0.9"/>
    <x v="427"/>
    <n v="18.425879999999999"/>
    <n v="18.425879999999999"/>
    <n v="0"/>
    <n v="0"/>
    <n v="1"/>
    <n v="0"/>
    <n v="0"/>
    <x v="0"/>
    <x v="0"/>
    <m/>
    <m/>
    <m/>
    <m/>
    <m/>
    <m/>
    <m/>
    <m/>
    <m/>
    <m/>
    <m/>
    <n v="0"/>
    <n v="19.755400000000002"/>
    <m/>
    <m/>
    <m/>
    <m/>
    <m/>
    <s v="555712,97"/>
    <s v="6145978,1"/>
    <n v="0"/>
    <n v="19.755400000000002"/>
    <n v="0"/>
  </r>
  <r>
    <n v="247"/>
    <x v="228"/>
    <s v=""/>
    <x v="530"/>
    <n v="2017"/>
    <n v="28621027"/>
    <x v="94"/>
    <x v="226"/>
    <x v="228"/>
    <n v="5580"/>
    <s v="Nørre Aaby"/>
    <n v="410"/>
    <n v="81"/>
    <x v="20"/>
    <m/>
    <s v="FJ"/>
    <s v="Fjernvarmeværk"/>
    <n v="353000"/>
    <n v="350030"/>
    <x v="3"/>
    <x v="0"/>
    <s v="fvv"/>
    <d v="2014-10-01T00:00:00"/>
    <m/>
    <n v="2.5"/>
    <n v="0"/>
    <n v="2.2000000000000002"/>
    <x v="428"/>
    <n v="76.344480000000004"/>
    <n v="76.344480000000004"/>
    <n v="0"/>
    <n v="0"/>
    <n v="1"/>
    <n v="0"/>
    <n v="0"/>
    <x v="0"/>
    <x v="0"/>
    <m/>
    <m/>
    <m/>
    <m/>
    <m/>
    <m/>
    <m/>
    <m/>
    <m/>
    <m/>
    <n v="74.120740124999998"/>
    <m/>
    <m/>
    <m/>
    <m/>
    <m/>
    <m/>
    <m/>
    <s v="555712,97"/>
    <s v="6145978,1"/>
    <n v="0"/>
    <n v="74.120740124999998"/>
    <n v="0"/>
  </r>
  <r>
    <n v="249"/>
    <x v="229"/>
    <s v=""/>
    <x v="531"/>
    <n v="2017"/>
    <n v="14748539"/>
    <x v="95"/>
    <x v="227"/>
    <x v="229"/>
    <n v="2970"/>
    <s v="Hørsholm"/>
    <n v="223"/>
    <n v="17"/>
    <x v="17"/>
    <m/>
    <s v="FJ"/>
    <s v="Fjernvarmeværk"/>
    <n v="353000"/>
    <n v="350030"/>
    <x v="313"/>
    <x v="0"/>
    <s v="fvv"/>
    <d v="2012-01-01T00:00:00"/>
    <m/>
    <n v="10"/>
    <n v="0"/>
    <n v="10"/>
    <x v="429"/>
    <n v="21.452400000000001"/>
    <n v="21.380400000000002"/>
    <n v="0"/>
    <n v="0"/>
    <n v="1"/>
    <n v="0"/>
    <n v="0"/>
    <x v="0"/>
    <x v="0"/>
    <m/>
    <m/>
    <m/>
    <m/>
    <m/>
    <m/>
    <n v="23.3817804"/>
    <m/>
    <m/>
    <m/>
    <m/>
    <m/>
    <m/>
    <m/>
    <m/>
    <m/>
    <m/>
    <m/>
    <s v="719850"/>
    <s v="6198820"/>
    <n v="23.3817804"/>
    <n v="0"/>
    <n v="0"/>
  </r>
  <r>
    <n v="249"/>
    <x v="230"/>
    <s v=""/>
    <x v="532"/>
    <n v="2017"/>
    <n v="14748539"/>
    <x v="95"/>
    <x v="228"/>
    <x v="230"/>
    <n v="2970"/>
    <s v="Hørsholm"/>
    <n v="223"/>
    <n v="17"/>
    <x v="17"/>
    <n v="1"/>
    <s v="ER"/>
    <s v="Erhvervsværk"/>
    <n v="382120"/>
    <n v="383900"/>
    <x v="314"/>
    <x v="8"/>
    <s v="pev"/>
    <d v="1999-11-23T00:00:00"/>
    <m/>
    <n v="34.700000000000003"/>
    <n v="7.4"/>
    <n v="22.1"/>
    <x v="430"/>
    <n v="590.61959999999999"/>
    <n v="543.22559999999999"/>
    <n v="109.49760000000001"/>
    <n v="97.012799999999999"/>
    <n v="0.59103282688820213"/>
    <n v="0.35740220673771783"/>
    <n v="5.1564966374080035E-2"/>
    <x v="0"/>
    <x v="0"/>
    <m/>
    <m/>
    <m/>
    <m/>
    <m/>
    <m/>
    <n v="6.9633432000000006"/>
    <n v="648.13699999999994"/>
    <m/>
    <m/>
    <n v="194.41650000000001"/>
    <n v="8.3810000000000002"/>
    <m/>
    <m/>
    <m/>
    <m/>
    <m/>
    <m/>
    <s v="718287,74"/>
    <s v="6200508,03"/>
    <n v="298.62499320000001"/>
    <n v="559.27285000000006"/>
    <n v="0"/>
  </r>
  <r>
    <n v="249"/>
    <x v="230"/>
    <s v=""/>
    <x v="533"/>
    <n v="2017"/>
    <n v="14748539"/>
    <x v="95"/>
    <x v="228"/>
    <x v="230"/>
    <n v="2970"/>
    <s v="Hørsholm"/>
    <n v="223"/>
    <n v="17"/>
    <x v="17"/>
    <n v="1"/>
    <s v="ER"/>
    <s v="Erhvervsværk"/>
    <n v="382120"/>
    <n v="383900"/>
    <x v="315"/>
    <x v="0"/>
    <s v="pvp"/>
    <d v="2000-01-01T00:00:00"/>
    <d v="2019-12-31T00:00:00"/>
    <n v="20"/>
    <n v="0"/>
    <n v="20"/>
    <x v="21"/>
    <n v="0"/>
    <n v="0"/>
    <n v="0"/>
    <n v="0"/>
    <n v="0"/>
    <n v="0"/>
    <n v="1"/>
    <x v="0"/>
    <x v="0"/>
    <m/>
    <m/>
    <m/>
    <m/>
    <m/>
    <m/>
    <n v="0"/>
    <m/>
    <m/>
    <m/>
    <m/>
    <m/>
    <m/>
    <m/>
    <m/>
    <m/>
    <m/>
    <m/>
    <s v="718287,74"/>
    <s v="6200508,03"/>
    <n v="0"/>
    <n v="0"/>
    <n v="0"/>
  </r>
  <r>
    <n v="249"/>
    <x v="230"/>
    <s v=""/>
    <x v="534"/>
    <n v="2017"/>
    <n v="14748539"/>
    <x v="95"/>
    <x v="228"/>
    <x v="230"/>
    <n v="2970"/>
    <s v="Hørsholm"/>
    <n v="223"/>
    <n v="17"/>
    <x v="17"/>
    <n v="1"/>
    <s v="ER"/>
    <s v="Erhvervsværk"/>
    <n v="382120"/>
    <n v="383900"/>
    <x v="316"/>
    <x v="0"/>
    <s v="pvp"/>
    <d v="2014-01-01T00:00:00"/>
    <d v="2019-12-31T00:00:00"/>
    <n v="16.5"/>
    <n v="0"/>
    <n v="17"/>
    <x v="431"/>
    <n v="19.112400000000001"/>
    <n v="19.112400000000001"/>
    <n v="0"/>
    <n v="0"/>
    <n v="1"/>
    <n v="0"/>
    <n v="0"/>
    <x v="0"/>
    <x v="0"/>
    <m/>
    <m/>
    <m/>
    <m/>
    <m/>
    <m/>
    <n v="19.831165200000001"/>
    <m/>
    <m/>
    <m/>
    <m/>
    <m/>
    <m/>
    <m/>
    <m/>
    <m/>
    <m/>
    <m/>
    <s v="718287,74"/>
    <s v="6200508,03"/>
    <n v="19.831165200000001"/>
    <n v="0"/>
    <n v="0"/>
  </r>
  <r>
    <n v="249"/>
    <x v="230"/>
    <s v=""/>
    <x v="535"/>
    <n v="2017"/>
    <n v="14748539"/>
    <x v="95"/>
    <x v="228"/>
    <x v="230"/>
    <n v="2970"/>
    <s v="Hørsholm"/>
    <n v="223"/>
    <n v="17"/>
    <x v="17"/>
    <n v="1"/>
    <s v="ER"/>
    <s v="Erhvervsværk"/>
    <n v="382120"/>
    <n v="383900"/>
    <x v="317"/>
    <x v="8"/>
    <s v="pev"/>
    <d v="2016-10-01T00:00:00"/>
    <m/>
    <n v="34.700000000000003"/>
    <n v="8"/>
    <n v="31"/>
    <x v="432"/>
    <n v="487.69920000000002"/>
    <n v="487.69920000000002"/>
    <n v="56.52"/>
    <n v="50.072400000000002"/>
    <n v="0.74201958679315561"/>
    <n v="0.25798041320684439"/>
    <n v="0"/>
    <x v="0"/>
    <x v="0"/>
    <m/>
    <m/>
    <m/>
    <m/>
    <m/>
    <m/>
    <n v="17.909852399999998"/>
    <n v="464.74640000000005"/>
    <m/>
    <m/>
    <n v="140.69039999999998"/>
    <n v="6.7424999999999997"/>
    <m/>
    <m/>
    <m/>
    <m/>
    <m/>
    <m/>
    <s v="718287,74"/>
    <s v="6200508,03"/>
    <n v="227.04573240000002"/>
    <n v="403.04342000000003"/>
    <n v="0"/>
  </r>
  <r>
    <n v="249"/>
    <x v="231"/>
    <s v=""/>
    <x v="536"/>
    <n v="2017"/>
    <n v="14748539"/>
    <x v="95"/>
    <x v="229"/>
    <x v="231"/>
    <n v="2970"/>
    <s v="Hørsholm"/>
    <n v="230"/>
    <n v="17"/>
    <x v="17"/>
    <m/>
    <s v="FJ"/>
    <s v="Fjernvarmeværk"/>
    <n v="353000"/>
    <n v="350030"/>
    <x v="75"/>
    <x v="1"/>
    <s v="kvt"/>
    <d v="1994-01-01T00:00:00"/>
    <m/>
    <n v="2.57"/>
    <n v="0.97"/>
    <n v="1.6"/>
    <x v="433"/>
    <n v="6.8760000000000002E-2"/>
    <n v="6.8760000000000002E-2"/>
    <n v="4.6080000000000003E-2"/>
    <n v="4.6080000000000003E-2"/>
    <n v="0.23547106541410853"/>
    <n v="0.76452893458589144"/>
    <n v="0"/>
    <x v="0"/>
    <x v="0"/>
    <m/>
    <m/>
    <m/>
    <m/>
    <m/>
    <m/>
    <n v="0.1460052"/>
    <m/>
    <m/>
    <m/>
    <m/>
    <m/>
    <m/>
    <m/>
    <m/>
    <m/>
    <m/>
    <m/>
    <s v="718456,87"/>
    <s v="6196857,55"/>
    <n v="0.1460052"/>
    <n v="0"/>
    <n v="0"/>
  </r>
  <r>
    <n v="249"/>
    <x v="231"/>
    <s v=""/>
    <x v="537"/>
    <n v="2017"/>
    <n v="14748539"/>
    <x v="95"/>
    <x v="229"/>
    <x v="231"/>
    <n v="2970"/>
    <s v="Hørsholm"/>
    <n v="230"/>
    <n v="17"/>
    <x v="17"/>
    <m/>
    <s v="FJ"/>
    <s v="Fjernvarmeværk"/>
    <n v="353000"/>
    <n v="350030"/>
    <x v="318"/>
    <x v="0"/>
    <s v="fvv"/>
    <d v="2012-01-01T00:00:00"/>
    <m/>
    <n v="4.5"/>
    <n v="0"/>
    <n v="4.5"/>
    <x v="434"/>
    <n v="8.5752000000000006"/>
    <n v="8.5283999999999995"/>
    <n v="0"/>
    <n v="0"/>
    <n v="1"/>
    <n v="0"/>
    <n v="0"/>
    <x v="0"/>
    <x v="0"/>
    <m/>
    <m/>
    <m/>
    <m/>
    <m/>
    <m/>
    <n v="9.6737255999999991"/>
    <m/>
    <m/>
    <m/>
    <m/>
    <m/>
    <m/>
    <m/>
    <m/>
    <m/>
    <m/>
    <m/>
    <s v="718456,87"/>
    <s v="6196857,55"/>
    <n v="9.6737255999999991"/>
    <n v="0"/>
    <n v="0"/>
  </r>
  <r>
    <n v="249"/>
    <x v="232"/>
    <s v=""/>
    <x v="538"/>
    <n v="2017"/>
    <n v="14748539"/>
    <x v="95"/>
    <x v="230"/>
    <x v="232"/>
    <n v="3460"/>
    <s v="Birkerød"/>
    <n v="230"/>
    <n v="17"/>
    <x v="17"/>
    <m/>
    <s v="FJ"/>
    <s v="Fjernvarmeværk"/>
    <n v="353000"/>
    <n v="350030"/>
    <x v="75"/>
    <x v="1"/>
    <s v="kvt"/>
    <d v="1997-10-01T00:00:00"/>
    <m/>
    <n v="2.5499999999999998"/>
    <n v="1.05"/>
    <n v="1.5"/>
    <x v="435"/>
    <n v="0.216"/>
    <n v="0.216"/>
    <n v="0.12959999999999999"/>
    <n v="0.126"/>
    <n v="0.28599755948749239"/>
    <n v="0.71400244051250761"/>
    <n v="0"/>
    <x v="0"/>
    <x v="0"/>
    <m/>
    <m/>
    <m/>
    <m/>
    <m/>
    <m/>
    <n v="0.37762560000000001"/>
    <m/>
    <m/>
    <m/>
    <m/>
    <m/>
    <m/>
    <m/>
    <m/>
    <m/>
    <m/>
    <m/>
    <s v="716675"/>
    <s v="6194595"/>
    <n v="0.37762560000000001"/>
    <n v="0"/>
    <n v="0"/>
  </r>
  <r>
    <n v="249"/>
    <x v="232"/>
    <s v=""/>
    <x v="539"/>
    <n v="2017"/>
    <n v="14748539"/>
    <x v="95"/>
    <x v="230"/>
    <x v="232"/>
    <n v="3460"/>
    <s v="Birkerød"/>
    <n v="230"/>
    <n v="17"/>
    <x v="17"/>
    <m/>
    <s v="FJ"/>
    <s v="Fjernvarmeværk"/>
    <n v="353000"/>
    <n v="350030"/>
    <x v="319"/>
    <x v="0"/>
    <s v="fvv"/>
    <d v="2012-01-01T00:00:00"/>
    <m/>
    <n v="4"/>
    <n v="0"/>
    <n v="4"/>
    <x v="436"/>
    <n v="5.1407999999999996"/>
    <n v="5.0004"/>
    <n v="0"/>
    <n v="0"/>
    <n v="1"/>
    <n v="0"/>
    <n v="0"/>
    <x v="0"/>
    <x v="0"/>
    <m/>
    <m/>
    <m/>
    <m/>
    <m/>
    <m/>
    <n v="6.5367324"/>
    <m/>
    <m/>
    <m/>
    <m/>
    <m/>
    <m/>
    <m/>
    <m/>
    <m/>
    <m/>
    <m/>
    <s v="716675"/>
    <s v="6194595"/>
    <n v="6.5367324"/>
    <n v="0"/>
    <n v="0"/>
  </r>
  <r>
    <n v="249"/>
    <x v="233"/>
    <s v=""/>
    <x v="540"/>
    <n v="2017"/>
    <n v="14748539"/>
    <x v="95"/>
    <x v="231"/>
    <x v="233"/>
    <n v="2990"/>
    <s v="Nivå"/>
    <n v="210"/>
    <n v="17"/>
    <x v="17"/>
    <m/>
    <s v="FJ"/>
    <s v="Fjernvarmeværk"/>
    <n v="353000"/>
    <n v="350030"/>
    <x v="320"/>
    <x v="0"/>
    <s v="fvv"/>
    <d v="1998-01-01T00:00:00"/>
    <m/>
    <n v="3.15"/>
    <n v="0"/>
    <n v="3.15"/>
    <x v="437"/>
    <n v="7.5419999999999998"/>
    <n v="7.4412000000000003"/>
    <n v="0"/>
    <n v="0"/>
    <n v="1"/>
    <n v="0"/>
    <n v="0"/>
    <x v="0"/>
    <x v="0"/>
    <m/>
    <m/>
    <m/>
    <m/>
    <m/>
    <m/>
    <n v="9.0525599999999997"/>
    <m/>
    <m/>
    <m/>
    <m/>
    <m/>
    <m/>
    <m/>
    <m/>
    <m/>
    <m/>
    <m/>
    <s v="719027,63"/>
    <s v="6204426,68"/>
    <n v="9.0525599999999997"/>
    <n v="0"/>
    <n v="0"/>
  </r>
  <r>
    <n v="249"/>
    <x v="233"/>
    <s v=""/>
    <x v="541"/>
    <n v="2017"/>
    <n v="14748539"/>
    <x v="95"/>
    <x v="231"/>
    <x v="233"/>
    <n v="2990"/>
    <s v="Nivå"/>
    <n v="210"/>
    <n v="17"/>
    <x v="17"/>
    <m/>
    <s v="FJ"/>
    <s v="Fjernvarmeværk"/>
    <n v="353000"/>
    <n v="350030"/>
    <x v="321"/>
    <x v="0"/>
    <s v="fvv"/>
    <d v="1998-01-01T00:00:00"/>
    <m/>
    <n v="6.3"/>
    <n v="0"/>
    <n v="6.3"/>
    <x v="437"/>
    <n v="7.5419999999999998"/>
    <n v="7.4412000000000003"/>
    <n v="0"/>
    <n v="0"/>
    <n v="1"/>
    <n v="0"/>
    <n v="0"/>
    <x v="0"/>
    <x v="0"/>
    <m/>
    <m/>
    <m/>
    <m/>
    <m/>
    <m/>
    <n v="9.0525599999999997"/>
    <m/>
    <m/>
    <m/>
    <m/>
    <m/>
    <m/>
    <m/>
    <m/>
    <m/>
    <m/>
    <m/>
    <s v="719027,63"/>
    <s v="6204426,68"/>
    <n v="9.0525599999999997"/>
    <n v="0"/>
    <n v="0"/>
  </r>
  <r>
    <n v="249"/>
    <x v="234"/>
    <s v=""/>
    <x v="542"/>
    <n v="2017"/>
    <n v="14748539"/>
    <x v="95"/>
    <x v="232"/>
    <x v="234"/>
    <n v="3460"/>
    <s v="Birkerød"/>
    <n v="230"/>
    <n v="17"/>
    <x v="17"/>
    <m/>
    <s v="FJ"/>
    <s v="Fjernvarmeværk"/>
    <n v="353000"/>
    <n v="350030"/>
    <x v="13"/>
    <x v="0"/>
    <s v="fvv"/>
    <d v="2014-01-01T00:00:00"/>
    <m/>
    <n v="4"/>
    <n v="0"/>
    <n v="4"/>
    <x v="438"/>
    <n v="7.4916"/>
    <n v="7.4231999999999996"/>
    <n v="0"/>
    <n v="0"/>
    <n v="1"/>
    <n v="0"/>
    <n v="0"/>
    <x v="0"/>
    <x v="0"/>
    <m/>
    <m/>
    <m/>
    <m/>
    <m/>
    <m/>
    <n v="7.9519175999999998"/>
    <m/>
    <m/>
    <m/>
    <m/>
    <m/>
    <m/>
    <m/>
    <m/>
    <m/>
    <m/>
    <m/>
    <s v="713014,55"/>
    <s v="6193142,18"/>
    <n v="7.9519175999999998"/>
    <n v="0"/>
    <n v="0"/>
  </r>
  <r>
    <n v="249"/>
    <x v="234"/>
    <s v=""/>
    <x v="543"/>
    <n v="2017"/>
    <n v="14748539"/>
    <x v="95"/>
    <x v="232"/>
    <x v="234"/>
    <n v="3460"/>
    <s v="Birkerød"/>
    <n v="230"/>
    <n v="17"/>
    <x v="17"/>
    <m/>
    <s v="FJ"/>
    <s v="Fjernvarmeværk"/>
    <n v="353000"/>
    <n v="350030"/>
    <x v="16"/>
    <x v="0"/>
    <s v="fvv"/>
    <d v="2014-01-01T00:00:00"/>
    <m/>
    <n v="4"/>
    <n v="0"/>
    <n v="4"/>
    <x v="438"/>
    <n v="6.4188000000000001"/>
    <n v="6.3540000000000001"/>
    <n v="0"/>
    <n v="0"/>
    <n v="1"/>
    <n v="0"/>
    <n v="0"/>
    <x v="0"/>
    <x v="0"/>
    <m/>
    <m/>
    <m/>
    <m/>
    <m/>
    <m/>
    <n v="7.9519175999999998"/>
    <m/>
    <m/>
    <m/>
    <m/>
    <m/>
    <m/>
    <m/>
    <m/>
    <m/>
    <m/>
    <m/>
    <s v="713014,55"/>
    <s v="6193142,18"/>
    <n v="7.9519175999999998"/>
    <n v="0"/>
    <n v="0"/>
  </r>
  <r>
    <n v="249"/>
    <x v="235"/>
    <s v=""/>
    <x v="544"/>
    <n v="2017"/>
    <n v="14748539"/>
    <x v="95"/>
    <x v="233"/>
    <x v="235"/>
    <n v="3460"/>
    <s v="Birkerød"/>
    <n v="230"/>
    <n v="17"/>
    <x v="17"/>
    <m/>
    <s v="FJ"/>
    <s v="Fjernvarmeværk"/>
    <n v="353000"/>
    <n v="350030"/>
    <x v="13"/>
    <x v="0"/>
    <s v="fvv"/>
    <d v="2014-01-01T00:00:00"/>
    <d v="2017-10-31T00:00:00"/>
    <n v="2"/>
    <n v="0"/>
    <n v="2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714464,67"/>
    <s v="6194818,55"/>
    <n v="0"/>
    <n v="0"/>
    <n v="0"/>
  </r>
  <r>
    <n v="249"/>
    <x v="235"/>
    <s v=""/>
    <x v="545"/>
    <n v="2017"/>
    <n v="14748539"/>
    <x v="95"/>
    <x v="233"/>
    <x v="235"/>
    <n v="3460"/>
    <s v="Birkerød"/>
    <n v="230"/>
    <n v="17"/>
    <x v="17"/>
    <m/>
    <s v="FJ"/>
    <s v="Fjernvarmeværk"/>
    <n v="353000"/>
    <n v="350030"/>
    <x v="16"/>
    <x v="0"/>
    <s v="fvv"/>
    <d v="2014-01-01T00:00:00"/>
    <d v="2017-10-31T00:00:00"/>
    <n v="2"/>
    <n v="0"/>
    <n v="2"/>
    <x v="439"/>
    <n v="4.6800000000000001E-2"/>
    <n v="4.6800000000000001E-2"/>
    <n v="0"/>
    <n v="0"/>
    <n v="1"/>
    <n v="0"/>
    <n v="0"/>
    <x v="0"/>
    <x v="0"/>
    <m/>
    <m/>
    <m/>
    <m/>
    <m/>
    <m/>
    <n v="5.7618000000000003E-2"/>
    <m/>
    <m/>
    <m/>
    <m/>
    <m/>
    <m/>
    <m/>
    <m/>
    <m/>
    <m/>
    <m/>
    <s v="714464,67"/>
    <s v="6194818,55"/>
    <n v="5.7618000000000003E-2"/>
    <n v="0"/>
    <n v="0"/>
  </r>
  <r>
    <n v="251"/>
    <x v="236"/>
    <s v=""/>
    <x v="546"/>
    <n v="2017"/>
    <n v="17000888"/>
    <x v="96"/>
    <x v="234"/>
    <x v="236"/>
    <n v="9490"/>
    <s v="Pandrup"/>
    <n v="849"/>
    <n v="309"/>
    <x v="92"/>
    <n v="1"/>
    <s v="DC"/>
    <s v="Decentralt værk"/>
    <n v="353000"/>
    <n v="350030"/>
    <x v="322"/>
    <x v="0"/>
    <s v="fvv"/>
    <d v="1991-11-01T00:00:00"/>
    <m/>
    <n v="11"/>
    <n v="0"/>
    <n v="9"/>
    <x v="440"/>
    <n v="51.883200000000002"/>
    <n v="51.681600000000003"/>
    <n v="0"/>
    <n v="0"/>
    <n v="1"/>
    <n v="0"/>
    <n v="0"/>
    <x v="0"/>
    <x v="0"/>
    <m/>
    <m/>
    <m/>
    <n v="0"/>
    <m/>
    <m/>
    <n v="52.066951200000005"/>
    <m/>
    <m/>
    <m/>
    <m/>
    <m/>
    <m/>
    <m/>
    <m/>
    <m/>
    <m/>
    <m/>
    <s v="540729,24"/>
    <s v="6340484,07"/>
    <n v="52.066951200000005"/>
    <n v="0"/>
    <n v="0"/>
  </r>
  <r>
    <n v="251"/>
    <x v="236"/>
    <s v=""/>
    <x v="547"/>
    <n v="2017"/>
    <n v="17000888"/>
    <x v="96"/>
    <x v="234"/>
    <x v="236"/>
    <n v="9490"/>
    <s v="Pandrup"/>
    <n v="849"/>
    <n v="309"/>
    <x v="92"/>
    <n v="1"/>
    <s v="DC"/>
    <s v="Decentralt værk"/>
    <n v="353000"/>
    <n v="350030"/>
    <x v="323"/>
    <x v="1"/>
    <s v="kvt"/>
    <d v="2003-02-15T00:00:00"/>
    <m/>
    <n v="6.49"/>
    <n v="2.7"/>
    <n v="3.5"/>
    <x v="441"/>
    <n v="22.352399999999999"/>
    <n v="22.0428"/>
    <n v="17.456399999999999"/>
    <n v="17.042400000000001"/>
    <n v="0.26342848890223169"/>
    <n v="0.73657151109776831"/>
    <n v="0"/>
    <x v="0"/>
    <x v="0"/>
    <m/>
    <m/>
    <m/>
    <m/>
    <m/>
    <m/>
    <n v="42.425935199999998"/>
    <m/>
    <m/>
    <m/>
    <m/>
    <m/>
    <m/>
    <m/>
    <m/>
    <m/>
    <m/>
    <m/>
    <s v="540729,24"/>
    <s v="6340484,07"/>
    <n v="42.425935199999998"/>
    <n v="0"/>
    <n v="0"/>
  </r>
  <r>
    <n v="251"/>
    <x v="236"/>
    <s v=""/>
    <x v="548"/>
    <n v="2017"/>
    <n v="17000888"/>
    <x v="96"/>
    <x v="234"/>
    <x v="236"/>
    <n v="9490"/>
    <s v="Pandrup"/>
    <n v="849"/>
    <n v="309"/>
    <x v="92"/>
    <n v="1"/>
    <s v="DC"/>
    <s v="Decentralt værk"/>
    <n v="353000"/>
    <n v="350030"/>
    <x v="324"/>
    <x v="1"/>
    <s v="kvt"/>
    <d v="2004-10-06T00:00:00"/>
    <m/>
    <n v="6.49"/>
    <n v="2.7"/>
    <n v="3.5"/>
    <x v="442"/>
    <n v="24.48"/>
    <n v="24.289200000000001"/>
    <n v="19.288799999999998"/>
    <n v="18.673200000000001"/>
    <n v="0.25883433955182839"/>
    <n v="0.74116566044817156"/>
    <n v="0"/>
    <x v="0"/>
    <x v="0"/>
    <m/>
    <m/>
    <m/>
    <m/>
    <m/>
    <m/>
    <n v="47.288933999999998"/>
    <m/>
    <m/>
    <m/>
    <m/>
    <m/>
    <m/>
    <m/>
    <m/>
    <m/>
    <m/>
    <m/>
    <s v="540729,24"/>
    <s v="6340484,07"/>
    <n v="47.288933999999998"/>
    <n v="0"/>
    <n v="0"/>
  </r>
  <r>
    <n v="251"/>
    <x v="236"/>
    <s v=""/>
    <x v="549"/>
    <n v="2017"/>
    <n v="17000888"/>
    <x v="96"/>
    <x v="234"/>
    <x v="236"/>
    <n v="9490"/>
    <s v="Pandrup"/>
    <n v="849"/>
    <n v="309"/>
    <x v="92"/>
    <n v="1"/>
    <s v="DC"/>
    <s v="Decentralt værk"/>
    <n v="353000"/>
    <n v="350030"/>
    <x v="325"/>
    <x v="1"/>
    <s v="kvt"/>
    <d v="2007-09-30T00:00:00"/>
    <m/>
    <n v="7.15"/>
    <n v="3.04"/>
    <n v="4"/>
    <x v="443"/>
    <n v="25.704000000000001"/>
    <n v="25.534800000000001"/>
    <n v="20.336400000000001"/>
    <n v="19.591200000000001"/>
    <n v="0.26365103060966311"/>
    <n v="0.73634896939033689"/>
    <n v="0"/>
    <x v="0"/>
    <x v="0"/>
    <m/>
    <m/>
    <m/>
    <m/>
    <m/>
    <m/>
    <n v="48.746253599999996"/>
    <m/>
    <m/>
    <m/>
    <m/>
    <m/>
    <m/>
    <m/>
    <m/>
    <m/>
    <m/>
    <m/>
    <s v="540729,24"/>
    <s v="6340484,07"/>
    <n v="48.746253599999996"/>
    <n v="0"/>
    <n v="0"/>
  </r>
  <r>
    <n v="251"/>
    <x v="236"/>
    <s v=""/>
    <x v="550"/>
    <n v="2017"/>
    <n v="17000888"/>
    <x v="96"/>
    <x v="234"/>
    <x v="236"/>
    <n v="9490"/>
    <s v="Pandrup"/>
    <n v="849"/>
    <n v="309"/>
    <x v="92"/>
    <n v="1"/>
    <s v="DC"/>
    <s v="Decentralt værk"/>
    <n v="353000"/>
    <n v="350030"/>
    <x v="326"/>
    <x v="5"/>
    <s v="kvt"/>
    <d v="2012-01-01T00:00:00"/>
    <m/>
    <n v="0.34"/>
    <n v="0"/>
    <n v="0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40729,24"/>
    <s v="6340484,07"/>
    <n v="0"/>
    <n v="0"/>
    <n v="0"/>
  </r>
  <r>
    <n v="251"/>
    <x v="236"/>
    <s v=""/>
    <x v="551"/>
    <n v="2017"/>
    <n v="17000888"/>
    <x v="96"/>
    <x v="234"/>
    <x v="236"/>
    <n v="9490"/>
    <s v="Pandrup"/>
    <n v="849"/>
    <n v="309"/>
    <x v="92"/>
    <n v="1"/>
    <s v="DC"/>
    <s v="Decentralt værk"/>
    <n v="353000"/>
    <n v="350030"/>
    <x v="327"/>
    <x v="3"/>
    <s v="fvv"/>
    <d v="2015-07-01T00:00:00"/>
    <m/>
    <n v="10.6"/>
    <n v="0"/>
    <n v="10.6"/>
    <x v="444"/>
    <n v="23.392800000000001"/>
    <n v="23.392800000000001"/>
    <n v="0"/>
    <n v="0"/>
    <n v="1"/>
    <n v="0"/>
    <n v="0"/>
    <x v="0"/>
    <x v="0"/>
    <m/>
    <m/>
    <m/>
    <m/>
    <m/>
    <m/>
    <m/>
    <m/>
    <m/>
    <m/>
    <m/>
    <m/>
    <m/>
    <m/>
    <m/>
    <n v="23.392799999999998"/>
    <m/>
    <m/>
    <s v="540729,24"/>
    <s v="6340484,07"/>
    <n v="0"/>
    <n v="23.392799999999998"/>
    <n v="0"/>
  </r>
  <r>
    <n v="253"/>
    <x v="237"/>
    <s v=""/>
    <x v="552"/>
    <n v="2017"/>
    <n v="78951818"/>
    <x v="97"/>
    <x v="235"/>
    <x v="84"/>
    <n v="4800"/>
    <s v="Nykøbing F"/>
    <n v="376"/>
    <n v="51"/>
    <x v="93"/>
    <n v="1"/>
    <s v="ER"/>
    <s v="Erhvervsværk"/>
    <n v="382120"/>
    <n v="383900"/>
    <x v="328"/>
    <x v="0"/>
    <s v="pvp"/>
    <d v="1983-03-01T00:00:00"/>
    <d v="2019-07-09T00:00:00"/>
    <n v="13"/>
    <n v="0"/>
    <n v="8.5"/>
    <x v="445"/>
    <n v="147.42936"/>
    <n v="146.58228"/>
    <n v="0"/>
    <n v="0"/>
    <n v="0.99425433305821853"/>
    <n v="0"/>
    <n v="5.7456669417814688E-3"/>
    <x v="0"/>
    <x v="0"/>
    <m/>
    <m/>
    <m/>
    <n v="0"/>
    <m/>
    <m/>
    <m/>
    <n v="164.90165599999997"/>
    <m/>
    <n v="4.6545000000000003E-2"/>
    <m/>
    <n v="24.043755000000001"/>
    <m/>
    <m/>
    <m/>
    <m/>
    <m/>
    <m/>
    <s v="685460,85"/>
    <s v="6074134,81"/>
    <n v="74.205745199999996"/>
    <n v="114.78621079999999"/>
    <n v="0"/>
  </r>
  <r>
    <n v="253"/>
    <x v="237"/>
    <s v=""/>
    <x v="553"/>
    <n v="2017"/>
    <n v="78951818"/>
    <x v="97"/>
    <x v="235"/>
    <x v="84"/>
    <n v="4800"/>
    <s v="Nykøbing F"/>
    <n v="376"/>
    <n v="51"/>
    <x v="93"/>
    <n v="1"/>
    <s v="ER"/>
    <s v="Erhvervsværk"/>
    <n v="382120"/>
    <n v="383900"/>
    <x v="329"/>
    <x v="0"/>
    <s v="pvp"/>
    <d v="1983-03-01T00:00:00"/>
    <m/>
    <n v="13"/>
    <n v="0"/>
    <n v="8.5"/>
    <x v="446"/>
    <n v="134.58672000000001"/>
    <n v="133.81308000000001"/>
    <n v="0"/>
    <n v="0"/>
    <n v="0.99425173598108341"/>
    <n v="0"/>
    <n v="5.7482640189165934E-3"/>
    <x v="0"/>
    <x v="0"/>
    <m/>
    <m/>
    <m/>
    <n v="0"/>
    <m/>
    <m/>
    <m/>
    <n v="150.53674799999999"/>
    <m/>
    <n v="4.2485000000000002E-2"/>
    <m/>
    <n v="21.94923"/>
    <m/>
    <m/>
    <m/>
    <m/>
    <m/>
    <m/>
    <s v="685460,85"/>
    <s v="6074134,81"/>
    <n v="67.741536600000003"/>
    <n v="104.7869264"/>
    <n v="0"/>
  </r>
  <r>
    <n v="253"/>
    <x v="237"/>
    <s v=""/>
    <x v="554"/>
    <n v="2017"/>
    <n v="78951818"/>
    <x v="97"/>
    <x v="235"/>
    <x v="84"/>
    <n v="4800"/>
    <s v="Nykøbing F"/>
    <n v="376"/>
    <n v="51"/>
    <x v="93"/>
    <n v="1"/>
    <s v="ER"/>
    <s v="Erhvervsværk"/>
    <n v="382120"/>
    <n v="383900"/>
    <x v="330"/>
    <x v="8"/>
    <s v="pev"/>
    <d v="2000-01-11T00:00:00"/>
    <m/>
    <n v="34.5"/>
    <n v="6.7"/>
    <n v="18.899999999999999"/>
    <x v="447"/>
    <n v="453.1284"/>
    <n v="453.1284"/>
    <n v="165.68279999999999"/>
    <n v="141.18119999999999"/>
    <n v="0.25871938475876805"/>
    <n v="0.7412806152412319"/>
    <n v="0"/>
    <x v="0"/>
    <x v="0"/>
    <m/>
    <m/>
    <m/>
    <n v="1.0603530699999999"/>
    <m/>
    <m/>
    <m/>
    <n v="763.16406600000005"/>
    <m/>
    <n v="0.21546999999999999"/>
    <m/>
    <n v="111.27416000000001"/>
    <m/>
    <m/>
    <m/>
    <m/>
    <m/>
    <m/>
    <s v="685460,85"/>
    <s v="6074134,81"/>
    <n v="344.48418277000007"/>
    <n v="531.22986630000003"/>
    <n v="0"/>
  </r>
  <r>
    <n v="253"/>
    <x v="238"/>
    <s v=""/>
    <x v="555"/>
    <n v="2017"/>
    <n v="78951818"/>
    <x v="97"/>
    <x v="236"/>
    <x v="237"/>
    <n v="4800"/>
    <s v="Nykøbing F"/>
    <n v="376"/>
    <n v="51"/>
    <x v="93"/>
    <m/>
    <s v="FJ"/>
    <s v="Fjernvarmeværk"/>
    <n v="353000"/>
    <n v="350030"/>
    <x v="331"/>
    <x v="0"/>
    <s v="fvv"/>
    <d v="2008-01-01T00:00:00"/>
    <m/>
    <n v="9"/>
    <n v="0"/>
    <n v="10.6"/>
    <x v="448"/>
    <n v="70.917119999999997"/>
    <n v="68.299199999999999"/>
    <n v="0"/>
    <n v="0"/>
    <n v="1"/>
    <n v="0"/>
    <n v="0"/>
    <x v="0"/>
    <x v="0"/>
    <m/>
    <m/>
    <m/>
    <m/>
    <m/>
    <m/>
    <m/>
    <m/>
    <m/>
    <m/>
    <n v="70.923439999999999"/>
    <m/>
    <m/>
    <m/>
    <m/>
    <m/>
    <m/>
    <m/>
    <s v="685463,03"/>
    <s v="6073972,53"/>
    <n v="0"/>
    <n v="70.923439999999999"/>
    <n v="0"/>
  </r>
  <r>
    <n v="254"/>
    <x v="239"/>
    <s v=""/>
    <x v="556"/>
    <n v="2017"/>
    <n v="13523584"/>
    <x v="98"/>
    <x v="237"/>
    <x v="238"/>
    <n v="8660"/>
    <s v="Skanderborg"/>
    <n v="746"/>
    <n v="206"/>
    <x v="69"/>
    <n v="1"/>
    <s v="ER"/>
    <s v="Erhvervsværk"/>
    <n v="382120"/>
    <n v="383900"/>
    <x v="329"/>
    <x v="8"/>
    <s v="pev"/>
    <d v="1993-01-01T00:00:00"/>
    <m/>
    <n v="16"/>
    <n v="2.85"/>
    <n v="11"/>
    <x v="449"/>
    <n v="407.68560000000002"/>
    <n v="406.66320000000002"/>
    <n v="72.662400000000005"/>
    <n v="55.0764"/>
    <n v="0.64996144949884338"/>
    <n v="0.34840446955661175"/>
    <n v="1.634080944544869E-3"/>
    <x v="0"/>
    <x v="0"/>
    <m/>
    <m/>
    <m/>
    <n v="1.4378848200000001"/>
    <m/>
    <m/>
    <m/>
    <n v="439.21100000000001"/>
    <m/>
    <n v="1.4500000000000001E-2"/>
    <m/>
    <n v="12.093"/>
    <m/>
    <m/>
    <m/>
    <m/>
    <m/>
    <m/>
    <s v="558747,1"/>
    <s v="6212252,9"/>
    <n v="199.08283482000002"/>
    <n v="253.67355000000001"/>
    <n v="0"/>
  </r>
  <r>
    <n v="254"/>
    <x v="239"/>
    <s v=""/>
    <x v="557"/>
    <n v="2017"/>
    <n v="13523584"/>
    <x v="98"/>
    <x v="237"/>
    <x v="238"/>
    <n v="8660"/>
    <s v="Skanderborg"/>
    <n v="746"/>
    <n v="206"/>
    <x v="69"/>
    <n v="1"/>
    <s v="ER"/>
    <s v="Erhvervsværk"/>
    <n v="382120"/>
    <n v="383900"/>
    <x v="328"/>
    <x v="0"/>
    <s v="pvp"/>
    <d v="1984-01-01T00:00:00"/>
    <m/>
    <n v="12"/>
    <n v="0"/>
    <n v="10"/>
    <x v="450"/>
    <n v="247.66200000000001"/>
    <n v="247.0428"/>
    <n v="0"/>
    <n v="0"/>
    <n v="0.99749981830074852"/>
    <n v="0"/>
    <n v="2.5001816992514803E-3"/>
    <x v="0"/>
    <x v="0"/>
    <m/>
    <m/>
    <m/>
    <n v="0.61244438000000001"/>
    <m/>
    <m/>
    <m/>
    <n v="266.81259999999997"/>
    <m/>
    <n v="0"/>
    <m/>
    <n v="7.3369999999999997"/>
    <m/>
    <m/>
    <m/>
    <m/>
    <m/>
    <m/>
    <s v="558747,1"/>
    <s v="6212252,9"/>
    <n v="120.67811438"/>
    <n v="154.08392999999998"/>
    <n v="0"/>
  </r>
  <r>
    <n v="258"/>
    <x v="240"/>
    <s v=""/>
    <x v="558"/>
    <n v="2017"/>
    <n v="38073117"/>
    <x v="99"/>
    <x v="238"/>
    <x v="239"/>
    <n v="6920"/>
    <s v="Videbæk"/>
    <n v="760"/>
    <n v="192"/>
    <x v="94"/>
    <m/>
    <s v="DC"/>
    <s v="Decentralt værk"/>
    <n v="353000"/>
    <n v="350030"/>
    <x v="75"/>
    <x v="1"/>
    <s v="kvt"/>
    <d v="1994-01-01T00:00:00"/>
    <m/>
    <n v="3.62"/>
    <n v="0.75"/>
    <n v="2.87"/>
    <x v="451"/>
    <n v="1.066068"/>
    <n v="1.066068"/>
    <n v="0.72540360000000004"/>
    <n v="0.72540360000000004"/>
    <n v="0.26437629228610099"/>
    <n v="0.73562370771389896"/>
    <n v="0"/>
    <x v="0"/>
    <x v="0"/>
    <m/>
    <m/>
    <m/>
    <m/>
    <m/>
    <m/>
    <n v="2.0161944000000003"/>
    <m/>
    <m/>
    <m/>
    <m/>
    <m/>
    <m/>
    <m/>
    <m/>
    <m/>
    <m/>
    <m/>
    <s v="483992"/>
    <s v="6205499"/>
    <n v="2.0161944000000003"/>
    <n v="0"/>
    <n v="0"/>
  </r>
  <r>
    <n v="258"/>
    <x v="240"/>
    <s v=""/>
    <x v="559"/>
    <n v="2017"/>
    <n v="38073117"/>
    <x v="99"/>
    <x v="238"/>
    <x v="239"/>
    <n v="6920"/>
    <s v="Videbæk"/>
    <n v="760"/>
    <n v="192"/>
    <x v="94"/>
    <m/>
    <s v="DC"/>
    <s v="Decentralt værk"/>
    <n v="353000"/>
    <n v="350030"/>
    <x v="56"/>
    <x v="0"/>
    <s v="fvv"/>
    <d v="1997-01-01T00:00:00"/>
    <m/>
    <n v="0.75"/>
    <n v="0"/>
    <n v="0.75"/>
    <x v="452"/>
    <n v="18.570959999999999"/>
    <n v="18.570959999999999"/>
    <n v="0"/>
    <n v="0"/>
    <n v="1"/>
    <n v="0"/>
    <n v="0"/>
    <x v="0"/>
    <x v="0"/>
    <m/>
    <m/>
    <m/>
    <m/>
    <m/>
    <m/>
    <n v="17.602873200000001"/>
    <m/>
    <m/>
    <m/>
    <m/>
    <m/>
    <m/>
    <m/>
    <m/>
    <m/>
    <m/>
    <m/>
    <s v="483992"/>
    <s v="6205499"/>
    <n v="17.602873200000001"/>
    <n v="0"/>
    <n v="0"/>
  </r>
  <r>
    <n v="259"/>
    <x v="241"/>
    <s v=""/>
    <x v="560"/>
    <n v="2017"/>
    <n v="10866111"/>
    <x v="100"/>
    <x v="239"/>
    <x v="240"/>
    <n v="2600"/>
    <s v="Glostrup"/>
    <n v="161"/>
    <n v="2"/>
    <x v="5"/>
    <n v="1"/>
    <s v="ER"/>
    <s v="Erhvervsværk"/>
    <n v="382120"/>
    <n v="383900"/>
    <x v="332"/>
    <x v="0"/>
    <s v="pvp"/>
    <d v="1970-01-01T00:00:00"/>
    <m/>
    <n v="32.47"/>
    <n v="0"/>
    <n v="25"/>
    <x v="21"/>
    <n v="0"/>
    <n v="0"/>
    <n v="0"/>
    <n v="0"/>
    <n v="0"/>
    <n v="0"/>
    <n v="1"/>
    <x v="0"/>
    <x v="0"/>
    <m/>
    <m/>
    <m/>
    <n v="0"/>
    <m/>
    <m/>
    <n v="0"/>
    <n v="0"/>
    <m/>
    <m/>
    <m/>
    <m/>
    <m/>
    <m/>
    <m/>
    <m/>
    <m/>
    <m/>
    <s v="715003,4"/>
    <s v="6178719,7"/>
    <n v="0"/>
    <n v="0"/>
    <n v="0"/>
  </r>
  <r>
    <n v="259"/>
    <x v="241"/>
    <s v=""/>
    <x v="561"/>
    <n v="2017"/>
    <n v="10866111"/>
    <x v="100"/>
    <x v="239"/>
    <x v="240"/>
    <n v="2600"/>
    <s v="Glostrup"/>
    <n v="161"/>
    <n v="2"/>
    <x v="5"/>
    <n v="1"/>
    <s v="ER"/>
    <s v="Erhvervsværk"/>
    <n v="382120"/>
    <n v="383900"/>
    <x v="333"/>
    <x v="8"/>
    <s v="pev"/>
    <d v="1998-12-07T00:00:00"/>
    <m/>
    <n v="84.71"/>
    <n v="17"/>
    <n v="69"/>
    <x v="453"/>
    <n v="2120.9180000000001"/>
    <n v="2110.4079999999999"/>
    <n v="399.76560000000001"/>
    <n v="328.7808"/>
    <n v="0.63562393613810775"/>
    <n v="0.36121060601259891"/>
    <n v="3.1654578492933405E-3"/>
    <x v="0"/>
    <x v="0"/>
    <m/>
    <m/>
    <m/>
    <n v="8.4043410000000005"/>
    <m/>
    <m/>
    <m/>
    <n v="2485.0639999999999"/>
    <m/>
    <m/>
    <m/>
    <m/>
    <m/>
    <m/>
    <m/>
    <m/>
    <m/>
    <m/>
    <s v="715003,4"/>
    <s v="6178719,7"/>
    <n v="1126.683141"/>
    <n v="1366.7852"/>
    <n v="0"/>
  </r>
  <r>
    <n v="259"/>
    <x v="241"/>
    <s v=""/>
    <x v="562"/>
    <n v="2017"/>
    <n v="10866111"/>
    <x v="100"/>
    <x v="239"/>
    <x v="240"/>
    <n v="2600"/>
    <s v="Glostrup"/>
    <n v="161"/>
    <n v="2"/>
    <x v="5"/>
    <n v="1"/>
    <s v="ER"/>
    <s v="Erhvervsværk"/>
    <n v="382120"/>
    <n v="383900"/>
    <x v="334"/>
    <x v="8"/>
    <s v="pev"/>
    <d v="2004-10-01T00:00:00"/>
    <m/>
    <n v="111.76"/>
    <n v="22"/>
    <n v="73"/>
    <x v="454"/>
    <n v="2281.1979999999999"/>
    <n v="2269.893"/>
    <n v="544.93920000000003"/>
    <n v="471.66840000000002"/>
    <n v="0.32998051388507149"/>
    <n v="0.66837604754338764"/>
    <n v="1.6434385715408673E-3"/>
    <x v="0"/>
    <x v="0"/>
    <m/>
    <m/>
    <m/>
    <m/>
    <m/>
    <m/>
    <n v="13.504312799999999"/>
    <n v="3425.9306000000001"/>
    <m/>
    <m/>
    <m/>
    <m/>
    <m/>
    <m/>
    <m/>
    <m/>
    <m/>
    <m/>
    <s v="715003,4"/>
    <s v="6178719,7"/>
    <n v="1555.1730828"/>
    <n v="1884.2618300000001"/>
    <n v="0"/>
  </r>
  <r>
    <n v="259"/>
    <x v="241"/>
    <s v=""/>
    <x v="563"/>
    <n v="2017"/>
    <n v="10866111"/>
    <x v="100"/>
    <x v="239"/>
    <x v="240"/>
    <n v="2600"/>
    <s v="Glostrup"/>
    <n v="161"/>
    <n v="2"/>
    <x v="5"/>
    <n v="1"/>
    <s v="ER"/>
    <s v="Erhvervsværk"/>
    <n v="382120"/>
    <n v="383900"/>
    <x v="335"/>
    <x v="5"/>
    <s v="pel"/>
    <d v="2012-01-01T00:00:00"/>
    <m/>
    <n v="5.47"/>
    <n v="2.56"/>
    <n v="0"/>
    <x v="455"/>
    <n v="0"/>
    <n v="0"/>
    <n v="0"/>
    <n v="0"/>
    <n v="0"/>
    <n v="1"/>
    <n v="0"/>
    <x v="0"/>
    <x v="0"/>
    <m/>
    <m/>
    <m/>
    <n v="0.11589597"/>
    <m/>
    <m/>
    <m/>
    <m/>
    <m/>
    <m/>
    <m/>
    <m/>
    <m/>
    <m/>
    <m/>
    <m/>
    <m/>
    <m/>
    <s v="715003,4"/>
    <s v="6178719,7"/>
    <n v="0.11589597"/>
    <n v="0"/>
    <n v="0"/>
  </r>
  <r>
    <n v="259"/>
    <x v="241"/>
    <s v=""/>
    <x v="564"/>
    <n v="2017"/>
    <n v="10866111"/>
    <x v="100"/>
    <x v="239"/>
    <x v="240"/>
    <n v="2600"/>
    <s v="Glostrup"/>
    <n v="161"/>
    <n v="2"/>
    <x v="5"/>
    <n v="1"/>
    <s v="ER"/>
    <s v="Erhvervsværk"/>
    <n v="382120"/>
    <n v="383900"/>
    <x v="336"/>
    <x v="0"/>
    <s v="pvp"/>
    <d v="1970-01-01T00:00:00"/>
    <m/>
    <n v="32.47"/>
    <n v="0"/>
    <n v="25"/>
    <x v="21"/>
    <n v="0"/>
    <n v="0"/>
    <n v="0"/>
    <n v="0"/>
    <n v="0"/>
    <n v="0"/>
    <n v="1"/>
    <x v="0"/>
    <x v="0"/>
    <m/>
    <m/>
    <m/>
    <m/>
    <m/>
    <m/>
    <n v="0"/>
    <n v="0"/>
    <m/>
    <m/>
    <m/>
    <m/>
    <m/>
    <m/>
    <m/>
    <m/>
    <m/>
    <m/>
    <s v="715003,4"/>
    <s v="6178719,7"/>
    <n v="0"/>
    <n v="0"/>
    <n v="0"/>
  </r>
  <r>
    <n v="259"/>
    <x v="241"/>
    <s v=""/>
    <x v="565"/>
    <n v="2017"/>
    <n v="10866111"/>
    <x v="100"/>
    <x v="239"/>
    <x v="240"/>
    <n v="2600"/>
    <s v="Glostrup"/>
    <n v="161"/>
    <n v="2"/>
    <x v="5"/>
    <n v="1"/>
    <s v="ER"/>
    <s v="Erhvervsværk"/>
    <n v="382120"/>
    <n v="383900"/>
    <x v="337"/>
    <x v="0"/>
    <s v="pvp"/>
    <d v="1972-01-01T00:00:00"/>
    <m/>
    <n v="22.22"/>
    <n v="0"/>
    <n v="20.350000000000001"/>
    <x v="456"/>
    <n v="13.106"/>
    <n v="12.398"/>
    <n v="0"/>
    <n v="0"/>
    <n v="0.94597894094307944"/>
    <n v="0"/>
    <n v="5.4021059056920562E-2"/>
    <x v="0"/>
    <x v="0"/>
    <m/>
    <m/>
    <m/>
    <n v="0.18401310000000001"/>
    <m/>
    <m/>
    <n v="13.921617599999999"/>
    <m/>
    <m/>
    <m/>
    <m/>
    <m/>
    <m/>
    <m/>
    <m/>
    <m/>
    <m/>
    <m/>
    <s v="715003,4"/>
    <s v="6178719,7"/>
    <n v="14.105630699999999"/>
    <n v="0"/>
    <n v="0"/>
  </r>
  <r>
    <n v="259"/>
    <x v="241"/>
    <s v=""/>
    <x v="566"/>
    <n v="2017"/>
    <n v="10866111"/>
    <x v="100"/>
    <x v="239"/>
    <x v="240"/>
    <n v="2600"/>
    <s v="Glostrup"/>
    <n v="161"/>
    <n v="2"/>
    <x v="5"/>
    <n v="1"/>
    <s v="ER"/>
    <s v="Erhvervsværk"/>
    <n v="382120"/>
    <n v="383900"/>
    <x v="338"/>
    <x v="0"/>
    <s v="pvp"/>
    <d v="1972-01-01T00:00:00"/>
    <m/>
    <n v="22.22"/>
    <n v="0"/>
    <n v="20.350000000000001"/>
    <x v="457"/>
    <n v="12.438000000000001"/>
    <n v="11.766"/>
    <n v="0"/>
    <n v="0"/>
    <n v="0.94597202122527735"/>
    <n v="0"/>
    <n v="5.4027978774722651E-2"/>
    <x v="0"/>
    <x v="0"/>
    <m/>
    <m/>
    <m/>
    <n v="0.15029529999999999"/>
    <m/>
    <m/>
    <n v="13.2119856"/>
    <m/>
    <m/>
    <m/>
    <m/>
    <m/>
    <m/>
    <m/>
    <m/>
    <m/>
    <m/>
    <m/>
    <s v="715003,4"/>
    <s v="6178719,7"/>
    <n v="13.3622809"/>
    <n v="0"/>
    <n v="0"/>
  </r>
  <r>
    <n v="259"/>
    <x v="241"/>
    <s v=""/>
    <x v="567"/>
    <n v="2017"/>
    <n v="10866111"/>
    <x v="100"/>
    <x v="239"/>
    <x v="240"/>
    <n v="2600"/>
    <s v="Glostrup"/>
    <n v="161"/>
    <n v="2"/>
    <x v="5"/>
    <n v="1"/>
    <s v="ER"/>
    <s v="Erhvervsværk"/>
    <n v="382120"/>
    <n v="383900"/>
    <x v="339"/>
    <x v="0"/>
    <s v="pvp"/>
    <d v="1981-01-01T00:00:00"/>
    <m/>
    <n v="22.22"/>
    <n v="0"/>
    <n v="20.350000000000001"/>
    <x v="458"/>
    <n v="7.3019999999999996"/>
    <n v="6.907"/>
    <n v="0"/>
    <n v="0"/>
    <n v="0.94590523144344019"/>
    <n v="0"/>
    <n v="5.4094768556559814E-2"/>
    <x v="0"/>
    <x v="0"/>
    <m/>
    <m/>
    <m/>
    <n v="0.52406070000000005"/>
    <m/>
    <m/>
    <n v="7.7558183999999999"/>
    <m/>
    <m/>
    <m/>
    <m/>
    <m/>
    <m/>
    <m/>
    <m/>
    <m/>
    <m/>
    <m/>
    <s v="715003,4"/>
    <s v="6178719,7"/>
    <n v="8.2798791000000005"/>
    <n v="0"/>
    <n v="0"/>
  </r>
  <r>
    <n v="259"/>
    <x v="242"/>
    <s v=""/>
    <x v="568"/>
    <n v="2017"/>
    <n v="10866111"/>
    <x v="100"/>
    <x v="240"/>
    <x v="241"/>
    <n v="2750"/>
    <s v="Ballerup"/>
    <n v="151"/>
    <n v="2"/>
    <x v="5"/>
    <n v="1"/>
    <s v="FJ"/>
    <s v="Fjernvarmeværk"/>
    <n v="353000"/>
    <n v="350030"/>
    <x v="340"/>
    <x v="0"/>
    <s v="fvv"/>
    <d v="1985-01-01T00:00:00"/>
    <m/>
    <n v="25.84"/>
    <n v="0"/>
    <n v="23.26"/>
    <x v="459"/>
    <n v="10.586"/>
    <n v="10.586"/>
    <n v="0"/>
    <n v="0"/>
    <n v="1"/>
    <n v="0"/>
    <n v="0"/>
    <x v="0"/>
    <x v="0"/>
    <m/>
    <m/>
    <m/>
    <n v="0"/>
    <m/>
    <m/>
    <n v="11.957022"/>
    <m/>
    <m/>
    <m/>
    <m/>
    <m/>
    <m/>
    <m/>
    <m/>
    <m/>
    <m/>
    <m/>
    <s v="711240,2"/>
    <s v="6179911,03"/>
    <n v="11.957022"/>
    <n v="0"/>
    <n v="0"/>
  </r>
  <r>
    <n v="259"/>
    <x v="242"/>
    <s v=""/>
    <x v="569"/>
    <n v="2017"/>
    <n v="10866111"/>
    <x v="100"/>
    <x v="240"/>
    <x v="241"/>
    <n v="2750"/>
    <s v="Ballerup"/>
    <n v="151"/>
    <n v="2"/>
    <x v="5"/>
    <n v="1"/>
    <s v="FJ"/>
    <s v="Fjernvarmeværk"/>
    <n v="353000"/>
    <n v="350030"/>
    <x v="341"/>
    <x v="0"/>
    <s v="fvv"/>
    <d v="1987-01-01T00:00:00"/>
    <m/>
    <n v="25.84"/>
    <n v="0"/>
    <n v="23.26"/>
    <x v="460"/>
    <n v="8.0239999999999991"/>
    <n v="8.0239999999999991"/>
    <n v="0"/>
    <n v="0"/>
    <n v="1"/>
    <n v="0"/>
    <n v="0"/>
    <x v="0"/>
    <x v="0"/>
    <m/>
    <m/>
    <m/>
    <n v="0"/>
    <m/>
    <m/>
    <n v="8.6411160000000002"/>
    <m/>
    <m/>
    <m/>
    <m/>
    <m/>
    <m/>
    <m/>
    <m/>
    <m/>
    <m/>
    <m/>
    <s v="711240,2"/>
    <s v="6179911,03"/>
    <n v="8.6411160000000002"/>
    <n v="0"/>
    <n v="0"/>
  </r>
  <r>
    <n v="259"/>
    <x v="243"/>
    <s v=""/>
    <x v="570"/>
    <n v="2017"/>
    <n v="10866111"/>
    <x v="100"/>
    <x v="241"/>
    <x v="242"/>
    <n v="2760"/>
    <s v="Måløv"/>
    <n v="151"/>
    <n v="2"/>
    <x v="5"/>
    <n v="1"/>
    <s v="FJ"/>
    <s v="Fjernvarmeværk"/>
    <n v="353000"/>
    <n v="350030"/>
    <x v="13"/>
    <x v="0"/>
    <s v="fvv"/>
    <d v="2016-01-02T00:00:00"/>
    <m/>
    <n v="14.1"/>
    <n v="0"/>
    <n v="14.1"/>
    <x v="461"/>
    <n v="17.364999999999998"/>
    <n v="17.364999999999998"/>
    <n v="0"/>
    <n v="0"/>
    <n v="1"/>
    <n v="0"/>
    <n v="0"/>
    <x v="0"/>
    <x v="0"/>
    <m/>
    <m/>
    <m/>
    <m/>
    <m/>
    <m/>
    <n v="19.296604800000001"/>
    <m/>
    <m/>
    <m/>
    <m/>
    <m/>
    <m/>
    <m/>
    <m/>
    <m/>
    <m/>
    <m/>
    <s v="706625,64"/>
    <s v="6183455,02"/>
    <n v="19.296604800000001"/>
    <n v="0"/>
    <n v="0"/>
  </r>
  <r>
    <n v="259"/>
    <x v="243"/>
    <s v=""/>
    <x v="571"/>
    <n v="2017"/>
    <n v="10866111"/>
    <x v="100"/>
    <x v="241"/>
    <x v="242"/>
    <n v="2760"/>
    <s v="Måløv"/>
    <n v="151"/>
    <n v="2"/>
    <x v="5"/>
    <n v="1"/>
    <s v="FJ"/>
    <s v="Fjernvarmeværk"/>
    <n v="353000"/>
    <n v="350030"/>
    <x v="16"/>
    <x v="0"/>
    <s v="fvv"/>
    <d v="2016-01-02T00:00:00"/>
    <m/>
    <n v="14.1"/>
    <n v="0"/>
    <n v="14.1"/>
    <x v="462"/>
    <n v="22.635000000000002"/>
    <n v="22.635000000000002"/>
    <n v="0"/>
    <n v="0"/>
    <n v="1"/>
    <n v="0"/>
    <n v="0"/>
    <x v="0"/>
    <x v="0"/>
    <m/>
    <m/>
    <m/>
    <m/>
    <m/>
    <m/>
    <n v="25.152771600000001"/>
    <m/>
    <m/>
    <m/>
    <m/>
    <m/>
    <m/>
    <m/>
    <m/>
    <m/>
    <m/>
    <m/>
    <s v="706625,64"/>
    <s v="6183455,02"/>
    <n v="25.152771600000001"/>
    <n v="0"/>
    <n v="0"/>
  </r>
  <r>
    <n v="263"/>
    <x v="244"/>
    <s v=""/>
    <x v="572"/>
    <n v="2017"/>
    <n v="37683310"/>
    <x v="101"/>
    <x v="242"/>
    <x v="243"/>
    <n v="7480"/>
    <s v="Vildbjerg"/>
    <n v="657"/>
    <n v="187"/>
    <x v="95"/>
    <n v="1"/>
    <s v="DC"/>
    <s v="Decentralt værk"/>
    <n v="353000"/>
    <n v="350030"/>
    <x v="14"/>
    <x v="1"/>
    <s v="kvt"/>
    <d v="2005-09-14T00:00:00"/>
    <m/>
    <n v="8.67"/>
    <n v="3.64"/>
    <n v="4.9000000000000004"/>
    <x v="463"/>
    <n v="51.278039999999997"/>
    <n v="51.278039999999997"/>
    <n v="37.064379600000002"/>
    <n v="37.064379600000002"/>
    <n v="0.28233891484524015"/>
    <n v="0.71766108515475979"/>
    <n v="0"/>
    <x v="0"/>
    <x v="0"/>
    <m/>
    <m/>
    <m/>
    <m/>
    <m/>
    <m/>
    <n v="90.809373600000001"/>
    <m/>
    <m/>
    <m/>
    <m/>
    <m/>
    <m/>
    <m/>
    <m/>
    <m/>
    <m/>
    <m/>
    <s v="485287,49"/>
    <s v="6228747,82"/>
    <n v="90.809373600000001"/>
    <n v="0"/>
    <n v="0"/>
  </r>
  <r>
    <n v="263"/>
    <x v="244"/>
    <s v=""/>
    <x v="573"/>
    <n v="2017"/>
    <n v="37683310"/>
    <x v="101"/>
    <x v="242"/>
    <x v="243"/>
    <n v="7480"/>
    <s v="Vildbjerg"/>
    <n v="657"/>
    <n v="187"/>
    <x v="95"/>
    <n v="1"/>
    <s v="DC"/>
    <s v="Decentralt værk"/>
    <n v="353000"/>
    <n v="350030"/>
    <x v="8"/>
    <x v="3"/>
    <s v="fvv"/>
    <d v="2014-10-28T00:00:00"/>
    <m/>
    <n v="18"/>
    <n v="0"/>
    <n v="18"/>
    <x v="464"/>
    <n v="37.114919999999998"/>
    <n v="36.901800000000001"/>
    <n v="0"/>
    <n v="0"/>
    <n v="1"/>
    <n v="0"/>
    <n v="0"/>
    <x v="0"/>
    <x v="0"/>
    <m/>
    <m/>
    <m/>
    <m/>
    <m/>
    <m/>
    <m/>
    <m/>
    <m/>
    <m/>
    <m/>
    <m/>
    <m/>
    <m/>
    <m/>
    <n v="37.114919999999998"/>
    <m/>
    <m/>
    <s v="485287,49"/>
    <s v="6228747,82"/>
    <n v="0"/>
    <n v="37.114919999999998"/>
    <n v="0"/>
  </r>
  <r>
    <n v="263"/>
    <x v="244"/>
    <s v=""/>
    <x v="574"/>
    <n v="2017"/>
    <n v="37683310"/>
    <x v="101"/>
    <x v="242"/>
    <x v="243"/>
    <n v="7480"/>
    <s v="Vildbjerg"/>
    <n v="657"/>
    <n v="187"/>
    <x v="95"/>
    <n v="1"/>
    <s v="DC"/>
    <s v="Decentralt værk"/>
    <n v="353000"/>
    <n v="350030"/>
    <x v="15"/>
    <x v="1"/>
    <s v="kvt"/>
    <d v="2005-09-14T00:00:00"/>
    <m/>
    <n v="8.67"/>
    <n v="3.64"/>
    <n v="4.7"/>
    <x v="465"/>
    <n v="23.052240000000001"/>
    <n v="23.052240000000001"/>
    <n v="17.544924000000002"/>
    <n v="17.544924000000002"/>
    <n v="0.26817515505485917"/>
    <n v="0.73182484494514077"/>
    <n v="0"/>
    <x v="0"/>
    <x v="0"/>
    <m/>
    <m/>
    <m/>
    <m/>
    <m/>
    <m/>
    <n v="42.979820399999994"/>
    <m/>
    <m/>
    <m/>
    <m/>
    <m/>
    <m/>
    <m/>
    <m/>
    <m/>
    <m/>
    <m/>
    <s v="485287,49"/>
    <s v="6228747,82"/>
    <n v="42.979820399999994"/>
    <n v="0"/>
    <n v="0"/>
  </r>
  <r>
    <n v="263"/>
    <x v="244"/>
    <s v=""/>
    <x v="575"/>
    <n v="2017"/>
    <n v="37683310"/>
    <x v="101"/>
    <x v="242"/>
    <x v="243"/>
    <n v="7480"/>
    <s v="Vildbjerg"/>
    <n v="657"/>
    <n v="187"/>
    <x v="95"/>
    <n v="1"/>
    <s v="DC"/>
    <s v="Decentralt værk"/>
    <n v="353000"/>
    <n v="350030"/>
    <x v="69"/>
    <x v="0"/>
    <s v="fvv"/>
    <d v="1994-11-01T00:00:00"/>
    <m/>
    <n v="11.7"/>
    <n v="0"/>
    <n v="11.5"/>
    <x v="21"/>
    <n v="0"/>
    <n v="0"/>
    <n v="0"/>
    <n v="0"/>
    <n v="1"/>
    <n v="0"/>
    <n v="0"/>
    <x v="0"/>
    <x v="0"/>
    <m/>
    <m/>
    <m/>
    <n v="0"/>
    <m/>
    <n v="0"/>
    <n v="0"/>
    <m/>
    <m/>
    <m/>
    <m/>
    <m/>
    <m/>
    <m/>
    <m/>
    <m/>
    <m/>
    <m/>
    <s v="485287,49"/>
    <s v="6228747,82"/>
    <n v="0"/>
    <n v="0"/>
    <n v="0"/>
  </r>
  <r>
    <n v="263"/>
    <x v="244"/>
    <s v=""/>
    <x v="576"/>
    <n v="2017"/>
    <n v="37683310"/>
    <x v="101"/>
    <x v="242"/>
    <x v="243"/>
    <n v="7480"/>
    <s v="Vildbjerg"/>
    <n v="657"/>
    <n v="187"/>
    <x v="95"/>
    <n v="1"/>
    <s v="DC"/>
    <s v="Decentralt værk"/>
    <n v="353000"/>
    <n v="350030"/>
    <x v="342"/>
    <x v="0"/>
    <s v="fvv"/>
    <d v="1994-11-01T00:00:00"/>
    <m/>
    <n v="4.6500000000000004"/>
    <n v="0"/>
    <n v="4.5999999999999996"/>
    <x v="466"/>
    <n v="13.215960000000001"/>
    <n v="13.215960000000001"/>
    <n v="0"/>
    <n v="0"/>
    <n v="1"/>
    <n v="0"/>
    <n v="0"/>
    <x v="0"/>
    <x v="0"/>
    <m/>
    <m/>
    <m/>
    <n v="0"/>
    <m/>
    <m/>
    <n v="12.675564"/>
    <m/>
    <m/>
    <m/>
    <m/>
    <m/>
    <m/>
    <m/>
    <m/>
    <m/>
    <m/>
    <m/>
    <s v="485287,49"/>
    <s v="6228747,82"/>
    <n v="12.675564"/>
    <n v="0"/>
    <n v="0"/>
  </r>
  <r>
    <n v="263"/>
    <x v="244"/>
    <s v=""/>
    <x v="577"/>
    <n v="2017"/>
    <n v="37683310"/>
    <x v="101"/>
    <x v="242"/>
    <x v="243"/>
    <n v="7480"/>
    <s v="Vildbjerg"/>
    <n v="657"/>
    <n v="187"/>
    <x v="95"/>
    <n v="1"/>
    <s v="DC"/>
    <s v="Decentralt værk"/>
    <n v="353000"/>
    <n v="350030"/>
    <x v="343"/>
    <x v="0"/>
    <s v="fvv"/>
    <d v="1994-11-01T00:00:00"/>
    <m/>
    <n v="7.3"/>
    <n v="0"/>
    <n v="7.2"/>
    <x v="467"/>
    <n v="3.5999999999999999E-3"/>
    <n v="3.5999999999999999E-3"/>
    <n v="0"/>
    <n v="0"/>
    <n v="1"/>
    <n v="0"/>
    <n v="0"/>
    <x v="0"/>
    <x v="0"/>
    <m/>
    <m/>
    <m/>
    <m/>
    <m/>
    <m/>
    <n v="5.0688E-3"/>
    <m/>
    <m/>
    <m/>
    <m/>
    <m/>
    <m/>
    <m/>
    <m/>
    <m/>
    <m/>
    <n v="0"/>
    <s v="485287,49"/>
    <s v="6228747,82"/>
    <n v="5.0688E-3"/>
    <n v="0"/>
    <n v="0"/>
  </r>
  <r>
    <n v="263"/>
    <x v="244"/>
    <s v=""/>
    <x v="578"/>
    <n v="2017"/>
    <n v="37683310"/>
    <x v="101"/>
    <x v="242"/>
    <x v="243"/>
    <n v="7480"/>
    <s v="Vildbjerg"/>
    <n v="657"/>
    <n v="187"/>
    <x v="95"/>
    <n v="1"/>
    <s v="DC"/>
    <s v="Decentralt værk"/>
    <n v="353000"/>
    <n v="350030"/>
    <x v="39"/>
    <x v="5"/>
    <s v="kvt"/>
    <d v="2008-08-14T00:00:00"/>
    <m/>
    <n v="0.41"/>
    <n v="0"/>
    <n v="0"/>
    <x v="468"/>
    <n v="0"/>
    <n v="0"/>
    <n v="0"/>
    <n v="0"/>
    <n v="1"/>
    <n v="0"/>
    <n v="0"/>
    <x v="0"/>
    <x v="0"/>
    <m/>
    <m/>
    <m/>
    <n v="2.234701E-3"/>
    <m/>
    <m/>
    <m/>
    <m/>
    <m/>
    <m/>
    <m/>
    <m/>
    <m/>
    <m/>
    <m/>
    <m/>
    <m/>
    <m/>
    <s v="485287,49"/>
    <s v="6228747,82"/>
    <n v="2.234701E-3"/>
    <n v="0"/>
    <n v="0"/>
  </r>
  <r>
    <n v="263"/>
    <x v="244"/>
    <s v=""/>
    <x v="579"/>
    <n v="2017"/>
    <n v="37683310"/>
    <x v="101"/>
    <x v="242"/>
    <x v="243"/>
    <n v="7480"/>
    <s v="Vildbjerg"/>
    <n v="657"/>
    <n v="187"/>
    <x v="95"/>
    <n v="1"/>
    <s v="DC"/>
    <s v="Decentralt værk"/>
    <n v="353000"/>
    <n v="350030"/>
    <x v="57"/>
    <x v="2"/>
    <s v="fvv"/>
    <d v="2010-11-01T00:00:00"/>
    <m/>
    <n v="12"/>
    <n v="0"/>
    <n v="12"/>
    <x v="469"/>
    <n v="19.645883999999999"/>
    <n v="19.645883999999999"/>
    <n v="0"/>
    <n v="0"/>
    <n v="1"/>
    <n v="0"/>
    <n v="0"/>
    <x v="0"/>
    <x v="0"/>
    <m/>
    <m/>
    <m/>
    <m/>
    <m/>
    <m/>
    <m/>
    <m/>
    <m/>
    <m/>
    <m/>
    <m/>
    <m/>
    <m/>
    <m/>
    <m/>
    <m/>
    <n v="19.645883999999999"/>
    <s v="485287,49"/>
    <s v="6228747,82"/>
    <n v="0"/>
    <n v="0"/>
    <n v="19.645883999999999"/>
  </r>
  <r>
    <n v="265"/>
    <x v="245"/>
    <s v=""/>
    <x v="580"/>
    <n v="2017"/>
    <n v="19596419"/>
    <x v="102"/>
    <x v="243"/>
    <x v="244"/>
    <n v="9480"/>
    <s v="Løkken"/>
    <n v="849"/>
    <n v="305"/>
    <x v="96"/>
    <m/>
    <s v="DC"/>
    <s v="Decentralt værk"/>
    <n v="353000"/>
    <n v="350030"/>
    <x v="344"/>
    <x v="1"/>
    <s v="kvt"/>
    <d v="1994-01-01T00:00:00"/>
    <m/>
    <n v="1.97"/>
    <n v="0.66"/>
    <n v="0.95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42790,98"/>
    <s v="6352468,43"/>
    <n v="0"/>
    <n v="0"/>
    <n v="0"/>
  </r>
  <r>
    <n v="265"/>
    <x v="245"/>
    <s v=""/>
    <x v="581"/>
    <n v="2017"/>
    <n v="19596419"/>
    <x v="102"/>
    <x v="243"/>
    <x v="244"/>
    <n v="9480"/>
    <s v="Løkken"/>
    <n v="849"/>
    <n v="305"/>
    <x v="96"/>
    <m/>
    <s v="DC"/>
    <s v="Decentralt værk"/>
    <n v="353000"/>
    <n v="350030"/>
    <x v="345"/>
    <x v="0"/>
    <s v="fvv"/>
    <d v="1983-10-01T00:00:00"/>
    <m/>
    <n v="1.25"/>
    <n v="0"/>
    <n v="1.25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42790,98"/>
    <s v="6352468,43"/>
    <n v="0"/>
    <n v="0"/>
    <n v="0"/>
  </r>
  <r>
    <n v="267"/>
    <x v="246"/>
    <s v=""/>
    <x v="582"/>
    <n v="2017"/>
    <n v="11931316"/>
    <x v="103"/>
    <x v="244"/>
    <x v="245"/>
    <n v="2635"/>
    <s v="Ishøj"/>
    <n v="183"/>
    <n v="2"/>
    <x v="5"/>
    <m/>
    <s v="FJ"/>
    <s v="Fjernvarmeværk"/>
    <n v="353000"/>
    <n v="350030"/>
    <x v="346"/>
    <x v="0"/>
    <s v="fvv"/>
    <d v="1982-11-01T00:00:00"/>
    <m/>
    <n v="11"/>
    <n v="0"/>
    <n v="11"/>
    <x v="470"/>
    <n v="43.9"/>
    <n v="43.9"/>
    <n v="0"/>
    <n v="0"/>
    <n v="1"/>
    <n v="0"/>
    <n v="0"/>
    <x v="0"/>
    <x v="0"/>
    <m/>
    <m/>
    <m/>
    <m/>
    <m/>
    <m/>
    <m/>
    <m/>
    <m/>
    <m/>
    <m/>
    <m/>
    <n v="46.702179999999998"/>
    <m/>
    <m/>
    <m/>
    <m/>
    <m/>
    <s v="711011,1"/>
    <s v="6167238,42"/>
    <n v="0"/>
    <n v="46.702179999999998"/>
    <n v="0"/>
  </r>
  <r>
    <n v="267"/>
    <x v="246"/>
    <s v=""/>
    <x v="583"/>
    <n v="2017"/>
    <n v="11931316"/>
    <x v="103"/>
    <x v="244"/>
    <x v="245"/>
    <n v="2635"/>
    <s v="Ishøj"/>
    <n v="183"/>
    <n v="2"/>
    <x v="5"/>
    <m/>
    <s v="FJ"/>
    <s v="Fjernvarmeværk"/>
    <n v="353000"/>
    <n v="350030"/>
    <x v="347"/>
    <x v="0"/>
    <s v="fvv"/>
    <d v="1982-12-01T00:00:00"/>
    <m/>
    <n v="11"/>
    <n v="0"/>
    <n v="11"/>
    <x v="471"/>
    <n v="49.277000000000001"/>
    <n v="49.277000000000001"/>
    <n v="0"/>
    <n v="0"/>
    <n v="1"/>
    <n v="0"/>
    <n v="0"/>
    <x v="0"/>
    <x v="0"/>
    <m/>
    <m/>
    <m/>
    <m/>
    <m/>
    <m/>
    <m/>
    <m/>
    <m/>
    <m/>
    <m/>
    <m/>
    <n v="52.422055"/>
    <m/>
    <m/>
    <m/>
    <m/>
    <m/>
    <s v="711011,1"/>
    <s v="6167238,42"/>
    <n v="0"/>
    <n v="52.422055"/>
    <n v="0"/>
  </r>
  <r>
    <n v="267"/>
    <x v="246"/>
    <s v=""/>
    <x v="584"/>
    <n v="2017"/>
    <n v="11931316"/>
    <x v="103"/>
    <x v="244"/>
    <x v="245"/>
    <n v="2635"/>
    <s v="Ishøj"/>
    <n v="183"/>
    <n v="2"/>
    <x v="5"/>
    <m/>
    <s v="FJ"/>
    <s v="Fjernvarmeværk"/>
    <n v="353000"/>
    <n v="350030"/>
    <x v="348"/>
    <x v="0"/>
    <s v="fvv"/>
    <d v="1998-12-01T00:00:00"/>
    <m/>
    <n v="11"/>
    <n v="0"/>
    <n v="11"/>
    <x v="472"/>
    <n v="36.034999999999997"/>
    <n v="36.034999999999997"/>
    <n v="0"/>
    <n v="0"/>
    <n v="1"/>
    <n v="0"/>
    <n v="0"/>
    <x v="0"/>
    <x v="0"/>
    <m/>
    <m/>
    <m/>
    <m/>
    <m/>
    <m/>
    <m/>
    <m/>
    <m/>
    <m/>
    <m/>
    <m/>
    <n v="38.335324999999997"/>
    <m/>
    <m/>
    <m/>
    <m/>
    <m/>
    <s v="711011,1"/>
    <s v="6167238,42"/>
    <n v="0"/>
    <n v="38.335324999999997"/>
    <n v="0"/>
  </r>
  <r>
    <n v="267"/>
    <x v="246"/>
    <s v=""/>
    <x v="585"/>
    <n v="2017"/>
    <n v="11931316"/>
    <x v="103"/>
    <x v="244"/>
    <x v="245"/>
    <n v="2635"/>
    <s v="Ishøj"/>
    <n v="183"/>
    <n v="2"/>
    <x v="5"/>
    <m/>
    <s v="FJ"/>
    <s v="Fjernvarmeværk"/>
    <n v="353000"/>
    <n v="350030"/>
    <x v="349"/>
    <x v="0"/>
    <s v="fvv"/>
    <d v="1990-01-01T00:00:00"/>
    <m/>
    <n v="2.5"/>
    <n v="0"/>
    <n v="2.5"/>
    <x v="473"/>
    <n v="3.5000000000000003E-2"/>
    <n v="3.5000000000000003E-2"/>
    <n v="0"/>
    <n v="0"/>
    <n v="1"/>
    <n v="0"/>
    <n v="0"/>
    <x v="0"/>
    <x v="0"/>
    <m/>
    <m/>
    <m/>
    <m/>
    <m/>
    <m/>
    <n v="3.8530799999999997E-2"/>
    <m/>
    <m/>
    <m/>
    <m/>
    <m/>
    <m/>
    <m/>
    <m/>
    <m/>
    <m/>
    <m/>
    <s v="711011,1"/>
    <s v="6167238,42"/>
    <n v="3.8530799999999997E-2"/>
    <n v="0"/>
    <n v="0"/>
  </r>
  <r>
    <n v="268"/>
    <x v="247"/>
    <s v=""/>
    <x v="586"/>
    <n v="2017"/>
    <n v="17349317"/>
    <x v="104"/>
    <x v="245"/>
    <x v="246"/>
    <n v="7300"/>
    <s v="Jelling"/>
    <n v="630"/>
    <n v="149"/>
    <x v="97"/>
    <m/>
    <s v="FJ"/>
    <s v="Fjernvarmeværk"/>
    <n v="353000"/>
    <n v="350030"/>
    <x v="350"/>
    <x v="0"/>
    <s v="fvv"/>
    <d v="1985-01-01T00:00:00"/>
    <m/>
    <n v="6.25"/>
    <n v="0"/>
    <n v="6.5"/>
    <x v="474"/>
    <n v="42.695999999999998"/>
    <n v="42.695999999999998"/>
    <n v="0"/>
    <n v="0"/>
    <n v="1"/>
    <n v="0"/>
    <n v="0"/>
    <x v="0"/>
    <x v="0"/>
    <m/>
    <m/>
    <m/>
    <m/>
    <m/>
    <m/>
    <n v="40.142440799999996"/>
    <m/>
    <m/>
    <m/>
    <m/>
    <m/>
    <m/>
    <m/>
    <m/>
    <m/>
    <m/>
    <m/>
    <s v="526688"/>
    <s v="6179183"/>
    <n v="40.142440799999996"/>
    <n v="0"/>
    <n v="0"/>
  </r>
  <r>
    <n v="268"/>
    <x v="247"/>
    <s v=""/>
    <x v="587"/>
    <n v="2017"/>
    <n v="17349317"/>
    <x v="104"/>
    <x v="245"/>
    <x v="246"/>
    <n v="7300"/>
    <s v="Jelling"/>
    <n v="630"/>
    <n v="149"/>
    <x v="97"/>
    <m/>
    <s v="FJ"/>
    <s v="Fjernvarmeværk"/>
    <n v="353000"/>
    <n v="350030"/>
    <x v="351"/>
    <x v="0"/>
    <s v="fvv"/>
    <d v="1985-01-01T00:00:00"/>
    <m/>
    <n v="3.88"/>
    <n v="0"/>
    <n v="4"/>
    <x v="475"/>
    <n v="2.0771999999999999"/>
    <n v="2.0771999999999999"/>
    <n v="0"/>
    <n v="0"/>
    <n v="1"/>
    <n v="0"/>
    <n v="0"/>
    <x v="0"/>
    <x v="0"/>
    <m/>
    <m/>
    <m/>
    <m/>
    <m/>
    <m/>
    <n v="1.9525176"/>
    <m/>
    <m/>
    <m/>
    <m/>
    <m/>
    <m/>
    <m/>
    <m/>
    <m/>
    <m/>
    <m/>
    <s v="526688"/>
    <s v="6179183"/>
    <n v="1.9525176"/>
    <n v="0"/>
    <n v="0"/>
  </r>
  <r>
    <n v="268"/>
    <x v="247"/>
    <s v=""/>
    <x v="588"/>
    <n v="2017"/>
    <n v="17349317"/>
    <x v="104"/>
    <x v="245"/>
    <x v="246"/>
    <n v="7300"/>
    <s v="Jelling"/>
    <n v="630"/>
    <n v="149"/>
    <x v="97"/>
    <m/>
    <s v="FJ"/>
    <s v="Fjernvarmeværk"/>
    <n v="353000"/>
    <n v="350030"/>
    <x v="352"/>
    <x v="0"/>
    <s v="fvv"/>
    <d v="1961-01-01T00:00:00"/>
    <m/>
    <n v="5.01"/>
    <n v="0"/>
    <n v="4.7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26688"/>
    <s v="6179183"/>
    <n v="0"/>
    <n v="0"/>
    <n v="0"/>
  </r>
  <r>
    <n v="268"/>
    <x v="248"/>
    <s v=""/>
    <x v="589"/>
    <n v="2017"/>
    <n v="17349317"/>
    <x v="104"/>
    <x v="246"/>
    <x v="247"/>
    <n v="7300"/>
    <s v="Jelling"/>
    <n v="630"/>
    <n v="149"/>
    <x v="97"/>
    <m/>
    <s v="DC"/>
    <s v="Decentralt værk"/>
    <n v="353000"/>
    <n v="350030"/>
    <x v="353"/>
    <x v="1"/>
    <s v="kvt"/>
    <d v="1995-01-01T00:00:00"/>
    <m/>
    <n v="14.2"/>
    <n v="6.06"/>
    <n v="7.8"/>
    <x v="476"/>
    <n v="29.908799999999999"/>
    <n v="29.908799999999999"/>
    <n v="23.4756"/>
    <n v="23.4756"/>
    <n v="0.2751224407453553"/>
    <n v="0.7248775592546447"/>
    <n v="0"/>
    <x v="0"/>
    <x v="0"/>
    <m/>
    <m/>
    <m/>
    <m/>
    <m/>
    <m/>
    <n v="54.355435200000002"/>
    <m/>
    <m/>
    <m/>
    <m/>
    <m/>
    <m/>
    <m/>
    <m/>
    <m/>
    <m/>
    <m/>
    <s v="527429,71"/>
    <s v="6179517,78"/>
    <n v="54.355435200000002"/>
    <n v="0"/>
    <n v="0"/>
  </r>
  <r>
    <n v="268"/>
    <x v="248"/>
    <s v=""/>
    <x v="590"/>
    <n v="2017"/>
    <n v="17349317"/>
    <x v="104"/>
    <x v="246"/>
    <x v="247"/>
    <n v="7300"/>
    <s v="Jelling"/>
    <n v="630"/>
    <n v="149"/>
    <x v="97"/>
    <m/>
    <s v="DC"/>
    <s v="Decentralt værk"/>
    <n v="353000"/>
    <n v="350030"/>
    <x v="354"/>
    <x v="0"/>
    <s v="fvv"/>
    <d v="2005-04-01T00:00:00"/>
    <m/>
    <n v="0.89"/>
    <n v="0"/>
    <n v="1.3"/>
    <x v="477"/>
    <n v="23.367599999999999"/>
    <n v="23.367599999999999"/>
    <n v="0"/>
    <n v="0"/>
    <n v="1"/>
    <n v="0"/>
    <n v="0"/>
    <x v="0"/>
    <x v="0"/>
    <m/>
    <m/>
    <m/>
    <m/>
    <m/>
    <m/>
    <m/>
    <m/>
    <m/>
    <m/>
    <n v="22.654"/>
    <m/>
    <m/>
    <m/>
    <m/>
    <m/>
    <m/>
    <m/>
    <s v="527429,71"/>
    <s v="6179517,78"/>
    <n v="0"/>
    <n v="22.654"/>
    <n v="0"/>
  </r>
  <r>
    <n v="268"/>
    <x v="248"/>
    <s v=""/>
    <x v="591"/>
    <n v="2017"/>
    <n v="17349317"/>
    <x v="104"/>
    <x v="246"/>
    <x v="247"/>
    <n v="7300"/>
    <s v="Jelling"/>
    <n v="630"/>
    <n v="149"/>
    <x v="97"/>
    <m/>
    <s v="DC"/>
    <s v="Decentralt værk"/>
    <n v="353000"/>
    <n v="350030"/>
    <x v="8"/>
    <x v="3"/>
    <s v="fvv"/>
    <d v="2016-05-25T00:00:00"/>
    <m/>
    <n v="11"/>
    <n v="0"/>
    <n v="11"/>
    <x v="478"/>
    <n v="22.6404"/>
    <n v="22.6404"/>
    <n v="0"/>
    <n v="0"/>
    <n v="1"/>
    <n v="0"/>
    <n v="0"/>
    <x v="0"/>
    <x v="0"/>
    <m/>
    <m/>
    <m/>
    <m/>
    <m/>
    <m/>
    <m/>
    <m/>
    <m/>
    <m/>
    <m/>
    <m/>
    <m/>
    <m/>
    <m/>
    <n v="22.640400000000003"/>
    <m/>
    <m/>
    <s v="527429,71"/>
    <s v="6179517,78"/>
    <n v="0"/>
    <n v="22.640400000000003"/>
    <n v="0"/>
  </r>
  <r>
    <n v="269"/>
    <x v="249"/>
    <s v=""/>
    <x v="592"/>
    <n v="2017"/>
    <n v="16001910"/>
    <x v="105"/>
    <x v="247"/>
    <x v="248"/>
    <n v="9740"/>
    <s v="Jerslev J"/>
    <n v="810"/>
    <n v="278"/>
    <x v="98"/>
    <m/>
    <s v="DC"/>
    <s v="Decentralt værk"/>
    <n v="353000"/>
    <n v="350030"/>
    <x v="54"/>
    <x v="1"/>
    <s v="kvt"/>
    <d v="1993-10-01T00:00:00"/>
    <m/>
    <n v="5.6"/>
    <n v="2.21"/>
    <n v="3.2"/>
    <x v="479"/>
    <n v="6.7679999999999998"/>
    <n v="6.7679999999999998"/>
    <n v="4.4387999999999996"/>
    <n v="4.4028"/>
    <n v="0.29839356333339895"/>
    <n v="0.70160643666660105"/>
    <n v="0"/>
    <x v="0"/>
    <x v="0"/>
    <m/>
    <m/>
    <m/>
    <m/>
    <m/>
    <m/>
    <n v="11.3407272"/>
    <m/>
    <m/>
    <m/>
    <m/>
    <m/>
    <m/>
    <m/>
    <m/>
    <m/>
    <m/>
    <m/>
    <s v="565999"/>
    <s v="6349864"/>
    <n v="11.3407272"/>
    <n v="0"/>
    <n v="0"/>
  </r>
  <r>
    <n v="269"/>
    <x v="249"/>
    <s v=""/>
    <x v="593"/>
    <n v="2017"/>
    <n v="16001910"/>
    <x v="105"/>
    <x v="247"/>
    <x v="248"/>
    <n v="9740"/>
    <s v="Jerslev J"/>
    <n v="810"/>
    <n v="278"/>
    <x v="98"/>
    <m/>
    <s v="DC"/>
    <s v="Decentralt værk"/>
    <n v="353000"/>
    <n v="350030"/>
    <x v="2"/>
    <x v="0"/>
    <s v="fvv"/>
    <d v="1959-10-01T00:00:00"/>
    <m/>
    <n v="4"/>
    <n v="0"/>
    <n v="3.5"/>
    <x v="480"/>
    <n v="21.272400000000001"/>
    <n v="21.272400000000001"/>
    <n v="0"/>
    <n v="0"/>
    <n v="1"/>
    <n v="0"/>
    <n v="0"/>
    <x v="0"/>
    <x v="0"/>
    <m/>
    <m/>
    <m/>
    <m/>
    <m/>
    <m/>
    <n v="20.559725999999998"/>
    <m/>
    <m/>
    <m/>
    <m/>
    <m/>
    <m/>
    <m/>
    <m/>
    <m/>
    <m/>
    <m/>
    <s v="565999"/>
    <s v="6349864"/>
    <n v="20.559725999999998"/>
    <n v="0"/>
    <n v="0"/>
  </r>
  <r>
    <n v="269"/>
    <x v="249"/>
    <s v=""/>
    <x v="594"/>
    <n v="2017"/>
    <n v="16001910"/>
    <x v="105"/>
    <x v="247"/>
    <x v="248"/>
    <n v="9740"/>
    <s v="Jerslev J"/>
    <n v="810"/>
    <n v="278"/>
    <x v="98"/>
    <m/>
    <s v="DC"/>
    <s v="Decentralt værk"/>
    <n v="353000"/>
    <n v="350030"/>
    <x v="355"/>
    <x v="2"/>
    <s v="fvv"/>
    <d v="2012-07-12T00:00:00"/>
    <m/>
    <n v="2.4"/>
    <n v="0"/>
    <n v="2.4"/>
    <x v="481"/>
    <n v="3.2004000000000001"/>
    <n v="3.2004000000000001"/>
    <n v="0"/>
    <n v="0"/>
    <n v="1"/>
    <n v="0"/>
    <n v="0"/>
    <x v="0"/>
    <x v="0"/>
    <m/>
    <m/>
    <m/>
    <m/>
    <m/>
    <m/>
    <m/>
    <m/>
    <m/>
    <m/>
    <m/>
    <m/>
    <m/>
    <m/>
    <m/>
    <m/>
    <m/>
    <n v="3.2831999999999999"/>
    <s v="565999"/>
    <s v="6349864"/>
    <n v="0"/>
    <n v="0"/>
    <n v="3.2831999999999999"/>
  </r>
  <r>
    <n v="269"/>
    <x v="249"/>
    <s v=""/>
    <x v="595"/>
    <n v="2017"/>
    <n v="16001910"/>
    <x v="105"/>
    <x v="247"/>
    <x v="248"/>
    <n v="9740"/>
    <s v="Jerslev J"/>
    <n v="810"/>
    <n v="278"/>
    <x v="98"/>
    <m/>
    <s v="DC"/>
    <s v="Decentralt værk"/>
    <n v="353000"/>
    <n v="350030"/>
    <x v="356"/>
    <x v="3"/>
    <s v="fvv"/>
    <d v="2015-10-15T00:00:00"/>
    <m/>
    <n v="3.8"/>
    <n v="0"/>
    <n v="3.8"/>
    <x v="482"/>
    <n v="7.3872"/>
    <n v="7.3872"/>
    <n v="0"/>
    <n v="0"/>
    <n v="1"/>
    <n v="0"/>
    <n v="0"/>
    <x v="0"/>
    <x v="0"/>
    <m/>
    <m/>
    <m/>
    <m/>
    <m/>
    <m/>
    <m/>
    <m/>
    <m/>
    <m/>
    <m/>
    <m/>
    <m/>
    <m/>
    <m/>
    <n v="7.3872"/>
    <m/>
    <m/>
    <s v="565999"/>
    <s v="6349864"/>
    <n v="0"/>
    <n v="7.3872"/>
    <n v="0"/>
  </r>
  <r>
    <n v="277"/>
    <x v="250"/>
    <s v=""/>
    <x v="596"/>
    <n v="2017"/>
    <n v="16859818"/>
    <x v="106"/>
    <x v="248"/>
    <x v="249"/>
    <n v="7470"/>
    <s v="Karup J"/>
    <n v="791"/>
    <n v="241"/>
    <x v="99"/>
    <m/>
    <s v="DC"/>
    <s v="Decentralt værk"/>
    <n v="353000"/>
    <n v="350030"/>
    <x v="92"/>
    <x v="0"/>
    <s v="fvv"/>
    <d v="2012-01-01T00:00:00"/>
    <m/>
    <n v="11.1"/>
    <n v="0"/>
    <n v="12.2"/>
    <x v="483"/>
    <n v="44.161200000000001"/>
    <n v="44.161200000000001"/>
    <n v="0"/>
    <n v="0"/>
    <n v="1"/>
    <n v="0"/>
    <n v="0"/>
    <x v="0"/>
    <x v="0"/>
    <m/>
    <m/>
    <m/>
    <m/>
    <m/>
    <m/>
    <n v="40.539747600000005"/>
    <m/>
    <m/>
    <m/>
    <m/>
    <m/>
    <m/>
    <m/>
    <m/>
    <m/>
    <m/>
    <m/>
    <s v="510384,35"/>
    <s v="6240461,86"/>
    <n v="40.539747600000005"/>
    <n v="0"/>
    <n v="0"/>
  </r>
  <r>
    <n v="277"/>
    <x v="250"/>
    <s v=""/>
    <x v="597"/>
    <n v="2017"/>
    <n v="16859818"/>
    <x v="106"/>
    <x v="248"/>
    <x v="249"/>
    <n v="7470"/>
    <s v="Karup J"/>
    <n v="791"/>
    <n v="241"/>
    <x v="99"/>
    <m/>
    <s v="DC"/>
    <s v="Decentralt værk"/>
    <n v="353000"/>
    <n v="350030"/>
    <x v="75"/>
    <x v="1"/>
    <s v="kvt"/>
    <d v="1994-01-01T00:00:00"/>
    <m/>
    <n v="6.76"/>
    <n v="3.1"/>
    <n v="4"/>
    <x v="484"/>
    <n v="16.0884"/>
    <n v="16.0884"/>
    <n v="11.894399999999999"/>
    <n v="11.894399999999999"/>
    <n v="0.27943188727383772"/>
    <n v="0.72056811272616228"/>
    <n v="0"/>
    <x v="0"/>
    <x v="0"/>
    <m/>
    <m/>
    <m/>
    <m/>
    <m/>
    <m/>
    <n v="28.787695199999998"/>
    <m/>
    <m/>
    <m/>
    <m/>
    <m/>
    <m/>
    <m/>
    <m/>
    <m/>
    <m/>
    <m/>
    <s v="510384,35"/>
    <s v="6240461,86"/>
    <n v="28.787695199999998"/>
    <n v="0"/>
    <n v="0"/>
  </r>
  <r>
    <n v="277"/>
    <x v="250"/>
    <s v=""/>
    <x v="598"/>
    <n v="2017"/>
    <n v="16859818"/>
    <x v="106"/>
    <x v="248"/>
    <x v="249"/>
    <n v="7470"/>
    <s v="Karup J"/>
    <n v="791"/>
    <n v="241"/>
    <x v="99"/>
    <m/>
    <s v="DC"/>
    <s v="Decentralt værk"/>
    <n v="353000"/>
    <n v="350030"/>
    <x v="8"/>
    <x v="3"/>
    <s v="fvv"/>
    <d v="2013-07-01T00:00:00"/>
    <m/>
    <n v="6"/>
    <n v="0"/>
    <n v="6"/>
    <x v="485"/>
    <n v="13.9068"/>
    <n v="13.9068"/>
    <n v="0"/>
    <n v="0"/>
    <n v="1"/>
    <n v="0"/>
    <n v="0"/>
    <x v="0"/>
    <x v="0"/>
    <m/>
    <m/>
    <m/>
    <m/>
    <m/>
    <m/>
    <m/>
    <m/>
    <m/>
    <m/>
    <m/>
    <m/>
    <m/>
    <m/>
    <m/>
    <n v="13.906799999999999"/>
    <m/>
    <m/>
    <s v="510384,35"/>
    <s v="6240461,86"/>
    <n v="0"/>
    <n v="13.906799999999999"/>
    <n v="0"/>
  </r>
  <r>
    <n v="280"/>
    <x v="251"/>
    <s v=""/>
    <x v="599"/>
    <n v="2017"/>
    <n v="39325128"/>
    <x v="107"/>
    <x v="249"/>
    <x v="250"/>
    <n v="6933"/>
    <s v="Kibæk"/>
    <n v="657"/>
    <n v="196"/>
    <x v="100"/>
    <m/>
    <s v="FJ"/>
    <s v="Fjernvarmeværk"/>
    <n v="353000"/>
    <n v="350030"/>
    <x v="357"/>
    <x v="0"/>
    <s v="fvv"/>
    <d v="1961-01-01T00:00:00"/>
    <m/>
    <n v="4"/>
    <n v="0"/>
    <n v="4"/>
    <x v="21"/>
    <n v="0"/>
    <n v="0"/>
    <n v="0"/>
    <n v="0"/>
    <n v="1"/>
    <n v="0"/>
    <n v="0"/>
    <x v="0"/>
    <x v="0"/>
    <m/>
    <m/>
    <m/>
    <m/>
    <m/>
    <m/>
    <m/>
    <m/>
    <m/>
    <m/>
    <m/>
    <m/>
    <m/>
    <m/>
    <m/>
    <m/>
    <m/>
    <m/>
    <s v="490949,51"/>
    <s v="6209583,02"/>
    <n v="0"/>
    <n v="0"/>
    <n v="0"/>
  </r>
  <r>
    <n v="280"/>
    <x v="252"/>
    <s v=""/>
    <x v="600"/>
    <n v="2017"/>
    <n v="39325128"/>
    <x v="107"/>
    <x v="250"/>
    <x v="251"/>
    <n v="6933"/>
    <s v="Kibæk"/>
    <n v="657"/>
    <n v="196"/>
    <x v="100"/>
    <m/>
    <s v="FJ"/>
    <s v="Fjernvarmeværk"/>
    <n v="353000"/>
    <n v="350030"/>
    <x v="358"/>
    <x v="0"/>
    <s v="fvv"/>
    <d v="1982-01-01T00:00:00"/>
    <m/>
    <n v="2.68"/>
    <n v="0"/>
    <n v="2.5"/>
    <x v="486"/>
    <n v="18.576000000000001"/>
    <n v="18.576000000000001"/>
    <n v="0"/>
    <n v="0"/>
    <n v="1"/>
    <n v="0"/>
    <n v="0"/>
    <x v="0"/>
    <x v="0"/>
    <m/>
    <m/>
    <m/>
    <m/>
    <m/>
    <m/>
    <m/>
    <m/>
    <m/>
    <m/>
    <m/>
    <m/>
    <n v="17.255875"/>
    <m/>
    <m/>
    <m/>
    <m/>
    <m/>
    <s v="491276,92"/>
    <s v="6209454,48"/>
    <n v="0"/>
    <n v="17.255875"/>
    <n v="0"/>
  </r>
  <r>
    <n v="280"/>
    <x v="252"/>
    <s v=""/>
    <x v="601"/>
    <n v="2017"/>
    <n v="39325128"/>
    <x v="107"/>
    <x v="250"/>
    <x v="251"/>
    <n v="6933"/>
    <s v="Kibæk"/>
    <n v="657"/>
    <n v="196"/>
    <x v="100"/>
    <m/>
    <s v="FJ"/>
    <s v="Fjernvarmeværk"/>
    <n v="353000"/>
    <n v="350030"/>
    <x v="359"/>
    <x v="0"/>
    <s v="fvv"/>
    <d v="1989-01-01T00:00:00"/>
    <d v="2017-12-31T00:00:00"/>
    <n v="6.01"/>
    <n v="0"/>
    <n v="5.6"/>
    <x v="21"/>
    <n v="0"/>
    <n v="0"/>
    <n v="0"/>
    <n v="0"/>
    <n v="1"/>
    <n v="0"/>
    <n v="0"/>
    <x v="0"/>
    <x v="0"/>
    <m/>
    <m/>
    <m/>
    <m/>
    <m/>
    <m/>
    <m/>
    <m/>
    <m/>
    <m/>
    <n v="0"/>
    <m/>
    <n v="0"/>
    <m/>
    <m/>
    <m/>
    <m/>
    <m/>
    <s v="491276,92"/>
    <s v="6209454,48"/>
    <n v="0"/>
    <n v="0"/>
    <n v="0"/>
  </r>
  <r>
    <n v="280"/>
    <x v="252"/>
    <s v=""/>
    <x v="602"/>
    <n v="2017"/>
    <n v="39325128"/>
    <x v="107"/>
    <x v="250"/>
    <x v="251"/>
    <n v="6933"/>
    <s v="Kibæk"/>
    <n v="657"/>
    <n v="196"/>
    <x v="100"/>
    <m/>
    <s v="FJ"/>
    <s v="Fjernvarmeværk"/>
    <n v="353000"/>
    <n v="350030"/>
    <x v="360"/>
    <x v="0"/>
    <s v="fvv"/>
    <d v="2006-09-01T00:00:00"/>
    <m/>
    <n v="11.22"/>
    <n v="0"/>
    <n v="10"/>
    <x v="487"/>
    <n v="94.413600000000002"/>
    <n v="94.413600000000002"/>
    <n v="0"/>
    <n v="0"/>
    <n v="1"/>
    <n v="0"/>
    <n v="0"/>
    <x v="0"/>
    <x v="0"/>
    <m/>
    <m/>
    <m/>
    <m/>
    <m/>
    <m/>
    <m/>
    <m/>
    <m/>
    <m/>
    <n v="90.991572000000005"/>
    <m/>
    <m/>
    <m/>
    <m/>
    <m/>
    <m/>
    <m/>
    <s v="491276,92"/>
    <s v="6209454,48"/>
    <n v="0"/>
    <n v="90.991572000000005"/>
    <n v="0"/>
  </r>
  <r>
    <n v="281"/>
    <x v="253"/>
    <s v=""/>
    <x v="603"/>
    <n v="2017"/>
    <n v="23220113"/>
    <x v="108"/>
    <x v="251"/>
    <x v="252"/>
    <n v="9500"/>
    <s v="Hobro"/>
    <n v="791"/>
    <n v="250"/>
    <x v="101"/>
    <m/>
    <s v="DC"/>
    <s v="Decentralt værk"/>
    <n v="353000"/>
    <n v="350030"/>
    <x v="59"/>
    <x v="0"/>
    <s v="fvv"/>
    <d v="1988-01-01T00:00:00"/>
    <m/>
    <n v="3"/>
    <n v="0"/>
    <n v="2.5"/>
    <x v="488"/>
    <n v="24.668099999999999"/>
    <n v="24.668099999999999"/>
    <n v="0"/>
    <n v="0"/>
    <n v="1"/>
    <n v="0"/>
    <n v="0"/>
    <x v="0"/>
    <x v="0"/>
    <m/>
    <m/>
    <m/>
    <m/>
    <m/>
    <m/>
    <n v="24.668099999999999"/>
    <m/>
    <m/>
    <m/>
    <m/>
    <m/>
    <m/>
    <m/>
    <m/>
    <m/>
    <m/>
    <m/>
    <s v="538697"/>
    <s v="6272141"/>
    <n v="24.668099999999999"/>
    <n v="0"/>
    <n v="0"/>
  </r>
  <r>
    <n v="281"/>
    <x v="253"/>
    <s v=""/>
    <x v="604"/>
    <n v="2017"/>
    <n v="23220113"/>
    <x v="108"/>
    <x v="251"/>
    <x v="252"/>
    <n v="9500"/>
    <s v="Hobro"/>
    <n v="791"/>
    <n v="250"/>
    <x v="101"/>
    <m/>
    <s v="DC"/>
    <s v="Decentralt værk"/>
    <n v="353000"/>
    <n v="350030"/>
    <x v="5"/>
    <x v="1"/>
    <s v="kvt"/>
    <d v="2009-09-23T00:00:00"/>
    <m/>
    <n v="3"/>
    <n v="1.1299999999999999"/>
    <n v="1.19"/>
    <x v="489"/>
    <n v="0.67589999999999995"/>
    <n v="0.67589999999999995"/>
    <n v="0.54071999999999998"/>
    <n v="0.54071999999999998"/>
    <n v="0.25"/>
    <n v="0.75"/>
    <n v="0"/>
    <x v="0"/>
    <x v="0"/>
    <m/>
    <m/>
    <m/>
    <m/>
    <m/>
    <m/>
    <n v="1.3517999999999999"/>
    <m/>
    <m/>
    <m/>
    <m/>
    <m/>
    <m/>
    <m/>
    <m/>
    <m/>
    <m/>
    <m/>
    <s v="538697"/>
    <s v="6272141"/>
    <n v="1.3517999999999999"/>
    <n v="0"/>
    <n v="0"/>
  </r>
  <r>
    <n v="288"/>
    <x v="254"/>
    <s v=""/>
    <x v="605"/>
    <n v="2017"/>
    <n v="34484414"/>
    <x v="109"/>
    <x v="252"/>
    <x v="253"/>
    <n v="5800"/>
    <s v="Nyborg"/>
    <n v="450"/>
    <n v="82"/>
    <x v="102"/>
    <m/>
    <s v="ER"/>
    <s v="Erhvervsværk"/>
    <n v="382200"/>
    <n v="383900"/>
    <x v="361"/>
    <x v="9"/>
    <s v="pev"/>
    <d v="1989-01-01T00:00:00"/>
    <m/>
    <n v="24"/>
    <n v="5"/>
    <n v="17"/>
    <x v="490"/>
    <n v="369.5"/>
    <n v="205.4"/>
    <n v="58.953600000000002"/>
    <n v="22.503599999999999"/>
    <n v="0.37594205147953513"/>
    <n v="0.3237069716568246"/>
    <n v="0.30035097686364026"/>
    <x v="0"/>
    <x v="0"/>
    <m/>
    <n v="15.029"/>
    <m/>
    <n v="3.0129999999999999"/>
    <m/>
    <m/>
    <m/>
    <n v="633.85"/>
    <m/>
    <m/>
    <m/>
    <m/>
    <m/>
    <m/>
    <m/>
    <m/>
    <m/>
    <m/>
    <s v="615132,96"/>
    <s v="6130076,56"/>
    <n v="303.27449999999999"/>
    <n v="348.61750000000006"/>
    <n v="0"/>
  </r>
  <r>
    <n v="288"/>
    <x v="254"/>
    <s v=""/>
    <x v="606"/>
    <n v="2017"/>
    <n v="34484414"/>
    <x v="109"/>
    <x v="252"/>
    <x v="253"/>
    <n v="5800"/>
    <s v="Nyborg"/>
    <n v="450"/>
    <n v="82"/>
    <x v="102"/>
    <m/>
    <s v="ER"/>
    <s v="Erhvervsværk"/>
    <n v="382200"/>
    <n v="383900"/>
    <x v="362"/>
    <x v="9"/>
    <s v="pev"/>
    <d v="1983-01-01T00:00:00"/>
    <m/>
    <n v="24"/>
    <n v="5"/>
    <n v="17"/>
    <x v="491"/>
    <n v="313.39999999999998"/>
    <n v="207.1"/>
    <n v="59.443199999999997"/>
    <n v="21.279599999999999"/>
    <n v="0.42116642968005175"/>
    <n v="0.36265785098151515"/>
    <n v="0.2161757193384331"/>
    <x v="0"/>
    <x v="0"/>
    <m/>
    <n v="15.15"/>
    <m/>
    <n v="3.0489999999999999"/>
    <m/>
    <m/>
    <m/>
    <n v="647.79399999999998"/>
    <m/>
    <m/>
    <m/>
    <m/>
    <m/>
    <m/>
    <m/>
    <m/>
    <m/>
    <m/>
    <s v="615132,96"/>
    <s v="6130076,56"/>
    <n v="309.7063"/>
    <n v="356.2867"/>
    <n v="0"/>
  </r>
  <r>
    <n v="288"/>
    <x v="254"/>
    <s v=""/>
    <x v="607"/>
    <n v="2017"/>
    <n v="34484414"/>
    <x v="109"/>
    <x v="252"/>
    <x v="253"/>
    <n v="5800"/>
    <s v="Nyborg"/>
    <n v="450"/>
    <n v="82"/>
    <x v="102"/>
    <m/>
    <s v="ER"/>
    <s v="Erhvervsværk"/>
    <n v="382200"/>
    <n v="383900"/>
    <x v="363"/>
    <x v="9"/>
    <s v="pev"/>
    <d v="2002-10-01T00:00:00"/>
    <m/>
    <n v="29"/>
    <n v="7"/>
    <n v="20"/>
    <x v="492"/>
    <n v="343"/>
    <n v="203"/>
    <n v="58.388399999999997"/>
    <n v="22.2912"/>
    <n v="0.39176694999972983"/>
    <n v="0.33804894655218065"/>
    <n v="0.27018410344808952"/>
    <x v="0"/>
    <x v="0"/>
    <m/>
    <n v="14.907999999999999"/>
    <m/>
    <n v="2.9769999999999999"/>
    <m/>
    <m/>
    <m/>
    <n v="652.92499999999995"/>
    <m/>
    <m/>
    <m/>
    <m/>
    <m/>
    <m/>
    <m/>
    <m/>
    <m/>
    <m/>
    <s v="615132,96"/>
    <s v="6130076,56"/>
    <n v="311.70124999999996"/>
    <n v="359.10874999999999"/>
    <n v="0"/>
  </r>
  <r>
    <n v="288"/>
    <x v="254"/>
    <s v=""/>
    <x v="608"/>
    <n v="2017"/>
    <n v="34484414"/>
    <x v="109"/>
    <x v="252"/>
    <x v="253"/>
    <n v="5800"/>
    <s v="Nyborg"/>
    <n v="450"/>
    <n v="82"/>
    <x v="102"/>
    <m/>
    <s v="ER"/>
    <s v="Erhvervsværk"/>
    <n v="382200"/>
    <n v="383900"/>
    <x v="364"/>
    <x v="7"/>
    <s v="pev"/>
    <d v="1998-07-01T00:00:00"/>
    <m/>
    <n v="16"/>
    <n v="4.9000000000000004"/>
    <n v="8"/>
    <x v="21"/>
    <n v="0"/>
    <n v="0"/>
    <n v="0"/>
    <n v="0"/>
    <n v="0"/>
    <n v="0"/>
    <n v="1"/>
    <x v="0"/>
    <x v="0"/>
    <m/>
    <m/>
    <m/>
    <m/>
    <m/>
    <m/>
    <n v="0"/>
    <m/>
    <m/>
    <m/>
    <m/>
    <m/>
    <m/>
    <m/>
    <m/>
    <m/>
    <m/>
    <m/>
    <s v="615132,96"/>
    <s v="6130076,56"/>
    <n v="0"/>
    <n v="0"/>
    <n v="0"/>
  </r>
  <r>
    <n v="288"/>
    <x v="255"/>
    <s v=""/>
    <x v="609"/>
    <n v="2017"/>
    <n v="34484414"/>
    <x v="109"/>
    <x v="253"/>
    <x v="254"/>
    <n v="8000"/>
    <s v="Aarhus C"/>
    <n v="751"/>
    <n v="206"/>
    <x v="69"/>
    <m/>
    <s v="ER"/>
    <s v="Erhvervsværk"/>
    <n v="467700"/>
    <n v="460000"/>
    <x v="365"/>
    <x v="6"/>
    <s v="pvp"/>
    <d v="2009-11-01T00:00:00"/>
    <m/>
    <n v="2"/>
    <n v="0"/>
    <n v="2"/>
    <x v="493"/>
    <n v="13.266"/>
    <n v="13.266"/>
    <n v="0"/>
    <n v="0"/>
    <n v="1"/>
    <n v="0"/>
    <n v="0"/>
    <x v="0"/>
    <x v="0"/>
    <m/>
    <m/>
    <m/>
    <m/>
    <m/>
    <m/>
    <m/>
    <m/>
    <m/>
    <m/>
    <m/>
    <m/>
    <m/>
    <m/>
    <n v="13.266"/>
    <m/>
    <m/>
    <m/>
    <s v="575704,25"/>
    <s v="6223152,5"/>
    <n v="0"/>
    <n v="13.266"/>
    <n v="0"/>
  </r>
  <r>
    <n v="289"/>
    <x v="256"/>
    <s v=""/>
    <x v="610"/>
    <n v="2017"/>
    <n v="51087119"/>
    <x v="110"/>
    <x v="254"/>
    <x v="255"/>
    <n v="9293"/>
    <s v="Kongerslev"/>
    <n v="851"/>
    <n v="313"/>
    <x v="103"/>
    <m/>
    <s v="DC"/>
    <s v="Decentralt værk"/>
    <n v="353000"/>
    <n v="350030"/>
    <x v="115"/>
    <x v="1"/>
    <s v="kvt"/>
    <d v="1989-01-01T00:00:00"/>
    <m/>
    <n v="2.1"/>
    <n v="0.71"/>
    <n v="1.35"/>
    <x v="494"/>
    <n v="9.2988000000000001E-2"/>
    <n v="9.2988000000000001E-2"/>
    <n v="5.2091999999999999E-2"/>
    <n v="5.2091999999999999E-2"/>
    <n v="0.27393628303567641"/>
    <n v="0.72606371696432359"/>
    <n v="0"/>
    <x v="0"/>
    <x v="0"/>
    <m/>
    <m/>
    <m/>
    <m/>
    <m/>
    <m/>
    <n v="0.16972559999999998"/>
    <m/>
    <m/>
    <m/>
    <m/>
    <m/>
    <m/>
    <m/>
    <m/>
    <m/>
    <m/>
    <m/>
    <s v="567999"/>
    <s v="6305322"/>
    <n v="0.16972559999999998"/>
    <n v="0"/>
    <n v="0"/>
  </r>
  <r>
    <n v="289"/>
    <x v="256"/>
    <s v=""/>
    <x v="611"/>
    <n v="2017"/>
    <n v="51087119"/>
    <x v="110"/>
    <x v="254"/>
    <x v="255"/>
    <n v="9293"/>
    <s v="Kongerslev"/>
    <n v="851"/>
    <n v="313"/>
    <x v="103"/>
    <m/>
    <s v="DC"/>
    <s v="Decentralt værk"/>
    <n v="353000"/>
    <n v="350030"/>
    <x v="21"/>
    <x v="1"/>
    <s v="kvt"/>
    <d v="1997-01-01T00:00:00"/>
    <m/>
    <n v="2.1"/>
    <n v="0.7"/>
    <n v="1.35"/>
    <x v="495"/>
    <n v="0.20563200000000001"/>
    <n v="0.20563200000000001"/>
    <n v="0.109584"/>
    <n v="0.109584"/>
    <n v="0.27393581307909226"/>
    <n v="0.72606418692090768"/>
    <n v="0"/>
    <x v="0"/>
    <x v="0"/>
    <m/>
    <m/>
    <m/>
    <m/>
    <m/>
    <m/>
    <n v="0.37532880000000002"/>
    <m/>
    <m/>
    <m/>
    <m/>
    <m/>
    <m/>
    <m/>
    <m/>
    <m/>
    <m/>
    <m/>
    <s v="567999"/>
    <s v="6305322"/>
    <n v="0.37532880000000002"/>
    <n v="0"/>
    <n v="0"/>
  </r>
  <r>
    <n v="289"/>
    <x v="256"/>
    <s v=""/>
    <x v="612"/>
    <n v="2017"/>
    <n v="51087119"/>
    <x v="110"/>
    <x v="254"/>
    <x v="255"/>
    <n v="9293"/>
    <s v="Kongerslev"/>
    <n v="851"/>
    <n v="313"/>
    <x v="103"/>
    <m/>
    <s v="DC"/>
    <s v="Decentralt værk"/>
    <n v="353000"/>
    <n v="350030"/>
    <x v="366"/>
    <x v="1"/>
    <s v="kvt"/>
    <d v="1994-01-01T00:00:00"/>
    <m/>
    <n v="1.45"/>
    <n v="0.53"/>
    <n v="0.8"/>
    <x v="496"/>
    <n v="0.12214800000000001"/>
    <n v="0.12214800000000001"/>
    <n v="7.11252E-2"/>
    <n v="7.11252E-2"/>
    <n v="0.27393831745519137"/>
    <n v="0.72606168254480863"/>
    <n v="0"/>
    <x v="0"/>
    <x v="0"/>
    <m/>
    <m/>
    <m/>
    <m/>
    <m/>
    <m/>
    <n v="0.22294800000000001"/>
    <m/>
    <m/>
    <m/>
    <m/>
    <m/>
    <m/>
    <m/>
    <m/>
    <m/>
    <m/>
    <m/>
    <s v="567999"/>
    <s v="6305322"/>
    <n v="0.22294800000000001"/>
    <n v="0"/>
    <n v="0"/>
  </r>
  <r>
    <n v="289"/>
    <x v="256"/>
    <s v=""/>
    <x v="613"/>
    <n v="2017"/>
    <n v="51087119"/>
    <x v="110"/>
    <x v="254"/>
    <x v="255"/>
    <n v="9293"/>
    <s v="Kongerslev"/>
    <n v="851"/>
    <n v="313"/>
    <x v="103"/>
    <m/>
    <s v="DC"/>
    <s v="Decentralt værk"/>
    <n v="353000"/>
    <n v="350030"/>
    <x v="56"/>
    <x v="0"/>
    <s v="fvv"/>
    <d v="1994-01-01T00:00:00"/>
    <m/>
    <n v="2.2400000000000002"/>
    <n v="0"/>
    <n v="2"/>
    <x v="497"/>
    <n v="2.0037959999999999"/>
    <n v="2.0037959999999999"/>
    <n v="0"/>
    <n v="0"/>
    <n v="1"/>
    <n v="0"/>
    <n v="0"/>
    <x v="0"/>
    <x v="0"/>
    <m/>
    <m/>
    <m/>
    <m/>
    <m/>
    <m/>
    <n v="2.2913748000000003"/>
    <m/>
    <m/>
    <m/>
    <m/>
    <m/>
    <m/>
    <m/>
    <m/>
    <m/>
    <m/>
    <m/>
    <s v="567999"/>
    <s v="6305322"/>
    <n v="2.2913748000000003"/>
    <n v="0"/>
    <n v="0"/>
  </r>
  <r>
    <n v="289"/>
    <x v="257"/>
    <s v=""/>
    <x v="614"/>
    <n v="2017"/>
    <n v="51087119"/>
    <x v="110"/>
    <x v="255"/>
    <x v="256"/>
    <n v="9293"/>
    <s v="Kongerslev"/>
    <n v="851"/>
    <n v="313"/>
    <x v="103"/>
    <m/>
    <s v="FJ"/>
    <s v="Fjernvarmeværk"/>
    <n v="353000"/>
    <n v="350030"/>
    <x v="367"/>
    <x v="0"/>
    <s v="fvv"/>
    <d v="2007-01-01T00:00:00"/>
    <m/>
    <n v="2.78"/>
    <n v="0"/>
    <n v="2.5"/>
    <x v="498"/>
    <n v="49.064399999999999"/>
    <n v="49.064399999999999"/>
    <n v="0"/>
    <n v="0"/>
    <n v="1"/>
    <n v="0"/>
    <n v="0"/>
    <x v="0"/>
    <x v="0"/>
    <m/>
    <m/>
    <m/>
    <m/>
    <m/>
    <m/>
    <m/>
    <m/>
    <m/>
    <m/>
    <n v="56.635469999999998"/>
    <m/>
    <m/>
    <m/>
    <m/>
    <m/>
    <m/>
    <m/>
    <s v="567913"/>
    <s v="6305118"/>
    <n v="0"/>
    <n v="56.635469999999998"/>
    <n v="0"/>
  </r>
  <r>
    <n v="292"/>
    <x v="258"/>
    <s v=""/>
    <x v="615"/>
    <n v="2017"/>
    <n v="23913615"/>
    <x v="111"/>
    <x v="256"/>
    <x v="257"/>
    <n v="5772"/>
    <s v="Kværndrup"/>
    <n v="430"/>
    <n v="86"/>
    <x v="104"/>
    <m/>
    <s v="FJ"/>
    <s v="Fjernvarmeværk"/>
    <n v="353000"/>
    <n v="350030"/>
    <x v="368"/>
    <x v="0"/>
    <s v="fvv"/>
    <d v="2005-12-01T00:00:00"/>
    <m/>
    <n v="5"/>
    <n v="0"/>
    <n v="5"/>
    <x v="499"/>
    <n v="48.92"/>
    <n v="48.92"/>
    <n v="0"/>
    <n v="0"/>
    <n v="1"/>
    <n v="0"/>
    <n v="0"/>
    <x v="0"/>
    <x v="0"/>
    <m/>
    <m/>
    <m/>
    <m/>
    <m/>
    <m/>
    <m/>
    <m/>
    <m/>
    <n v="50.881999999999998"/>
    <m/>
    <m/>
    <m/>
    <m/>
    <m/>
    <m/>
    <m/>
    <m/>
    <s v="596787"/>
    <s v="6115566"/>
    <n v="0"/>
    <n v="50.881999999999998"/>
    <n v="0"/>
  </r>
  <r>
    <n v="292"/>
    <x v="258"/>
    <s v=""/>
    <x v="616"/>
    <n v="2017"/>
    <n v="23913615"/>
    <x v="111"/>
    <x v="256"/>
    <x v="257"/>
    <n v="5772"/>
    <s v="Kværndrup"/>
    <n v="430"/>
    <n v="86"/>
    <x v="104"/>
    <m/>
    <s v="FJ"/>
    <s v="Fjernvarmeværk"/>
    <n v="353000"/>
    <n v="350030"/>
    <x v="69"/>
    <x v="0"/>
    <s v="fvv"/>
    <d v="2012-09-01T00:00:00"/>
    <m/>
    <n v="6.5"/>
    <n v="0"/>
    <n v="6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96787"/>
    <s v="6115566"/>
    <n v="0"/>
    <n v="0"/>
    <n v="0"/>
  </r>
  <r>
    <n v="292"/>
    <x v="258"/>
    <s v=""/>
    <x v="617"/>
    <n v="2017"/>
    <n v="23913615"/>
    <x v="111"/>
    <x v="256"/>
    <x v="257"/>
    <n v="5772"/>
    <s v="Kværndrup"/>
    <n v="430"/>
    <n v="86"/>
    <x v="104"/>
    <m/>
    <s v="FJ"/>
    <s v="Fjernvarmeværk"/>
    <n v="353000"/>
    <n v="350030"/>
    <x v="369"/>
    <x v="3"/>
    <s v="fvv"/>
    <d v="2015-07-01T00:00:00"/>
    <m/>
    <n v="3"/>
    <n v="0"/>
    <n v="3"/>
    <x v="500"/>
    <n v="8.5"/>
    <n v="8.5"/>
    <n v="0"/>
    <n v="0"/>
    <n v="1"/>
    <n v="0"/>
    <n v="0"/>
    <x v="0"/>
    <x v="0"/>
    <m/>
    <m/>
    <m/>
    <m/>
    <m/>
    <m/>
    <m/>
    <m/>
    <m/>
    <m/>
    <m/>
    <m/>
    <m/>
    <m/>
    <m/>
    <n v="8.7910000000000004"/>
    <m/>
    <m/>
    <s v="596787"/>
    <s v="6115566"/>
    <n v="0"/>
    <n v="8.7910000000000004"/>
    <n v="0"/>
  </r>
  <r>
    <n v="296"/>
    <x v="259"/>
    <s v=""/>
    <x v="618"/>
    <n v="2017"/>
    <n v="16215910"/>
    <x v="112"/>
    <x v="257"/>
    <x v="258"/>
    <n v="7470"/>
    <s v="Karup J"/>
    <n v="791"/>
    <n v="242"/>
    <x v="105"/>
    <m/>
    <s v="DC"/>
    <s v="Decentralt værk"/>
    <n v="353000"/>
    <n v="350030"/>
    <x v="13"/>
    <x v="0"/>
    <s v="fvv"/>
    <d v="1993-01-01T00:00:00"/>
    <m/>
    <n v="1.5"/>
    <n v="0"/>
    <n v="1.5"/>
    <x v="501"/>
    <n v="17.096399999999999"/>
    <n v="17.096399999999999"/>
    <n v="0"/>
    <n v="0"/>
    <n v="1"/>
    <n v="0"/>
    <n v="0"/>
    <x v="0"/>
    <x v="0"/>
    <m/>
    <m/>
    <m/>
    <m/>
    <m/>
    <m/>
    <n v="18.305852399999999"/>
    <m/>
    <m/>
    <m/>
    <m/>
    <m/>
    <m/>
    <m/>
    <m/>
    <m/>
    <m/>
    <m/>
    <s v="509096,83"/>
    <s v="6238761,87"/>
    <n v="18.305852399999999"/>
    <n v="0"/>
    <n v="0"/>
  </r>
  <r>
    <n v="296"/>
    <x v="259"/>
    <s v=""/>
    <x v="619"/>
    <n v="2017"/>
    <n v="16215910"/>
    <x v="112"/>
    <x v="257"/>
    <x v="258"/>
    <n v="7470"/>
    <s v="Karup J"/>
    <n v="791"/>
    <n v="242"/>
    <x v="105"/>
    <m/>
    <s v="DC"/>
    <s v="Decentralt værk"/>
    <n v="353000"/>
    <n v="350030"/>
    <x v="370"/>
    <x v="1"/>
    <s v="kvt"/>
    <d v="2005-10-06T00:00:00"/>
    <m/>
    <n v="3.4"/>
    <n v="1.4"/>
    <n v="1.8"/>
    <x v="502"/>
    <n v="10.6416"/>
    <n v="10.6416"/>
    <n v="7.8051599999999999"/>
    <n v="7.8051599999999999"/>
    <n v="0.28137508269438533"/>
    <n v="0.71862491730561473"/>
    <n v="0"/>
    <x v="0"/>
    <x v="0"/>
    <m/>
    <m/>
    <m/>
    <m/>
    <m/>
    <m/>
    <n v="18.909990000000001"/>
    <m/>
    <m/>
    <m/>
    <m/>
    <m/>
    <m/>
    <m/>
    <m/>
    <m/>
    <m/>
    <m/>
    <s v="509096,83"/>
    <s v="6238761,87"/>
    <n v="18.909990000000001"/>
    <n v="0"/>
    <n v="0"/>
  </r>
  <r>
    <n v="297"/>
    <x v="260"/>
    <s v=""/>
    <x v="620"/>
    <n v="2017"/>
    <n v="42125814"/>
    <x v="113"/>
    <x v="258"/>
    <x v="259"/>
    <n v="8520"/>
    <s v="Lystrup"/>
    <n v="751"/>
    <n v="206"/>
    <x v="69"/>
    <n v="1"/>
    <s v="FJ"/>
    <s v="Fjernvarmeværk"/>
    <n v="353000"/>
    <n v="350030"/>
    <x v="13"/>
    <x v="0"/>
    <s v="fvv"/>
    <d v="1996-01-01T00:00:00"/>
    <m/>
    <n v="12"/>
    <n v="0"/>
    <n v="12"/>
    <x v="503"/>
    <n v="0.151"/>
    <n v="0.151"/>
    <n v="0"/>
    <n v="0"/>
    <n v="1"/>
    <n v="0"/>
    <n v="0"/>
    <x v="0"/>
    <x v="0"/>
    <m/>
    <m/>
    <m/>
    <n v="0.1682303"/>
    <m/>
    <m/>
    <m/>
    <m/>
    <m/>
    <m/>
    <m/>
    <m/>
    <m/>
    <m/>
    <m/>
    <m/>
    <m/>
    <m/>
    <s v="576866,75"/>
    <s v="6232807,5"/>
    <n v="0.1682303"/>
    <n v="0"/>
    <n v="0"/>
  </r>
  <r>
    <n v="297"/>
    <x v="260"/>
    <s v=""/>
    <x v="621"/>
    <n v="2017"/>
    <n v="42125814"/>
    <x v="113"/>
    <x v="258"/>
    <x v="259"/>
    <n v="8520"/>
    <s v="Lystrup"/>
    <n v="751"/>
    <n v="206"/>
    <x v="69"/>
    <n v="1"/>
    <s v="FJ"/>
    <s v="Fjernvarmeværk"/>
    <n v="353000"/>
    <n v="350030"/>
    <x v="16"/>
    <x v="0"/>
    <s v="fvv"/>
    <d v="1972-01-01T00:00:00"/>
    <m/>
    <n v="8.5"/>
    <n v="0"/>
    <n v="7.3"/>
    <x v="504"/>
    <n v="0.1043"/>
    <n v="0.1043"/>
    <n v="0"/>
    <n v="0"/>
    <n v="1"/>
    <n v="0"/>
    <n v="0"/>
    <x v="0"/>
    <x v="0"/>
    <m/>
    <m/>
    <m/>
    <n v="0.11586010000000001"/>
    <m/>
    <m/>
    <m/>
    <m/>
    <m/>
    <m/>
    <m/>
    <m/>
    <m/>
    <m/>
    <m/>
    <m/>
    <m/>
    <m/>
    <s v="576866,75"/>
    <s v="6232807,5"/>
    <n v="0.11586010000000001"/>
    <n v="0"/>
    <n v="0"/>
  </r>
  <r>
    <n v="297"/>
    <x v="260"/>
    <s v=""/>
    <x v="622"/>
    <n v="2017"/>
    <n v="42125814"/>
    <x v="113"/>
    <x v="258"/>
    <x v="259"/>
    <n v="8520"/>
    <s v="Lystrup"/>
    <n v="751"/>
    <n v="206"/>
    <x v="69"/>
    <n v="1"/>
    <s v="FJ"/>
    <s v="Fjernvarmeværk"/>
    <n v="353000"/>
    <n v="350030"/>
    <x v="4"/>
    <x v="0"/>
    <s v="fvv"/>
    <d v="1975-01-01T00:00:00"/>
    <m/>
    <n v="7.5"/>
    <n v="0"/>
    <n v="6.3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76866,75"/>
    <s v="6232807,5"/>
    <n v="0"/>
    <n v="0"/>
    <n v="0"/>
  </r>
  <r>
    <n v="300"/>
    <x v="261"/>
    <s v=""/>
    <x v="623"/>
    <n v="2017"/>
    <n v="31223717"/>
    <x v="114"/>
    <x v="259"/>
    <x v="260"/>
    <n v="8870"/>
    <s v="Langå"/>
    <n v="730"/>
    <n v="207"/>
    <x v="106"/>
    <m/>
    <s v="DC"/>
    <s v="Decentralt værk"/>
    <n v="353000"/>
    <n v="350030"/>
    <x v="371"/>
    <x v="0"/>
    <s v="fvv"/>
    <d v="2005-12-01T00:00:00"/>
    <m/>
    <n v="8.5500000000000007"/>
    <n v="0"/>
    <n v="8.4"/>
    <x v="505"/>
    <n v="16.1784"/>
    <n v="16.1784"/>
    <n v="0"/>
    <n v="0"/>
    <n v="1"/>
    <n v="0"/>
    <n v="0"/>
    <x v="0"/>
    <x v="0"/>
    <m/>
    <m/>
    <m/>
    <m/>
    <m/>
    <m/>
    <n v="15.9471972"/>
    <m/>
    <m/>
    <m/>
    <m/>
    <m/>
    <m/>
    <m/>
    <m/>
    <m/>
    <m/>
    <m/>
    <s v="555320"/>
    <s v="6250052,99"/>
    <n v="15.9471972"/>
    <n v="0"/>
    <n v="0"/>
  </r>
  <r>
    <n v="300"/>
    <x v="261"/>
    <s v=""/>
    <x v="624"/>
    <n v="2017"/>
    <n v="31223717"/>
    <x v="114"/>
    <x v="259"/>
    <x v="260"/>
    <n v="8870"/>
    <s v="Langå"/>
    <n v="730"/>
    <n v="207"/>
    <x v="106"/>
    <m/>
    <s v="DC"/>
    <s v="Decentralt værk"/>
    <n v="353000"/>
    <n v="350030"/>
    <x v="75"/>
    <x v="1"/>
    <s v="kvt"/>
    <d v="1991-06-01T00:00:00"/>
    <m/>
    <n v="7.4"/>
    <n v="2.95"/>
    <n v="3.85"/>
    <x v="506"/>
    <n v="37.908000000000001"/>
    <n v="37.908000000000001"/>
    <n v="27.439711200000001"/>
    <n v="27.439711200000001"/>
    <n v="0.27886825357974943"/>
    <n v="0.72113174642025057"/>
    <n v="0"/>
    <x v="0"/>
    <x v="0"/>
    <m/>
    <m/>
    <m/>
    <m/>
    <m/>
    <m/>
    <n v="67.967578799999998"/>
    <m/>
    <m/>
    <m/>
    <m/>
    <m/>
    <m/>
    <m/>
    <m/>
    <m/>
    <m/>
    <m/>
    <s v="555320"/>
    <s v="6250052,99"/>
    <n v="67.967578799999998"/>
    <n v="0"/>
    <n v="0"/>
  </r>
  <r>
    <n v="300"/>
    <x v="261"/>
    <s v=""/>
    <x v="625"/>
    <n v="2017"/>
    <n v="31223717"/>
    <x v="114"/>
    <x v="259"/>
    <x v="260"/>
    <n v="8870"/>
    <s v="Langå"/>
    <n v="730"/>
    <n v="207"/>
    <x v="106"/>
    <m/>
    <s v="DC"/>
    <s v="Decentralt værk"/>
    <n v="353000"/>
    <n v="350030"/>
    <x v="56"/>
    <x v="0"/>
    <s v="fvv"/>
    <d v="2016-03-21T00:00:00"/>
    <m/>
    <n v="1"/>
    <n v="0"/>
    <n v="1"/>
    <x v="507"/>
    <n v="16.146000000000001"/>
    <n v="16.146000000000001"/>
    <n v="0"/>
    <n v="0"/>
    <n v="1"/>
    <n v="0"/>
    <n v="0"/>
    <x v="0"/>
    <x v="0"/>
    <m/>
    <m/>
    <m/>
    <m/>
    <m/>
    <m/>
    <n v="18.144680400000002"/>
    <m/>
    <m/>
    <m/>
    <m/>
    <m/>
    <m/>
    <m/>
    <m/>
    <m/>
    <m/>
    <m/>
    <s v="555320"/>
    <s v="6250052,99"/>
    <n v="18.144680400000002"/>
    <n v="0"/>
    <n v="0"/>
  </r>
  <r>
    <n v="300"/>
    <x v="262"/>
    <s v=""/>
    <x v="626"/>
    <n v="2017"/>
    <n v="31223717"/>
    <x v="114"/>
    <x v="260"/>
    <x v="261"/>
    <n v="8870"/>
    <s v="Langå"/>
    <n v="730"/>
    <n v="207"/>
    <x v="106"/>
    <m/>
    <s v="FJ"/>
    <s v="Fjernvarmeværk"/>
    <n v="353000"/>
    <n v="350030"/>
    <x v="372"/>
    <x v="3"/>
    <s v="fvv"/>
    <d v="2016-05-27T00:00:00"/>
    <m/>
    <n v="6.5"/>
    <n v="0"/>
    <n v="6.5"/>
    <x v="508"/>
    <n v="15.138"/>
    <n v="15.138"/>
    <n v="0"/>
    <n v="0"/>
    <n v="1"/>
    <n v="0"/>
    <n v="0"/>
    <x v="0"/>
    <x v="0"/>
    <m/>
    <m/>
    <m/>
    <m/>
    <m/>
    <m/>
    <m/>
    <m/>
    <m/>
    <m/>
    <m/>
    <m/>
    <m/>
    <m/>
    <m/>
    <n v="15.138"/>
    <m/>
    <m/>
    <s v="555755"/>
    <s v="6251580,99"/>
    <n v="0"/>
    <n v="15.138"/>
    <n v="0"/>
  </r>
  <r>
    <n v="301"/>
    <x v="263"/>
    <s v=""/>
    <x v="627"/>
    <n v="2017"/>
    <n v="15763515"/>
    <x v="115"/>
    <x v="261"/>
    <x v="262"/>
    <n v="6940"/>
    <s v="Lem St"/>
    <n v="760"/>
    <n v="181"/>
    <x v="107"/>
    <n v="1"/>
    <s v="DC"/>
    <s v="Decentralt værk"/>
    <n v="353000"/>
    <n v="350030"/>
    <x v="1"/>
    <x v="1"/>
    <s v="kvt"/>
    <d v="1993-05-01T00:00:00"/>
    <m/>
    <n v="8.6"/>
    <n v="3.84"/>
    <n v="4.8"/>
    <x v="509"/>
    <n v="0.14507999999999999"/>
    <n v="0.14507999999999999"/>
    <n v="0.12816"/>
    <n v="0.12816"/>
    <n v="0.21760729173416271"/>
    <n v="0.78239270826583729"/>
    <n v="0"/>
    <x v="0"/>
    <x v="0"/>
    <m/>
    <m/>
    <m/>
    <m/>
    <m/>
    <m/>
    <n v="0.3333528"/>
    <m/>
    <m/>
    <m/>
    <m/>
    <m/>
    <m/>
    <m/>
    <m/>
    <m/>
    <m/>
    <m/>
    <s v="461252,21"/>
    <s v="6208811,12"/>
    <n v="0.3333528"/>
    <n v="0"/>
    <n v="0"/>
  </r>
  <r>
    <n v="301"/>
    <x v="263"/>
    <s v=""/>
    <x v="628"/>
    <n v="2017"/>
    <n v="15763515"/>
    <x v="115"/>
    <x v="261"/>
    <x v="262"/>
    <n v="6940"/>
    <s v="Lem St"/>
    <n v="760"/>
    <n v="181"/>
    <x v="107"/>
    <n v="1"/>
    <s v="DC"/>
    <s v="Decentralt værk"/>
    <n v="353000"/>
    <n v="350030"/>
    <x v="3"/>
    <x v="0"/>
    <s v="fvv"/>
    <d v="2007-10-01T00:00:00"/>
    <m/>
    <n v="5"/>
    <n v="0"/>
    <n v="5"/>
    <x v="510"/>
    <n v="118.6956"/>
    <n v="118.6956"/>
    <n v="0"/>
    <n v="0"/>
    <n v="1"/>
    <n v="0"/>
    <n v="0"/>
    <x v="0"/>
    <x v="0"/>
    <m/>
    <m/>
    <m/>
    <n v="0"/>
    <m/>
    <m/>
    <m/>
    <m/>
    <m/>
    <m/>
    <n v="100.6353"/>
    <m/>
    <m/>
    <m/>
    <m/>
    <m/>
    <m/>
    <m/>
    <s v="461252,21"/>
    <s v="6208811,12"/>
    <n v="0"/>
    <n v="100.6353"/>
    <n v="0"/>
  </r>
  <r>
    <n v="301"/>
    <x v="263"/>
    <s v=""/>
    <x v="629"/>
    <n v="2017"/>
    <n v="15763515"/>
    <x v="115"/>
    <x v="261"/>
    <x v="262"/>
    <n v="6940"/>
    <s v="Lem St"/>
    <n v="760"/>
    <n v="181"/>
    <x v="107"/>
    <n v="1"/>
    <s v="DC"/>
    <s v="Decentralt værk"/>
    <n v="353000"/>
    <n v="350030"/>
    <x v="2"/>
    <x v="0"/>
    <s v="fvv"/>
    <d v="1993-10-01T00:00:00"/>
    <m/>
    <n v="5"/>
    <n v="0"/>
    <n v="5"/>
    <x v="21"/>
    <n v="0"/>
    <n v="0"/>
    <n v="0"/>
    <n v="0"/>
    <n v="1"/>
    <n v="0"/>
    <n v="0"/>
    <x v="0"/>
    <x v="0"/>
    <m/>
    <m/>
    <m/>
    <m/>
    <m/>
    <m/>
    <m/>
    <m/>
    <m/>
    <m/>
    <m/>
    <m/>
    <m/>
    <m/>
    <m/>
    <m/>
    <m/>
    <m/>
    <s v="461252,21"/>
    <s v="6208811,12"/>
    <n v="0"/>
    <n v="0"/>
    <n v="0"/>
  </r>
  <r>
    <n v="301"/>
    <x v="263"/>
    <s v=""/>
    <x v="630"/>
    <n v="2017"/>
    <n v="15763515"/>
    <x v="115"/>
    <x v="261"/>
    <x v="262"/>
    <n v="6940"/>
    <s v="Lem St"/>
    <n v="760"/>
    <n v="181"/>
    <x v="107"/>
    <n v="1"/>
    <s v="DC"/>
    <s v="Decentralt værk"/>
    <n v="353000"/>
    <n v="350030"/>
    <x v="2"/>
    <x v="0"/>
    <s v="fvv"/>
    <d v="1996-01-01T00:00:00"/>
    <m/>
    <n v="12"/>
    <n v="0"/>
    <n v="12"/>
    <x v="511"/>
    <n v="29.570399999999999"/>
    <n v="29.570399999999999"/>
    <n v="0"/>
    <n v="0"/>
    <n v="1"/>
    <n v="0"/>
    <n v="0"/>
    <x v="0"/>
    <x v="0"/>
    <m/>
    <m/>
    <m/>
    <m/>
    <m/>
    <m/>
    <n v="28.0929924"/>
    <m/>
    <m/>
    <m/>
    <m/>
    <m/>
    <m/>
    <m/>
    <m/>
    <m/>
    <m/>
    <m/>
    <s v="461252,21"/>
    <s v="6208811,12"/>
    <n v="28.0929924"/>
    <n v="0"/>
    <n v="0"/>
  </r>
  <r>
    <n v="301"/>
    <x v="263"/>
    <s v=""/>
    <x v="631"/>
    <n v="2017"/>
    <n v="15763515"/>
    <x v="115"/>
    <x v="261"/>
    <x v="262"/>
    <n v="6940"/>
    <s v="Lem St"/>
    <n v="760"/>
    <n v="181"/>
    <x v="107"/>
    <n v="1"/>
    <s v="DC"/>
    <s v="Decentralt værk"/>
    <n v="353000"/>
    <n v="350030"/>
    <x v="128"/>
    <x v="0"/>
    <s v="fvv"/>
    <d v="1993-10-01T00:00:00"/>
    <m/>
    <n v="5"/>
    <n v="0"/>
    <n v="5"/>
    <x v="21"/>
    <n v="0"/>
    <n v="0"/>
    <n v="0"/>
    <n v="0"/>
    <n v="1"/>
    <n v="0"/>
    <n v="0"/>
    <x v="0"/>
    <x v="0"/>
    <m/>
    <m/>
    <m/>
    <n v="0"/>
    <m/>
    <m/>
    <m/>
    <m/>
    <m/>
    <m/>
    <n v="0"/>
    <m/>
    <m/>
    <m/>
    <m/>
    <m/>
    <m/>
    <m/>
    <s v="461252,21"/>
    <s v="6208811,12"/>
    <n v="0"/>
    <n v="0"/>
    <n v="0"/>
  </r>
  <r>
    <n v="302"/>
    <x v="264"/>
    <s v=""/>
    <x v="632"/>
    <n v="2017"/>
    <n v="36892412"/>
    <x v="116"/>
    <x v="262"/>
    <x v="263"/>
    <n v="7620"/>
    <s v="Lemvig"/>
    <n v="665"/>
    <n v="176"/>
    <x v="108"/>
    <n v="1"/>
    <s v="DC"/>
    <s v="Decentralt værk"/>
    <n v="353000"/>
    <n v="350030"/>
    <x v="373"/>
    <x v="0"/>
    <s v="fvv"/>
    <d v="1992-01-01T00:00:00"/>
    <m/>
    <n v="4.2"/>
    <n v="0"/>
    <n v="3.7"/>
    <x v="512"/>
    <n v="0.75239999999999996"/>
    <n v="0.75239999999999996"/>
    <n v="0"/>
    <n v="0"/>
    <n v="1"/>
    <n v="0"/>
    <n v="0"/>
    <x v="0"/>
    <x v="0"/>
    <m/>
    <m/>
    <m/>
    <m/>
    <m/>
    <m/>
    <m/>
    <m/>
    <n v="0.83879999999999999"/>
    <m/>
    <m/>
    <m/>
    <m/>
    <m/>
    <m/>
    <m/>
    <m/>
    <m/>
    <s v="456938,52"/>
    <s v="6266833,81"/>
    <n v="0"/>
    <n v="0.83879999999999999"/>
    <n v="0"/>
  </r>
  <r>
    <n v="302"/>
    <x v="264"/>
    <s v=""/>
    <x v="633"/>
    <n v="2017"/>
    <n v="36892412"/>
    <x v="116"/>
    <x v="262"/>
    <x v="263"/>
    <n v="7620"/>
    <s v="Lemvig"/>
    <n v="665"/>
    <n v="176"/>
    <x v="108"/>
    <n v="1"/>
    <s v="DC"/>
    <s v="Decentralt værk"/>
    <n v="353000"/>
    <n v="350030"/>
    <x v="374"/>
    <x v="0"/>
    <s v="fvv"/>
    <d v="1992-01-01T00:00:00"/>
    <m/>
    <n v="1.1000000000000001"/>
    <n v="0"/>
    <n v="0.8"/>
    <x v="513"/>
    <n v="0.79920000000000002"/>
    <n v="0.79920000000000002"/>
    <n v="0"/>
    <n v="0"/>
    <n v="1"/>
    <n v="0"/>
    <n v="0"/>
    <x v="0"/>
    <x v="0"/>
    <m/>
    <m/>
    <m/>
    <m/>
    <m/>
    <m/>
    <m/>
    <m/>
    <n v="0.88560000000000005"/>
    <m/>
    <m/>
    <m/>
    <m/>
    <m/>
    <m/>
    <m/>
    <m/>
    <m/>
    <s v="456938,52"/>
    <s v="6266833,81"/>
    <n v="0"/>
    <n v="0.88560000000000005"/>
    <n v="0"/>
  </r>
  <r>
    <n v="302"/>
    <x v="264"/>
    <s v=""/>
    <x v="634"/>
    <n v="2017"/>
    <n v="36892412"/>
    <x v="116"/>
    <x v="262"/>
    <x v="263"/>
    <n v="7620"/>
    <s v="Lemvig"/>
    <n v="665"/>
    <n v="176"/>
    <x v="108"/>
    <n v="1"/>
    <s v="DC"/>
    <s v="Decentralt værk"/>
    <n v="353000"/>
    <n v="350030"/>
    <x v="375"/>
    <x v="0"/>
    <s v="fvv"/>
    <d v="1984-01-01T00:00:00"/>
    <m/>
    <n v="5"/>
    <n v="0"/>
    <n v="4.5999999999999996"/>
    <x v="514"/>
    <n v="4.7915999999999999"/>
    <n v="4.7915999999999999"/>
    <n v="0"/>
    <n v="0"/>
    <n v="1"/>
    <n v="0"/>
    <n v="0"/>
    <x v="0"/>
    <x v="0"/>
    <m/>
    <m/>
    <m/>
    <m/>
    <m/>
    <m/>
    <m/>
    <m/>
    <m/>
    <m/>
    <m/>
    <m/>
    <n v="5.25"/>
    <m/>
    <m/>
    <m/>
    <m/>
    <m/>
    <s v="456938,52"/>
    <s v="6266833,81"/>
    <n v="0"/>
    <n v="5.25"/>
    <n v="0"/>
  </r>
  <r>
    <n v="302"/>
    <x v="264"/>
    <s v=""/>
    <x v="635"/>
    <n v="2017"/>
    <n v="36892412"/>
    <x v="116"/>
    <x v="262"/>
    <x v="263"/>
    <n v="7620"/>
    <s v="Lemvig"/>
    <n v="665"/>
    <n v="176"/>
    <x v="108"/>
    <n v="1"/>
    <s v="DC"/>
    <s v="Decentralt værk"/>
    <n v="353000"/>
    <n v="350030"/>
    <x v="376"/>
    <x v="0"/>
    <s v="fvv"/>
    <d v="2004-06-01T00:00:00"/>
    <m/>
    <n v="6.5"/>
    <n v="0"/>
    <n v="7.5"/>
    <x v="515"/>
    <n v="73.753200000000007"/>
    <n v="73.753200000000007"/>
    <n v="0"/>
    <n v="0"/>
    <n v="1"/>
    <n v="0"/>
    <n v="0"/>
    <x v="0"/>
    <x v="0"/>
    <m/>
    <m/>
    <m/>
    <m/>
    <m/>
    <m/>
    <m/>
    <m/>
    <m/>
    <m/>
    <n v="67.859200000000001"/>
    <m/>
    <m/>
    <m/>
    <m/>
    <m/>
    <m/>
    <m/>
    <s v="456938,52"/>
    <s v="6266833,81"/>
    <n v="0"/>
    <n v="67.859200000000001"/>
    <n v="0"/>
  </r>
  <r>
    <n v="302"/>
    <x v="264"/>
    <s v=""/>
    <x v="636"/>
    <n v="2017"/>
    <n v="36892412"/>
    <x v="116"/>
    <x v="262"/>
    <x v="263"/>
    <n v="7620"/>
    <s v="Lemvig"/>
    <n v="665"/>
    <n v="176"/>
    <x v="108"/>
    <n v="1"/>
    <s v="DC"/>
    <s v="Decentralt værk"/>
    <n v="353000"/>
    <n v="350030"/>
    <x v="377"/>
    <x v="1"/>
    <s v="kvt"/>
    <d v="1993-06-01T00:00:00"/>
    <m/>
    <n v="5"/>
    <n v="2"/>
    <n v="2.5"/>
    <x v="516"/>
    <n v="29.1996"/>
    <n v="29.1996"/>
    <n v="24.865200000000002"/>
    <n v="24.865200000000002"/>
    <n v="0.24128391242265587"/>
    <n v="0.7587160875773441"/>
    <n v="0"/>
    <x v="0"/>
    <x v="0"/>
    <m/>
    <m/>
    <m/>
    <m/>
    <m/>
    <m/>
    <m/>
    <m/>
    <n v="60.508800000000001"/>
    <m/>
    <m/>
    <m/>
    <m/>
    <m/>
    <m/>
    <m/>
    <m/>
    <m/>
    <s v="456938,52"/>
    <s v="6266833,81"/>
    <n v="0"/>
    <n v="60.508800000000001"/>
    <n v="0"/>
  </r>
  <r>
    <n v="302"/>
    <x v="264"/>
    <s v=""/>
    <x v="637"/>
    <n v="2017"/>
    <n v="36892412"/>
    <x v="116"/>
    <x v="262"/>
    <x v="263"/>
    <n v="7620"/>
    <s v="Lemvig"/>
    <n v="665"/>
    <n v="176"/>
    <x v="108"/>
    <n v="1"/>
    <s v="DC"/>
    <s v="Decentralt værk"/>
    <n v="353000"/>
    <n v="350030"/>
    <x v="378"/>
    <x v="0"/>
    <s v="fvv"/>
    <d v="1992-01-01T00:00:00"/>
    <m/>
    <n v="9.1"/>
    <n v="0"/>
    <n v="8.1999999999999993"/>
    <x v="517"/>
    <n v="0.25919999999999999"/>
    <n v="0.25919999999999999"/>
    <n v="0"/>
    <n v="0"/>
    <n v="1"/>
    <n v="0"/>
    <n v="0"/>
    <x v="0"/>
    <x v="0"/>
    <m/>
    <m/>
    <m/>
    <n v="0"/>
    <m/>
    <m/>
    <m/>
    <m/>
    <m/>
    <m/>
    <m/>
    <m/>
    <m/>
    <n v="0.32242000000000004"/>
    <m/>
    <m/>
    <m/>
    <m/>
    <s v="456938,52"/>
    <s v="6266833,81"/>
    <n v="0"/>
    <n v="0.32242000000000004"/>
    <n v="0"/>
  </r>
  <r>
    <n v="302"/>
    <x v="264"/>
    <s v=""/>
    <x v="638"/>
    <n v="2017"/>
    <n v="36892412"/>
    <x v="116"/>
    <x v="262"/>
    <x v="263"/>
    <n v="7620"/>
    <s v="Lemvig"/>
    <n v="665"/>
    <n v="176"/>
    <x v="108"/>
    <n v="1"/>
    <s v="DC"/>
    <s v="Decentralt værk"/>
    <n v="353000"/>
    <n v="350030"/>
    <x v="379"/>
    <x v="0"/>
    <s v="fvv"/>
    <d v="1991-01-01T00:00:00"/>
    <m/>
    <n v="11.5"/>
    <n v="0"/>
    <n v="10.4"/>
    <x v="518"/>
    <n v="0.1404"/>
    <n v="0.1404"/>
    <n v="0"/>
    <n v="0"/>
    <n v="1"/>
    <n v="0"/>
    <n v="0"/>
    <x v="0"/>
    <x v="0"/>
    <m/>
    <m/>
    <m/>
    <n v="0"/>
    <m/>
    <m/>
    <m/>
    <m/>
    <m/>
    <m/>
    <m/>
    <m/>
    <m/>
    <n v="0.17577999999999999"/>
    <m/>
    <m/>
    <m/>
    <m/>
    <s v="456938,52"/>
    <s v="6266833,81"/>
    <n v="0"/>
    <n v="0.17577999999999999"/>
    <n v="0"/>
  </r>
  <r>
    <n v="302"/>
    <x v="264"/>
    <s v=""/>
    <x v="639"/>
    <n v="2017"/>
    <n v="36892412"/>
    <x v="116"/>
    <x v="262"/>
    <x v="263"/>
    <n v="7620"/>
    <s v="Lemvig"/>
    <n v="665"/>
    <n v="176"/>
    <x v="108"/>
    <n v="1"/>
    <s v="DC"/>
    <s v="Decentralt værk"/>
    <n v="353000"/>
    <n v="350030"/>
    <x v="380"/>
    <x v="0"/>
    <s v="fvv"/>
    <d v="1984-01-01T00:00:00"/>
    <m/>
    <n v="5"/>
    <n v="0"/>
    <n v="4.5999999999999996"/>
    <x v="21"/>
    <n v="0"/>
    <n v="0"/>
    <n v="0"/>
    <n v="0"/>
    <n v="1"/>
    <n v="0"/>
    <n v="0"/>
    <x v="0"/>
    <x v="0"/>
    <m/>
    <m/>
    <m/>
    <m/>
    <m/>
    <m/>
    <m/>
    <m/>
    <m/>
    <m/>
    <m/>
    <m/>
    <n v="0"/>
    <m/>
    <m/>
    <m/>
    <m/>
    <m/>
    <s v="456938,52"/>
    <s v="6266833,81"/>
    <n v="0"/>
    <n v="0"/>
    <n v="0"/>
  </r>
  <r>
    <n v="302"/>
    <x v="264"/>
    <s v=""/>
    <x v="640"/>
    <n v="2017"/>
    <n v="36892412"/>
    <x v="116"/>
    <x v="262"/>
    <x v="263"/>
    <n v="7620"/>
    <s v="Lemvig"/>
    <n v="665"/>
    <n v="176"/>
    <x v="108"/>
    <n v="1"/>
    <s v="DC"/>
    <s v="Decentralt værk"/>
    <n v="353000"/>
    <n v="350030"/>
    <x v="381"/>
    <x v="0"/>
    <s v="fvv"/>
    <d v="2004-06-01T00:00:00"/>
    <m/>
    <n v="6.5"/>
    <n v="0"/>
    <n v="7.5"/>
    <x v="519"/>
    <n v="25.952400000000001"/>
    <n v="25.952400000000001"/>
    <n v="0"/>
    <n v="0"/>
    <n v="1"/>
    <n v="0"/>
    <n v="0"/>
    <x v="0"/>
    <x v="0"/>
    <m/>
    <m/>
    <m/>
    <m/>
    <m/>
    <m/>
    <m/>
    <m/>
    <m/>
    <m/>
    <n v="26.203240000000001"/>
    <m/>
    <m/>
    <m/>
    <m/>
    <m/>
    <m/>
    <m/>
    <s v="456938,52"/>
    <s v="6266833,81"/>
    <n v="0"/>
    <n v="26.203240000000001"/>
    <n v="0"/>
  </r>
  <r>
    <n v="302"/>
    <x v="265"/>
    <s v=""/>
    <x v="641"/>
    <n v="2017"/>
    <n v="36892412"/>
    <x v="116"/>
    <x v="263"/>
    <x v="264"/>
    <n v="7620"/>
    <s v="Lemvig"/>
    <n v="665"/>
    <n v="176"/>
    <x v="108"/>
    <m/>
    <s v="DC"/>
    <s v="Decentralt værk"/>
    <n v="351100"/>
    <n v="350010"/>
    <x v="382"/>
    <x v="0"/>
    <s v="fvv"/>
    <d v="1993-01-01T00:00:00"/>
    <m/>
    <n v="6.8"/>
    <n v="0"/>
    <n v="5"/>
    <x v="520"/>
    <n v="0.99719999999999998"/>
    <n v="0.99719999999999998"/>
    <n v="0"/>
    <n v="0"/>
    <n v="1"/>
    <n v="0"/>
    <n v="0"/>
    <x v="0"/>
    <x v="0"/>
    <m/>
    <m/>
    <m/>
    <m/>
    <m/>
    <m/>
    <n v="1.0709028"/>
    <m/>
    <m/>
    <m/>
    <m/>
    <m/>
    <m/>
    <m/>
    <m/>
    <m/>
    <m/>
    <m/>
    <s v="464063,94"/>
    <s v="6268034,66"/>
    <n v="1.0709028"/>
    <n v="0"/>
    <n v="0"/>
  </r>
  <r>
    <n v="302"/>
    <x v="265"/>
    <s v=""/>
    <x v="642"/>
    <n v="2017"/>
    <n v="36892412"/>
    <x v="116"/>
    <x v="263"/>
    <x v="264"/>
    <n v="7620"/>
    <s v="Lemvig"/>
    <n v="665"/>
    <n v="176"/>
    <x v="108"/>
    <m/>
    <s v="DC"/>
    <s v="Decentralt værk"/>
    <n v="351100"/>
    <n v="350010"/>
    <x v="383"/>
    <x v="1"/>
    <s v="kvt"/>
    <d v="1993-01-01T00:00:00"/>
    <m/>
    <n v="6.8"/>
    <n v="2.71"/>
    <n v="3.2"/>
    <x v="521"/>
    <n v="0.77039999999999997"/>
    <n v="0.77039999999999997"/>
    <n v="0.66852"/>
    <n v="0.66852"/>
    <n v="0.21837938008829055"/>
    <n v="0.7816206199117095"/>
    <n v="0"/>
    <x v="0"/>
    <x v="0"/>
    <m/>
    <m/>
    <m/>
    <m/>
    <m/>
    <m/>
    <n v="1.7639028000000001"/>
    <m/>
    <m/>
    <m/>
    <m/>
    <m/>
    <m/>
    <m/>
    <m/>
    <m/>
    <m/>
    <m/>
    <s v="464063,94"/>
    <s v="6268034,66"/>
    <n v="1.7639028000000001"/>
    <n v="0"/>
    <n v="0"/>
  </r>
  <r>
    <n v="302"/>
    <x v="266"/>
    <s v=""/>
    <x v="643"/>
    <n v="2017"/>
    <n v="36892412"/>
    <x v="116"/>
    <x v="264"/>
    <x v="265"/>
    <n v="7620"/>
    <s v="Lemvig"/>
    <n v="665"/>
    <n v="176"/>
    <x v="108"/>
    <m/>
    <s v="DC"/>
    <s v="Decentralt værk"/>
    <n v="351100"/>
    <n v="350010"/>
    <x v="115"/>
    <x v="1"/>
    <s v="kvt"/>
    <d v="1997-10-01T00:00:00"/>
    <m/>
    <n v="1.8"/>
    <n v="0.74"/>
    <n v="1.02"/>
    <x v="522"/>
    <n v="0.4536"/>
    <n v="0.4536"/>
    <n v="0.29160000000000003"/>
    <n v="0.29160000000000003"/>
    <n v="0.28385155014485441"/>
    <n v="0.71614844985514559"/>
    <n v="0"/>
    <x v="0"/>
    <x v="0"/>
    <m/>
    <m/>
    <m/>
    <m/>
    <m/>
    <m/>
    <n v="0.79900919999999998"/>
    <m/>
    <m/>
    <m/>
    <m/>
    <m/>
    <m/>
    <m/>
    <m/>
    <m/>
    <m/>
    <m/>
    <s v="452249,52"/>
    <s v="6268956,84"/>
    <n v="0.79900919999999998"/>
    <n v="0"/>
    <n v="0"/>
  </r>
  <r>
    <n v="302"/>
    <x v="266"/>
    <s v=""/>
    <x v="644"/>
    <n v="2017"/>
    <n v="36892412"/>
    <x v="116"/>
    <x v="264"/>
    <x v="265"/>
    <n v="7620"/>
    <s v="Lemvig"/>
    <n v="665"/>
    <n v="176"/>
    <x v="108"/>
    <m/>
    <s v="DC"/>
    <s v="Decentralt værk"/>
    <n v="351100"/>
    <n v="350010"/>
    <x v="384"/>
    <x v="1"/>
    <s v="kvt"/>
    <d v="2011-11-07T00:00:00"/>
    <m/>
    <n v="2.12"/>
    <n v="0.89"/>
    <n v="1.0900000000000001"/>
    <x v="523"/>
    <n v="20.4192"/>
    <n v="20.4192"/>
    <n v="14.9472"/>
    <n v="14.9472"/>
    <n v="0.27976718950379798"/>
    <n v="0.72023281049620202"/>
    <n v="0"/>
    <x v="0"/>
    <x v="0"/>
    <m/>
    <m/>
    <m/>
    <m/>
    <m/>
    <m/>
    <m/>
    <m/>
    <n v="36.493199999999995"/>
    <m/>
    <m/>
    <m/>
    <m/>
    <m/>
    <m/>
    <m/>
    <m/>
    <m/>
    <s v="452249,52"/>
    <s v="6268956,84"/>
    <n v="0"/>
    <n v="36.493199999999995"/>
    <n v="0"/>
  </r>
  <r>
    <n v="302"/>
    <x v="266"/>
    <s v=""/>
    <x v="645"/>
    <n v="2017"/>
    <n v="36892412"/>
    <x v="116"/>
    <x v="264"/>
    <x v="265"/>
    <n v="7620"/>
    <s v="Lemvig"/>
    <n v="665"/>
    <n v="176"/>
    <x v="108"/>
    <m/>
    <s v="DC"/>
    <s v="Decentralt værk"/>
    <n v="351100"/>
    <n v="350010"/>
    <x v="2"/>
    <x v="0"/>
    <s v="fvv"/>
    <d v="1997-12-21T00:00:00"/>
    <m/>
    <n v="2"/>
    <n v="0"/>
    <n v="2"/>
    <x v="524"/>
    <n v="0.18"/>
    <n v="0.18"/>
    <n v="0"/>
    <n v="0"/>
    <n v="1"/>
    <n v="0"/>
    <n v="0"/>
    <x v="0"/>
    <x v="0"/>
    <m/>
    <m/>
    <m/>
    <m/>
    <m/>
    <m/>
    <n v="0.1987524"/>
    <m/>
    <m/>
    <m/>
    <m/>
    <m/>
    <m/>
    <m/>
    <m/>
    <m/>
    <m/>
    <m/>
    <s v="452249,52"/>
    <s v="6268956,84"/>
    <n v="0.1987524"/>
    <n v="0"/>
    <n v="0"/>
  </r>
  <r>
    <n v="302"/>
    <x v="267"/>
    <s v=""/>
    <x v="646"/>
    <n v="2017"/>
    <n v="36892412"/>
    <x v="116"/>
    <x v="265"/>
    <x v="266"/>
    <n v="7620"/>
    <s v="Lemvig"/>
    <n v="665"/>
    <n v="176"/>
    <x v="108"/>
    <m/>
    <s v="DC"/>
    <s v="Decentralt værk"/>
    <n v="353000"/>
    <n v="350030"/>
    <x v="385"/>
    <x v="1"/>
    <s v="kvt"/>
    <d v="2016-04-01T00:00:00"/>
    <m/>
    <n v="7.2"/>
    <n v="3.1"/>
    <n v="4.5"/>
    <x v="525"/>
    <n v="125.9712"/>
    <n v="125.9712"/>
    <n v="86.655600000000007"/>
    <n v="86.655600000000007"/>
    <n v="0.30765443387434277"/>
    <n v="0.69234556612565723"/>
    <n v="0"/>
    <x v="0"/>
    <x v="0"/>
    <m/>
    <m/>
    <m/>
    <m/>
    <m/>
    <m/>
    <m/>
    <m/>
    <n v="204.72839999999999"/>
    <m/>
    <m/>
    <m/>
    <m/>
    <m/>
    <m/>
    <m/>
    <m/>
    <m/>
    <s v="457125,42"/>
    <s v="6265881,18"/>
    <n v="0"/>
    <n v="204.72839999999999"/>
    <n v="0"/>
  </r>
  <r>
    <n v="302"/>
    <x v="267"/>
    <s v=""/>
    <x v="647"/>
    <n v="2017"/>
    <n v="36892412"/>
    <x v="116"/>
    <x v="265"/>
    <x v="266"/>
    <n v="7620"/>
    <s v="Lemvig"/>
    <n v="665"/>
    <n v="176"/>
    <x v="108"/>
    <m/>
    <s v="DC"/>
    <s v="Decentralt værk"/>
    <n v="353000"/>
    <n v="350030"/>
    <x v="386"/>
    <x v="0"/>
    <s v="fvv"/>
    <d v="2016-11-01T00:00:00"/>
    <m/>
    <n v="8"/>
    <n v="0"/>
    <n v="10.4"/>
    <x v="526"/>
    <n v="120.08159999999999"/>
    <n v="120.08159999999999"/>
    <n v="0"/>
    <n v="0"/>
    <n v="1"/>
    <n v="0"/>
    <n v="0"/>
    <x v="0"/>
    <x v="0"/>
    <m/>
    <m/>
    <m/>
    <m/>
    <m/>
    <m/>
    <m/>
    <m/>
    <m/>
    <m/>
    <n v="102.33278"/>
    <m/>
    <m/>
    <m/>
    <m/>
    <m/>
    <m/>
    <m/>
    <s v="457125,42"/>
    <s v="6265881,18"/>
    <n v="0"/>
    <n v="102.33278"/>
    <n v="0"/>
  </r>
  <r>
    <n v="302"/>
    <x v="267"/>
    <s v=""/>
    <x v="648"/>
    <n v="2017"/>
    <n v="36892412"/>
    <x v="116"/>
    <x v="265"/>
    <x v="266"/>
    <n v="7620"/>
    <s v="Lemvig"/>
    <n v="665"/>
    <n v="176"/>
    <x v="108"/>
    <m/>
    <s v="DC"/>
    <s v="Decentralt værk"/>
    <n v="353000"/>
    <n v="350030"/>
    <x v="387"/>
    <x v="1"/>
    <s v="kvt"/>
    <d v="2016-11-01T00:00:00"/>
    <m/>
    <n v="7"/>
    <n v="3"/>
    <n v="3.9"/>
    <x v="21"/>
    <n v="0"/>
    <n v="0"/>
    <n v="0"/>
    <n v="0"/>
    <n v="1"/>
    <n v="0"/>
    <n v="0"/>
    <x v="0"/>
    <x v="0"/>
    <m/>
    <m/>
    <m/>
    <m/>
    <m/>
    <m/>
    <m/>
    <m/>
    <n v="0"/>
    <m/>
    <m/>
    <m/>
    <m/>
    <m/>
    <m/>
    <m/>
    <m/>
    <m/>
    <s v="457125,42"/>
    <s v="6265881,18"/>
    <n v="0"/>
    <n v="0"/>
    <n v="0"/>
  </r>
  <r>
    <n v="308"/>
    <x v="268"/>
    <s v=""/>
    <x v="649"/>
    <n v="2017"/>
    <n v="18791013"/>
    <x v="117"/>
    <x v="266"/>
    <x v="267"/>
    <n v="8831"/>
    <s v="Løgstrup"/>
    <n v="791"/>
    <n v="269"/>
    <x v="109"/>
    <m/>
    <s v="DC"/>
    <s v="Decentralt værk"/>
    <n v="353000"/>
    <n v="350030"/>
    <x v="388"/>
    <x v="1"/>
    <s v="kvt"/>
    <d v="1997-10-10T00:00:00"/>
    <m/>
    <n v="2.2999999999999998"/>
    <n v="0.92"/>
    <n v="1.3"/>
    <x v="527"/>
    <n v="1.8216000000000001"/>
    <n v="1.8216000000000001"/>
    <n v="1.1872799999999999"/>
    <n v="1.1872799999999999"/>
    <n v="0.29229732992743401"/>
    <n v="0.70770267007256593"/>
    <n v="0"/>
    <x v="0"/>
    <x v="0"/>
    <m/>
    <m/>
    <m/>
    <m/>
    <m/>
    <m/>
    <n v="3.1160052"/>
    <m/>
    <m/>
    <m/>
    <m/>
    <m/>
    <m/>
    <m/>
    <m/>
    <m/>
    <m/>
    <m/>
    <s v="521028"/>
    <s v="6263474"/>
    <n v="3.1160052"/>
    <n v="0"/>
    <n v="0"/>
  </r>
  <r>
    <n v="308"/>
    <x v="268"/>
    <s v=""/>
    <x v="650"/>
    <n v="2017"/>
    <n v="18791013"/>
    <x v="117"/>
    <x v="266"/>
    <x v="267"/>
    <n v="8831"/>
    <s v="Løgstrup"/>
    <n v="791"/>
    <n v="269"/>
    <x v="109"/>
    <m/>
    <s v="DC"/>
    <s v="Decentralt værk"/>
    <n v="353000"/>
    <n v="350030"/>
    <x v="389"/>
    <x v="1"/>
    <s v="kvt"/>
    <d v="2006-10-17T00:00:00"/>
    <m/>
    <n v="5.79"/>
    <n v="2.42"/>
    <n v="3"/>
    <x v="528"/>
    <n v="7.6139999999999999"/>
    <n v="7.6139999999999999"/>
    <n v="5.7347999999999999"/>
    <n v="5.7347999999999999"/>
    <n v="0.26544907331289225"/>
    <n v="0.73455092668710775"/>
    <n v="0"/>
    <x v="0"/>
    <x v="0"/>
    <m/>
    <m/>
    <m/>
    <m/>
    <m/>
    <m/>
    <n v="14.341734000000001"/>
    <m/>
    <m/>
    <m/>
    <m/>
    <m/>
    <m/>
    <m/>
    <m/>
    <m/>
    <m/>
    <m/>
    <s v="521028"/>
    <s v="6263474"/>
    <n v="14.341734000000001"/>
    <n v="0"/>
    <n v="0"/>
  </r>
  <r>
    <n v="308"/>
    <x v="268"/>
    <s v=""/>
    <x v="651"/>
    <n v="2017"/>
    <n v="18791013"/>
    <x v="117"/>
    <x v="266"/>
    <x v="267"/>
    <n v="8831"/>
    <s v="Løgstrup"/>
    <n v="791"/>
    <n v="269"/>
    <x v="109"/>
    <m/>
    <s v="DC"/>
    <s v="Decentralt værk"/>
    <n v="353000"/>
    <n v="350030"/>
    <x v="2"/>
    <x v="0"/>
    <s v="fvv"/>
    <d v="2016-09-01T00:00:00"/>
    <m/>
    <n v="5.8"/>
    <n v="0"/>
    <n v="6.2"/>
    <x v="529"/>
    <n v="40.514400000000002"/>
    <n v="40.471200000000003"/>
    <n v="0"/>
    <n v="0"/>
    <n v="1"/>
    <n v="0"/>
    <n v="0"/>
    <x v="0"/>
    <x v="0"/>
    <m/>
    <m/>
    <m/>
    <m/>
    <m/>
    <m/>
    <n v="37.924801200000005"/>
    <m/>
    <m/>
    <m/>
    <m/>
    <m/>
    <m/>
    <m/>
    <m/>
    <m/>
    <m/>
    <m/>
    <s v="521028"/>
    <s v="6263474"/>
    <n v="37.924801200000005"/>
    <n v="0"/>
    <n v="0"/>
  </r>
  <r>
    <n v="308"/>
    <x v="269"/>
    <s v=""/>
    <x v="652"/>
    <n v="2017"/>
    <n v="18791013"/>
    <x v="117"/>
    <x v="267"/>
    <x v="268"/>
    <n v="8831"/>
    <s v="Løgstrup"/>
    <n v="791"/>
    <n v="269"/>
    <x v="109"/>
    <m/>
    <s v="FJ"/>
    <s v="Fjernvarmeværk"/>
    <n v="353000"/>
    <n v="350030"/>
    <x v="390"/>
    <x v="3"/>
    <s v="fvv"/>
    <d v="2016-08-15T00:00:00"/>
    <m/>
    <n v="5"/>
    <n v="0"/>
    <n v="5"/>
    <x v="530"/>
    <n v="10.3536"/>
    <n v="10.3536"/>
    <n v="0"/>
    <n v="0"/>
    <n v="1"/>
    <n v="0"/>
    <n v="0"/>
    <x v="0"/>
    <x v="0"/>
    <m/>
    <m/>
    <m/>
    <m/>
    <m/>
    <m/>
    <m/>
    <m/>
    <m/>
    <m/>
    <m/>
    <m/>
    <m/>
    <m/>
    <m/>
    <n v="10.450799999999999"/>
    <m/>
    <m/>
    <s v="521711,53"/>
    <s v="6263780,47"/>
    <n v="0"/>
    <n v="10.450799999999999"/>
    <n v="0"/>
  </r>
  <r>
    <n v="309"/>
    <x v="270"/>
    <s v=""/>
    <x v="653"/>
    <n v="2017"/>
    <n v="19201414"/>
    <x v="118"/>
    <x v="268"/>
    <x v="269"/>
    <n v="9670"/>
    <s v="Løgstør"/>
    <n v="820"/>
    <n v="301"/>
    <x v="110"/>
    <n v="1"/>
    <s v="DC"/>
    <s v="Decentralt værk"/>
    <n v="353000"/>
    <n v="350030"/>
    <x v="391"/>
    <x v="0"/>
    <s v="fvv"/>
    <d v="1988-01-01T00:00:00"/>
    <m/>
    <n v="10"/>
    <n v="0"/>
    <n v="10"/>
    <x v="531"/>
    <n v="0.31319999999999998"/>
    <n v="0.31319999999999998"/>
    <n v="0"/>
    <n v="0"/>
    <n v="1"/>
    <n v="0"/>
    <n v="0"/>
    <x v="0"/>
    <x v="0"/>
    <m/>
    <m/>
    <m/>
    <m/>
    <m/>
    <m/>
    <n v="0.3213936"/>
    <m/>
    <m/>
    <m/>
    <m/>
    <m/>
    <m/>
    <m/>
    <m/>
    <m/>
    <m/>
    <m/>
    <s v="516007,62"/>
    <s v="6312895,41"/>
    <n v="0.3213936"/>
    <n v="0"/>
    <n v="0"/>
  </r>
  <r>
    <n v="309"/>
    <x v="270"/>
    <s v=""/>
    <x v="654"/>
    <n v="2017"/>
    <n v="19201414"/>
    <x v="118"/>
    <x v="268"/>
    <x v="269"/>
    <n v="9670"/>
    <s v="Løgstør"/>
    <n v="820"/>
    <n v="301"/>
    <x v="110"/>
    <n v="1"/>
    <s v="DC"/>
    <s v="Decentralt værk"/>
    <n v="353000"/>
    <n v="350030"/>
    <x v="115"/>
    <x v="1"/>
    <s v="kvt"/>
    <d v="1995-10-01T00:00:00"/>
    <m/>
    <n v="7.98"/>
    <n v="3.86"/>
    <n v="4.5"/>
    <x v="532"/>
    <n v="8.6400000000000005E-2"/>
    <n v="8.6400000000000005E-2"/>
    <n v="7.5600000000000001E-2"/>
    <n v="7.5600000000000001E-2"/>
    <n v="0.18799053780959693"/>
    <n v="0.81200946219040304"/>
    <n v="0"/>
    <x v="0"/>
    <x v="0"/>
    <m/>
    <m/>
    <m/>
    <m/>
    <m/>
    <m/>
    <n v="0.2297988"/>
    <m/>
    <m/>
    <m/>
    <m/>
    <m/>
    <m/>
    <m/>
    <m/>
    <m/>
    <m/>
    <m/>
    <s v="516007,62"/>
    <s v="6312895,41"/>
    <n v="0.2297988"/>
    <n v="0"/>
    <n v="0"/>
  </r>
  <r>
    <n v="309"/>
    <x v="270"/>
    <s v=""/>
    <x v="655"/>
    <n v="2017"/>
    <n v="19201414"/>
    <x v="118"/>
    <x v="268"/>
    <x v="269"/>
    <n v="9670"/>
    <s v="Løgstør"/>
    <n v="820"/>
    <n v="301"/>
    <x v="110"/>
    <n v="1"/>
    <s v="DC"/>
    <s v="Decentralt værk"/>
    <n v="353000"/>
    <n v="350030"/>
    <x v="21"/>
    <x v="1"/>
    <s v="kvt"/>
    <d v="1997-09-01T00:00:00"/>
    <m/>
    <n v="7.98"/>
    <n v="3.86"/>
    <n v="4.5"/>
    <x v="533"/>
    <n v="8.2799999999999999E-2"/>
    <n v="8.2799999999999999E-2"/>
    <n v="6.8400000000000002E-2"/>
    <n v="6.8400000000000002E-2"/>
    <n v="0.27021311590967834"/>
    <n v="0.72978688409032166"/>
    <n v="0"/>
    <x v="0"/>
    <x v="0"/>
    <m/>
    <m/>
    <m/>
    <m/>
    <m/>
    <m/>
    <n v="0.1532124"/>
    <m/>
    <m/>
    <m/>
    <m/>
    <m/>
    <m/>
    <m/>
    <m/>
    <m/>
    <m/>
    <m/>
    <s v="516007,62"/>
    <s v="6312895,41"/>
    <n v="0.1532124"/>
    <n v="0"/>
    <n v="0"/>
  </r>
  <r>
    <n v="309"/>
    <x v="270"/>
    <s v=""/>
    <x v="656"/>
    <n v="2017"/>
    <n v="19201414"/>
    <x v="118"/>
    <x v="268"/>
    <x v="269"/>
    <n v="9670"/>
    <s v="Løgstør"/>
    <n v="820"/>
    <n v="301"/>
    <x v="110"/>
    <n v="1"/>
    <s v="DC"/>
    <s v="Decentralt værk"/>
    <n v="353000"/>
    <n v="350030"/>
    <x v="184"/>
    <x v="0"/>
    <s v="fvv"/>
    <d v="2008-10-01T00:00:00"/>
    <m/>
    <n v="6.3"/>
    <n v="0"/>
    <n v="6.3"/>
    <x v="534"/>
    <n v="143.19720000000001"/>
    <n v="143.19720000000001"/>
    <n v="0"/>
    <n v="0"/>
    <n v="1"/>
    <n v="0"/>
    <n v="0"/>
    <x v="0"/>
    <x v="0"/>
    <m/>
    <m/>
    <m/>
    <m/>
    <m/>
    <m/>
    <m/>
    <m/>
    <m/>
    <n v="154.7295"/>
    <m/>
    <m/>
    <m/>
    <m/>
    <m/>
    <m/>
    <m/>
    <m/>
    <s v="516007,62"/>
    <s v="6312895,41"/>
    <n v="0"/>
    <n v="154.7295"/>
    <n v="0"/>
  </r>
  <r>
    <n v="309"/>
    <x v="270"/>
    <s v=""/>
    <x v="657"/>
    <n v="2017"/>
    <n v="19201414"/>
    <x v="118"/>
    <x v="268"/>
    <x v="269"/>
    <n v="9670"/>
    <s v="Løgstør"/>
    <n v="820"/>
    <n v="301"/>
    <x v="110"/>
    <n v="1"/>
    <s v="DC"/>
    <s v="Decentralt værk"/>
    <n v="353000"/>
    <n v="350030"/>
    <x v="254"/>
    <x v="0"/>
    <s v="fvv"/>
    <d v="2009-04-01T00:00:00"/>
    <m/>
    <n v="6.3"/>
    <n v="0"/>
    <n v="6.3"/>
    <x v="535"/>
    <n v="93.567599999999999"/>
    <n v="93.567599999999999"/>
    <n v="0"/>
    <n v="0"/>
    <n v="1"/>
    <n v="0"/>
    <n v="0"/>
    <x v="0"/>
    <x v="0"/>
    <m/>
    <m/>
    <m/>
    <m/>
    <m/>
    <m/>
    <m/>
    <m/>
    <m/>
    <m/>
    <m/>
    <m/>
    <n v="99.242500000000007"/>
    <m/>
    <m/>
    <m/>
    <m/>
    <m/>
    <s v="516007,62"/>
    <s v="6312895,41"/>
    <n v="0"/>
    <n v="99.242500000000007"/>
    <n v="0"/>
  </r>
  <r>
    <n v="309"/>
    <x v="270"/>
    <s v=""/>
    <x v="658"/>
    <n v="2017"/>
    <n v="19201414"/>
    <x v="118"/>
    <x v="268"/>
    <x v="269"/>
    <n v="9670"/>
    <s v="Løgstør"/>
    <n v="820"/>
    <n v="301"/>
    <x v="110"/>
    <n v="1"/>
    <s v="DC"/>
    <s v="Decentralt værk"/>
    <n v="353000"/>
    <n v="350030"/>
    <x v="39"/>
    <x v="5"/>
    <s v="kvt"/>
    <d v="2008-01-01T00:00:00"/>
    <m/>
    <n v="0.12"/>
    <n v="0"/>
    <n v="0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16007,62"/>
    <s v="6312895,41"/>
    <n v="0"/>
    <n v="0"/>
    <n v="0"/>
  </r>
  <r>
    <n v="309"/>
    <x v="271"/>
    <s v=""/>
    <x v="659"/>
    <n v="2017"/>
    <n v="19201414"/>
    <x v="118"/>
    <x v="269"/>
    <x v="270"/>
    <n v="9681"/>
    <s v="Ranum"/>
    <n v="820"/>
    <n v="301"/>
    <x v="110"/>
    <m/>
    <s v="DC"/>
    <s v="Decentralt værk"/>
    <n v="353000"/>
    <n v="350030"/>
    <x v="229"/>
    <x v="1"/>
    <s v="kvt"/>
    <d v="1996-01-01T00:00:00"/>
    <m/>
    <n v="2.93"/>
    <n v="1.1399999999999999"/>
    <n v="1.58"/>
    <x v="536"/>
    <n v="1.0800000000000001E-2"/>
    <n v="1.0800000000000001E-2"/>
    <n v="8.9999999999999993E-3"/>
    <n v="8.9999999999999993E-3"/>
    <n v="0.25440976933514248"/>
    <n v="0.74559023066485752"/>
    <n v="0"/>
    <x v="0"/>
    <x v="0"/>
    <m/>
    <m/>
    <m/>
    <m/>
    <m/>
    <m/>
    <n v="2.1225600000000001E-2"/>
    <m/>
    <m/>
    <m/>
    <m/>
    <m/>
    <m/>
    <m/>
    <m/>
    <m/>
    <m/>
    <m/>
    <s v="513898,5"/>
    <s v="6306089,6"/>
    <n v="2.1225600000000001E-2"/>
    <n v="0"/>
    <n v="0"/>
  </r>
  <r>
    <n v="309"/>
    <x v="271"/>
    <s v=""/>
    <x v="660"/>
    <n v="2017"/>
    <n v="19201414"/>
    <x v="118"/>
    <x v="269"/>
    <x v="270"/>
    <n v="9681"/>
    <s v="Ranum"/>
    <n v="820"/>
    <n v="301"/>
    <x v="110"/>
    <m/>
    <s v="DC"/>
    <s v="Decentralt værk"/>
    <n v="353000"/>
    <n v="350030"/>
    <x v="392"/>
    <x v="0"/>
    <s v="fvv"/>
    <d v="1975-01-01T00:00:00"/>
    <m/>
    <n v="1.45"/>
    <n v="0"/>
    <n v="1.45"/>
    <x v="537"/>
    <n v="3.5999999999999999E-3"/>
    <n v="3.5999999999999999E-3"/>
    <n v="0"/>
    <n v="0"/>
    <n v="1"/>
    <n v="0"/>
    <n v="0"/>
    <x v="0"/>
    <x v="0"/>
    <m/>
    <m/>
    <m/>
    <m/>
    <m/>
    <m/>
    <n v="4.2372E-3"/>
    <m/>
    <m/>
    <m/>
    <m/>
    <m/>
    <m/>
    <m/>
    <m/>
    <m/>
    <m/>
    <m/>
    <s v="513898,5"/>
    <s v="6306089,6"/>
    <n v="4.2372E-3"/>
    <n v="0"/>
    <n v="0"/>
  </r>
  <r>
    <n v="309"/>
    <x v="271"/>
    <s v=""/>
    <x v="661"/>
    <n v="2017"/>
    <n v="19201414"/>
    <x v="118"/>
    <x v="269"/>
    <x v="270"/>
    <n v="9681"/>
    <s v="Ranum"/>
    <n v="820"/>
    <n v="301"/>
    <x v="110"/>
    <m/>
    <s v="DC"/>
    <s v="Decentralt værk"/>
    <n v="353000"/>
    <n v="350030"/>
    <x v="393"/>
    <x v="0"/>
    <s v="fvv"/>
    <d v="1988-01-01T00:00:00"/>
    <m/>
    <n v="2.9"/>
    <n v="0"/>
    <n v="2.9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13898,5"/>
    <s v="6306089,6"/>
    <n v="0"/>
    <n v="0"/>
    <n v="0"/>
  </r>
  <r>
    <n v="309"/>
    <x v="272"/>
    <s v=""/>
    <x v="662"/>
    <n v="2017"/>
    <n v="19201414"/>
    <x v="118"/>
    <x v="270"/>
    <x v="271"/>
    <n v="9670"/>
    <s v="Løgstør"/>
    <n v="820"/>
    <n v="301"/>
    <x v="110"/>
    <m/>
    <s v="DC"/>
    <s v="Decentralt værk"/>
    <n v="353000"/>
    <n v="350030"/>
    <x v="56"/>
    <x v="0"/>
    <s v="fvv"/>
    <d v="1998-01-01T00:00:00"/>
    <m/>
    <n v="1.1499999999999999"/>
    <n v="0"/>
    <n v="1.1499999999999999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21502,61"/>
    <s v="6309539,87"/>
    <n v="0"/>
    <n v="0"/>
    <n v="0"/>
  </r>
  <r>
    <n v="309"/>
    <x v="272"/>
    <s v=""/>
    <x v="663"/>
    <n v="2017"/>
    <n v="19201414"/>
    <x v="118"/>
    <x v="270"/>
    <x v="271"/>
    <n v="9670"/>
    <s v="Løgstør"/>
    <n v="820"/>
    <n v="301"/>
    <x v="110"/>
    <m/>
    <s v="DC"/>
    <s v="Decentralt værk"/>
    <n v="353000"/>
    <n v="350030"/>
    <x v="229"/>
    <x v="1"/>
    <s v="kvt"/>
    <d v="1998-10-15T00:00:00"/>
    <m/>
    <n v="1.2"/>
    <n v="0.47"/>
    <n v="0.63"/>
    <x v="538"/>
    <n v="4.3200000000000001E-3"/>
    <n v="4.3200000000000001E-3"/>
    <n v="3.5999999999999999E-3"/>
    <n v="3.5999999999999999E-3"/>
    <n v="0.20661157024793386"/>
    <n v="0.79338842975206614"/>
    <n v="0"/>
    <x v="0"/>
    <x v="0"/>
    <m/>
    <m/>
    <m/>
    <m/>
    <m/>
    <m/>
    <n v="1.0454399999999999E-2"/>
    <m/>
    <m/>
    <m/>
    <m/>
    <m/>
    <m/>
    <m/>
    <m/>
    <m/>
    <m/>
    <m/>
    <s v="521502,61"/>
    <s v="6309539,87"/>
    <n v="1.0454399999999999E-2"/>
    <n v="0"/>
    <n v="0"/>
  </r>
  <r>
    <n v="309"/>
    <x v="272"/>
    <s v=""/>
    <x v="664"/>
    <n v="2017"/>
    <n v="19201414"/>
    <x v="118"/>
    <x v="270"/>
    <x v="271"/>
    <n v="9670"/>
    <s v="Løgstør"/>
    <n v="820"/>
    <n v="301"/>
    <x v="110"/>
    <m/>
    <s v="DC"/>
    <s v="Decentralt værk"/>
    <n v="353000"/>
    <n v="350030"/>
    <x v="394"/>
    <x v="3"/>
    <s v="fvv"/>
    <d v="2014-05-01T00:00:00"/>
    <m/>
    <n v="10.6"/>
    <n v="0"/>
    <n v="10.6"/>
    <x v="539"/>
    <n v="19.022400000000001"/>
    <n v="19.022400000000001"/>
    <n v="0"/>
    <n v="0"/>
    <n v="1"/>
    <n v="0"/>
    <n v="0"/>
    <x v="0"/>
    <x v="0"/>
    <m/>
    <m/>
    <m/>
    <m/>
    <m/>
    <m/>
    <m/>
    <m/>
    <m/>
    <m/>
    <m/>
    <m/>
    <m/>
    <m/>
    <m/>
    <n v="19.022400000000001"/>
    <m/>
    <m/>
    <s v="521502,61"/>
    <s v="6309539,87"/>
    <n v="0"/>
    <n v="19.022400000000001"/>
    <n v="0"/>
  </r>
  <r>
    <n v="310"/>
    <x v="273"/>
    <s v=""/>
    <x v="665"/>
    <n v="2017"/>
    <n v="66211118"/>
    <x v="119"/>
    <x v="271"/>
    <x v="272"/>
    <n v="6240"/>
    <s v="Løgumkloster"/>
    <n v="550"/>
    <n v="104"/>
    <x v="111"/>
    <m/>
    <s v="DC"/>
    <s v="Decentralt værk"/>
    <n v="353000"/>
    <n v="350030"/>
    <x v="395"/>
    <x v="9"/>
    <s v="kvt"/>
    <d v="1992-01-01T00:00:00"/>
    <m/>
    <n v="14.5"/>
    <n v="6"/>
    <n v="7.5"/>
    <x v="540"/>
    <n v="12.830399999999999"/>
    <n v="12.830399999999999"/>
    <n v="9.9575999999999993"/>
    <n v="9.9575999999999993"/>
    <n v="0.25640741555569974"/>
    <n v="0.74359258444430032"/>
    <n v="0"/>
    <x v="0"/>
    <x v="0"/>
    <m/>
    <m/>
    <m/>
    <m/>
    <m/>
    <m/>
    <n v="25.019557199999998"/>
    <m/>
    <m/>
    <m/>
    <m/>
    <m/>
    <m/>
    <m/>
    <m/>
    <m/>
    <m/>
    <m/>
    <s v="497314"/>
    <s v="6100578"/>
    <n v="25.019557199999998"/>
    <n v="0"/>
    <n v="0"/>
  </r>
  <r>
    <n v="310"/>
    <x v="274"/>
    <s v=""/>
    <x v="666"/>
    <n v="2017"/>
    <n v="66211118"/>
    <x v="119"/>
    <x v="272"/>
    <x v="273"/>
    <n v="6240"/>
    <s v="Løgumkloster"/>
    <n v="550"/>
    <n v="104"/>
    <x v="111"/>
    <m/>
    <s v="FJ"/>
    <s v="Fjernvarmeværk"/>
    <n v="353000"/>
    <n v="350030"/>
    <x v="254"/>
    <x v="0"/>
    <s v="fvv"/>
    <d v="2014-11-10T00:00:00"/>
    <m/>
    <n v="2.1"/>
    <n v="0"/>
    <n v="2"/>
    <x v="541"/>
    <n v="64.875600000000006"/>
    <n v="64.875600000000006"/>
    <n v="0"/>
    <n v="0"/>
    <n v="1"/>
    <n v="0"/>
    <n v="0"/>
    <x v="0"/>
    <x v="0"/>
    <m/>
    <m/>
    <m/>
    <m/>
    <m/>
    <m/>
    <m/>
    <m/>
    <m/>
    <m/>
    <m/>
    <m/>
    <n v="68.270399999999995"/>
    <m/>
    <m/>
    <m/>
    <m/>
    <m/>
    <s v="497297,13"/>
    <s v="6100652,8"/>
    <n v="0"/>
    <n v="68.270399999999995"/>
    <n v="0"/>
  </r>
  <r>
    <n v="310"/>
    <x v="274"/>
    <s v=""/>
    <x v="667"/>
    <n v="2017"/>
    <n v="66211118"/>
    <x v="119"/>
    <x v="272"/>
    <x v="273"/>
    <n v="6240"/>
    <s v="Løgumkloster"/>
    <n v="550"/>
    <n v="104"/>
    <x v="111"/>
    <m/>
    <s v="FJ"/>
    <s v="Fjernvarmeværk"/>
    <n v="353000"/>
    <n v="350030"/>
    <x v="382"/>
    <x v="0"/>
    <s v="fvv"/>
    <d v="2014-11-10T00:00:00"/>
    <m/>
    <n v="10"/>
    <n v="0"/>
    <n v="10"/>
    <x v="542"/>
    <n v="17.3124"/>
    <n v="17.3124"/>
    <n v="0"/>
    <n v="0"/>
    <n v="1"/>
    <n v="0"/>
    <n v="0"/>
    <x v="0"/>
    <x v="0"/>
    <m/>
    <m/>
    <m/>
    <m/>
    <m/>
    <m/>
    <n v="15.9279516"/>
    <m/>
    <m/>
    <m/>
    <m/>
    <m/>
    <m/>
    <m/>
    <m/>
    <m/>
    <m/>
    <m/>
    <s v="497297,13"/>
    <s v="6100652,8"/>
    <n v="15.9279516"/>
    <n v="0"/>
    <n v="0"/>
  </r>
  <r>
    <n v="310"/>
    <x v="274"/>
    <s v=""/>
    <x v="668"/>
    <n v="2017"/>
    <n v="66211118"/>
    <x v="119"/>
    <x v="272"/>
    <x v="273"/>
    <n v="6240"/>
    <s v="Løgumkloster"/>
    <n v="550"/>
    <n v="104"/>
    <x v="111"/>
    <m/>
    <s v="FJ"/>
    <s v="Fjernvarmeværk"/>
    <n v="353000"/>
    <n v="350030"/>
    <x v="396"/>
    <x v="3"/>
    <s v="fvv"/>
    <d v="2015-07-01T00:00:00"/>
    <m/>
    <n v="10"/>
    <n v="0"/>
    <n v="10"/>
    <x v="543"/>
    <n v="24.688800000000001"/>
    <n v="24.688800000000001"/>
    <n v="0"/>
    <n v="0"/>
    <n v="1"/>
    <n v="0"/>
    <n v="0"/>
    <x v="0"/>
    <x v="0"/>
    <m/>
    <m/>
    <m/>
    <m/>
    <m/>
    <m/>
    <m/>
    <m/>
    <m/>
    <m/>
    <m/>
    <m/>
    <m/>
    <m/>
    <m/>
    <n v="24.688800000000001"/>
    <m/>
    <m/>
    <s v="497297,13"/>
    <s v="6100652,8"/>
    <n v="0"/>
    <n v="24.688800000000001"/>
    <n v="0"/>
  </r>
  <r>
    <n v="310"/>
    <x v="274"/>
    <s v=""/>
    <x v="669"/>
    <n v="2017"/>
    <n v="66211118"/>
    <x v="119"/>
    <x v="272"/>
    <x v="273"/>
    <n v="6240"/>
    <s v="Løgumkloster"/>
    <n v="550"/>
    <n v="104"/>
    <x v="111"/>
    <m/>
    <s v="FJ"/>
    <s v="Fjernvarmeværk"/>
    <n v="353000"/>
    <n v="350030"/>
    <x v="397"/>
    <x v="4"/>
    <s v="fvv"/>
    <d v="2015-10-01T00:00:00"/>
    <m/>
    <n v="0.3"/>
    <n v="0"/>
    <n v="1.3"/>
    <x v="544"/>
    <n v="1.1808000000000001"/>
    <n v="1.1808000000000001"/>
    <n v="0"/>
    <n v="0"/>
    <n v="1"/>
    <n v="0"/>
    <n v="0"/>
    <x v="0"/>
    <x v="0"/>
    <m/>
    <m/>
    <m/>
    <m/>
    <m/>
    <m/>
    <m/>
    <m/>
    <m/>
    <m/>
    <m/>
    <m/>
    <m/>
    <m/>
    <m/>
    <m/>
    <m/>
    <n v="0.25524000000000002"/>
    <s v="497297,13"/>
    <s v="6100652,8"/>
    <n v="0"/>
    <n v="0"/>
    <n v="0.25524000000000002"/>
  </r>
  <r>
    <n v="313"/>
    <x v="275"/>
    <s v=""/>
    <x v="670"/>
    <n v="2017"/>
    <n v="41524111"/>
    <x v="120"/>
    <x v="273"/>
    <x v="274"/>
    <n v="8723"/>
    <s v="Løsning"/>
    <n v="766"/>
    <n v="147"/>
    <x v="112"/>
    <m/>
    <s v="FJ"/>
    <s v="Fjernvarmeværk"/>
    <n v="353000"/>
    <n v="350030"/>
    <x v="398"/>
    <x v="0"/>
    <s v="fvv"/>
    <d v="1992-01-01T00:00:00"/>
    <m/>
    <n v="12"/>
    <n v="0"/>
    <n v="12"/>
    <x v="545"/>
    <n v="12.5388"/>
    <n v="12.456"/>
    <n v="0"/>
    <n v="0"/>
    <n v="1"/>
    <n v="0"/>
    <n v="0"/>
    <x v="0"/>
    <x v="0"/>
    <m/>
    <m/>
    <m/>
    <m/>
    <m/>
    <m/>
    <n v="12.274059600000001"/>
    <m/>
    <m/>
    <m/>
    <m/>
    <m/>
    <m/>
    <m/>
    <m/>
    <m/>
    <m/>
    <m/>
    <s v="543773,48"/>
    <s v="6184512,18"/>
    <n v="12.274059600000001"/>
    <n v="0"/>
    <n v="0"/>
  </r>
  <r>
    <n v="313"/>
    <x v="275"/>
    <s v=""/>
    <x v="671"/>
    <n v="2017"/>
    <n v="41524111"/>
    <x v="120"/>
    <x v="273"/>
    <x v="274"/>
    <n v="8723"/>
    <s v="Løsning"/>
    <n v="766"/>
    <n v="147"/>
    <x v="112"/>
    <m/>
    <s v="FJ"/>
    <s v="Fjernvarmeværk"/>
    <n v="353000"/>
    <n v="350030"/>
    <x v="331"/>
    <x v="0"/>
    <s v="fvv"/>
    <d v="2016-10-18T00:00:00"/>
    <m/>
    <n v="2.6"/>
    <n v="0"/>
    <n v="3.3"/>
    <x v="546"/>
    <n v="52.909199999999998"/>
    <n v="52.524000000000001"/>
    <n v="0"/>
    <n v="0"/>
    <n v="1"/>
    <n v="0"/>
    <n v="0"/>
    <x v="0"/>
    <x v="0"/>
    <m/>
    <m/>
    <m/>
    <m/>
    <m/>
    <m/>
    <m/>
    <m/>
    <m/>
    <m/>
    <n v="47.698769999999996"/>
    <m/>
    <m/>
    <m/>
    <m/>
    <m/>
    <m/>
    <m/>
    <s v="543773,48"/>
    <s v="6184512,18"/>
    <n v="0"/>
    <n v="47.698769999999996"/>
    <n v="0"/>
  </r>
  <r>
    <n v="314"/>
    <x v="276"/>
    <s v=""/>
    <x v="672"/>
    <n v="2017"/>
    <n v="31220319"/>
    <x v="121"/>
    <x v="274"/>
    <x v="275"/>
    <n v="5960"/>
    <s v="Marstal"/>
    <n v="492"/>
    <n v="80"/>
    <x v="113"/>
    <m/>
    <s v="FJ"/>
    <s v="Fjernvarmeværk"/>
    <n v="353000"/>
    <n v="350030"/>
    <x v="399"/>
    <x v="0"/>
    <s v="fvv"/>
    <d v="1997-01-01T00:00:00"/>
    <m/>
    <n v="18.3"/>
    <n v="0"/>
    <n v="17.75"/>
    <x v="547"/>
    <n v="14.596920000000001"/>
    <n v="14.596920000000001"/>
    <n v="0"/>
    <n v="0"/>
    <n v="1"/>
    <n v="0"/>
    <n v="0"/>
    <x v="0"/>
    <x v="0"/>
    <m/>
    <m/>
    <m/>
    <m/>
    <m/>
    <m/>
    <m/>
    <m/>
    <m/>
    <m/>
    <m/>
    <m/>
    <m/>
    <n v="17.375666000000002"/>
    <m/>
    <m/>
    <m/>
    <m/>
    <s v="597238,94"/>
    <s v="6079662,05"/>
    <n v="0"/>
    <n v="17.375666000000002"/>
    <n v="0"/>
  </r>
  <r>
    <n v="314"/>
    <x v="277"/>
    <s v=""/>
    <x v="673"/>
    <n v="2017"/>
    <n v="31220319"/>
    <x v="121"/>
    <x v="275"/>
    <x v="276"/>
    <n v="5960"/>
    <s v="Marstal"/>
    <n v="492"/>
    <n v="80"/>
    <x v="113"/>
    <m/>
    <s v="FJ"/>
    <s v="Fjernvarmeværk"/>
    <n v="353000"/>
    <n v="350030"/>
    <x v="400"/>
    <x v="3"/>
    <s v="fvv"/>
    <d v="1997-01-01T00:00:00"/>
    <m/>
    <n v="11.8"/>
    <n v="0"/>
    <n v="11.8"/>
    <x v="548"/>
    <n v="23.85342"/>
    <n v="23.85342"/>
    <n v="0"/>
    <n v="0"/>
    <n v="1"/>
    <n v="0"/>
    <n v="0"/>
    <x v="0"/>
    <x v="0"/>
    <m/>
    <m/>
    <m/>
    <m/>
    <m/>
    <m/>
    <m/>
    <m/>
    <m/>
    <m/>
    <m/>
    <m/>
    <m/>
    <m/>
    <m/>
    <n v="23.85342"/>
    <m/>
    <m/>
    <s v="596612"/>
    <s v="6079599"/>
    <n v="0"/>
    <n v="23.85342"/>
    <n v="0"/>
  </r>
  <r>
    <n v="314"/>
    <x v="278"/>
    <s v=""/>
    <x v="674"/>
    <n v="2017"/>
    <n v="31220319"/>
    <x v="121"/>
    <x v="276"/>
    <x v="277"/>
    <n v="5960"/>
    <s v="Marstal"/>
    <n v="492"/>
    <n v="80"/>
    <x v="113"/>
    <m/>
    <s v="DC"/>
    <s v="Decentralt værk"/>
    <n v="353000"/>
    <n v="350030"/>
    <x v="401"/>
    <x v="8"/>
    <s v="kvt"/>
    <d v="2012-10-01T00:00:00"/>
    <m/>
    <n v="4.5"/>
    <n v="0.75"/>
    <n v="4"/>
    <x v="549"/>
    <n v="59.920451999999997"/>
    <n v="59.920451999999997"/>
    <n v="3.216132"/>
    <n v="3.216132"/>
    <n v="0.4807555078075012"/>
    <n v="0.5192444921924988"/>
    <n v="0"/>
    <x v="0"/>
    <x v="0"/>
    <m/>
    <m/>
    <m/>
    <m/>
    <m/>
    <m/>
    <m/>
    <m/>
    <m/>
    <m/>
    <n v="62.319048899999999"/>
    <m/>
    <m/>
    <m/>
    <m/>
    <m/>
    <m/>
    <m/>
    <s v="596648,06"/>
    <s v="6079513,91"/>
    <n v="0"/>
    <n v="62.319048899999999"/>
    <n v="0"/>
  </r>
  <r>
    <n v="314"/>
    <x v="278"/>
    <s v=""/>
    <x v="675"/>
    <n v="2017"/>
    <n v="31220319"/>
    <x v="121"/>
    <x v="276"/>
    <x v="277"/>
    <n v="5960"/>
    <s v="Marstal"/>
    <n v="492"/>
    <n v="80"/>
    <x v="113"/>
    <m/>
    <s v="DC"/>
    <s v="Decentralt værk"/>
    <n v="353000"/>
    <n v="350030"/>
    <x v="402"/>
    <x v="4"/>
    <s v="fvv"/>
    <d v="2012-09-01T00:00:00"/>
    <m/>
    <n v="0.5"/>
    <n v="0"/>
    <n v="1.5"/>
    <x v="550"/>
    <n v="13.380191999999999"/>
    <n v="13.380191999999999"/>
    <n v="0"/>
    <n v="0"/>
    <n v="1"/>
    <n v="0"/>
    <n v="0"/>
    <x v="0"/>
    <x v="0"/>
    <m/>
    <m/>
    <m/>
    <m/>
    <m/>
    <m/>
    <m/>
    <m/>
    <m/>
    <m/>
    <m/>
    <m/>
    <m/>
    <m/>
    <m/>
    <m/>
    <m/>
    <n v="3.9353400000000001"/>
    <s v="596648,06"/>
    <s v="6079513,91"/>
    <n v="0"/>
    <n v="0"/>
    <n v="3.9353400000000001"/>
  </r>
  <r>
    <n v="314"/>
    <x v="279"/>
    <s v=""/>
    <x v="676"/>
    <n v="2017"/>
    <n v="31220319"/>
    <x v="121"/>
    <x v="277"/>
    <x v="278"/>
    <n v="5960"/>
    <s v="Marstal"/>
    <n v="492"/>
    <n v="80"/>
    <x v="113"/>
    <m/>
    <s v="FJ"/>
    <s v="Fjernvarmeværk"/>
    <n v="353000"/>
    <n v="350030"/>
    <x v="403"/>
    <x v="3"/>
    <s v="fvv"/>
    <d v="2012-07-01T00:00:00"/>
    <m/>
    <n v="10.6"/>
    <n v="0"/>
    <n v="10.6"/>
    <x v="551"/>
    <n v="19.203479999999999"/>
    <n v="19.203479999999999"/>
    <n v="0"/>
    <n v="0"/>
    <n v="1"/>
    <n v="0"/>
    <n v="0"/>
    <x v="0"/>
    <x v="0"/>
    <m/>
    <m/>
    <m/>
    <m/>
    <m/>
    <m/>
    <m/>
    <m/>
    <m/>
    <m/>
    <m/>
    <m/>
    <m/>
    <m/>
    <m/>
    <n v="19.203479999999999"/>
    <m/>
    <m/>
    <s v="596342,31"/>
    <s v="6079365,29"/>
    <n v="0"/>
    <n v="19.203479999999999"/>
    <n v="0"/>
  </r>
  <r>
    <n v="315"/>
    <x v="280"/>
    <s v=""/>
    <x v="677"/>
    <n v="2017"/>
    <n v="36450819"/>
    <x v="122"/>
    <x v="278"/>
    <x v="279"/>
    <n v="8340"/>
    <s v="Malling"/>
    <n v="751"/>
    <n v="206"/>
    <x v="69"/>
    <m/>
    <s v="FJ"/>
    <s v="Fjernvarmeværk"/>
    <n v="353000"/>
    <n v="350030"/>
    <x v="404"/>
    <x v="0"/>
    <s v="fvv"/>
    <d v="1964-01-01T00:00:00"/>
    <m/>
    <n v="12.1"/>
    <n v="0"/>
    <n v="12.1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74265"/>
    <s v="6211283"/>
    <n v="0"/>
    <n v="0"/>
    <n v="0"/>
  </r>
  <r>
    <n v="316"/>
    <x v="281"/>
    <s v=""/>
    <x v="678"/>
    <n v="2017"/>
    <n v="57871628"/>
    <x v="123"/>
    <x v="279"/>
    <x v="280"/>
    <n v="9550"/>
    <s v="Mariager"/>
    <n v="846"/>
    <n v="210"/>
    <x v="114"/>
    <m/>
    <s v="FJ"/>
    <s v="Fjernvarmeværk"/>
    <n v="353000"/>
    <n v="350030"/>
    <x v="184"/>
    <x v="0"/>
    <s v="fvv"/>
    <d v="1996-10-01T00:00:00"/>
    <m/>
    <n v="7"/>
    <n v="0"/>
    <n v="6.3"/>
    <x v="552"/>
    <n v="81.074879999999993"/>
    <n v="81.074879999999993"/>
    <n v="0"/>
    <n v="0"/>
    <n v="1"/>
    <n v="0"/>
    <n v="0"/>
    <x v="0"/>
    <x v="0"/>
    <m/>
    <m/>
    <m/>
    <m/>
    <m/>
    <m/>
    <m/>
    <m/>
    <m/>
    <m/>
    <m/>
    <n v="80.668600000000012"/>
    <m/>
    <m/>
    <m/>
    <m/>
    <m/>
    <m/>
    <s v="559584,9"/>
    <s v="6277234,35"/>
    <n v="0"/>
    <n v="80.668600000000012"/>
    <n v="0"/>
  </r>
  <r>
    <n v="316"/>
    <x v="281"/>
    <s v=""/>
    <x v="679"/>
    <n v="2017"/>
    <n v="57871628"/>
    <x v="123"/>
    <x v="279"/>
    <x v="280"/>
    <n v="9550"/>
    <s v="Mariager"/>
    <n v="846"/>
    <n v="210"/>
    <x v="114"/>
    <m/>
    <s v="FJ"/>
    <s v="Fjernvarmeværk"/>
    <n v="353000"/>
    <n v="350030"/>
    <x v="145"/>
    <x v="0"/>
    <s v="fvv"/>
    <d v="1987-11-01T00:00:00"/>
    <m/>
    <n v="3.5"/>
    <n v="0"/>
    <n v="3.15"/>
    <x v="553"/>
    <n v="3.5999999999999999E-3"/>
    <n v="3.5999999999999999E-3"/>
    <n v="0"/>
    <n v="0"/>
    <n v="1"/>
    <n v="0"/>
    <n v="0"/>
    <x v="0"/>
    <x v="0"/>
    <m/>
    <m/>
    <m/>
    <n v="4.2000000000000006E-3"/>
    <m/>
    <m/>
    <m/>
    <m/>
    <m/>
    <m/>
    <m/>
    <m/>
    <m/>
    <m/>
    <m/>
    <m/>
    <m/>
    <m/>
    <s v="559584,9"/>
    <s v="6277234,35"/>
    <n v="4.2000000000000006E-3"/>
    <n v="0"/>
    <n v="0"/>
  </r>
  <r>
    <n v="316"/>
    <x v="281"/>
    <s v=""/>
    <x v="680"/>
    <n v="2017"/>
    <n v="57871628"/>
    <x v="123"/>
    <x v="279"/>
    <x v="280"/>
    <n v="9550"/>
    <s v="Mariager"/>
    <n v="846"/>
    <n v="210"/>
    <x v="114"/>
    <m/>
    <s v="FJ"/>
    <s v="Fjernvarmeværk"/>
    <n v="353000"/>
    <n v="350030"/>
    <x v="146"/>
    <x v="0"/>
    <s v="fvv"/>
    <d v="1987-11-01T00:00:00"/>
    <m/>
    <n v="2.8"/>
    <n v="0"/>
    <n v="2.5"/>
    <x v="554"/>
    <n v="2.7720000000000002E-2"/>
    <n v="2.7720000000000002E-2"/>
    <n v="0"/>
    <n v="0"/>
    <n v="1"/>
    <n v="0"/>
    <n v="0"/>
    <x v="0"/>
    <x v="0"/>
    <m/>
    <m/>
    <m/>
    <n v="2.52E-2"/>
    <m/>
    <m/>
    <m/>
    <m/>
    <m/>
    <m/>
    <m/>
    <m/>
    <m/>
    <m/>
    <m/>
    <m/>
    <m/>
    <m/>
    <s v="559584,9"/>
    <s v="6277234,35"/>
    <n v="2.52E-2"/>
    <n v="0"/>
    <n v="0"/>
  </r>
  <r>
    <n v="316"/>
    <x v="281"/>
    <s v=""/>
    <x v="681"/>
    <n v="2017"/>
    <n v="57871628"/>
    <x v="123"/>
    <x v="279"/>
    <x v="280"/>
    <n v="9550"/>
    <s v="Mariager"/>
    <n v="846"/>
    <n v="210"/>
    <x v="114"/>
    <m/>
    <s v="FJ"/>
    <s v="Fjernvarmeværk"/>
    <n v="353000"/>
    <n v="350030"/>
    <x v="405"/>
    <x v="0"/>
    <s v="fvv"/>
    <d v="2003-12-08T00:00:00"/>
    <m/>
    <n v="5.6"/>
    <n v="0"/>
    <n v="5"/>
    <x v="555"/>
    <n v="51.635159999999999"/>
    <n v="51.635159999999999"/>
    <n v="0"/>
    <n v="0"/>
    <n v="1"/>
    <n v="0"/>
    <n v="0"/>
    <x v="0"/>
    <x v="0"/>
    <m/>
    <m/>
    <m/>
    <m/>
    <m/>
    <m/>
    <m/>
    <m/>
    <m/>
    <m/>
    <m/>
    <n v="51.3752"/>
    <m/>
    <m/>
    <m/>
    <m/>
    <m/>
    <m/>
    <s v="559584,9"/>
    <s v="6277234,35"/>
    <n v="0"/>
    <n v="51.3752"/>
    <n v="0"/>
  </r>
  <r>
    <n v="319"/>
    <x v="282"/>
    <s v=""/>
    <x v="682"/>
    <n v="2017"/>
    <n v="14324100"/>
    <x v="124"/>
    <x v="280"/>
    <x v="281"/>
    <n v="9280"/>
    <s v="Storvorde"/>
    <n v="851"/>
    <n v="314"/>
    <x v="115"/>
    <m/>
    <s v="DC"/>
    <s v="Decentralt værk"/>
    <n v="351100"/>
    <n v="350010"/>
    <x v="406"/>
    <x v="1"/>
    <s v="kvt"/>
    <d v="1991-01-01T00:00:00"/>
    <m/>
    <n v="2.9"/>
    <n v="1"/>
    <n v="1.7"/>
    <x v="556"/>
    <n v="0.17208000000000001"/>
    <n v="0.17208000000000001"/>
    <n v="0.1008"/>
    <n v="0.1008"/>
    <n v="0.27371217847408325"/>
    <n v="0.72628782152591675"/>
    <n v="0"/>
    <x v="0"/>
    <x v="0"/>
    <m/>
    <m/>
    <m/>
    <m/>
    <m/>
    <m/>
    <n v="0.31434480000000004"/>
    <m/>
    <m/>
    <m/>
    <m/>
    <m/>
    <m/>
    <m/>
    <m/>
    <m/>
    <m/>
    <m/>
    <s v="574151"/>
    <s v="6314097"/>
    <n v="0.31434480000000004"/>
    <n v="0"/>
    <n v="0"/>
  </r>
  <r>
    <n v="319"/>
    <x v="282"/>
    <s v=""/>
    <x v="683"/>
    <n v="2017"/>
    <n v="14324100"/>
    <x v="124"/>
    <x v="280"/>
    <x v="281"/>
    <n v="9280"/>
    <s v="Storvorde"/>
    <n v="851"/>
    <n v="314"/>
    <x v="115"/>
    <m/>
    <s v="DC"/>
    <s v="Decentralt værk"/>
    <n v="351100"/>
    <n v="350010"/>
    <x v="407"/>
    <x v="1"/>
    <s v="kvt"/>
    <d v="1991-01-01T00:00:00"/>
    <m/>
    <n v="2.9"/>
    <n v="1"/>
    <n v="1.7"/>
    <x v="557"/>
    <n v="0.16596"/>
    <n v="0.16596"/>
    <n v="0.108"/>
    <n v="0.108"/>
    <n v="0.24637913526802416"/>
    <n v="0.75362086473197587"/>
    <n v="0"/>
    <x v="0"/>
    <x v="0"/>
    <m/>
    <m/>
    <m/>
    <m/>
    <m/>
    <m/>
    <n v="0.33679799999999999"/>
    <m/>
    <m/>
    <m/>
    <m/>
    <m/>
    <m/>
    <m/>
    <m/>
    <m/>
    <m/>
    <m/>
    <s v="574151"/>
    <s v="6314097"/>
    <n v="0.33679799999999999"/>
    <n v="0"/>
    <n v="0"/>
  </r>
  <r>
    <n v="319"/>
    <x v="282"/>
    <s v=""/>
    <x v="684"/>
    <n v="2017"/>
    <n v="14324100"/>
    <x v="124"/>
    <x v="280"/>
    <x v="281"/>
    <n v="9280"/>
    <s v="Storvorde"/>
    <n v="851"/>
    <n v="314"/>
    <x v="115"/>
    <m/>
    <s v="DC"/>
    <s v="Decentralt værk"/>
    <n v="351100"/>
    <n v="350010"/>
    <x v="56"/>
    <x v="0"/>
    <s v="fvv"/>
    <d v="2012-01-01T00:00:00"/>
    <m/>
    <n v="3"/>
    <n v="0"/>
    <n v="1.7"/>
    <x v="558"/>
    <n v="5.4059759999999999"/>
    <n v="5.4059759999999999"/>
    <n v="0"/>
    <n v="0"/>
    <n v="1"/>
    <n v="0"/>
    <n v="0"/>
    <x v="0"/>
    <x v="0"/>
    <m/>
    <m/>
    <m/>
    <m/>
    <m/>
    <m/>
    <n v="5.3544347999999999"/>
    <m/>
    <m/>
    <m/>
    <m/>
    <m/>
    <m/>
    <m/>
    <m/>
    <m/>
    <m/>
    <m/>
    <s v="574151"/>
    <s v="6314097"/>
    <n v="5.3544347999999999"/>
    <n v="0"/>
    <n v="0"/>
  </r>
  <r>
    <n v="319"/>
    <x v="282"/>
    <s v=""/>
    <x v="685"/>
    <n v="2017"/>
    <n v="14324100"/>
    <x v="124"/>
    <x v="280"/>
    <x v="281"/>
    <n v="9280"/>
    <s v="Storvorde"/>
    <n v="851"/>
    <n v="314"/>
    <x v="115"/>
    <m/>
    <s v="DC"/>
    <s v="Decentralt værk"/>
    <n v="351100"/>
    <n v="350010"/>
    <x v="408"/>
    <x v="3"/>
    <s v="fvv"/>
    <d v="2013-08-01T00:00:00"/>
    <m/>
    <n v="3.85"/>
    <n v="0"/>
    <n v="3.85"/>
    <x v="559"/>
    <n v="7.5401999999999996"/>
    <n v="7.5401999999999996"/>
    <n v="0"/>
    <n v="0"/>
    <n v="1"/>
    <n v="0"/>
    <n v="0"/>
    <x v="0"/>
    <x v="0"/>
    <m/>
    <m/>
    <m/>
    <m/>
    <m/>
    <m/>
    <m/>
    <m/>
    <m/>
    <m/>
    <m/>
    <m/>
    <m/>
    <m/>
    <m/>
    <n v="7.5401999999999996"/>
    <m/>
    <m/>
    <s v="574151"/>
    <s v="6314097"/>
    <n v="0"/>
    <n v="7.5401999999999996"/>
    <n v="0"/>
  </r>
  <r>
    <n v="321"/>
    <x v="283"/>
    <s v=""/>
    <x v="686"/>
    <n v="2017"/>
    <n v="33171412"/>
    <x v="125"/>
    <x v="281"/>
    <x v="282"/>
    <n v="9632"/>
    <s v="Møldrup"/>
    <n v="791"/>
    <n v="247"/>
    <x v="116"/>
    <m/>
    <s v="DC"/>
    <s v="Decentralt værk"/>
    <n v="353000"/>
    <n v="350030"/>
    <x v="56"/>
    <x v="0"/>
    <s v="fvv"/>
    <d v="1987-01-01T00:00:00"/>
    <m/>
    <n v="8.4"/>
    <n v="0"/>
    <n v="7"/>
    <x v="560"/>
    <n v="38.380319999999998"/>
    <n v="37.47672"/>
    <n v="0"/>
    <n v="0"/>
    <n v="1"/>
    <n v="0"/>
    <n v="0"/>
    <x v="0"/>
    <x v="0"/>
    <m/>
    <m/>
    <m/>
    <m/>
    <m/>
    <m/>
    <n v="37.808495999999998"/>
    <m/>
    <m/>
    <m/>
    <m/>
    <m/>
    <m/>
    <m/>
    <m/>
    <m/>
    <m/>
    <m/>
    <s v="530695"/>
    <s v="6274927"/>
    <n v="37.808495999999998"/>
    <n v="0"/>
    <n v="0"/>
  </r>
  <r>
    <n v="321"/>
    <x v="283"/>
    <s v=""/>
    <x v="687"/>
    <n v="2017"/>
    <n v="33171412"/>
    <x v="125"/>
    <x v="281"/>
    <x v="282"/>
    <n v="9632"/>
    <s v="Møldrup"/>
    <n v="791"/>
    <n v="247"/>
    <x v="116"/>
    <m/>
    <s v="DC"/>
    <s v="Decentralt værk"/>
    <n v="353000"/>
    <n v="350030"/>
    <x v="409"/>
    <x v="1"/>
    <s v="kvt"/>
    <d v="1996-12-01T00:00:00"/>
    <m/>
    <n v="4.5999999999999996"/>
    <n v="1.8"/>
    <n v="2.7"/>
    <x v="561"/>
    <n v="9.3455999999999992"/>
    <n v="9.0442800000000005"/>
    <n v="6.4821600000000004"/>
    <n v="6.4260000000000002"/>
    <n v="0.27706034280347497"/>
    <n v="0.72293965719652498"/>
    <n v="0"/>
    <x v="0"/>
    <x v="0"/>
    <m/>
    <m/>
    <m/>
    <m/>
    <m/>
    <m/>
    <n v="16.865639999999999"/>
    <m/>
    <m/>
    <m/>
    <m/>
    <m/>
    <m/>
    <m/>
    <m/>
    <m/>
    <m/>
    <m/>
    <s v="530695"/>
    <s v="6274927"/>
    <n v="16.865639999999999"/>
    <n v="0"/>
    <n v="0"/>
  </r>
  <r>
    <n v="322"/>
    <x v="284"/>
    <s v=""/>
    <x v="688"/>
    <n v="2017"/>
    <n v="44424010"/>
    <x v="126"/>
    <x v="282"/>
    <x v="283"/>
    <n v="7100"/>
    <s v="Vejle"/>
    <n v="630"/>
    <n v="81"/>
    <x v="20"/>
    <n v="1"/>
    <s v="FJ"/>
    <s v="Fjernvarmeværk"/>
    <n v="353000"/>
    <n v="350030"/>
    <x v="76"/>
    <x v="0"/>
    <s v="fvv"/>
    <d v="1980-01-01T00:00:00"/>
    <m/>
    <n v="3.65"/>
    <n v="0"/>
    <n v="3.65"/>
    <x v="21"/>
    <n v="0"/>
    <n v="0"/>
    <n v="0"/>
    <n v="0"/>
    <n v="1"/>
    <n v="0"/>
    <n v="0"/>
    <x v="0"/>
    <x v="0"/>
    <m/>
    <m/>
    <m/>
    <n v="0"/>
    <m/>
    <m/>
    <n v="0"/>
    <m/>
    <m/>
    <m/>
    <m/>
    <m/>
    <m/>
    <m/>
    <m/>
    <m/>
    <m/>
    <m/>
    <s v="534793,99"/>
    <s v="6171735,21"/>
    <n v="0"/>
    <n v="0"/>
    <n v="0"/>
  </r>
  <r>
    <n v="322"/>
    <x v="284"/>
    <s v=""/>
    <x v="689"/>
    <n v="2017"/>
    <n v="44424010"/>
    <x v="126"/>
    <x v="282"/>
    <x v="283"/>
    <n v="7100"/>
    <s v="Vejle"/>
    <n v="630"/>
    <n v="81"/>
    <x v="20"/>
    <n v="1"/>
    <s v="FJ"/>
    <s v="Fjernvarmeværk"/>
    <n v="353000"/>
    <n v="350030"/>
    <x v="4"/>
    <x v="0"/>
    <s v="fvv"/>
    <d v="1983-01-01T00:00:00"/>
    <m/>
    <n v="4.6500000000000004"/>
    <n v="0"/>
    <n v="4.6500000000000004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34793,99"/>
    <s v="6171735,21"/>
    <n v="0"/>
    <n v="0"/>
    <n v="0"/>
  </r>
  <r>
    <n v="322"/>
    <x v="284"/>
    <s v=""/>
    <x v="690"/>
    <n v="2017"/>
    <n v="44424010"/>
    <x v="126"/>
    <x v="282"/>
    <x v="283"/>
    <n v="7100"/>
    <s v="Vejle"/>
    <n v="630"/>
    <n v="81"/>
    <x v="20"/>
    <n v="1"/>
    <s v="FJ"/>
    <s v="Fjernvarmeværk"/>
    <n v="353000"/>
    <n v="350030"/>
    <x v="6"/>
    <x v="0"/>
    <s v="fvv"/>
    <d v="1974-01-01T00:00:00"/>
    <m/>
    <n v="5.8"/>
    <n v="0"/>
    <n v="5.8"/>
    <x v="562"/>
    <n v="4.2329999999999997"/>
    <n v="4.2329999999999997"/>
    <n v="0"/>
    <n v="0"/>
    <n v="1"/>
    <n v="0"/>
    <n v="0"/>
    <x v="0"/>
    <x v="0"/>
    <m/>
    <m/>
    <m/>
    <m/>
    <m/>
    <m/>
    <n v="4.6969164000000001"/>
    <m/>
    <m/>
    <m/>
    <m/>
    <m/>
    <m/>
    <m/>
    <m/>
    <m/>
    <m/>
    <m/>
    <s v="534793,99"/>
    <s v="6171735,21"/>
    <n v="4.6969164000000001"/>
    <n v="0"/>
    <n v="0"/>
  </r>
  <r>
    <n v="322"/>
    <x v="284"/>
    <s v=""/>
    <x v="691"/>
    <n v="2017"/>
    <n v="44424010"/>
    <x v="126"/>
    <x v="282"/>
    <x v="283"/>
    <n v="7100"/>
    <s v="Vejle"/>
    <n v="630"/>
    <n v="81"/>
    <x v="20"/>
    <n v="1"/>
    <s v="FJ"/>
    <s v="Fjernvarmeværk"/>
    <n v="353000"/>
    <n v="350030"/>
    <x v="410"/>
    <x v="0"/>
    <s v="fvv"/>
    <d v="1976-01-01T00:00:00"/>
    <m/>
    <n v="7.3"/>
    <n v="0"/>
    <n v="7.3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34793,99"/>
    <s v="6171735,21"/>
    <n v="0"/>
    <n v="0"/>
    <n v="0"/>
  </r>
  <r>
    <n v="323"/>
    <x v="285"/>
    <s v=""/>
    <x v="692"/>
    <n v="2017"/>
    <n v="35580913"/>
    <x v="127"/>
    <x v="283"/>
    <x v="284"/>
    <n v="8544"/>
    <s v="Mørke"/>
    <n v="706"/>
    <n v="218"/>
    <x v="117"/>
    <m/>
    <s v="FJ"/>
    <s v="Fjernvarmeværk"/>
    <n v="353000"/>
    <n v="350030"/>
    <x v="411"/>
    <x v="0"/>
    <s v="fvv"/>
    <d v="1964-07-01T00:00:00"/>
    <d v="2019-12-31T00:00:00"/>
    <n v="4"/>
    <n v="0"/>
    <n v="4.5"/>
    <x v="563"/>
    <n v="50.785200000000003"/>
    <n v="50.785200000000003"/>
    <n v="0"/>
    <n v="0"/>
    <n v="1"/>
    <n v="0"/>
    <n v="0"/>
    <x v="0"/>
    <x v="0"/>
    <m/>
    <m/>
    <m/>
    <n v="0.59185500000000002"/>
    <m/>
    <m/>
    <m/>
    <m/>
    <m/>
    <m/>
    <m/>
    <m/>
    <n v="53.2"/>
    <m/>
    <m/>
    <m/>
    <m/>
    <m/>
    <s v="585117,91"/>
    <s v="6244335,25"/>
    <n v="0.59185500000000002"/>
    <n v="53.2"/>
    <n v="0"/>
  </r>
  <r>
    <n v="324"/>
    <x v="286"/>
    <s v=""/>
    <x v="693"/>
    <n v="2017"/>
    <n v="23234114"/>
    <x v="128"/>
    <x v="284"/>
    <x v="285"/>
    <n v="4440"/>
    <s v="Mørkøv"/>
    <n v="316"/>
    <n v="40"/>
    <x v="118"/>
    <m/>
    <s v="DC"/>
    <s v="Decentralt værk"/>
    <n v="353000"/>
    <n v="350030"/>
    <x v="412"/>
    <x v="0"/>
    <s v="fvv"/>
    <d v="1988-12-28T00:00:00"/>
    <m/>
    <n v="6.15"/>
    <n v="0"/>
    <n v="6.15"/>
    <x v="564"/>
    <n v="9.5702400000000001"/>
    <n v="9.5702400000000001"/>
    <n v="0"/>
    <n v="0"/>
    <n v="1"/>
    <n v="0"/>
    <n v="0"/>
    <x v="0"/>
    <x v="0"/>
    <m/>
    <m/>
    <m/>
    <m/>
    <m/>
    <m/>
    <n v="10.22076"/>
    <m/>
    <m/>
    <m/>
    <m/>
    <m/>
    <m/>
    <m/>
    <m/>
    <m/>
    <m/>
    <m/>
    <s v="657558"/>
    <s v="6170207"/>
    <n v="10.22076"/>
    <n v="0"/>
    <n v="0"/>
  </r>
  <r>
    <n v="324"/>
    <x v="286"/>
    <s v=""/>
    <x v="694"/>
    <n v="2017"/>
    <n v="23234114"/>
    <x v="128"/>
    <x v="284"/>
    <x v="285"/>
    <n v="4440"/>
    <s v="Mørkøv"/>
    <n v="316"/>
    <n v="40"/>
    <x v="118"/>
    <m/>
    <s v="DC"/>
    <s v="Decentralt værk"/>
    <n v="353000"/>
    <n v="350030"/>
    <x v="1"/>
    <x v="1"/>
    <s v="kvt"/>
    <d v="1995-01-01T00:00:00"/>
    <m/>
    <n v="4.99"/>
    <n v="2.0499999999999998"/>
    <n v="2.6"/>
    <x v="565"/>
    <n v="6.7881600000000004"/>
    <n v="6.7881600000000004"/>
    <n v="4.9428000000000001"/>
    <n v="4.9428000000000001"/>
    <n v="0.28009506833036246"/>
    <n v="0.71990493166963754"/>
    <n v="0"/>
    <x v="0"/>
    <x v="0"/>
    <m/>
    <m/>
    <m/>
    <m/>
    <m/>
    <m/>
    <n v="12.117599999999999"/>
    <m/>
    <m/>
    <m/>
    <m/>
    <m/>
    <m/>
    <m/>
    <m/>
    <m/>
    <m/>
    <m/>
    <s v="657558"/>
    <s v="6170207"/>
    <n v="12.117599999999999"/>
    <n v="0"/>
    <n v="0"/>
  </r>
  <r>
    <n v="324"/>
    <x v="286"/>
    <s v=""/>
    <x v="695"/>
    <n v="2017"/>
    <n v="23234114"/>
    <x v="128"/>
    <x v="284"/>
    <x v="285"/>
    <n v="4440"/>
    <s v="Mørkøv"/>
    <n v="316"/>
    <n v="40"/>
    <x v="118"/>
    <m/>
    <s v="DC"/>
    <s v="Decentralt værk"/>
    <n v="353000"/>
    <n v="350030"/>
    <x v="413"/>
    <x v="0"/>
    <s v="fvv"/>
    <d v="2016-06-02T00:00:00"/>
    <m/>
    <n v="1"/>
    <n v="0"/>
    <n v="1"/>
    <x v="566"/>
    <n v="26.117640000000002"/>
    <n v="26.115839999999999"/>
    <n v="0"/>
    <n v="0"/>
    <n v="1"/>
    <n v="0"/>
    <n v="0"/>
    <x v="0"/>
    <x v="0"/>
    <m/>
    <m/>
    <m/>
    <m/>
    <m/>
    <m/>
    <m/>
    <m/>
    <m/>
    <m/>
    <m/>
    <m/>
    <n v="25.34"/>
    <m/>
    <m/>
    <m/>
    <m/>
    <m/>
    <s v="657558"/>
    <s v="6170207"/>
    <n v="0"/>
    <n v="25.34"/>
    <n v="0"/>
  </r>
  <r>
    <n v="333"/>
    <x v="287"/>
    <s v=""/>
    <x v="696"/>
    <n v="2017"/>
    <n v="68726018"/>
    <x v="129"/>
    <x v="285"/>
    <x v="286"/>
    <n v="9240"/>
    <s v="Nibe"/>
    <n v="851"/>
    <n v="306"/>
    <x v="119"/>
    <m/>
    <s v="DC"/>
    <s v="Decentralt værk"/>
    <n v="353000"/>
    <n v="350030"/>
    <x v="414"/>
    <x v="1"/>
    <s v="kvt"/>
    <d v="2011-10-07T00:00:00"/>
    <m/>
    <n v="2.61"/>
    <n v="1.06"/>
    <n v="1.55"/>
    <x v="567"/>
    <n v="18.057600000000001"/>
    <n v="18.057600000000001"/>
    <n v="13.204800000000001"/>
    <n v="13.204800000000001"/>
    <n v="0.25902144424904228"/>
    <n v="0.74097855575095772"/>
    <n v="0"/>
    <x v="0"/>
    <x v="0"/>
    <m/>
    <m/>
    <m/>
    <m/>
    <m/>
    <m/>
    <n v="34.857345600000002"/>
    <m/>
    <m/>
    <m/>
    <m/>
    <m/>
    <m/>
    <m/>
    <m/>
    <m/>
    <m/>
    <m/>
    <s v="539786,78"/>
    <s v="6314973,57"/>
    <n v="34.857345600000002"/>
    <n v="0"/>
    <n v="0"/>
  </r>
  <r>
    <n v="333"/>
    <x v="287"/>
    <s v=""/>
    <x v="697"/>
    <n v="2017"/>
    <n v="68726018"/>
    <x v="129"/>
    <x v="285"/>
    <x v="286"/>
    <n v="9240"/>
    <s v="Nibe"/>
    <n v="851"/>
    <n v="306"/>
    <x v="119"/>
    <m/>
    <s v="DC"/>
    <s v="Decentralt værk"/>
    <n v="353000"/>
    <n v="350030"/>
    <x v="415"/>
    <x v="1"/>
    <s v="kvt"/>
    <d v="2016-06-20T00:00:00"/>
    <m/>
    <n v="2.8650000000000002"/>
    <n v="1.202"/>
    <n v="1.5"/>
    <x v="568"/>
    <n v="27.9756"/>
    <n v="27.9756"/>
    <n v="21.398399999999999"/>
    <n v="21.398399999999999"/>
    <n v="0.28317081347384382"/>
    <n v="0.71682918652615624"/>
    <n v="0"/>
    <x v="0"/>
    <x v="0"/>
    <m/>
    <m/>
    <m/>
    <m/>
    <m/>
    <m/>
    <n v="49.397040000000004"/>
    <m/>
    <m/>
    <m/>
    <m/>
    <m/>
    <m/>
    <m/>
    <m/>
    <m/>
    <m/>
    <m/>
    <s v="539786,78"/>
    <s v="6314973,57"/>
    <n v="49.397040000000004"/>
    <n v="0"/>
    <n v="0"/>
  </r>
  <r>
    <n v="333"/>
    <x v="287"/>
    <s v=""/>
    <x v="698"/>
    <n v="2017"/>
    <n v="68726018"/>
    <x v="129"/>
    <x v="285"/>
    <x v="286"/>
    <n v="9240"/>
    <s v="Nibe"/>
    <n v="851"/>
    <n v="306"/>
    <x v="119"/>
    <m/>
    <s v="DC"/>
    <s v="Decentralt værk"/>
    <n v="353000"/>
    <n v="350030"/>
    <x v="279"/>
    <x v="1"/>
    <s v="kvt"/>
    <d v="2017-06-20T00:00:00"/>
    <m/>
    <n v="2.87"/>
    <n v="1.2"/>
    <n v="1.6"/>
    <x v="569"/>
    <n v="11.696400000000001"/>
    <n v="11.696400000000001"/>
    <n v="8.5752000000000006"/>
    <n v="8.5752000000000006"/>
    <n v="0.28755591807603587"/>
    <n v="0.71244408192396413"/>
    <n v="0"/>
    <x v="0"/>
    <x v="0"/>
    <m/>
    <m/>
    <m/>
    <m/>
    <m/>
    <m/>
    <n v="20.3376096"/>
    <m/>
    <m/>
    <m/>
    <m/>
    <m/>
    <m/>
    <m/>
    <m/>
    <m/>
    <m/>
    <m/>
    <s v="539786,78"/>
    <s v="6314973,57"/>
    <n v="20.3376096"/>
    <n v="0"/>
    <n v="0"/>
  </r>
  <r>
    <n v="333"/>
    <x v="287"/>
    <s v=""/>
    <x v="699"/>
    <n v="2017"/>
    <n v="68726018"/>
    <x v="129"/>
    <x v="285"/>
    <x v="286"/>
    <n v="9240"/>
    <s v="Nibe"/>
    <n v="851"/>
    <n v="306"/>
    <x v="119"/>
    <m/>
    <s v="DC"/>
    <s v="Decentralt værk"/>
    <n v="353000"/>
    <n v="350030"/>
    <x v="13"/>
    <x v="0"/>
    <s v="fvv"/>
    <d v="1989-01-01T00:00:00"/>
    <m/>
    <n v="8.02"/>
    <n v="0"/>
    <n v="8.02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39786,78"/>
    <s v="6314973,57"/>
    <n v="0"/>
    <n v="0"/>
    <n v="0"/>
  </r>
  <r>
    <n v="333"/>
    <x v="287"/>
    <s v=""/>
    <x v="700"/>
    <n v="2017"/>
    <n v="68726018"/>
    <x v="129"/>
    <x v="285"/>
    <x v="286"/>
    <n v="9240"/>
    <s v="Nibe"/>
    <n v="851"/>
    <n v="306"/>
    <x v="119"/>
    <m/>
    <s v="DC"/>
    <s v="Decentralt værk"/>
    <n v="353000"/>
    <n v="350030"/>
    <x v="16"/>
    <x v="0"/>
    <s v="fvv"/>
    <d v="2003-11-01T00:00:00"/>
    <m/>
    <n v="10"/>
    <n v="0"/>
    <n v="11.5"/>
    <x v="570"/>
    <n v="76.136399999999995"/>
    <n v="76.136399999999995"/>
    <n v="0"/>
    <n v="0"/>
    <n v="1"/>
    <n v="0"/>
    <n v="0"/>
    <x v="0"/>
    <x v="0"/>
    <m/>
    <m/>
    <m/>
    <m/>
    <m/>
    <m/>
    <n v="71.668080000000003"/>
    <m/>
    <m/>
    <m/>
    <m/>
    <m/>
    <m/>
    <m/>
    <m/>
    <m/>
    <m/>
    <m/>
    <s v="539786,78"/>
    <s v="6314973,57"/>
    <n v="71.668080000000003"/>
    <n v="0"/>
    <n v="0"/>
  </r>
  <r>
    <n v="333"/>
    <x v="287"/>
    <s v=""/>
    <x v="701"/>
    <n v="2017"/>
    <n v="68726018"/>
    <x v="129"/>
    <x v="285"/>
    <x v="286"/>
    <n v="9240"/>
    <s v="Nibe"/>
    <n v="851"/>
    <n v="306"/>
    <x v="119"/>
    <m/>
    <s v="DC"/>
    <s v="Decentralt værk"/>
    <n v="353000"/>
    <n v="350030"/>
    <x v="416"/>
    <x v="1"/>
    <s v="kvt"/>
    <d v="2013-12-19T00:00:00"/>
    <m/>
    <n v="2.7290000000000001"/>
    <n v="1.161"/>
    <n v="1.54"/>
    <x v="571"/>
    <n v="23.111999999999998"/>
    <n v="23.111999999999998"/>
    <n v="18.5868"/>
    <n v="18.5868"/>
    <n v="0.25529291402307275"/>
    <n v="0.74470708597692725"/>
    <n v="0"/>
    <x v="0"/>
    <x v="0"/>
    <m/>
    <m/>
    <m/>
    <m/>
    <m/>
    <m/>
    <n v="45.265651200000001"/>
    <m/>
    <m/>
    <m/>
    <m/>
    <m/>
    <m/>
    <m/>
    <m/>
    <m/>
    <m/>
    <m/>
    <s v="539786,78"/>
    <s v="6314973,57"/>
    <n v="45.265651200000001"/>
    <n v="0"/>
    <n v="0"/>
  </r>
  <r>
    <n v="333"/>
    <x v="287"/>
    <s v=""/>
    <x v="702"/>
    <n v="2017"/>
    <n v="68726018"/>
    <x v="129"/>
    <x v="285"/>
    <x v="286"/>
    <n v="9240"/>
    <s v="Nibe"/>
    <n v="851"/>
    <n v="306"/>
    <x v="119"/>
    <m/>
    <s v="DC"/>
    <s v="Decentralt værk"/>
    <n v="353000"/>
    <n v="350030"/>
    <x v="417"/>
    <x v="1"/>
    <s v="kvt"/>
    <d v="1990-01-01T00:00:00"/>
    <d v="2017-05-01T00:00:00"/>
    <n v="2.86"/>
    <n v="0.96"/>
    <n v="1.6"/>
    <x v="572"/>
    <n v="1.8575999999999999"/>
    <n v="1.8575999999999999"/>
    <n v="1.0224"/>
    <n v="1.0224"/>
    <n v="0.27056277056277056"/>
    <n v="0.72943722943722944"/>
    <n v="0"/>
    <x v="0"/>
    <x v="0"/>
    <m/>
    <m/>
    <m/>
    <m/>
    <m/>
    <m/>
    <n v="3.4328447999999998"/>
    <m/>
    <m/>
    <m/>
    <m/>
    <m/>
    <m/>
    <m/>
    <m/>
    <m/>
    <m/>
    <m/>
    <s v="539786,78"/>
    <s v="6314973,57"/>
    <n v="3.4328447999999998"/>
    <n v="0"/>
    <n v="0"/>
  </r>
  <r>
    <n v="333"/>
    <x v="287"/>
    <s v=""/>
    <x v="703"/>
    <n v="2017"/>
    <n v="68726018"/>
    <x v="129"/>
    <x v="285"/>
    <x v="286"/>
    <n v="9240"/>
    <s v="Nibe"/>
    <n v="851"/>
    <n v="306"/>
    <x v="119"/>
    <m/>
    <s v="DC"/>
    <s v="Decentralt værk"/>
    <n v="353000"/>
    <n v="350030"/>
    <x v="418"/>
    <x v="1"/>
    <s v="kvt"/>
    <d v="2010-07-27T00:00:00"/>
    <m/>
    <n v="2.61"/>
    <n v="1.06"/>
    <n v="1.55"/>
    <x v="573"/>
    <n v="20.466000000000001"/>
    <n v="20.466000000000001"/>
    <n v="14.518800000000001"/>
    <n v="14.518800000000001"/>
    <n v="0.2668313558243301"/>
    <n v="0.73316864417566996"/>
    <n v="0"/>
    <x v="0"/>
    <x v="0"/>
    <m/>
    <m/>
    <m/>
    <m/>
    <m/>
    <m/>
    <n v="38.350065600000001"/>
    <m/>
    <m/>
    <m/>
    <m/>
    <m/>
    <m/>
    <m/>
    <m/>
    <m/>
    <m/>
    <m/>
    <s v="539786,78"/>
    <s v="6314973,57"/>
    <n v="38.350065600000001"/>
    <n v="0"/>
    <n v="0"/>
  </r>
  <r>
    <n v="337"/>
    <x v="288"/>
    <s v=""/>
    <x v="704"/>
    <n v="2017"/>
    <n v="25535456"/>
    <x v="130"/>
    <x v="286"/>
    <x v="287"/>
    <n v="5800"/>
    <s v="Nyborg"/>
    <n v="450"/>
    <n v="82"/>
    <x v="102"/>
    <m/>
    <s v="FJ"/>
    <s v="Fjernvarmeværk"/>
    <n v="353000"/>
    <n v="350030"/>
    <x v="419"/>
    <x v="0"/>
    <s v="fvv"/>
    <d v="1964-09-01T00:00:00"/>
    <m/>
    <n v="25"/>
    <n v="0"/>
    <n v="25"/>
    <x v="574"/>
    <n v="3.37968"/>
    <n v="3.37968"/>
    <n v="0"/>
    <n v="0"/>
    <n v="1"/>
    <n v="0"/>
    <n v="0"/>
    <x v="0"/>
    <x v="0"/>
    <m/>
    <m/>
    <m/>
    <m/>
    <m/>
    <m/>
    <m/>
    <m/>
    <m/>
    <m/>
    <m/>
    <m/>
    <m/>
    <n v="3.7812320000000001"/>
    <m/>
    <m/>
    <m/>
    <m/>
    <s v="613133"/>
    <s v="6131158"/>
    <n v="0"/>
    <n v="3.7812320000000001"/>
    <n v="0"/>
  </r>
  <r>
    <n v="337"/>
    <x v="289"/>
    <s v=""/>
    <x v="705"/>
    <n v="2017"/>
    <n v="25535456"/>
    <x v="130"/>
    <x v="287"/>
    <x v="288"/>
    <n v="5800"/>
    <s v="Nyborg"/>
    <n v="450"/>
    <n v="82"/>
    <x v="102"/>
    <m/>
    <s v="FJ"/>
    <s v="Fjernvarmeværk"/>
    <n v="353000"/>
    <n v="350030"/>
    <x v="420"/>
    <x v="0"/>
    <s v="fvv"/>
    <d v="1975-05-01T00:00:00"/>
    <m/>
    <n v="13"/>
    <n v="0"/>
    <n v="13"/>
    <x v="575"/>
    <n v="11.77308"/>
    <n v="11.77308"/>
    <n v="0"/>
    <n v="0"/>
    <n v="1"/>
    <n v="0"/>
    <n v="0"/>
    <x v="0"/>
    <x v="0"/>
    <m/>
    <m/>
    <m/>
    <m/>
    <m/>
    <m/>
    <n v="2.2199759999999999"/>
    <m/>
    <m/>
    <m/>
    <m/>
    <m/>
    <m/>
    <n v="9.7995099999999997"/>
    <m/>
    <m/>
    <m/>
    <m/>
    <s v="615103,42"/>
    <s v="6130116,8"/>
    <n v="2.2199759999999999"/>
    <n v="9.7995099999999997"/>
    <n v="0"/>
  </r>
  <r>
    <n v="337"/>
    <x v="290"/>
    <s v=""/>
    <x v="706"/>
    <n v="2017"/>
    <n v="25535456"/>
    <x v="130"/>
    <x v="288"/>
    <x v="289"/>
    <n v="5800"/>
    <s v="Nyborg"/>
    <n v="450"/>
    <n v="82"/>
    <x v="102"/>
    <m/>
    <s v="FJ"/>
    <s v="Fjernvarmeværk"/>
    <n v="353000"/>
    <n v="350030"/>
    <x v="421"/>
    <x v="0"/>
    <s v="fvv"/>
    <d v="1973-10-01T00:00:00"/>
    <m/>
    <n v="18"/>
    <n v="0"/>
    <n v="18"/>
    <x v="576"/>
    <n v="4.9438800000000001"/>
    <n v="4.9438800000000001"/>
    <n v="0"/>
    <n v="0"/>
    <n v="1"/>
    <n v="0"/>
    <n v="0"/>
    <x v="0"/>
    <x v="0"/>
    <m/>
    <m/>
    <m/>
    <m/>
    <m/>
    <m/>
    <m/>
    <m/>
    <m/>
    <m/>
    <m/>
    <m/>
    <m/>
    <n v="5.3302200000000006"/>
    <m/>
    <m/>
    <m/>
    <m/>
    <s v="613796,2"/>
    <s v="6133445,78"/>
    <n v="0"/>
    <n v="5.3302200000000006"/>
    <n v="0"/>
  </r>
  <r>
    <n v="337"/>
    <x v="291"/>
    <s v=""/>
    <x v="707"/>
    <n v="2017"/>
    <n v="25535456"/>
    <x v="130"/>
    <x v="289"/>
    <x v="290"/>
    <n v="5800"/>
    <s v="Nyborg"/>
    <n v="450"/>
    <n v="82"/>
    <x v="102"/>
    <m/>
    <s v="FJ"/>
    <s v="Fjernvarmeværk"/>
    <n v="353000"/>
    <n v="350030"/>
    <x v="422"/>
    <x v="0"/>
    <s v="fvv"/>
    <d v="1965-10-01T00:00:00"/>
    <m/>
    <n v="19"/>
    <n v="0"/>
    <n v="19"/>
    <x v="577"/>
    <n v="2.7071999999999998"/>
    <n v="2.7071999999999998"/>
    <n v="0"/>
    <n v="0"/>
    <n v="1"/>
    <n v="0"/>
    <n v="0"/>
    <x v="0"/>
    <x v="0"/>
    <m/>
    <m/>
    <m/>
    <m/>
    <m/>
    <m/>
    <m/>
    <m/>
    <m/>
    <m/>
    <m/>
    <m/>
    <m/>
    <n v="2.9155000000000002"/>
    <m/>
    <m/>
    <m/>
    <m/>
    <s v="613804,14"/>
    <s v="6131730,6"/>
    <n v="0"/>
    <n v="2.9155000000000002"/>
    <n v="0"/>
  </r>
  <r>
    <n v="337"/>
    <x v="292"/>
    <s v=""/>
    <x v="708"/>
    <n v="2017"/>
    <n v="25535456"/>
    <x v="130"/>
    <x v="290"/>
    <x v="291"/>
    <n v="5540"/>
    <s v="Ullerslev"/>
    <n v="450"/>
    <n v="82"/>
    <x v="102"/>
    <m/>
    <s v="DC"/>
    <s v="Decentralt værk"/>
    <n v="351100"/>
    <n v="350010"/>
    <x v="423"/>
    <x v="1"/>
    <s v="kvt"/>
    <d v="1996-01-15T00:00:00"/>
    <m/>
    <n v="7.13"/>
    <n v="3.14"/>
    <n v="3.7"/>
    <x v="578"/>
    <n v="0.23580000000000001"/>
    <n v="0.23580000000000001"/>
    <n v="0.19439999999999999"/>
    <n v="0.19439999999999999"/>
    <n v="0.23043906557838448"/>
    <n v="0.76956093442161555"/>
    <n v="0"/>
    <x v="0"/>
    <x v="0"/>
    <m/>
    <m/>
    <m/>
    <m/>
    <m/>
    <m/>
    <n v="0.51163199999999998"/>
    <m/>
    <m/>
    <m/>
    <m/>
    <m/>
    <m/>
    <m/>
    <m/>
    <m/>
    <m/>
    <m/>
    <s v="606085,41"/>
    <s v="6135435,05"/>
    <n v="0.51163199999999998"/>
    <n v="0"/>
    <n v="0"/>
  </r>
  <r>
    <n v="337"/>
    <x v="292"/>
    <s v=""/>
    <x v="709"/>
    <n v="2017"/>
    <n v="25535456"/>
    <x v="130"/>
    <x v="290"/>
    <x v="291"/>
    <n v="5540"/>
    <s v="Ullerslev"/>
    <n v="450"/>
    <n v="82"/>
    <x v="102"/>
    <m/>
    <s v="DC"/>
    <s v="Decentralt værk"/>
    <n v="351100"/>
    <n v="350010"/>
    <x v="2"/>
    <x v="0"/>
    <s v="fvv"/>
    <d v="1983-04-01T00:00:00"/>
    <d v="2017-10-01T00:00:00"/>
    <n v="2.5"/>
    <n v="0"/>
    <n v="2.5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606085,41"/>
    <s v="6135435,05"/>
    <n v="0"/>
    <n v="0"/>
    <n v="0"/>
  </r>
  <r>
    <n v="337"/>
    <x v="292"/>
    <s v=""/>
    <x v="710"/>
    <n v="2017"/>
    <n v="25535456"/>
    <x v="130"/>
    <x v="290"/>
    <x v="291"/>
    <n v="5540"/>
    <s v="Ullerslev"/>
    <n v="450"/>
    <n v="82"/>
    <x v="102"/>
    <m/>
    <s v="DC"/>
    <s v="Decentralt værk"/>
    <n v="351100"/>
    <n v="350010"/>
    <x v="116"/>
    <x v="0"/>
    <s v="fvv"/>
    <d v="1983-04-01T00:00:00"/>
    <m/>
    <n v="2.5"/>
    <n v="0"/>
    <n v="2.5"/>
    <x v="579"/>
    <n v="3.8879999999999998E-2"/>
    <n v="3.8879999999999998E-2"/>
    <n v="0"/>
    <n v="0"/>
    <n v="1"/>
    <n v="0"/>
    <n v="0"/>
    <x v="0"/>
    <x v="0"/>
    <m/>
    <m/>
    <m/>
    <m/>
    <m/>
    <m/>
    <n v="3.7817999999999997E-2"/>
    <m/>
    <m/>
    <m/>
    <m/>
    <m/>
    <m/>
    <m/>
    <m/>
    <m/>
    <m/>
    <m/>
    <s v="606085,41"/>
    <s v="6135435,05"/>
    <n v="3.7817999999999997E-2"/>
    <n v="0"/>
    <n v="0"/>
  </r>
  <r>
    <n v="337"/>
    <x v="292"/>
    <s v=""/>
    <x v="711"/>
    <n v="2017"/>
    <n v="25535456"/>
    <x v="130"/>
    <x v="290"/>
    <x v="291"/>
    <n v="5540"/>
    <s v="Ullerslev"/>
    <n v="450"/>
    <n v="82"/>
    <x v="102"/>
    <m/>
    <s v="DC"/>
    <s v="Decentralt værk"/>
    <n v="351100"/>
    <n v="350010"/>
    <x v="342"/>
    <x v="0"/>
    <s v="fvv"/>
    <d v="2017-10-01T00:00:00"/>
    <m/>
    <n v="7"/>
    <n v="0"/>
    <n v="7"/>
    <x v="580"/>
    <n v="0.16883999999999999"/>
    <n v="0.16883999999999999"/>
    <n v="0"/>
    <n v="0"/>
    <n v="1"/>
    <n v="0"/>
    <n v="0"/>
    <x v="0"/>
    <x v="0"/>
    <m/>
    <m/>
    <m/>
    <m/>
    <m/>
    <m/>
    <n v="0.18655559999999999"/>
    <m/>
    <m/>
    <m/>
    <m/>
    <m/>
    <m/>
    <m/>
    <m/>
    <m/>
    <m/>
    <m/>
    <s v="606085,41"/>
    <s v="6135435,05"/>
    <n v="0.18655559999999999"/>
    <n v="0"/>
    <n v="0"/>
  </r>
  <r>
    <n v="337"/>
    <x v="293"/>
    <s v=""/>
    <x v="712"/>
    <n v="2017"/>
    <n v="25535456"/>
    <x v="130"/>
    <x v="291"/>
    <x v="292"/>
    <n v="5800"/>
    <s v="Nyborg"/>
    <n v="450"/>
    <n v="82"/>
    <x v="102"/>
    <m/>
    <s v="FJ"/>
    <s v="Fjernvarmeværk"/>
    <n v="353000"/>
    <n v="350030"/>
    <x v="424"/>
    <x v="0"/>
    <s v="fvv"/>
    <d v="1970-03-01T00:00:00"/>
    <m/>
    <n v="11"/>
    <n v="0"/>
    <n v="11"/>
    <x v="581"/>
    <n v="3.1320000000000001E-2"/>
    <n v="3.1320000000000001E-2"/>
    <n v="0"/>
    <n v="0"/>
    <n v="1"/>
    <n v="0"/>
    <n v="0"/>
    <x v="0"/>
    <x v="0"/>
    <m/>
    <m/>
    <m/>
    <m/>
    <m/>
    <m/>
    <n v="3.6431999999999999E-2"/>
    <m/>
    <m/>
    <m/>
    <m/>
    <m/>
    <m/>
    <m/>
    <m/>
    <m/>
    <m/>
    <m/>
    <s v="612065"/>
    <s v="6131194"/>
    <n v="3.6431999999999999E-2"/>
    <n v="0"/>
    <n v="0"/>
  </r>
  <r>
    <n v="337"/>
    <x v="294"/>
    <s v=""/>
    <x v="713"/>
    <n v="2017"/>
    <n v="25535456"/>
    <x v="130"/>
    <x v="292"/>
    <x v="293"/>
    <n v="5800"/>
    <s v="Nyborg"/>
    <n v="450"/>
    <n v="82"/>
    <x v="102"/>
    <m/>
    <s v="ER"/>
    <s v="Erhvervsværk"/>
    <n v="370000"/>
    <n v="370000"/>
    <x v="425"/>
    <x v="0"/>
    <s v="pvp"/>
    <d v="1982-11-01T00:00:00"/>
    <m/>
    <n v="0.59"/>
    <n v="0"/>
    <n v="0.59"/>
    <x v="582"/>
    <n v="9.2520000000000007"/>
    <n v="5.3136000000000001"/>
    <n v="0"/>
    <n v="0"/>
    <n v="0.57431906614785988"/>
    <n v="0"/>
    <n v="0.42568093385214012"/>
    <x v="0"/>
    <x v="0"/>
    <m/>
    <m/>
    <m/>
    <m/>
    <m/>
    <m/>
    <m/>
    <m/>
    <n v="9.3190709999999992"/>
    <m/>
    <m/>
    <m/>
    <m/>
    <m/>
    <m/>
    <m/>
    <m/>
    <m/>
    <s v="615011,88"/>
    <s v="6130031,63"/>
    <n v="0"/>
    <n v="9.3190709999999992"/>
    <n v="0"/>
  </r>
  <r>
    <n v="337"/>
    <x v="295"/>
    <s v=""/>
    <x v="714"/>
    <n v="2017"/>
    <n v="25535456"/>
    <x v="130"/>
    <x v="293"/>
    <x v="294"/>
    <n v="5540"/>
    <s v="Ullerslev"/>
    <n v="450"/>
    <n v="92"/>
    <x v="120"/>
    <m/>
    <s v="LO"/>
    <s v="Lokalt værk"/>
    <n v="162400"/>
    <n v="160000"/>
    <x v="426"/>
    <x v="6"/>
    <s v="pvp"/>
    <d v="2011-12-01T00:00:00"/>
    <m/>
    <n v="0.9"/>
    <n v="0"/>
    <n v="0.9"/>
    <x v="583"/>
    <n v="9.9108000000000001"/>
    <n v="9.9108000000000001"/>
    <n v="0"/>
    <n v="0"/>
    <n v="1"/>
    <n v="0"/>
    <n v="0"/>
    <x v="0"/>
    <x v="0"/>
    <m/>
    <m/>
    <m/>
    <m/>
    <m/>
    <m/>
    <m/>
    <m/>
    <m/>
    <m/>
    <m/>
    <m/>
    <m/>
    <m/>
    <n v="9.9108000000000001"/>
    <m/>
    <m/>
    <m/>
    <s v="605610,5"/>
    <s v="6135293,52"/>
    <n v="0"/>
    <n v="9.9108000000000001"/>
    <n v="0"/>
  </r>
  <r>
    <n v="340"/>
    <x v="296"/>
    <s v=""/>
    <x v="715"/>
    <n v="2017"/>
    <n v="57494115"/>
    <x v="131"/>
    <x v="294"/>
    <x v="295"/>
    <n v="7900"/>
    <s v="Nykøbing M"/>
    <n v="773"/>
    <n v="245"/>
    <x v="121"/>
    <n v="1"/>
    <s v="DC"/>
    <s v="Decentralt værk"/>
    <n v="353000"/>
    <n v="350030"/>
    <x v="427"/>
    <x v="1"/>
    <s v="kvt"/>
    <d v="1989-01-01T00:00:00"/>
    <m/>
    <n v="7.2"/>
    <n v="2.54"/>
    <n v="3.7"/>
    <x v="584"/>
    <n v="1.44E-2"/>
    <n v="1.44E-2"/>
    <n v="1.0800000000000001E-2"/>
    <n v="1.0800000000000001E-2"/>
    <n v="0.26411163118277992"/>
    <n v="0.73588836881722008"/>
    <n v="0"/>
    <x v="0"/>
    <x v="0"/>
    <m/>
    <m/>
    <m/>
    <n v="2.7261199999999999E-2"/>
    <m/>
    <m/>
    <n v="0"/>
    <m/>
    <m/>
    <m/>
    <m/>
    <m/>
    <m/>
    <m/>
    <m/>
    <m/>
    <m/>
    <m/>
    <s v="491644,51"/>
    <s v="6295329,71"/>
    <n v="2.7261199999999999E-2"/>
    <n v="0"/>
    <n v="0"/>
  </r>
  <r>
    <n v="340"/>
    <x v="296"/>
    <s v=""/>
    <x v="716"/>
    <n v="2017"/>
    <n v="57494115"/>
    <x v="131"/>
    <x v="294"/>
    <x v="295"/>
    <n v="7900"/>
    <s v="Nykøbing M"/>
    <n v="773"/>
    <n v="245"/>
    <x v="121"/>
    <n v="1"/>
    <s v="DC"/>
    <s v="Decentralt værk"/>
    <n v="353000"/>
    <n v="350030"/>
    <x v="428"/>
    <x v="0"/>
    <s v="fvv"/>
    <d v="1987-01-01T00:00:00"/>
    <m/>
    <n v="16"/>
    <n v="0"/>
    <n v="16.899999999999999"/>
    <x v="585"/>
    <n v="65.559600000000003"/>
    <n v="65.559600000000003"/>
    <n v="0"/>
    <n v="0"/>
    <n v="1"/>
    <n v="0"/>
    <n v="0"/>
    <x v="0"/>
    <x v="0"/>
    <m/>
    <m/>
    <m/>
    <m/>
    <m/>
    <m/>
    <n v="73.556366400000002"/>
    <m/>
    <m/>
    <m/>
    <m/>
    <m/>
    <m/>
    <m/>
    <m/>
    <m/>
    <m/>
    <m/>
    <s v="491644,51"/>
    <s v="6295329,71"/>
    <n v="73.556366400000002"/>
    <n v="0"/>
    <n v="0"/>
  </r>
  <r>
    <n v="340"/>
    <x v="296"/>
    <s v=""/>
    <x v="717"/>
    <n v="2017"/>
    <n v="57494115"/>
    <x v="131"/>
    <x v="294"/>
    <x v="295"/>
    <n v="7900"/>
    <s v="Nykøbing M"/>
    <n v="773"/>
    <n v="245"/>
    <x v="121"/>
    <n v="1"/>
    <s v="DC"/>
    <s v="Decentralt værk"/>
    <n v="353000"/>
    <n v="350030"/>
    <x v="429"/>
    <x v="0"/>
    <s v="fvv"/>
    <d v="1995-01-01T00:00:00"/>
    <m/>
    <n v="12"/>
    <n v="0"/>
    <n v="12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491644,51"/>
    <s v="6295329,71"/>
    <n v="0"/>
    <n v="0"/>
    <n v="0"/>
  </r>
  <r>
    <n v="340"/>
    <x v="296"/>
    <s v=""/>
    <x v="718"/>
    <n v="2017"/>
    <n v="57494115"/>
    <x v="131"/>
    <x v="294"/>
    <x v="295"/>
    <n v="7900"/>
    <s v="Nykøbing M"/>
    <n v="773"/>
    <n v="245"/>
    <x v="121"/>
    <n v="1"/>
    <s v="DC"/>
    <s v="Decentralt værk"/>
    <n v="353000"/>
    <n v="350030"/>
    <x v="430"/>
    <x v="5"/>
    <s v="kvt"/>
    <d v="2012-01-01T00:00:00"/>
    <m/>
    <n v="0.3"/>
    <n v="0.1"/>
    <n v="0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491644,51"/>
    <s v="6295329,71"/>
    <n v="0"/>
    <n v="0"/>
    <n v="0"/>
  </r>
  <r>
    <n v="340"/>
    <x v="296"/>
    <s v=""/>
    <x v="719"/>
    <n v="2017"/>
    <n v="57494115"/>
    <x v="131"/>
    <x v="294"/>
    <x v="295"/>
    <n v="7900"/>
    <s v="Nykøbing M"/>
    <n v="773"/>
    <n v="245"/>
    <x v="121"/>
    <n v="1"/>
    <s v="DC"/>
    <s v="Decentralt værk"/>
    <n v="353000"/>
    <n v="350030"/>
    <x v="17"/>
    <x v="5"/>
    <s v="kvt"/>
    <d v="2012-01-01T00:00:00"/>
    <m/>
    <n v="0.3"/>
    <n v="0.1"/>
    <n v="0"/>
    <x v="586"/>
    <n v="0"/>
    <n v="0"/>
    <n v="0"/>
    <n v="0"/>
    <n v="1"/>
    <n v="0"/>
    <n v="0"/>
    <x v="0"/>
    <x v="0"/>
    <m/>
    <m/>
    <m/>
    <n v="2.1521999999999999E-4"/>
    <m/>
    <m/>
    <m/>
    <m/>
    <m/>
    <m/>
    <m/>
    <m/>
    <m/>
    <m/>
    <m/>
    <m/>
    <m/>
    <m/>
    <s v="491644,51"/>
    <s v="6295329,71"/>
    <n v="2.1521999999999999E-4"/>
    <n v="0"/>
    <n v="0"/>
  </r>
  <r>
    <n v="340"/>
    <x v="296"/>
    <s v=""/>
    <x v="720"/>
    <n v="2017"/>
    <n v="57494115"/>
    <x v="131"/>
    <x v="294"/>
    <x v="295"/>
    <n v="7900"/>
    <s v="Nykøbing M"/>
    <n v="773"/>
    <n v="245"/>
    <x v="121"/>
    <n v="1"/>
    <s v="DC"/>
    <s v="Decentralt værk"/>
    <n v="353000"/>
    <n v="350030"/>
    <x v="431"/>
    <x v="1"/>
    <s v="kvt"/>
    <d v="1995-01-01T00:00:00"/>
    <m/>
    <n v="8"/>
    <n v="3.13"/>
    <n v="3.84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491644,51"/>
    <s v="6295329,71"/>
    <n v="0"/>
    <n v="0"/>
    <n v="0"/>
  </r>
  <r>
    <n v="340"/>
    <x v="296"/>
    <s v=""/>
    <x v="721"/>
    <n v="2017"/>
    <n v="57494115"/>
    <x v="131"/>
    <x v="294"/>
    <x v="295"/>
    <n v="7900"/>
    <s v="Nykøbing M"/>
    <n v="773"/>
    <n v="245"/>
    <x v="121"/>
    <n v="1"/>
    <s v="DC"/>
    <s v="Decentralt værk"/>
    <n v="353000"/>
    <n v="350030"/>
    <x v="432"/>
    <x v="1"/>
    <s v="kvt"/>
    <d v="2009-11-01T00:00:00"/>
    <m/>
    <n v="7.57"/>
    <n v="3.35"/>
    <n v="3.71"/>
    <x v="587"/>
    <n v="53.175600000000003"/>
    <n v="53.175600000000003"/>
    <n v="41.67"/>
    <n v="41.126399999999997"/>
    <n v="0.2663604095995924"/>
    <n v="0.7336395904004076"/>
    <n v="0"/>
    <x v="0"/>
    <x v="0"/>
    <m/>
    <m/>
    <m/>
    <m/>
    <m/>
    <m/>
    <n v="99.818888399999992"/>
    <m/>
    <m/>
    <m/>
    <m/>
    <m/>
    <m/>
    <m/>
    <m/>
    <m/>
    <m/>
    <m/>
    <s v="491644,51"/>
    <s v="6295329,71"/>
    <n v="99.818888399999992"/>
    <n v="0"/>
    <n v="0"/>
  </r>
  <r>
    <n v="340"/>
    <x v="296"/>
    <s v=""/>
    <x v="722"/>
    <n v="2017"/>
    <n v="57494115"/>
    <x v="131"/>
    <x v="294"/>
    <x v="295"/>
    <n v="7900"/>
    <s v="Nykøbing M"/>
    <n v="773"/>
    <n v="245"/>
    <x v="121"/>
    <n v="1"/>
    <s v="DC"/>
    <s v="Decentralt værk"/>
    <n v="353000"/>
    <n v="350030"/>
    <x v="7"/>
    <x v="2"/>
    <s v="fvv"/>
    <d v="2011-01-20T00:00:00"/>
    <m/>
    <n v="6"/>
    <n v="0"/>
    <n v="6"/>
    <x v="588"/>
    <n v="18.487439999999999"/>
    <n v="18.487439999999999"/>
    <n v="0"/>
    <n v="0"/>
    <n v="1"/>
    <n v="0"/>
    <n v="0"/>
    <x v="0"/>
    <x v="0"/>
    <m/>
    <m/>
    <m/>
    <m/>
    <m/>
    <m/>
    <m/>
    <m/>
    <m/>
    <m/>
    <m/>
    <m/>
    <m/>
    <m/>
    <m/>
    <m/>
    <m/>
    <n v="18.487439999999999"/>
    <s v="491644,51"/>
    <s v="6295329,71"/>
    <n v="0"/>
    <n v="0"/>
    <n v="18.487439999999999"/>
  </r>
  <r>
    <n v="340"/>
    <x v="297"/>
    <s v=""/>
    <x v="723"/>
    <n v="2017"/>
    <n v="57494115"/>
    <x v="131"/>
    <x v="295"/>
    <x v="296"/>
    <n v="7900"/>
    <s v="Nykøbing M"/>
    <n v="773"/>
    <n v="245"/>
    <x v="121"/>
    <m/>
    <s v="FJ"/>
    <s v="Fjernvarmeværk"/>
    <n v="353000"/>
    <n v="350030"/>
    <x v="433"/>
    <x v="3"/>
    <s v="fvv"/>
    <d v="2016-11-07T00:00:00"/>
    <m/>
    <n v="12"/>
    <n v="0"/>
    <n v="12"/>
    <x v="589"/>
    <n v="21.956399999999999"/>
    <n v="21.956399999999999"/>
    <n v="0"/>
    <n v="0"/>
    <n v="1"/>
    <n v="0"/>
    <n v="0"/>
    <x v="0"/>
    <x v="0"/>
    <m/>
    <m/>
    <m/>
    <m/>
    <m/>
    <m/>
    <m/>
    <m/>
    <m/>
    <m/>
    <m/>
    <m/>
    <m/>
    <m/>
    <m/>
    <n v="21.956400000000002"/>
    <m/>
    <m/>
    <s v="490301,78"/>
    <s v="6295616,18"/>
    <n v="0"/>
    <n v="21.956400000000002"/>
    <n v="0"/>
  </r>
  <r>
    <n v="341"/>
    <x v="298"/>
    <s v=""/>
    <x v="724"/>
    <n v="2017"/>
    <n v="69995713"/>
    <x v="132"/>
    <x v="296"/>
    <x v="297"/>
    <n v="4700"/>
    <s v="Næstved"/>
    <n v="370"/>
    <n v="54"/>
    <x v="89"/>
    <n v="1"/>
    <s v="FJ"/>
    <s v="Fjernvarmeværk"/>
    <n v="353000"/>
    <n v="350030"/>
    <x v="434"/>
    <x v="0"/>
    <s v="fvv"/>
    <d v="2012-01-01T00:00:00"/>
    <m/>
    <n v="10.9"/>
    <n v="0"/>
    <n v="7.3"/>
    <x v="590"/>
    <n v="2.1600000000000001E-2"/>
    <n v="2.1600000000000001E-2"/>
    <n v="0"/>
    <n v="0"/>
    <n v="1"/>
    <n v="0"/>
    <n v="0"/>
    <x v="0"/>
    <x v="0"/>
    <m/>
    <m/>
    <m/>
    <m/>
    <m/>
    <m/>
    <n v="2.0473199999999997E-2"/>
    <m/>
    <m/>
    <m/>
    <m/>
    <m/>
    <m/>
    <m/>
    <m/>
    <m/>
    <m/>
    <m/>
    <s v="674916,72"/>
    <s v="6122486,67"/>
    <n v="2.0473199999999997E-2"/>
    <n v="0"/>
    <n v="0"/>
  </r>
  <r>
    <n v="341"/>
    <x v="298"/>
    <s v=""/>
    <x v="725"/>
    <n v="2017"/>
    <n v="69995713"/>
    <x v="132"/>
    <x v="296"/>
    <x v="297"/>
    <n v="4700"/>
    <s v="Næstved"/>
    <n v="370"/>
    <n v="54"/>
    <x v="89"/>
    <n v="1"/>
    <s v="FJ"/>
    <s v="Fjernvarmeværk"/>
    <n v="353000"/>
    <n v="350030"/>
    <x v="435"/>
    <x v="0"/>
    <s v="fvv"/>
    <d v="2012-01-01T00:00:00"/>
    <m/>
    <n v="10.9"/>
    <n v="0"/>
    <n v="7.3"/>
    <x v="591"/>
    <n v="9.7199999999999995E-2"/>
    <n v="9.7199999999999995E-2"/>
    <n v="0"/>
    <n v="0"/>
    <n v="1"/>
    <n v="0"/>
    <n v="0"/>
    <x v="0"/>
    <x v="0"/>
    <m/>
    <m/>
    <m/>
    <m/>
    <m/>
    <m/>
    <n v="9.8524799999999996E-2"/>
    <m/>
    <m/>
    <m/>
    <m/>
    <m/>
    <m/>
    <m/>
    <m/>
    <m/>
    <m/>
    <m/>
    <s v="674916,72"/>
    <s v="6122486,67"/>
    <n v="9.8524799999999996E-2"/>
    <n v="0"/>
    <n v="0"/>
  </r>
  <r>
    <n v="341"/>
    <x v="298"/>
    <s v=""/>
    <x v="726"/>
    <n v="2017"/>
    <n v="69995713"/>
    <x v="132"/>
    <x v="296"/>
    <x v="297"/>
    <n v="4700"/>
    <s v="Næstved"/>
    <n v="370"/>
    <n v="54"/>
    <x v="89"/>
    <n v="1"/>
    <s v="FJ"/>
    <s v="Fjernvarmeværk"/>
    <n v="353000"/>
    <n v="350030"/>
    <x v="436"/>
    <x v="0"/>
    <s v="fvv"/>
    <d v="2012-01-01T00:00:00"/>
    <m/>
    <n v="12"/>
    <n v="0"/>
    <n v="9.3000000000000007"/>
    <x v="592"/>
    <n v="0.14399999999999999"/>
    <n v="0.14399999999999999"/>
    <n v="0"/>
    <n v="0"/>
    <n v="1"/>
    <n v="0"/>
    <n v="0"/>
    <x v="0"/>
    <x v="0"/>
    <m/>
    <m/>
    <m/>
    <m/>
    <m/>
    <m/>
    <n v="0.14255999999999999"/>
    <m/>
    <m/>
    <m/>
    <m/>
    <m/>
    <m/>
    <m/>
    <m/>
    <m/>
    <m/>
    <m/>
    <s v="674916,72"/>
    <s v="6122486,67"/>
    <n v="0.14255999999999999"/>
    <n v="0"/>
    <n v="0"/>
  </r>
  <r>
    <n v="341"/>
    <x v="298"/>
    <s v=""/>
    <x v="727"/>
    <n v="2017"/>
    <n v="69995713"/>
    <x v="132"/>
    <x v="296"/>
    <x v="297"/>
    <n v="4700"/>
    <s v="Næstved"/>
    <n v="370"/>
    <n v="54"/>
    <x v="89"/>
    <n v="1"/>
    <s v="FJ"/>
    <s v="Fjernvarmeværk"/>
    <n v="353000"/>
    <n v="350030"/>
    <x v="437"/>
    <x v="0"/>
    <s v="fvv"/>
    <d v="2012-01-01T00:00:00"/>
    <m/>
    <n v="12"/>
    <n v="0"/>
    <n v="9.3000000000000007"/>
    <x v="593"/>
    <n v="5.7599999999999998E-2"/>
    <n v="5.7599999999999998E-2"/>
    <n v="0"/>
    <n v="0"/>
    <n v="1"/>
    <n v="0"/>
    <n v="0"/>
    <x v="0"/>
    <x v="0"/>
    <m/>
    <m/>
    <m/>
    <m/>
    <m/>
    <m/>
    <n v="5.6826000000000002E-2"/>
    <m/>
    <m/>
    <m/>
    <m/>
    <m/>
    <m/>
    <m/>
    <m/>
    <m/>
    <m/>
    <m/>
    <s v="674916,72"/>
    <s v="6122486,67"/>
    <n v="5.6826000000000002E-2"/>
    <n v="0"/>
    <n v="0"/>
  </r>
  <r>
    <n v="341"/>
    <x v="299"/>
    <s v=""/>
    <x v="728"/>
    <n v="2017"/>
    <n v="69995713"/>
    <x v="132"/>
    <x v="297"/>
    <x v="298"/>
    <n v="4700"/>
    <s v="Næstved"/>
    <n v="370"/>
    <n v="54"/>
    <x v="89"/>
    <m/>
    <s v="FJ"/>
    <s v="Fjernvarmeværk"/>
    <n v="353000"/>
    <n v="350030"/>
    <x v="438"/>
    <x v="0"/>
    <s v="fvv"/>
    <d v="2012-01-01T00:00:00"/>
    <m/>
    <n v="8.8000000000000007"/>
    <n v="0"/>
    <n v="7.3"/>
    <x v="594"/>
    <n v="0"/>
    <n v="0"/>
    <n v="0"/>
    <n v="0"/>
    <n v="1"/>
    <n v="0"/>
    <n v="0"/>
    <x v="0"/>
    <x v="0"/>
    <m/>
    <m/>
    <m/>
    <m/>
    <m/>
    <m/>
    <n v="1.188E-4"/>
    <m/>
    <m/>
    <m/>
    <m/>
    <m/>
    <m/>
    <m/>
    <m/>
    <m/>
    <m/>
    <m/>
    <s v="674625,03"/>
    <s v="6123967,27"/>
    <n v="1.188E-4"/>
    <n v="0"/>
    <n v="0"/>
  </r>
  <r>
    <n v="341"/>
    <x v="299"/>
    <s v=""/>
    <x v="729"/>
    <n v="2017"/>
    <n v="69995713"/>
    <x v="132"/>
    <x v="297"/>
    <x v="298"/>
    <n v="4700"/>
    <s v="Næstved"/>
    <n v="370"/>
    <n v="54"/>
    <x v="89"/>
    <m/>
    <s v="FJ"/>
    <s v="Fjernvarmeværk"/>
    <n v="353000"/>
    <n v="350030"/>
    <x v="439"/>
    <x v="0"/>
    <s v="fvv"/>
    <d v="2012-01-01T00:00:00"/>
    <m/>
    <n v="6.4"/>
    <n v="0"/>
    <n v="5.3"/>
    <x v="595"/>
    <n v="1.48248"/>
    <n v="1.36368"/>
    <n v="0"/>
    <n v="0"/>
    <n v="1"/>
    <n v="0"/>
    <n v="0"/>
    <x v="0"/>
    <x v="0"/>
    <m/>
    <m/>
    <m/>
    <m/>
    <m/>
    <m/>
    <n v="1.4825843999999999"/>
    <m/>
    <m/>
    <m/>
    <m/>
    <m/>
    <m/>
    <m/>
    <m/>
    <m/>
    <m/>
    <m/>
    <s v="674625,03"/>
    <s v="6123967,27"/>
    <n v="1.4825843999999999"/>
    <n v="0"/>
    <n v="0"/>
  </r>
  <r>
    <n v="341"/>
    <x v="300"/>
    <s v=""/>
    <x v="730"/>
    <n v="2017"/>
    <n v="69995713"/>
    <x v="132"/>
    <x v="298"/>
    <x v="299"/>
    <n v="4700"/>
    <s v="Næstved"/>
    <n v="370"/>
    <n v="54"/>
    <x v="89"/>
    <m/>
    <s v="FJ"/>
    <s v="Fjernvarmeværk"/>
    <n v="353000"/>
    <n v="350030"/>
    <x v="440"/>
    <x v="0"/>
    <s v="fvv"/>
    <d v="2012-01-01T00:00:00"/>
    <m/>
    <n v="6.6"/>
    <n v="0"/>
    <n v="4.5999999999999996"/>
    <x v="596"/>
    <n v="0.12887999999999999"/>
    <n v="0.1278"/>
    <n v="0"/>
    <n v="0"/>
    <n v="1"/>
    <n v="0"/>
    <n v="0"/>
    <x v="0"/>
    <x v="0"/>
    <m/>
    <m/>
    <m/>
    <m/>
    <m/>
    <m/>
    <n v="0.12901679999999999"/>
    <m/>
    <m/>
    <m/>
    <m/>
    <m/>
    <m/>
    <m/>
    <m/>
    <m/>
    <m/>
    <m/>
    <s v="676516,46"/>
    <s v="6124156,27"/>
    <n v="0.12901679999999999"/>
    <n v="0"/>
    <n v="0"/>
  </r>
  <r>
    <n v="341"/>
    <x v="300"/>
    <s v=""/>
    <x v="731"/>
    <n v="2017"/>
    <n v="69995713"/>
    <x v="132"/>
    <x v="298"/>
    <x v="299"/>
    <n v="4700"/>
    <s v="Næstved"/>
    <n v="370"/>
    <n v="54"/>
    <x v="89"/>
    <m/>
    <s v="FJ"/>
    <s v="Fjernvarmeværk"/>
    <n v="353000"/>
    <n v="350030"/>
    <x v="436"/>
    <x v="0"/>
    <s v="fvv"/>
    <d v="2012-01-01T00:00:00"/>
    <m/>
    <n v="10.9"/>
    <n v="0"/>
    <n v="9"/>
    <x v="597"/>
    <n v="2.0606399999999998"/>
    <n v="2.04372"/>
    <n v="0"/>
    <n v="0"/>
    <n v="1"/>
    <n v="0"/>
    <n v="0"/>
    <x v="0"/>
    <x v="0"/>
    <m/>
    <m/>
    <m/>
    <m/>
    <m/>
    <m/>
    <n v="2.0607047999999999"/>
    <m/>
    <m/>
    <m/>
    <m/>
    <m/>
    <m/>
    <m/>
    <m/>
    <m/>
    <m/>
    <m/>
    <s v="676516,46"/>
    <s v="6124156,27"/>
    <n v="2.0607047999999999"/>
    <n v="0"/>
    <n v="0"/>
  </r>
  <r>
    <n v="341"/>
    <x v="301"/>
    <s v=""/>
    <x v="732"/>
    <n v="2017"/>
    <n v="69995713"/>
    <x v="132"/>
    <x v="299"/>
    <x v="300"/>
    <n v="4700"/>
    <s v="Næstved"/>
    <n v="370"/>
    <n v="54"/>
    <x v="89"/>
    <n v="1"/>
    <s v="FJ"/>
    <s v="Fjernvarmeværk"/>
    <n v="353000"/>
    <n v="350030"/>
    <x v="434"/>
    <x v="0"/>
    <s v="fvv"/>
    <d v="2012-01-01T00:00:00"/>
    <m/>
    <n v="12"/>
    <n v="0"/>
    <n v="11.6"/>
    <x v="598"/>
    <n v="0.52200000000000002"/>
    <n v="0.52200000000000002"/>
    <n v="0"/>
    <n v="0"/>
    <n v="1"/>
    <n v="0"/>
    <n v="0"/>
    <x v="0"/>
    <x v="0"/>
    <m/>
    <m/>
    <m/>
    <m/>
    <m/>
    <m/>
    <n v="0.52022519999999994"/>
    <m/>
    <m/>
    <m/>
    <m/>
    <m/>
    <m/>
    <m/>
    <m/>
    <m/>
    <m/>
    <m/>
    <s v="675143,19"/>
    <s v="6122800,14"/>
    <n v="0.52022519999999994"/>
    <n v="0"/>
    <n v="0"/>
  </r>
  <r>
    <n v="341"/>
    <x v="301"/>
    <s v=""/>
    <x v="733"/>
    <n v="2017"/>
    <n v="69995713"/>
    <x v="132"/>
    <x v="299"/>
    <x v="300"/>
    <n v="4700"/>
    <s v="Næstved"/>
    <n v="370"/>
    <n v="54"/>
    <x v="89"/>
    <n v="1"/>
    <s v="FJ"/>
    <s v="Fjernvarmeværk"/>
    <n v="353000"/>
    <n v="350030"/>
    <x v="435"/>
    <x v="0"/>
    <s v="fvv"/>
    <d v="2012-01-01T00:00:00"/>
    <m/>
    <n v="12"/>
    <n v="0"/>
    <n v="11.6"/>
    <x v="599"/>
    <n v="0.64439999999999997"/>
    <n v="0.64439999999999997"/>
    <n v="0"/>
    <n v="0"/>
    <n v="1"/>
    <n v="0"/>
    <n v="0"/>
    <x v="0"/>
    <x v="0"/>
    <m/>
    <m/>
    <m/>
    <m/>
    <m/>
    <m/>
    <n v="0.64353959999999999"/>
    <m/>
    <m/>
    <m/>
    <m/>
    <m/>
    <m/>
    <m/>
    <m/>
    <m/>
    <m/>
    <m/>
    <s v="675143,19"/>
    <s v="6122800,14"/>
    <n v="0.64353959999999999"/>
    <n v="0"/>
    <n v="0"/>
  </r>
  <r>
    <n v="341"/>
    <x v="301"/>
    <s v=""/>
    <x v="734"/>
    <n v="2017"/>
    <n v="69995713"/>
    <x v="132"/>
    <x v="299"/>
    <x v="300"/>
    <n v="4700"/>
    <s v="Næstved"/>
    <n v="370"/>
    <n v="54"/>
    <x v="89"/>
    <n v="1"/>
    <s v="FJ"/>
    <s v="Fjernvarmeværk"/>
    <n v="353000"/>
    <n v="350030"/>
    <x v="436"/>
    <x v="0"/>
    <s v="fvv"/>
    <d v="2012-01-01T00:00:00"/>
    <m/>
    <n v="17.5"/>
    <n v="0"/>
    <n v="16"/>
    <x v="600"/>
    <n v="7.2324000000000002"/>
    <n v="7.2324000000000002"/>
    <n v="0"/>
    <n v="0"/>
    <n v="1"/>
    <n v="0"/>
    <n v="0"/>
    <x v="0"/>
    <x v="0"/>
    <m/>
    <m/>
    <m/>
    <m/>
    <m/>
    <m/>
    <n v="7.2334548000000005"/>
    <m/>
    <m/>
    <m/>
    <m/>
    <m/>
    <m/>
    <m/>
    <m/>
    <m/>
    <m/>
    <m/>
    <s v="675143,19"/>
    <s v="6122800,14"/>
    <n v="7.2334548000000005"/>
    <n v="0"/>
    <n v="0"/>
  </r>
  <r>
    <n v="341"/>
    <x v="302"/>
    <s v=""/>
    <x v="735"/>
    <n v="2017"/>
    <n v="69995713"/>
    <x v="132"/>
    <x v="300"/>
    <x v="301"/>
    <n v="4700"/>
    <s v="Næstved"/>
    <n v="370"/>
    <n v="54"/>
    <x v="89"/>
    <m/>
    <s v="FJ"/>
    <s v="Fjernvarmeværk"/>
    <n v="353000"/>
    <n v="350030"/>
    <x v="440"/>
    <x v="0"/>
    <s v="fvv"/>
    <d v="2012-01-01T00:00:00"/>
    <m/>
    <n v="9.6"/>
    <n v="0"/>
    <n v="8"/>
    <x v="601"/>
    <n v="5.7441599999999999"/>
    <n v="5.7441599999999999"/>
    <n v="0"/>
    <n v="0"/>
    <n v="1"/>
    <n v="0"/>
    <n v="0"/>
    <x v="0"/>
    <x v="0"/>
    <m/>
    <m/>
    <m/>
    <m/>
    <m/>
    <m/>
    <n v="5.7442571999999998"/>
    <m/>
    <m/>
    <m/>
    <m/>
    <m/>
    <m/>
    <m/>
    <m/>
    <m/>
    <m/>
    <m/>
    <s v="676342"/>
    <s v="6126004"/>
    <n v="5.7442571999999998"/>
    <n v="0"/>
    <n v="0"/>
  </r>
  <r>
    <n v="341"/>
    <x v="303"/>
    <s v=""/>
    <x v="736"/>
    <n v="2017"/>
    <n v="69995713"/>
    <x v="132"/>
    <x v="301"/>
    <x v="302"/>
    <n v="4700"/>
    <s v="Næstved"/>
    <n v="370"/>
    <n v="54"/>
    <x v="89"/>
    <m/>
    <s v="FJ"/>
    <s v="Fjernvarmeværk"/>
    <n v="353000"/>
    <n v="350030"/>
    <x v="441"/>
    <x v="0"/>
    <s v="fvv"/>
    <d v="2012-01-01T00:00:00"/>
    <m/>
    <n v="4.5999999999999996"/>
    <n v="0"/>
    <n v="4.3"/>
    <x v="602"/>
    <n v="1.9101600000000001"/>
    <n v="1.9101600000000001"/>
    <n v="0"/>
    <n v="0"/>
    <n v="1"/>
    <n v="0"/>
    <n v="0"/>
    <x v="0"/>
    <x v="0"/>
    <m/>
    <m/>
    <m/>
    <m/>
    <m/>
    <m/>
    <n v="2.0919096000000001"/>
    <m/>
    <m/>
    <m/>
    <m/>
    <m/>
    <m/>
    <m/>
    <m/>
    <m/>
    <m/>
    <m/>
    <s v="675526"/>
    <s v="6124595"/>
    <n v="2.0919096000000001"/>
    <n v="0"/>
    <n v="0"/>
  </r>
  <r>
    <n v="342"/>
    <x v="304"/>
    <s v=""/>
    <x v="737"/>
    <n v="2017"/>
    <n v="14411313"/>
    <x v="133"/>
    <x v="302"/>
    <x v="303"/>
    <n v="9610"/>
    <s v="Nørager"/>
    <n v="840"/>
    <n v="270"/>
    <x v="122"/>
    <m/>
    <s v="DC"/>
    <s v="Decentralt værk"/>
    <n v="353000"/>
    <n v="350030"/>
    <x v="13"/>
    <x v="0"/>
    <s v="fvv"/>
    <d v="2012-01-01T00:00:00"/>
    <m/>
    <n v="3.5"/>
    <n v="0"/>
    <n v="3.15"/>
    <x v="603"/>
    <n v="9.1079999999999994E-2"/>
    <n v="9.1079999999999994E-2"/>
    <n v="0"/>
    <n v="0"/>
    <n v="1"/>
    <n v="0"/>
    <n v="0"/>
    <x v="0"/>
    <x v="0"/>
    <m/>
    <m/>
    <m/>
    <m/>
    <m/>
    <m/>
    <n v="9.2624399999999996E-2"/>
    <m/>
    <m/>
    <m/>
    <m/>
    <m/>
    <m/>
    <m/>
    <m/>
    <m/>
    <m/>
    <m/>
    <s v="538281,87"/>
    <s v="6284803,49"/>
    <n v="9.2624399999999996E-2"/>
    <n v="0"/>
    <n v="0"/>
  </r>
  <r>
    <n v="342"/>
    <x v="304"/>
    <s v=""/>
    <x v="738"/>
    <n v="2017"/>
    <n v="14411313"/>
    <x v="133"/>
    <x v="302"/>
    <x v="303"/>
    <n v="9610"/>
    <s v="Nørager"/>
    <n v="840"/>
    <n v="270"/>
    <x v="122"/>
    <m/>
    <s v="DC"/>
    <s v="Decentralt værk"/>
    <n v="353000"/>
    <n v="350030"/>
    <x v="442"/>
    <x v="1"/>
    <s v="kvt"/>
    <d v="1988-01-01T00:00:00"/>
    <m/>
    <n v="2.8"/>
    <n v="1"/>
    <n v="1.7"/>
    <x v="604"/>
    <n v="8.5680000000000006E-2"/>
    <n v="8.5680000000000006E-2"/>
    <n v="5.6520000000000001E-2"/>
    <n v="5.6520000000000001E-2"/>
    <n v="0.26366516739414619"/>
    <n v="0.73633483260585386"/>
    <n v="0"/>
    <x v="0"/>
    <x v="0"/>
    <m/>
    <m/>
    <m/>
    <m/>
    <m/>
    <m/>
    <n v="0.16247880000000001"/>
    <m/>
    <m/>
    <m/>
    <m/>
    <m/>
    <m/>
    <m/>
    <m/>
    <m/>
    <m/>
    <m/>
    <s v="538281,87"/>
    <s v="6284803,49"/>
    <n v="0.16247880000000001"/>
    <n v="0"/>
    <n v="0"/>
  </r>
  <r>
    <n v="342"/>
    <x v="304"/>
    <s v=""/>
    <x v="739"/>
    <n v="2017"/>
    <n v="14411313"/>
    <x v="133"/>
    <x v="302"/>
    <x v="303"/>
    <n v="9610"/>
    <s v="Nørager"/>
    <n v="840"/>
    <n v="270"/>
    <x v="122"/>
    <m/>
    <s v="DC"/>
    <s v="Decentralt værk"/>
    <n v="353000"/>
    <n v="350030"/>
    <x v="443"/>
    <x v="1"/>
    <s v="kvt"/>
    <d v="2000-01-01T00:00:00"/>
    <m/>
    <n v="2.8"/>
    <n v="1"/>
    <n v="1.5"/>
    <x v="605"/>
    <n v="7.9200000000000007E-2"/>
    <n v="7.9200000000000007E-2"/>
    <n v="5.7239999999999999E-2"/>
    <n v="5.7239999999999999E-2"/>
    <n v="0.23934897079942558"/>
    <n v="0.76065102920057437"/>
    <n v="0"/>
    <x v="0"/>
    <x v="0"/>
    <m/>
    <m/>
    <m/>
    <m/>
    <m/>
    <m/>
    <n v="0.16544880000000001"/>
    <m/>
    <m/>
    <m/>
    <m/>
    <m/>
    <m/>
    <m/>
    <m/>
    <m/>
    <m/>
    <m/>
    <s v="538281,87"/>
    <s v="6284803,49"/>
    <n v="0.16544880000000001"/>
    <n v="0"/>
    <n v="0"/>
  </r>
  <r>
    <n v="342"/>
    <x v="305"/>
    <s v=""/>
    <x v="740"/>
    <n v="2017"/>
    <n v="14411313"/>
    <x v="133"/>
    <x v="303"/>
    <x v="304"/>
    <n v="9620"/>
    <s v="Aalestrup"/>
    <n v="820"/>
    <n v="270"/>
    <x v="122"/>
    <m/>
    <s v="FJ"/>
    <s v="Fjernvarmeværk"/>
    <n v="353000"/>
    <n v="350030"/>
    <x v="444"/>
    <x v="0"/>
    <s v="fvv"/>
    <d v="2012-01-01T00:00:00"/>
    <m/>
    <n v="3.5"/>
    <n v="0"/>
    <n v="4"/>
    <x v="606"/>
    <n v="16.3476"/>
    <n v="16.3476"/>
    <n v="0"/>
    <n v="0"/>
    <n v="1"/>
    <n v="0"/>
    <n v="0"/>
    <x v="0"/>
    <x v="0"/>
    <m/>
    <m/>
    <m/>
    <m/>
    <m/>
    <m/>
    <m/>
    <m/>
    <m/>
    <m/>
    <m/>
    <n v="17.3"/>
    <m/>
    <m/>
    <m/>
    <m/>
    <m/>
    <m/>
    <s v="530225,24"/>
    <s v="6283863,47"/>
    <n v="0"/>
    <n v="17.3"/>
    <n v="0"/>
  </r>
  <r>
    <n v="342"/>
    <x v="305"/>
    <s v=""/>
    <x v="741"/>
    <n v="2017"/>
    <n v="14411313"/>
    <x v="133"/>
    <x v="303"/>
    <x v="304"/>
    <n v="9620"/>
    <s v="Aalestrup"/>
    <n v="820"/>
    <n v="270"/>
    <x v="122"/>
    <m/>
    <s v="FJ"/>
    <s v="Fjernvarmeværk"/>
    <n v="353000"/>
    <n v="350030"/>
    <x v="445"/>
    <x v="0"/>
    <s v="fvv"/>
    <d v="2007-11-01T00:00:00"/>
    <m/>
    <n v="10"/>
    <n v="0"/>
    <n v="10"/>
    <x v="607"/>
    <n v="117.0936"/>
    <n v="117.0936"/>
    <n v="0"/>
    <n v="0"/>
    <n v="1"/>
    <n v="0"/>
    <n v="0"/>
    <x v="0"/>
    <x v="0"/>
    <m/>
    <m/>
    <m/>
    <m/>
    <m/>
    <m/>
    <m/>
    <m/>
    <m/>
    <m/>
    <m/>
    <n v="128.8125"/>
    <m/>
    <m/>
    <m/>
    <m/>
    <m/>
    <m/>
    <s v="530225,24"/>
    <s v="6283863,47"/>
    <n v="0"/>
    <n v="128.8125"/>
    <n v="0"/>
  </r>
  <r>
    <n v="342"/>
    <x v="306"/>
    <s v=""/>
    <x v="742"/>
    <n v="2017"/>
    <n v="14411313"/>
    <x v="133"/>
    <x v="304"/>
    <x v="305"/>
    <n v="9620"/>
    <s v="Aalestrup"/>
    <n v="820"/>
    <n v="270"/>
    <x v="122"/>
    <m/>
    <s v="FJ"/>
    <s v="Fjernvarmeværk"/>
    <n v="353000"/>
    <n v="350030"/>
    <x v="446"/>
    <x v="0"/>
    <s v="fvv"/>
    <d v="2012-01-01T00:00:00"/>
    <m/>
    <n v="11"/>
    <n v="0"/>
    <n v="11"/>
    <x v="608"/>
    <n v="7.7119999999999994E-2"/>
    <n v="7.7119999999999994E-2"/>
    <n v="0"/>
    <n v="0"/>
    <n v="1"/>
    <n v="0"/>
    <n v="0"/>
    <x v="0"/>
    <x v="0"/>
    <m/>
    <m/>
    <m/>
    <n v="8.9674999999999991E-2"/>
    <m/>
    <m/>
    <m/>
    <m/>
    <m/>
    <m/>
    <m/>
    <m/>
    <m/>
    <m/>
    <m/>
    <m/>
    <m/>
    <m/>
    <s v="530262,04"/>
    <s v="6283233,69"/>
    <n v="8.9674999999999991E-2"/>
    <n v="0"/>
    <n v="0"/>
  </r>
  <r>
    <n v="342"/>
    <x v="307"/>
    <s v=""/>
    <x v="743"/>
    <n v="2017"/>
    <n v="14411313"/>
    <x v="133"/>
    <x v="305"/>
    <x v="306"/>
    <n v="9620"/>
    <s v="Aalestrup"/>
    <n v="820"/>
    <n v="270"/>
    <x v="122"/>
    <m/>
    <s v="FJ"/>
    <s v="Fjernvarmeværk"/>
    <n v="353000"/>
    <n v="350030"/>
    <x v="447"/>
    <x v="3"/>
    <s v="fvv"/>
    <d v="2017-12-27T00:00:00"/>
    <m/>
    <n v="20"/>
    <n v="0"/>
    <n v="20"/>
    <x v="609"/>
    <n v="32.882399999999997"/>
    <n v="32.882399999999997"/>
    <n v="0"/>
    <n v="0"/>
    <n v="1"/>
    <n v="0"/>
    <n v="0"/>
    <x v="0"/>
    <x v="0"/>
    <m/>
    <m/>
    <m/>
    <m/>
    <m/>
    <m/>
    <m/>
    <m/>
    <m/>
    <m/>
    <m/>
    <m/>
    <m/>
    <m/>
    <m/>
    <n v="32.882400000000004"/>
    <m/>
    <m/>
    <s v="529399,89"/>
    <s v="6283927,44"/>
    <n v="0"/>
    <n v="32.882400000000004"/>
    <n v="0"/>
  </r>
  <r>
    <n v="343"/>
    <x v="308"/>
    <s v=""/>
    <x v="744"/>
    <n v="2017"/>
    <n v="28193610"/>
    <x v="134"/>
    <x v="306"/>
    <x v="307"/>
    <n v="8766"/>
    <s v="Nørre Snede"/>
    <n v="756"/>
    <n v="152"/>
    <x v="123"/>
    <m/>
    <s v="FJ"/>
    <s v="Fjernvarmeværk"/>
    <n v="353000"/>
    <n v="350030"/>
    <x v="448"/>
    <x v="0"/>
    <s v="fvv"/>
    <d v="1986-06-01T00:00:00"/>
    <m/>
    <n v="5.2"/>
    <n v="0"/>
    <n v="5.2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24209"/>
    <s v="6202188"/>
    <n v="0"/>
    <n v="0"/>
    <n v="0"/>
  </r>
  <r>
    <n v="343"/>
    <x v="309"/>
    <s v=""/>
    <x v="745"/>
    <n v="2017"/>
    <n v="28193610"/>
    <x v="134"/>
    <x v="307"/>
    <x v="308"/>
    <n v="8766"/>
    <s v="Nørre Snede"/>
    <n v="756"/>
    <n v="152"/>
    <x v="123"/>
    <m/>
    <s v="FJ"/>
    <s v="Fjernvarmeværk"/>
    <n v="353000"/>
    <n v="350030"/>
    <x v="449"/>
    <x v="0"/>
    <s v="fvv"/>
    <d v="1986-06-01T00:00:00"/>
    <m/>
    <n v="7.5"/>
    <n v="0"/>
    <n v="7.5"/>
    <x v="610"/>
    <n v="41.999760000000002"/>
    <n v="41.437440000000002"/>
    <n v="0"/>
    <n v="0"/>
    <n v="1"/>
    <n v="0"/>
    <n v="0"/>
    <x v="0"/>
    <x v="0"/>
    <m/>
    <m/>
    <m/>
    <m/>
    <m/>
    <m/>
    <n v="42.7415868"/>
    <m/>
    <m/>
    <m/>
    <m/>
    <m/>
    <m/>
    <m/>
    <m/>
    <m/>
    <m/>
    <m/>
    <s v="524767,63"/>
    <s v="6202120"/>
    <n v="42.7415868"/>
    <n v="0"/>
    <n v="0"/>
  </r>
  <r>
    <n v="343"/>
    <x v="310"/>
    <s v=""/>
    <x v="746"/>
    <n v="2017"/>
    <n v="28193610"/>
    <x v="134"/>
    <x v="308"/>
    <x v="308"/>
    <n v="8766"/>
    <s v="Nørre Snede"/>
    <n v="756"/>
    <n v="152"/>
    <x v="123"/>
    <m/>
    <s v="DC"/>
    <s v="Decentralt værk"/>
    <n v="353000"/>
    <n v="350030"/>
    <x v="54"/>
    <x v="1"/>
    <s v="kvt"/>
    <d v="2004-09-01T00:00:00"/>
    <m/>
    <n v="8.67"/>
    <n v="3.64"/>
    <n v="4.5999999999999996"/>
    <x v="611"/>
    <n v="21.984480000000001"/>
    <n v="21.984480000000001"/>
    <n v="16.961040000000001"/>
    <n v="16.951319999999999"/>
    <n v="0.26686017685626406"/>
    <n v="0.73313982314373594"/>
    <n v="0"/>
    <x v="0"/>
    <x v="0"/>
    <m/>
    <m/>
    <m/>
    <m/>
    <m/>
    <m/>
    <n v="41.191009200000003"/>
    <m/>
    <m/>
    <m/>
    <m/>
    <m/>
    <m/>
    <m/>
    <m/>
    <m/>
    <m/>
    <m/>
    <s v="524767,63"/>
    <s v="6202120"/>
    <n v="41.191009200000003"/>
    <n v="0"/>
    <n v="0"/>
  </r>
  <r>
    <n v="343"/>
    <x v="310"/>
    <s v=""/>
    <x v="747"/>
    <n v="2017"/>
    <n v="28193610"/>
    <x v="134"/>
    <x v="308"/>
    <x v="308"/>
    <n v="8766"/>
    <s v="Nørre Snede"/>
    <n v="756"/>
    <n v="152"/>
    <x v="123"/>
    <m/>
    <s v="DC"/>
    <s v="Decentralt værk"/>
    <n v="353000"/>
    <n v="350030"/>
    <x v="57"/>
    <x v="2"/>
    <s v="fvv"/>
    <d v="2010-11-01T00:00:00"/>
    <m/>
    <n v="4.5"/>
    <n v="0"/>
    <n v="4.5"/>
    <x v="612"/>
    <n v="7.9693199999999997"/>
    <n v="7.9693199999999997"/>
    <n v="0"/>
    <n v="0"/>
    <n v="1"/>
    <n v="0"/>
    <n v="0"/>
    <x v="0"/>
    <x v="0"/>
    <m/>
    <m/>
    <m/>
    <m/>
    <m/>
    <m/>
    <m/>
    <m/>
    <m/>
    <m/>
    <m/>
    <m/>
    <m/>
    <m/>
    <m/>
    <m/>
    <m/>
    <n v="7.8609600000000004"/>
    <s v="524767,63"/>
    <s v="6202120"/>
    <n v="0"/>
    <n v="0"/>
    <n v="7.8609600000000004"/>
  </r>
  <r>
    <n v="345"/>
    <x v="311"/>
    <s v=""/>
    <x v="748"/>
    <n v="2017"/>
    <n v="60094411"/>
    <x v="135"/>
    <x v="309"/>
    <x v="309"/>
    <n v="4840"/>
    <s v="Nørre Alslev"/>
    <n v="376"/>
    <n v="55"/>
    <x v="124"/>
    <m/>
    <s v="FJ"/>
    <s v="Fjernvarmeværk"/>
    <n v="353000"/>
    <n v="350030"/>
    <x v="450"/>
    <x v="0"/>
    <s v="fvv"/>
    <d v="2006-10-01T00:00:00"/>
    <m/>
    <n v="6.5"/>
    <n v="0"/>
    <n v="6.5"/>
    <x v="613"/>
    <n v="43.83"/>
    <n v="43.83"/>
    <n v="0"/>
    <n v="0"/>
    <n v="1"/>
    <n v="0"/>
    <n v="0"/>
    <x v="0"/>
    <x v="0"/>
    <m/>
    <m/>
    <m/>
    <m/>
    <m/>
    <m/>
    <m/>
    <m/>
    <m/>
    <n v="49.575499999999998"/>
    <m/>
    <m/>
    <m/>
    <m/>
    <m/>
    <m/>
    <m/>
    <m/>
    <s v="685231,33"/>
    <s v="6087470,6"/>
    <n v="0"/>
    <n v="49.575499999999998"/>
    <n v="0"/>
  </r>
  <r>
    <n v="345"/>
    <x v="312"/>
    <s v=""/>
    <x v="749"/>
    <n v="2017"/>
    <n v="60094411"/>
    <x v="135"/>
    <x v="310"/>
    <x v="310"/>
    <n v="4840"/>
    <s v="Nørre Alslev"/>
    <n v="376"/>
    <n v="55"/>
    <x v="124"/>
    <m/>
    <s v="FJ"/>
    <s v="Fjernvarmeværk"/>
    <n v="353000"/>
    <n v="350030"/>
    <x v="451"/>
    <x v="0"/>
    <s v="fvv"/>
    <d v="2003-10-01T00:00:00"/>
    <m/>
    <n v="2.1"/>
    <n v="0"/>
    <n v="2"/>
    <x v="135"/>
    <n v="3.5999999999999997E-2"/>
    <n v="3.5999999999999997E-2"/>
    <n v="0"/>
    <n v="0"/>
    <n v="1"/>
    <n v="0"/>
    <n v="0"/>
    <x v="0"/>
    <x v="0"/>
    <m/>
    <m/>
    <m/>
    <m/>
    <m/>
    <m/>
    <m/>
    <m/>
    <m/>
    <m/>
    <m/>
    <m/>
    <n v="0.09"/>
    <m/>
    <m/>
    <m/>
    <m/>
    <m/>
    <s v="684894,7"/>
    <s v="6087279,81"/>
    <n v="0"/>
    <n v="0.09"/>
    <n v="0"/>
  </r>
  <r>
    <n v="345"/>
    <x v="312"/>
    <s v=""/>
    <x v="750"/>
    <n v="2017"/>
    <n v="60094411"/>
    <x v="135"/>
    <x v="310"/>
    <x v="310"/>
    <n v="4840"/>
    <s v="Nørre Alslev"/>
    <n v="376"/>
    <n v="55"/>
    <x v="124"/>
    <m/>
    <s v="FJ"/>
    <s v="Fjernvarmeværk"/>
    <n v="353000"/>
    <n v="350030"/>
    <x v="452"/>
    <x v="0"/>
    <s v="fvv"/>
    <d v="2013-12-15T00:00:00"/>
    <m/>
    <n v="8"/>
    <n v="0"/>
    <n v="8"/>
    <x v="614"/>
    <n v="0.1152"/>
    <n v="0.1152"/>
    <n v="0"/>
    <n v="0"/>
    <n v="1"/>
    <n v="0"/>
    <n v="0"/>
    <x v="0"/>
    <x v="0"/>
    <m/>
    <m/>
    <m/>
    <n v="1.84"/>
    <m/>
    <m/>
    <m/>
    <m/>
    <m/>
    <m/>
    <m/>
    <m/>
    <m/>
    <m/>
    <m/>
    <m/>
    <m/>
    <m/>
    <s v="684894,7"/>
    <s v="6087279,81"/>
    <n v="1.84"/>
    <n v="0"/>
    <n v="0"/>
  </r>
  <r>
    <n v="347"/>
    <x v="313"/>
    <s v=""/>
    <x v="751"/>
    <n v="2017"/>
    <n v="11324312"/>
    <x v="136"/>
    <x v="311"/>
    <x v="311"/>
    <n v="6830"/>
    <s v="Nørre Nebel"/>
    <n v="573"/>
    <n v="120"/>
    <x v="125"/>
    <m/>
    <s v="DC"/>
    <s v="Decentralt værk"/>
    <n v="353000"/>
    <n v="350030"/>
    <x v="453"/>
    <x v="0"/>
    <s v="fvv"/>
    <d v="1960-01-01T00:00:00"/>
    <m/>
    <n v="4.6500000000000004"/>
    <n v="0"/>
    <n v="4.6500000000000004"/>
    <x v="21"/>
    <n v="0"/>
    <n v="0"/>
    <n v="0"/>
    <n v="0"/>
    <n v="1"/>
    <n v="0"/>
    <n v="0"/>
    <x v="0"/>
    <x v="0"/>
    <m/>
    <m/>
    <m/>
    <n v="0"/>
    <m/>
    <m/>
    <m/>
    <m/>
    <n v="0"/>
    <m/>
    <m/>
    <m/>
    <m/>
    <m/>
    <m/>
    <m/>
    <m/>
    <m/>
    <s v="456896"/>
    <s v="6181800"/>
    <n v="0"/>
    <n v="0"/>
    <n v="0"/>
  </r>
  <r>
    <n v="347"/>
    <x v="313"/>
    <s v=""/>
    <x v="752"/>
    <n v="2017"/>
    <n v="11324312"/>
    <x v="136"/>
    <x v="311"/>
    <x v="311"/>
    <n v="6830"/>
    <s v="Nørre Nebel"/>
    <n v="573"/>
    <n v="120"/>
    <x v="125"/>
    <m/>
    <s v="DC"/>
    <s v="Decentralt værk"/>
    <n v="353000"/>
    <n v="350030"/>
    <x v="454"/>
    <x v="0"/>
    <s v="fvv"/>
    <d v="1996-01-01T00:00:00"/>
    <m/>
    <n v="1.9"/>
    <n v="0"/>
    <n v="1.9"/>
    <x v="615"/>
    <n v="11.086487999999999"/>
    <n v="11.086487999999999"/>
    <n v="0"/>
    <n v="0"/>
    <n v="1"/>
    <n v="0"/>
    <n v="0"/>
    <x v="0"/>
    <x v="0"/>
    <m/>
    <m/>
    <m/>
    <m/>
    <m/>
    <m/>
    <m/>
    <m/>
    <m/>
    <m/>
    <n v="10.401956999999999"/>
    <m/>
    <m/>
    <m/>
    <m/>
    <m/>
    <m/>
    <m/>
    <s v="456896"/>
    <s v="6181800"/>
    <n v="0"/>
    <n v="10.401956999999999"/>
    <n v="0"/>
  </r>
  <r>
    <n v="347"/>
    <x v="313"/>
    <s v=""/>
    <x v="753"/>
    <n v="2017"/>
    <n v="11324312"/>
    <x v="136"/>
    <x v="311"/>
    <x v="311"/>
    <n v="6830"/>
    <s v="Nørre Nebel"/>
    <n v="573"/>
    <n v="120"/>
    <x v="125"/>
    <m/>
    <s v="DC"/>
    <s v="Decentralt værk"/>
    <n v="353000"/>
    <n v="350030"/>
    <x v="387"/>
    <x v="1"/>
    <s v="kvt"/>
    <d v="1996-04-20T00:00:00"/>
    <m/>
    <n v="3.78"/>
    <n v="1.48"/>
    <n v="1.89"/>
    <x v="616"/>
    <n v="16.7256"/>
    <n v="16.7256"/>
    <n v="14.079599999999999"/>
    <n v="14.079599999999999"/>
    <n v="0.22502269721512752"/>
    <n v="0.77497730278487253"/>
    <n v="0"/>
    <x v="0"/>
    <x v="0"/>
    <m/>
    <m/>
    <m/>
    <m/>
    <m/>
    <m/>
    <m/>
    <m/>
    <n v="37.164250999999993"/>
    <m/>
    <m/>
    <m/>
    <m/>
    <m/>
    <m/>
    <m/>
    <m/>
    <m/>
    <s v="456896"/>
    <s v="6181800"/>
    <n v="0"/>
    <n v="37.164250999999993"/>
    <n v="0"/>
  </r>
  <r>
    <n v="347"/>
    <x v="313"/>
    <s v=""/>
    <x v="754"/>
    <n v="2017"/>
    <n v="11324312"/>
    <x v="136"/>
    <x v="311"/>
    <x v="311"/>
    <n v="6830"/>
    <s v="Nørre Nebel"/>
    <n v="573"/>
    <n v="120"/>
    <x v="125"/>
    <m/>
    <s v="DC"/>
    <s v="Decentralt værk"/>
    <n v="353000"/>
    <n v="350030"/>
    <x v="455"/>
    <x v="1"/>
    <s v="kvt"/>
    <d v="2012-03-01T00:00:00"/>
    <m/>
    <n v="3.55"/>
    <n v="1.49"/>
    <n v="1.8"/>
    <x v="617"/>
    <n v="48.636000000000003"/>
    <n v="48.636000000000003"/>
    <n v="42.249600000000001"/>
    <n v="42.249600000000001"/>
    <n v="0.24531007893046985"/>
    <n v="0.75468992106953015"/>
    <n v="0"/>
    <x v="0"/>
    <x v="0"/>
    <m/>
    <m/>
    <m/>
    <m/>
    <m/>
    <m/>
    <m/>
    <m/>
    <n v="99.131679000000005"/>
    <m/>
    <m/>
    <m/>
    <m/>
    <m/>
    <m/>
    <m/>
    <m/>
    <m/>
    <s v="456896"/>
    <s v="6181800"/>
    <n v="0"/>
    <n v="99.131679000000005"/>
    <n v="0"/>
  </r>
  <r>
    <n v="349"/>
    <x v="314"/>
    <s v=""/>
    <x v="755"/>
    <n v="2017"/>
    <n v="64704710"/>
    <x v="137"/>
    <x v="312"/>
    <x v="312"/>
    <n v="8300"/>
    <s v="Odder"/>
    <n v="727"/>
    <n v="206"/>
    <x v="69"/>
    <n v="1"/>
    <s v="FJ"/>
    <s v="Fjernvarmeværk"/>
    <n v="353000"/>
    <n v="350030"/>
    <x v="13"/>
    <x v="0"/>
    <s v="fvv"/>
    <d v="1989-01-01T00:00:00"/>
    <m/>
    <n v="11.11"/>
    <n v="0"/>
    <n v="10"/>
    <x v="618"/>
    <n v="1.5948"/>
    <n v="1.5948"/>
    <n v="0"/>
    <n v="0"/>
    <n v="1"/>
    <n v="0"/>
    <n v="0"/>
    <x v="0"/>
    <x v="0"/>
    <m/>
    <m/>
    <m/>
    <n v="1.5940627999999999"/>
    <m/>
    <m/>
    <m/>
    <m/>
    <m/>
    <m/>
    <m/>
    <m/>
    <m/>
    <m/>
    <m/>
    <m/>
    <m/>
    <m/>
    <s v="571687,93"/>
    <s v="6205238,68"/>
    <n v="1.5940627999999999"/>
    <n v="0"/>
    <n v="0"/>
  </r>
  <r>
    <n v="349"/>
    <x v="314"/>
    <s v=""/>
    <x v="756"/>
    <n v="2017"/>
    <n v="64704710"/>
    <x v="137"/>
    <x v="312"/>
    <x v="312"/>
    <n v="8300"/>
    <s v="Odder"/>
    <n v="727"/>
    <n v="206"/>
    <x v="69"/>
    <n v="1"/>
    <s v="FJ"/>
    <s v="Fjernvarmeværk"/>
    <n v="353000"/>
    <n v="350030"/>
    <x v="16"/>
    <x v="0"/>
    <s v="fvv"/>
    <d v="1993-01-01T00:00:00"/>
    <m/>
    <n v="3.5"/>
    <n v="0"/>
    <n v="3.15"/>
    <x v="619"/>
    <n v="5.4000000000000003E-3"/>
    <n v="5.4000000000000003E-3"/>
    <n v="0"/>
    <n v="0"/>
    <n v="1"/>
    <n v="0"/>
    <n v="0"/>
    <x v="0"/>
    <x v="0"/>
    <m/>
    <m/>
    <m/>
    <n v="5.7392000000000007E-3"/>
    <m/>
    <m/>
    <m/>
    <m/>
    <m/>
    <m/>
    <m/>
    <m/>
    <m/>
    <m/>
    <m/>
    <m/>
    <m/>
    <m/>
    <s v="571687,93"/>
    <s v="6205238,68"/>
    <n v="5.7392000000000007E-3"/>
    <n v="0"/>
    <n v="0"/>
  </r>
  <r>
    <n v="349"/>
    <x v="314"/>
    <s v=""/>
    <x v="757"/>
    <n v="2017"/>
    <n v="64704710"/>
    <x v="137"/>
    <x v="312"/>
    <x v="312"/>
    <n v="8300"/>
    <s v="Odder"/>
    <n v="727"/>
    <n v="206"/>
    <x v="69"/>
    <n v="1"/>
    <s v="FJ"/>
    <s v="Fjernvarmeværk"/>
    <n v="353000"/>
    <n v="350030"/>
    <x v="76"/>
    <x v="0"/>
    <s v="fvv"/>
    <d v="1972-01-01T00:00:00"/>
    <m/>
    <n v="6.44"/>
    <n v="0"/>
    <n v="5.8"/>
    <x v="620"/>
    <n v="0.77400000000000002"/>
    <n v="0.77400000000000002"/>
    <n v="0"/>
    <n v="0"/>
    <n v="1"/>
    <n v="0"/>
    <n v="0"/>
    <x v="0"/>
    <x v="0"/>
    <m/>
    <m/>
    <m/>
    <n v="0.77586810000000006"/>
    <m/>
    <m/>
    <m/>
    <m/>
    <m/>
    <m/>
    <m/>
    <m/>
    <m/>
    <m/>
    <m/>
    <m/>
    <m/>
    <m/>
    <s v="571687,93"/>
    <s v="6205238,68"/>
    <n v="0.77586810000000006"/>
    <n v="0"/>
    <n v="0"/>
  </r>
  <r>
    <n v="349"/>
    <x v="314"/>
    <s v=""/>
    <x v="758"/>
    <n v="2017"/>
    <n v="64704710"/>
    <x v="137"/>
    <x v="312"/>
    <x v="312"/>
    <n v="8300"/>
    <s v="Odder"/>
    <n v="727"/>
    <n v="206"/>
    <x v="69"/>
    <n v="1"/>
    <s v="FJ"/>
    <s v="Fjernvarmeværk"/>
    <n v="353000"/>
    <n v="350030"/>
    <x v="4"/>
    <x v="0"/>
    <s v="fvv"/>
    <d v="2003-01-01T00:00:00"/>
    <m/>
    <n v="11.11"/>
    <n v="0"/>
    <n v="10"/>
    <x v="621"/>
    <n v="0.78839999999999999"/>
    <n v="0.78839999999999999"/>
    <n v="0"/>
    <n v="0"/>
    <n v="1"/>
    <n v="0"/>
    <n v="0"/>
    <x v="0"/>
    <x v="0"/>
    <m/>
    <m/>
    <m/>
    <n v="0.78842259999999997"/>
    <m/>
    <m/>
    <m/>
    <m/>
    <m/>
    <m/>
    <m/>
    <m/>
    <m/>
    <m/>
    <m/>
    <m/>
    <m/>
    <m/>
    <s v="571687,93"/>
    <s v="6205238,68"/>
    <n v="0.78842259999999997"/>
    <n v="0"/>
    <n v="0"/>
  </r>
  <r>
    <n v="349"/>
    <x v="315"/>
    <s v=""/>
    <x v="759"/>
    <n v="2017"/>
    <n v="64704710"/>
    <x v="137"/>
    <x v="313"/>
    <x v="313"/>
    <n v="8300"/>
    <s v="Odder"/>
    <n v="727"/>
    <n v="206"/>
    <x v="69"/>
    <m/>
    <s v="FJ"/>
    <s v="Fjernvarmeværk"/>
    <n v="353000"/>
    <n v="350030"/>
    <x v="456"/>
    <x v="0"/>
    <s v="fvv"/>
    <d v="1968-01-01T00:00:00"/>
    <m/>
    <n v="14.5"/>
    <n v="0"/>
    <n v="14.5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72728"/>
    <s v="6203847"/>
    <n v="0"/>
    <n v="0"/>
    <n v="0"/>
  </r>
  <r>
    <n v="350"/>
    <x v="316"/>
    <s v=""/>
    <x v="760"/>
    <n v="2017"/>
    <n v="30174968"/>
    <x v="138"/>
    <x v="314"/>
    <x v="314"/>
    <n v="5672"/>
    <s v="Broby"/>
    <n v="430"/>
    <n v="79"/>
    <x v="21"/>
    <m/>
    <s v="DC"/>
    <s v="Decentralt værk"/>
    <n v="353000"/>
    <n v="350030"/>
    <x v="13"/>
    <x v="0"/>
    <s v="fvv"/>
    <d v="2012-01-01T00:00:00"/>
    <m/>
    <n v="2.91"/>
    <n v="0"/>
    <n v="2.8"/>
    <x v="622"/>
    <n v="0.125"/>
    <n v="0.125"/>
    <n v="0"/>
    <n v="0"/>
    <n v="1"/>
    <n v="0"/>
    <n v="0"/>
    <x v="0"/>
    <x v="0"/>
    <m/>
    <m/>
    <m/>
    <m/>
    <m/>
    <m/>
    <n v="0.13602600000000001"/>
    <m/>
    <m/>
    <m/>
    <m/>
    <m/>
    <m/>
    <m/>
    <m/>
    <m/>
    <m/>
    <m/>
    <s v="577965,45"/>
    <s v="6123389,88"/>
    <n v="0.13602600000000001"/>
    <n v="0"/>
    <n v="0"/>
  </r>
  <r>
    <n v="350"/>
    <x v="316"/>
    <s v=""/>
    <x v="761"/>
    <n v="2017"/>
    <n v="30174968"/>
    <x v="138"/>
    <x v="314"/>
    <x v="314"/>
    <n v="5672"/>
    <s v="Broby"/>
    <n v="430"/>
    <n v="79"/>
    <x v="21"/>
    <m/>
    <s v="DC"/>
    <s v="Decentralt værk"/>
    <n v="353000"/>
    <n v="350030"/>
    <x v="457"/>
    <x v="1"/>
    <s v="kvt"/>
    <d v="2008-10-01T00:00:00"/>
    <m/>
    <n v="4.07"/>
    <n v="1.62"/>
    <n v="2.4500000000000002"/>
    <x v="623"/>
    <n v="0.41499999999999998"/>
    <n v="0.41499999999999998"/>
    <n v="0.28986840000000003"/>
    <n v="0.28986840000000003"/>
    <n v="0.27919325393749944"/>
    <n v="0.7208067460625005"/>
    <n v="0"/>
    <x v="0"/>
    <x v="0"/>
    <m/>
    <m/>
    <m/>
    <m/>
    <m/>
    <m/>
    <n v="0.74321280000000001"/>
    <m/>
    <m/>
    <m/>
    <m/>
    <m/>
    <m/>
    <m/>
    <m/>
    <m/>
    <m/>
    <m/>
    <s v="577965,45"/>
    <s v="6123389,88"/>
    <n v="0.74321280000000001"/>
    <n v="0"/>
    <n v="0"/>
  </r>
  <r>
    <n v="350"/>
    <x v="316"/>
    <s v=""/>
    <x v="762"/>
    <n v="2017"/>
    <n v="30174968"/>
    <x v="138"/>
    <x v="314"/>
    <x v="314"/>
    <n v="5672"/>
    <s v="Broby"/>
    <n v="430"/>
    <n v="79"/>
    <x v="21"/>
    <m/>
    <s v="DC"/>
    <s v="Decentralt værk"/>
    <n v="353000"/>
    <n v="350030"/>
    <x v="57"/>
    <x v="2"/>
    <s v="fvv"/>
    <d v="2012-10-01T00:00:00"/>
    <m/>
    <n v="1.47"/>
    <n v="0"/>
    <n v="1.47"/>
    <x v="624"/>
    <n v="1.387"/>
    <n v="1.387"/>
    <n v="0"/>
    <n v="0"/>
    <n v="1"/>
    <n v="0"/>
    <n v="0"/>
    <x v="0"/>
    <x v="0"/>
    <m/>
    <m/>
    <m/>
    <m/>
    <m/>
    <m/>
    <m/>
    <m/>
    <m/>
    <m/>
    <m/>
    <m/>
    <m/>
    <m/>
    <m/>
    <m/>
    <m/>
    <n v="1.4700564"/>
    <s v="577965,45"/>
    <s v="6123389,88"/>
    <n v="0"/>
    <n v="0"/>
    <n v="1.4700564"/>
  </r>
  <r>
    <n v="350"/>
    <x v="317"/>
    <s v=""/>
    <x v="763"/>
    <n v="2017"/>
    <n v="30174968"/>
    <x v="138"/>
    <x v="315"/>
    <x v="315"/>
    <n v="5260"/>
    <s v="Odense S"/>
    <n v="461"/>
    <n v="79"/>
    <x v="21"/>
    <n v="1"/>
    <s v="FJ"/>
    <s v="Fjernvarmeværk"/>
    <n v="353000"/>
    <n v="350030"/>
    <x v="458"/>
    <x v="0"/>
    <s v="fvv"/>
    <d v="1985-04-03T00:00:00"/>
    <m/>
    <n v="11.63"/>
    <n v="0"/>
    <n v="11.63"/>
    <x v="625"/>
    <n v="0.51200000000000001"/>
    <n v="0.51200000000000001"/>
    <n v="0"/>
    <n v="0"/>
    <n v="1"/>
    <n v="0"/>
    <n v="0"/>
    <x v="0"/>
    <x v="0"/>
    <m/>
    <m/>
    <m/>
    <n v="0.55655891999999996"/>
    <m/>
    <n v="5.0600000000000005E-4"/>
    <m/>
    <m/>
    <m/>
    <m/>
    <m/>
    <m/>
    <m/>
    <m/>
    <m/>
    <m/>
    <m/>
    <m/>
    <s v="584926,25"/>
    <s v="6132371,88"/>
    <n v="0.55706491999999996"/>
    <n v="0"/>
    <n v="0"/>
  </r>
  <r>
    <n v="350"/>
    <x v="317"/>
    <s v=""/>
    <x v="764"/>
    <n v="2017"/>
    <n v="30174968"/>
    <x v="138"/>
    <x v="315"/>
    <x v="315"/>
    <n v="5260"/>
    <s v="Odense S"/>
    <n v="461"/>
    <n v="79"/>
    <x v="21"/>
    <n v="1"/>
    <s v="FJ"/>
    <s v="Fjernvarmeværk"/>
    <n v="353000"/>
    <n v="350030"/>
    <x v="458"/>
    <x v="0"/>
    <s v="fvv"/>
    <d v="1985-04-03T00:00:00"/>
    <m/>
    <n v="11.63"/>
    <n v="0"/>
    <n v="11.63"/>
    <x v="626"/>
    <n v="5.7000000000000002E-2"/>
    <n v="5.7000000000000002E-2"/>
    <n v="0"/>
    <n v="0"/>
    <n v="1"/>
    <n v="0"/>
    <n v="0"/>
    <x v="0"/>
    <x v="0"/>
    <m/>
    <m/>
    <m/>
    <n v="6.1660529999999998E-2"/>
    <m/>
    <n v="0"/>
    <m/>
    <m/>
    <m/>
    <m/>
    <m/>
    <m/>
    <m/>
    <m/>
    <m/>
    <m/>
    <m/>
    <m/>
    <s v="584926,25"/>
    <s v="6132371,88"/>
    <n v="6.1660529999999998E-2"/>
    <n v="0"/>
    <n v="0"/>
  </r>
  <r>
    <n v="350"/>
    <x v="318"/>
    <s v=""/>
    <x v="765"/>
    <n v="2017"/>
    <n v="30174968"/>
    <x v="138"/>
    <x v="316"/>
    <x v="316"/>
    <n v="5230"/>
    <s v="Odense M"/>
    <n v="461"/>
    <n v="79"/>
    <x v="21"/>
    <n v="1"/>
    <s v="FJ"/>
    <s v="Fjernvarmeværk"/>
    <n v="353000"/>
    <n v="350030"/>
    <x v="459"/>
    <x v="0"/>
    <s v="fvv"/>
    <d v="1997-01-13T00:00:00"/>
    <m/>
    <n v="20.5"/>
    <n v="0"/>
    <n v="19"/>
    <x v="627"/>
    <n v="5.3999999999999999E-2"/>
    <n v="5.3999999999999999E-2"/>
    <n v="0"/>
    <n v="0"/>
    <n v="1"/>
    <n v="0"/>
    <n v="0"/>
    <x v="0"/>
    <x v="0"/>
    <m/>
    <m/>
    <m/>
    <n v="6.2055100000000002E-2"/>
    <m/>
    <n v="5.0600000000000005E-4"/>
    <n v="0"/>
    <m/>
    <m/>
    <m/>
    <m/>
    <m/>
    <m/>
    <m/>
    <m/>
    <m/>
    <m/>
    <m/>
    <s v="589651,13"/>
    <s v="6138209,67"/>
    <n v="6.2561100000000008E-2"/>
    <n v="0"/>
    <n v="0"/>
  </r>
  <r>
    <n v="350"/>
    <x v="318"/>
    <s v=""/>
    <x v="766"/>
    <n v="2017"/>
    <n v="30174968"/>
    <x v="138"/>
    <x v="316"/>
    <x v="316"/>
    <n v="5230"/>
    <s v="Odense M"/>
    <n v="461"/>
    <n v="79"/>
    <x v="21"/>
    <n v="1"/>
    <s v="FJ"/>
    <s v="Fjernvarmeværk"/>
    <n v="353000"/>
    <n v="350030"/>
    <x v="459"/>
    <x v="0"/>
    <s v="fvv"/>
    <d v="1997-01-13T00:00:00"/>
    <m/>
    <n v="20.5"/>
    <n v="0"/>
    <n v="19"/>
    <x v="628"/>
    <n v="0.09"/>
    <n v="0.09"/>
    <n v="0"/>
    <n v="0"/>
    <n v="1"/>
    <n v="0"/>
    <n v="0"/>
    <x v="0"/>
    <x v="0"/>
    <m/>
    <m/>
    <m/>
    <n v="0.25919661999999999"/>
    <m/>
    <n v="0"/>
    <m/>
    <m/>
    <m/>
    <m/>
    <m/>
    <m/>
    <m/>
    <m/>
    <m/>
    <m/>
    <m/>
    <m/>
    <s v="589651,13"/>
    <s v="6138209,67"/>
    <n v="0.25919661999999999"/>
    <n v="0"/>
    <n v="0"/>
  </r>
  <r>
    <n v="350"/>
    <x v="318"/>
    <s v=""/>
    <x v="767"/>
    <n v="2017"/>
    <n v="30174968"/>
    <x v="138"/>
    <x v="316"/>
    <x v="316"/>
    <n v="5230"/>
    <s v="Odense M"/>
    <n v="461"/>
    <n v="79"/>
    <x v="21"/>
    <n v="1"/>
    <s v="FJ"/>
    <s v="Fjernvarmeværk"/>
    <n v="353000"/>
    <n v="350030"/>
    <x v="459"/>
    <x v="0"/>
    <s v="fvv"/>
    <d v="1997-01-13T00:00:00"/>
    <m/>
    <n v="20.5"/>
    <n v="0"/>
    <n v="19"/>
    <x v="629"/>
    <n v="0.108"/>
    <n v="0.108"/>
    <n v="0"/>
    <n v="0"/>
    <n v="1"/>
    <n v="0"/>
    <n v="0"/>
    <x v="0"/>
    <x v="0"/>
    <m/>
    <m/>
    <m/>
    <n v="0.13164290000000001"/>
    <m/>
    <n v="0"/>
    <m/>
    <m/>
    <m/>
    <m/>
    <m/>
    <m/>
    <m/>
    <m/>
    <m/>
    <m/>
    <m/>
    <m/>
    <s v="589651,13"/>
    <s v="6138209,67"/>
    <n v="0.13164290000000001"/>
    <n v="0"/>
    <n v="0"/>
  </r>
  <r>
    <n v="350"/>
    <x v="318"/>
    <s v=""/>
    <x v="768"/>
    <n v="2017"/>
    <n v="30174968"/>
    <x v="138"/>
    <x v="316"/>
    <x v="316"/>
    <n v="5230"/>
    <s v="Odense M"/>
    <n v="461"/>
    <n v="79"/>
    <x v="21"/>
    <n v="1"/>
    <s v="FJ"/>
    <s v="Fjernvarmeværk"/>
    <n v="353000"/>
    <n v="350030"/>
    <x v="459"/>
    <x v="0"/>
    <s v="fvv"/>
    <d v="1999-01-03T00:00:00"/>
    <m/>
    <n v="20.5"/>
    <n v="0"/>
    <n v="19"/>
    <x v="630"/>
    <n v="7.0999999999999994E-2"/>
    <n v="7.0999999999999994E-2"/>
    <n v="0"/>
    <n v="0"/>
    <n v="1"/>
    <n v="0"/>
    <n v="0"/>
    <x v="0"/>
    <x v="0"/>
    <m/>
    <m/>
    <m/>
    <n v="9.0320659999999997E-2"/>
    <m/>
    <n v="0"/>
    <m/>
    <m/>
    <m/>
    <m/>
    <m/>
    <m/>
    <m/>
    <m/>
    <m/>
    <m/>
    <m/>
    <m/>
    <s v="589651,13"/>
    <s v="6138209,67"/>
    <n v="9.0320659999999997E-2"/>
    <n v="0"/>
    <n v="0"/>
  </r>
  <r>
    <n v="350"/>
    <x v="318"/>
    <s v=""/>
    <x v="769"/>
    <n v="2017"/>
    <n v="30174968"/>
    <x v="138"/>
    <x v="316"/>
    <x v="316"/>
    <n v="5230"/>
    <s v="Odense M"/>
    <n v="461"/>
    <n v="79"/>
    <x v="21"/>
    <n v="1"/>
    <s v="FJ"/>
    <s v="Fjernvarmeværk"/>
    <n v="353000"/>
    <n v="350030"/>
    <x v="459"/>
    <x v="0"/>
    <s v="fvv"/>
    <d v="1999-01-03T00:00:00"/>
    <m/>
    <n v="20.5"/>
    <n v="0"/>
    <n v="19"/>
    <x v="631"/>
    <n v="0.66200000000000003"/>
    <n v="0.66200000000000003"/>
    <n v="0"/>
    <n v="0"/>
    <n v="1"/>
    <n v="0"/>
    <n v="0"/>
    <x v="0"/>
    <x v="0"/>
    <m/>
    <m/>
    <m/>
    <n v="0.76496361999999996"/>
    <m/>
    <n v="0"/>
    <m/>
    <m/>
    <m/>
    <m/>
    <m/>
    <m/>
    <m/>
    <m/>
    <m/>
    <m/>
    <m/>
    <m/>
    <s v="589651,13"/>
    <s v="6138209,67"/>
    <n v="0.76496361999999996"/>
    <n v="0"/>
    <n v="0"/>
  </r>
  <r>
    <n v="350"/>
    <x v="318"/>
    <s v=""/>
    <x v="770"/>
    <n v="2017"/>
    <n v="30174968"/>
    <x v="138"/>
    <x v="316"/>
    <x v="316"/>
    <n v="5230"/>
    <s v="Odense M"/>
    <n v="461"/>
    <n v="79"/>
    <x v="21"/>
    <n v="1"/>
    <s v="FJ"/>
    <s v="Fjernvarmeværk"/>
    <n v="353000"/>
    <n v="350030"/>
    <x v="460"/>
    <x v="0"/>
    <s v="fvv"/>
    <d v="1986-01-03T00:00:00"/>
    <m/>
    <n v="25.2"/>
    <n v="0"/>
    <n v="23.26"/>
    <x v="632"/>
    <n v="8.6479999999999997"/>
    <n v="8.6479999999999997"/>
    <n v="0"/>
    <n v="0"/>
    <n v="1"/>
    <n v="0"/>
    <n v="0"/>
    <x v="0"/>
    <x v="0"/>
    <m/>
    <m/>
    <m/>
    <m/>
    <m/>
    <m/>
    <n v="8.8109999999999999"/>
    <m/>
    <m/>
    <m/>
    <m/>
    <m/>
    <m/>
    <m/>
    <m/>
    <m/>
    <m/>
    <m/>
    <s v="589651,13"/>
    <s v="6138209,67"/>
    <n v="8.8109999999999999"/>
    <n v="0"/>
    <n v="0"/>
  </r>
  <r>
    <n v="350"/>
    <x v="319"/>
    <s v=""/>
    <x v="771"/>
    <n v="2017"/>
    <n v="30174968"/>
    <x v="138"/>
    <x v="317"/>
    <x v="317"/>
    <n v="5200"/>
    <s v="Odense V"/>
    <n v="461"/>
    <n v="79"/>
    <x v="21"/>
    <n v="1"/>
    <s v="FJ"/>
    <s v="Fjernvarmeværk"/>
    <n v="353000"/>
    <n v="350030"/>
    <x v="123"/>
    <x v="0"/>
    <s v="fvv"/>
    <d v="1987-01-01T00:00:00"/>
    <m/>
    <n v="20.2"/>
    <n v="0"/>
    <n v="18.5"/>
    <x v="633"/>
    <n v="4.0119999999999996"/>
    <n v="4.0119999999999996"/>
    <n v="0"/>
    <n v="0"/>
    <n v="1"/>
    <n v="0"/>
    <n v="0"/>
    <x v="0"/>
    <x v="0"/>
    <m/>
    <m/>
    <m/>
    <n v="4.4843239199999996"/>
    <m/>
    <n v="5.0600000000000005E-4"/>
    <m/>
    <m/>
    <m/>
    <m/>
    <m/>
    <m/>
    <m/>
    <m/>
    <m/>
    <m/>
    <m/>
    <m/>
    <s v="585199,17"/>
    <s v="6139745,66"/>
    <n v="4.4848299199999992"/>
    <n v="0"/>
    <n v="0"/>
  </r>
  <r>
    <n v="350"/>
    <x v="319"/>
    <s v=""/>
    <x v="772"/>
    <n v="2017"/>
    <n v="30174968"/>
    <x v="138"/>
    <x v="317"/>
    <x v="317"/>
    <n v="5200"/>
    <s v="Odense V"/>
    <n v="461"/>
    <n v="79"/>
    <x v="21"/>
    <n v="1"/>
    <s v="FJ"/>
    <s v="Fjernvarmeværk"/>
    <n v="353000"/>
    <n v="350030"/>
    <x v="123"/>
    <x v="0"/>
    <s v="fvv"/>
    <d v="1978-01-01T00:00:00"/>
    <m/>
    <n v="20.6"/>
    <n v="0"/>
    <n v="18.7"/>
    <x v="634"/>
    <n v="0.05"/>
    <n v="0.05"/>
    <n v="0"/>
    <n v="0"/>
    <n v="1"/>
    <n v="0"/>
    <n v="0"/>
    <x v="0"/>
    <x v="0"/>
    <m/>
    <m/>
    <m/>
    <n v="6.5426879999999993E-2"/>
    <m/>
    <n v="0"/>
    <m/>
    <m/>
    <m/>
    <m/>
    <m/>
    <m/>
    <m/>
    <m/>
    <m/>
    <m/>
    <m/>
    <m/>
    <s v="585199,17"/>
    <s v="6139745,66"/>
    <n v="6.5426879999999993E-2"/>
    <n v="0"/>
    <n v="0"/>
  </r>
  <r>
    <n v="350"/>
    <x v="320"/>
    <s v=""/>
    <x v="773"/>
    <n v="2017"/>
    <n v="30174968"/>
    <x v="138"/>
    <x v="318"/>
    <x v="318"/>
    <n v="5320"/>
    <s v="Agedrup"/>
    <n v="461"/>
    <n v="79"/>
    <x v="21"/>
    <m/>
    <s v="FJ"/>
    <s v="Fjernvarmeværk"/>
    <n v="353000"/>
    <n v="350030"/>
    <x v="461"/>
    <x v="0"/>
    <s v="fvv"/>
    <d v="1979-10-16T00:00:00"/>
    <m/>
    <n v="6.17"/>
    <n v="0"/>
    <n v="5.82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93555"/>
    <s v="6144034"/>
    <n v="0"/>
    <n v="0"/>
    <n v="0"/>
  </r>
  <r>
    <n v="350"/>
    <x v="320"/>
    <s v=""/>
    <x v="774"/>
    <n v="2017"/>
    <n v="30174968"/>
    <x v="138"/>
    <x v="318"/>
    <x v="318"/>
    <n v="5320"/>
    <s v="Agedrup"/>
    <n v="461"/>
    <n v="79"/>
    <x v="21"/>
    <m/>
    <s v="FJ"/>
    <s v="Fjernvarmeværk"/>
    <n v="353000"/>
    <n v="350030"/>
    <x v="16"/>
    <x v="0"/>
    <s v="fvv"/>
    <d v="1980-01-01T00:00:00"/>
    <m/>
    <n v="9.85"/>
    <n v="0"/>
    <n v="9.3000000000000007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93555"/>
    <s v="6144034"/>
    <n v="0"/>
    <n v="0"/>
    <n v="0"/>
  </r>
  <r>
    <n v="350"/>
    <x v="321"/>
    <s v=""/>
    <x v="775"/>
    <n v="2017"/>
    <n v="30174968"/>
    <x v="138"/>
    <x v="319"/>
    <x v="319"/>
    <n v="5000"/>
    <s v="Odense C"/>
    <n v="461"/>
    <n v="79"/>
    <x v="21"/>
    <n v="1"/>
    <s v="FJ"/>
    <s v="Fjernvarmeværk"/>
    <n v="353000"/>
    <n v="350030"/>
    <x v="123"/>
    <x v="0"/>
    <s v="fvv"/>
    <d v="1989-06-01T00:00:00"/>
    <m/>
    <n v="25.1"/>
    <n v="0"/>
    <n v="25.1"/>
    <x v="635"/>
    <n v="11.839"/>
    <n v="11.839"/>
    <n v="0"/>
    <n v="0"/>
    <n v="1"/>
    <n v="0"/>
    <n v="0"/>
    <x v="0"/>
    <x v="0"/>
    <m/>
    <m/>
    <m/>
    <m/>
    <m/>
    <m/>
    <n v="12.120768"/>
    <m/>
    <m/>
    <m/>
    <m/>
    <m/>
    <m/>
    <m/>
    <m/>
    <m/>
    <m/>
    <m/>
    <s v="588243,06"/>
    <s v="6140326,4"/>
    <n v="12.120768"/>
    <n v="0"/>
    <n v="0"/>
  </r>
  <r>
    <n v="350"/>
    <x v="321"/>
    <s v=""/>
    <x v="776"/>
    <n v="2017"/>
    <n v="30174968"/>
    <x v="138"/>
    <x v="319"/>
    <x v="319"/>
    <n v="5000"/>
    <s v="Odense C"/>
    <n v="461"/>
    <n v="79"/>
    <x v="21"/>
    <n v="1"/>
    <s v="FJ"/>
    <s v="Fjernvarmeværk"/>
    <n v="353000"/>
    <n v="350030"/>
    <x v="462"/>
    <x v="0"/>
    <s v="fvv"/>
    <d v="1989-06-01T00:00:00"/>
    <m/>
    <n v="25.1"/>
    <n v="0"/>
    <n v="25.1"/>
    <x v="636"/>
    <n v="0.16500000000000001"/>
    <n v="0.16500000000000001"/>
    <n v="0"/>
    <n v="0"/>
    <n v="1"/>
    <n v="0"/>
    <n v="0"/>
    <x v="0"/>
    <x v="0"/>
    <m/>
    <m/>
    <m/>
    <m/>
    <m/>
    <m/>
    <n v="0.19744560000000003"/>
    <m/>
    <m/>
    <m/>
    <m/>
    <m/>
    <m/>
    <m/>
    <m/>
    <m/>
    <m/>
    <m/>
    <s v="588243,06"/>
    <s v="6140326,4"/>
    <n v="0.19744560000000003"/>
    <n v="0"/>
    <n v="0"/>
  </r>
  <r>
    <n v="350"/>
    <x v="321"/>
    <s v=""/>
    <x v="777"/>
    <n v="2017"/>
    <n v="30174968"/>
    <x v="138"/>
    <x v="319"/>
    <x v="319"/>
    <n v="5000"/>
    <s v="Odense C"/>
    <n v="461"/>
    <n v="79"/>
    <x v="21"/>
    <n v="1"/>
    <s v="FJ"/>
    <s v="Fjernvarmeværk"/>
    <n v="353000"/>
    <n v="350030"/>
    <x v="462"/>
    <x v="0"/>
    <s v="fvv"/>
    <d v="1989-06-01T00:00:00"/>
    <m/>
    <n v="25.1"/>
    <n v="0"/>
    <n v="25.1"/>
    <x v="637"/>
    <n v="8.3260000000000005"/>
    <n v="8.3260000000000005"/>
    <n v="0"/>
    <n v="0"/>
    <n v="1"/>
    <n v="0"/>
    <n v="0"/>
    <x v="0"/>
    <x v="0"/>
    <m/>
    <m/>
    <m/>
    <m/>
    <m/>
    <m/>
    <n v="8.5221972000000008"/>
    <m/>
    <m/>
    <m/>
    <m/>
    <m/>
    <m/>
    <m/>
    <m/>
    <m/>
    <m/>
    <m/>
    <s v="588243,06"/>
    <s v="6140326,4"/>
    <n v="8.5221972000000008"/>
    <n v="0"/>
    <n v="0"/>
  </r>
  <r>
    <n v="350"/>
    <x v="322"/>
    <s v=""/>
    <x v="778"/>
    <n v="2017"/>
    <n v="30174968"/>
    <x v="138"/>
    <x v="320"/>
    <x v="320"/>
    <n v="5250"/>
    <s v="Odense SV"/>
    <n v="461"/>
    <n v="79"/>
    <x v="21"/>
    <n v="1"/>
    <s v="FJ"/>
    <s v="Fjernvarmeværk"/>
    <n v="353000"/>
    <n v="350030"/>
    <x v="123"/>
    <x v="0"/>
    <s v="fvv"/>
    <d v="1978-12-13T00:00:00"/>
    <m/>
    <n v="16"/>
    <n v="0"/>
    <n v="14.5"/>
    <x v="638"/>
    <n v="2.9009999999999998"/>
    <n v="2.9009999999999998"/>
    <n v="0"/>
    <n v="0"/>
    <n v="1"/>
    <n v="0"/>
    <n v="0"/>
    <x v="0"/>
    <x v="0"/>
    <m/>
    <m/>
    <m/>
    <n v="0"/>
    <m/>
    <n v="0"/>
    <n v="3.1448735999999999"/>
    <m/>
    <m/>
    <m/>
    <m/>
    <m/>
    <m/>
    <m/>
    <m/>
    <m/>
    <m/>
    <m/>
    <s v="584705,84"/>
    <s v="6135035,35"/>
    <n v="3.1448735999999999"/>
    <n v="0"/>
    <n v="0"/>
  </r>
  <r>
    <n v="350"/>
    <x v="322"/>
    <s v=""/>
    <x v="779"/>
    <n v="2017"/>
    <n v="30174968"/>
    <x v="138"/>
    <x v="320"/>
    <x v="320"/>
    <n v="5250"/>
    <s v="Odense SV"/>
    <n v="461"/>
    <n v="79"/>
    <x v="21"/>
    <n v="1"/>
    <s v="FJ"/>
    <s v="Fjernvarmeværk"/>
    <n v="353000"/>
    <n v="350030"/>
    <x v="123"/>
    <x v="0"/>
    <s v="fvv"/>
    <d v="1986-01-01T00:00:00"/>
    <m/>
    <n v="15.8"/>
    <n v="0"/>
    <n v="14.6"/>
    <x v="639"/>
    <n v="1.7000000000000001E-2"/>
    <n v="1.7000000000000001E-2"/>
    <n v="0"/>
    <n v="0"/>
    <n v="1"/>
    <n v="0"/>
    <n v="0"/>
    <x v="0"/>
    <x v="0"/>
    <m/>
    <m/>
    <m/>
    <n v="1.836544E-2"/>
    <m/>
    <n v="5.0600000000000005E-4"/>
    <m/>
    <m/>
    <m/>
    <m/>
    <m/>
    <m/>
    <m/>
    <m/>
    <m/>
    <m/>
    <m/>
    <m/>
    <s v="584705,84"/>
    <s v="6135035,35"/>
    <n v="1.887144E-2"/>
    <n v="0"/>
    <n v="0"/>
  </r>
  <r>
    <n v="350"/>
    <x v="323"/>
    <s v=""/>
    <x v="780"/>
    <n v="2017"/>
    <n v="30174968"/>
    <x v="138"/>
    <x v="321"/>
    <x v="321"/>
    <n v="5220"/>
    <s v="Odense SØ"/>
    <n v="461"/>
    <n v="338"/>
    <x v="12"/>
    <m/>
    <s v="FJ"/>
    <s v="Fjernvarmeværk"/>
    <n v="353000"/>
    <n v="350030"/>
    <x v="463"/>
    <x v="0"/>
    <s v="fvv"/>
    <d v="1987-01-01T00:00:00"/>
    <m/>
    <n v="2.17"/>
    <n v="0"/>
    <n v="2"/>
    <x v="640"/>
    <n v="2.4910000000000001"/>
    <n v="2.4910000000000001"/>
    <n v="0"/>
    <n v="0"/>
    <n v="1"/>
    <n v="0"/>
    <n v="0"/>
    <x v="0"/>
    <x v="0"/>
    <m/>
    <m/>
    <m/>
    <n v="2.70474148"/>
    <m/>
    <m/>
    <m/>
    <m/>
    <m/>
    <m/>
    <m/>
    <m/>
    <m/>
    <m/>
    <m/>
    <m/>
    <m/>
    <m/>
    <s v="597995"/>
    <s v="6132771"/>
    <n v="2.70474148"/>
    <n v="0"/>
    <n v="0"/>
  </r>
  <r>
    <n v="350"/>
    <x v="324"/>
    <s v=""/>
    <x v="781"/>
    <n v="2017"/>
    <n v="30174968"/>
    <x v="138"/>
    <x v="322"/>
    <x v="322"/>
    <n v="5260"/>
    <s v="Odense S"/>
    <n v="461"/>
    <n v="79"/>
    <x v="21"/>
    <n v="1"/>
    <s v="FJ"/>
    <s v="Fjernvarmeværk"/>
    <n v="353000"/>
    <n v="350030"/>
    <x v="123"/>
    <x v="0"/>
    <s v="fvv"/>
    <d v="1995-01-01T00:00:00"/>
    <m/>
    <n v="15.2"/>
    <n v="0"/>
    <n v="14"/>
    <x v="641"/>
    <n v="0.80300000000000005"/>
    <n v="0.80300000000000005"/>
    <n v="0"/>
    <n v="0"/>
    <n v="1"/>
    <n v="0"/>
    <n v="0"/>
    <x v="0"/>
    <x v="0"/>
    <m/>
    <m/>
    <m/>
    <n v="0.87809760000000003"/>
    <m/>
    <n v="5.0600000000000005E-4"/>
    <n v="0"/>
    <m/>
    <m/>
    <m/>
    <m/>
    <m/>
    <m/>
    <m/>
    <m/>
    <m/>
    <m/>
    <m/>
    <s v="587698,5"/>
    <s v="6135904,37"/>
    <n v="0.87860360000000004"/>
    <n v="0"/>
    <n v="0"/>
  </r>
  <r>
    <n v="350"/>
    <x v="324"/>
    <s v=""/>
    <x v="782"/>
    <n v="2017"/>
    <n v="30174968"/>
    <x v="138"/>
    <x v="322"/>
    <x v="322"/>
    <n v="5260"/>
    <s v="Odense S"/>
    <n v="461"/>
    <n v="79"/>
    <x v="21"/>
    <n v="1"/>
    <s v="FJ"/>
    <s v="Fjernvarmeværk"/>
    <n v="353000"/>
    <n v="350030"/>
    <x v="123"/>
    <x v="0"/>
    <s v="fvv"/>
    <d v="1995-01-01T00:00:00"/>
    <m/>
    <n v="15.2"/>
    <n v="0"/>
    <n v="14"/>
    <x v="642"/>
    <n v="0.34499999999999997"/>
    <n v="0.34499999999999997"/>
    <n v="0"/>
    <n v="0"/>
    <n v="1"/>
    <n v="0"/>
    <n v="0"/>
    <x v="0"/>
    <x v="0"/>
    <m/>
    <m/>
    <m/>
    <n v="0.37634804000000005"/>
    <m/>
    <n v="0"/>
    <m/>
    <m/>
    <m/>
    <m/>
    <m/>
    <m/>
    <m/>
    <m/>
    <m/>
    <m/>
    <m/>
    <m/>
    <s v="587698,5"/>
    <s v="6135904,37"/>
    <n v="0.37634804000000005"/>
    <n v="0"/>
    <n v="0"/>
  </r>
  <r>
    <n v="350"/>
    <x v="324"/>
    <s v=""/>
    <x v="783"/>
    <n v="2017"/>
    <n v="30174968"/>
    <x v="138"/>
    <x v="322"/>
    <x v="322"/>
    <n v="5260"/>
    <s v="Odense S"/>
    <n v="461"/>
    <n v="79"/>
    <x v="21"/>
    <n v="1"/>
    <s v="FJ"/>
    <s v="Fjernvarmeværk"/>
    <n v="353000"/>
    <n v="350030"/>
    <x v="464"/>
    <x v="0"/>
    <s v="fvv"/>
    <d v="1988-01-01T00:00:00"/>
    <m/>
    <n v="17.7"/>
    <n v="0"/>
    <n v="16.5"/>
    <x v="643"/>
    <n v="1.4350000000000001"/>
    <n v="1.4350000000000001"/>
    <n v="0"/>
    <n v="0"/>
    <n v="1"/>
    <n v="0"/>
    <n v="0"/>
    <x v="0"/>
    <x v="0"/>
    <m/>
    <m/>
    <m/>
    <m/>
    <m/>
    <m/>
    <n v="1.5779411999999999"/>
    <m/>
    <m/>
    <m/>
    <m/>
    <m/>
    <m/>
    <m/>
    <m/>
    <m/>
    <m/>
    <m/>
    <s v="587698,5"/>
    <s v="6135904,37"/>
    <n v="1.5779411999999999"/>
    <n v="0"/>
    <n v="0"/>
  </r>
  <r>
    <n v="350"/>
    <x v="324"/>
    <s v=""/>
    <x v="784"/>
    <n v="2017"/>
    <n v="30174968"/>
    <x v="138"/>
    <x v="322"/>
    <x v="322"/>
    <n v="5260"/>
    <s v="Odense S"/>
    <n v="461"/>
    <n v="79"/>
    <x v="21"/>
    <n v="1"/>
    <s v="FJ"/>
    <s v="Fjernvarmeværk"/>
    <n v="353000"/>
    <n v="350030"/>
    <x v="464"/>
    <x v="0"/>
    <s v="fvv"/>
    <d v="1982-01-01T00:00:00"/>
    <m/>
    <n v="18.2"/>
    <n v="0"/>
    <n v="17"/>
    <x v="21"/>
    <n v="0"/>
    <n v="0"/>
    <n v="0"/>
    <n v="0"/>
    <n v="1"/>
    <n v="0"/>
    <n v="0"/>
    <x v="0"/>
    <x v="0"/>
    <m/>
    <m/>
    <m/>
    <n v="0"/>
    <m/>
    <n v="0"/>
    <m/>
    <m/>
    <m/>
    <m/>
    <m/>
    <m/>
    <m/>
    <m/>
    <m/>
    <m/>
    <m/>
    <m/>
    <s v="587698,5"/>
    <s v="6135904,37"/>
    <n v="0"/>
    <n v="0"/>
    <n v="0"/>
  </r>
  <r>
    <n v="350"/>
    <x v="325"/>
    <s v=""/>
    <x v="785"/>
    <n v="2017"/>
    <n v="30174968"/>
    <x v="138"/>
    <x v="323"/>
    <x v="323"/>
    <n v="5260"/>
    <s v="Odense S"/>
    <n v="461"/>
    <n v="79"/>
    <x v="21"/>
    <m/>
    <s v="FJ"/>
    <s v="Fjernvarmeværk"/>
    <n v="353000"/>
    <n v="350030"/>
    <x v="465"/>
    <x v="0"/>
    <s v="fvv"/>
    <d v="1988-04-07T00:00:00"/>
    <m/>
    <n v="2.4500000000000002"/>
    <n v="0"/>
    <n v="2.25"/>
    <x v="644"/>
    <n v="0.115"/>
    <n v="0.115"/>
    <n v="0"/>
    <n v="0"/>
    <n v="1"/>
    <n v="0"/>
    <n v="0"/>
    <x v="0"/>
    <x v="0"/>
    <m/>
    <m/>
    <m/>
    <n v="0.12432541999999999"/>
    <m/>
    <m/>
    <m/>
    <m/>
    <m/>
    <m/>
    <m/>
    <m/>
    <m/>
    <m/>
    <m/>
    <m/>
    <m/>
    <m/>
    <s v="583174,91"/>
    <s v="6130512,37"/>
    <n v="0.12432541999999999"/>
    <n v="0"/>
    <n v="0"/>
  </r>
  <r>
    <n v="350"/>
    <x v="325"/>
    <s v=""/>
    <x v="786"/>
    <n v="2017"/>
    <n v="30174968"/>
    <x v="138"/>
    <x v="323"/>
    <x v="323"/>
    <n v="5260"/>
    <s v="Odense S"/>
    <n v="461"/>
    <n v="79"/>
    <x v="21"/>
    <m/>
    <s v="FJ"/>
    <s v="Fjernvarmeværk"/>
    <n v="353000"/>
    <n v="350030"/>
    <x v="465"/>
    <x v="0"/>
    <s v="fvv"/>
    <d v="1988-04-07T00:00:00"/>
    <m/>
    <n v="2.4500000000000002"/>
    <n v="0"/>
    <n v="2.25"/>
    <x v="645"/>
    <n v="6.0000000000000001E-3"/>
    <n v="6.0000000000000001E-3"/>
    <n v="0"/>
    <n v="0"/>
    <n v="1"/>
    <n v="0"/>
    <n v="0"/>
    <x v="0"/>
    <x v="0"/>
    <m/>
    <m/>
    <m/>
    <n v="7.3892200000000002E-3"/>
    <m/>
    <m/>
    <m/>
    <m/>
    <m/>
    <m/>
    <m/>
    <m/>
    <m/>
    <m/>
    <m/>
    <m/>
    <m/>
    <m/>
    <s v="583174,91"/>
    <s v="6130512,37"/>
    <n v="7.3892200000000002E-3"/>
    <n v="0"/>
    <n v="0"/>
  </r>
  <r>
    <n v="350"/>
    <x v="326"/>
    <s v=""/>
    <x v="787"/>
    <n v="2017"/>
    <n v="30174968"/>
    <x v="138"/>
    <x v="324"/>
    <x v="324"/>
    <n v="5260"/>
    <s v="Odense S"/>
    <n v="461"/>
    <n v="79"/>
    <x v="21"/>
    <m/>
    <s v="FJ"/>
    <s v="Fjernvarmeværk"/>
    <n v="353000"/>
    <n v="350030"/>
    <x v="466"/>
    <x v="0"/>
    <s v="fvv"/>
    <d v="1985-05-23T00:00:00"/>
    <m/>
    <n v="8.5"/>
    <n v="0"/>
    <n v="8"/>
    <x v="646"/>
    <n v="0.76800000000000002"/>
    <n v="0.76800000000000002"/>
    <n v="0"/>
    <n v="0"/>
    <n v="1"/>
    <n v="0"/>
    <n v="0"/>
    <x v="0"/>
    <x v="0"/>
    <m/>
    <m/>
    <m/>
    <m/>
    <m/>
    <m/>
    <n v="0.86858639999999998"/>
    <m/>
    <m/>
    <m/>
    <m/>
    <m/>
    <m/>
    <m/>
    <m/>
    <m/>
    <m/>
    <m/>
    <s v="591400,85"/>
    <s v="6133562,32"/>
    <n v="0.86858639999999998"/>
    <n v="0"/>
    <n v="0"/>
  </r>
  <r>
    <n v="350"/>
    <x v="326"/>
    <s v=""/>
    <x v="788"/>
    <n v="2017"/>
    <n v="30174968"/>
    <x v="138"/>
    <x v="324"/>
    <x v="324"/>
    <n v="5260"/>
    <s v="Odense S"/>
    <n v="461"/>
    <n v="79"/>
    <x v="21"/>
    <m/>
    <s v="FJ"/>
    <s v="Fjernvarmeværk"/>
    <n v="353000"/>
    <n v="350030"/>
    <x v="466"/>
    <x v="0"/>
    <s v="fvv"/>
    <d v="1985-05-23T00:00:00"/>
    <m/>
    <n v="8.5"/>
    <n v="0"/>
    <n v="8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91400,85"/>
    <s v="6133562,32"/>
    <n v="0"/>
    <n v="0"/>
    <n v="0"/>
  </r>
  <r>
    <n v="350"/>
    <x v="327"/>
    <s v=""/>
    <x v="789"/>
    <n v="2017"/>
    <n v="30174968"/>
    <x v="138"/>
    <x v="325"/>
    <x v="325"/>
    <n v="5210"/>
    <s v="Odense NV"/>
    <n v="461"/>
    <n v="79"/>
    <x v="21"/>
    <n v="1"/>
    <s v="FJ"/>
    <s v="Fjernvarmeværk"/>
    <n v="353000"/>
    <n v="350030"/>
    <x v="123"/>
    <x v="0"/>
    <s v="fvv"/>
    <d v="1982-08-24T00:00:00"/>
    <m/>
    <n v="10.199999999999999"/>
    <n v="0"/>
    <n v="9.5"/>
    <x v="647"/>
    <n v="1.1459999999999999"/>
    <n v="1.1459999999999999"/>
    <n v="0"/>
    <n v="0"/>
    <n v="1"/>
    <n v="0"/>
    <n v="0"/>
    <x v="0"/>
    <x v="0"/>
    <m/>
    <m/>
    <m/>
    <m/>
    <m/>
    <n v="0"/>
    <n v="1.2730211999999999"/>
    <m/>
    <m/>
    <m/>
    <m/>
    <m/>
    <m/>
    <m/>
    <m/>
    <m/>
    <m/>
    <m/>
    <s v="581221,79"/>
    <s v="6142497,07"/>
    <n v="1.2730211999999999"/>
    <n v="0"/>
    <n v="0"/>
  </r>
  <r>
    <n v="350"/>
    <x v="327"/>
    <s v=""/>
    <x v="790"/>
    <n v="2017"/>
    <n v="30174968"/>
    <x v="138"/>
    <x v="325"/>
    <x v="325"/>
    <n v="5210"/>
    <s v="Odense NV"/>
    <n v="461"/>
    <n v="79"/>
    <x v="21"/>
    <n v="1"/>
    <s v="FJ"/>
    <s v="Fjernvarmeværk"/>
    <n v="353000"/>
    <n v="350030"/>
    <x v="123"/>
    <x v="0"/>
    <s v="fvv"/>
    <d v="1982-08-24T00:00:00"/>
    <m/>
    <n v="10.199999999999999"/>
    <n v="0"/>
    <n v="9.5"/>
    <x v="21"/>
    <n v="0"/>
    <n v="0"/>
    <n v="0"/>
    <n v="0"/>
    <n v="1"/>
    <n v="0"/>
    <n v="0"/>
    <x v="0"/>
    <x v="0"/>
    <m/>
    <m/>
    <m/>
    <n v="0"/>
    <m/>
    <n v="0"/>
    <m/>
    <m/>
    <m/>
    <m/>
    <m/>
    <m/>
    <m/>
    <m/>
    <m/>
    <m/>
    <m/>
    <m/>
    <s v="581221,79"/>
    <s v="6142497,07"/>
    <n v="0"/>
    <n v="0"/>
    <n v="0"/>
  </r>
  <r>
    <n v="350"/>
    <x v="327"/>
    <s v=""/>
    <x v="791"/>
    <n v="2017"/>
    <n v="30174968"/>
    <x v="138"/>
    <x v="325"/>
    <x v="325"/>
    <n v="5210"/>
    <s v="Odense NV"/>
    <n v="461"/>
    <n v="79"/>
    <x v="21"/>
    <n v="1"/>
    <s v="FJ"/>
    <s v="Fjernvarmeværk"/>
    <n v="353000"/>
    <n v="350030"/>
    <x v="123"/>
    <x v="0"/>
    <s v="fvv"/>
    <d v="1989-01-01T00:00:00"/>
    <m/>
    <n v="10.199999999999999"/>
    <n v="0"/>
    <n v="9.5"/>
    <x v="21"/>
    <n v="0"/>
    <n v="0"/>
    <n v="0"/>
    <n v="0"/>
    <n v="1"/>
    <n v="0"/>
    <n v="0"/>
    <x v="0"/>
    <x v="0"/>
    <m/>
    <m/>
    <m/>
    <n v="0"/>
    <m/>
    <n v="0"/>
    <m/>
    <m/>
    <m/>
    <m/>
    <m/>
    <m/>
    <m/>
    <m/>
    <m/>
    <m/>
    <m/>
    <m/>
    <s v="581221,79"/>
    <s v="6142497,07"/>
    <n v="0"/>
    <n v="0"/>
    <n v="0"/>
  </r>
  <r>
    <n v="350"/>
    <x v="328"/>
    <s v=""/>
    <x v="792"/>
    <n v="2017"/>
    <n v="30174968"/>
    <x v="138"/>
    <x v="326"/>
    <x v="326"/>
    <n v="5270"/>
    <s v="Odense N"/>
    <n v="461"/>
    <n v="79"/>
    <x v="21"/>
    <m/>
    <s v="FJ"/>
    <s v="Fjernvarmeværk"/>
    <n v="353000"/>
    <n v="350030"/>
    <x v="467"/>
    <x v="0"/>
    <s v="fvv"/>
    <d v="1984-03-01T00:00:00"/>
    <m/>
    <n v="2.4500000000000002"/>
    <n v="0"/>
    <n v="2.25"/>
    <x v="648"/>
    <n v="2E-3"/>
    <n v="2E-3"/>
    <n v="0"/>
    <n v="0"/>
    <n v="1"/>
    <n v="0"/>
    <n v="0"/>
    <x v="0"/>
    <x v="0"/>
    <m/>
    <m/>
    <m/>
    <n v="1.9369799999999998E-3"/>
    <m/>
    <m/>
    <m/>
    <m/>
    <m/>
    <m/>
    <m/>
    <m/>
    <m/>
    <m/>
    <m/>
    <m/>
    <m/>
    <m/>
    <s v="587418,23"/>
    <s v="6146309,55"/>
    <n v="1.9369799999999998E-3"/>
    <n v="0"/>
    <n v="0"/>
  </r>
  <r>
    <n v="350"/>
    <x v="328"/>
    <s v=""/>
    <x v="793"/>
    <n v="2017"/>
    <n v="30174968"/>
    <x v="138"/>
    <x v="326"/>
    <x v="326"/>
    <n v="5270"/>
    <s v="Odense N"/>
    <n v="461"/>
    <n v="79"/>
    <x v="21"/>
    <m/>
    <s v="FJ"/>
    <s v="Fjernvarmeværk"/>
    <n v="353000"/>
    <n v="350030"/>
    <x v="467"/>
    <x v="0"/>
    <s v="fvv"/>
    <d v="1984-03-01T00:00:00"/>
    <m/>
    <n v="2.4500000000000002"/>
    <n v="0"/>
    <n v="2.25"/>
    <x v="649"/>
    <n v="0.153"/>
    <n v="0.153"/>
    <n v="0"/>
    <n v="0"/>
    <n v="1"/>
    <n v="0"/>
    <n v="0"/>
    <x v="0"/>
    <x v="0"/>
    <m/>
    <m/>
    <m/>
    <n v="0.16414112"/>
    <m/>
    <m/>
    <m/>
    <m/>
    <m/>
    <m/>
    <m/>
    <m/>
    <m/>
    <m/>
    <m/>
    <m/>
    <m/>
    <m/>
    <s v="587418,23"/>
    <s v="6146309,55"/>
    <n v="0.16414112"/>
    <n v="0"/>
    <n v="0"/>
  </r>
  <r>
    <n v="350"/>
    <x v="329"/>
    <s v=""/>
    <x v="794"/>
    <n v="2017"/>
    <n v="30174968"/>
    <x v="138"/>
    <x v="327"/>
    <x v="327"/>
    <n v="5270"/>
    <s v="Odense N"/>
    <n v="461"/>
    <n v="79"/>
    <x v="21"/>
    <n v="1"/>
    <s v="FJ"/>
    <s v="Fjernvarmeværk"/>
    <n v="353000"/>
    <n v="350030"/>
    <x v="123"/>
    <x v="0"/>
    <s v="fvv"/>
    <d v="1987-01-01T00:00:00"/>
    <m/>
    <n v="12.6"/>
    <n v="0"/>
    <n v="11.7"/>
    <x v="650"/>
    <n v="3.2000000000000001E-2"/>
    <n v="3.2000000000000001E-2"/>
    <n v="0"/>
    <n v="0"/>
    <n v="1"/>
    <n v="0"/>
    <n v="0"/>
    <x v="0"/>
    <x v="0"/>
    <m/>
    <m/>
    <m/>
    <n v="4.7814709999999996E-2"/>
    <m/>
    <n v="5.0600000000000005E-4"/>
    <m/>
    <m/>
    <m/>
    <m/>
    <m/>
    <m/>
    <m/>
    <m/>
    <m/>
    <m/>
    <m/>
    <m/>
    <s v="585800,83"/>
    <s v="6142428,01"/>
    <n v="4.8320709999999996E-2"/>
    <n v="0"/>
    <n v="0"/>
  </r>
  <r>
    <n v="350"/>
    <x v="329"/>
    <s v=""/>
    <x v="795"/>
    <n v="2017"/>
    <n v="30174968"/>
    <x v="138"/>
    <x v="327"/>
    <x v="327"/>
    <n v="5270"/>
    <s v="Odense N"/>
    <n v="461"/>
    <n v="79"/>
    <x v="21"/>
    <n v="1"/>
    <s v="FJ"/>
    <s v="Fjernvarmeværk"/>
    <n v="353000"/>
    <n v="350030"/>
    <x v="123"/>
    <x v="0"/>
    <s v="fvv"/>
    <d v="1992-01-01T00:00:00"/>
    <m/>
    <n v="12.6"/>
    <n v="0"/>
    <n v="11.7"/>
    <x v="651"/>
    <n v="3.3000000000000002E-2"/>
    <n v="3.3000000000000002E-2"/>
    <n v="0"/>
    <n v="0"/>
    <n v="1"/>
    <n v="0"/>
    <n v="0"/>
    <x v="0"/>
    <x v="0"/>
    <m/>
    <m/>
    <m/>
    <n v="3.669501E-2"/>
    <m/>
    <n v="0"/>
    <m/>
    <m/>
    <m/>
    <m/>
    <m/>
    <m/>
    <m/>
    <m/>
    <m/>
    <m/>
    <m/>
    <m/>
    <s v="585800,83"/>
    <s v="6142428,01"/>
    <n v="3.669501E-2"/>
    <n v="0"/>
    <n v="0"/>
  </r>
  <r>
    <n v="350"/>
    <x v="329"/>
    <s v=""/>
    <x v="796"/>
    <n v="2017"/>
    <n v="30174968"/>
    <x v="138"/>
    <x v="327"/>
    <x v="327"/>
    <n v="5270"/>
    <s v="Odense N"/>
    <n v="461"/>
    <n v="79"/>
    <x v="21"/>
    <n v="1"/>
    <s v="FJ"/>
    <s v="Fjernvarmeværk"/>
    <n v="353000"/>
    <n v="350030"/>
    <x v="123"/>
    <x v="0"/>
    <s v="fvv"/>
    <d v="1991-01-01T00:00:00"/>
    <m/>
    <n v="15.8"/>
    <n v="0"/>
    <n v="14.7"/>
    <x v="652"/>
    <n v="0.57999999999999996"/>
    <n v="0.57999999999999996"/>
    <n v="0"/>
    <n v="0"/>
    <n v="1"/>
    <n v="0"/>
    <n v="0"/>
    <x v="0"/>
    <x v="0"/>
    <m/>
    <m/>
    <m/>
    <n v="0.59562135000000005"/>
    <m/>
    <n v="0"/>
    <m/>
    <m/>
    <m/>
    <m/>
    <m/>
    <m/>
    <m/>
    <m/>
    <m/>
    <m/>
    <m/>
    <m/>
    <s v="585800,83"/>
    <s v="6142428,01"/>
    <n v="0.59562135000000005"/>
    <n v="0"/>
    <n v="0"/>
  </r>
  <r>
    <n v="350"/>
    <x v="330"/>
    <s v=""/>
    <x v="797"/>
    <n v="2017"/>
    <n v="30174968"/>
    <x v="138"/>
    <x v="328"/>
    <x v="328"/>
    <n v="5270"/>
    <s v="Odense N"/>
    <n v="461"/>
    <n v="79"/>
    <x v="21"/>
    <m/>
    <s v="FJ"/>
    <s v="Fjernvarmeværk"/>
    <n v="353000"/>
    <n v="350030"/>
    <x v="468"/>
    <x v="0"/>
    <s v="fvv"/>
    <d v="1983-03-16T00:00:00"/>
    <m/>
    <n v="9.3000000000000007"/>
    <n v="0"/>
    <n v="8.6"/>
    <x v="653"/>
    <n v="1.7999999999999999E-2"/>
    <n v="1.7999999999999999E-2"/>
    <n v="0"/>
    <n v="0"/>
    <n v="1"/>
    <n v="0"/>
    <n v="0"/>
    <x v="0"/>
    <x v="0"/>
    <m/>
    <m/>
    <m/>
    <n v="1.9226320000000002E-2"/>
    <m/>
    <m/>
    <m/>
    <m/>
    <m/>
    <m/>
    <m/>
    <m/>
    <m/>
    <m/>
    <m/>
    <m/>
    <m/>
    <m/>
    <s v="582886,55"/>
    <s v="6144348,2"/>
    <n v="1.9226320000000002E-2"/>
    <n v="0"/>
    <n v="0"/>
  </r>
  <r>
    <n v="350"/>
    <x v="330"/>
    <s v=""/>
    <x v="798"/>
    <n v="2017"/>
    <n v="30174968"/>
    <x v="138"/>
    <x v="328"/>
    <x v="328"/>
    <n v="5270"/>
    <s v="Odense N"/>
    <n v="461"/>
    <n v="79"/>
    <x v="21"/>
    <m/>
    <s v="FJ"/>
    <s v="Fjernvarmeværk"/>
    <n v="353000"/>
    <n v="350030"/>
    <x v="468"/>
    <x v="0"/>
    <s v="fvv"/>
    <d v="1983-03-16T00:00:00"/>
    <m/>
    <n v="9.3000000000000007"/>
    <n v="0"/>
    <n v="8.6"/>
    <x v="654"/>
    <n v="0.02"/>
    <n v="0.02"/>
    <n v="0"/>
    <n v="0"/>
    <n v="1"/>
    <n v="0"/>
    <n v="0"/>
    <x v="0"/>
    <x v="0"/>
    <m/>
    <m/>
    <m/>
    <n v="2.1521999999999999E-2"/>
    <m/>
    <m/>
    <m/>
    <m/>
    <m/>
    <m/>
    <m/>
    <m/>
    <m/>
    <m/>
    <m/>
    <m/>
    <m/>
    <m/>
    <s v="582886,55"/>
    <s v="6144348,2"/>
    <n v="2.1521999999999999E-2"/>
    <n v="0"/>
    <n v="0"/>
  </r>
  <r>
    <n v="350"/>
    <x v="331"/>
    <s v=""/>
    <x v="799"/>
    <n v="2017"/>
    <n v="30174968"/>
    <x v="138"/>
    <x v="329"/>
    <x v="329"/>
    <n v="5210"/>
    <s v="Odense NV"/>
    <n v="461"/>
    <n v="79"/>
    <x v="21"/>
    <n v="1"/>
    <s v="FJ"/>
    <s v="Fjernvarmeværk"/>
    <n v="353000"/>
    <n v="350030"/>
    <x v="123"/>
    <x v="0"/>
    <s v="fvv"/>
    <d v="1998-01-01T00:00:00"/>
    <m/>
    <n v="13"/>
    <n v="0"/>
    <n v="12"/>
    <x v="655"/>
    <n v="6.5000000000000002E-2"/>
    <n v="6.5000000000000002E-2"/>
    <n v="0"/>
    <n v="0"/>
    <n v="1"/>
    <n v="0"/>
    <n v="0"/>
    <x v="0"/>
    <x v="0"/>
    <m/>
    <m/>
    <m/>
    <n v="7.1381299999999995E-2"/>
    <m/>
    <n v="5.0600000000000005E-4"/>
    <m/>
    <m/>
    <m/>
    <m/>
    <m/>
    <m/>
    <m/>
    <m/>
    <m/>
    <m/>
    <m/>
    <m/>
    <s v="585251,51"/>
    <s v="6141351,06"/>
    <n v="7.1887300000000001E-2"/>
    <n v="0"/>
    <n v="0"/>
  </r>
  <r>
    <n v="350"/>
    <x v="331"/>
    <s v=""/>
    <x v="800"/>
    <n v="2017"/>
    <n v="30174968"/>
    <x v="138"/>
    <x v="329"/>
    <x v="329"/>
    <n v="5210"/>
    <s v="Odense NV"/>
    <n v="461"/>
    <n v="79"/>
    <x v="21"/>
    <n v="1"/>
    <s v="FJ"/>
    <s v="Fjernvarmeværk"/>
    <n v="353000"/>
    <n v="350030"/>
    <x v="123"/>
    <x v="0"/>
    <s v="fvv"/>
    <d v="1998-01-01T00:00:00"/>
    <m/>
    <n v="13"/>
    <n v="0"/>
    <n v="12"/>
    <x v="656"/>
    <n v="0.48099999999999998"/>
    <n v="0.48099999999999998"/>
    <n v="0"/>
    <n v="0"/>
    <n v="1"/>
    <n v="0"/>
    <n v="0"/>
    <x v="0"/>
    <x v="0"/>
    <m/>
    <m/>
    <m/>
    <n v="0.55555456000000003"/>
    <m/>
    <n v="0"/>
    <m/>
    <m/>
    <m/>
    <m/>
    <m/>
    <m/>
    <m/>
    <m/>
    <m/>
    <m/>
    <m/>
    <m/>
    <s v="585251,51"/>
    <s v="6141351,06"/>
    <n v="0.55555456000000003"/>
    <n v="0"/>
    <n v="0"/>
  </r>
  <r>
    <n v="350"/>
    <x v="331"/>
    <s v=""/>
    <x v="801"/>
    <n v="2017"/>
    <n v="30174968"/>
    <x v="138"/>
    <x v="329"/>
    <x v="329"/>
    <n v="5210"/>
    <s v="Odense NV"/>
    <n v="461"/>
    <n v="79"/>
    <x v="21"/>
    <n v="1"/>
    <s v="FJ"/>
    <s v="Fjernvarmeværk"/>
    <n v="353000"/>
    <n v="350030"/>
    <x v="464"/>
    <x v="0"/>
    <s v="fvv"/>
    <d v="1982-01-01T00:00:00"/>
    <m/>
    <n v="18.2"/>
    <n v="0"/>
    <n v="17"/>
    <x v="657"/>
    <n v="6.2E-2"/>
    <n v="6.2E-2"/>
    <n v="0"/>
    <n v="0"/>
    <n v="1"/>
    <n v="0"/>
    <n v="0"/>
    <x v="0"/>
    <x v="0"/>
    <m/>
    <m/>
    <m/>
    <n v="7.5829179999999996E-2"/>
    <m/>
    <n v="0"/>
    <m/>
    <m/>
    <m/>
    <m/>
    <m/>
    <m/>
    <m/>
    <m/>
    <m/>
    <m/>
    <m/>
    <m/>
    <s v="585251,51"/>
    <s v="6141351,06"/>
    <n v="7.5829179999999996E-2"/>
    <n v="0"/>
    <n v="0"/>
  </r>
  <r>
    <n v="350"/>
    <x v="332"/>
    <s v=""/>
    <x v="802"/>
    <n v="2017"/>
    <n v="30174968"/>
    <x v="138"/>
    <x v="330"/>
    <x v="330"/>
    <n v="5250"/>
    <s v="Odense SV"/>
    <n v="461"/>
    <n v="79"/>
    <x v="21"/>
    <n v="1"/>
    <s v="FJ"/>
    <s v="Fjernvarmeværk"/>
    <n v="353000"/>
    <n v="350030"/>
    <x v="123"/>
    <x v="0"/>
    <s v="fvv"/>
    <d v="1971-01-01T00:00:00"/>
    <m/>
    <n v="20.6"/>
    <n v="0"/>
    <n v="19"/>
    <x v="658"/>
    <n v="6.0999999999999999E-2"/>
    <n v="6.0999999999999999E-2"/>
    <n v="0"/>
    <n v="0"/>
    <n v="1"/>
    <n v="0"/>
    <n v="0"/>
    <x v="0"/>
    <x v="0"/>
    <m/>
    <m/>
    <m/>
    <n v="6.800951999999999E-2"/>
    <m/>
    <n v="5.0600000000000005E-4"/>
    <m/>
    <m/>
    <m/>
    <m/>
    <m/>
    <m/>
    <m/>
    <m/>
    <m/>
    <m/>
    <m/>
    <m/>
    <s v="584963,78"/>
    <s v="6136633,36"/>
    <n v="6.8515519999999996E-2"/>
    <n v="0"/>
    <n v="0"/>
  </r>
  <r>
    <n v="350"/>
    <x v="332"/>
    <s v=""/>
    <x v="803"/>
    <n v="2017"/>
    <n v="30174968"/>
    <x v="138"/>
    <x v="330"/>
    <x v="330"/>
    <n v="5250"/>
    <s v="Odense SV"/>
    <n v="461"/>
    <n v="79"/>
    <x v="21"/>
    <n v="1"/>
    <s v="FJ"/>
    <s v="Fjernvarmeværk"/>
    <n v="353000"/>
    <n v="350030"/>
    <x v="123"/>
    <x v="0"/>
    <s v="fvv"/>
    <d v="1982-01-01T00:00:00"/>
    <m/>
    <n v="25.5"/>
    <n v="0"/>
    <n v="24"/>
    <x v="21"/>
    <n v="0"/>
    <n v="0"/>
    <n v="0"/>
    <n v="0"/>
    <n v="1"/>
    <n v="0"/>
    <n v="0"/>
    <x v="0"/>
    <x v="0"/>
    <m/>
    <m/>
    <m/>
    <n v="0"/>
    <m/>
    <n v="0"/>
    <m/>
    <m/>
    <m/>
    <m/>
    <m/>
    <m/>
    <m/>
    <m/>
    <m/>
    <m/>
    <m/>
    <m/>
    <s v="584963,78"/>
    <s v="6136633,36"/>
    <n v="0"/>
    <n v="0"/>
    <n v="0"/>
  </r>
  <r>
    <n v="350"/>
    <x v="333"/>
    <s v=""/>
    <x v="804"/>
    <n v="2017"/>
    <n v="30174968"/>
    <x v="138"/>
    <x v="331"/>
    <x v="331"/>
    <n v="5270"/>
    <s v="Odense N"/>
    <n v="461"/>
    <n v="79"/>
    <x v="21"/>
    <m/>
    <s v="FJ"/>
    <s v="Fjernvarmeværk"/>
    <n v="353000"/>
    <n v="350030"/>
    <x v="469"/>
    <x v="0"/>
    <s v="fvv"/>
    <d v="1980-01-01T00:00:00"/>
    <m/>
    <n v="12.7"/>
    <n v="0"/>
    <n v="11.63"/>
    <x v="659"/>
    <n v="0.02"/>
    <n v="0.02"/>
    <n v="0"/>
    <n v="0"/>
    <n v="1"/>
    <n v="0"/>
    <n v="0"/>
    <x v="0"/>
    <x v="0"/>
    <m/>
    <m/>
    <m/>
    <n v="2.2060050000000001E-2"/>
    <m/>
    <m/>
    <m/>
    <m/>
    <m/>
    <m/>
    <m/>
    <m/>
    <m/>
    <m/>
    <m/>
    <m/>
    <m/>
    <m/>
    <s v="588318,55"/>
    <s v="6143869,6"/>
    <n v="2.2060050000000001E-2"/>
    <n v="0"/>
    <n v="0"/>
  </r>
  <r>
    <n v="350"/>
    <x v="334"/>
    <s v=""/>
    <x v="805"/>
    <n v="2017"/>
    <n v="30174968"/>
    <x v="138"/>
    <x v="332"/>
    <x v="332"/>
    <n v="5220"/>
    <s v="Odense SØ"/>
    <n v="461"/>
    <n v="79"/>
    <x v="21"/>
    <n v="1"/>
    <s v="FJ"/>
    <s v="Fjernvarmeværk"/>
    <n v="353000"/>
    <n v="350030"/>
    <x v="123"/>
    <x v="0"/>
    <s v="fvv"/>
    <d v="1978-01-01T00:00:00"/>
    <m/>
    <n v="20.6"/>
    <n v="0"/>
    <n v="19"/>
    <x v="660"/>
    <n v="7.2519999999999998"/>
    <n v="7.2519999999999998"/>
    <n v="0"/>
    <n v="0"/>
    <n v="1"/>
    <n v="0"/>
    <n v="0"/>
    <x v="0"/>
    <x v="0"/>
    <m/>
    <m/>
    <m/>
    <n v="7.7644919400000001"/>
    <m/>
    <n v="5.0600000000000005E-4"/>
    <m/>
    <m/>
    <m/>
    <m/>
    <m/>
    <m/>
    <m/>
    <m/>
    <m/>
    <m/>
    <m/>
    <m/>
    <s v="592307,64"/>
    <s v="6136542,74"/>
    <n v="7.7649979399999998"/>
    <n v="0"/>
    <n v="0"/>
  </r>
  <r>
    <n v="350"/>
    <x v="334"/>
    <s v=""/>
    <x v="806"/>
    <n v="2017"/>
    <n v="30174968"/>
    <x v="138"/>
    <x v="332"/>
    <x v="332"/>
    <n v="5220"/>
    <s v="Odense SØ"/>
    <n v="461"/>
    <n v="79"/>
    <x v="21"/>
    <n v="1"/>
    <s v="FJ"/>
    <s v="Fjernvarmeværk"/>
    <n v="353000"/>
    <n v="350030"/>
    <x v="123"/>
    <x v="0"/>
    <s v="fvv"/>
    <d v="1982-01-01T00:00:00"/>
    <m/>
    <n v="20.399999999999999"/>
    <n v="0"/>
    <n v="19"/>
    <x v="661"/>
    <n v="0.04"/>
    <n v="0.04"/>
    <n v="0"/>
    <n v="0"/>
    <n v="1"/>
    <n v="0"/>
    <n v="0"/>
    <x v="0"/>
    <x v="0"/>
    <m/>
    <m/>
    <m/>
    <n v="7.6008529999999991E-2"/>
    <m/>
    <n v="0"/>
    <m/>
    <m/>
    <m/>
    <m/>
    <m/>
    <m/>
    <m/>
    <m/>
    <m/>
    <m/>
    <m/>
    <m/>
    <s v="592307,64"/>
    <s v="6136542,74"/>
    <n v="7.6008529999999991E-2"/>
    <n v="0"/>
    <n v="0"/>
  </r>
  <r>
    <n v="350"/>
    <x v="334"/>
    <s v=""/>
    <x v="807"/>
    <n v="2017"/>
    <n v="30174968"/>
    <x v="138"/>
    <x v="332"/>
    <x v="332"/>
    <n v="5220"/>
    <s v="Odense SØ"/>
    <n v="461"/>
    <n v="79"/>
    <x v="21"/>
    <n v="1"/>
    <s v="FJ"/>
    <s v="Fjernvarmeværk"/>
    <n v="353000"/>
    <n v="350030"/>
    <x v="123"/>
    <x v="0"/>
    <s v="fvv"/>
    <d v="1994-01-01T00:00:00"/>
    <m/>
    <n v="19.7"/>
    <n v="0"/>
    <n v="18"/>
    <x v="21"/>
    <n v="0"/>
    <n v="0"/>
    <n v="0"/>
    <n v="0"/>
    <n v="1"/>
    <n v="0"/>
    <n v="0"/>
    <x v="0"/>
    <x v="0"/>
    <m/>
    <m/>
    <m/>
    <n v="0"/>
    <m/>
    <n v="0"/>
    <m/>
    <m/>
    <m/>
    <m/>
    <m/>
    <m/>
    <m/>
    <m/>
    <m/>
    <m/>
    <m/>
    <m/>
    <s v="592307,64"/>
    <s v="6136542,74"/>
    <n v="0"/>
    <n v="0"/>
    <n v="0"/>
  </r>
  <r>
    <n v="350"/>
    <x v="335"/>
    <s v=""/>
    <x v="808"/>
    <n v="2017"/>
    <n v="30174968"/>
    <x v="138"/>
    <x v="333"/>
    <x v="333"/>
    <n v="5240"/>
    <s v="Odense NØ"/>
    <n v="461"/>
    <n v="79"/>
    <x v="21"/>
    <n v="1"/>
    <s v="FJ"/>
    <s v="Fjernvarmeværk"/>
    <n v="353000"/>
    <n v="350030"/>
    <x v="123"/>
    <x v="0"/>
    <s v="fvv"/>
    <d v="1989-01-01T00:00:00"/>
    <m/>
    <n v="25.4"/>
    <n v="0"/>
    <n v="24"/>
    <x v="662"/>
    <n v="6.4950000000000001"/>
    <n v="6.4950000000000001"/>
    <n v="0"/>
    <n v="0"/>
    <n v="1"/>
    <n v="0"/>
    <n v="0"/>
    <x v="0"/>
    <x v="0"/>
    <m/>
    <m/>
    <m/>
    <m/>
    <m/>
    <m/>
    <n v="6.9770843999999999"/>
    <m/>
    <m/>
    <m/>
    <m/>
    <m/>
    <m/>
    <m/>
    <m/>
    <m/>
    <m/>
    <m/>
    <s v="591473,52"/>
    <s v="6140859,76"/>
    <n v="6.9770843999999999"/>
    <n v="0"/>
    <n v="0"/>
  </r>
  <r>
    <n v="350"/>
    <x v="335"/>
    <s v=""/>
    <x v="809"/>
    <n v="2017"/>
    <n v="30174968"/>
    <x v="138"/>
    <x v="333"/>
    <x v="333"/>
    <n v="5240"/>
    <s v="Odense NØ"/>
    <n v="461"/>
    <n v="79"/>
    <x v="21"/>
    <n v="1"/>
    <s v="FJ"/>
    <s v="Fjernvarmeværk"/>
    <n v="353000"/>
    <n v="350030"/>
    <x v="123"/>
    <x v="0"/>
    <s v="fvv"/>
    <d v="1997-01-01T00:00:00"/>
    <m/>
    <n v="17"/>
    <n v="0"/>
    <n v="17"/>
    <x v="663"/>
    <n v="0.60599999999999998"/>
    <n v="0.60599999999999998"/>
    <n v="0"/>
    <n v="0"/>
    <n v="1"/>
    <n v="0"/>
    <n v="0"/>
    <x v="0"/>
    <x v="0"/>
    <m/>
    <m/>
    <m/>
    <n v="0.68031041999999997"/>
    <m/>
    <n v="5.0600000000000005E-4"/>
    <m/>
    <m/>
    <m/>
    <m/>
    <m/>
    <m/>
    <m/>
    <m/>
    <m/>
    <m/>
    <m/>
    <m/>
    <s v="591473,52"/>
    <s v="6140859,76"/>
    <n v="0.68081641999999998"/>
    <n v="0"/>
    <n v="0"/>
  </r>
  <r>
    <n v="350"/>
    <x v="335"/>
    <s v=""/>
    <x v="810"/>
    <n v="2017"/>
    <n v="30174968"/>
    <x v="138"/>
    <x v="333"/>
    <x v="333"/>
    <n v="5240"/>
    <s v="Odense NØ"/>
    <n v="461"/>
    <n v="79"/>
    <x v="21"/>
    <n v="1"/>
    <s v="FJ"/>
    <s v="Fjernvarmeværk"/>
    <n v="353000"/>
    <n v="350030"/>
    <x v="123"/>
    <x v="0"/>
    <s v="fvv"/>
    <d v="1999-01-01T00:00:00"/>
    <m/>
    <n v="17"/>
    <n v="0"/>
    <n v="17"/>
    <x v="89"/>
    <n v="0.10199999999999999"/>
    <n v="0.10199999999999999"/>
    <n v="0"/>
    <n v="0"/>
    <n v="1"/>
    <n v="0"/>
    <n v="0"/>
    <x v="0"/>
    <x v="0"/>
    <m/>
    <m/>
    <m/>
    <n v="0.11442529999999999"/>
    <m/>
    <n v="0"/>
    <m/>
    <m/>
    <m/>
    <m/>
    <m/>
    <m/>
    <m/>
    <m/>
    <m/>
    <m/>
    <m/>
    <m/>
    <s v="591473,52"/>
    <s v="6140859,76"/>
    <n v="0.11442529999999999"/>
    <n v="0"/>
    <n v="0"/>
  </r>
  <r>
    <n v="350"/>
    <x v="336"/>
    <s v=""/>
    <x v="811"/>
    <n v="2017"/>
    <n v="30174968"/>
    <x v="138"/>
    <x v="334"/>
    <x v="334"/>
    <n v="5450"/>
    <s v="Otterup"/>
    <n v="480"/>
    <n v="79"/>
    <x v="21"/>
    <n v="1"/>
    <s v="FJ"/>
    <s v="Fjernvarmeværk"/>
    <n v="353000"/>
    <n v="350030"/>
    <x v="470"/>
    <x v="0"/>
    <s v="fvv"/>
    <d v="1997-01-01T00:00:00"/>
    <m/>
    <n v="11"/>
    <n v="0"/>
    <n v="9.3000000000000007"/>
    <x v="664"/>
    <n v="0.11600000000000001"/>
    <n v="0.11600000000000001"/>
    <n v="0"/>
    <n v="0"/>
    <n v="1"/>
    <n v="0"/>
    <n v="0"/>
    <x v="0"/>
    <x v="0"/>
    <m/>
    <m/>
    <m/>
    <n v="0.12604718000000001"/>
    <m/>
    <n v="5.0600000000000005E-4"/>
    <m/>
    <m/>
    <m/>
    <m/>
    <m/>
    <m/>
    <m/>
    <m/>
    <m/>
    <m/>
    <m/>
    <m/>
    <s v="588477,93"/>
    <s v="6152844,54"/>
    <n v="0.12655318000000002"/>
    <n v="0"/>
    <n v="0"/>
  </r>
  <r>
    <n v="350"/>
    <x v="336"/>
    <s v=""/>
    <x v="812"/>
    <n v="2017"/>
    <n v="30174968"/>
    <x v="138"/>
    <x v="334"/>
    <x v="334"/>
    <n v="5450"/>
    <s v="Otterup"/>
    <n v="480"/>
    <n v="79"/>
    <x v="21"/>
    <n v="1"/>
    <s v="FJ"/>
    <s v="Fjernvarmeværk"/>
    <n v="353000"/>
    <n v="350030"/>
    <x v="471"/>
    <x v="0"/>
    <s v="fvv"/>
    <d v="1985-01-01T00:00:00"/>
    <m/>
    <n v="6.2"/>
    <n v="0"/>
    <n v="5.81"/>
    <x v="665"/>
    <n v="1.05"/>
    <n v="1.05"/>
    <n v="0"/>
    <n v="0"/>
    <n v="1"/>
    <n v="0"/>
    <n v="0"/>
    <x v="0"/>
    <x v="0"/>
    <m/>
    <m/>
    <m/>
    <m/>
    <m/>
    <m/>
    <n v="1.141866"/>
    <m/>
    <m/>
    <m/>
    <m/>
    <m/>
    <m/>
    <m/>
    <m/>
    <m/>
    <m/>
    <m/>
    <s v="588477,93"/>
    <s v="6152844,54"/>
    <n v="1.141866"/>
    <n v="0"/>
    <n v="0"/>
  </r>
  <r>
    <n v="350"/>
    <x v="336"/>
    <s v=""/>
    <x v="813"/>
    <n v="2017"/>
    <n v="30174968"/>
    <x v="138"/>
    <x v="334"/>
    <x v="334"/>
    <n v="5450"/>
    <s v="Otterup"/>
    <n v="480"/>
    <n v="79"/>
    <x v="21"/>
    <n v="1"/>
    <s v="FJ"/>
    <s v="Fjernvarmeværk"/>
    <n v="353000"/>
    <n v="350030"/>
    <x v="472"/>
    <x v="0"/>
    <s v="fvv"/>
    <d v="1988-01-01T00:00:00"/>
    <m/>
    <n v="12.5"/>
    <n v="0"/>
    <n v="11.63"/>
    <x v="666"/>
    <n v="0.88400000000000001"/>
    <n v="0.88400000000000001"/>
    <n v="0"/>
    <n v="0"/>
    <n v="1"/>
    <n v="0"/>
    <n v="0"/>
    <x v="0"/>
    <x v="0"/>
    <m/>
    <m/>
    <m/>
    <m/>
    <m/>
    <m/>
    <n v="0.96081479999999997"/>
    <m/>
    <m/>
    <m/>
    <m/>
    <m/>
    <m/>
    <m/>
    <m/>
    <m/>
    <m/>
    <m/>
    <s v="588477,93"/>
    <s v="6152844,54"/>
    <n v="0.96081479999999997"/>
    <n v="0"/>
    <n v="0"/>
  </r>
  <r>
    <n v="350"/>
    <x v="337"/>
    <s v=""/>
    <x v="814"/>
    <n v="2017"/>
    <n v="30174968"/>
    <x v="138"/>
    <x v="335"/>
    <x v="335"/>
    <n v="5000"/>
    <s v="Odense C"/>
    <n v="461"/>
    <n v="79"/>
    <x v="21"/>
    <m/>
    <s v="FJ"/>
    <s v="Fjernvarmeværk"/>
    <n v="353000"/>
    <n v="350030"/>
    <x v="473"/>
    <x v="0"/>
    <s v="fvv"/>
    <d v="2000-11-08T00:00:00"/>
    <m/>
    <n v="5.0999999999999996"/>
    <n v="0"/>
    <n v="4.6500000000000004"/>
    <x v="667"/>
    <n v="0.33600000000000002"/>
    <n v="0.33600000000000002"/>
    <n v="0"/>
    <n v="0"/>
    <n v="1"/>
    <n v="0"/>
    <n v="0"/>
    <x v="0"/>
    <x v="0"/>
    <m/>
    <m/>
    <m/>
    <n v="0.36508486000000001"/>
    <m/>
    <m/>
    <m/>
    <m/>
    <m/>
    <m/>
    <m/>
    <m/>
    <m/>
    <m/>
    <m/>
    <m/>
    <m/>
    <m/>
    <s v="587928,32"/>
    <s v="6139454,22"/>
    <n v="0.36508486000000001"/>
    <n v="0"/>
    <n v="0"/>
  </r>
  <r>
    <n v="350"/>
    <x v="338"/>
    <s v=""/>
    <x v="815"/>
    <n v="2017"/>
    <n v="30174968"/>
    <x v="138"/>
    <x v="336"/>
    <x v="336"/>
    <n v="5000"/>
    <s v="Odense C"/>
    <n v="461"/>
    <n v="79"/>
    <x v="21"/>
    <n v="1"/>
    <s v="ER"/>
    <s v="Erhvervsværk"/>
    <n v="353000"/>
    <n v="350030"/>
    <x v="458"/>
    <x v="0"/>
    <s v="fvv"/>
    <d v="1986-01-01T00:00:00"/>
    <m/>
    <n v="6.9"/>
    <n v="0"/>
    <n v="6.9"/>
    <x v="668"/>
    <n v="2.1000000000000001E-2"/>
    <n v="2.1000000000000001E-2"/>
    <n v="0"/>
    <n v="0"/>
    <n v="1"/>
    <n v="0"/>
    <n v="0"/>
    <x v="0"/>
    <x v="0"/>
    <m/>
    <m/>
    <m/>
    <n v="0"/>
    <m/>
    <m/>
    <n v="2.2888800000000001E-2"/>
    <m/>
    <m/>
    <m/>
    <m/>
    <m/>
    <m/>
    <m/>
    <m/>
    <m/>
    <m/>
    <m/>
    <s v="586601,91"/>
    <s v="6138646,84"/>
    <n v="2.2888800000000001E-2"/>
    <n v="0"/>
    <n v="0"/>
  </r>
  <r>
    <n v="350"/>
    <x v="338"/>
    <s v=""/>
    <x v="816"/>
    <n v="2017"/>
    <n v="30174968"/>
    <x v="138"/>
    <x v="336"/>
    <x v="336"/>
    <n v="5000"/>
    <s v="Odense C"/>
    <n v="461"/>
    <n v="79"/>
    <x v="21"/>
    <n v="1"/>
    <s v="ER"/>
    <s v="Erhvervsværk"/>
    <n v="353000"/>
    <n v="350030"/>
    <x v="123"/>
    <x v="0"/>
    <s v="fvv"/>
    <d v="1986-01-01T00:00:00"/>
    <m/>
    <n v="7.2"/>
    <n v="0"/>
    <n v="7.2"/>
    <x v="669"/>
    <n v="0.122"/>
    <n v="0.122"/>
    <n v="0"/>
    <n v="0"/>
    <n v="1"/>
    <n v="0"/>
    <n v="0"/>
    <x v="0"/>
    <x v="0"/>
    <m/>
    <m/>
    <m/>
    <m/>
    <m/>
    <m/>
    <n v="0.14113439999999999"/>
    <m/>
    <m/>
    <m/>
    <m/>
    <m/>
    <m/>
    <m/>
    <m/>
    <m/>
    <m/>
    <m/>
    <s v="586601,91"/>
    <s v="6138646,84"/>
    <n v="0.14113439999999999"/>
    <n v="0"/>
    <n v="0"/>
  </r>
  <r>
    <n v="350"/>
    <x v="338"/>
    <s v=""/>
    <x v="817"/>
    <n v="2017"/>
    <n v="30174968"/>
    <x v="138"/>
    <x v="336"/>
    <x v="336"/>
    <n v="5000"/>
    <s v="Odense C"/>
    <n v="461"/>
    <n v="79"/>
    <x v="21"/>
    <n v="1"/>
    <s v="ER"/>
    <s v="Erhvervsværk"/>
    <n v="353000"/>
    <n v="350030"/>
    <x v="458"/>
    <x v="0"/>
    <s v="fvv"/>
    <d v="1986-01-01T00:00:00"/>
    <m/>
    <n v="6.8"/>
    <n v="0"/>
    <n v="6.8"/>
    <x v="670"/>
    <n v="1.7000000000000001E-2"/>
    <n v="1.7000000000000001E-2"/>
    <n v="0"/>
    <n v="0"/>
    <n v="1"/>
    <n v="0"/>
    <n v="0"/>
    <x v="0"/>
    <x v="0"/>
    <m/>
    <m/>
    <m/>
    <n v="0"/>
    <m/>
    <m/>
    <n v="1.8414E-2"/>
    <m/>
    <m/>
    <m/>
    <m/>
    <m/>
    <m/>
    <m/>
    <m/>
    <m/>
    <m/>
    <m/>
    <s v="586601,91"/>
    <s v="6138646,84"/>
    <n v="1.8414E-2"/>
    <n v="0"/>
    <n v="0"/>
  </r>
  <r>
    <n v="352"/>
    <x v="339"/>
    <s v=""/>
    <x v="818"/>
    <n v="2017"/>
    <n v="11325319"/>
    <x v="139"/>
    <x v="337"/>
    <x v="337"/>
    <n v="6855"/>
    <s v="Outrup"/>
    <n v="573"/>
    <n v="121"/>
    <x v="126"/>
    <m/>
    <s v="DC"/>
    <s v="Decentralt værk"/>
    <n v="353000"/>
    <n v="350030"/>
    <x v="342"/>
    <x v="0"/>
    <s v="fvv"/>
    <d v="1986-01-01T00:00:00"/>
    <m/>
    <n v="1.86"/>
    <n v="0"/>
    <n v="1.86"/>
    <x v="671"/>
    <n v="9.8863199999999996"/>
    <n v="9.8863199999999996"/>
    <n v="0"/>
    <n v="0"/>
    <n v="1"/>
    <n v="0"/>
    <n v="0"/>
    <x v="0"/>
    <x v="0"/>
    <m/>
    <m/>
    <m/>
    <m/>
    <m/>
    <m/>
    <n v="10.0253736"/>
    <m/>
    <m/>
    <m/>
    <m/>
    <m/>
    <m/>
    <m/>
    <m/>
    <m/>
    <m/>
    <m/>
    <s v="458797,81"/>
    <s v="6175171"/>
    <n v="10.0253736"/>
    <n v="0"/>
    <n v="0"/>
  </r>
  <r>
    <n v="352"/>
    <x v="339"/>
    <s v=""/>
    <x v="819"/>
    <n v="2017"/>
    <n v="11325319"/>
    <x v="139"/>
    <x v="337"/>
    <x v="337"/>
    <n v="6855"/>
    <s v="Outrup"/>
    <n v="573"/>
    <n v="121"/>
    <x v="126"/>
    <m/>
    <s v="DC"/>
    <s v="Decentralt værk"/>
    <n v="353000"/>
    <n v="350030"/>
    <x v="1"/>
    <x v="1"/>
    <s v="kvt"/>
    <d v="1992-01-01T00:00:00"/>
    <m/>
    <n v="2.7"/>
    <n v="1"/>
    <n v="1.7"/>
    <x v="672"/>
    <n v="3.1150799999999998"/>
    <n v="3.1150799999999998"/>
    <n v="2.0070000000000001"/>
    <n v="2.0070000000000001"/>
    <n v="0.27910940456445321"/>
    <n v="0.72089059543554679"/>
    <n v="0"/>
    <x v="0"/>
    <x v="0"/>
    <m/>
    <m/>
    <m/>
    <m/>
    <m/>
    <m/>
    <n v="5.5803924"/>
    <m/>
    <m/>
    <m/>
    <m/>
    <m/>
    <m/>
    <m/>
    <m/>
    <m/>
    <m/>
    <m/>
    <s v="458797,81"/>
    <s v="6175171"/>
    <n v="5.5803924"/>
    <n v="0"/>
    <n v="0"/>
  </r>
  <r>
    <n v="352"/>
    <x v="339"/>
    <s v=""/>
    <x v="820"/>
    <n v="2017"/>
    <n v="11325319"/>
    <x v="139"/>
    <x v="337"/>
    <x v="337"/>
    <n v="6855"/>
    <s v="Outrup"/>
    <n v="573"/>
    <n v="121"/>
    <x v="126"/>
    <m/>
    <s v="DC"/>
    <s v="Decentralt værk"/>
    <n v="353000"/>
    <n v="350030"/>
    <x v="116"/>
    <x v="0"/>
    <s v="fvv"/>
    <d v="1968-01-01T00:00:00"/>
    <m/>
    <n v="2.9"/>
    <n v="0"/>
    <n v="2.9"/>
    <x v="673"/>
    <n v="20.19744"/>
    <n v="20.19744"/>
    <n v="0"/>
    <n v="0"/>
    <n v="1"/>
    <n v="0"/>
    <n v="0"/>
    <x v="0"/>
    <x v="0"/>
    <m/>
    <m/>
    <m/>
    <m/>
    <m/>
    <m/>
    <n v="20.4815556"/>
    <m/>
    <m/>
    <m/>
    <m/>
    <m/>
    <m/>
    <m/>
    <m/>
    <m/>
    <m/>
    <m/>
    <s v="458797,81"/>
    <s v="6175171"/>
    <n v="20.4815556"/>
    <n v="0"/>
    <n v="0"/>
  </r>
  <r>
    <n v="352"/>
    <x v="339"/>
    <s v=""/>
    <x v="821"/>
    <n v="2017"/>
    <n v="11325319"/>
    <x v="139"/>
    <x v="337"/>
    <x v="337"/>
    <n v="6855"/>
    <s v="Outrup"/>
    <n v="573"/>
    <n v="121"/>
    <x v="126"/>
    <m/>
    <s v="DC"/>
    <s v="Decentralt værk"/>
    <n v="353000"/>
    <n v="350030"/>
    <x v="57"/>
    <x v="2"/>
    <s v="fvv"/>
    <d v="2011-11-01T00:00:00"/>
    <m/>
    <n v="1.0900000000000001"/>
    <n v="0"/>
    <n v="1.0900000000000001"/>
    <x v="674"/>
    <n v="2.4984000000000002"/>
    <n v="2.4984000000000002"/>
    <n v="0"/>
    <n v="0"/>
    <n v="1"/>
    <n v="0"/>
    <n v="0"/>
    <x v="0"/>
    <x v="0"/>
    <m/>
    <m/>
    <m/>
    <m/>
    <m/>
    <m/>
    <m/>
    <m/>
    <m/>
    <m/>
    <m/>
    <m/>
    <m/>
    <m/>
    <m/>
    <m/>
    <m/>
    <n v="2.49444"/>
    <s v="458797,81"/>
    <s v="6175171"/>
    <n v="0"/>
    <n v="0"/>
    <n v="2.49444"/>
  </r>
  <r>
    <n v="359"/>
    <x v="340"/>
    <s v=""/>
    <x v="822"/>
    <n v="2017"/>
    <n v="28421613"/>
    <x v="140"/>
    <x v="338"/>
    <x v="338"/>
    <n v="7620"/>
    <s v="Lemvig"/>
    <n v="665"/>
    <n v="177"/>
    <x v="127"/>
    <m/>
    <s v="FJ"/>
    <s v="Fjernvarmeværk"/>
    <n v="353000"/>
    <n v="350030"/>
    <x v="474"/>
    <x v="0"/>
    <s v="fvv"/>
    <d v="2012-01-01T00:00:00"/>
    <m/>
    <n v="0.95"/>
    <n v="0"/>
    <n v="0.85"/>
    <x v="675"/>
    <n v="20.0808"/>
    <n v="20.0808"/>
    <n v="0"/>
    <n v="0"/>
    <n v="1"/>
    <n v="0"/>
    <n v="0"/>
    <x v="0"/>
    <x v="0"/>
    <m/>
    <m/>
    <m/>
    <m/>
    <m/>
    <m/>
    <m/>
    <m/>
    <m/>
    <m/>
    <m/>
    <m/>
    <n v="21.752500000000001"/>
    <m/>
    <m/>
    <m/>
    <m/>
    <m/>
    <s v="451232,9"/>
    <s v="6260815,23"/>
    <n v="0"/>
    <n v="21.752500000000001"/>
    <n v="0"/>
  </r>
  <r>
    <n v="359"/>
    <x v="340"/>
    <s v=""/>
    <x v="823"/>
    <n v="2017"/>
    <n v="28421613"/>
    <x v="140"/>
    <x v="338"/>
    <x v="338"/>
    <n v="7620"/>
    <s v="Lemvig"/>
    <n v="665"/>
    <n v="177"/>
    <x v="127"/>
    <m/>
    <s v="FJ"/>
    <s v="Fjernvarmeværk"/>
    <n v="353000"/>
    <n v="350030"/>
    <x v="145"/>
    <x v="0"/>
    <s v="fvv"/>
    <d v="1982-06-01T00:00:00"/>
    <m/>
    <n v="0.71"/>
    <n v="0"/>
    <n v="0.64"/>
    <x v="676"/>
    <n v="0.02"/>
    <n v="0.02"/>
    <n v="0"/>
    <n v="0"/>
    <n v="1"/>
    <n v="0"/>
    <n v="0"/>
    <x v="0"/>
    <x v="0"/>
    <m/>
    <m/>
    <m/>
    <n v="2.6543799999999999E-2"/>
    <m/>
    <m/>
    <m/>
    <m/>
    <m/>
    <m/>
    <m/>
    <m/>
    <m/>
    <m/>
    <m/>
    <m/>
    <m/>
    <m/>
    <s v="451232,9"/>
    <s v="6260815,23"/>
    <n v="2.6543799999999999E-2"/>
    <n v="0"/>
    <n v="0"/>
  </r>
  <r>
    <n v="359"/>
    <x v="340"/>
    <s v=""/>
    <x v="824"/>
    <n v="2017"/>
    <n v="28421613"/>
    <x v="140"/>
    <x v="338"/>
    <x v="338"/>
    <n v="7620"/>
    <s v="Lemvig"/>
    <n v="665"/>
    <n v="177"/>
    <x v="127"/>
    <m/>
    <s v="FJ"/>
    <s v="Fjernvarmeværk"/>
    <n v="353000"/>
    <n v="350030"/>
    <x v="146"/>
    <x v="0"/>
    <s v="fvv"/>
    <d v="1977-06-01T00:00:00"/>
    <m/>
    <n v="1.2"/>
    <n v="0"/>
    <n v="1.05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451232,9"/>
    <s v="6260815,23"/>
    <n v="0"/>
    <n v="0"/>
    <n v="0"/>
  </r>
  <r>
    <n v="360"/>
    <x v="341"/>
    <s v=""/>
    <x v="825"/>
    <n v="2017"/>
    <n v="25481984"/>
    <x v="141"/>
    <x v="339"/>
    <x v="339"/>
    <n v="8500"/>
    <s v="Grenaa"/>
    <n v="707"/>
    <n v="202"/>
    <x v="40"/>
    <n v="1"/>
    <s v="DC"/>
    <s v="Decentralt værk"/>
    <n v="353000"/>
    <n v="350030"/>
    <x v="475"/>
    <x v="8"/>
    <s v="kvt"/>
    <d v="1992-01-01T00:00:00"/>
    <d v="2018-02-20T00:00:00"/>
    <n v="83"/>
    <n v="17.5"/>
    <n v="42"/>
    <x v="677"/>
    <n v="667.79591000000005"/>
    <n v="667.79591000000005"/>
    <n v="185.65559999999999"/>
    <n v="152.29482479999999"/>
    <n v="0.33675718789319747"/>
    <n v="0.66324281210680258"/>
    <n v="0"/>
    <x v="2"/>
    <x v="0"/>
    <n v="0"/>
    <m/>
    <m/>
    <n v="2.96587508"/>
    <m/>
    <n v="0.178618"/>
    <m/>
    <m/>
    <m/>
    <n v="440.58455959999998"/>
    <m/>
    <n v="145.8503681775"/>
    <m/>
    <m/>
    <m/>
    <m/>
    <m/>
    <m/>
    <s v="617470,51"/>
    <s v="6254842,05"/>
    <n v="405.07458413199998"/>
    <n v="586.43492777749998"/>
    <n v="0"/>
  </r>
  <r>
    <n v="360"/>
    <x v="341"/>
    <s v=""/>
    <x v="826"/>
    <n v="2017"/>
    <n v="25481984"/>
    <x v="141"/>
    <x v="339"/>
    <x v="339"/>
    <n v="8500"/>
    <s v="Grenaa"/>
    <n v="707"/>
    <n v="202"/>
    <x v="40"/>
    <n v="1"/>
    <s v="DC"/>
    <s v="Decentralt værk"/>
    <n v="353000"/>
    <n v="350030"/>
    <x v="476"/>
    <x v="0"/>
    <s v="fvv"/>
    <d v="1992-01-01T00:00:00"/>
    <d v="2018-02-20T00:00:00"/>
    <n v="16"/>
    <n v="0"/>
    <n v="16"/>
    <x v="678"/>
    <n v="15.031319999999999"/>
    <n v="15.031319999999999"/>
    <n v="0"/>
    <n v="0"/>
    <n v="1"/>
    <n v="0"/>
    <n v="0"/>
    <x v="0"/>
    <x v="0"/>
    <m/>
    <n v="7.5804526499999998"/>
    <m/>
    <n v="9.1210236000000009"/>
    <m/>
    <n v="0"/>
    <m/>
    <m/>
    <m/>
    <m/>
    <m/>
    <m/>
    <m/>
    <m/>
    <m/>
    <m/>
    <m/>
    <m/>
    <s v="617470,51"/>
    <s v="6254842,05"/>
    <n v="16.701476249999999"/>
    <n v="0"/>
    <n v="0"/>
  </r>
  <r>
    <n v="360"/>
    <x v="342"/>
    <s v=""/>
    <x v="827"/>
    <n v="2017"/>
    <n v="25481984"/>
    <x v="141"/>
    <x v="340"/>
    <x v="340"/>
    <n v="8930"/>
    <s v="Randers NØ"/>
    <n v="730"/>
    <n v="217"/>
    <x v="128"/>
    <n v="1"/>
    <s v="CE"/>
    <s v="Centralt værk"/>
    <n v="351100"/>
    <n v="350010"/>
    <x v="229"/>
    <x v="8"/>
    <s v="cev"/>
    <d v="1982-01-01T00:00:00"/>
    <m/>
    <n v="190"/>
    <n v="52"/>
    <n v="145"/>
    <x v="679"/>
    <n v="2015.2295999999999"/>
    <n v="2015.2295999999999"/>
    <n v="528.00047280000001"/>
    <n v="465.73053479999999"/>
    <n v="0.38046960179582801"/>
    <n v="0.61953039820417199"/>
    <n v="0"/>
    <x v="3"/>
    <x v="0"/>
    <n v="0"/>
    <m/>
    <m/>
    <m/>
    <m/>
    <n v="0"/>
    <m/>
    <m/>
    <n v="9.5292882580999994"/>
    <m/>
    <n v="2120.7279284199999"/>
    <n v="510.942570864"/>
    <m/>
    <m/>
    <m/>
    <m/>
    <m/>
    <m/>
    <s v="564547,99"/>
    <s v="6257549"/>
    <n v="7.1452977000000004"/>
    <n v="2641.1997875421002"/>
    <n v="0"/>
  </r>
  <r>
    <n v="360"/>
    <x v="342"/>
    <s v=""/>
    <x v="828"/>
    <n v="2017"/>
    <n v="25481984"/>
    <x v="141"/>
    <x v="340"/>
    <x v="340"/>
    <n v="8930"/>
    <s v="Randers NØ"/>
    <n v="730"/>
    <n v="217"/>
    <x v="128"/>
    <n v="1"/>
    <s v="CE"/>
    <s v="Centralt værk"/>
    <n v="351100"/>
    <n v="350010"/>
    <x v="477"/>
    <x v="0"/>
    <s v="fvv"/>
    <d v="1982-01-01T00:00:00"/>
    <m/>
    <n v="70"/>
    <n v="0"/>
    <n v="69.599999999999994"/>
    <x v="680"/>
    <n v="23.06052"/>
    <n v="23.06052"/>
    <n v="0"/>
    <n v="0"/>
    <n v="1"/>
    <n v="0"/>
    <n v="0"/>
    <x v="0"/>
    <x v="0"/>
    <m/>
    <m/>
    <n v="0"/>
    <n v="6.6760167899999994"/>
    <m/>
    <m/>
    <m/>
    <m/>
    <m/>
    <m/>
    <m/>
    <m/>
    <m/>
    <n v="18.087007399999997"/>
    <m/>
    <m/>
    <m/>
    <m/>
    <s v="564547,99"/>
    <s v="6257549"/>
    <n v="6.6760167899999994"/>
    <n v="18.087007399999997"/>
    <n v="0"/>
  </r>
  <r>
    <n v="360"/>
    <x v="342"/>
    <s v=""/>
    <x v="829"/>
    <n v="2017"/>
    <n v="25481984"/>
    <x v="141"/>
    <x v="340"/>
    <x v="340"/>
    <n v="8930"/>
    <s v="Randers NØ"/>
    <n v="730"/>
    <n v="217"/>
    <x v="128"/>
    <n v="1"/>
    <s v="CE"/>
    <s v="Centralt værk"/>
    <n v="351100"/>
    <n v="350010"/>
    <x v="17"/>
    <x v="5"/>
    <s v="kvt"/>
    <d v="1982-01-01T00:00:00"/>
    <m/>
    <n v="0.4"/>
    <n v="0"/>
    <n v="0"/>
    <x v="681"/>
    <n v="0"/>
    <n v="0"/>
    <n v="0"/>
    <n v="0"/>
    <n v="1"/>
    <n v="0"/>
    <n v="0"/>
    <x v="0"/>
    <x v="0"/>
    <m/>
    <m/>
    <m/>
    <n v="1.4348000000000002E-3"/>
    <m/>
    <m/>
    <m/>
    <m/>
    <m/>
    <m/>
    <m/>
    <m/>
    <m/>
    <m/>
    <m/>
    <m/>
    <m/>
    <m/>
    <s v="564547,99"/>
    <s v="6257549"/>
    <n v="1.4348000000000002E-3"/>
    <n v="0"/>
    <n v="0"/>
  </r>
  <r>
    <n v="360"/>
    <x v="343"/>
    <s v=""/>
    <x v="830"/>
    <n v="2017"/>
    <n v="25481984"/>
    <x v="141"/>
    <x v="341"/>
    <x v="341"/>
    <n v="8920"/>
    <s v="Randers NV"/>
    <n v="730"/>
    <n v="217"/>
    <x v="128"/>
    <n v="1"/>
    <s v="FJ"/>
    <s v="Fjernvarmeværk"/>
    <n v="353000"/>
    <n v="350030"/>
    <x v="13"/>
    <x v="0"/>
    <s v="fvv"/>
    <d v="1975-01-01T00:00:00"/>
    <m/>
    <n v="5.8"/>
    <n v="0"/>
    <n v="5.8"/>
    <x v="682"/>
    <n v="1.7063999999999999E-2"/>
    <n v="1.7063999999999999E-2"/>
    <n v="0"/>
    <n v="0"/>
    <n v="1"/>
    <n v="0"/>
    <n v="0"/>
    <x v="0"/>
    <x v="0"/>
    <m/>
    <m/>
    <m/>
    <n v="2.0445900000000003E-2"/>
    <m/>
    <n v="0"/>
    <m/>
    <m/>
    <m/>
    <m/>
    <m/>
    <m/>
    <m/>
    <m/>
    <m/>
    <m/>
    <m/>
    <m/>
    <s v="562816,99"/>
    <s v="6260601"/>
    <n v="2.0445900000000003E-2"/>
    <n v="0"/>
    <n v="0"/>
  </r>
  <r>
    <n v="360"/>
    <x v="343"/>
    <s v=""/>
    <x v="831"/>
    <n v="2017"/>
    <n v="25481984"/>
    <x v="141"/>
    <x v="341"/>
    <x v="341"/>
    <n v="8920"/>
    <s v="Randers NV"/>
    <n v="730"/>
    <n v="217"/>
    <x v="128"/>
    <n v="1"/>
    <s v="FJ"/>
    <s v="Fjernvarmeværk"/>
    <n v="353000"/>
    <n v="350030"/>
    <x v="16"/>
    <x v="0"/>
    <s v="fvv"/>
    <d v="1975-01-01T00:00:00"/>
    <m/>
    <n v="5.8"/>
    <n v="0"/>
    <n v="5.8"/>
    <x v="683"/>
    <n v="5.8500000000000003E-2"/>
    <n v="5.8500000000000003E-2"/>
    <n v="0"/>
    <n v="0"/>
    <n v="1"/>
    <n v="0"/>
    <n v="0"/>
    <x v="0"/>
    <x v="0"/>
    <m/>
    <m/>
    <m/>
    <n v="7.0305199999999998E-2"/>
    <m/>
    <n v="0"/>
    <m/>
    <m/>
    <m/>
    <m/>
    <m/>
    <m/>
    <m/>
    <m/>
    <m/>
    <m/>
    <m/>
    <m/>
    <s v="562816,99"/>
    <s v="6260601"/>
    <n v="7.0305199999999998E-2"/>
    <n v="0"/>
    <n v="0"/>
  </r>
  <r>
    <n v="360"/>
    <x v="343"/>
    <s v=""/>
    <x v="832"/>
    <n v="2017"/>
    <n v="25481984"/>
    <x v="141"/>
    <x v="341"/>
    <x v="341"/>
    <n v="8920"/>
    <s v="Randers NV"/>
    <n v="730"/>
    <n v="217"/>
    <x v="128"/>
    <n v="1"/>
    <s v="FJ"/>
    <s v="Fjernvarmeværk"/>
    <n v="353000"/>
    <n v="350030"/>
    <x v="76"/>
    <x v="0"/>
    <s v="fvv"/>
    <d v="1975-01-01T00:00:00"/>
    <m/>
    <n v="5.8"/>
    <n v="0"/>
    <n v="5.8"/>
    <x v="684"/>
    <n v="5.4684000000000003E-2"/>
    <n v="5.4684000000000003E-2"/>
    <n v="0"/>
    <n v="0"/>
    <n v="1"/>
    <n v="0"/>
    <n v="0"/>
    <x v="0"/>
    <x v="0"/>
    <m/>
    <m/>
    <m/>
    <n v="6.5642099999999995E-2"/>
    <m/>
    <n v="0"/>
    <m/>
    <m/>
    <m/>
    <m/>
    <m/>
    <m/>
    <m/>
    <m/>
    <m/>
    <m/>
    <m/>
    <m/>
    <s v="562816,99"/>
    <s v="6260601"/>
    <n v="6.5642099999999995E-2"/>
    <n v="0"/>
    <n v="0"/>
  </r>
  <r>
    <n v="360"/>
    <x v="343"/>
    <s v=""/>
    <x v="833"/>
    <n v="2017"/>
    <n v="25481984"/>
    <x v="141"/>
    <x v="341"/>
    <x v="341"/>
    <n v="8920"/>
    <s v="Randers NV"/>
    <n v="730"/>
    <n v="217"/>
    <x v="128"/>
    <n v="1"/>
    <s v="FJ"/>
    <s v="Fjernvarmeværk"/>
    <n v="353000"/>
    <n v="350030"/>
    <x v="4"/>
    <x v="0"/>
    <s v="fvv"/>
    <d v="1981-01-01T00:00:00"/>
    <m/>
    <n v="11.6"/>
    <n v="0"/>
    <n v="11.6"/>
    <x v="685"/>
    <n v="0.31075199999999997"/>
    <n v="0.31075199999999997"/>
    <n v="0"/>
    <n v="0"/>
    <n v="1"/>
    <n v="0"/>
    <n v="0"/>
    <x v="0"/>
    <x v="0"/>
    <m/>
    <m/>
    <m/>
    <n v="0.3726893"/>
    <m/>
    <n v="0"/>
    <m/>
    <m/>
    <m/>
    <m/>
    <m/>
    <m/>
    <m/>
    <m/>
    <m/>
    <m/>
    <m/>
    <m/>
    <s v="562816,99"/>
    <s v="6260601"/>
    <n v="0.3726893"/>
    <n v="0"/>
    <n v="0"/>
  </r>
  <r>
    <n v="360"/>
    <x v="344"/>
    <s v=""/>
    <x v="834"/>
    <n v="2017"/>
    <n v="25481984"/>
    <x v="141"/>
    <x v="342"/>
    <x v="342"/>
    <n v="8930"/>
    <s v="Randers NØ"/>
    <n v="730"/>
    <n v="217"/>
    <x v="128"/>
    <n v="1"/>
    <s v="FJ"/>
    <s v="Fjernvarmeværk"/>
    <n v="353000"/>
    <n v="350030"/>
    <x v="13"/>
    <x v="0"/>
    <s v="fvv"/>
    <d v="1997-01-01T00:00:00"/>
    <m/>
    <n v="8.9499999999999993"/>
    <n v="0"/>
    <n v="8"/>
    <x v="686"/>
    <n v="2.0448000000000001E-2"/>
    <n v="2.0448000000000001E-2"/>
    <n v="0"/>
    <n v="0"/>
    <n v="1"/>
    <n v="0"/>
    <n v="0"/>
    <x v="0"/>
    <x v="0"/>
    <m/>
    <m/>
    <m/>
    <n v="3.526021E-2"/>
    <m/>
    <m/>
    <m/>
    <m/>
    <m/>
    <m/>
    <m/>
    <m/>
    <m/>
    <m/>
    <m/>
    <m/>
    <m/>
    <m/>
    <s v="565882"/>
    <s v="6259087"/>
    <n v="3.526021E-2"/>
    <n v="0"/>
    <n v="0"/>
  </r>
  <r>
    <n v="360"/>
    <x v="344"/>
    <s v=""/>
    <x v="835"/>
    <n v="2017"/>
    <n v="25481984"/>
    <x v="141"/>
    <x v="342"/>
    <x v="342"/>
    <n v="8930"/>
    <s v="Randers NØ"/>
    <n v="730"/>
    <n v="217"/>
    <x v="128"/>
    <n v="1"/>
    <s v="FJ"/>
    <s v="Fjernvarmeværk"/>
    <n v="353000"/>
    <n v="350030"/>
    <x v="16"/>
    <x v="0"/>
    <s v="fvv"/>
    <d v="1997-01-01T00:00:00"/>
    <m/>
    <n v="8.9600000000000009"/>
    <n v="0"/>
    <n v="8"/>
    <x v="687"/>
    <n v="2.232E-3"/>
    <n v="2.232E-3"/>
    <n v="0"/>
    <n v="0"/>
    <n v="1"/>
    <n v="0"/>
    <n v="0"/>
    <x v="0"/>
    <x v="0"/>
    <m/>
    <m/>
    <m/>
    <n v="3.8380899999999997E-3"/>
    <m/>
    <m/>
    <m/>
    <m/>
    <m/>
    <m/>
    <m/>
    <m/>
    <m/>
    <m/>
    <m/>
    <m/>
    <m/>
    <m/>
    <s v="565882"/>
    <s v="6259087"/>
    <n v="3.8380899999999997E-3"/>
    <n v="0"/>
    <n v="0"/>
  </r>
  <r>
    <n v="360"/>
    <x v="344"/>
    <s v=""/>
    <x v="836"/>
    <n v="2017"/>
    <n v="25481984"/>
    <x v="141"/>
    <x v="342"/>
    <x v="342"/>
    <n v="8930"/>
    <s v="Randers NØ"/>
    <n v="730"/>
    <n v="217"/>
    <x v="128"/>
    <n v="1"/>
    <s v="FJ"/>
    <s v="Fjernvarmeværk"/>
    <n v="353000"/>
    <n v="350030"/>
    <x v="76"/>
    <x v="0"/>
    <s v="fvv"/>
    <d v="1964-01-01T00:00:00"/>
    <m/>
    <n v="3.91"/>
    <n v="0"/>
    <n v="3.5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65882"/>
    <s v="6259087"/>
    <n v="0"/>
    <n v="0"/>
    <n v="0"/>
  </r>
  <r>
    <n v="360"/>
    <x v="345"/>
    <s v=""/>
    <x v="837"/>
    <n v="2017"/>
    <n v="25481984"/>
    <x v="141"/>
    <x v="343"/>
    <x v="343"/>
    <n v="8940"/>
    <s v="Randers SV"/>
    <n v="730"/>
    <n v="217"/>
    <x v="128"/>
    <n v="1"/>
    <s v="FJ"/>
    <s v="Fjernvarmeværk"/>
    <n v="353000"/>
    <n v="350030"/>
    <x v="13"/>
    <x v="0"/>
    <s v="fvv"/>
    <d v="1998-01-01T00:00:00"/>
    <m/>
    <n v="11.9"/>
    <n v="0"/>
    <n v="11"/>
    <x v="688"/>
    <n v="5.6268000000000002"/>
    <n v="5.6268000000000002"/>
    <n v="0"/>
    <n v="0"/>
    <n v="1"/>
    <n v="0"/>
    <n v="0"/>
    <x v="0"/>
    <x v="0"/>
    <m/>
    <m/>
    <m/>
    <n v="0"/>
    <m/>
    <n v="0"/>
    <n v="5.8859855999999997"/>
    <m/>
    <m/>
    <m/>
    <m/>
    <m/>
    <m/>
    <m/>
    <m/>
    <m/>
    <m/>
    <m/>
    <s v="564661,99"/>
    <s v="6254345,99"/>
    <n v="5.8859855999999997"/>
    <n v="0"/>
    <n v="0"/>
  </r>
  <r>
    <n v="360"/>
    <x v="345"/>
    <s v=""/>
    <x v="838"/>
    <n v="2017"/>
    <n v="25481984"/>
    <x v="141"/>
    <x v="343"/>
    <x v="343"/>
    <n v="8940"/>
    <s v="Randers SV"/>
    <n v="730"/>
    <n v="217"/>
    <x v="128"/>
    <n v="1"/>
    <s v="FJ"/>
    <s v="Fjernvarmeværk"/>
    <n v="353000"/>
    <n v="350030"/>
    <x v="16"/>
    <x v="0"/>
    <s v="fvv"/>
    <d v="1998-01-01T00:00:00"/>
    <m/>
    <n v="12"/>
    <n v="0"/>
    <n v="11"/>
    <x v="689"/>
    <n v="0.91835999999999995"/>
    <n v="0.91835999999999995"/>
    <n v="0"/>
    <n v="0"/>
    <n v="1"/>
    <n v="0"/>
    <n v="0"/>
    <x v="0"/>
    <x v="0"/>
    <m/>
    <m/>
    <m/>
    <n v="0"/>
    <m/>
    <n v="0"/>
    <n v="0.96065639999999997"/>
    <m/>
    <m/>
    <m/>
    <m/>
    <m/>
    <m/>
    <m/>
    <m/>
    <m/>
    <m/>
    <m/>
    <s v="564661,99"/>
    <s v="6254345,99"/>
    <n v="0.96065639999999997"/>
    <n v="0"/>
    <n v="0"/>
  </r>
  <r>
    <n v="366"/>
    <x v="346"/>
    <s v=""/>
    <x v="839"/>
    <n v="2017"/>
    <n v="57205628"/>
    <x v="142"/>
    <x v="344"/>
    <x v="344"/>
    <n v="6760"/>
    <s v="Ribe"/>
    <n v="561"/>
    <n v="133"/>
    <x v="129"/>
    <m/>
    <s v="FJ"/>
    <s v="Fjernvarmeværk"/>
    <n v="353000"/>
    <n v="350030"/>
    <x v="13"/>
    <x v="0"/>
    <s v="fvv"/>
    <d v="1987-09-01T00:00:00"/>
    <m/>
    <n v="8.8000000000000007"/>
    <n v="0"/>
    <n v="7.3"/>
    <x v="690"/>
    <n v="0.30959999999999999"/>
    <n v="0.30959999999999999"/>
    <n v="0"/>
    <n v="0"/>
    <n v="1"/>
    <n v="0"/>
    <n v="0"/>
    <x v="0"/>
    <x v="0"/>
    <m/>
    <m/>
    <m/>
    <m/>
    <m/>
    <m/>
    <n v="0.300564"/>
    <m/>
    <m/>
    <m/>
    <m/>
    <m/>
    <m/>
    <m/>
    <m/>
    <m/>
    <m/>
    <m/>
    <s v="485361,17"/>
    <s v="6131374,59"/>
    <n v="0.300564"/>
    <n v="0"/>
    <n v="0"/>
  </r>
  <r>
    <n v="366"/>
    <x v="346"/>
    <s v=""/>
    <x v="840"/>
    <n v="2017"/>
    <n v="57205628"/>
    <x v="142"/>
    <x v="344"/>
    <x v="344"/>
    <n v="6760"/>
    <s v="Ribe"/>
    <n v="561"/>
    <n v="133"/>
    <x v="129"/>
    <m/>
    <s v="FJ"/>
    <s v="Fjernvarmeværk"/>
    <n v="353000"/>
    <n v="350030"/>
    <x v="16"/>
    <x v="0"/>
    <s v="fvv"/>
    <d v="1987-09-01T00:00:00"/>
    <m/>
    <n v="8.8000000000000007"/>
    <n v="0"/>
    <n v="7.3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485361,17"/>
    <s v="6131374,59"/>
    <n v="0"/>
    <n v="0"/>
    <n v="0"/>
  </r>
  <r>
    <n v="366"/>
    <x v="347"/>
    <s v=""/>
    <x v="841"/>
    <n v="2017"/>
    <n v="57205628"/>
    <x v="142"/>
    <x v="345"/>
    <x v="345"/>
    <n v="6760"/>
    <s v="Ribe"/>
    <n v="561"/>
    <n v="133"/>
    <x v="129"/>
    <n v="1"/>
    <s v="DC"/>
    <s v="Decentralt værk"/>
    <n v="353000"/>
    <n v="350030"/>
    <x v="478"/>
    <x v="0"/>
    <s v="fvv"/>
    <d v="1996-12-01T00:00:00"/>
    <m/>
    <n v="5.3"/>
    <n v="0"/>
    <n v="4.2"/>
    <x v="691"/>
    <n v="0.51444000000000001"/>
    <n v="0.51444000000000001"/>
    <n v="0"/>
    <n v="0"/>
    <n v="1"/>
    <n v="0"/>
    <n v="0"/>
    <x v="0"/>
    <x v="0"/>
    <m/>
    <m/>
    <m/>
    <n v="0"/>
    <m/>
    <m/>
    <n v="0.63130319999999995"/>
    <m/>
    <m/>
    <m/>
    <m/>
    <m/>
    <m/>
    <m/>
    <m/>
    <m/>
    <m/>
    <m/>
    <s v="486697,7"/>
    <s v="6132889,94"/>
    <n v="0.63130319999999995"/>
    <n v="0"/>
    <n v="0"/>
  </r>
  <r>
    <n v="366"/>
    <x v="347"/>
    <s v=""/>
    <x v="842"/>
    <n v="2017"/>
    <n v="57205628"/>
    <x v="142"/>
    <x v="345"/>
    <x v="345"/>
    <n v="6760"/>
    <s v="Ribe"/>
    <n v="561"/>
    <n v="133"/>
    <x v="129"/>
    <n v="1"/>
    <s v="DC"/>
    <s v="Decentralt værk"/>
    <n v="353000"/>
    <n v="350030"/>
    <x v="57"/>
    <x v="2"/>
    <s v="fvv"/>
    <d v="2012-11-01T00:00:00"/>
    <m/>
    <n v="10"/>
    <n v="0"/>
    <n v="10"/>
    <x v="692"/>
    <n v="18.669599999999999"/>
    <n v="18.669599999999999"/>
    <n v="0"/>
    <n v="0"/>
    <n v="1"/>
    <n v="0"/>
    <n v="0"/>
    <x v="0"/>
    <x v="0"/>
    <m/>
    <m/>
    <m/>
    <m/>
    <m/>
    <m/>
    <m/>
    <m/>
    <m/>
    <m/>
    <m/>
    <m/>
    <m/>
    <m/>
    <m/>
    <m/>
    <m/>
    <n v="18.648864"/>
    <s v="486697,7"/>
    <s v="6132889,94"/>
    <n v="0"/>
    <n v="0"/>
    <n v="18.648864"/>
  </r>
  <r>
    <n v="366"/>
    <x v="347"/>
    <s v=""/>
    <x v="843"/>
    <n v="2017"/>
    <n v="57205628"/>
    <x v="142"/>
    <x v="345"/>
    <x v="345"/>
    <n v="6760"/>
    <s v="Ribe"/>
    <n v="561"/>
    <n v="133"/>
    <x v="129"/>
    <n v="1"/>
    <s v="DC"/>
    <s v="Decentralt værk"/>
    <n v="353000"/>
    <n v="350030"/>
    <x v="479"/>
    <x v="0"/>
    <s v="fvv"/>
    <d v="1996-12-01T00:00:00"/>
    <m/>
    <n v="5.8"/>
    <n v="0"/>
    <n v="4"/>
    <x v="693"/>
    <n v="6.0696000000000003"/>
    <n v="6.0696000000000003"/>
    <n v="0"/>
    <n v="0"/>
    <n v="1"/>
    <n v="0"/>
    <n v="0"/>
    <x v="0"/>
    <x v="0"/>
    <m/>
    <m/>
    <m/>
    <m/>
    <m/>
    <m/>
    <m/>
    <m/>
    <n v="7.4117499999999996"/>
    <m/>
    <m/>
    <m/>
    <m/>
    <m/>
    <m/>
    <m/>
    <m/>
    <m/>
    <s v="486697,7"/>
    <s v="6132889,94"/>
    <n v="0"/>
    <n v="7.4117499999999996"/>
    <n v="0"/>
  </r>
  <r>
    <n v="366"/>
    <x v="347"/>
    <s v=""/>
    <x v="844"/>
    <n v="2017"/>
    <n v="57205628"/>
    <x v="142"/>
    <x v="345"/>
    <x v="345"/>
    <n v="6760"/>
    <s v="Ribe"/>
    <n v="561"/>
    <n v="133"/>
    <x v="129"/>
    <n v="1"/>
    <s v="DC"/>
    <s v="Decentralt værk"/>
    <n v="353000"/>
    <n v="350030"/>
    <x v="480"/>
    <x v="0"/>
    <s v="fvv"/>
    <d v="1996-12-01T00:00:00"/>
    <m/>
    <n v="10.5"/>
    <n v="0"/>
    <n v="8.3000000000000007"/>
    <x v="694"/>
    <n v="32.997599999999998"/>
    <n v="32.997599999999998"/>
    <n v="0"/>
    <n v="0"/>
    <n v="1"/>
    <n v="0"/>
    <n v="0"/>
    <x v="0"/>
    <x v="0"/>
    <m/>
    <m/>
    <m/>
    <m/>
    <m/>
    <m/>
    <n v="34.431606000000002"/>
    <m/>
    <m/>
    <m/>
    <m/>
    <m/>
    <m/>
    <m/>
    <m/>
    <m/>
    <m/>
    <m/>
    <s v="486697,7"/>
    <s v="6132889,94"/>
    <n v="34.431606000000002"/>
    <n v="0"/>
    <n v="0"/>
  </r>
  <r>
    <n v="366"/>
    <x v="347"/>
    <s v=""/>
    <x v="845"/>
    <n v="2017"/>
    <n v="57205628"/>
    <x v="142"/>
    <x v="345"/>
    <x v="345"/>
    <n v="6760"/>
    <s v="Ribe"/>
    <n v="561"/>
    <n v="133"/>
    <x v="129"/>
    <n v="1"/>
    <s v="DC"/>
    <s v="Decentralt værk"/>
    <n v="353000"/>
    <n v="350030"/>
    <x v="14"/>
    <x v="1"/>
    <s v="kvt"/>
    <d v="1997-07-01T00:00:00"/>
    <m/>
    <n v="6.9"/>
    <n v="3.03"/>
    <n v="3.38"/>
    <x v="695"/>
    <n v="3.6467999999999998"/>
    <n v="3.6467999999999998"/>
    <n v="3.06"/>
    <n v="3.06"/>
    <n v="0.25555252827980102"/>
    <n v="0.74444747172019898"/>
    <n v="0"/>
    <x v="0"/>
    <x v="0"/>
    <m/>
    <m/>
    <m/>
    <m/>
    <m/>
    <m/>
    <n v="7.1351279999999999"/>
    <m/>
    <m/>
    <m/>
    <m/>
    <m/>
    <m/>
    <m/>
    <m/>
    <m/>
    <m/>
    <m/>
    <s v="486697,7"/>
    <s v="6132889,94"/>
    <n v="7.1351279999999999"/>
    <n v="0"/>
    <n v="0"/>
  </r>
  <r>
    <n v="366"/>
    <x v="347"/>
    <s v=""/>
    <x v="846"/>
    <n v="2017"/>
    <n v="57205628"/>
    <x v="142"/>
    <x v="345"/>
    <x v="345"/>
    <n v="6760"/>
    <s v="Ribe"/>
    <n v="561"/>
    <n v="133"/>
    <x v="129"/>
    <n v="1"/>
    <s v="DC"/>
    <s v="Decentralt værk"/>
    <n v="353000"/>
    <n v="350030"/>
    <x v="15"/>
    <x v="1"/>
    <s v="kvt"/>
    <d v="1997-07-01T00:00:00"/>
    <m/>
    <n v="6.9"/>
    <n v="3.03"/>
    <n v="3.38"/>
    <x v="696"/>
    <n v="3.7656000000000001"/>
    <n v="3.7656000000000001"/>
    <n v="3.2075999999999998"/>
    <n v="3.2075999999999998"/>
    <n v="0.25212486303063725"/>
    <n v="0.74787513696936281"/>
    <n v="0"/>
    <x v="0"/>
    <x v="0"/>
    <m/>
    <m/>
    <m/>
    <m/>
    <m/>
    <m/>
    <n v="7.4677284000000004"/>
    <m/>
    <m/>
    <m/>
    <m/>
    <m/>
    <m/>
    <m/>
    <m/>
    <m/>
    <m/>
    <m/>
    <s v="486697,7"/>
    <s v="6132889,94"/>
    <n v="7.4677284000000004"/>
    <n v="0"/>
    <n v="0"/>
  </r>
  <r>
    <n v="366"/>
    <x v="347"/>
    <s v=""/>
    <x v="847"/>
    <n v="2017"/>
    <n v="57205628"/>
    <x v="142"/>
    <x v="345"/>
    <x v="345"/>
    <n v="6760"/>
    <s v="Ribe"/>
    <n v="561"/>
    <n v="133"/>
    <x v="129"/>
    <n v="1"/>
    <s v="DC"/>
    <s v="Decentralt værk"/>
    <n v="353000"/>
    <n v="350030"/>
    <x v="200"/>
    <x v="1"/>
    <s v="kvt"/>
    <d v="1997-04-01T00:00:00"/>
    <m/>
    <n v="6.9"/>
    <n v="3.03"/>
    <n v="3.38"/>
    <x v="697"/>
    <n v="3.6972"/>
    <n v="3.6972"/>
    <n v="3.1787999999999998"/>
    <n v="3.1787999999999998"/>
    <n v="0.25004187653628457"/>
    <n v="0.74995812346371538"/>
    <n v="0"/>
    <x v="0"/>
    <x v="0"/>
    <m/>
    <m/>
    <m/>
    <m/>
    <m/>
    <m/>
    <n v="7.3931616"/>
    <m/>
    <m/>
    <m/>
    <m/>
    <m/>
    <m/>
    <m/>
    <m/>
    <m/>
    <m/>
    <m/>
    <s v="486697,7"/>
    <s v="6132889,94"/>
    <n v="7.3931616"/>
    <n v="0"/>
    <n v="0"/>
  </r>
  <r>
    <n v="366"/>
    <x v="347"/>
    <s v=""/>
    <x v="848"/>
    <n v="2017"/>
    <n v="57205628"/>
    <x v="142"/>
    <x v="345"/>
    <x v="345"/>
    <n v="6760"/>
    <s v="Ribe"/>
    <n v="561"/>
    <n v="133"/>
    <x v="129"/>
    <n v="1"/>
    <s v="DC"/>
    <s v="Decentralt værk"/>
    <n v="353000"/>
    <n v="350030"/>
    <x v="481"/>
    <x v="1"/>
    <s v="kvt"/>
    <d v="1997-04-01T00:00:00"/>
    <m/>
    <n v="2.5"/>
    <n v="0.92"/>
    <n v="1.4"/>
    <x v="698"/>
    <n v="43.340400000000002"/>
    <n v="43.340400000000002"/>
    <n v="28.803599999999999"/>
    <n v="28.803599999999999"/>
    <n v="0.27970392228120189"/>
    <n v="0.72029607771879811"/>
    <n v="0"/>
    <x v="0"/>
    <x v="0"/>
    <m/>
    <m/>
    <m/>
    <m/>
    <m/>
    <m/>
    <n v="1.56816E-2"/>
    <m/>
    <n v="77.459813999999994"/>
    <m/>
    <m/>
    <m/>
    <m/>
    <m/>
    <m/>
    <m/>
    <m/>
    <m/>
    <s v="486697,7"/>
    <s v="6132889,94"/>
    <n v="1.56816E-2"/>
    <n v="77.459813999999994"/>
    <n v="0"/>
  </r>
  <r>
    <n v="366"/>
    <x v="347"/>
    <s v=""/>
    <x v="849"/>
    <n v="2017"/>
    <n v="57205628"/>
    <x v="142"/>
    <x v="345"/>
    <x v="345"/>
    <n v="6760"/>
    <s v="Ribe"/>
    <n v="561"/>
    <n v="133"/>
    <x v="129"/>
    <n v="1"/>
    <s v="DC"/>
    <s v="Decentralt værk"/>
    <n v="353000"/>
    <n v="350030"/>
    <x v="482"/>
    <x v="1"/>
    <s v="kvt"/>
    <d v="1997-06-01T00:00:00"/>
    <m/>
    <n v="2.5"/>
    <n v="0.92"/>
    <n v="1.4"/>
    <x v="699"/>
    <n v="37.720799999999997"/>
    <n v="37.720799999999997"/>
    <n v="25.776"/>
    <n v="25.776"/>
    <n v="0.26414837041026662"/>
    <n v="0.73585162958973338"/>
    <n v="0"/>
    <x v="0"/>
    <x v="0"/>
    <m/>
    <m/>
    <m/>
    <m/>
    <m/>
    <m/>
    <n v="1.25532E-2"/>
    <m/>
    <n v="71.388227999999998"/>
    <m/>
    <m/>
    <m/>
    <m/>
    <m/>
    <m/>
    <m/>
    <m/>
    <m/>
    <s v="486697,7"/>
    <s v="6132889,94"/>
    <n v="1.25532E-2"/>
    <n v="71.388227999999998"/>
    <n v="0"/>
  </r>
  <r>
    <n v="366"/>
    <x v="347"/>
    <s v=""/>
    <x v="850"/>
    <n v="2017"/>
    <n v="57205628"/>
    <x v="142"/>
    <x v="345"/>
    <x v="345"/>
    <n v="6760"/>
    <s v="Ribe"/>
    <n v="561"/>
    <n v="133"/>
    <x v="129"/>
    <n v="1"/>
    <s v="DC"/>
    <s v="Decentralt værk"/>
    <n v="353000"/>
    <n v="350030"/>
    <x v="483"/>
    <x v="0"/>
    <s v="fvv"/>
    <d v="2012-10-01T00:00:00"/>
    <m/>
    <n v="5.57"/>
    <n v="0"/>
    <n v="5.7"/>
    <x v="700"/>
    <n v="115.9164"/>
    <n v="115.9164"/>
    <n v="0"/>
    <n v="0"/>
    <n v="1"/>
    <n v="0"/>
    <n v="0"/>
    <x v="0"/>
    <x v="0"/>
    <m/>
    <m/>
    <m/>
    <m/>
    <m/>
    <m/>
    <m/>
    <m/>
    <m/>
    <m/>
    <n v="116.73380999999999"/>
    <m/>
    <m/>
    <m/>
    <m/>
    <m/>
    <m/>
    <m/>
    <s v="486697,7"/>
    <s v="6132889,94"/>
    <n v="0"/>
    <n v="116.73380999999999"/>
    <n v="0"/>
  </r>
  <r>
    <n v="368"/>
    <x v="348"/>
    <s v=""/>
    <x v="851"/>
    <n v="2017"/>
    <n v="32476813"/>
    <x v="143"/>
    <x v="346"/>
    <x v="346"/>
    <n v="5750"/>
    <s v="Ringe"/>
    <n v="430"/>
    <n v="84"/>
    <x v="130"/>
    <m/>
    <s v="DC"/>
    <s v="Decentralt værk"/>
    <n v="353000"/>
    <n v="350030"/>
    <x v="484"/>
    <x v="1"/>
    <s v="kvt"/>
    <d v="1994-01-01T00:00:00"/>
    <m/>
    <n v="6.8"/>
    <n v="2.7"/>
    <n v="3.5"/>
    <x v="701"/>
    <n v="1.6938"/>
    <n v="1.6938"/>
    <n v="1.4097599999999999"/>
    <n v="1.4097599999999999"/>
    <n v="0.24353607128955584"/>
    <n v="0.75646392871044421"/>
    <n v="0"/>
    <x v="0"/>
    <x v="0"/>
    <m/>
    <m/>
    <m/>
    <m/>
    <m/>
    <m/>
    <n v="3.4775136000000004"/>
    <m/>
    <m/>
    <m/>
    <m/>
    <m/>
    <m/>
    <m/>
    <m/>
    <m/>
    <m/>
    <m/>
    <s v="594413,82"/>
    <s v="6122246,11"/>
    <n v="3.4775136000000004"/>
    <n v="0"/>
    <n v="0"/>
  </r>
  <r>
    <n v="368"/>
    <x v="348"/>
    <s v=""/>
    <x v="852"/>
    <n v="2017"/>
    <n v="32476813"/>
    <x v="143"/>
    <x v="346"/>
    <x v="346"/>
    <n v="5750"/>
    <s v="Ringe"/>
    <n v="430"/>
    <n v="84"/>
    <x v="130"/>
    <m/>
    <s v="DC"/>
    <s v="Decentralt værk"/>
    <n v="353000"/>
    <n v="350030"/>
    <x v="485"/>
    <x v="0"/>
    <s v="fvv"/>
    <d v="1994-01-01T00:00:00"/>
    <m/>
    <n v="5.5"/>
    <n v="0"/>
    <n v="5"/>
    <x v="702"/>
    <n v="8.9215199999999992"/>
    <n v="8.9215199999999992"/>
    <n v="0"/>
    <n v="0"/>
    <n v="1"/>
    <n v="0"/>
    <n v="0"/>
    <x v="0"/>
    <x v="0"/>
    <m/>
    <m/>
    <m/>
    <m/>
    <m/>
    <m/>
    <n v="9.4148604000000002"/>
    <m/>
    <m/>
    <m/>
    <m/>
    <m/>
    <m/>
    <m/>
    <m/>
    <m/>
    <m/>
    <m/>
    <s v="594413,82"/>
    <s v="6122246,11"/>
    <n v="9.4148604000000002"/>
    <n v="0"/>
    <n v="0"/>
  </r>
  <r>
    <n v="368"/>
    <x v="349"/>
    <s v=""/>
    <x v="853"/>
    <n v="2017"/>
    <n v="32476813"/>
    <x v="143"/>
    <x v="347"/>
    <x v="347"/>
    <n v="5750"/>
    <s v="Ringe"/>
    <n v="430"/>
    <n v="84"/>
    <x v="130"/>
    <m/>
    <s v="DC"/>
    <s v="Decentralt værk"/>
    <n v="353000"/>
    <n v="350030"/>
    <x v="486"/>
    <x v="1"/>
    <s v="kvt"/>
    <d v="1994-04-15T00:00:00"/>
    <m/>
    <n v="6.8"/>
    <n v="2.7"/>
    <n v="3.5"/>
    <x v="703"/>
    <n v="5.4359999999999999E-2"/>
    <n v="5.4359999999999999E-2"/>
    <n v="0.16452"/>
    <n v="0.16452"/>
    <n v="6.5550883547770097E-2"/>
    <n v="0.93444911645222994"/>
    <n v="0"/>
    <x v="0"/>
    <x v="0"/>
    <m/>
    <m/>
    <m/>
    <m/>
    <m/>
    <m/>
    <n v="0.41463971999999999"/>
    <m/>
    <m/>
    <m/>
    <m/>
    <m/>
    <m/>
    <m/>
    <m/>
    <m/>
    <m/>
    <m/>
    <s v="594011,8"/>
    <s v="6123421,35"/>
    <n v="0.41463971999999999"/>
    <n v="0"/>
    <n v="0"/>
  </r>
  <r>
    <n v="368"/>
    <x v="349"/>
    <s v=""/>
    <x v="854"/>
    <n v="2017"/>
    <n v="32476813"/>
    <x v="143"/>
    <x v="347"/>
    <x v="347"/>
    <n v="5750"/>
    <s v="Ringe"/>
    <n v="430"/>
    <n v="84"/>
    <x v="130"/>
    <m/>
    <s v="DC"/>
    <s v="Decentralt værk"/>
    <n v="353000"/>
    <n v="350030"/>
    <x v="487"/>
    <x v="0"/>
    <s v="fvv"/>
    <d v="1985-01-01T00:00:00"/>
    <m/>
    <n v="4.45"/>
    <n v="0"/>
    <n v="4"/>
    <x v="704"/>
    <n v="84.110219999999998"/>
    <n v="84.110219999999998"/>
    <n v="0"/>
    <n v="0"/>
    <n v="1"/>
    <n v="0"/>
    <n v="0"/>
    <x v="0"/>
    <x v="0"/>
    <m/>
    <m/>
    <m/>
    <m/>
    <m/>
    <m/>
    <m/>
    <m/>
    <m/>
    <m/>
    <m/>
    <m/>
    <n v="84.400750000000002"/>
    <m/>
    <m/>
    <m/>
    <m/>
    <m/>
    <s v="594011,8"/>
    <s v="6123421,35"/>
    <n v="0"/>
    <n v="84.400750000000002"/>
    <n v="0"/>
  </r>
  <r>
    <n v="368"/>
    <x v="349"/>
    <s v=""/>
    <x v="855"/>
    <n v="2017"/>
    <n v="32476813"/>
    <x v="143"/>
    <x v="347"/>
    <x v="347"/>
    <n v="5750"/>
    <s v="Ringe"/>
    <n v="430"/>
    <n v="84"/>
    <x v="130"/>
    <m/>
    <s v="DC"/>
    <s v="Decentralt værk"/>
    <n v="353000"/>
    <n v="350030"/>
    <x v="488"/>
    <x v="0"/>
    <s v="fvv"/>
    <d v="2005-04-10T00:00:00"/>
    <m/>
    <n v="4.95"/>
    <n v="0"/>
    <n v="4.5"/>
    <x v="705"/>
    <n v="90.445031999999998"/>
    <n v="90.445031999999998"/>
    <n v="0"/>
    <n v="0"/>
    <n v="1"/>
    <n v="0"/>
    <n v="0"/>
    <x v="0"/>
    <x v="0"/>
    <m/>
    <m/>
    <m/>
    <m/>
    <m/>
    <m/>
    <m/>
    <m/>
    <m/>
    <m/>
    <m/>
    <m/>
    <n v="99.461774999999989"/>
    <m/>
    <m/>
    <m/>
    <m/>
    <m/>
    <s v="594011,8"/>
    <s v="6123421,35"/>
    <n v="0"/>
    <n v="99.461774999999989"/>
    <n v="0"/>
  </r>
  <r>
    <n v="368"/>
    <x v="349"/>
    <s v=""/>
    <x v="856"/>
    <n v="2017"/>
    <n v="32476813"/>
    <x v="143"/>
    <x v="347"/>
    <x v="347"/>
    <n v="5750"/>
    <s v="Ringe"/>
    <n v="430"/>
    <n v="84"/>
    <x v="130"/>
    <m/>
    <s v="DC"/>
    <s v="Decentralt værk"/>
    <n v="353000"/>
    <n v="350030"/>
    <x v="17"/>
    <x v="5"/>
    <s v="kvt"/>
    <d v="2004-01-01T00:00:00"/>
    <m/>
    <n v="0.6"/>
    <n v="0"/>
    <n v="0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94011,8"/>
    <s v="6123421,35"/>
    <n v="0"/>
    <n v="0"/>
    <n v="0"/>
  </r>
  <r>
    <n v="368"/>
    <x v="349"/>
    <s v=""/>
    <x v="857"/>
    <n v="2017"/>
    <n v="32476813"/>
    <x v="143"/>
    <x v="347"/>
    <x v="347"/>
    <n v="5750"/>
    <s v="Ringe"/>
    <n v="430"/>
    <n v="84"/>
    <x v="130"/>
    <m/>
    <s v="DC"/>
    <s v="Decentralt værk"/>
    <n v="353000"/>
    <n v="350030"/>
    <x v="489"/>
    <x v="1"/>
    <s v="kvt"/>
    <d v="1994-04-18T00:00:00"/>
    <m/>
    <n v="6.8"/>
    <n v="2.7"/>
    <n v="3.5"/>
    <x v="706"/>
    <n v="0.15587999999999999"/>
    <n v="0.15587999999999999"/>
    <n v="0.13320000000000001"/>
    <n v="0.13320000000000001"/>
    <n v="0.23217083483913725"/>
    <n v="0.76782916516086275"/>
    <n v="0"/>
    <x v="0"/>
    <x v="0"/>
    <m/>
    <m/>
    <m/>
    <m/>
    <m/>
    <m/>
    <n v="0.33570107999999999"/>
    <m/>
    <m/>
    <m/>
    <m/>
    <m/>
    <m/>
    <m/>
    <m/>
    <m/>
    <m/>
    <m/>
    <s v="594011,8"/>
    <s v="6123421,35"/>
    <n v="0.33570107999999999"/>
    <n v="0"/>
    <n v="0"/>
  </r>
  <r>
    <n v="368"/>
    <x v="349"/>
    <s v=""/>
    <x v="858"/>
    <n v="2017"/>
    <n v="32476813"/>
    <x v="143"/>
    <x v="347"/>
    <x v="347"/>
    <n v="5750"/>
    <s v="Ringe"/>
    <n v="430"/>
    <n v="84"/>
    <x v="130"/>
    <m/>
    <s v="DC"/>
    <s v="Decentralt værk"/>
    <n v="353000"/>
    <n v="350030"/>
    <x v="490"/>
    <x v="0"/>
    <s v="fvv"/>
    <d v="1986-12-01T00:00:00"/>
    <m/>
    <n v="4.45"/>
    <n v="0"/>
    <n v="4"/>
    <x v="707"/>
    <n v="51.495156000000001"/>
    <n v="51.495156000000001"/>
    <n v="0"/>
    <n v="0"/>
    <n v="1"/>
    <n v="0"/>
    <n v="0"/>
    <x v="0"/>
    <x v="0"/>
    <m/>
    <m/>
    <m/>
    <m/>
    <m/>
    <m/>
    <m/>
    <m/>
    <m/>
    <m/>
    <m/>
    <m/>
    <n v="53.093249999999998"/>
    <m/>
    <m/>
    <m/>
    <m/>
    <m/>
    <s v="594011,8"/>
    <s v="6123421,35"/>
    <n v="0"/>
    <n v="53.093249999999998"/>
    <n v="0"/>
  </r>
  <r>
    <n v="369"/>
    <x v="350"/>
    <s v=""/>
    <x v="859"/>
    <n v="2017"/>
    <n v="37560219"/>
    <x v="144"/>
    <x v="348"/>
    <x v="348"/>
    <n v="6950"/>
    <s v="Ringkøbing"/>
    <n v="760"/>
    <n v="180"/>
    <x v="131"/>
    <n v="1"/>
    <s v="DC"/>
    <s v="Decentralt værk"/>
    <n v="353000"/>
    <n v="350030"/>
    <x v="491"/>
    <x v="7"/>
    <s v="kvt"/>
    <d v="1989-01-01T00:00:00"/>
    <m/>
    <n v="20.7"/>
    <n v="6.3"/>
    <n v="11.9"/>
    <x v="708"/>
    <n v="0.40679999999999999"/>
    <n v="0.40679999999999999"/>
    <n v="0.18323999999999999"/>
    <n v="0.18323999999999999"/>
    <n v="0.27860510069232136"/>
    <n v="0.72139489930767864"/>
    <n v="0"/>
    <x v="0"/>
    <x v="0"/>
    <m/>
    <m/>
    <m/>
    <m/>
    <m/>
    <m/>
    <n v="0.73006559999999998"/>
    <m/>
    <m/>
    <m/>
    <m/>
    <m/>
    <m/>
    <m/>
    <m/>
    <m/>
    <m/>
    <m/>
    <s v="453300,75"/>
    <s v="6216025,82"/>
    <n v="0.73006559999999998"/>
    <n v="0"/>
    <n v="0"/>
  </r>
  <r>
    <n v="369"/>
    <x v="350"/>
    <s v=""/>
    <x v="860"/>
    <n v="2017"/>
    <n v="37560219"/>
    <x v="144"/>
    <x v="348"/>
    <x v="348"/>
    <n v="6950"/>
    <s v="Ringkøbing"/>
    <n v="760"/>
    <n v="180"/>
    <x v="131"/>
    <n v="1"/>
    <s v="DC"/>
    <s v="Decentralt værk"/>
    <n v="353000"/>
    <n v="350030"/>
    <x v="492"/>
    <x v="0"/>
    <s v="fvv"/>
    <d v="1989-01-01T00:00:00"/>
    <m/>
    <n v="7"/>
    <n v="0"/>
    <n v="7.3"/>
    <x v="709"/>
    <n v="22.845600000000001"/>
    <n v="22.845600000000001"/>
    <n v="0"/>
    <n v="0"/>
    <n v="1"/>
    <n v="0"/>
    <n v="0"/>
    <x v="0"/>
    <x v="0"/>
    <m/>
    <m/>
    <m/>
    <m/>
    <m/>
    <m/>
    <n v="21.7577052"/>
    <m/>
    <m/>
    <m/>
    <m/>
    <m/>
    <m/>
    <m/>
    <m/>
    <m/>
    <m/>
    <m/>
    <s v="453300,75"/>
    <s v="6216025,82"/>
    <n v="21.7577052"/>
    <n v="0"/>
    <n v="0"/>
  </r>
  <r>
    <n v="369"/>
    <x v="350"/>
    <s v=""/>
    <x v="861"/>
    <n v="2017"/>
    <n v="37560219"/>
    <x v="144"/>
    <x v="348"/>
    <x v="348"/>
    <n v="6950"/>
    <s v="Ringkøbing"/>
    <n v="760"/>
    <n v="180"/>
    <x v="131"/>
    <n v="1"/>
    <s v="DC"/>
    <s v="Decentralt værk"/>
    <n v="353000"/>
    <n v="350030"/>
    <x v="493"/>
    <x v="0"/>
    <s v="fvv"/>
    <d v="2006-06-15T00:00:00"/>
    <m/>
    <n v="11"/>
    <n v="0"/>
    <n v="11.58"/>
    <x v="710"/>
    <n v="142.4736"/>
    <n v="142.4736"/>
    <n v="0"/>
    <n v="0"/>
    <n v="1"/>
    <n v="0"/>
    <n v="0"/>
    <x v="0"/>
    <x v="0"/>
    <m/>
    <m/>
    <m/>
    <m/>
    <m/>
    <m/>
    <n v="135.91432800000001"/>
    <m/>
    <m/>
    <m/>
    <m/>
    <m/>
    <m/>
    <m/>
    <m/>
    <m/>
    <m/>
    <m/>
    <s v="453300,75"/>
    <s v="6216025,82"/>
    <n v="135.91432800000001"/>
    <n v="0"/>
    <n v="0"/>
  </r>
  <r>
    <n v="369"/>
    <x v="351"/>
    <s v=""/>
    <x v="862"/>
    <n v="2017"/>
    <n v="37560219"/>
    <x v="144"/>
    <x v="349"/>
    <x v="349"/>
    <n v="6950"/>
    <s v="Ringkøbing"/>
    <n v="760"/>
    <n v="180"/>
    <x v="131"/>
    <n v="1"/>
    <s v="DC"/>
    <s v="Decentralt værk"/>
    <n v="353000"/>
    <n v="350030"/>
    <x v="494"/>
    <x v="0"/>
    <s v="fvv"/>
    <d v="1997-07-01T00:00:00"/>
    <m/>
    <n v="9.8000000000000007"/>
    <n v="0"/>
    <n v="9.1999999999999993"/>
    <x v="711"/>
    <n v="7.9200000000000007E-2"/>
    <n v="7.9200000000000007E-2"/>
    <n v="0"/>
    <n v="0"/>
    <n v="1"/>
    <n v="0"/>
    <n v="0"/>
    <x v="0"/>
    <x v="0"/>
    <m/>
    <m/>
    <m/>
    <n v="0"/>
    <m/>
    <m/>
    <n v="8.3358000000000002E-2"/>
    <m/>
    <m/>
    <m/>
    <m/>
    <m/>
    <m/>
    <m/>
    <m/>
    <m/>
    <m/>
    <m/>
    <s v="455014,53"/>
    <s v="6216347,7"/>
    <n v="8.3358000000000002E-2"/>
    <n v="0"/>
    <n v="0"/>
  </r>
  <r>
    <n v="369"/>
    <x v="351"/>
    <s v=""/>
    <x v="863"/>
    <n v="2017"/>
    <n v="37560219"/>
    <x v="144"/>
    <x v="349"/>
    <x v="349"/>
    <n v="6950"/>
    <s v="Ringkøbing"/>
    <n v="760"/>
    <n v="180"/>
    <x v="131"/>
    <n v="1"/>
    <s v="DC"/>
    <s v="Decentralt værk"/>
    <n v="353000"/>
    <n v="350030"/>
    <x v="1"/>
    <x v="1"/>
    <s v="kvt"/>
    <d v="2002-10-26T00:00:00"/>
    <m/>
    <n v="19.7"/>
    <n v="8.73"/>
    <n v="10"/>
    <x v="712"/>
    <n v="58.572000000000003"/>
    <n v="58.572000000000003"/>
    <n v="50.187600000000003"/>
    <n v="50.187600000000003"/>
    <n v="0.25877559413095047"/>
    <n v="0.74122440586904959"/>
    <n v="0"/>
    <x v="0"/>
    <x v="0"/>
    <m/>
    <m/>
    <m/>
    <m/>
    <m/>
    <m/>
    <n v="113.17141439999999"/>
    <m/>
    <m/>
    <m/>
    <m/>
    <m/>
    <m/>
    <m/>
    <m/>
    <m/>
    <m/>
    <m/>
    <s v="455014,53"/>
    <s v="6216347,7"/>
    <n v="113.17141439999999"/>
    <n v="0"/>
    <n v="0"/>
  </r>
  <r>
    <n v="369"/>
    <x v="351"/>
    <s v=""/>
    <x v="864"/>
    <n v="2017"/>
    <n v="37560219"/>
    <x v="144"/>
    <x v="349"/>
    <x v="349"/>
    <n v="6950"/>
    <s v="Ringkøbing"/>
    <n v="760"/>
    <n v="180"/>
    <x v="131"/>
    <n v="1"/>
    <s v="DC"/>
    <s v="Decentralt værk"/>
    <n v="353000"/>
    <n v="350030"/>
    <x v="39"/>
    <x v="5"/>
    <s v="kvt"/>
    <d v="1989-01-01T00:00:00"/>
    <d v="2019-06-15T00:00:00"/>
    <n v="0.2"/>
    <n v="0"/>
    <n v="0"/>
    <x v="713"/>
    <n v="0"/>
    <n v="0"/>
    <n v="0"/>
    <n v="0"/>
    <n v="1"/>
    <n v="0"/>
    <n v="0"/>
    <x v="0"/>
    <x v="0"/>
    <m/>
    <m/>
    <m/>
    <n v="3.5870000000000005E-4"/>
    <m/>
    <m/>
    <m/>
    <m/>
    <m/>
    <m/>
    <m/>
    <m/>
    <m/>
    <m/>
    <m/>
    <m/>
    <m/>
    <m/>
    <s v="455014,53"/>
    <s v="6216347,7"/>
    <n v="3.5870000000000005E-4"/>
    <n v="0"/>
    <n v="0"/>
  </r>
  <r>
    <n v="369"/>
    <x v="351"/>
    <s v=""/>
    <x v="865"/>
    <n v="2017"/>
    <n v="37560219"/>
    <x v="144"/>
    <x v="349"/>
    <x v="349"/>
    <n v="6950"/>
    <s v="Ringkøbing"/>
    <n v="760"/>
    <n v="180"/>
    <x v="131"/>
    <n v="1"/>
    <s v="DC"/>
    <s v="Decentralt værk"/>
    <n v="353000"/>
    <n v="350030"/>
    <x v="495"/>
    <x v="0"/>
    <s v="fvv"/>
    <d v="1997-07-01T00:00:00"/>
    <m/>
    <n v="10"/>
    <n v="0"/>
    <n v="11"/>
    <x v="714"/>
    <n v="107.2764"/>
    <n v="107.2764"/>
    <n v="0"/>
    <n v="0"/>
    <n v="1"/>
    <n v="0"/>
    <n v="0"/>
    <x v="0"/>
    <x v="0"/>
    <m/>
    <m/>
    <m/>
    <n v="0"/>
    <m/>
    <m/>
    <n v="102.7203804"/>
    <m/>
    <m/>
    <m/>
    <m/>
    <m/>
    <m/>
    <m/>
    <m/>
    <m/>
    <m/>
    <m/>
    <s v="455014,53"/>
    <s v="6216347,7"/>
    <n v="102.7203804"/>
    <n v="0"/>
    <n v="0"/>
  </r>
  <r>
    <n v="369"/>
    <x v="351"/>
    <s v=""/>
    <x v="866"/>
    <n v="2017"/>
    <n v="37560219"/>
    <x v="144"/>
    <x v="349"/>
    <x v="349"/>
    <n v="6950"/>
    <s v="Ringkøbing"/>
    <n v="760"/>
    <n v="180"/>
    <x v="131"/>
    <n v="1"/>
    <s v="DC"/>
    <s v="Decentralt værk"/>
    <n v="353000"/>
    <n v="350030"/>
    <x v="496"/>
    <x v="3"/>
    <s v="fvv"/>
    <d v="2010-07-01T00:00:00"/>
    <m/>
    <n v="11"/>
    <n v="0"/>
    <n v="11"/>
    <x v="715"/>
    <n v="21.744"/>
    <n v="21.744"/>
    <n v="0"/>
    <n v="0"/>
    <n v="1"/>
    <n v="0"/>
    <n v="0"/>
    <x v="0"/>
    <x v="0"/>
    <m/>
    <m/>
    <m/>
    <m/>
    <m/>
    <m/>
    <m/>
    <m/>
    <m/>
    <m/>
    <m/>
    <m/>
    <m/>
    <m/>
    <m/>
    <n v="21.744"/>
    <m/>
    <m/>
    <s v="455014,53"/>
    <s v="6216347,7"/>
    <n v="0"/>
    <n v="21.744"/>
    <n v="0"/>
  </r>
  <r>
    <n v="369"/>
    <x v="351"/>
    <s v=""/>
    <x v="867"/>
    <n v="2017"/>
    <n v="37560219"/>
    <x v="144"/>
    <x v="349"/>
    <x v="349"/>
    <n v="6950"/>
    <s v="Ringkøbing"/>
    <n v="760"/>
    <n v="180"/>
    <x v="131"/>
    <n v="1"/>
    <s v="DC"/>
    <s v="Decentralt værk"/>
    <n v="353000"/>
    <n v="350030"/>
    <x v="7"/>
    <x v="2"/>
    <s v="fvv"/>
    <d v="2011-01-01T00:00:00"/>
    <m/>
    <n v="12"/>
    <n v="0"/>
    <n v="12"/>
    <x v="716"/>
    <n v="27.842400000000001"/>
    <n v="27.842400000000001"/>
    <n v="0"/>
    <n v="0"/>
    <n v="1"/>
    <n v="0"/>
    <n v="0"/>
    <x v="0"/>
    <x v="0"/>
    <m/>
    <m/>
    <m/>
    <m/>
    <m/>
    <m/>
    <m/>
    <m/>
    <m/>
    <m/>
    <m/>
    <m/>
    <m/>
    <m/>
    <m/>
    <m/>
    <m/>
    <n v="28.3536"/>
    <s v="455014,53"/>
    <s v="6216347,7"/>
    <n v="0"/>
    <n v="0"/>
    <n v="28.3536"/>
  </r>
  <r>
    <n v="369"/>
    <x v="351"/>
    <s v=""/>
    <x v="868"/>
    <n v="2017"/>
    <n v="37560219"/>
    <x v="144"/>
    <x v="349"/>
    <x v="349"/>
    <n v="6950"/>
    <s v="Ringkøbing"/>
    <n v="760"/>
    <n v="180"/>
    <x v="131"/>
    <n v="1"/>
    <s v="DC"/>
    <s v="Decentralt værk"/>
    <n v="353000"/>
    <n v="350030"/>
    <x v="497"/>
    <x v="3"/>
    <s v="fvv"/>
    <d v="2014-03-01T00:00:00"/>
    <m/>
    <n v="11"/>
    <n v="0"/>
    <n v="11"/>
    <x v="717"/>
    <n v="21.1068"/>
    <n v="21.1068"/>
    <n v="0"/>
    <n v="0"/>
    <n v="1"/>
    <n v="0"/>
    <n v="0"/>
    <x v="0"/>
    <x v="0"/>
    <m/>
    <m/>
    <m/>
    <m/>
    <m/>
    <m/>
    <m/>
    <m/>
    <m/>
    <m/>
    <m/>
    <m/>
    <m/>
    <m/>
    <m/>
    <n v="21.1068"/>
    <m/>
    <m/>
    <s v="455014,53"/>
    <s v="6216347,7"/>
    <n v="0"/>
    <n v="21.1068"/>
    <n v="0"/>
  </r>
  <r>
    <n v="369"/>
    <x v="352"/>
    <s v=""/>
    <x v="869"/>
    <n v="2017"/>
    <n v="37560219"/>
    <x v="144"/>
    <x v="350"/>
    <x v="350"/>
    <n v="6950"/>
    <s v="Ringkøbing"/>
    <n v="760"/>
    <n v="348"/>
    <x v="132"/>
    <m/>
    <s v="DC"/>
    <s v="Decentralt værk"/>
    <n v="351100"/>
    <n v="350010"/>
    <x v="498"/>
    <x v="1"/>
    <s v="kvt"/>
    <d v="1994-01-01T00:00:00"/>
    <m/>
    <n v="3.09"/>
    <n v="1.32"/>
    <n v="1.77"/>
    <x v="718"/>
    <n v="6.8975999999999997"/>
    <n v="6.8975999999999997"/>
    <n v="4.2587999999999999"/>
    <n v="4.2587999999999999"/>
    <n v="0.30167935892821318"/>
    <n v="0.69832064107178682"/>
    <n v="0"/>
    <x v="0"/>
    <x v="0"/>
    <m/>
    <m/>
    <m/>
    <m/>
    <m/>
    <m/>
    <n v="11.432005199999999"/>
    <m/>
    <m/>
    <m/>
    <m/>
    <m/>
    <m/>
    <m/>
    <m/>
    <m/>
    <m/>
    <m/>
    <s v="449219,01"/>
    <s v="6220973,75"/>
    <n v="11.432005199999999"/>
    <n v="0"/>
    <n v="0"/>
  </r>
  <r>
    <n v="369"/>
    <x v="352"/>
    <s v=""/>
    <x v="870"/>
    <n v="2017"/>
    <n v="37560219"/>
    <x v="144"/>
    <x v="350"/>
    <x v="350"/>
    <n v="6950"/>
    <s v="Ringkøbing"/>
    <n v="760"/>
    <n v="348"/>
    <x v="132"/>
    <m/>
    <s v="DC"/>
    <s v="Decentralt værk"/>
    <n v="351100"/>
    <n v="350010"/>
    <x v="2"/>
    <x v="0"/>
    <s v="fvv"/>
    <d v="2016-01-01T00:00:00"/>
    <m/>
    <n v="1.7"/>
    <n v="0"/>
    <n v="1.7"/>
    <x v="719"/>
    <n v="13.8636"/>
    <n v="13.8636"/>
    <n v="0"/>
    <n v="0"/>
    <n v="1"/>
    <n v="0"/>
    <n v="0"/>
    <x v="0"/>
    <x v="0"/>
    <m/>
    <m/>
    <m/>
    <m/>
    <m/>
    <m/>
    <n v="13.3770384"/>
    <m/>
    <m/>
    <m/>
    <m/>
    <m/>
    <m/>
    <m/>
    <m/>
    <m/>
    <m/>
    <m/>
    <s v="449219,01"/>
    <s v="6220973,75"/>
    <n v="13.3770384"/>
    <n v="0"/>
    <n v="0"/>
  </r>
  <r>
    <n v="369"/>
    <x v="353"/>
    <s v=""/>
    <x v="871"/>
    <n v="2017"/>
    <n v="37560219"/>
    <x v="144"/>
    <x v="351"/>
    <x v="349"/>
    <n v="6950"/>
    <s v="Ringkøbing"/>
    <n v="760"/>
    <n v="180"/>
    <x v="131"/>
    <m/>
    <s v="FJ"/>
    <s v="Fjernvarmeværk"/>
    <m/>
    <m/>
    <x v="12"/>
    <x v="10"/>
    <s v="kvt"/>
    <d v="2017-10-01T00:00:00"/>
    <m/>
    <n v="2.1"/>
    <n v="0.2"/>
    <n v="4.3"/>
    <x v="720"/>
    <n v="0.88600000000000001"/>
    <n v="0.88600000000000001"/>
    <n v="0"/>
    <n v="0"/>
    <n v="1"/>
    <n v="0"/>
    <n v="0"/>
    <x v="0"/>
    <x v="0"/>
    <m/>
    <m/>
    <m/>
    <m/>
    <m/>
    <m/>
    <n v="0.47436840000000002"/>
    <m/>
    <m/>
    <m/>
    <m/>
    <m/>
    <m/>
    <m/>
    <m/>
    <m/>
    <m/>
    <n v="0"/>
    <s v="455014,53"/>
    <s v="6216347,7"/>
    <n v="0.47436840000000002"/>
    <n v="0"/>
    <n v="0"/>
  </r>
  <r>
    <n v="374"/>
    <x v="354"/>
    <s v=""/>
    <x v="872"/>
    <n v="2017"/>
    <n v="41160128"/>
    <x v="145"/>
    <x v="352"/>
    <x v="351"/>
    <n v="7870"/>
    <s v="Roslev"/>
    <n v="779"/>
    <n v="253"/>
    <x v="133"/>
    <m/>
    <s v="FJ"/>
    <s v="Fjernvarmeværk"/>
    <n v="353000"/>
    <n v="350030"/>
    <x v="499"/>
    <x v="0"/>
    <s v="fvv"/>
    <d v="1984-01-01T00:00:00"/>
    <m/>
    <n v="4.9000000000000004"/>
    <n v="0"/>
    <n v="4.9000000000000004"/>
    <x v="721"/>
    <n v="56.673609999999996"/>
    <n v="56.673609999999996"/>
    <n v="0"/>
    <n v="0"/>
    <n v="1"/>
    <n v="0"/>
    <n v="0"/>
    <x v="0"/>
    <x v="0"/>
    <m/>
    <m/>
    <m/>
    <m/>
    <m/>
    <m/>
    <m/>
    <m/>
    <m/>
    <m/>
    <n v="56.673610000000004"/>
    <m/>
    <m/>
    <m/>
    <m/>
    <m/>
    <m/>
    <m/>
    <s v="498914"/>
    <s v="6285112"/>
    <n v="0"/>
    <n v="56.673610000000004"/>
    <n v="0"/>
  </r>
  <r>
    <n v="374"/>
    <x v="354"/>
    <s v=""/>
    <x v="873"/>
    <n v="2017"/>
    <n v="41160128"/>
    <x v="145"/>
    <x v="352"/>
    <x v="351"/>
    <n v="7870"/>
    <s v="Roslev"/>
    <n v="779"/>
    <n v="253"/>
    <x v="133"/>
    <m/>
    <s v="FJ"/>
    <s v="Fjernvarmeværk"/>
    <n v="353000"/>
    <n v="350030"/>
    <x v="500"/>
    <x v="0"/>
    <s v="fvv"/>
    <d v="1992-01-01T00:00:00"/>
    <m/>
    <n v="5"/>
    <n v="0"/>
    <n v="5"/>
    <x v="722"/>
    <n v="0.56499999999999995"/>
    <n v="0.56499999999999995"/>
    <n v="0"/>
    <n v="0"/>
    <n v="1"/>
    <n v="0"/>
    <n v="0"/>
    <x v="0"/>
    <x v="0"/>
    <m/>
    <m/>
    <m/>
    <n v="0.56499999999999995"/>
    <m/>
    <m/>
    <m/>
    <m/>
    <m/>
    <m/>
    <m/>
    <m/>
    <m/>
    <m/>
    <m/>
    <m/>
    <m/>
    <m/>
    <s v="498914"/>
    <s v="6285112"/>
    <n v="0.56499999999999995"/>
    <n v="0"/>
    <n v="0"/>
  </r>
  <r>
    <n v="376"/>
    <x v="355"/>
    <s v=""/>
    <x v="874"/>
    <n v="2017"/>
    <n v="40744517"/>
    <x v="146"/>
    <x v="353"/>
    <x v="352"/>
    <n v="5900"/>
    <s v="Rudkøbing"/>
    <n v="482"/>
    <n v="85"/>
    <x v="134"/>
    <m/>
    <s v="DC"/>
    <s v="Decentralt værk"/>
    <n v="353000"/>
    <n v="350030"/>
    <x v="501"/>
    <x v="8"/>
    <s v="kvt"/>
    <d v="1990-01-01T00:00:00"/>
    <d v="2018-02-28T00:00:00"/>
    <n v="13.4"/>
    <n v="2.2999999999999998"/>
    <n v="8"/>
    <x v="723"/>
    <n v="161.34479999999999"/>
    <n v="161.34479999999999"/>
    <n v="27.565200000000001"/>
    <n v="25.3764"/>
    <n v="0.3561396615736428"/>
    <n v="0.64386033842635726"/>
    <n v="0"/>
    <x v="0"/>
    <x v="0"/>
    <m/>
    <m/>
    <m/>
    <n v="0"/>
    <m/>
    <m/>
    <m/>
    <m/>
    <m/>
    <n v="226.51900000000001"/>
    <m/>
    <m/>
    <m/>
    <m/>
    <m/>
    <m/>
    <m/>
    <m/>
    <s v="611229,64"/>
    <s v="6088997,89"/>
    <n v="0"/>
    <n v="226.51900000000001"/>
    <n v="0"/>
  </r>
  <r>
    <n v="376"/>
    <x v="355"/>
    <s v=""/>
    <x v="875"/>
    <n v="2017"/>
    <n v="40744517"/>
    <x v="146"/>
    <x v="353"/>
    <x v="352"/>
    <n v="5900"/>
    <s v="Rudkøbing"/>
    <n v="482"/>
    <n v="85"/>
    <x v="134"/>
    <m/>
    <s v="DC"/>
    <s v="Decentralt værk"/>
    <n v="353000"/>
    <n v="350030"/>
    <x v="91"/>
    <x v="0"/>
    <s v="fvv"/>
    <d v="2012-09-15T00:00:00"/>
    <m/>
    <n v="6"/>
    <n v="0"/>
    <n v="7.5"/>
    <x v="724"/>
    <n v="75.985200000000006"/>
    <n v="75.985200000000006"/>
    <n v="0"/>
    <n v="0"/>
    <n v="1"/>
    <n v="0"/>
    <n v="0"/>
    <x v="0"/>
    <x v="0"/>
    <m/>
    <m/>
    <m/>
    <m/>
    <m/>
    <m/>
    <m/>
    <m/>
    <m/>
    <m/>
    <n v="63.816600000000001"/>
    <m/>
    <m/>
    <m/>
    <m/>
    <m/>
    <m/>
    <m/>
    <s v="611229,64"/>
    <s v="6088997,89"/>
    <n v="0"/>
    <n v="63.816600000000001"/>
    <n v="0"/>
  </r>
  <r>
    <n v="376"/>
    <x v="356"/>
    <s v=""/>
    <x v="876"/>
    <n v="2017"/>
    <n v="40744517"/>
    <x v="146"/>
    <x v="354"/>
    <x v="353"/>
    <n v="5900"/>
    <s v="Rudkøbing"/>
    <n v="482"/>
    <n v="85"/>
    <x v="134"/>
    <m/>
    <s v="FJ"/>
    <s v="Fjernvarmeværk"/>
    <n v="353000"/>
    <n v="350030"/>
    <x v="502"/>
    <x v="0"/>
    <s v="fvv"/>
    <d v="1961-01-01T00:00:00"/>
    <m/>
    <n v="16.62"/>
    <n v="0"/>
    <n v="15.58"/>
    <x v="725"/>
    <n v="1.3031999999999999"/>
    <n v="1.3031999999999999"/>
    <n v="0"/>
    <n v="0"/>
    <n v="1"/>
    <n v="0"/>
    <n v="0"/>
    <x v="0"/>
    <x v="0"/>
    <m/>
    <m/>
    <m/>
    <n v="1.4518"/>
    <m/>
    <m/>
    <m/>
    <m/>
    <m/>
    <m/>
    <m/>
    <m/>
    <m/>
    <n v="0"/>
    <m/>
    <m/>
    <m/>
    <m/>
    <s v="609951,47"/>
    <s v="6089382,27"/>
    <n v="1.4518"/>
    <n v="0"/>
    <n v="0"/>
  </r>
  <r>
    <n v="376"/>
    <x v="357"/>
    <s v=""/>
    <x v="877"/>
    <n v="2017"/>
    <n v="40744517"/>
    <x v="146"/>
    <x v="355"/>
    <x v="354"/>
    <n v="5953"/>
    <s v="Tranekær"/>
    <n v="482"/>
    <n v="85"/>
    <x v="134"/>
    <m/>
    <s v="FJ"/>
    <s v="Fjernvarmeværk"/>
    <n v="353000"/>
    <n v="350030"/>
    <x v="274"/>
    <x v="0"/>
    <s v="fvv"/>
    <d v="1991-09-01T00:00:00"/>
    <m/>
    <n v="2.5"/>
    <n v="0"/>
    <n v="2.5"/>
    <x v="21"/>
    <n v="0"/>
    <n v="0"/>
    <n v="0"/>
    <n v="0"/>
    <n v="1"/>
    <n v="0"/>
    <n v="0"/>
    <x v="0"/>
    <x v="0"/>
    <m/>
    <m/>
    <m/>
    <m/>
    <m/>
    <m/>
    <m/>
    <m/>
    <m/>
    <m/>
    <m/>
    <m/>
    <m/>
    <n v="0"/>
    <m/>
    <m/>
    <m/>
    <m/>
    <s v="615370,34"/>
    <s v="6090848,22"/>
    <n v="0"/>
    <n v="0"/>
    <n v="0"/>
  </r>
  <r>
    <n v="377"/>
    <x v="358"/>
    <s v=""/>
    <x v="878"/>
    <n v="2017"/>
    <n v="49302355"/>
    <x v="147"/>
    <x v="356"/>
    <x v="355"/>
    <n v="8270"/>
    <s v="Højbjerg"/>
    <n v="751"/>
    <n v="206"/>
    <x v="69"/>
    <m/>
    <s v="FJ"/>
    <s v="Fjernvarmeværk"/>
    <n v="353000"/>
    <n v="350030"/>
    <x v="322"/>
    <x v="0"/>
    <s v="fvv"/>
    <d v="2010-09-01T00:00:00"/>
    <m/>
    <n v="4.5999999999999996"/>
    <n v="0"/>
    <n v="4.5999999999999996"/>
    <x v="726"/>
    <n v="5.3800000000000002E-3"/>
    <n v="5.3800000000000002E-3"/>
    <n v="0"/>
    <n v="0"/>
    <n v="1"/>
    <n v="0"/>
    <n v="0"/>
    <x v="0"/>
    <x v="0"/>
    <m/>
    <m/>
    <m/>
    <n v="5.3804999999999999E-3"/>
    <m/>
    <m/>
    <m/>
    <m/>
    <m/>
    <m/>
    <m/>
    <m/>
    <m/>
    <m/>
    <m/>
    <m/>
    <m/>
    <m/>
    <s v="573172"/>
    <s v="6219844"/>
    <n v="5.3804999999999999E-3"/>
    <n v="0"/>
    <n v="0"/>
  </r>
  <r>
    <n v="378"/>
    <x v="359"/>
    <s v=""/>
    <x v="879"/>
    <n v="2017"/>
    <n v="22950312"/>
    <x v="148"/>
    <x v="357"/>
    <x v="356"/>
    <n v="8680"/>
    <s v="Ry"/>
    <n v="746"/>
    <n v="222"/>
    <x v="135"/>
    <m/>
    <s v="FJ"/>
    <s v="Fjernvarmeværk"/>
    <n v="353000"/>
    <n v="350030"/>
    <x v="503"/>
    <x v="0"/>
    <s v="fvv"/>
    <d v="1987-01-01T00:00:00"/>
    <m/>
    <n v="6.3"/>
    <n v="0"/>
    <n v="5.8"/>
    <x v="727"/>
    <n v="1.3824000000000001"/>
    <n v="1.3572"/>
    <n v="0"/>
    <n v="0"/>
    <n v="1"/>
    <n v="0"/>
    <n v="0"/>
    <x v="0"/>
    <x v="0"/>
    <m/>
    <m/>
    <m/>
    <m/>
    <m/>
    <m/>
    <m/>
    <m/>
    <m/>
    <m/>
    <m/>
    <m/>
    <n v="1.5925"/>
    <m/>
    <m/>
    <m/>
    <m/>
    <m/>
    <s v="548523"/>
    <s v="6216490"/>
    <n v="0"/>
    <n v="1.5925"/>
    <n v="0"/>
  </r>
  <r>
    <n v="378"/>
    <x v="359"/>
    <s v=""/>
    <x v="880"/>
    <n v="2017"/>
    <n v="22950312"/>
    <x v="148"/>
    <x v="357"/>
    <x v="356"/>
    <n v="8680"/>
    <s v="Ry"/>
    <n v="746"/>
    <n v="222"/>
    <x v="135"/>
    <m/>
    <s v="FJ"/>
    <s v="Fjernvarmeværk"/>
    <n v="353000"/>
    <n v="350030"/>
    <x v="504"/>
    <x v="0"/>
    <s v="fvv"/>
    <d v="1997-01-01T00:00:00"/>
    <m/>
    <n v="6.9"/>
    <n v="0"/>
    <n v="6.4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48523"/>
    <s v="6216490"/>
    <n v="0"/>
    <n v="0"/>
    <n v="0"/>
  </r>
  <r>
    <n v="378"/>
    <x v="359"/>
    <s v=""/>
    <x v="881"/>
    <n v="2017"/>
    <n v="22950312"/>
    <x v="148"/>
    <x v="357"/>
    <x v="356"/>
    <n v="8680"/>
    <s v="Ry"/>
    <n v="746"/>
    <n v="222"/>
    <x v="135"/>
    <m/>
    <s v="FJ"/>
    <s v="Fjernvarmeværk"/>
    <n v="353000"/>
    <n v="350030"/>
    <x v="505"/>
    <x v="3"/>
    <s v="fvv"/>
    <d v="1990-01-01T00:00:00"/>
    <d v="2019-04-23T00:00:00"/>
    <n v="1.7"/>
    <n v="0"/>
    <n v="1.7"/>
    <x v="728"/>
    <n v="3.2724000000000002"/>
    <n v="3.2724000000000002"/>
    <n v="0"/>
    <n v="0"/>
    <n v="1"/>
    <n v="0"/>
    <n v="0"/>
    <x v="0"/>
    <x v="0"/>
    <m/>
    <m/>
    <m/>
    <m/>
    <m/>
    <m/>
    <m/>
    <m/>
    <m/>
    <m/>
    <m/>
    <m/>
    <m/>
    <m/>
    <m/>
    <n v="3.2724000000000002"/>
    <m/>
    <m/>
    <s v="548523"/>
    <s v="6216490"/>
    <n v="0"/>
    <n v="3.2724000000000002"/>
    <n v="0"/>
  </r>
  <r>
    <n v="378"/>
    <x v="359"/>
    <s v=""/>
    <x v="882"/>
    <n v="2017"/>
    <n v="22950312"/>
    <x v="148"/>
    <x v="357"/>
    <x v="356"/>
    <n v="8680"/>
    <s v="Ry"/>
    <n v="746"/>
    <n v="222"/>
    <x v="135"/>
    <m/>
    <s v="FJ"/>
    <s v="Fjernvarmeværk"/>
    <n v="353000"/>
    <n v="350030"/>
    <x v="506"/>
    <x v="0"/>
    <s v="fvv"/>
    <d v="1996-01-01T00:00:00"/>
    <m/>
    <n v="6.4"/>
    <n v="0"/>
    <n v="5.8"/>
    <x v="21"/>
    <n v="0"/>
    <n v="0"/>
    <n v="0"/>
    <n v="0"/>
    <n v="1"/>
    <n v="0"/>
    <n v="0"/>
    <x v="0"/>
    <x v="0"/>
    <m/>
    <m/>
    <m/>
    <m/>
    <m/>
    <m/>
    <m/>
    <m/>
    <m/>
    <m/>
    <m/>
    <m/>
    <n v="0"/>
    <m/>
    <m/>
    <m/>
    <m/>
    <m/>
    <s v="548523"/>
    <s v="6216490"/>
    <n v="0"/>
    <n v="0"/>
    <n v="0"/>
  </r>
  <r>
    <n v="378"/>
    <x v="360"/>
    <s v=""/>
    <x v="883"/>
    <n v="2017"/>
    <n v="22950312"/>
    <x v="148"/>
    <x v="358"/>
    <x v="357"/>
    <n v="8680"/>
    <s v="Ry"/>
    <n v="746"/>
    <n v="222"/>
    <x v="135"/>
    <m/>
    <s v="FJ"/>
    <s v="Fjernvarmeværk"/>
    <n v="353000"/>
    <n v="350030"/>
    <x v="507"/>
    <x v="0"/>
    <s v="fvv"/>
    <d v="1998-01-01T00:00:00"/>
    <m/>
    <n v="7.5"/>
    <n v="0"/>
    <n v="7.5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47350"/>
    <s v="6216681"/>
    <n v="0"/>
    <n v="0"/>
    <n v="0"/>
  </r>
  <r>
    <n v="378"/>
    <x v="361"/>
    <s v=""/>
    <x v="884"/>
    <n v="2017"/>
    <n v="22950312"/>
    <x v="148"/>
    <x v="359"/>
    <x v="358"/>
    <n v="8680"/>
    <s v="Ry"/>
    <n v="746"/>
    <n v="222"/>
    <x v="135"/>
    <m/>
    <s v="FJ"/>
    <s v="Fjernvarmeværk"/>
    <n v="353000"/>
    <n v="350030"/>
    <x v="147"/>
    <x v="0"/>
    <s v="fvv"/>
    <d v="2003-01-01T00:00:00"/>
    <m/>
    <n v="8"/>
    <n v="0"/>
    <n v="10"/>
    <x v="729"/>
    <n v="63.305999999999997"/>
    <n v="61.073999999999998"/>
    <n v="0"/>
    <n v="0"/>
    <n v="1"/>
    <n v="0"/>
    <n v="0"/>
    <x v="0"/>
    <x v="0"/>
    <m/>
    <m/>
    <m/>
    <m/>
    <m/>
    <m/>
    <m/>
    <m/>
    <m/>
    <m/>
    <n v="61.27"/>
    <m/>
    <m/>
    <m/>
    <m/>
    <m/>
    <m/>
    <m/>
    <s v="548949,77"/>
    <s v="6215641,81"/>
    <n v="0"/>
    <n v="61.27"/>
    <n v="0"/>
  </r>
  <r>
    <n v="378"/>
    <x v="361"/>
    <s v=""/>
    <x v="885"/>
    <n v="2017"/>
    <n v="22950312"/>
    <x v="148"/>
    <x v="359"/>
    <x v="358"/>
    <n v="8680"/>
    <s v="Ry"/>
    <n v="746"/>
    <n v="222"/>
    <x v="135"/>
    <m/>
    <s v="FJ"/>
    <s v="Fjernvarmeværk"/>
    <n v="353000"/>
    <n v="350030"/>
    <x v="96"/>
    <x v="0"/>
    <s v="fvv"/>
    <d v="2014-10-01T00:00:00"/>
    <m/>
    <n v="8"/>
    <n v="0"/>
    <n v="11.8"/>
    <x v="730"/>
    <n v="149.9796"/>
    <n v="149.9796"/>
    <n v="0"/>
    <n v="0"/>
    <n v="1"/>
    <n v="0"/>
    <n v="0"/>
    <x v="0"/>
    <x v="0"/>
    <m/>
    <m/>
    <m/>
    <m/>
    <m/>
    <m/>
    <m/>
    <m/>
    <m/>
    <m/>
    <n v="142.93799999999999"/>
    <m/>
    <m/>
    <m/>
    <m/>
    <m/>
    <m/>
    <m/>
    <s v="548949,77"/>
    <s v="6215641,81"/>
    <n v="0"/>
    <n v="142.93799999999999"/>
    <n v="0"/>
  </r>
  <r>
    <n v="379"/>
    <x v="362"/>
    <s v=""/>
    <x v="886"/>
    <n v="2017"/>
    <n v="57858311"/>
    <x v="149"/>
    <x v="360"/>
    <x v="359"/>
    <n v="8550"/>
    <s v="Ryomgård"/>
    <n v="706"/>
    <n v="212"/>
    <x v="136"/>
    <m/>
    <s v="FJ"/>
    <s v="Fjernvarmeværk"/>
    <n v="353000"/>
    <n v="350030"/>
    <x v="508"/>
    <x v="0"/>
    <s v="fvv"/>
    <d v="1989-06-16T00:00:00"/>
    <d v="2019-08-01T00:00:00"/>
    <n v="4"/>
    <n v="0"/>
    <n v="4"/>
    <x v="731"/>
    <n v="69.411600000000007"/>
    <n v="69.411600000000007"/>
    <n v="0"/>
    <n v="0"/>
    <n v="1"/>
    <n v="0"/>
    <n v="0"/>
    <x v="0"/>
    <x v="0"/>
    <m/>
    <m/>
    <m/>
    <m/>
    <m/>
    <m/>
    <m/>
    <m/>
    <m/>
    <n v="78.531999999999996"/>
    <m/>
    <m/>
    <m/>
    <m/>
    <m/>
    <m/>
    <m/>
    <m/>
    <s v="593130,42"/>
    <s v="6250617,08"/>
    <n v="0"/>
    <n v="78.531999999999996"/>
    <n v="0"/>
  </r>
  <r>
    <n v="379"/>
    <x v="362"/>
    <s v=""/>
    <x v="887"/>
    <n v="2017"/>
    <n v="57858311"/>
    <x v="149"/>
    <x v="360"/>
    <x v="359"/>
    <n v="8550"/>
    <s v="Ryomgård"/>
    <n v="706"/>
    <n v="212"/>
    <x v="136"/>
    <m/>
    <s v="FJ"/>
    <s v="Fjernvarmeværk"/>
    <n v="353000"/>
    <n v="350030"/>
    <x v="69"/>
    <x v="0"/>
    <s v="fvv"/>
    <d v="1989-10-15T00:00:00"/>
    <d v="2019-08-01T00:00:00"/>
    <n v="4"/>
    <n v="0"/>
    <n v="4"/>
    <x v="21"/>
    <n v="0"/>
    <n v="0"/>
    <n v="0"/>
    <n v="0"/>
    <n v="1"/>
    <n v="0"/>
    <n v="0"/>
    <x v="0"/>
    <x v="0"/>
    <m/>
    <n v="0"/>
    <m/>
    <m/>
    <m/>
    <m/>
    <m/>
    <m/>
    <m/>
    <m/>
    <m/>
    <m/>
    <m/>
    <m/>
    <m/>
    <m/>
    <m/>
    <m/>
    <s v="593130,42"/>
    <s v="6250617,08"/>
    <n v="0"/>
    <n v="0"/>
    <n v="0"/>
  </r>
  <r>
    <n v="380"/>
    <x v="363"/>
    <s v=""/>
    <x v="888"/>
    <n v="2017"/>
    <n v="24591328"/>
    <x v="150"/>
    <x v="361"/>
    <x v="360"/>
    <n v="4970"/>
    <s v="Rødby"/>
    <n v="360"/>
    <n v="57"/>
    <x v="137"/>
    <m/>
    <s v="FJ"/>
    <s v="Fjernvarmeværk"/>
    <n v="353000"/>
    <n v="350030"/>
    <x v="184"/>
    <x v="0"/>
    <s v="fvv"/>
    <d v="2003-11-01T00:00:00"/>
    <m/>
    <n v="6"/>
    <n v="0"/>
    <n v="6"/>
    <x v="732"/>
    <n v="100.6704"/>
    <n v="97.383600000000001"/>
    <n v="0"/>
    <n v="0"/>
    <n v="1"/>
    <n v="0"/>
    <n v="0"/>
    <x v="0"/>
    <x v="0"/>
    <m/>
    <m/>
    <m/>
    <n v="0"/>
    <m/>
    <m/>
    <m/>
    <m/>
    <m/>
    <n v="105.705"/>
    <m/>
    <m/>
    <m/>
    <m/>
    <m/>
    <m/>
    <m/>
    <m/>
    <s v="654589"/>
    <s v="6063647"/>
    <n v="0"/>
    <n v="105.705"/>
    <n v="0"/>
  </r>
  <r>
    <n v="380"/>
    <x v="363"/>
    <s v=""/>
    <x v="889"/>
    <n v="2017"/>
    <n v="24591328"/>
    <x v="150"/>
    <x v="361"/>
    <x v="360"/>
    <n v="4970"/>
    <s v="Rødby"/>
    <n v="360"/>
    <n v="57"/>
    <x v="137"/>
    <m/>
    <s v="FJ"/>
    <s v="Fjernvarmeværk"/>
    <n v="353000"/>
    <n v="350030"/>
    <x v="69"/>
    <x v="0"/>
    <s v="fvv"/>
    <d v="2003-01-01T00:00:00"/>
    <m/>
    <n v="7.5"/>
    <n v="0"/>
    <n v="7.5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654589"/>
    <s v="6063647"/>
    <n v="0"/>
    <n v="0"/>
    <n v="0"/>
  </r>
  <r>
    <n v="380"/>
    <x v="363"/>
    <s v=""/>
    <x v="890"/>
    <n v="2017"/>
    <n v="24591328"/>
    <x v="150"/>
    <x v="361"/>
    <x v="360"/>
    <n v="4970"/>
    <s v="Rødby"/>
    <n v="360"/>
    <n v="57"/>
    <x v="137"/>
    <m/>
    <s v="FJ"/>
    <s v="Fjernvarmeværk"/>
    <n v="353000"/>
    <n v="350030"/>
    <x v="254"/>
    <x v="0"/>
    <s v="fvv"/>
    <d v="2012-01-01T00:00:00"/>
    <m/>
    <n v="3"/>
    <n v="0"/>
    <n v="3"/>
    <x v="733"/>
    <n v="0.4788"/>
    <n v="0.4788"/>
    <n v="0"/>
    <n v="0"/>
    <n v="1"/>
    <n v="0"/>
    <n v="0"/>
    <x v="0"/>
    <x v="0"/>
    <m/>
    <m/>
    <m/>
    <m/>
    <m/>
    <m/>
    <m/>
    <m/>
    <m/>
    <m/>
    <m/>
    <m/>
    <n v="0.52500000000000002"/>
    <m/>
    <m/>
    <m/>
    <m/>
    <m/>
    <s v="654589"/>
    <s v="6063647"/>
    <n v="0"/>
    <n v="0.52500000000000002"/>
    <n v="0"/>
  </r>
  <r>
    <n v="381"/>
    <x v="364"/>
    <s v=""/>
    <x v="891"/>
    <n v="2017"/>
    <n v="16783013"/>
    <x v="151"/>
    <x v="362"/>
    <x v="361"/>
    <n v="4970"/>
    <s v="Rødby"/>
    <n v="360"/>
    <n v="58"/>
    <x v="138"/>
    <m/>
    <s v="FJ"/>
    <s v="Fjernvarmeværk"/>
    <n v="353000"/>
    <n v="350030"/>
    <x v="76"/>
    <x v="0"/>
    <s v="fvv"/>
    <d v="2006-10-01T00:00:00"/>
    <m/>
    <n v="5.5"/>
    <n v="0"/>
    <n v="5.5"/>
    <x v="734"/>
    <n v="47.27"/>
    <n v="47.27"/>
    <n v="0"/>
    <n v="0"/>
    <n v="1"/>
    <n v="0"/>
    <n v="0"/>
    <x v="0"/>
    <x v="0"/>
    <m/>
    <m/>
    <m/>
    <m/>
    <m/>
    <m/>
    <m/>
    <m/>
    <m/>
    <n v="47.27"/>
    <m/>
    <m/>
    <m/>
    <m/>
    <m/>
    <m/>
    <m/>
    <m/>
    <s v="652328"/>
    <s v="6059806"/>
    <n v="0"/>
    <n v="47.27"/>
    <n v="0"/>
  </r>
  <r>
    <n v="381"/>
    <x v="364"/>
    <s v=""/>
    <x v="892"/>
    <n v="2017"/>
    <n v="16783013"/>
    <x v="151"/>
    <x v="362"/>
    <x v="361"/>
    <n v="4970"/>
    <s v="Rødby"/>
    <n v="360"/>
    <n v="58"/>
    <x v="138"/>
    <m/>
    <s v="FJ"/>
    <s v="Fjernvarmeværk"/>
    <n v="353000"/>
    <n v="350030"/>
    <x v="4"/>
    <x v="0"/>
    <s v="fvv"/>
    <d v="2011-11-01T00:00:00"/>
    <m/>
    <n v="5.5"/>
    <n v="0"/>
    <n v="5.5"/>
    <x v="735"/>
    <n v="98.194000000000003"/>
    <n v="98.194000000000003"/>
    <n v="0"/>
    <n v="0"/>
    <n v="1"/>
    <n v="0"/>
    <n v="0"/>
    <x v="0"/>
    <x v="0"/>
    <m/>
    <m/>
    <m/>
    <m/>
    <m/>
    <m/>
    <m/>
    <m/>
    <m/>
    <n v="98.194000000000003"/>
    <m/>
    <m/>
    <m/>
    <m/>
    <m/>
    <m/>
    <m/>
    <m/>
    <s v="652328"/>
    <s v="6059806"/>
    <n v="0"/>
    <n v="98.194000000000003"/>
    <n v="0"/>
  </r>
  <r>
    <n v="381"/>
    <x v="365"/>
    <s v=""/>
    <x v="893"/>
    <n v="2017"/>
    <n v="16783013"/>
    <x v="151"/>
    <x v="363"/>
    <x v="362"/>
    <n v="4970"/>
    <s v="Rødby"/>
    <n v="360"/>
    <n v="58"/>
    <x v="138"/>
    <m/>
    <s v="FJ"/>
    <s v="Fjernvarmeværk"/>
    <n v="353000"/>
    <n v="350030"/>
    <x v="123"/>
    <x v="0"/>
    <s v="fvv"/>
    <d v="1965-09-01T00:00:00"/>
    <m/>
    <n v="8.1999999999999993"/>
    <n v="0"/>
    <n v="8.1999999999999993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652195,08"/>
    <s v="6059770,73"/>
    <n v="0"/>
    <n v="0"/>
    <n v="0"/>
  </r>
  <r>
    <n v="384"/>
    <x v="366"/>
    <s v=""/>
    <x v="894"/>
    <n v="2017"/>
    <n v="18211912"/>
    <x v="152"/>
    <x v="364"/>
    <x v="363"/>
    <n v="8840"/>
    <s v="Rødkærsbro"/>
    <n v="791"/>
    <n v="232"/>
    <x v="139"/>
    <m/>
    <s v="DC"/>
    <s v="Decentralt værk"/>
    <n v="353000"/>
    <n v="350030"/>
    <x v="509"/>
    <x v="1"/>
    <s v="kvt"/>
    <d v="1994-01-01T00:00:00"/>
    <m/>
    <n v="6.4"/>
    <n v="2.7"/>
    <n v="3.5"/>
    <x v="736"/>
    <n v="16.847999999999999"/>
    <n v="16.847999999999999"/>
    <n v="13.200480000000001"/>
    <n v="13.200480000000001"/>
    <n v="0.25342354633979502"/>
    <n v="0.74657645366020498"/>
    <n v="0"/>
    <x v="0"/>
    <x v="0"/>
    <m/>
    <m/>
    <m/>
    <m/>
    <m/>
    <m/>
    <n v="33.240794399999999"/>
    <m/>
    <m/>
    <m/>
    <m/>
    <m/>
    <m/>
    <m/>
    <m/>
    <m/>
    <m/>
    <m/>
    <s v="531143,3"/>
    <s v="6245455,14"/>
    <n v="33.240794399999999"/>
    <n v="0"/>
    <n v="0"/>
  </r>
  <r>
    <n v="384"/>
    <x v="366"/>
    <s v=""/>
    <x v="895"/>
    <n v="2017"/>
    <n v="18211912"/>
    <x v="152"/>
    <x v="364"/>
    <x v="363"/>
    <n v="8840"/>
    <s v="Rødkærsbro"/>
    <n v="791"/>
    <n v="232"/>
    <x v="139"/>
    <m/>
    <s v="DC"/>
    <s v="Decentralt værk"/>
    <n v="353000"/>
    <n v="350030"/>
    <x v="510"/>
    <x v="0"/>
    <s v="fvv"/>
    <d v="1986-01-01T00:00:00"/>
    <m/>
    <n v="4"/>
    <n v="0"/>
    <n v="4"/>
    <x v="737"/>
    <n v="11.631600000000001"/>
    <n v="11.631600000000001"/>
    <n v="0"/>
    <n v="0"/>
    <n v="1"/>
    <n v="0"/>
    <n v="0"/>
    <x v="0"/>
    <x v="0"/>
    <m/>
    <m/>
    <m/>
    <m/>
    <m/>
    <m/>
    <n v="12.0299256"/>
    <m/>
    <m/>
    <m/>
    <m/>
    <m/>
    <m/>
    <m/>
    <m/>
    <m/>
    <m/>
    <m/>
    <s v="531143,3"/>
    <s v="6245455,14"/>
    <n v="12.0299256"/>
    <n v="0"/>
    <n v="0"/>
  </r>
  <r>
    <n v="386"/>
    <x v="367"/>
    <s v=""/>
    <x v="896"/>
    <n v="2017"/>
    <n v="89711215"/>
    <x v="153"/>
    <x v="365"/>
    <x v="364"/>
    <n v="8410"/>
    <s v="Rønde"/>
    <n v="706"/>
    <n v="223"/>
    <x v="140"/>
    <m/>
    <s v="FJ"/>
    <s v="Fjernvarmeværk"/>
    <n v="353000"/>
    <n v="350030"/>
    <x v="145"/>
    <x v="0"/>
    <s v="fvv"/>
    <d v="1996-01-01T00:00:00"/>
    <m/>
    <n v="7"/>
    <n v="0"/>
    <n v="5.5"/>
    <x v="738"/>
    <n v="0.96377000000000002"/>
    <n v="0.96377000000000002"/>
    <n v="0"/>
    <n v="0"/>
    <n v="1"/>
    <n v="0"/>
    <n v="0"/>
    <x v="0"/>
    <x v="0"/>
    <m/>
    <n v="8.8200000000000001E-2"/>
    <m/>
    <m/>
    <m/>
    <m/>
    <m/>
    <m/>
    <m/>
    <m/>
    <m/>
    <m/>
    <m/>
    <n v="1.138417"/>
    <m/>
    <m/>
    <m/>
    <m/>
    <s v="590450,59"/>
    <s v="6241213,24"/>
    <n v="8.8200000000000001E-2"/>
    <n v="1.138417"/>
    <n v="0"/>
  </r>
  <r>
    <n v="386"/>
    <x v="367"/>
    <s v=""/>
    <x v="897"/>
    <n v="2017"/>
    <n v="89711215"/>
    <x v="153"/>
    <x v="365"/>
    <x v="364"/>
    <n v="8410"/>
    <s v="Rønde"/>
    <n v="706"/>
    <n v="223"/>
    <x v="140"/>
    <m/>
    <s v="FJ"/>
    <s v="Fjernvarmeværk"/>
    <n v="353000"/>
    <n v="350030"/>
    <x v="511"/>
    <x v="0"/>
    <s v="fvv"/>
    <d v="2017-01-01T00:00:00"/>
    <m/>
    <n v="6"/>
    <n v="0"/>
    <n v="5.5"/>
    <x v="739"/>
    <n v="5.1521299999999997"/>
    <n v="5.1521299999999997"/>
    <n v="0"/>
    <n v="0"/>
    <n v="1"/>
    <n v="0"/>
    <n v="0"/>
    <x v="0"/>
    <x v="0"/>
    <m/>
    <m/>
    <m/>
    <m/>
    <m/>
    <m/>
    <m/>
    <m/>
    <m/>
    <m/>
    <m/>
    <n v="0.48249999999999998"/>
    <n v="5.1379999999999999"/>
    <m/>
    <m/>
    <m/>
    <m/>
    <m/>
    <s v="590450,59"/>
    <s v="6241213,24"/>
    <n v="0"/>
    <n v="5.6204999999999998"/>
    <n v="0"/>
  </r>
  <r>
    <n v="386"/>
    <x v="367"/>
    <s v=""/>
    <x v="898"/>
    <n v="2017"/>
    <n v="89711215"/>
    <x v="153"/>
    <x v="365"/>
    <x v="364"/>
    <n v="8410"/>
    <s v="Rønde"/>
    <n v="706"/>
    <n v="223"/>
    <x v="140"/>
    <m/>
    <s v="FJ"/>
    <s v="Fjernvarmeværk"/>
    <n v="353000"/>
    <n v="350030"/>
    <x v="512"/>
    <x v="0"/>
    <s v="fvv"/>
    <d v="2005-11-01T00:00:00"/>
    <m/>
    <n v="7"/>
    <n v="0"/>
    <n v="6.3"/>
    <x v="740"/>
    <n v="128.45115000000001"/>
    <n v="128.45115000000001"/>
    <n v="0"/>
    <n v="0"/>
    <n v="1"/>
    <n v="0"/>
    <n v="0"/>
    <x v="0"/>
    <x v="0"/>
    <m/>
    <m/>
    <m/>
    <m/>
    <m/>
    <m/>
    <m/>
    <m/>
    <m/>
    <n v="142.7235"/>
    <m/>
    <m/>
    <m/>
    <m/>
    <m/>
    <m/>
    <m/>
    <m/>
    <s v="590450,59"/>
    <s v="6241213,24"/>
    <n v="0"/>
    <n v="142.7235"/>
    <n v="0"/>
  </r>
  <r>
    <n v="389"/>
    <x v="368"/>
    <s v=""/>
    <x v="899"/>
    <n v="2017"/>
    <n v="56353712"/>
    <x v="154"/>
    <x v="366"/>
    <x v="365"/>
    <n v="4780"/>
    <s v="Stege"/>
    <n v="390"/>
    <n v="49"/>
    <x v="141"/>
    <m/>
    <s v="FJ"/>
    <s v="Fjernvarmeværk"/>
    <n v="353000"/>
    <n v="350030"/>
    <x v="513"/>
    <x v="0"/>
    <s v="fvv"/>
    <d v="1964-01-01T00:00:00"/>
    <m/>
    <n v="12"/>
    <n v="0"/>
    <n v="12.1"/>
    <x v="21"/>
    <n v="0"/>
    <n v="0"/>
    <n v="0"/>
    <n v="0"/>
    <n v="1"/>
    <n v="0"/>
    <n v="0"/>
    <x v="0"/>
    <x v="0"/>
    <m/>
    <m/>
    <m/>
    <m/>
    <m/>
    <m/>
    <m/>
    <m/>
    <m/>
    <m/>
    <m/>
    <m/>
    <m/>
    <n v="0"/>
    <m/>
    <m/>
    <m/>
    <m/>
    <s v="710222,89"/>
    <s v="6098663,34"/>
    <n v="0"/>
    <n v="0"/>
    <n v="0"/>
  </r>
  <r>
    <n v="389"/>
    <x v="369"/>
    <s v=""/>
    <x v="900"/>
    <n v="2017"/>
    <n v="56353712"/>
    <x v="154"/>
    <x v="367"/>
    <x v="366"/>
    <n v="4780"/>
    <s v="Stege"/>
    <n v="390"/>
    <n v="49"/>
    <x v="141"/>
    <m/>
    <s v="FJ"/>
    <s v="Fjernvarmeværk"/>
    <n v="353000"/>
    <n v="350030"/>
    <x v="184"/>
    <x v="0"/>
    <s v="fvv"/>
    <d v="2004-06-01T00:00:00"/>
    <m/>
    <n v="16"/>
    <n v="0"/>
    <n v="16"/>
    <x v="741"/>
    <n v="129.16079999999999"/>
    <n v="129.16079999999999"/>
    <n v="0"/>
    <n v="0"/>
    <n v="1"/>
    <n v="0"/>
    <n v="0"/>
    <x v="0"/>
    <x v="0"/>
    <m/>
    <m/>
    <m/>
    <m/>
    <m/>
    <m/>
    <m/>
    <m/>
    <m/>
    <n v="118.4795"/>
    <m/>
    <m/>
    <m/>
    <m/>
    <m/>
    <m/>
    <m/>
    <m/>
    <s v="710087,34"/>
    <s v="6099521,98"/>
    <n v="0"/>
    <n v="118.4795"/>
    <n v="0"/>
  </r>
  <r>
    <n v="389"/>
    <x v="370"/>
    <s v=""/>
    <x v="901"/>
    <n v="2017"/>
    <n v="56353712"/>
    <x v="154"/>
    <x v="368"/>
    <x v="367"/>
    <n v="4780"/>
    <s v="Stege"/>
    <n v="390"/>
    <n v="49"/>
    <x v="141"/>
    <m/>
    <s v="FJ"/>
    <s v="Fjernvarmeværk"/>
    <n v="353000"/>
    <n v="350030"/>
    <x v="514"/>
    <x v="3"/>
    <s v="fvv"/>
    <d v="2016-04-15T00:00:00"/>
    <m/>
    <n v="9"/>
    <n v="0"/>
    <n v="9"/>
    <x v="742"/>
    <n v="21.729600000000001"/>
    <n v="21.729600000000001"/>
    <n v="0"/>
    <n v="0"/>
    <n v="1"/>
    <n v="0"/>
    <n v="0"/>
    <x v="0"/>
    <x v="0"/>
    <m/>
    <m/>
    <m/>
    <m/>
    <m/>
    <m/>
    <m/>
    <m/>
    <m/>
    <m/>
    <m/>
    <m/>
    <m/>
    <m/>
    <m/>
    <n v="21.729599999999998"/>
    <m/>
    <m/>
    <s v="710344,42"/>
    <s v="6099813,34"/>
    <n v="0"/>
    <n v="21.729599999999998"/>
    <n v="0"/>
  </r>
  <r>
    <n v="390"/>
    <x v="371"/>
    <s v=""/>
    <x v="902"/>
    <n v="2017"/>
    <n v="19739112"/>
    <x v="155"/>
    <x v="369"/>
    <x v="368"/>
    <n v="4990"/>
    <s v="Sakskøbing"/>
    <n v="376"/>
    <n v="48"/>
    <x v="142"/>
    <m/>
    <s v="FJ"/>
    <s v="Fjernvarmeværk"/>
    <n v="353000"/>
    <n v="350030"/>
    <x v="515"/>
    <x v="0"/>
    <s v="fvv"/>
    <d v="2012-01-01T00:00:00"/>
    <m/>
    <n v="20.55"/>
    <n v="0"/>
    <n v="18.7"/>
    <x v="743"/>
    <n v="1.0206"/>
    <n v="1.0206"/>
    <n v="0"/>
    <n v="0"/>
    <n v="1"/>
    <n v="0"/>
    <n v="0"/>
    <x v="0"/>
    <x v="0"/>
    <m/>
    <m/>
    <m/>
    <n v="1.140666"/>
    <m/>
    <m/>
    <m/>
    <m/>
    <m/>
    <m/>
    <m/>
    <m/>
    <m/>
    <m/>
    <m/>
    <m/>
    <m/>
    <m/>
    <s v="669180,82"/>
    <s v="6076025,21"/>
    <n v="1.140666"/>
    <n v="0"/>
    <n v="0"/>
  </r>
  <r>
    <n v="391"/>
    <x v="372"/>
    <s v=""/>
    <x v="903"/>
    <n v="2017"/>
    <n v="20928719"/>
    <x v="156"/>
    <x v="370"/>
    <x v="369"/>
    <n v="9493"/>
    <s v="Saltum"/>
    <n v="849"/>
    <n v="310"/>
    <x v="143"/>
    <m/>
    <s v="DC"/>
    <s v="Decentralt værk"/>
    <n v="353000"/>
    <n v="350030"/>
    <x v="428"/>
    <x v="0"/>
    <s v="fvv"/>
    <d v="1989-10-01T00:00:00"/>
    <m/>
    <n v="4"/>
    <n v="0"/>
    <n v="4"/>
    <x v="744"/>
    <n v="30.715199999999999"/>
    <n v="30.715199999999999"/>
    <n v="0"/>
    <n v="0"/>
    <n v="1"/>
    <n v="0"/>
    <n v="0"/>
    <x v="0"/>
    <x v="0"/>
    <m/>
    <m/>
    <m/>
    <m/>
    <m/>
    <m/>
    <n v="29.732511600000002"/>
    <m/>
    <m/>
    <m/>
    <m/>
    <m/>
    <m/>
    <m/>
    <m/>
    <m/>
    <m/>
    <m/>
    <s v="542272"/>
    <s v="6348266"/>
    <n v="29.732511600000002"/>
    <n v="0"/>
    <n v="0"/>
  </r>
  <r>
    <n v="391"/>
    <x v="372"/>
    <s v=""/>
    <x v="904"/>
    <n v="2017"/>
    <n v="20928719"/>
    <x v="156"/>
    <x v="370"/>
    <x v="369"/>
    <n v="9493"/>
    <s v="Saltum"/>
    <n v="849"/>
    <n v="310"/>
    <x v="143"/>
    <m/>
    <s v="DC"/>
    <s v="Decentralt værk"/>
    <n v="353000"/>
    <n v="350030"/>
    <x v="55"/>
    <x v="1"/>
    <s v="kvt"/>
    <d v="1995-01-01T00:00:00"/>
    <m/>
    <n v="3.29"/>
    <n v="1.22"/>
    <n v="1.85"/>
    <x v="745"/>
    <n v="8.6400000000000005E-2"/>
    <n v="8.6400000000000005E-2"/>
    <n v="8.6400000000000005E-2"/>
    <n v="8.6400000000000005E-2"/>
    <n v="0.21774632553075668"/>
    <n v="0.78225367446924332"/>
    <n v="0"/>
    <x v="0"/>
    <x v="0"/>
    <m/>
    <m/>
    <m/>
    <m/>
    <m/>
    <m/>
    <n v="0.19839599999999999"/>
    <m/>
    <m/>
    <m/>
    <m/>
    <m/>
    <m/>
    <m/>
    <m/>
    <m/>
    <m/>
    <m/>
    <s v="542272"/>
    <s v="6348266"/>
    <n v="0.19839599999999999"/>
    <n v="0"/>
    <n v="0"/>
  </r>
  <r>
    <n v="391"/>
    <x v="372"/>
    <s v=""/>
    <x v="905"/>
    <n v="2017"/>
    <n v="20928719"/>
    <x v="156"/>
    <x v="370"/>
    <x v="369"/>
    <n v="9493"/>
    <s v="Saltum"/>
    <n v="849"/>
    <n v="310"/>
    <x v="143"/>
    <m/>
    <s v="DC"/>
    <s v="Decentralt værk"/>
    <n v="353000"/>
    <n v="350030"/>
    <x v="516"/>
    <x v="3"/>
    <s v="fvv"/>
    <d v="1988-09-21T00:00:00"/>
    <m/>
    <n v="0.5"/>
    <n v="0"/>
    <n v="0.6"/>
    <x v="746"/>
    <n v="1.5804"/>
    <n v="1.5804"/>
    <n v="0"/>
    <n v="0"/>
    <n v="1"/>
    <n v="0"/>
    <n v="0"/>
    <x v="0"/>
    <x v="0"/>
    <m/>
    <m/>
    <m/>
    <m/>
    <m/>
    <m/>
    <m/>
    <m/>
    <m/>
    <m/>
    <m/>
    <m/>
    <m/>
    <m/>
    <m/>
    <n v="1.5804"/>
    <m/>
    <m/>
    <s v="542272"/>
    <s v="6348266"/>
    <n v="0"/>
    <n v="1.5804"/>
    <n v="0"/>
  </r>
  <r>
    <n v="392"/>
    <x v="373"/>
    <s v=""/>
    <x v="906"/>
    <n v="2017"/>
    <n v="24989712"/>
    <x v="157"/>
    <x v="371"/>
    <x v="370"/>
    <n v="7260"/>
    <s v="Sønder Omme"/>
    <n v="530"/>
    <n v="129"/>
    <x v="144"/>
    <m/>
    <s v="FJ"/>
    <s v="Fjernvarmeværk"/>
    <n v="353000"/>
    <n v="350030"/>
    <x v="517"/>
    <x v="0"/>
    <s v="fvv"/>
    <d v="2011-06-07T00:00:00"/>
    <m/>
    <n v="5.14"/>
    <n v="0"/>
    <n v="6"/>
    <x v="747"/>
    <n v="67.118399999999994"/>
    <n v="66.038399999999996"/>
    <n v="0"/>
    <n v="0"/>
    <n v="1"/>
    <n v="0"/>
    <n v="0"/>
    <x v="0"/>
    <x v="0"/>
    <m/>
    <m/>
    <m/>
    <m/>
    <m/>
    <m/>
    <m/>
    <m/>
    <m/>
    <m/>
    <n v="61.631099999999996"/>
    <m/>
    <m/>
    <m/>
    <m/>
    <m/>
    <m/>
    <m/>
    <s v="492882"/>
    <s v="6188929"/>
    <n v="0"/>
    <n v="61.631099999999996"/>
    <n v="0"/>
  </r>
  <r>
    <n v="392"/>
    <x v="373"/>
    <s v=""/>
    <x v="907"/>
    <n v="2017"/>
    <n v="24989712"/>
    <x v="157"/>
    <x v="371"/>
    <x v="370"/>
    <n v="7260"/>
    <s v="Sønder Omme"/>
    <n v="530"/>
    <n v="129"/>
    <x v="144"/>
    <m/>
    <s v="FJ"/>
    <s v="Fjernvarmeværk"/>
    <n v="353000"/>
    <n v="350030"/>
    <x v="518"/>
    <x v="0"/>
    <s v="fvv"/>
    <d v="2011-06-07T00:00:00"/>
    <m/>
    <n v="8.7899999999999991"/>
    <n v="0"/>
    <n v="8"/>
    <x v="748"/>
    <n v="0.71640000000000004"/>
    <n v="0.71640000000000004"/>
    <n v="0"/>
    <n v="0"/>
    <n v="1"/>
    <n v="0"/>
    <n v="0"/>
    <x v="0"/>
    <x v="0"/>
    <m/>
    <m/>
    <n v="0.88388999999999995"/>
    <m/>
    <m/>
    <m/>
    <m/>
    <m/>
    <m/>
    <m/>
    <m/>
    <m/>
    <m/>
    <m/>
    <m/>
    <m/>
    <m/>
    <m/>
    <s v="492882"/>
    <s v="6188929"/>
    <n v="0.88388999999999995"/>
    <n v="0"/>
    <n v="0"/>
  </r>
  <r>
    <n v="394"/>
    <x v="374"/>
    <s v=""/>
    <x v="908"/>
    <n v="2017"/>
    <n v="18693518"/>
    <x v="158"/>
    <x v="372"/>
    <x v="371"/>
    <n v="6800"/>
    <s v="Varde"/>
    <n v="573"/>
    <n v="134"/>
    <x v="145"/>
    <m/>
    <s v="DC"/>
    <s v="Decentralt værk"/>
    <n v="353000"/>
    <n v="350030"/>
    <x v="56"/>
    <x v="0"/>
    <s v="fvv"/>
    <d v="1986-10-01T00:00:00"/>
    <m/>
    <n v="2.4"/>
    <n v="0"/>
    <n v="2.5"/>
    <x v="749"/>
    <n v="16.016400000000001"/>
    <n v="15.199199999999999"/>
    <n v="0"/>
    <n v="0"/>
    <n v="1"/>
    <n v="0"/>
    <n v="0"/>
    <x v="0"/>
    <x v="0"/>
    <m/>
    <m/>
    <m/>
    <m/>
    <m/>
    <m/>
    <n v="15.166760399999999"/>
    <m/>
    <m/>
    <m/>
    <m/>
    <m/>
    <m/>
    <m/>
    <m/>
    <m/>
    <m/>
    <m/>
    <s v="473191,2"/>
    <s v="6168786,23"/>
    <n v="15.166760399999999"/>
    <n v="0"/>
    <n v="0"/>
  </r>
  <r>
    <n v="394"/>
    <x v="374"/>
    <s v=""/>
    <x v="909"/>
    <n v="2017"/>
    <n v="18693518"/>
    <x v="158"/>
    <x v="372"/>
    <x v="371"/>
    <n v="6800"/>
    <s v="Varde"/>
    <n v="573"/>
    <n v="134"/>
    <x v="145"/>
    <m/>
    <s v="DC"/>
    <s v="Decentralt værk"/>
    <n v="353000"/>
    <n v="350030"/>
    <x v="75"/>
    <x v="1"/>
    <s v="kvt"/>
    <d v="1995-07-01T00:00:00"/>
    <m/>
    <n v="3.4"/>
    <n v="1.36"/>
    <n v="2"/>
    <x v="750"/>
    <n v="0.21240000000000001"/>
    <n v="0.2016"/>
    <n v="0.1368"/>
    <n v="0.13536000000000001"/>
    <n v="0.29014585976611296"/>
    <n v="0.70985414023388704"/>
    <n v="0"/>
    <x v="0"/>
    <x v="0"/>
    <m/>
    <m/>
    <m/>
    <m/>
    <m/>
    <m/>
    <n v="0.36602280000000004"/>
    <m/>
    <m/>
    <m/>
    <m/>
    <m/>
    <m/>
    <m/>
    <m/>
    <m/>
    <m/>
    <m/>
    <s v="473191,2"/>
    <s v="6168786,23"/>
    <n v="0.36602280000000004"/>
    <n v="0"/>
    <n v="0"/>
  </r>
  <r>
    <n v="394"/>
    <x v="374"/>
    <s v=""/>
    <x v="910"/>
    <n v="2017"/>
    <n v="18693518"/>
    <x v="158"/>
    <x v="372"/>
    <x v="371"/>
    <n v="6800"/>
    <s v="Varde"/>
    <n v="573"/>
    <n v="134"/>
    <x v="145"/>
    <m/>
    <s v="DC"/>
    <s v="Decentralt værk"/>
    <n v="353000"/>
    <n v="350030"/>
    <x v="8"/>
    <x v="3"/>
    <s v="fvv"/>
    <d v="2013-12-20T00:00:00"/>
    <m/>
    <n v="2.78"/>
    <n v="0"/>
    <n v="2.78"/>
    <x v="751"/>
    <n v="4.0608000000000004"/>
    <n v="3.8555999999999999"/>
    <n v="0"/>
    <n v="0"/>
    <n v="1"/>
    <n v="0"/>
    <n v="0"/>
    <x v="0"/>
    <x v="0"/>
    <m/>
    <m/>
    <m/>
    <m/>
    <m/>
    <m/>
    <m/>
    <m/>
    <m/>
    <m/>
    <m/>
    <m/>
    <m/>
    <m/>
    <m/>
    <n v="4.0608000000000004"/>
    <m/>
    <m/>
    <s v="473191,2"/>
    <s v="6168786,23"/>
    <n v="0"/>
    <n v="4.0608000000000004"/>
    <n v="0"/>
  </r>
  <r>
    <n v="394"/>
    <x v="374"/>
    <s v=""/>
    <x v="911"/>
    <n v="2017"/>
    <n v="18693518"/>
    <x v="158"/>
    <x v="372"/>
    <x v="371"/>
    <n v="6800"/>
    <s v="Varde"/>
    <n v="573"/>
    <n v="134"/>
    <x v="145"/>
    <m/>
    <s v="DC"/>
    <s v="Decentralt værk"/>
    <n v="353000"/>
    <n v="350030"/>
    <x v="12"/>
    <x v="4"/>
    <s v="fvv"/>
    <d v="2017-10-02T00:00:00"/>
    <m/>
    <n v="0.24099999999999999"/>
    <n v="0"/>
    <n v="0.84"/>
    <x v="752"/>
    <n v="5.0327999999999999"/>
    <n v="4.7761199999999997"/>
    <n v="0"/>
    <n v="0"/>
    <n v="1"/>
    <n v="0"/>
    <n v="0"/>
    <x v="0"/>
    <x v="0"/>
    <m/>
    <m/>
    <m/>
    <m/>
    <m/>
    <m/>
    <m/>
    <m/>
    <m/>
    <m/>
    <m/>
    <m/>
    <m/>
    <m/>
    <m/>
    <m/>
    <m/>
    <n v="1.5843240000000001"/>
    <s v="473191,2"/>
    <s v="6168786,23"/>
    <n v="0"/>
    <n v="0"/>
    <n v="1.5843240000000001"/>
  </r>
  <r>
    <n v="396"/>
    <x v="375"/>
    <s v=""/>
    <x v="912"/>
    <n v="2017"/>
    <n v="59426915"/>
    <x v="159"/>
    <x v="373"/>
    <x v="372"/>
    <n v="9870"/>
    <s v="Sindal"/>
    <n v="860"/>
    <n v="315"/>
    <x v="146"/>
    <n v="1"/>
    <s v="DC"/>
    <s v="Decentralt værk"/>
    <n v="353000"/>
    <n v="350030"/>
    <x v="519"/>
    <x v="1"/>
    <s v="kvt"/>
    <d v="1993-01-01T00:00:00"/>
    <m/>
    <n v="7.3"/>
    <n v="2.88"/>
    <n v="3.4"/>
    <x v="753"/>
    <n v="2.2176"/>
    <n v="2.2176"/>
    <n v="1.720224"/>
    <n v="1.720224"/>
    <n v="0.2503733245106543"/>
    <n v="0.7496266754893457"/>
    <n v="0"/>
    <x v="0"/>
    <x v="0"/>
    <m/>
    <m/>
    <m/>
    <m/>
    <m/>
    <m/>
    <n v="4.4285867999999997"/>
    <m/>
    <m/>
    <m/>
    <m/>
    <m/>
    <m/>
    <m/>
    <m/>
    <m/>
    <m/>
    <m/>
    <s v="571705,37"/>
    <s v="6371439,85"/>
    <n v="4.4285867999999997"/>
    <n v="0"/>
    <n v="0"/>
  </r>
  <r>
    <n v="396"/>
    <x v="375"/>
    <s v=""/>
    <x v="913"/>
    <n v="2017"/>
    <n v="59426915"/>
    <x v="159"/>
    <x v="373"/>
    <x v="372"/>
    <n v="9870"/>
    <s v="Sindal"/>
    <n v="860"/>
    <n v="315"/>
    <x v="146"/>
    <n v="1"/>
    <s v="DC"/>
    <s v="Decentralt værk"/>
    <n v="353000"/>
    <n v="350030"/>
    <x v="520"/>
    <x v="0"/>
    <s v="fvv"/>
    <d v="2010-11-01T00:00:00"/>
    <m/>
    <n v="9.1999999999999993"/>
    <n v="0"/>
    <n v="8.5"/>
    <x v="754"/>
    <n v="105.9876"/>
    <n v="105.9876"/>
    <n v="0"/>
    <n v="0"/>
    <n v="1"/>
    <n v="0"/>
    <n v="0"/>
    <x v="0"/>
    <x v="0"/>
    <m/>
    <m/>
    <m/>
    <m/>
    <m/>
    <m/>
    <n v="102.47644439999999"/>
    <m/>
    <m/>
    <m/>
    <m/>
    <m/>
    <m/>
    <m/>
    <m/>
    <m/>
    <m/>
    <m/>
    <s v="571705,37"/>
    <s v="6371439,85"/>
    <n v="102.47644439999999"/>
    <n v="0"/>
    <n v="0"/>
  </r>
  <r>
    <n v="396"/>
    <x v="375"/>
    <s v=""/>
    <x v="914"/>
    <n v="2017"/>
    <n v="59426915"/>
    <x v="159"/>
    <x v="373"/>
    <x v="372"/>
    <n v="9870"/>
    <s v="Sindal"/>
    <n v="860"/>
    <n v="315"/>
    <x v="146"/>
    <n v="1"/>
    <s v="DC"/>
    <s v="Decentralt værk"/>
    <n v="353000"/>
    <n v="350030"/>
    <x v="521"/>
    <x v="1"/>
    <s v="kvt"/>
    <d v="1993-01-01T00:00:00"/>
    <m/>
    <n v="7.3"/>
    <n v="2.88"/>
    <n v="3.4"/>
    <x v="753"/>
    <n v="2.0916000000000001"/>
    <n v="2.0916000000000001"/>
    <n v="1.720224"/>
    <n v="1.720224"/>
    <n v="0.23614756743618531"/>
    <n v="0.76385243256381474"/>
    <n v="0"/>
    <x v="0"/>
    <x v="0"/>
    <m/>
    <m/>
    <m/>
    <m/>
    <m/>
    <m/>
    <n v="4.4285867999999997"/>
    <m/>
    <m/>
    <m/>
    <m/>
    <m/>
    <m/>
    <m/>
    <m/>
    <m/>
    <m/>
    <m/>
    <s v="571705,37"/>
    <s v="6371439,85"/>
    <n v="4.4285867999999997"/>
    <n v="0"/>
    <n v="0"/>
  </r>
  <r>
    <n v="398"/>
    <x v="376"/>
    <s v=""/>
    <x v="915"/>
    <n v="2017"/>
    <n v="30179358"/>
    <x v="160"/>
    <x v="374"/>
    <x v="373"/>
    <n v="9990"/>
    <s v="Skagen"/>
    <n v="813"/>
    <n v="317"/>
    <x v="25"/>
    <m/>
    <s v="ER"/>
    <s v="Erhvervsværk"/>
    <n v="382110"/>
    <n v="383900"/>
    <x v="522"/>
    <x v="0"/>
    <s v="pvp"/>
    <d v="1979-05-01T00:00:00"/>
    <d v="2018-04-30T00:00:00"/>
    <n v="5"/>
    <n v="0"/>
    <n v="4.5999999999999996"/>
    <x v="755"/>
    <n v="100.854"/>
    <n v="99.464399999999998"/>
    <n v="0"/>
    <n v="0"/>
    <n v="0.98622166696412639"/>
    <n v="0"/>
    <n v="1.3778333035873613E-2"/>
    <x v="0"/>
    <x v="0"/>
    <m/>
    <m/>
    <m/>
    <m/>
    <m/>
    <m/>
    <m/>
    <n v="107.69580000000001"/>
    <m/>
    <m/>
    <m/>
    <n v="7.6414999999999997"/>
    <m/>
    <m/>
    <m/>
    <m/>
    <m/>
    <m/>
    <s v="593441,23"/>
    <s v="6400541,09"/>
    <n v="48.46311"/>
    <n v="66.874189999999999"/>
    <n v="0"/>
  </r>
  <r>
    <n v="398"/>
    <x v="377"/>
    <s v=""/>
    <x v="916"/>
    <n v="2017"/>
    <n v="30179358"/>
    <x v="160"/>
    <x v="375"/>
    <x v="374"/>
    <n v="9900"/>
    <s v="Frederikshavn"/>
    <n v="813"/>
    <n v="289"/>
    <x v="147"/>
    <m/>
    <s v="ER"/>
    <s v="Erhvervsværk"/>
    <n v="382120"/>
    <n v="383900"/>
    <x v="523"/>
    <x v="8"/>
    <s v="pev"/>
    <d v="1994-01-01T00:00:00"/>
    <m/>
    <n v="13.8"/>
    <n v="2.4"/>
    <n v="9.1999999999999993"/>
    <x v="756"/>
    <n v="283.536"/>
    <n v="283.15440000000001"/>
    <n v="65.343599999999995"/>
    <n v="53.603999999999999"/>
    <n v="0.37277022623898265"/>
    <n v="0.62672740078594513"/>
    <n v="5.0237297507221834E-4"/>
    <x v="0"/>
    <x v="0"/>
    <m/>
    <m/>
    <m/>
    <n v="1.4091"/>
    <m/>
    <m/>
    <m/>
    <n v="375.86540000000002"/>
    <m/>
    <m/>
    <m/>
    <n v="2.5230000000000001"/>
    <m/>
    <m/>
    <m/>
    <m/>
    <m/>
    <m/>
    <s v="588954,56"/>
    <s v="6369364,41"/>
    <n v="170.54853"/>
    <n v="209.24897000000001"/>
    <n v="0"/>
  </r>
  <r>
    <n v="399"/>
    <x v="378"/>
    <s v=""/>
    <x v="917"/>
    <n v="2017"/>
    <n v="33507410"/>
    <x v="161"/>
    <x v="376"/>
    <x v="375"/>
    <n v="9990"/>
    <s v="Skagen"/>
    <n v="813"/>
    <n v="317"/>
    <x v="25"/>
    <n v="1"/>
    <s v="FJ"/>
    <s v="Fjernvarmeværk"/>
    <n v="353000"/>
    <n v="350030"/>
    <x v="13"/>
    <x v="0"/>
    <s v="fvv"/>
    <d v="1988-11-12T00:00:00"/>
    <m/>
    <n v="8.77"/>
    <n v="0"/>
    <n v="6.5"/>
    <x v="757"/>
    <n v="0.32400000000000001"/>
    <n v="0.32400000000000001"/>
    <n v="0"/>
    <n v="0"/>
    <n v="1"/>
    <n v="0"/>
    <n v="0"/>
    <x v="0"/>
    <x v="0"/>
    <m/>
    <m/>
    <m/>
    <n v="0"/>
    <m/>
    <n v="0"/>
    <n v="0.32745240000000003"/>
    <m/>
    <m/>
    <m/>
    <m/>
    <m/>
    <m/>
    <m/>
    <m/>
    <m/>
    <m/>
    <m/>
    <s v="594255,86"/>
    <s v="6399113,63"/>
    <n v="0.32745240000000003"/>
    <n v="0"/>
    <n v="0"/>
  </r>
  <r>
    <n v="399"/>
    <x v="378"/>
    <s v=""/>
    <x v="918"/>
    <n v="2017"/>
    <n v="33507410"/>
    <x v="161"/>
    <x v="376"/>
    <x v="375"/>
    <n v="9990"/>
    <s v="Skagen"/>
    <n v="813"/>
    <n v="317"/>
    <x v="25"/>
    <n v="1"/>
    <s v="FJ"/>
    <s v="Fjernvarmeværk"/>
    <n v="353000"/>
    <n v="350030"/>
    <x v="16"/>
    <x v="0"/>
    <s v="fvv"/>
    <d v="1988-11-12T00:00:00"/>
    <m/>
    <n v="12.9"/>
    <n v="0"/>
    <n v="9.9"/>
    <x v="21"/>
    <n v="0"/>
    <n v="0"/>
    <n v="0"/>
    <n v="0"/>
    <n v="1"/>
    <n v="0"/>
    <n v="0"/>
    <x v="0"/>
    <x v="0"/>
    <m/>
    <m/>
    <m/>
    <n v="0"/>
    <m/>
    <m/>
    <n v="0"/>
    <m/>
    <m/>
    <m/>
    <m/>
    <m/>
    <m/>
    <m/>
    <m/>
    <m/>
    <m/>
    <m/>
    <s v="594255,86"/>
    <s v="6399113,63"/>
    <n v="0"/>
    <n v="0"/>
    <n v="0"/>
  </r>
  <r>
    <n v="399"/>
    <x v="378"/>
    <s v=""/>
    <x v="919"/>
    <n v="2017"/>
    <n v="33507410"/>
    <x v="161"/>
    <x v="376"/>
    <x v="375"/>
    <n v="9990"/>
    <s v="Skagen"/>
    <n v="813"/>
    <n v="317"/>
    <x v="25"/>
    <n v="1"/>
    <s v="FJ"/>
    <s v="Fjernvarmeværk"/>
    <n v="353000"/>
    <n v="350030"/>
    <x v="76"/>
    <x v="0"/>
    <s v="fvv"/>
    <d v="1988-11-12T00:00:00"/>
    <m/>
    <n v="11.66"/>
    <n v="0"/>
    <n v="9.6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94255,86"/>
    <s v="6399113,63"/>
    <n v="0"/>
    <n v="0"/>
    <n v="0"/>
  </r>
  <r>
    <n v="399"/>
    <x v="378"/>
    <s v=""/>
    <x v="920"/>
    <n v="2017"/>
    <n v="33507410"/>
    <x v="161"/>
    <x v="376"/>
    <x v="375"/>
    <n v="9990"/>
    <s v="Skagen"/>
    <n v="813"/>
    <n v="317"/>
    <x v="25"/>
    <n v="1"/>
    <s v="FJ"/>
    <s v="Fjernvarmeværk"/>
    <n v="353000"/>
    <n v="350030"/>
    <x v="4"/>
    <x v="0"/>
    <s v="fvv"/>
    <d v="1988-11-12T00:00:00"/>
    <m/>
    <n v="12.95"/>
    <n v="0"/>
    <n v="10"/>
    <x v="21"/>
    <n v="0"/>
    <n v="0"/>
    <n v="0"/>
    <n v="0"/>
    <n v="1"/>
    <n v="0"/>
    <n v="0"/>
    <x v="0"/>
    <x v="0"/>
    <m/>
    <m/>
    <m/>
    <n v="0"/>
    <m/>
    <m/>
    <n v="0"/>
    <m/>
    <m/>
    <m/>
    <m/>
    <m/>
    <m/>
    <m/>
    <m/>
    <m/>
    <m/>
    <m/>
    <s v="594255,86"/>
    <s v="6399113,63"/>
    <n v="0"/>
    <n v="0"/>
    <n v="0"/>
  </r>
  <r>
    <n v="399"/>
    <x v="378"/>
    <s v=""/>
    <x v="921"/>
    <n v="2017"/>
    <n v="33507410"/>
    <x v="161"/>
    <x v="376"/>
    <x v="375"/>
    <n v="9990"/>
    <s v="Skagen"/>
    <n v="813"/>
    <n v="317"/>
    <x v="25"/>
    <n v="1"/>
    <s v="FJ"/>
    <s v="Fjernvarmeværk"/>
    <n v="353000"/>
    <n v="350030"/>
    <x v="524"/>
    <x v="5"/>
    <s v="kvt"/>
    <d v="2003-10-01T00:00:00"/>
    <m/>
    <n v="0.8"/>
    <n v="0"/>
    <n v="0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94255,86"/>
    <s v="6399113,63"/>
    <n v="0"/>
    <n v="0"/>
    <n v="0"/>
  </r>
  <r>
    <n v="399"/>
    <x v="379"/>
    <s v=""/>
    <x v="922"/>
    <n v="2017"/>
    <n v="33507410"/>
    <x v="161"/>
    <x v="377"/>
    <x v="376"/>
    <n v="9990"/>
    <s v="Skagen"/>
    <n v="813"/>
    <n v="317"/>
    <x v="25"/>
    <n v="1"/>
    <s v="DC"/>
    <s v="Decentralt værk"/>
    <n v="353000"/>
    <n v="350030"/>
    <x v="525"/>
    <x v="1"/>
    <s v="kvt"/>
    <d v="1998-10-19T00:00:00"/>
    <m/>
    <n v="11.3"/>
    <n v="4.7"/>
    <n v="5.5"/>
    <x v="758"/>
    <n v="32.0184"/>
    <n v="32.0184"/>
    <n v="21.031199999999998"/>
    <n v="21.031199999999998"/>
    <n v="0.30258983420635521"/>
    <n v="0.69741016579364479"/>
    <n v="0"/>
    <x v="0"/>
    <x v="0"/>
    <m/>
    <m/>
    <m/>
    <m/>
    <m/>
    <m/>
    <n v="52.907263200000003"/>
    <m/>
    <m/>
    <m/>
    <m/>
    <m/>
    <m/>
    <m/>
    <m/>
    <m/>
    <m/>
    <m/>
    <s v="593808,12"/>
    <s v="6400395,48"/>
    <n v="52.907263200000003"/>
    <n v="0"/>
    <n v="0"/>
  </r>
  <r>
    <n v="399"/>
    <x v="379"/>
    <s v=""/>
    <x v="923"/>
    <n v="2017"/>
    <n v="33507410"/>
    <x v="161"/>
    <x v="377"/>
    <x v="376"/>
    <n v="9990"/>
    <s v="Skagen"/>
    <n v="813"/>
    <n v="317"/>
    <x v="25"/>
    <n v="1"/>
    <s v="DC"/>
    <s v="Decentralt værk"/>
    <n v="353000"/>
    <n v="350030"/>
    <x v="525"/>
    <x v="1"/>
    <s v="kvt"/>
    <d v="1998-10-19T00:00:00"/>
    <m/>
    <n v="11.3"/>
    <n v="4.7"/>
    <n v="5.5"/>
    <x v="759"/>
    <n v="32.781599999999997"/>
    <n v="32.781599999999997"/>
    <n v="21.232800000000001"/>
    <n v="21.232800000000001"/>
    <n v="0.30601789260338014"/>
    <n v="0.69398210739661992"/>
    <n v="0"/>
    <x v="0"/>
    <x v="0"/>
    <m/>
    <m/>
    <m/>
    <m/>
    <m/>
    <m/>
    <n v="53.561574"/>
    <m/>
    <m/>
    <m/>
    <m/>
    <m/>
    <m/>
    <m/>
    <m/>
    <m/>
    <m/>
    <m/>
    <s v="593808,12"/>
    <s v="6400395,48"/>
    <n v="53.561574"/>
    <n v="0"/>
    <n v="0"/>
  </r>
  <r>
    <n v="399"/>
    <x v="379"/>
    <s v=""/>
    <x v="924"/>
    <n v="2017"/>
    <n v="33507410"/>
    <x v="161"/>
    <x v="377"/>
    <x v="376"/>
    <n v="9990"/>
    <s v="Skagen"/>
    <n v="813"/>
    <n v="317"/>
    <x v="25"/>
    <n v="1"/>
    <s v="DC"/>
    <s v="Decentralt værk"/>
    <n v="353000"/>
    <n v="350030"/>
    <x v="525"/>
    <x v="1"/>
    <s v="kvt"/>
    <d v="1998-10-19T00:00:00"/>
    <m/>
    <n v="11.3"/>
    <n v="4.7"/>
    <n v="5.5"/>
    <x v="760"/>
    <n v="31.885200000000001"/>
    <n v="31.885200000000001"/>
    <n v="20.523599999999998"/>
    <n v="20.523599999999998"/>
    <n v="0.30495915158759523"/>
    <n v="0.69504084841240477"/>
    <n v="0"/>
    <x v="0"/>
    <x v="0"/>
    <m/>
    <m/>
    <m/>
    <m/>
    <m/>
    <m/>
    <n v="52.277821199999998"/>
    <m/>
    <m/>
    <m/>
    <m/>
    <m/>
    <m/>
    <m/>
    <m/>
    <m/>
    <m/>
    <m/>
    <s v="593808,12"/>
    <s v="6400395,48"/>
    <n v="52.277821199999998"/>
    <n v="0"/>
    <n v="0"/>
  </r>
  <r>
    <n v="399"/>
    <x v="379"/>
    <s v=""/>
    <x v="925"/>
    <n v="2017"/>
    <n v="33507410"/>
    <x v="161"/>
    <x v="377"/>
    <x v="376"/>
    <n v="9990"/>
    <s v="Skagen"/>
    <n v="813"/>
    <n v="317"/>
    <x v="25"/>
    <n v="1"/>
    <s v="DC"/>
    <s v="Decentralt værk"/>
    <n v="353000"/>
    <n v="350030"/>
    <x v="20"/>
    <x v="5"/>
    <s v="kvt"/>
    <d v="1998-10-19T00:00:00"/>
    <m/>
    <n v="0.3"/>
    <n v="0"/>
    <n v="0"/>
    <x v="761"/>
    <n v="0"/>
    <n v="0"/>
    <n v="0"/>
    <n v="0"/>
    <n v="1"/>
    <n v="0"/>
    <n v="0"/>
    <x v="0"/>
    <x v="0"/>
    <m/>
    <m/>
    <m/>
    <n v="2.2146138000000001E-3"/>
    <m/>
    <m/>
    <m/>
    <m/>
    <m/>
    <m/>
    <m/>
    <m/>
    <m/>
    <m/>
    <m/>
    <m/>
    <m/>
    <m/>
    <s v="593808,12"/>
    <s v="6400395,48"/>
    <n v="2.2146138000000001E-3"/>
    <n v="0"/>
    <n v="0"/>
  </r>
  <r>
    <n v="399"/>
    <x v="379"/>
    <s v=""/>
    <x v="926"/>
    <n v="2017"/>
    <n v="33507410"/>
    <x v="161"/>
    <x v="377"/>
    <x v="376"/>
    <n v="9990"/>
    <s v="Skagen"/>
    <n v="813"/>
    <n v="317"/>
    <x v="25"/>
    <n v="1"/>
    <s v="DC"/>
    <s v="Decentralt værk"/>
    <n v="353000"/>
    <n v="350030"/>
    <x v="7"/>
    <x v="2"/>
    <s v="fvv"/>
    <d v="2008-10-01T00:00:00"/>
    <m/>
    <n v="12"/>
    <n v="0"/>
    <n v="12"/>
    <x v="762"/>
    <n v="17.576315999999998"/>
    <n v="17.576315999999998"/>
    <n v="0"/>
    <n v="0"/>
    <n v="1"/>
    <n v="0"/>
    <n v="0"/>
    <x v="0"/>
    <x v="0"/>
    <m/>
    <m/>
    <m/>
    <m/>
    <m/>
    <m/>
    <m/>
    <m/>
    <m/>
    <m/>
    <m/>
    <m/>
    <m/>
    <m/>
    <m/>
    <m/>
    <m/>
    <n v="17.576315999999998"/>
    <s v="593808,12"/>
    <s v="6400395,48"/>
    <n v="0"/>
    <n v="0"/>
    <n v="17.576315999999998"/>
  </r>
  <r>
    <n v="400"/>
    <x v="380"/>
    <s v=""/>
    <x v="927"/>
    <n v="2017"/>
    <n v="11278612"/>
    <x v="162"/>
    <x v="378"/>
    <x v="377"/>
    <n v="8832"/>
    <s v="Skals"/>
    <n v="791"/>
    <n v="249"/>
    <x v="148"/>
    <m/>
    <s v="DC"/>
    <s v="Decentralt værk"/>
    <n v="353000"/>
    <n v="350030"/>
    <x v="1"/>
    <x v="1"/>
    <s v="kvt"/>
    <d v="1994-01-01T00:00:00"/>
    <d v="2018-07-02T00:00:00"/>
    <n v="9.5"/>
    <n v="3.7"/>
    <n v="5.5"/>
    <x v="763"/>
    <n v="14.324400000000001"/>
    <n v="14.324400000000001"/>
    <n v="10.4148"/>
    <n v="10.4148"/>
    <n v="0.26815349998611721"/>
    <n v="0.73184650001388274"/>
    <n v="0"/>
    <x v="0"/>
    <x v="0"/>
    <m/>
    <m/>
    <m/>
    <m/>
    <m/>
    <m/>
    <n v="26.709328799999998"/>
    <m/>
    <m/>
    <m/>
    <m/>
    <m/>
    <m/>
    <m/>
    <m/>
    <m/>
    <m/>
    <m/>
    <s v="524667,58"/>
    <s v="6268214,38"/>
    <n v="26.709328799999998"/>
    <n v="0"/>
    <n v="0"/>
  </r>
  <r>
    <n v="400"/>
    <x v="380"/>
    <s v=""/>
    <x v="928"/>
    <n v="2017"/>
    <n v="11278612"/>
    <x v="162"/>
    <x v="378"/>
    <x v="377"/>
    <n v="8832"/>
    <s v="Skals"/>
    <n v="791"/>
    <n v="249"/>
    <x v="148"/>
    <m/>
    <s v="DC"/>
    <s v="Decentralt værk"/>
    <n v="353000"/>
    <n v="350030"/>
    <x v="526"/>
    <x v="0"/>
    <s v="fvv"/>
    <d v="2012-01-01T00:00:00"/>
    <m/>
    <n v="10"/>
    <n v="0"/>
    <n v="10"/>
    <x v="764"/>
    <n v="50.688000000000002"/>
    <n v="50.22"/>
    <n v="0"/>
    <n v="0"/>
    <n v="1"/>
    <n v="0"/>
    <n v="0"/>
    <x v="0"/>
    <x v="0"/>
    <m/>
    <m/>
    <m/>
    <m/>
    <m/>
    <m/>
    <n v="50.992246800000004"/>
    <m/>
    <m/>
    <m/>
    <m/>
    <m/>
    <m/>
    <m/>
    <m/>
    <m/>
    <m/>
    <m/>
    <s v="524667,58"/>
    <s v="6268214,38"/>
    <n v="50.992246800000004"/>
    <n v="0"/>
    <n v="0"/>
  </r>
  <r>
    <n v="401"/>
    <x v="381"/>
    <s v=""/>
    <x v="929"/>
    <n v="2017"/>
    <n v="37949019"/>
    <x v="163"/>
    <x v="379"/>
    <x v="378"/>
    <n v="8362"/>
    <s v="Hørning"/>
    <n v="746"/>
    <n v="206"/>
    <x v="69"/>
    <m/>
    <s v="FJ"/>
    <s v="Fjernvarmeværk"/>
    <n v="353000"/>
    <n v="350030"/>
    <x v="527"/>
    <x v="0"/>
    <s v="fvv"/>
    <d v="1984-01-01T00:00:00"/>
    <m/>
    <n v="5.5"/>
    <n v="0"/>
    <n v="4"/>
    <x v="765"/>
    <n v="0.38775599999999999"/>
    <n v="0.38775599999999999"/>
    <n v="0"/>
    <n v="0"/>
    <n v="1"/>
    <n v="0"/>
    <n v="0"/>
    <x v="0"/>
    <x v="0"/>
    <m/>
    <m/>
    <m/>
    <n v="0.43043999999999999"/>
    <m/>
    <m/>
    <m/>
    <m/>
    <m/>
    <m/>
    <m/>
    <m/>
    <m/>
    <m/>
    <m/>
    <m/>
    <m/>
    <m/>
    <s v="564784"/>
    <s v="6217025"/>
    <n v="0.43043999999999999"/>
    <n v="0"/>
    <n v="0"/>
  </r>
  <r>
    <n v="401"/>
    <x v="381"/>
    <s v=""/>
    <x v="930"/>
    <n v="2017"/>
    <n v="37949019"/>
    <x v="163"/>
    <x v="379"/>
    <x v="378"/>
    <n v="8362"/>
    <s v="Hørning"/>
    <n v="746"/>
    <n v="206"/>
    <x v="69"/>
    <m/>
    <s v="FJ"/>
    <s v="Fjernvarmeværk"/>
    <n v="353000"/>
    <n v="350030"/>
    <x v="528"/>
    <x v="0"/>
    <s v="fvv"/>
    <d v="1984-01-01T00:00:00"/>
    <m/>
    <n v="5.5"/>
    <n v="0"/>
    <n v="4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64784"/>
    <s v="6217025"/>
    <n v="0"/>
    <n v="0"/>
    <n v="0"/>
  </r>
  <r>
    <n v="401"/>
    <x v="382"/>
    <s v=""/>
    <x v="931"/>
    <n v="2017"/>
    <n v="37949019"/>
    <x v="163"/>
    <x v="380"/>
    <x v="379"/>
    <n v="8362"/>
    <s v="Hørning"/>
    <n v="746"/>
    <n v="206"/>
    <x v="69"/>
    <m/>
    <s v="FJ"/>
    <s v="Fjernvarmeværk"/>
    <n v="353000"/>
    <n v="350030"/>
    <x v="529"/>
    <x v="0"/>
    <s v="fvv"/>
    <d v="2000-01-10T00:00:00"/>
    <m/>
    <n v="9"/>
    <n v="0"/>
    <n v="7.5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64378,65"/>
    <s v="6216143,64"/>
    <n v="0"/>
    <n v="0"/>
    <n v="0"/>
  </r>
  <r>
    <n v="401"/>
    <x v="382"/>
    <s v=""/>
    <x v="932"/>
    <n v="2017"/>
    <n v="37949019"/>
    <x v="163"/>
    <x v="380"/>
    <x v="379"/>
    <n v="8362"/>
    <s v="Hørning"/>
    <n v="746"/>
    <n v="206"/>
    <x v="69"/>
    <m/>
    <s v="FJ"/>
    <s v="Fjernvarmeværk"/>
    <n v="353000"/>
    <n v="350030"/>
    <x v="530"/>
    <x v="0"/>
    <s v="fvv"/>
    <d v="2000-01-10T00:00:00"/>
    <m/>
    <n v="9"/>
    <n v="0"/>
    <n v="7.5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64378,65"/>
    <s v="6216143,64"/>
    <n v="0"/>
    <n v="0"/>
    <n v="0"/>
  </r>
  <r>
    <n v="401"/>
    <x v="383"/>
    <s v=""/>
    <x v="933"/>
    <n v="2017"/>
    <n v="37949019"/>
    <x v="163"/>
    <x v="381"/>
    <x v="380"/>
    <n v="8660"/>
    <s v="Skanderborg"/>
    <n v="746"/>
    <m/>
    <x v="18"/>
    <n v="1"/>
    <s v="FJ"/>
    <s v="Fjernvarmeværk"/>
    <n v="353000"/>
    <n v="350030"/>
    <x v="13"/>
    <x v="0"/>
    <s v="fvv"/>
    <d v="1970-01-01T00:00:00"/>
    <d v="2017-10-01T00:00:00"/>
    <n v="10"/>
    <n v="0"/>
    <n v="10"/>
    <x v="766"/>
    <n v="22.822559999999999"/>
    <n v="22.822559999999999"/>
    <n v="0"/>
    <n v="0"/>
    <n v="1"/>
    <n v="0"/>
    <n v="0"/>
    <x v="0"/>
    <x v="0"/>
    <m/>
    <m/>
    <m/>
    <n v="24.351784299999998"/>
    <m/>
    <n v="4.5750000000000001E-5"/>
    <m/>
    <m/>
    <m/>
    <m/>
    <m/>
    <m/>
    <n v="0"/>
    <m/>
    <m/>
    <m/>
    <m/>
    <m/>
    <s v="558770,55"/>
    <s v="6212092,62"/>
    <n v="24.35183005"/>
    <n v="0"/>
    <n v="0"/>
  </r>
  <r>
    <n v="401"/>
    <x v="383"/>
    <s v=""/>
    <x v="934"/>
    <n v="2017"/>
    <n v="37949019"/>
    <x v="163"/>
    <x v="381"/>
    <x v="380"/>
    <n v="8660"/>
    <s v="Skanderborg"/>
    <n v="746"/>
    <m/>
    <x v="18"/>
    <n v="1"/>
    <s v="FJ"/>
    <s v="Fjernvarmeværk"/>
    <n v="353000"/>
    <n v="350030"/>
    <x v="16"/>
    <x v="0"/>
    <s v="fvv"/>
    <d v="1971-01-01T00:00:00"/>
    <d v="2018-08-01T00:00:00"/>
    <n v="10"/>
    <n v="0"/>
    <n v="10"/>
    <x v="21"/>
    <n v="0"/>
    <n v="0"/>
    <n v="0"/>
    <n v="0"/>
    <n v="1"/>
    <n v="0"/>
    <n v="0"/>
    <x v="0"/>
    <x v="0"/>
    <m/>
    <m/>
    <m/>
    <n v="0"/>
    <m/>
    <n v="0"/>
    <m/>
    <m/>
    <m/>
    <m/>
    <m/>
    <m/>
    <m/>
    <m/>
    <m/>
    <m/>
    <m/>
    <m/>
    <s v="558770,55"/>
    <s v="6212092,62"/>
    <n v="0"/>
    <n v="0"/>
    <n v="0"/>
  </r>
  <r>
    <n v="401"/>
    <x v="383"/>
    <s v=""/>
    <x v="935"/>
    <n v="2017"/>
    <n v="37949019"/>
    <x v="163"/>
    <x v="381"/>
    <x v="380"/>
    <n v="8660"/>
    <s v="Skanderborg"/>
    <n v="746"/>
    <m/>
    <x v="18"/>
    <n v="1"/>
    <s v="FJ"/>
    <s v="Fjernvarmeværk"/>
    <n v="353000"/>
    <n v="350030"/>
    <x v="76"/>
    <x v="0"/>
    <s v="fvv"/>
    <d v="1973-01-01T00:00:00"/>
    <d v="2018-08-01T00:00:00"/>
    <n v="10"/>
    <n v="0"/>
    <n v="10"/>
    <x v="21"/>
    <n v="0"/>
    <n v="0"/>
    <n v="0"/>
    <n v="0"/>
    <n v="1"/>
    <n v="0"/>
    <n v="0"/>
    <x v="0"/>
    <x v="0"/>
    <m/>
    <m/>
    <m/>
    <n v="0"/>
    <m/>
    <n v="0"/>
    <m/>
    <m/>
    <m/>
    <m/>
    <m/>
    <m/>
    <m/>
    <m/>
    <m/>
    <m/>
    <m/>
    <m/>
    <s v="558770,55"/>
    <s v="6212092,62"/>
    <n v="0"/>
    <n v="0"/>
    <n v="0"/>
  </r>
  <r>
    <n v="401"/>
    <x v="383"/>
    <s v=""/>
    <x v="936"/>
    <n v="2017"/>
    <n v="37949019"/>
    <x v="163"/>
    <x v="381"/>
    <x v="380"/>
    <n v="8660"/>
    <s v="Skanderborg"/>
    <n v="746"/>
    <m/>
    <x v="18"/>
    <n v="1"/>
    <s v="FJ"/>
    <s v="Fjernvarmeværk"/>
    <n v="353000"/>
    <n v="350030"/>
    <x v="531"/>
    <x v="0"/>
    <s v="fvv"/>
    <d v="2005-01-01T00:00:00"/>
    <m/>
    <n v="11.6"/>
    <n v="0"/>
    <n v="11.6"/>
    <x v="767"/>
    <n v="126.1116"/>
    <n v="126.1116"/>
    <n v="0"/>
    <n v="0"/>
    <n v="1"/>
    <n v="0"/>
    <n v="0"/>
    <x v="0"/>
    <x v="0"/>
    <m/>
    <m/>
    <m/>
    <m/>
    <m/>
    <m/>
    <m/>
    <m/>
    <m/>
    <m/>
    <m/>
    <m/>
    <n v="134.73740000000001"/>
    <m/>
    <m/>
    <m/>
    <m/>
    <m/>
    <s v="558770,55"/>
    <s v="6212092,62"/>
    <n v="0"/>
    <n v="134.73740000000001"/>
    <n v="0"/>
  </r>
  <r>
    <n v="401"/>
    <x v="383"/>
    <s v=""/>
    <x v="937"/>
    <n v="2017"/>
    <n v="37949019"/>
    <x v="163"/>
    <x v="381"/>
    <x v="380"/>
    <n v="8660"/>
    <s v="Skanderborg"/>
    <n v="746"/>
    <m/>
    <x v="18"/>
    <n v="1"/>
    <s v="FJ"/>
    <s v="Fjernvarmeværk"/>
    <n v="353000"/>
    <n v="350030"/>
    <x v="147"/>
    <x v="0"/>
    <s v="fvv"/>
    <d v="2010-06-01T00:00:00"/>
    <m/>
    <n v="9"/>
    <n v="0"/>
    <n v="10"/>
    <x v="768"/>
    <n v="285.7518"/>
    <n v="285.7518"/>
    <n v="0"/>
    <n v="0"/>
    <n v="1"/>
    <n v="0"/>
    <n v="0"/>
    <x v="0"/>
    <x v="0"/>
    <m/>
    <m/>
    <m/>
    <m/>
    <m/>
    <m/>
    <m/>
    <m/>
    <m/>
    <m/>
    <n v="250.93260000000001"/>
    <m/>
    <m/>
    <m/>
    <m/>
    <m/>
    <m/>
    <m/>
    <s v="558770,55"/>
    <s v="6212092,62"/>
    <n v="0"/>
    <n v="250.93260000000001"/>
    <n v="0"/>
  </r>
  <r>
    <n v="401"/>
    <x v="383"/>
    <s v=""/>
    <x v="938"/>
    <n v="2017"/>
    <n v="37949019"/>
    <x v="163"/>
    <x v="381"/>
    <x v="380"/>
    <n v="8660"/>
    <s v="Skanderborg"/>
    <n v="746"/>
    <m/>
    <x v="18"/>
    <n v="1"/>
    <s v="FJ"/>
    <s v="Fjernvarmeværk"/>
    <n v="353000"/>
    <n v="350030"/>
    <x v="96"/>
    <x v="0"/>
    <s v="fvv"/>
    <d v="2010-06-01T00:00:00"/>
    <m/>
    <n v="9"/>
    <n v="0"/>
    <n v="10"/>
    <x v="768"/>
    <n v="285.7518"/>
    <n v="285.7518"/>
    <n v="0"/>
    <n v="0"/>
    <n v="1"/>
    <n v="0"/>
    <n v="0"/>
    <x v="0"/>
    <x v="0"/>
    <m/>
    <m/>
    <m/>
    <m/>
    <m/>
    <m/>
    <m/>
    <m/>
    <m/>
    <m/>
    <n v="250.93260000000001"/>
    <m/>
    <m/>
    <m/>
    <m/>
    <m/>
    <m/>
    <m/>
    <s v="558770,55"/>
    <s v="6212092,62"/>
    <n v="0"/>
    <n v="250.93260000000001"/>
    <n v="0"/>
  </r>
  <r>
    <n v="401"/>
    <x v="384"/>
    <s v=""/>
    <x v="939"/>
    <n v="2017"/>
    <n v="37949019"/>
    <x v="163"/>
    <x v="382"/>
    <x v="381"/>
    <n v="8660"/>
    <s v="Skanderborg"/>
    <n v="746"/>
    <n v="206"/>
    <x v="69"/>
    <m/>
    <s v="FJ"/>
    <s v="Fjernvarmeværk"/>
    <n v="353000"/>
    <n v="350030"/>
    <x v="532"/>
    <x v="0"/>
    <s v="fvv"/>
    <d v="1958-01-01T00:00:00"/>
    <m/>
    <n v="14"/>
    <n v="0"/>
    <n v="14"/>
    <x v="769"/>
    <n v="0.205128"/>
    <n v="0.205128"/>
    <n v="0"/>
    <n v="0"/>
    <n v="1"/>
    <n v="0"/>
    <n v="0"/>
    <x v="0"/>
    <x v="0"/>
    <m/>
    <m/>
    <m/>
    <n v="0.21869938999999999"/>
    <m/>
    <m/>
    <m/>
    <m/>
    <m/>
    <m/>
    <m/>
    <m/>
    <m/>
    <m/>
    <m/>
    <m/>
    <m/>
    <m/>
    <s v="557807"/>
    <s v="6210680"/>
    <n v="0.21869938999999999"/>
    <n v="0"/>
    <n v="0"/>
  </r>
  <r>
    <n v="401"/>
    <x v="385"/>
    <s v=""/>
    <x v="940"/>
    <n v="2017"/>
    <n v="37949019"/>
    <x v="163"/>
    <x v="383"/>
    <x v="382"/>
    <n v="8660"/>
    <s v="Skanderborg"/>
    <n v="746"/>
    <n v="206"/>
    <x v="69"/>
    <m/>
    <s v="FJ"/>
    <s v="Fjernvarmeværk"/>
    <n v="353000"/>
    <n v="350030"/>
    <x v="533"/>
    <x v="0"/>
    <s v="fvv"/>
    <d v="2012-01-01T00:00:00"/>
    <m/>
    <n v="3"/>
    <n v="0"/>
    <n v="3"/>
    <x v="770"/>
    <n v="1.3160879999999999"/>
    <n v="1.3160879999999999"/>
    <n v="0"/>
    <n v="0"/>
    <n v="1"/>
    <n v="0"/>
    <n v="0"/>
    <x v="0"/>
    <x v="0"/>
    <m/>
    <m/>
    <m/>
    <n v="1.40316266"/>
    <m/>
    <m/>
    <m/>
    <m/>
    <m/>
    <m/>
    <m/>
    <m/>
    <m/>
    <m/>
    <m/>
    <m/>
    <m/>
    <m/>
    <s v="564213,13"/>
    <s v="6210097,3"/>
    <n v="1.40316266"/>
    <n v="0"/>
    <n v="0"/>
  </r>
  <r>
    <n v="402"/>
    <x v="386"/>
    <s v=""/>
    <x v="941"/>
    <n v="2017"/>
    <n v="68326214"/>
    <x v="164"/>
    <x v="384"/>
    <x v="383"/>
    <n v="7800"/>
    <s v="Skive"/>
    <n v="779"/>
    <n v="254"/>
    <x v="149"/>
    <n v="1"/>
    <s v="DC"/>
    <s v="Decentralt værk"/>
    <n v="353000"/>
    <n v="350030"/>
    <x v="13"/>
    <x v="0"/>
    <s v="fvv"/>
    <d v="1993-01-01T00:00:00"/>
    <m/>
    <n v="6.78"/>
    <n v="0"/>
    <n v="6.5"/>
    <x v="771"/>
    <n v="0.68759999999999999"/>
    <n v="0.68759999999999999"/>
    <n v="0"/>
    <n v="0"/>
    <n v="1"/>
    <n v="0"/>
    <n v="0"/>
    <x v="0"/>
    <x v="0"/>
    <m/>
    <m/>
    <m/>
    <m/>
    <m/>
    <m/>
    <m/>
    <m/>
    <m/>
    <m/>
    <m/>
    <m/>
    <m/>
    <n v="0.82320000000000004"/>
    <m/>
    <m/>
    <m/>
    <m/>
    <s v="501919,67"/>
    <s v="6268622,95"/>
    <n v="0"/>
    <n v="0.82320000000000004"/>
    <n v="0"/>
  </r>
  <r>
    <n v="402"/>
    <x v="386"/>
    <s v=""/>
    <x v="942"/>
    <n v="2017"/>
    <n v="68326214"/>
    <x v="164"/>
    <x v="384"/>
    <x v="383"/>
    <n v="7800"/>
    <s v="Skive"/>
    <n v="779"/>
    <n v="254"/>
    <x v="149"/>
    <n v="1"/>
    <s v="DC"/>
    <s v="Decentralt værk"/>
    <n v="353000"/>
    <n v="350030"/>
    <x v="16"/>
    <x v="0"/>
    <s v="fvv"/>
    <d v="2002-01-01T00:00:00"/>
    <m/>
    <n v="12.2"/>
    <n v="0"/>
    <n v="10.199999999999999"/>
    <x v="772"/>
    <n v="0.99719999999999998"/>
    <n v="0.99719999999999998"/>
    <n v="0"/>
    <n v="0"/>
    <n v="1"/>
    <n v="0"/>
    <n v="0"/>
    <x v="0"/>
    <x v="0"/>
    <m/>
    <m/>
    <m/>
    <m/>
    <m/>
    <m/>
    <m/>
    <m/>
    <m/>
    <m/>
    <m/>
    <m/>
    <m/>
    <n v="1.2004999999999999"/>
    <m/>
    <m/>
    <m/>
    <m/>
    <s v="501919,67"/>
    <s v="6268622,95"/>
    <n v="0"/>
    <n v="1.2004999999999999"/>
    <n v="0"/>
  </r>
  <r>
    <n v="402"/>
    <x v="386"/>
    <s v=""/>
    <x v="943"/>
    <n v="2017"/>
    <n v="68326214"/>
    <x v="164"/>
    <x v="384"/>
    <x v="383"/>
    <n v="7800"/>
    <s v="Skive"/>
    <n v="779"/>
    <n v="254"/>
    <x v="149"/>
    <n v="1"/>
    <s v="DC"/>
    <s v="Decentralt værk"/>
    <n v="353000"/>
    <n v="350030"/>
    <x v="76"/>
    <x v="0"/>
    <s v="fvv"/>
    <d v="1965-01-01T00:00:00"/>
    <m/>
    <n v="9.0299999999999994"/>
    <n v="0"/>
    <n v="8.1999999999999993"/>
    <x v="21"/>
    <n v="0"/>
    <n v="0"/>
    <n v="0"/>
    <n v="0"/>
    <n v="1"/>
    <n v="0"/>
    <n v="0"/>
    <x v="0"/>
    <x v="0"/>
    <m/>
    <m/>
    <m/>
    <m/>
    <m/>
    <m/>
    <m/>
    <m/>
    <m/>
    <m/>
    <m/>
    <m/>
    <m/>
    <n v="0"/>
    <m/>
    <m/>
    <m/>
    <m/>
    <s v="501919,67"/>
    <s v="6268622,95"/>
    <n v="0"/>
    <n v="0"/>
    <n v="0"/>
  </r>
  <r>
    <n v="402"/>
    <x v="386"/>
    <s v=""/>
    <x v="944"/>
    <n v="2017"/>
    <n v="68326214"/>
    <x v="164"/>
    <x v="384"/>
    <x v="383"/>
    <n v="7800"/>
    <s v="Skive"/>
    <n v="779"/>
    <n v="254"/>
    <x v="149"/>
    <n v="1"/>
    <s v="DC"/>
    <s v="Decentralt værk"/>
    <n v="353000"/>
    <n v="350030"/>
    <x v="4"/>
    <x v="0"/>
    <s v="fvv"/>
    <d v="1969-01-01T00:00:00"/>
    <d v="2019-05-28T00:00:00"/>
    <n v="8.4700000000000006"/>
    <n v="0"/>
    <n v="8.1999999999999993"/>
    <x v="21"/>
    <n v="0"/>
    <n v="0"/>
    <n v="0"/>
    <n v="0"/>
    <n v="1"/>
    <n v="0"/>
    <n v="0"/>
    <x v="0"/>
    <x v="0"/>
    <m/>
    <m/>
    <m/>
    <m/>
    <m/>
    <m/>
    <m/>
    <m/>
    <m/>
    <m/>
    <m/>
    <m/>
    <m/>
    <n v="0"/>
    <m/>
    <m/>
    <m/>
    <m/>
    <s v="501919,67"/>
    <s v="6268622,95"/>
    <n v="0"/>
    <n v="0"/>
    <n v="0"/>
  </r>
  <r>
    <n v="402"/>
    <x v="386"/>
    <s v=""/>
    <x v="945"/>
    <n v="2017"/>
    <n v="68326214"/>
    <x v="164"/>
    <x v="384"/>
    <x v="383"/>
    <n v="7800"/>
    <s v="Skive"/>
    <n v="779"/>
    <n v="254"/>
    <x v="149"/>
    <n v="1"/>
    <s v="DC"/>
    <s v="Decentralt værk"/>
    <n v="353000"/>
    <n v="350030"/>
    <x v="6"/>
    <x v="0"/>
    <s v="fvv"/>
    <d v="1973-01-01T00:00:00"/>
    <d v="2019-05-28T00:00:00"/>
    <n v="13.55"/>
    <n v="0"/>
    <n v="11.9"/>
    <x v="21"/>
    <n v="0"/>
    <n v="0"/>
    <n v="0"/>
    <n v="0"/>
    <n v="1"/>
    <n v="0"/>
    <n v="0"/>
    <x v="0"/>
    <x v="0"/>
    <m/>
    <m/>
    <m/>
    <m/>
    <m/>
    <m/>
    <m/>
    <m/>
    <m/>
    <m/>
    <m/>
    <m/>
    <m/>
    <n v="0"/>
    <m/>
    <m/>
    <m/>
    <m/>
    <s v="501919,67"/>
    <s v="6268622,95"/>
    <n v="0"/>
    <n v="0"/>
    <n v="0"/>
  </r>
  <r>
    <n v="402"/>
    <x v="386"/>
    <s v=""/>
    <x v="946"/>
    <n v="2017"/>
    <n v="68326214"/>
    <x v="164"/>
    <x v="384"/>
    <x v="383"/>
    <n v="7800"/>
    <s v="Skive"/>
    <n v="779"/>
    <n v="254"/>
    <x v="149"/>
    <n v="1"/>
    <s v="DC"/>
    <s v="Decentralt værk"/>
    <n v="353000"/>
    <n v="350030"/>
    <x v="14"/>
    <x v="1"/>
    <s v="kvt"/>
    <d v="1994-11-25T00:00:00"/>
    <m/>
    <n v="8.25"/>
    <n v="3.1"/>
    <n v="3.4"/>
    <x v="773"/>
    <n v="2.1960000000000002"/>
    <n v="2.1960000000000002"/>
    <n v="1.83456"/>
    <n v="1.83456"/>
    <n v="0.23409605152876237"/>
    <n v="0.76590394847123766"/>
    <n v="0"/>
    <x v="0"/>
    <x v="0"/>
    <m/>
    <m/>
    <m/>
    <m/>
    <m/>
    <m/>
    <n v="4.6903824000000007"/>
    <m/>
    <m/>
    <m/>
    <m/>
    <m/>
    <m/>
    <m/>
    <m/>
    <m/>
    <m/>
    <m/>
    <s v="501919,67"/>
    <s v="6268622,95"/>
    <n v="4.6903824000000007"/>
    <n v="0"/>
    <n v="0"/>
  </r>
  <r>
    <n v="402"/>
    <x v="386"/>
    <s v=""/>
    <x v="947"/>
    <n v="2017"/>
    <n v="68326214"/>
    <x v="164"/>
    <x v="384"/>
    <x v="383"/>
    <n v="7800"/>
    <s v="Skive"/>
    <n v="779"/>
    <n v="254"/>
    <x v="149"/>
    <n v="1"/>
    <s v="DC"/>
    <s v="Decentralt værk"/>
    <n v="353000"/>
    <n v="350030"/>
    <x v="15"/>
    <x v="1"/>
    <s v="kvt"/>
    <d v="1994-11-25T00:00:00"/>
    <m/>
    <n v="8.25"/>
    <n v="3.1"/>
    <n v="3.4"/>
    <x v="774"/>
    <n v="2.3075999999999999"/>
    <n v="2.3075999999999999"/>
    <n v="2.0638800000000002"/>
    <n v="2.0638800000000002"/>
    <n v="0.2186610303744391"/>
    <n v="0.78133896962556093"/>
    <n v="0"/>
    <x v="0"/>
    <x v="0"/>
    <m/>
    <m/>
    <m/>
    <m/>
    <m/>
    <m/>
    <n v="5.2766603999999999"/>
    <m/>
    <m/>
    <m/>
    <m/>
    <m/>
    <m/>
    <m/>
    <m/>
    <m/>
    <m/>
    <m/>
    <s v="501919,67"/>
    <s v="6268622,95"/>
    <n v="5.2766603999999999"/>
    <n v="0"/>
    <n v="0"/>
  </r>
  <r>
    <n v="402"/>
    <x v="386"/>
    <s v=""/>
    <x v="948"/>
    <n v="2017"/>
    <n v="68326214"/>
    <x v="164"/>
    <x v="384"/>
    <x v="383"/>
    <n v="7800"/>
    <s v="Skive"/>
    <n v="779"/>
    <n v="254"/>
    <x v="149"/>
    <n v="1"/>
    <s v="DC"/>
    <s v="Decentralt værk"/>
    <n v="353000"/>
    <n v="350030"/>
    <x v="200"/>
    <x v="1"/>
    <s v="kvt"/>
    <d v="1994-11-25T00:00:00"/>
    <m/>
    <n v="8.25"/>
    <n v="3.1"/>
    <n v="3.4"/>
    <x v="775"/>
    <n v="4.1292"/>
    <n v="4.1292"/>
    <n v="3.5542799999999999"/>
    <n v="3.5542799999999999"/>
    <n v="0.22718854668655311"/>
    <n v="0.77281145331344692"/>
    <n v="0"/>
    <x v="0"/>
    <x v="0"/>
    <m/>
    <m/>
    <m/>
    <m/>
    <m/>
    <m/>
    <n v="9.0876059999999992"/>
    <m/>
    <m/>
    <m/>
    <m/>
    <m/>
    <m/>
    <m/>
    <m/>
    <m/>
    <m/>
    <m/>
    <s v="501919,67"/>
    <s v="6268622,95"/>
    <n v="9.0876059999999992"/>
    <n v="0"/>
    <n v="0"/>
  </r>
  <r>
    <n v="402"/>
    <x v="386"/>
    <s v=""/>
    <x v="949"/>
    <n v="2017"/>
    <n v="68326214"/>
    <x v="164"/>
    <x v="384"/>
    <x v="383"/>
    <n v="7800"/>
    <s v="Skive"/>
    <n v="779"/>
    <n v="254"/>
    <x v="149"/>
    <n v="1"/>
    <s v="DC"/>
    <s v="Decentralt værk"/>
    <n v="353000"/>
    <n v="350030"/>
    <x v="201"/>
    <x v="1"/>
    <s v="kvt"/>
    <d v="1996-11-01T00:00:00"/>
    <m/>
    <n v="8.25"/>
    <n v="3.1"/>
    <n v="3.4"/>
    <x v="776"/>
    <n v="4.6512000000000002"/>
    <n v="4.6512000000000002"/>
    <n v="4.0136399999999997"/>
    <n v="4.0136399999999997"/>
    <n v="0.22666046332767034"/>
    <n v="0.77333953667232969"/>
    <n v="0"/>
    <x v="0"/>
    <x v="0"/>
    <m/>
    <m/>
    <m/>
    <m/>
    <m/>
    <m/>
    <n v="10.2602808"/>
    <m/>
    <m/>
    <m/>
    <m/>
    <m/>
    <m/>
    <m/>
    <m/>
    <m/>
    <m/>
    <m/>
    <s v="501919,67"/>
    <s v="6268622,95"/>
    <n v="10.2602808"/>
    <n v="0"/>
    <n v="0"/>
  </r>
  <r>
    <n v="402"/>
    <x v="387"/>
    <s v=""/>
    <x v="950"/>
    <n v="2017"/>
    <n v="68326214"/>
    <x v="164"/>
    <x v="385"/>
    <x v="384"/>
    <n v="7800"/>
    <s v="Skive"/>
    <n v="779"/>
    <n v="254"/>
    <x v="149"/>
    <m/>
    <s v="DC"/>
    <s v="Decentralt værk"/>
    <n v="353000"/>
    <n v="350030"/>
    <x v="534"/>
    <x v="0"/>
    <s v="fvv"/>
    <d v="1984-07-01T00:00:00"/>
    <m/>
    <n v="20"/>
    <n v="0"/>
    <n v="17"/>
    <x v="777"/>
    <n v="237.73679999999999"/>
    <n v="237.73679999999999"/>
    <n v="0"/>
    <n v="0"/>
    <n v="1"/>
    <n v="0"/>
    <n v="0"/>
    <x v="0"/>
    <x v="0"/>
    <m/>
    <m/>
    <m/>
    <m/>
    <m/>
    <m/>
    <m/>
    <m/>
    <m/>
    <m/>
    <m/>
    <m/>
    <n v="272.17750000000001"/>
    <m/>
    <m/>
    <m/>
    <m/>
    <m/>
    <s v="502528,34"/>
    <s v="6267859,86"/>
    <n v="0"/>
    <n v="272.17750000000001"/>
    <n v="0"/>
  </r>
  <r>
    <n v="402"/>
    <x v="387"/>
    <s v=""/>
    <x v="951"/>
    <n v="2017"/>
    <n v="68326214"/>
    <x v="164"/>
    <x v="385"/>
    <x v="384"/>
    <n v="7800"/>
    <s v="Skive"/>
    <n v="779"/>
    <n v="254"/>
    <x v="149"/>
    <m/>
    <s v="DC"/>
    <s v="Decentralt værk"/>
    <n v="353000"/>
    <n v="350030"/>
    <x v="535"/>
    <x v="11"/>
    <s v="kvt"/>
    <d v="2008-04-12T00:00:00"/>
    <m/>
    <n v="6.6"/>
    <n v="2"/>
    <n v="3.7"/>
    <x v="778"/>
    <n v="85.150800000000004"/>
    <n v="85.150800000000004"/>
    <n v="40.82076"/>
    <n v="40.82076"/>
    <n v="0.27366479190101239"/>
    <n v="0.72633520809898755"/>
    <n v="0"/>
    <x v="0"/>
    <x v="0"/>
    <m/>
    <m/>
    <m/>
    <m/>
    <m/>
    <m/>
    <m/>
    <m/>
    <m/>
    <m/>
    <m/>
    <m/>
    <n v="155.57499999999999"/>
    <m/>
    <m/>
    <m/>
    <m/>
    <m/>
    <s v="502528,34"/>
    <s v="6267859,86"/>
    <n v="0"/>
    <n v="155.57499999999999"/>
    <n v="0"/>
  </r>
  <r>
    <n v="402"/>
    <x v="387"/>
    <s v=""/>
    <x v="952"/>
    <n v="2017"/>
    <n v="68326214"/>
    <x v="164"/>
    <x v="385"/>
    <x v="384"/>
    <n v="7800"/>
    <s v="Skive"/>
    <n v="779"/>
    <n v="254"/>
    <x v="149"/>
    <m/>
    <s v="DC"/>
    <s v="Decentralt værk"/>
    <n v="353000"/>
    <n v="350030"/>
    <x v="535"/>
    <x v="11"/>
    <s v="kvt"/>
    <d v="2009-01-20T00:00:00"/>
    <m/>
    <n v="6.6"/>
    <n v="2"/>
    <n v="3.7"/>
    <x v="778"/>
    <n v="85.150800000000004"/>
    <n v="85.150800000000004"/>
    <n v="40.82076"/>
    <n v="40.82076"/>
    <n v="0.27366479190101239"/>
    <n v="0.72633520809898755"/>
    <n v="0"/>
    <x v="0"/>
    <x v="0"/>
    <m/>
    <m/>
    <m/>
    <m/>
    <m/>
    <m/>
    <m/>
    <m/>
    <m/>
    <m/>
    <m/>
    <m/>
    <n v="155.57499999999999"/>
    <m/>
    <m/>
    <m/>
    <m/>
    <m/>
    <s v="502528,34"/>
    <s v="6267859,86"/>
    <n v="0"/>
    <n v="155.57499999999999"/>
    <n v="0"/>
  </r>
  <r>
    <n v="402"/>
    <x v="387"/>
    <s v=""/>
    <x v="953"/>
    <n v="2017"/>
    <n v="68326214"/>
    <x v="164"/>
    <x v="385"/>
    <x v="384"/>
    <n v="7800"/>
    <s v="Skive"/>
    <n v="779"/>
    <n v="254"/>
    <x v="149"/>
    <m/>
    <s v="DC"/>
    <s v="Decentralt værk"/>
    <n v="353000"/>
    <n v="350030"/>
    <x v="535"/>
    <x v="11"/>
    <s v="kvt"/>
    <d v="2009-05-05T00:00:00"/>
    <m/>
    <n v="6.6"/>
    <n v="2"/>
    <n v="3.7"/>
    <x v="779"/>
    <n v="80.143199999999993"/>
    <n v="80.143199999999993"/>
    <n v="38.419559999999997"/>
    <n v="38.419559999999997"/>
    <n v="0.27367105465348557"/>
    <n v="0.72632894534651449"/>
    <n v="0"/>
    <x v="0"/>
    <x v="0"/>
    <m/>
    <m/>
    <m/>
    <m/>
    <m/>
    <m/>
    <m/>
    <m/>
    <m/>
    <m/>
    <m/>
    <m/>
    <n v="146.42250000000001"/>
    <m/>
    <m/>
    <m/>
    <m/>
    <m/>
    <s v="502528,34"/>
    <s v="6267859,86"/>
    <n v="0"/>
    <n v="146.42250000000001"/>
    <n v="0"/>
  </r>
  <r>
    <n v="402"/>
    <x v="387"/>
    <s v=""/>
    <x v="954"/>
    <n v="2017"/>
    <n v="68326214"/>
    <x v="164"/>
    <x v="385"/>
    <x v="384"/>
    <n v="7800"/>
    <s v="Skive"/>
    <n v="779"/>
    <n v="254"/>
    <x v="149"/>
    <m/>
    <s v="DC"/>
    <s v="Decentralt værk"/>
    <n v="353000"/>
    <n v="350030"/>
    <x v="536"/>
    <x v="5"/>
    <s v="kvt"/>
    <d v="2008-02-19T00:00:00"/>
    <m/>
    <n v="0.7"/>
    <n v="0.64800000000000002"/>
    <n v="0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02528,34"/>
    <s v="6267859,86"/>
    <n v="0"/>
    <n v="0"/>
    <n v="0"/>
  </r>
  <r>
    <n v="402"/>
    <x v="388"/>
    <s v=""/>
    <x v="955"/>
    <n v="2017"/>
    <n v="68326214"/>
    <x v="164"/>
    <x v="386"/>
    <x v="385"/>
    <n v="7800"/>
    <s v="Skive"/>
    <n v="779"/>
    <n v="254"/>
    <x v="149"/>
    <m/>
    <s v="FJ"/>
    <s v="Fjernvarmeværk"/>
    <n v="353000"/>
    <n v="350030"/>
    <x v="537"/>
    <x v="0"/>
    <s v="fvv"/>
    <d v="1977-07-01T00:00:00"/>
    <m/>
    <n v="10.4"/>
    <n v="0"/>
    <n v="9.3000000000000007"/>
    <x v="780"/>
    <n v="31.8492"/>
    <n v="31.8492"/>
    <n v="0"/>
    <n v="0"/>
    <n v="1"/>
    <n v="0"/>
    <n v="0"/>
    <x v="0"/>
    <x v="0"/>
    <m/>
    <m/>
    <m/>
    <m/>
    <m/>
    <m/>
    <n v="34.811488799999999"/>
    <m/>
    <m/>
    <m/>
    <m/>
    <m/>
    <m/>
    <m/>
    <m/>
    <m/>
    <m/>
    <m/>
    <s v="502471"/>
    <s v="6271091"/>
    <n v="34.811488799999999"/>
    <n v="0"/>
    <n v="0"/>
  </r>
  <r>
    <n v="403"/>
    <x v="389"/>
    <s v=""/>
    <x v="956"/>
    <n v="2017"/>
    <n v="46076915"/>
    <x v="165"/>
    <x v="387"/>
    <x v="386"/>
    <n v="6900"/>
    <s v="Skjern"/>
    <n v="760"/>
    <n v="183"/>
    <x v="150"/>
    <n v="1"/>
    <s v="DC"/>
    <s v="Decentralt værk"/>
    <n v="353000"/>
    <n v="350030"/>
    <x v="538"/>
    <x v="9"/>
    <s v="kvt"/>
    <d v="2012-07-01T00:00:00"/>
    <m/>
    <n v="6.84"/>
    <n v="3"/>
    <n v="3.6"/>
    <x v="781"/>
    <n v="4.3632"/>
    <n v="4.3632"/>
    <n v="3.7835999999999999"/>
    <n v="3.7835999999999999"/>
    <n v="0.230658381234913"/>
    <n v="0.769341618765087"/>
    <n v="0"/>
    <x v="0"/>
    <x v="0"/>
    <m/>
    <m/>
    <m/>
    <m/>
    <m/>
    <m/>
    <n v="9.4581432000000003"/>
    <m/>
    <m/>
    <m/>
    <m/>
    <m/>
    <m/>
    <m/>
    <m/>
    <m/>
    <m/>
    <m/>
    <s v="469302,35"/>
    <s v="6200627,42"/>
    <n v="9.4581432000000003"/>
    <n v="0"/>
    <n v="0"/>
  </r>
  <r>
    <n v="403"/>
    <x v="389"/>
    <s v=""/>
    <x v="957"/>
    <n v="2017"/>
    <n v="46076915"/>
    <x v="165"/>
    <x v="387"/>
    <x v="386"/>
    <n v="6900"/>
    <s v="Skjern"/>
    <n v="760"/>
    <n v="183"/>
    <x v="150"/>
    <n v="1"/>
    <s v="DC"/>
    <s v="Decentralt værk"/>
    <n v="353000"/>
    <n v="350030"/>
    <x v="4"/>
    <x v="0"/>
    <s v="fvv"/>
    <d v="2009-10-01T00:00:00"/>
    <m/>
    <n v="10"/>
    <n v="0"/>
    <n v="11.6"/>
    <x v="782"/>
    <n v="0.42120000000000002"/>
    <n v="0.42120000000000002"/>
    <n v="0"/>
    <n v="0"/>
    <n v="1"/>
    <n v="0"/>
    <n v="0"/>
    <x v="0"/>
    <x v="0"/>
    <m/>
    <m/>
    <m/>
    <m/>
    <m/>
    <m/>
    <n v="0.43746119999999999"/>
    <m/>
    <m/>
    <m/>
    <m/>
    <m/>
    <m/>
    <m/>
    <m/>
    <m/>
    <m/>
    <m/>
    <s v="469302,35"/>
    <s v="6200627,42"/>
    <n v="0.43746119999999999"/>
    <n v="0"/>
    <n v="0"/>
  </r>
  <r>
    <n v="403"/>
    <x v="389"/>
    <s v=""/>
    <x v="958"/>
    <n v="2017"/>
    <n v="46076915"/>
    <x v="165"/>
    <x v="387"/>
    <x v="386"/>
    <n v="6900"/>
    <s v="Skjern"/>
    <n v="760"/>
    <n v="183"/>
    <x v="150"/>
    <n v="1"/>
    <s v="DC"/>
    <s v="Decentralt værk"/>
    <n v="353000"/>
    <n v="350030"/>
    <x v="539"/>
    <x v="0"/>
    <s v="fvv"/>
    <d v="2015-09-01T00:00:00"/>
    <m/>
    <n v="5.3710000000000004"/>
    <n v="0"/>
    <n v="4.83"/>
    <x v="783"/>
    <n v="97.257599999999996"/>
    <n v="97.257599999999996"/>
    <n v="0"/>
    <n v="0"/>
    <n v="1"/>
    <n v="0"/>
    <n v="0"/>
    <x v="0"/>
    <x v="0"/>
    <m/>
    <m/>
    <m/>
    <m/>
    <m/>
    <m/>
    <m/>
    <m/>
    <m/>
    <m/>
    <n v="92.172300000000007"/>
    <m/>
    <m/>
    <m/>
    <m/>
    <m/>
    <m/>
    <m/>
    <s v="469302,35"/>
    <s v="6200627,42"/>
    <n v="0"/>
    <n v="92.172300000000007"/>
    <n v="0"/>
  </r>
  <r>
    <n v="403"/>
    <x v="389"/>
    <s v=""/>
    <x v="959"/>
    <n v="2017"/>
    <n v="46076915"/>
    <x v="165"/>
    <x v="387"/>
    <x v="386"/>
    <n v="6900"/>
    <s v="Skjern"/>
    <n v="760"/>
    <n v="183"/>
    <x v="150"/>
    <n v="1"/>
    <s v="DC"/>
    <s v="Decentralt værk"/>
    <n v="353000"/>
    <n v="350030"/>
    <x v="13"/>
    <x v="0"/>
    <s v="fvv"/>
    <d v="2016-11-15T00:00:00"/>
    <m/>
    <n v="5"/>
    <n v="0"/>
    <n v="5"/>
    <x v="784"/>
    <n v="9.9323999999999995"/>
    <n v="9.9323999999999995"/>
    <n v="0"/>
    <n v="0"/>
    <n v="1"/>
    <n v="0"/>
    <n v="0"/>
    <x v="0"/>
    <x v="0"/>
    <m/>
    <m/>
    <m/>
    <m/>
    <m/>
    <m/>
    <n v="10.315760399999998"/>
    <m/>
    <m/>
    <m/>
    <m/>
    <m/>
    <m/>
    <m/>
    <m/>
    <m/>
    <m/>
    <m/>
    <s v="469302,35"/>
    <s v="6200627,42"/>
    <n v="10.315760399999998"/>
    <n v="0"/>
    <n v="0"/>
  </r>
  <r>
    <n v="403"/>
    <x v="390"/>
    <s v=""/>
    <x v="960"/>
    <n v="2017"/>
    <n v="46076915"/>
    <x v="165"/>
    <x v="388"/>
    <x v="387"/>
    <n v="6900"/>
    <s v="Skjern"/>
    <n v="760"/>
    <n v="183"/>
    <x v="150"/>
    <m/>
    <s v="FJ"/>
    <s v="Fjernvarmeværk"/>
    <n v="353000"/>
    <n v="350030"/>
    <x v="13"/>
    <x v="0"/>
    <s v="fvv"/>
    <d v="2006-08-01T00:00:00"/>
    <m/>
    <n v="5"/>
    <n v="0"/>
    <n v="5"/>
    <x v="785"/>
    <n v="9.3600000000000003E-2"/>
    <n v="9.3600000000000003E-2"/>
    <n v="0"/>
    <n v="0"/>
    <n v="1"/>
    <n v="0"/>
    <n v="0"/>
    <x v="0"/>
    <x v="0"/>
    <m/>
    <m/>
    <m/>
    <n v="0"/>
    <m/>
    <m/>
    <n v="9.5396400000000006E-2"/>
    <m/>
    <m/>
    <m/>
    <m/>
    <m/>
    <m/>
    <m/>
    <m/>
    <m/>
    <m/>
    <m/>
    <s v="469968"/>
    <s v="6199674"/>
    <n v="9.5396400000000006E-2"/>
    <n v="0"/>
    <n v="0"/>
  </r>
  <r>
    <n v="403"/>
    <x v="390"/>
    <s v=""/>
    <x v="961"/>
    <n v="2017"/>
    <n v="46076915"/>
    <x v="165"/>
    <x v="388"/>
    <x v="387"/>
    <n v="6900"/>
    <s v="Skjern"/>
    <n v="760"/>
    <n v="183"/>
    <x v="150"/>
    <m/>
    <s v="FJ"/>
    <s v="Fjernvarmeværk"/>
    <n v="353000"/>
    <n v="350030"/>
    <x v="16"/>
    <x v="0"/>
    <s v="fvv"/>
    <d v="2016-11-01T00:00:00"/>
    <m/>
    <n v="5"/>
    <n v="0"/>
    <n v="5"/>
    <x v="786"/>
    <n v="2.1456"/>
    <n v="2.1456"/>
    <n v="0"/>
    <n v="0"/>
    <n v="1"/>
    <n v="0"/>
    <n v="0"/>
    <x v="0"/>
    <x v="0"/>
    <m/>
    <m/>
    <m/>
    <m/>
    <m/>
    <m/>
    <n v="2.1866327999999999"/>
    <m/>
    <m/>
    <m/>
    <m/>
    <m/>
    <m/>
    <m/>
    <m/>
    <m/>
    <m/>
    <m/>
    <s v="469968"/>
    <s v="6199674"/>
    <n v="2.1866327999999999"/>
    <n v="0"/>
    <n v="0"/>
  </r>
  <r>
    <n v="404"/>
    <x v="391"/>
    <s v=""/>
    <x v="962"/>
    <n v="2017"/>
    <n v="14454918"/>
    <x v="166"/>
    <x v="389"/>
    <x v="388"/>
    <n v="6823"/>
    <s v="Ansager"/>
    <n v="573"/>
    <n v="138"/>
    <x v="151"/>
    <m/>
    <s v="DC"/>
    <s v="Decentralt værk"/>
    <n v="353000"/>
    <n v="350030"/>
    <x v="540"/>
    <x v="1"/>
    <s v="kvt"/>
    <d v="1997-10-05T00:00:00"/>
    <m/>
    <n v="4.84"/>
    <n v="1.84"/>
    <n v="2.64"/>
    <x v="787"/>
    <n v="0.1908"/>
    <n v="0.1908"/>
    <n v="0.1188"/>
    <n v="0.1188"/>
    <n v="0.29336226364964796"/>
    <n v="0.70663773635035199"/>
    <n v="0"/>
    <x v="0"/>
    <x v="0"/>
    <m/>
    <m/>
    <m/>
    <m/>
    <m/>
    <m/>
    <n v="0.32519520000000002"/>
    <m/>
    <m/>
    <m/>
    <m/>
    <m/>
    <m/>
    <m/>
    <m/>
    <m/>
    <m/>
    <m/>
    <s v="481344,45"/>
    <s v="6177328,85"/>
    <n v="0.32519520000000002"/>
    <n v="0"/>
    <n v="0"/>
  </r>
  <r>
    <n v="404"/>
    <x v="391"/>
    <s v=""/>
    <x v="963"/>
    <n v="2017"/>
    <n v="14454918"/>
    <x v="166"/>
    <x v="389"/>
    <x v="388"/>
    <n v="6823"/>
    <s v="Ansager"/>
    <n v="573"/>
    <n v="138"/>
    <x v="151"/>
    <m/>
    <s v="DC"/>
    <s v="Decentralt værk"/>
    <n v="353000"/>
    <n v="350030"/>
    <x v="541"/>
    <x v="0"/>
    <s v="fvv"/>
    <d v="1997-10-05T00:00:00"/>
    <m/>
    <n v="3.25"/>
    <n v="0"/>
    <n v="3.25"/>
    <x v="788"/>
    <n v="1.7172000000000001"/>
    <n v="1.7172000000000001"/>
    <n v="0"/>
    <n v="0"/>
    <n v="1"/>
    <n v="0"/>
    <n v="0"/>
    <x v="0"/>
    <x v="0"/>
    <m/>
    <m/>
    <m/>
    <n v="0"/>
    <m/>
    <m/>
    <n v="1.7042652"/>
    <m/>
    <m/>
    <m/>
    <m/>
    <m/>
    <m/>
    <m/>
    <m/>
    <m/>
    <m/>
    <m/>
    <s v="481344,45"/>
    <s v="6177328,85"/>
    <n v="1.7042652"/>
    <n v="0"/>
    <n v="0"/>
  </r>
  <r>
    <n v="404"/>
    <x v="391"/>
    <s v=""/>
    <x v="964"/>
    <n v="2017"/>
    <n v="14454918"/>
    <x v="166"/>
    <x v="389"/>
    <x v="388"/>
    <n v="6823"/>
    <s v="Ansager"/>
    <n v="573"/>
    <n v="138"/>
    <x v="151"/>
    <m/>
    <s v="DC"/>
    <s v="Decentralt værk"/>
    <n v="353000"/>
    <n v="350030"/>
    <x v="542"/>
    <x v="3"/>
    <s v="fvv"/>
    <d v="2011-10-27T00:00:00"/>
    <m/>
    <n v="2.14"/>
    <n v="0"/>
    <n v="2.14"/>
    <x v="789"/>
    <n v="4.0571999999999999"/>
    <n v="4.0571999999999999"/>
    <n v="0"/>
    <n v="0"/>
    <n v="1"/>
    <n v="0"/>
    <n v="0"/>
    <x v="0"/>
    <x v="0"/>
    <m/>
    <m/>
    <m/>
    <m/>
    <m/>
    <m/>
    <m/>
    <m/>
    <m/>
    <m/>
    <m/>
    <m/>
    <m/>
    <m/>
    <m/>
    <n v="4.0571999999999999"/>
    <m/>
    <m/>
    <s v="481344,45"/>
    <s v="6177328,85"/>
    <n v="0"/>
    <n v="4.0571999999999999"/>
    <n v="0"/>
  </r>
  <r>
    <n v="404"/>
    <x v="391"/>
    <s v=""/>
    <x v="965"/>
    <n v="2017"/>
    <n v="14454918"/>
    <x v="166"/>
    <x v="389"/>
    <x v="388"/>
    <n v="6823"/>
    <s v="Ansager"/>
    <n v="573"/>
    <n v="138"/>
    <x v="151"/>
    <m/>
    <s v="DC"/>
    <s v="Decentralt værk"/>
    <n v="353000"/>
    <n v="350030"/>
    <x v="543"/>
    <x v="0"/>
    <s v="fvv"/>
    <d v="2016-04-01T00:00:00"/>
    <m/>
    <n v="0.99"/>
    <n v="0"/>
    <n v="0.93"/>
    <x v="790"/>
    <n v="17.596800000000002"/>
    <n v="17.596800000000002"/>
    <n v="0"/>
    <n v="0"/>
    <n v="1"/>
    <n v="0"/>
    <n v="0"/>
    <x v="0"/>
    <x v="0"/>
    <m/>
    <m/>
    <m/>
    <m/>
    <m/>
    <m/>
    <m/>
    <m/>
    <m/>
    <m/>
    <m/>
    <n v="20.861999999999998"/>
    <m/>
    <m/>
    <m/>
    <m/>
    <m/>
    <m/>
    <s v="481344,45"/>
    <s v="6177328,85"/>
    <n v="0"/>
    <n v="20.861999999999998"/>
    <n v="0"/>
  </r>
  <r>
    <n v="406"/>
    <x v="392"/>
    <s v=""/>
    <x v="966"/>
    <n v="2017"/>
    <n v="61668713"/>
    <x v="167"/>
    <x v="390"/>
    <x v="389"/>
    <n v="9460"/>
    <s v="Brovst"/>
    <n v="849"/>
    <n v="274"/>
    <x v="152"/>
    <m/>
    <s v="FJ"/>
    <s v="Fjernvarmeværk"/>
    <n v="353000"/>
    <n v="350030"/>
    <x v="32"/>
    <x v="0"/>
    <s v="fvv"/>
    <d v="1997-01-01T00:00:00"/>
    <m/>
    <n v="2"/>
    <n v="0"/>
    <n v="2"/>
    <x v="791"/>
    <n v="0.108"/>
    <n v="0.108"/>
    <n v="0"/>
    <n v="0"/>
    <n v="1"/>
    <n v="0"/>
    <n v="0"/>
    <x v="0"/>
    <x v="0"/>
    <m/>
    <m/>
    <m/>
    <n v="0.13273199999999999"/>
    <m/>
    <m/>
    <m/>
    <m/>
    <m/>
    <m/>
    <m/>
    <m/>
    <m/>
    <m/>
    <m/>
    <m/>
    <m/>
    <m/>
    <s v="529960"/>
    <s v="6327506"/>
    <n v="0.13273199999999999"/>
    <n v="0"/>
    <n v="0"/>
  </r>
  <r>
    <n v="406"/>
    <x v="392"/>
    <s v=""/>
    <x v="967"/>
    <n v="2017"/>
    <n v="61668713"/>
    <x v="167"/>
    <x v="390"/>
    <x v="389"/>
    <n v="9460"/>
    <s v="Brovst"/>
    <n v="849"/>
    <n v="274"/>
    <x v="152"/>
    <m/>
    <s v="FJ"/>
    <s v="Fjernvarmeværk"/>
    <n v="353000"/>
    <n v="350030"/>
    <x v="3"/>
    <x v="0"/>
    <s v="fvv"/>
    <d v="1997-11-01T00:00:00"/>
    <m/>
    <n v="2"/>
    <n v="0"/>
    <n v="2"/>
    <x v="792"/>
    <n v="33.771599999999999"/>
    <n v="33.771599999999999"/>
    <n v="0"/>
    <n v="0"/>
    <n v="1"/>
    <n v="0"/>
    <n v="0"/>
    <x v="0"/>
    <x v="0"/>
    <m/>
    <m/>
    <m/>
    <m/>
    <m/>
    <m/>
    <m/>
    <m/>
    <m/>
    <m/>
    <n v="34.174800000000005"/>
    <m/>
    <m/>
    <m/>
    <m/>
    <m/>
    <m/>
    <m/>
    <s v="529960"/>
    <s v="6327506"/>
    <n v="0"/>
    <n v="34.174800000000005"/>
    <n v="0"/>
  </r>
  <r>
    <n v="407"/>
    <x v="393"/>
    <s v=""/>
    <x v="968"/>
    <n v="2017"/>
    <n v="26832217"/>
    <x v="168"/>
    <x v="391"/>
    <x v="390"/>
    <n v="5881"/>
    <s v="Skårup Fyn"/>
    <n v="479"/>
    <n v="88"/>
    <x v="153"/>
    <m/>
    <s v="DC"/>
    <s v="Decentralt værk"/>
    <n v="353000"/>
    <n v="350030"/>
    <x v="342"/>
    <x v="0"/>
    <s v="fvv"/>
    <d v="1985-06-01T00:00:00"/>
    <m/>
    <n v="4.3"/>
    <n v="0"/>
    <n v="4.3"/>
    <x v="793"/>
    <n v="5.0255999999999998"/>
    <n v="5.0255999999999998"/>
    <n v="0"/>
    <n v="0"/>
    <n v="1"/>
    <n v="0"/>
    <n v="0"/>
    <x v="0"/>
    <x v="0"/>
    <m/>
    <m/>
    <m/>
    <m/>
    <m/>
    <m/>
    <n v="4.8441095999999995"/>
    <m/>
    <m/>
    <m/>
    <m/>
    <m/>
    <m/>
    <m/>
    <m/>
    <m/>
    <m/>
    <m/>
    <s v="608048,12"/>
    <s v="6106278,81"/>
    <n v="4.8441095999999995"/>
    <n v="0"/>
    <n v="0"/>
  </r>
  <r>
    <n v="407"/>
    <x v="393"/>
    <s v=""/>
    <x v="969"/>
    <n v="2017"/>
    <n v="26832217"/>
    <x v="168"/>
    <x v="391"/>
    <x v="390"/>
    <n v="5881"/>
    <s v="Skårup Fyn"/>
    <n v="479"/>
    <n v="88"/>
    <x v="153"/>
    <m/>
    <s v="DC"/>
    <s v="Decentralt værk"/>
    <n v="353000"/>
    <n v="350030"/>
    <x v="544"/>
    <x v="1"/>
    <s v="kvt"/>
    <d v="1996-02-01T00:00:00"/>
    <m/>
    <n v="3.5"/>
    <n v="1.4"/>
    <n v="2"/>
    <x v="794"/>
    <n v="9.1943999999999999"/>
    <n v="9.1943999999999999"/>
    <n v="6.6672000000000002"/>
    <n v="6.6672000000000002"/>
    <n v="0.27770287314828507"/>
    <n v="0.72229712685171488"/>
    <n v="0"/>
    <x v="0"/>
    <x v="0"/>
    <m/>
    <m/>
    <m/>
    <m/>
    <m/>
    <m/>
    <n v="16.554383999999999"/>
    <m/>
    <m/>
    <m/>
    <m/>
    <m/>
    <m/>
    <m/>
    <m/>
    <m/>
    <m/>
    <m/>
    <s v="608048,12"/>
    <s v="6106278,81"/>
    <n v="16.554383999999999"/>
    <n v="0"/>
    <n v="0"/>
  </r>
  <r>
    <n v="407"/>
    <x v="393"/>
    <s v=""/>
    <x v="970"/>
    <n v="2017"/>
    <n v="26832217"/>
    <x v="168"/>
    <x v="391"/>
    <x v="390"/>
    <n v="5881"/>
    <s v="Skårup Fyn"/>
    <n v="479"/>
    <n v="88"/>
    <x v="153"/>
    <m/>
    <s v="DC"/>
    <s v="Decentralt værk"/>
    <n v="353000"/>
    <n v="350030"/>
    <x v="116"/>
    <x v="0"/>
    <s v="fvv"/>
    <d v="2014-08-01T00:00:00"/>
    <m/>
    <n v="5"/>
    <n v="0"/>
    <n v="6"/>
    <x v="795"/>
    <n v="25.5456"/>
    <n v="25.5456"/>
    <n v="0"/>
    <n v="0"/>
    <n v="1"/>
    <n v="0"/>
    <n v="0"/>
    <x v="0"/>
    <x v="0"/>
    <m/>
    <m/>
    <m/>
    <m/>
    <m/>
    <m/>
    <n v="24.158890800000002"/>
    <m/>
    <m/>
    <m/>
    <m/>
    <m/>
    <m/>
    <m/>
    <m/>
    <m/>
    <m/>
    <m/>
    <s v="608048,12"/>
    <s v="6106278,81"/>
    <n v="24.158890800000002"/>
    <n v="0"/>
    <n v="0"/>
  </r>
  <r>
    <n v="407"/>
    <x v="393"/>
    <s v=""/>
    <x v="971"/>
    <n v="2017"/>
    <n v="26832217"/>
    <x v="168"/>
    <x v="391"/>
    <x v="390"/>
    <n v="5881"/>
    <s v="Skårup Fyn"/>
    <n v="479"/>
    <n v="88"/>
    <x v="153"/>
    <m/>
    <s v="DC"/>
    <s v="Decentralt værk"/>
    <n v="353000"/>
    <n v="350030"/>
    <x v="12"/>
    <x v="4"/>
    <s v="fvv"/>
    <d v="2014-08-01T00:00:00"/>
    <m/>
    <n v="0.05"/>
    <n v="0"/>
    <n v="0.3"/>
    <x v="796"/>
    <n v="1.5407999999999999"/>
    <n v="1.5407999999999999"/>
    <n v="0"/>
    <n v="0"/>
    <n v="1"/>
    <n v="0"/>
    <n v="0"/>
    <x v="0"/>
    <x v="0"/>
    <m/>
    <m/>
    <m/>
    <m/>
    <m/>
    <m/>
    <m/>
    <m/>
    <m/>
    <m/>
    <m/>
    <m/>
    <m/>
    <m/>
    <m/>
    <m/>
    <m/>
    <n v="0.29880000000000001"/>
    <s v="608048,12"/>
    <s v="6106278,81"/>
    <n v="0"/>
    <n v="0"/>
    <n v="0.29880000000000001"/>
  </r>
  <r>
    <n v="407"/>
    <x v="394"/>
    <s v=""/>
    <x v="972"/>
    <n v="2017"/>
    <n v="26832217"/>
    <x v="168"/>
    <x v="392"/>
    <x v="391"/>
    <n v="5881"/>
    <s v="Skårup Fyn"/>
    <n v="479"/>
    <n v="88"/>
    <x v="153"/>
    <m/>
    <s v="FJ"/>
    <s v="Fjernvarmeværk"/>
    <n v="353000"/>
    <n v="350030"/>
    <x v="545"/>
    <x v="3"/>
    <s v="fvv"/>
    <d v="2016-10-01T00:00:00"/>
    <m/>
    <n v="3.5"/>
    <n v="0"/>
    <n v="3.5"/>
    <x v="797"/>
    <n v="7.92"/>
    <n v="7.92"/>
    <n v="0"/>
    <n v="0"/>
    <n v="1"/>
    <n v="0"/>
    <n v="0"/>
    <x v="0"/>
    <x v="0"/>
    <m/>
    <m/>
    <m/>
    <m/>
    <m/>
    <m/>
    <m/>
    <m/>
    <m/>
    <m/>
    <m/>
    <m/>
    <m/>
    <m/>
    <m/>
    <n v="7.92"/>
    <m/>
    <m/>
    <s v="608125,52"/>
    <s v="6106024,08"/>
    <n v="0"/>
    <n v="7.92"/>
    <n v="0"/>
  </r>
  <r>
    <n v="408"/>
    <x v="395"/>
    <s v=""/>
    <x v="973"/>
    <n v="2017"/>
    <n v="30990714"/>
    <x v="169"/>
    <x v="393"/>
    <x v="392"/>
    <n v="6780"/>
    <s v="Skærbæk"/>
    <n v="550"/>
    <n v="113"/>
    <x v="154"/>
    <m/>
    <s v="FJ"/>
    <s v="Fjernvarmeværk"/>
    <n v="353000"/>
    <n v="350030"/>
    <x v="382"/>
    <x v="0"/>
    <s v="fvv"/>
    <d v="1988-01-11T00:00:00"/>
    <m/>
    <n v="5.9"/>
    <n v="0"/>
    <n v="5"/>
    <x v="798"/>
    <n v="0"/>
    <n v="0"/>
    <n v="0"/>
    <n v="0"/>
    <n v="1"/>
    <n v="0"/>
    <n v="0"/>
    <x v="0"/>
    <x v="0"/>
    <m/>
    <m/>
    <m/>
    <m/>
    <m/>
    <m/>
    <n v="2.0195999999999999E-3"/>
    <m/>
    <m/>
    <m/>
    <m/>
    <m/>
    <m/>
    <m/>
    <m/>
    <m/>
    <m/>
    <m/>
    <s v="485221"/>
    <s v="6112328"/>
    <n v="2.0195999999999999E-3"/>
    <n v="0"/>
    <n v="0"/>
  </r>
  <r>
    <n v="408"/>
    <x v="395"/>
    <s v=""/>
    <x v="974"/>
    <n v="2017"/>
    <n v="30990714"/>
    <x v="169"/>
    <x v="393"/>
    <x v="392"/>
    <n v="6780"/>
    <s v="Skærbæk"/>
    <n v="550"/>
    <n v="113"/>
    <x v="154"/>
    <m/>
    <s v="FJ"/>
    <s v="Fjernvarmeværk"/>
    <n v="353000"/>
    <n v="350030"/>
    <x v="546"/>
    <x v="0"/>
    <s v="fvv"/>
    <d v="1984-01-11T00:00:00"/>
    <d v="2018-12-31T00:00:00"/>
    <n v="6"/>
    <n v="0"/>
    <n v="5.8"/>
    <x v="21"/>
    <n v="0"/>
    <n v="0"/>
    <n v="0"/>
    <n v="0"/>
    <n v="1"/>
    <n v="0"/>
    <n v="0"/>
    <x v="0"/>
    <x v="0"/>
    <m/>
    <m/>
    <m/>
    <m/>
    <m/>
    <m/>
    <m/>
    <m/>
    <m/>
    <m/>
    <m/>
    <m/>
    <n v="0"/>
    <m/>
    <m/>
    <m/>
    <m/>
    <m/>
    <s v="485221"/>
    <s v="6112328"/>
    <n v="0"/>
    <n v="0"/>
    <n v="0"/>
  </r>
  <r>
    <n v="408"/>
    <x v="396"/>
    <s v=""/>
    <x v="975"/>
    <n v="2017"/>
    <n v="30990714"/>
    <x v="169"/>
    <x v="394"/>
    <x v="393"/>
    <n v="6780"/>
    <s v="Skærbæk"/>
    <n v="550"/>
    <n v="113"/>
    <x v="154"/>
    <m/>
    <s v="DC"/>
    <s v="Decentralt værk"/>
    <n v="353000"/>
    <n v="350030"/>
    <x v="547"/>
    <x v="1"/>
    <s v="kvt"/>
    <d v="1991-01-01T00:00:00"/>
    <m/>
    <n v="2.8"/>
    <n v="1"/>
    <n v="1.6"/>
    <x v="799"/>
    <n v="0.32040000000000002"/>
    <n v="0.32040000000000002"/>
    <n v="0.18720000000000001"/>
    <n v="0.18360000000000001"/>
    <n v="0.34802602765438279"/>
    <n v="0.65197397234561727"/>
    <n v="0"/>
    <x v="0"/>
    <x v="0"/>
    <m/>
    <m/>
    <m/>
    <m/>
    <m/>
    <m/>
    <n v="0.46031040000000001"/>
    <m/>
    <m/>
    <m/>
    <m/>
    <m/>
    <m/>
    <m/>
    <m/>
    <m/>
    <m/>
    <m/>
    <s v="485582"/>
    <s v="6112714"/>
    <n v="0.46031040000000001"/>
    <n v="0"/>
    <n v="0"/>
  </r>
  <r>
    <n v="408"/>
    <x v="396"/>
    <s v=""/>
    <x v="976"/>
    <n v="2017"/>
    <n v="30990714"/>
    <x v="169"/>
    <x v="394"/>
    <x v="393"/>
    <n v="6780"/>
    <s v="Skærbæk"/>
    <n v="550"/>
    <n v="113"/>
    <x v="154"/>
    <m/>
    <s v="DC"/>
    <s v="Decentralt værk"/>
    <n v="353000"/>
    <n v="350030"/>
    <x v="548"/>
    <x v="1"/>
    <s v="kvt"/>
    <d v="1991-01-01T00:00:00"/>
    <m/>
    <n v="2.8"/>
    <n v="1"/>
    <n v="1.6"/>
    <x v="800"/>
    <n v="0.31319999999999998"/>
    <n v="0.31319999999999998"/>
    <n v="0.2016"/>
    <n v="0.19800000000000001"/>
    <n v="0.32507566416321038"/>
    <n v="0.67492433583678957"/>
    <n v="0"/>
    <x v="0"/>
    <x v="0"/>
    <m/>
    <m/>
    <m/>
    <m/>
    <m/>
    <m/>
    <n v="0.481734"/>
    <m/>
    <m/>
    <m/>
    <m/>
    <m/>
    <m/>
    <m/>
    <m/>
    <m/>
    <m/>
    <m/>
    <s v="485582"/>
    <s v="6112714"/>
    <n v="0.481734"/>
    <n v="0"/>
    <n v="0"/>
  </r>
  <r>
    <n v="408"/>
    <x v="396"/>
    <s v=""/>
    <x v="977"/>
    <n v="2017"/>
    <n v="30990714"/>
    <x v="169"/>
    <x v="394"/>
    <x v="393"/>
    <n v="6780"/>
    <s v="Skærbæk"/>
    <n v="550"/>
    <n v="113"/>
    <x v="154"/>
    <m/>
    <s v="DC"/>
    <s v="Decentralt værk"/>
    <n v="353000"/>
    <n v="350030"/>
    <x v="549"/>
    <x v="1"/>
    <s v="kvt"/>
    <d v="1991-01-01T00:00:00"/>
    <m/>
    <n v="2.8"/>
    <n v="1"/>
    <n v="1.6"/>
    <x v="801"/>
    <n v="0.28799999999999998"/>
    <n v="0.28799999999999998"/>
    <n v="0.18360000000000001"/>
    <n v="0.18"/>
    <n v="0.31775285183184515"/>
    <n v="0.6822471481681549"/>
    <n v="0"/>
    <x v="0"/>
    <x v="0"/>
    <m/>
    <m/>
    <m/>
    <m/>
    <m/>
    <m/>
    <n v="0.45318239999999999"/>
    <m/>
    <m/>
    <m/>
    <m/>
    <m/>
    <m/>
    <m/>
    <m/>
    <m/>
    <m/>
    <m/>
    <s v="485582"/>
    <s v="6112714"/>
    <n v="0.45318239999999999"/>
    <n v="0"/>
    <n v="0"/>
  </r>
  <r>
    <n v="408"/>
    <x v="396"/>
    <s v=""/>
    <x v="978"/>
    <n v="2017"/>
    <n v="30990714"/>
    <x v="169"/>
    <x v="394"/>
    <x v="393"/>
    <n v="6780"/>
    <s v="Skærbæk"/>
    <n v="550"/>
    <n v="113"/>
    <x v="154"/>
    <m/>
    <s v="DC"/>
    <s v="Decentralt værk"/>
    <n v="353000"/>
    <n v="350030"/>
    <x v="550"/>
    <x v="1"/>
    <s v="kvt"/>
    <d v="1995-01-01T00:00:00"/>
    <m/>
    <n v="2.8"/>
    <n v="1.05"/>
    <n v="1.55"/>
    <x v="802"/>
    <n v="0.3528"/>
    <n v="0.3528"/>
    <n v="0.22320000000000001"/>
    <n v="0.22320000000000001"/>
    <n v="0.3256484724428288"/>
    <n v="0.6743515275571712"/>
    <n v="0"/>
    <x v="0"/>
    <x v="0"/>
    <m/>
    <m/>
    <m/>
    <m/>
    <m/>
    <m/>
    <n v="0.54168839999999996"/>
    <m/>
    <m/>
    <m/>
    <m/>
    <m/>
    <m/>
    <m/>
    <m/>
    <m/>
    <m/>
    <m/>
    <s v="485582"/>
    <s v="6112714"/>
    <n v="0.54168839999999996"/>
    <n v="0"/>
    <n v="0"/>
  </r>
  <r>
    <n v="408"/>
    <x v="396"/>
    <s v=""/>
    <x v="979"/>
    <n v="2017"/>
    <n v="30990714"/>
    <x v="169"/>
    <x v="394"/>
    <x v="393"/>
    <n v="6780"/>
    <s v="Skærbæk"/>
    <n v="550"/>
    <n v="113"/>
    <x v="154"/>
    <m/>
    <s v="DC"/>
    <s v="Decentralt værk"/>
    <n v="353000"/>
    <n v="350030"/>
    <x v="3"/>
    <x v="0"/>
    <s v="fvv"/>
    <d v="2012-12-05T00:00:00"/>
    <m/>
    <n v="5.3"/>
    <n v="0"/>
    <n v="5.82"/>
    <x v="803"/>
    <n v="108.4212"/>
    <n v="108.4212"/>
    <n v="0"/>
    <n v="0"/>
    <n v="1"/>
    <n v="0"/>
    <n v="0"/>
    <x v="0"/>
    <x v="0"/>
    <m/>
    <m/>
    <m/>
    <m/>
    <m/>
    <m/>
    <m/>
    <m/>
    <m/>
    <m/>
    <n v="104.23439999999999"/>
    <m/>
    <m/>
    <m/>
    <m/>
    <m/>
    <m/>
    <m/>
    <s v="485582"/>
    <s v="6112714"/>
    <n v="0"/>
    <n v="104.23439999999999"/>
    <n v="0"/>
  </r>
  <r>
    <n v="411"/>
    <x v="397"/>
    <s v=""/>
    <x v="980"/>
    <n v="2017"/>
    <n v="27736904"/>
    <x v="170"/>
    <x v="395"/>
    <x v="394"/>
    <n v="4200"/>
    <s v="Slagelse"/>
    <n v="330"/>
    <n v="35"/>
    <x v="90"/>
    <m/>
    <s v="DC"/>
    <s v="Decentralt værk"/>
    <n v="353000"/>
    <n v="350030"/>
    <x v="551"/>
    <x v="8"/>
    <s v="kvt"/>
    <d v="1990-01-01T00:00:00"/>
    <m/>
    <n v="44"/>
    <n v="10.9"/>
    <n v="28.1"/>
    <x v="804"/>
    <n v="676.7604"/>
    <n v="674.55359999999996"/>
    <n v="182.6712"/>
    <n v="162.74879999999999"/>
    <n v="0.35348961887327157"/>
    <n v="0.64651038112672843"/>
    <n v="0"/>
    <x v="0"/>
    <x v="0"/>
    <m/>
    <m/>
    <m/>
    <m/>
    <m/>
    <m/>
    <m/>
    <n v="480.0104"/>
    <m/>
    <n v="477.24599999999998"/>
    <m/>
    <m/>
    <m/>
    <m/>
    <m/>
    <m/>
    <m/>
    <m/>
    <s v="648587,35"/>
    <s v="6143655,93"/>
    <n v="216.00468000000001"/>
    <n v="741.25171999999998"/>
    <n v="0"/>
  </r>
  <r>
    <n v="411"/>
    <x v="398"/>
    <s v=""/>
    <x v="981"/>
    <n v="2017"/>
    <n v="27736904"/>
    <x v="170"/>
    <x v="396"/>
    <x v="395"/>
    <n v="4220"/>
    <s v="Korsør"/>
    <n v="330"/>
    <n v="32"/>
    <x v="155"/>
    <m/>
    <s v="DC"/>
    <s v="Decentralt værk"/>
    <n v="353000"/>
    <n v="350030"/>
    <x v="552"/>
    <x v="1"/>
    <s v="kvt"/>
    <d v="1993-01-01T00:00:00"/>
    <m/>
    <n v="2.96"/>
    <n v="1.05"/>
    <n v="1.6"/>
    <x v="805"/>
    <n v="0.37043999999999999"/>
    <n v="0.37043999999999999"/>
    <n v="0.243252"/>
    <n v="0.243252"/>
    <n v="0.26692953215995019"/>
    <n v="0.73307046784004981"/>
    <n v="0"/>
    <x v="0"/>
    <x v="0"/>
    <m/>
    <m/>
    <m/>
    <m/>
    <m/>
    <m/>
    <n v="0.69389099999999992"/>
    <m/>
    <m/>
    <m/>
    <m/>
    <m/>
    <m/>
    <m/>
    <m/>
    <m/>
    <m/>
    <m/>
    <s v="637236,69"/>
    <s v="6133330,66"/>
    <n v="0.69389099999999992"/>
    <n v="0"/>
    <n v="0"/>
  </r>
  <r>
    <n v="411"/>
    <x v="398"/>
    <s v=""/>
    <x v="982"/>
    <n v="2017"/>
    <n v="27736904"/>
    <x v="170"/>
    <x v="396"/>
    <x v="395"/>
    <n v="4220"/>
    <s v="Korsør"/>
    <n v="330"/>
    <n v="32"/>
    <x v="155"/>
    <m/>
    <s v="DC"/>
    <s v="Decentralt værk"/>
    <n v="353000"/>
    <n v="350030"/>
    <x v="552"/>
    <x v="1"/>
    <s v="kvt"/>
    <d v="1993-01-01T00:00:00"/>
    <m/>
    <n v="2.96"/>
    <n v="1.05"/>
    <n v="1.6"/>
    <x v="805"/>
    <n v="0.37043999999999999"/>
    <n v="0.37043999999999999"/>
    <n v="0.243252"/>
    <n v="0.243252"/>
    <n v="0.26692953215995019"/>
    <n v="0.73307046784004981"/>
    <n v="0"/>
    <x v="0"/>
    <x v="0"/>
    <m/>
    <m/>
    <m/>
    <m/>
    <m/>
    <m/>
    <n v="0.69389099999999992"/>
    <m/>
    <m/>
    <m/>
    <m/>
    <m/>
    <m/>
    <m/>
    <m/>
    <m/>
    <m/>
    <m/>
    <s v="637236,69"/>
    <s v="6133330,66"/>
    <n v="0.69389099999999992"/>
    <n v="0"/>
    <n v="0"/>
  </r>
  <r>
    <n v="411"/>
    <x v="398"/>
    <s v=""/>
    <x v="983"/>
    <n v="2017"/>
    <n v="27736904"/>
    <x v="170"/>
    <x v="396"/>
    <x v="395"/>
    <n v="4220"/>
    <s v="Korsør"/>
    <n v="330"/>
    <n v="32"/>
    <x v="155"/>
    <m/>
    <s v="DC"/>
    <s v="Decentralt værk"/>
    <n v="353000"/>
    <n v="350030"/>
    <x v="553"/>
    <x v="0"/>
    <s v="fvv"/>
    <d v="1970-01-01T00:00:00"/>
    <m/>
    <n v="4.3"/>
    <n v="0"/>
    <n v="4.0999999999999996"/>
    <x v="806"/>
    <n v="6.3197999999999999"/>
    <n v="6.3197999999999999"/>
    <n v="0"/>
    <n v="0"/>
    <n v="1"/>
    <n v="0"/>
    <n v="0"/>
    <x v="0"/>
    <x v="0"/>
    <m/>
    <m/>
    <m/>
    <n v="0"/>
    <m/>
    <m/>
    <n v="7.6802022000000001"/>
    <m/>
    <m/>
    <m/>
    <m/>
    <m/>
    <m/>
    <m/>
    <m/>
    <m/>
    <m/>
    <m/>
    <s v="637236,69"/>
    <s v="6133330,66"/>
    <n v="7.6802022000000001"/>
    <n v="0"/>
    <n v="0"/>
  </r>
  <r>
    <n v="411"/>
    <x v="398"/>
    <s v=""/>
    <x v="984"/>
    <n v="2017"/>
    <n v="27736904"/>
    <x v="170"/>
    <x v="396"/>
    <x v="395"/>
    <n v="4220"/>
    <s v="Korsør"/>
    <n v="330"/>
    <n v="32"/>
    <x v="155"/>
    <m/>
    <s v="DC"/>
    <s v="Decentralt værk"/>
    <n v="353000"/>
    <n v="350030"/>
    <x v="554"/>
    <x v="0"/>
    <s v="fvv"/>
    <d v="1971-01-01T00:00:00"/>
    <m/>
    <n v="5.52"/>
    <n v="0"/>
    <n v="4.8"/>
    <x v="807"/>
    <n v="28.438559999999999"/>
    <n v="28.438559999999999"/>
    <n v="0"/>
    <n v="0"/>
    <n v="1"/>
    <n v="0"/>
    <n v="0"/>
    <x v="0"/>
    <x v="0"/>
    <m/>
    <m/>
    <m/>
    <n v="0"/>
    <m/>
    <m/>
    <n v="29.623651200000001"/>
    <m/>
    <m/>
    <m/>
    <m/>
    <m/>
    <m/>
    <m/>
    <m/>
    <m/>
    <m/>
    <m/>
    <s v="637236,69"/>
    <s v="6133330,66"/>
    <n v="29.623651200000001"/>
    <n v="0"/>
    <n v="0"/>
  </r>
  <r>
    <n v="411"/>
    <x v="398"/>
    <s v=""/>
    <x v="985"/>
    <n v="2017"/>
    <n v="27736904"/>
    <x v="170"/>
    <x v="396"/>
    <x v="395"/>
    <n v="4220"/>
    <s v="Korsør"/>
    <n v="330"/>
    <n v="32"/>
    <x v="155"/>
    <m/>
    <s v="DC"/>
    <s v="Decentralt værk"/>
    <n v="353000"/>
    <n v="350030"/>
    <x v="555"/>
    <x v="0"/>
    <s v="fvv"/>
    <d v="1975-01-01T00:00:00"/>
    <m/>
    <n v="6.95"/>
    <n v="0"/>
    <n v="7.5"/>
    <x v="808"/>
    <n v="73.876320000000007"/>
    <n v="73.876320000000007"/>
    <n v="0"/>
    <n v="0"/>
    <n v="1"/>
    <n v="0"/>
    <n v="0"/>
    <x v="0"/>
    <x v="0"/>
    <m/>
    <m/>
    <m/>
    <m/>
    <m/>
    <m/>
    <n v="68.024681999999999"/>
    <m/>
    <m/>
    <m/>
    <m/>
    <m/>
    <m/>
    <m/>
    <m/>
    <m/>
    <m/>
    <m/>
    <s v="637236,69"/>
    <s v="6133330,66"/>
    <n v="68.024681999999999"/>
    <n v="0"/>
    <n v="0"/>
  </r>
  <r>
    <n v="411"/>
    <x v="398"/>
    <s v=""/>
    <x v="986"/>
    <n v="2017"/>
    <n v="27736904"/>
    <x v="170"/>
    <x v="396"/>
    <x v="395"/>
    <n v="4220"/>
    <s v="Korsør"/>
    <n v="330"/>
    <n v="32"/>
    <x v="155"/>
    <m/>
    <s v="DC"/>
    <s v="Decentralt værk"/>
    <n v="353000"/>
    <n v="350030"/>
    <x v="556"/>
    <x v="0"/>
    <s v="fvv"/>
    <d v="1971-01-01T00:00:00"/>
    <m/>
    <n v="2.65"/>
    <n v="0"/>
    <n v="2.4"/>
    <x v="809"/>
    <n v="3.35988"/>
    <n v="3.35988"/>
    <n v="0"/>
    <n v="0"/>
    <n v="1"/>
    <n v="0"/>
    <n v="0"/>
    <x v="0"/>
    <x v="0"/>
    <m/>
    <m/>
    <m/>
    <m/>
    <m/>
    <m/>
    <n v="4.3886897999999999"/>
    <m/>
    <m/>
    <m/>
    <m/>
    <m/>
    <m/>
    <m/>
    <m/>
    <m/>
    <m/>
    <m/>
    <s v="637236,69"/>
    <s v="6133330,66"/>
    <n v="4.3886897999999999"/>
    <n v="0"/>
    <n v="0"/>
  </r>
  <r>
    <n v="411"/>
    <x v="398"/>
    <s v=""/>
    <x v="987"/>
    <n v="2017"/>
    <n v="27736904"/>
    <x v="170"/>
    <x v="396"/>
    <x v="395"/>
    <n v="4220"/>
    <s v="Korsør"/>
    <n v="330"/>
    <n v="32"/>
    <x v="155"/>
    <m/>
    <s v="DC"/>
    <s v="Decentralt værk"/>
    <n v="353000"/>
    <n v="350030"/>
    <x v="3"/>
    <x v="0"/>
    <s v="fvv"/>
    <d v="2008-12-03T00:00:00"/>
    <m/>
    <n v="2.91"/>
    <n v="0"/>
    <n v="2.5"/>
    <x v="810"/>
    <n v="79.115399999999994"/>
    <n v="79.115399999999994"/>
    <n v="0"/>
    <n v="0"/>
    <n v="1"/>
    <n v="0"/>
    <n v="0"/>
    <x v="0"/>
    <x v="0"/>
    <m/>
    <m/>
    <m/>
    <m/>
    <m/>
    <m/>
    <m/>
    <m/>
    <m/>
    <m/>
    <n v="83.361000000000004"/>
    <m/>
    <m/>
    <m/>
    <m/>
    <m/>
    <m/>
    <m/>
    <s v="637236,69"/>
    <s v="6133330,66"/>
    <n v="0"/>
    <n v="83.361000000000004"/>
    <n v="0"/>
  </r>
  <r>
    <n v="411"/>
    <x v="398"/>
    <s v=""/>
    <x v="988"/>
    <n v="2017"/>
    <n v="27736904"/>
    <x v="170"/>
    <x v="396"/>
    <x v="395"/>
    <n v="4220"/>
    <s v="Korsør"/>
    <n v="330"/>
    <n v="32"/>
    <x v="155"/>
    <m/>
    <s v="DC"/>
    <s v="Decentralt værk"/>
    <n v="353000"/>
    <n v="350030"/>
    <x v="557"/>
    <x v="5"/>
    <s v="kvt"/>
    <d v="2009-01-05T00:00:00"/>
    <m/>
    <n v="0.68"/>
    <n v="0.28000000000000003"/>
    <n v="0"/>
    <x v="811"/>
    <n v="0"/>
    <n v="0"/>
    <n v="0"/>
    <n v="0"/>
    <n v="1"/>
    <n v="0"/>
    <n v="0"/>
    <x v="0"/>
    <x v="0"/>
    <m/>
    <m/>
    <m/>
    <n v="3.5870000000000001E-10"/>
    <m/>
    <m/>
    <m/>
    <m/>
    <m/>
    <m/>
    <m/>
    <m/>
    <m/>
    <m/>
    <m/>
    <m/>
    <m/>
    <m/>
    <s v="637236,69"/>
    <s v="6133330,66"/>
    <n v="3.5870000000000001E-10"/>
    <n v="0"/>
    <n v="0"/>
  </r>
  <r>
    <n v="411"/>
    <x v="398"/>
    <s v=""/>
    <x v="989"/>
    <n v="2017"/>
    <n v="27736904"/>
    <x v="170"/>
    <x v="396"/>
    <x v="395"/>
    <n v="4220"/>
    <s v="Korsør"/>
    <n v="330"/>
    <n v="32"/>
    <x v="155"/>
    <m/>
    <s v="DC"/>
    <s v="Decentralt værk"/>
    <n v="353000"/>
    <n v="350030"/>
    <x v="552"/>
    <x v="1"/>
    <s v="kvt"/>
    <d v="1993-01-01T00:00:00"/>
    <m/>
    <n v="2.96"/>
    <n v="1.05"/>
    <n v="1.6"/>
    <x v="805"/>
    <n v="0.37043999999999999"/>
    <n v="0.37043999999999999"/>
    <n v="0.243252"/>
    <n v="0.243252"/>
    <n v="0.26692953215995019"/>
    <n v="0.73307046784004981"/>
    <n v="0"/>
    <x v="0"/>
    <x v="0"/>
    <m/>
    <m/>
    <m/>
    <m/>
    <m/>
    <m/>
    <n v="0.69389099999999992"/>
    <m/>
    <m/>
    <m/>
    <m/>
    <m/>
    <m/>
    <m/>
    <m/>
    <m/>
    <m/>
    <m/>
    <s v="637236,69"/>
    <s v="6133330,66"/>
    <n v="0.69389099999999992"/>
    <n v="0"/>
    <n v="0"/>
  </r>
  <r>
    <n v="411"/>
    <x v="398"/>
    <s v=""/>
    <x v="990"/>
    <n v="2017"/>
    <n v="27736904"/>
    <x v="170"/>
    <x v="396"/>
    <x v="395"/>
    <n v="4220"/>
    <s v="Korsør"/>
    <n v="330"/>
    <n v="32"/>
    <x v="155"/>
    <m/>
    <s v="DC"/>
    <s v="Decentralt værk"/>
    <n v="353000"/>
    <n v="350030"/>
    <x v="552"/>
    <x v="1"/>
    <s v="kvt"/>
    <d v="1993-01-01T00:00:00"/>
    <m/>
    <n v="2.96"/>
    <n v="1.05"/>
    <n v="1.6"/>
    <x v="805"/>
    <n v="0.37043999999999999"/>
    <n v="0.37043999999999999"/>
    <n v="0.243252"/>
    <n v="0.243252"/>
    <n v="0.26692953215995019"/>
    <n v="0.73307046784004981"/>
    <n v="0"/>
    <x v="0"/>
    <x v="0"/>
    <m/>
    <m/>
    <m/>
    <m/>
    <m/>
    <m/>
    <n v="0.69389099999999992"/>
    <m/>
    <m/>
    <m/>
    <m/>
    <m/>
    <m/>
    <m/>
    <m/>
    <m/>
    <m/>
    <m/>
    <s v="637236,69"/>
    <s v="6133330,66"/>
    <n v="0.69389099999999992"/>
    <n v="0"/>
    <n v="0"/>
  </r>
  <r>
    <n v="411"/>
    <x v="398"/>
    <s v=""/>
    <x v="991"/>
    <n v="2017"/>
    <n v="27736904"/>
    <x v="170"/>
    <x v="396"/>
    <x v="395"/>
    <n v="4220"/>
    <s v="Korsør"/>
    <n v="330"/>
    <n v="32"/>
    <x v="155"/>
    <m/>
    <s v="DC"/>
    <s v="Decentralt værk"/>
    <n v="353000"/>
    <n v="350030"/>
    <x v="552"/>
    <x v="1"/>
    <s v="kvt"/>
    <d v="1993-01-01T00:00:00"/>
    <m/>
    <n v="2.96"/>
    <n v="1.05"/>
    <n v="1.6"/>
    <x v="805"/>
    <n v="0.37043999999999999"/>
    <n v="0.37043999999999999"/>
    <n v="0.243252"/>
    <n v="0.243252"/>
    <n v="0.26692953215995019"/>
    <n v="0.73307046784004981"/>
    <n v="0"/>
    <x v="0"/>
    <x v="0"/>
    <m/>
    <m/>
    <m/>
    <m/>
    <m/>
    <m/>
    <n v="0.69389099999999992"/>
    <m/>
    <m/>
    <m/>
    <m/>
    <m/>
    <m/>
    <m/>
    <m/>
    <m/>
    <m/>
    <m/>
    <s v="637236,69"/>
    <s v="6133330,66"/>
    <n v="0.69389099999999992"/>
    <n v="0"/>
    <n v="0"/>
  </r>
  <r>
    <n v="411"/>
    <x v="398"/>
    <s v=""/>
    <x v="992"/>
    <n v="2017"/>
    <n v="27736904"/>
    <x v="170"/>
    <x v="396"/>
    <x v="395"/>
    <n v="4220"/>
    <s v="Korsør"/>
    <n v="330"/>
    <n v="32"/>
    <x v="155"/>
    <m/>
    <s v="DC"/>
    <s v="Decentralt værk"/>
    <n v="353000"/>
    <n v="350030"/>
    <x v="552"/>
    <x v="1"/>
    <s v="kvt"/>
    <d v="1993-01-01T00:00:00"/>
    <m/>
    <n v="2.96"/>
    <n v="1.05"/>
    <n v="1.6"/>
    <x v="805"/>
    <n v="0.37043999999999999"/>
    <n v="0.37043999999999999"/>
    <n v="0.243252"/>
    <n v="0.243252"/>
    <n v="0.26692953215995019"/>
    <n v="0.73307046784004981"/>
    <n v="0"/>
    <x v="0"/>
    <x v="0"/>
    <m/>
    <m/>
    <m/>
    <m/>
    <m/>
    <m/>
    <n v="0.69389099999999992"/>
    <m/>
    <m/>
    <m/>
    <m/>
    <m/>
    <m/>
    <m/>
    <m/>
    <m/>
    <m/>
    <m/>
    <s v="637236,69"/>
    <s v="6133330,66"/>
    <n v="0.69389099999999992"/>
    <n v="0"/>
    <n v="0"/>
  </r>
  <r>
    <n v="411"/>
    <x v="399"/>
    <s v=""/>
    <x v="993"/>
    <n v="2017"/>
    <n v="27736904"/>
    <x v="170"/>
    <x v="397"/>
    <x v="396"/>
    <n v="4220"/>
    <s v="Korsør"/>
    <n v="330"/>
    <n v="32"/>
    <x v="155"/>
    <m/>
    <s v="FJ"/>
    <s v="Fjernvarmeværk"/>
    <n v="353000"/>
    <n v="350030"/>
    <x v="13"/>
    <x v="0"/>
    <s v="fvv"/>
    <d v="1980-01-01T00:00:00"/>
    <m/>
    <n v="5.8"/>
    <n v="0"/>
    <n v="5.8"/>
    <x v="812"/>
    <n v="8.2799999999999999E-2"/>
    <n v="8.2799999999999999E-2"/>
    <n v="0"/>
    <n v="0"/>
    <n v="1"/>
    <n v="0"/>
    <n v="0"/>
    <x v="0"/>
    <x v="0"/>
    <m/>
    <m/>
    <m/>
    <m/>
    <m/>
    <m/>
    <n v="0.1040292"/>
    <m/>
    <m/>
    <m/>
    <m/>
    <m/>
    <m/>
    <m/>
    <m/>
    <m/>
    <m/>
    <m/>
    <s v="636033"/>
    <s v="6133672"/>
    <n v="0.1040292"/>
    <n v="0"/>
    <n v="0"/>
  </r>
  <r>
    <n v="411"/>
    <x v="399"/>
    <s v=""/>
    <x v="994"/>
    <n v="2017"/>
    <n v="27736904"/>
    <x v="170"/>
    <x v="397"/>
    <x v="396"/>
    <n v="4220"/>
    <s v="Korsør"/>
    <n v="330"/>
    <n v="32"/>
    <x v="155"/>
    <m/>
    <s v="FJ"/>
    <s v="Fjernvarmeværk"/>
    <n v="353000"/>
    <n v="350030"/>
    <x v="16"/>
    <x v="0"/>
    <s v="fvv"/>
    <d v="1980-01-01T00:00:00"/>
    <m/>
    <n v="5.8"/>
    <n v="0"/>
    <n v="5.8"/>
    <x v="812"/>
    <n v="8.2799999999999999E-2"/>
    <n v="8.2799999999999999E-2"/>
    <n v="0"/>
    <n v="0"/>
    <n v="1"/>
    <n v="0"/>
    <n v="0"/>
    <x v="0"/>
    <x v="0"/>
    <m/>
    <m/>
    <m/>
    <m/>
    <m/>
    <m/>
    <n v="0.1040292"/>
    <m/>
    <m/>
    <m/>
    <m/>
    <m/>
    <m/>
    <m/>
    <m/>
    <m/>
    <m/>
    <m/>
    <s v="636033"/>
    <s v="6133672"/>
    <n v="0.1040292"/>
    <n v="0"/>
    <n v="0"/>
  </r>
  <r>
    <n v="411"/>
    <x v="400"/>
    <s v=""/>
    <x v="995"/>
    <n v="2017"/>
    <n v="27736904"/>
    <x v="170"/>
    <x v="398"/>
    <x v="397"/>
    <n v="4200"/>
    <s v="Slagelse"/>
    <n v="330"/>
    <n v="35"/>
    <x v="90"/>
    <m/>
    <s v="FJ"/>
    <s v="Fjernvarmeværk"/>
    <n v="353000"/>
    <n v="350030"/>
    <x v="558"/>
    <x v="0"/>
    <s v="fvv"/>
    <d v="1977-01-01T00:00:00"/>
    <m/>
    <n v="2.2999999999999998"/>
    <n v="0"/>
    <n v="2.2999999999999998"/>
    <x v="813"/>
    <n v="0.65159999999999996"/>
    <n v="0.65159999999999996"/>
    <n v="0"/>
    <n v="0"/>
    <n v="1"/>
    <n v="0"/>
    <n v="0"/>
    <x v="0"/>
    <x v="0"/>
    <m/>
    <m/>
    <m/>
    <n v="0"/>
    <m/>
    <m/>
    <n v="0.70214759999999998"/>
    <m/>
    <m/>
    <m/>
    <m/>
    <m/>
    <m/>
    <m/>
    <m/>
    <m/>
    <m/>
    <m/>
    <s v="649138"/>
    <s v="6141021"/>
    <n v="0.70214759999999998"/>
    <n v="0"/>
    <n v="0"/>
  </r>
  <r>
    <n v="411"/>
    <x v="400"/>
    <s v=""/>
    <x v="996"/>
    <n v="2017"/>
    <n v="27736904"/>
    <x v="170"/>
    <x v="398"/>
    <x v="397"/>
    <n v="4200"/>
    <s v="Slagelse"/>
    <n v="330"/>
    <n v="35"/>
    <x v="90"/>
    <m/>
    <s v="FJ"/>
    <s v="Fjernvarmeværk"/>
    <n v="353000"/>
    <n v="350030"/>
    <x v="559"/>
    <x v="0"/>
    <s v="fvv"/>
    <d v="1978-01-01T00:00:00"/>
    <m/>
    <n v="4.5999999999999996"/>
    <n v="0"/>
    <n v="4.5999999999999996"/>
    <x v="814"/>
    <n v="0.86399999999999999"/>
    <n v="0.86399999999999999"/>
    <n v="0"/>
    <n v="0"/>
    <n v="1"/>
    <n v="0"/>
    <n v="0"/>
    <x v="0"/>
    <x v="0"/>
    <m/>
    <m/>
    <m/>
    <n v="0"/>
    <m/>
    <m/>
    <n v="0.93614399999999998"/>
    <m/>
    <m/>
    <m/>
    <m/>
    <m/>
    <m/>
    <m/>
    <m/>
    <m/>
    <m/>
    <m/>
    <s v="649138"/>
    <s v="6141021"/>
    <n v="0.93614399999999998"/>
    <n v="0"/>
    <n v="0"/>
  </r>
  <r>
    <n v="411"/>
    <x v="400"/>
    <s v=""/>
    <x v="997"/>
    <n v="2017"/>
    <n v="27736904"/>
    <x v="170"/>
    <x v="398"/>
    <x v="397"/>
    <n v="4200"/>
    <s v="Slagelse"/>
    <n v="330"/>
    <n v="35"/>
    <x v="90"/>
    <m/>
    <s v="FJ"/>
    <s v="Fjernvarmeværk"/>
    <n v="353000"/>
    <n v="350030"/>
    <x v="560"/>
    <x v="0"/>
    <s v="fvv"/>
    <d v="1987-01-01T00:00:00"/>
    <m/>
    <n v="7.3"/>
    <n v="0"/>
    <n v="7.3"/>
    <x v="275"/>
    <n v="0.122"/>
    <n v="0.122"/>
    <n v="0"/>
    <n v="0"/>
    <n v="1"/>
    <n v="0"/>
    <n v="0"/>
    <x v="0"/>
    <x v="0"/>
    <m/>
    <m/>
    <m/>
    <n v="0.14348"/>
    <m/>
    <m/>
    <m/>
    <m/>
    <m/>
    <m/>
    <m/>
    <m/>
    <m/>
    <m/>
    <m/>
    <m/>
    <m/>
    <m/>
    <s v="649138"/>
    <s v="6141021"/>
    <n v="0.14348"/>
    <n v="0"/>
    <n v="0"/>
  </r>
  <r>
    <n v="411"/>
    <x v="400"/>
    <s v=""/>
    <x v="998"/>
    <n v="2017"/>
    <n v="27736904"/>
    <x v="170"/>
    <x v="398"/>
    <x v="397"/>
    <n v="4200"/>
    <s v="Slagelse"/>
    <n v="330"/>
    <n v="35"/>
    <x v="90"/>
    <m/>
    <s v="FJ"/>
    <s v="Fjernvarmeværk"/>
    <n v="353000"/>
    <n v="350030"/>
    <x v="561"/>
    <x v="0"/>
    <s v="fvv"/>
    <d v="1987-01-01T00:00:00"/>
    <m/>
    <n v="8"/>
    <n v="0"/>
    <n v="8"/>
    <x v="815"/>
    <n v="3.0419999999999998"/>
    <n v="3.0419999999999998"/>
    <n v="0"/>
    <n v="0"/>
    <n v="1"/>
    <n v="0"/>
    <n v="0"/>
    <x v="0"/>
    <x v="0"/>
    <m/>
    <m/>
    <m/>
    <n v="0"/>
    <m/>
    <m/>
    <n v="3.1242815999999998"/>
    <m/>
    <m/>
    <m/>
    <m/>
    <m/>
    <m/>
    <m/>
    <m/>
    <m/>
    <m/>
    <m/>
    <s v="649138"/>
    <s v="6141021"/>
    <n v="3.1242815999999998"/>
    <n v="0"/>
    <n v="0"/>
  </r>
  <r>
    <n v="411"/>
    <x v="401"/>
    <s v=""/>
    <x v="999"/>
    <n v="2017"/>
    <n v="27736904"/>
    <x v="170"/>
    <x v="399"/>
    <x v="398"/>
    <n v="4200"/>
    <s v="Slagelse"/>
    <n v="330"/>
    <n v="35"/>
    <x v="90"/>
    <m/>
    <s v="FJ"/>
    <s v="Fjernvarmeværk"/>
    <n v="353000"/>
    <n v="350030"/>
    <x v="562"/>
    <x v="0"/>
    <s v="fvv"/>
    <d v="1972-01-01T00:00:00"/>
    <m/>
    <n v="2.2999999999999998"/>
    <n v="0"/>
    <n v="2.2999999999999998"/>
    <x v="816"/>
    <n v="4.3200000000000002E-2"/>
    <n v="4.3200000000000002E-2"/>
    <n v="0"/>
    <n v="0"/>
    <n v="1"/>
    <n v="0"/>
    <n v="0"/>
    <x v="0"/>
    <x v="0"/>
    <m/>
    <m/>
    <m/>
    <n v="0"/>
    <m/>
    <m/>
    <n v="4.7044800000000005E-2"/>
    <m/>
    <m/>
    <m/>
    <m/>
    <m/>
    <m/>
    <m/>
    <m/>
    <m/>
    <m/>
    <m/>
    <s v="650582"/>
    <s v="6142427"/>
    <n v="4.7044800000000005E-2"/>
    <n v="0"/>
    <n v="0"/>
  </r>
  <r>
    <n v="411"/>
    <x v="401"/>
    <s v=""/>
    <x v="1000"/>
    <n v="2017"/>
    <n v="27736904"/>
    <x v="170"/>
    <x v="399"/>
    <x v="398"/>
    <n v="4200"/>
    <s v="Slagelse"/>
    <n v="330"/>
    <n v="35"/>
    <x v="90"/>
    <m/>
    <s v="FJ"/>
    <s v="Fjernvarmeværk"/>
    <n v="353000"/>
    <n v="350030"/>
    <x v="563"/>
    <x v="0"/>
    <s v="fvv"/>
    <d v="1967-01-01T00:00:00"/>
    <m/>
    <n v="3.6"/>
    <n v="0"/>
    <n v="3.6"/>
    <x v="817"/>
    <n v="0.18"/>
    <n v="0.18"/>
    <n v="0"/>
    <n v="0"/>
    <n v="1"/>
    <n v="0"/>
    <n v="0"/>
    <x v="0"/>
    <x v="0"/>
    <m/>
    <m/>
    <m/>
    <m/>
    <m/>
    <m/>
    <n v="0.20390039999999998"/>
    <m/>
    <m/>
    <m/>
    <m/>
    <m/>
    <m/>
    <m/>
    <m/>
    <m/>
    <m/>
    <m/>
    <s v="650582"/>
    <s v="6142427"/>
    <n v="0.20390039999999998"/>
    <n v="0"/>
    <n v="0"/>
  </r>
  <r>
    <n v="411"/>
    <x v="401"/>
    <s v=""/>
    <x v="1001"/>
    <n v="2017"/>
    <n v="27736904"/>
    <x v="170"/>
    <x v="399"/>
    <x v="398"/>
    <n v="4200"/>
    <s v="Slagelse"/>
    <n v="330"/>
    <n v="35"/>
    <x v="90"/>
    <m/>
    <s v="FJ"/>
    <s v="Fjernvarmeværk"/>
    <n v="353000"/>
    <n v="350030"/>
    <x v="564"/>
    <x v="0"/>
    <s v="fvv"/>
    <d v="1985-01-01T00:00:00"/>
    <m/>
    <n v="4.5999999999999996"/>
    <n v="0"/>
    <n v="4.5999999999999996"/>
    <x v="818"/>
    <n v="0.1764"/>
    <n v="0.1764"/>
    <n v="0"/>
    <n v="0"/>
    <n v="1"/>
    <n v="0"/>
    <n v="0"/>
    <x v="0"/>
    <x v="0"/>
    <m/>
    <m/>
    <m/>
    <m/>
    <m/>
    <m/>
    <n v="0.18473400000000001"/>
    <m/>
    <m/>
    <m/>
    <m/>
    <m/>
    <m/>
    <m/>
    <m/>
    <m/>
    <m/>
    <m/>
    <s v="650582"/>
    <s v="6142427"/>
    <n v="0.18473400000000001"/>
    <n v="0"/>
    <n v="0"/>
  </r>
  <r>
    <n v="411"/>
    <x v="402"/>
    <s v=""/>
    <x v="1002"/>
    <n v="2017"/>
    <n v="27736904"/>
    <x v="170"/>
    <x v="400"/>
    <x v="399"/>
    <n v="4200"/>
    <s v="Slagelse"/>
    <n v="330"/>
    <n v="35"/>
    <x v="90"/>
    <m/>
    <s v="FJ"/>
    <s v="Fjernvarmeværk"/>
    <n v="353000"/>
    <n v="350030"/>
    <x v="565"/>
    <x v="0"/>
    <s v="fvv"/>
    <d v="1963-01-01T00:00:00"/>
    <m/>
    <n v="5.3"/>
    <n v="0"/>
    <n v="5.3"/>
    <x v="819"/>
    <n v="2.20356"/>
    <n v="2.20356"/>
    <n v="0"/>
    <n v="0"/>
    <n v="1"/>
    <n v="0"/>
    <n v="0"/>
    <x v="0"/>
    <x v="0"/>
    <m/>
    <m/>
    <m/>
    <m/>
    <m/>
    <m/>
    <n v="2.3720004000000001"/>
    <m/>
    <m/>
    <m/>
    <m/>
    <m/>
    <m/>
    <m/>
    <m/>
    <m/>
    <m/>
    <m/>
    <s v="649529,32"/>
    <s v="6143696,21"/>
    <n v="2.3720004000000001"/>
    <n v="0"/>
    <n v="0"/>
  </r>
  <r>
    <n v="411"/>
    <x v="402"/>
    <s v=""/>
    <x v="1003"/>
    <n v="2017"/>
    <n v="27736904"/>
    <x v="170"/>
    <x v="400"/>
    <x v="399"/>
    <n v="4200"/>
    <s v="Slagelse"/>
    <n v="330"/>
    <n v="35"/>
    <x v="90"/>
    <m/>
    <s v="FJ"/>
    <s v="Fjernvarmeværk"/>
    <n v="353000"/>
    <n v="350030"/>
    <x v="566"/>
    <x v="0"/>
    <s v="fvv"/>
    <d v="1963-01-01T00:00:00"/>
    <m/>
    <n v="7.3"/>
    <n v="0"/>
    <n v="7.3"/>
    <x v="820"/>
    <n v="3.7522799999999998"/>
    <n v="3.7522799999999998"/>
    <n v="0"/>
    <n v="0"/>
    <n v="1"/>
    <n v="0"/>
    <n v="0"/>
    <x v="0"/>
    <x v="0"/>
    <m/>
    <m/>
    <m/>
    <m/>
    <m/>
    <m/>
    <n v="4.0388039999999998"/>
    <m/>
    <m/>
    <m/>
    <m/>
    <m/>
    <m/>
    <m/>
    <m/>
    <m/>
    <m/>
    <m/>
    <s v="649529,32"/>
    <s v="6143696,21"/>
    <n v="4.0388039999999998"/>
    <n v="0"/>
    <n v="0"/>
  </r>
  <r>
    <n v="411"/>
    <x v="403"/>
    <s v=""/>
    <x v="1004"/>
    <n v="2017"/>
    <n v="27736904"/>
    <x v="170"/>
    <x v="401"/>
    <x v="400"/>
    <n v="4200"/>
    <s v="Slagelse"/>
    <n v="330"/>
    <n v="35"/>
    <x v="90"/>
    <n v="1"/>
    <s v="FJ"/>
    <s v="Fjernvarmeværk"/>
    <n v="353000"/>
    <n v="350030"/>
    <x v="4"/>
    <x v="0"/>
    <s v="fvv"/>
    <d v="1979-01-01T00:00:00"/>
    <m/>
    <n v="7.3"/>
    <n v="0"/>
    <n v="6.9"/>
    <x v="92"/>
    <n v="5.9400000000000001E-2"/>
    <n v="5.9400000000000001E-2"/>
    <n v="0"/>
    <n v="0"/>
    <n v="1"/>
    <n v="0"/>
    <n v="0"/>
    <x v="0"/>
    <x v="0"/>
    <m/>
    <m/>
    <m/>
    <n v="7.1739999999999998E-2"/>
    <m/>
    <m/>
    <n v="0"/>
    <m/>
    <m/>
    <m/>
    <m/>
    <m/>
    <m/>
    <m/>
    <m/>
    <m/>
    <m/>
    <m/>
    <s v="648959,68"/>
    <s v="6142548,86"/>
    <n v="7.1739999999999998E-2"/>
    <n v="0"/>
    <n v="0"/>
  </r>
  <r>
    <n v="411"/>
    <x v="403"/>
    <s v=""/>
    <x v="1005"/>
    <n v="2017"/>
    <n v="27736904"/>
    <x v="170"/>
    <x v="401"/>
    <x v="400"/>
    <n v="4200"/>
    <s v="Slagelse"/>
    <n v="330"/>
    <n v="35"/>
    <x v="90"/>
    <n v="1"/>
    <s v="FJ"/>
    <s v="Fjernvarmeværk"/>
    <n v="353000"/>
    <n v="350030"/>
    <x v="410"/>
    <x v="0"/>
    <s v="fvv"/>
    <d v="1968-01-01T00:00:00"/>
    <m/>
    <n v="9.3000000000000007"/>
    <n v="0"/>
    <n v="8.8000000000000007"/>
    <x v="821"/>
    <n v="6.6960000000000006E-2"/>
    <n v="6.6960000000000006E-2"/>
    <n v="0"/>
    <n v="0"/>
    <n v="1"/>
    <n v="0"/>
    <n v="0"/>
    <x v="0"/>
    <x v="0"/>
    <m/>
    <m/>
    <m/>
    <n v="7.8913999999999998E-2"/>
    <m/>
    <m/>
    <m/>
    <m/>
    <m/>
    <m/>
    <m/>
    <m/>
    <m/>
    <m/>
    <m/>
    <m/>
    <m/>
    <m/>
    <s v="648959,68"/>
    <s v="6142548,86"/>
    <n v="7.8913999999999998E-2"/>
    <n v="0"/>
    <n v="0"/>
  </r>
  <r>
    <n v="411"/>
    <x v="403"/>
    <s v=""/>
    <x v="1006"/>
    <n v="2017"/>
    <n v="27736904"/>
    <x v="170"/>
    <x v="401"/>
    <x v="400"/>
    <n v="4200"/>
    <s v="Slagelse"/>
    <n v="330"/>
    <n v="35"/>
    <x v="90"/>
    <n v="1"/>
    <s v="FJ"/>
    <s v="Fjernvarmeværk"/>
    <n v="353000"/>
    <n v="350030"/>
    <x v="567"/>
    <x v="0"/>
    <s v="fvv"/>
    <d v="1987-01-01T00:00:00"/>
    <m/>
    <n v="16"/>
    <n v="0"/>
    <n v="15.2"/>
    <x v="822"/>
    <n v="8.9855999999999998"/>
    <n v="8.9855999999999998"/>
    <n v="0"/>
    <n v="0"/>
    <n v="1"/>
    <n v="0"/>
    <n v="0"/>
    <x v="0"/>
    <x v="0"/>
    <m/>
    <m/>
    <m/>
    <m/>
    <m/>
    <m/>
    <n v="10.219334399999999"/>
    <m/>
    <m/>
    <m/>
    <m/>
    <m/>
    <m/>
    <m/>
    <m/>
    <m/>
    <m/>
    <m/>
    <s v="648959,68"/>
    <s v="6142548,86"/>
    <n v="10.219334399999999"/>
    <n v="0"/>
    <n v="0"/>
  </r>
  <r>
    <n v="411"/>
    <x v="403"/>
    <s v=""/>
    <x v="1007"/>
    <n v="2017"/>
    <n v="27736904"/>
    <x v="170"/>
    <x v="401"/>
    <x v="400"/>
    <n v="4200"/>
    <s v="Slagelse"/>
    <n v="330"/>
    <n v="35"/>
    <x v="90"/>
    <n v="1"/>
    <s v="FJ"/>
    <s v="Fjernvarmeværk"/>
    <n v="353000"/>
    <n v="350030"/>
    <x v="568"/>
    <x v="0"/>
    <s v="fvv"/>
    <d v="1987-01-01T00:00:00"/>
    <m/>
    <n v="16"/>
    <n v="0"/>
    <n v="15.2"/>
    <x v="822"/>
    <n v="8.9863199999999992"/>
    <n v="8.9863199999999992"/>
    <n v="0"/>
    <n v="0"/>
    <n v="1"/>
    <n v="0"/>
    <n v="0"/>
    <x v="0"/>
    <x v="0"/>
    <m/>
    <m/>
    <m/>
    <m/>
    <m/>
    <m/>
    <n v="10.219334399999999"/>
    <m/>
    <m/>
    <m/>
    <m/>
    <m/>
    <m/>
    <m/>
    <m/>
    <m/>
    <m/>
    <m/>
    <s v="648959,68"/>
    <s v="6142548,86"/>
    <n v="10.219334399999999"/>
    <n v="0"/>
    <n v="0"/>
  </r>
  <r>
    <n v="411"/>
    <x v="404"/>
    <s v=""/>
    <x v="1008"/>
    <n v="2017"/>
    <n v="27736904"/>
    <x v="170"/>
    <x v="402"/>
    <x v="401"/>
    <n v="4200"/>
    <s v="Slagelse"/>
    <n v="330"/>
    <n v="35"/>
    <x v="90"/>
    <m/>
    <s v="FJ"/>
    <s v="Fjernvarmeværk"/>
    <n v="353000"/>
    <n v="350030"/>
    <x v="147"/>
    <x v="0"/>
    <s v="fvv"/>
    <d v="2015-01-01T00:00:00"/>
    <m/>
    <n v="12.5"/>
    <n v="0"/>
    <n v="14"/>
    <x v="823"/>
    <n v="128.1096"/>
    <n v="128.1096"/>
    <n v="0"/>
    <n v="0"/>
    <n v="1"/>
    <n v="0"/>
    <n v="0"/>
    <x v="0"/>
    <x v="0"/>
    <m/>
    <m/>
    <m/>
    <m/>
    <m/>
    <m/>
    <m/>
    <m/>
    <m/>
    <m/>
    <n v="115.73"/>
    <m/>
    <m/>
    <m/>
    <m/>
    <m/>
    <m/>
    <m/>
    <s v="649932,93"/>
    <s v="6140089,39"/>
    <n v="0"/>
    <n v="115.73"/>
    <n v="0"/>
  </r>
  <r>
    <n v="413"/>
    <x v="405"/>
    <s v=""/>
    <x v="1009"/>
    <n v="2017"/>
    <n v="21445711"/>
    <x v="171"/>
    <x v="403"/>
    <x v="402"/>
    <n v="2765"/>
    <s v="Smørum"/>
    <n v="240"/>
    <n v="4"/>
    <x v="156"/>
    <n v="1"/>
    <s v="DC"/>
    <s v="Decentralt værk"/>
    <n v="353000"/>
    <n v="350030"/>
    <x v="14"/>
    <x v="1"/>
    <s v="kvt"/>
    <d v="1995-10-06T00:00:00"/>
    <m/>
    <n v="7.73"/>
    <n v="2.8"/>
    <n v="3.4"/>
    <x v="824"/>
    <n v="0.42659999999999998"/>
    <n v="0.42659999999999998"/>
    <n v="0.32579999999999998"/>
    <n v="0.32579999999999998"/>
    <n v="0.24656063519013255"/>
    <n v="0.7534393648098674"/>
    <n v="0"/>
    <x v="0"/>
    <x v="0"/>
    <m/>
    <m/>
    <m/>
    <m/>
    <m/>
    <m/>
    <n v="0.86510159999999992"/>
    <m/>
    <m/>
    <m/>
    <m/>
    <m/>
    <m/>
    <m/>
    <m/>
    <m/>
    <m/>
    <m/>
    <s v="707639,73"/>
    <s v="6180927,81"/>
    <n v="0.86510159999999992"/>
    <n v="0"/>
    <n v="0"/>
  </r>
  <r>
    <n v="413"/>
    <x v="405"/>
    <s v=""/>
    <x v="1010"/>
    <n v="2017"/>
    <n v="21445711"/>
    <x v="171"/>
    <x v="403"/>
    <x v="402"/>
    <n v="2765"/>
    <s v="Smørum"/>
    <n v="240"/>
    <n v="4"/>
    <x v="156"/>
    <n v="1"/>
    <s v="DC"/>
    <s v="Decentralt værk"/>
    <n v="353000"/>
    <n v="350030"/>
    <x v="15"/>
    <x v="1"/>
    <s v="kvt"/>
    <d v="2000-02-03T00:00:00"/>
    <m/>
    <n v="8.1"/>
    <n v="3.1"/>
    <n v="3.8"/>
    <x v="825"/>
    <n v="0.74736000000000002"/>
    <n v="0.74736000000000002"/>
    <n v="0.62712000000000001"/>
    <n v="0.62712000000000001"/>
    <n v="0.2213757715094927"/>
    <n v="0.77862422849050728"/>
    <n v="0"/>
    <x v="0"/>
    <x v="0"/>
    <m/>
    <m/>
    <m/>
    <m/>
    <m/>
    <m/>
    <n v="1.6879896000000001"/>
    <m/>
    <m/>
    <m/>
    <m/>
    <m/>
    <m/>
    <m/>
    <m/>
    <m/>
    <m/>
    <m/>
    <s v="707639,73"/>
    <s v="6180927,81"/>
    <n v="1.6879896000000001"/>
    <n v="0"/>
    <n v="0"/>
  </r>
  <r>
    <n v="413"/>
    <x v="405"/>
    <s v=""/>
    <x v="1011"/>
    <n v="2017"/>
    <n v="21445711"/>
    <x v="171"/>
    <x v="403"/>
    <x v="402"/>
    <n v="2765"/>
    <s v="Smørum"/>
    <n v="240"/>
    <n v="4"/>
    <x v="156"/>
    <n v="1"/>
    <s v="DC"/>
    <s v="Decentralt værk"/>
    <n v="353000"/>
    <n v="350030"/>
    <x v="200"/>
    <x v="1"/>
    <s v="kvt"/>
    <d v="2000-07-01T00:00:00"/>
    <m/>
    <n v="13.8"/>
    <n v="5.5"/>
    <n v="6.5"/>
    <x v="826"/>
    <n v="0.75383999999999995"/>
    <n v="0.75383999999999995"/>
    <n v="0.70920000000000005"/>
    <n v="0.70920000000000005"/>
    <n v="0.20260934518672183"/>
    <n v="0.7973906548132782"/>
    <n v="0"/>
    <x v="0"/>
    <x v="0"/>
    <m/>
    <m/>
    <m/>
    <m/>
    <m/>
    <m/>
    <n v="1.8603288"/>
    <m/>
    <m/>
    <m/>
    <m/>
    <m/>
    <m/>
    <m/>
    <m/>
    <m/>
    <m/>
    <m/>
    <s v="707639,73"/>
    <s v="6180927,81"/>
    <n v="1.8603288"/>
    <n v="0"/>
    <n v="0"/>
  </r>
  <r>
    <n v="413"/>
    <x v="405"/>
    <s v=""/>
    <x v="1012"/>
    <n v="2017"/>
    <n v="21445711"/>
    <x v="171"/>
    <x v="403"/>
    <x v="402"/>
    <n v="2765"/>
    <s v="Smørum"/>
    <n v="240"/>
    <n v="4"/>
    <x v="156"/>
    <n v="1"/>
    <s v="DC"/>
    <s v="Decentralt værk"/>
    <n v="353000"/>
    <n v="350030"/>
    <x v="17"/>
    <x v="5"/>
    <s v="kvt"/>
    <d v="2007-07-01T00:00:00"/>
    <m/>
    <n v="0.56000000000000005"/>
    <n v="0"/>
    <n v="0"/>
    <x v="827"/>
    <n v="0"/>
    <n v="0"/>
    <n v="0"/>
    <n v="0"/>
    <n v="1"/>
    <n v="0"/>
    <n v="0"/>
    <x v="0"/>
    <x v="0"/>
    <m/>
    <m/>
    <m/>
    <n v="2.4642689999999998E-3"/>
    <m/>
    <m/>
    <m/>
    <m/>
    <m/>
    <m/>
    <m/>
    <m/>
    <m/>
    <m/>
    <m/>
    <m/>
    <m/>
    <m/>
    <s v="707639,73"/>
    <s v="6180927,81"/>
    <n v="2.4642689999999998E-3"/>
    <n v="0"/>
    <n v="0"/>
  </r>
  <r>
    <n v="413"/>
    <x v="405"/>
    <s v=""/>
    <x v="1013"/>
    <n v="2017"/>
    <n v="21445711"/>
    <x v="171"/>
    <x v="403"/>
    <x v="402"/>
    <n v="2765"/>
    <s v="Smørum"/>
    <n v="240"/>
    <n v="4"/>
    <x v="156"/>
    <n v="1"/>
    <s v="DC"/>
    <s v="Decentralt værk"/>
    <n v="353000"/>
    <n v="350030"/>
    <x v="16"/>
    <x v="0"/>
    <s v="fvv"/>
    <d v="2010-01-01T00:00:00"/>
    <m/>
    <n v="8.5"/>
    <n v="0"/>
    <n v="8.5"/>
    <x v="828"/>
    <n v="79.498800000000003"/>
    <n v="79.138800000000003"/>
    <n v="0"/>
    <n v="0"/>
    <n v="1"/>
    <n v="0"/>
    <n v="0"/>
    <x v="0"/>
    <x v="0"/>
    <m/>
    <m/>
    <m/>
    <m/>
    <m/>
    <m/>
    <n v="76.140246599999998"/>
    <m/>
    <m/>
    <m/>
    <m/>
    <m/>
    <m/>
    <m/>
    <m/>
    <m/>
    <m/>
    <m/>
    <s v="707639,73"/>
    <s v="6180927,81"/>
    <n v="76.140246599999998"/>
    <n v="0"/>
    <n v="0"/>
  </r>
  <r>
    <n v="413"/>
    <x v="405"/>
    <s v=""/>
    <x v="1014"/>
    <n v="2017"/>
    <n v="21445711"/>
    <x v="171"/>
    <x v="403"/>
    <x v="402"/>
    <n v="2765"/>
    <s v="Smørum"/>
    <n v="240"/>
    <n v="4"/>
    <x v="156"/>
    <n v="1"/>
    <s v="DC"/>
    <s v="Decentralt værk"/>
    <n v="353000"/>
    <n v="350030"/>
    <x v="13"/>
    <x v="0"/>
    <s v="fvv"/>
    <d v="2013-05-31T00:00:00"/>
    <m/>
    <n v="10"/>
    <n v="0"/>
    <n v="9.3000000000000007"/>
    <x v="829"/>
    <n v="78.400800000000004"/>
    <n v="78.040800000000004"/>
    <n v="0"/>
    <n v="0"/>
    <n v="1"/>
    <n v="0"/>
    <n v="0"/>
    <x v="0"/>
    <x v="0"/>
    <m/>
    <m/>
    <m/>
    <m/>
    <m/>
    <m/>
    <n v="75.084847199999999"/>
    <m/>
    <m/>
    <m/>
    <m/>
    <m/>
    <m/>
    <m/>
    <m/>
    <m/>
    <m/>
    <m/>
    <s v="707639,73"/>
    <s v="6180927,81"/>
    <n v="75.084847199999999"/>
    <n v="0"/>
    <n v="0"/>
  </r>
  <r>
    <n v="413"/>
    <x v="405"/>
    <s v=""/>
    <x v="1015"/>
    <n v="2017"/>
    <n v="21445711"/>
    <x v="171"/>
    <x v="403"/>
    <x v="402"/>
    <n v="2765"/>
    <s v="Smørum"/>
    <n v="240"/>
    <n v="4"/>
    <x v="156"/>
    <n v="1"/>
    <s v="DC"/>
    <s v="Decentralt værk"/>
    <n v="353000"/>
    <n v="350030"/>
    <x v="7"/>
    <x v="2"/>
    <s v="fvv"/>
    <d v="2012-03-01T00:00:00"/>
    <m/>
    <n v="10"/>
    <n v="0"/>
    <n v="10"/>
    <x v="830"/>
    <n v="12.8268"/>
    <n v="12.8268"/>
    <n v="0"/>
    <n v="0"/>
    <n v="1"/>
    <n v="0"/>
    <n v="0"/>
    <x v="0"/>
    <x v="0"/>
    <m/>
    <m/>
    <m/>
    <m/>
    <m/>
    <m/>
    <m/>
    <m/>
    <m/>
    <m/>
    <m/>
    <m/>
    <m/>
    <m/>
    <m/>
    <m/>
    <m/>
    <n v="12.826799999999999"/>
    <s v="707639,73"/>
    <s v="6180927,81"/>
    <n v="0"/>
    <n v="0"/>
    <n v="12.826799999999999"/>
  </r>
  <r>
    <n v="414"/>
    <x v="406"/>
    <s v=""/>
    <x v="1016"/>
    <n v="2017"/>
    <n v="52443016"/>
    <x v="172"/>
    <x v="404"/>
    <x v="403"/>
    <n v="7752"/>
    <s v="Snedsted"/>
    <n v="787"/>
    <n v="262"/>
    <x v="157"/>
    <m/>
    <s v="DC"/>
    <s v="Decentralt værk"/>
    <n v="353000"/>
    <n v="350030"/>
    <x v="428"/>
    <x v="0"/>
    <s v="fvv"/>
    <d v="1988-12-01T00:00:00"/>
    <m/>
    <n v="4.5"/>
    <n v="0"/>
    <n v="4.0999999999999996"/>
    <x v="831"/>
    <n v="20.820888"/>
    <n v="20.820888"/>
    <n v="0"/>
    <n v="0"/>
    <n v="1"/>
    <n v="0"/>
    <n v="0"/>
    <x v="0"/>
    <x v="0"/>
    <m/>
    <m/>
    <m/>
    <m/>
    <m/>
    <m/>
    <n v="20.820888"/>
    <m/>
    <m/>
    <m/>
    <m/>
    <m/>
    <m/>
    <m/>
    <m/>
    <m/>
    <m/>
    <m/>
    <s v="471160"/>
    <s v="6305801"/>
    <n v="20.820888"/>
    <n v="0"/>
    <n v="0"/>
  </r>
  <r>
    <n v="414"/>
    <x v="406"/>
    <s v=""/>
    <x v="1017"/>
    <n v="2017"/>
    <n v="52443016"/>
    <x v="172"/>
    <x v="404"/>
    <x v="403"/>
    <n v="7752"/>
    <s v="Snedsted"/>
    <n v="787"/>
    <n v="262"/>
    <x v="157"/>
    <m/>
    <s v="DC"/>
    <s v="Decentralt værk"/>
    <n v="353000"/>
    <n v="350030"/>
    <x v="569"/>
    <x v="0"/>
    <s v="fvv"/>
    <d v="2012-01-01T00:00:00"/>
    <m/>
    <n v="4"/>
    <n v="0"/>
    <n v="4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471160"/>
    <s v="6305801"/>
    <n v="0"/>
    <n v="0"/>
    <n v="0"/>
  </r>
  <r>
    <n v="414"/>
    <x v="406"/>
    <s v=""/>
    <x v="1018"/>
    <n v="2017"/>
    <n v="52443016"/>
    <x v="172"/>
    <x v="404"/>
    <x v="403"/>
    <n v="7752"/>
    <s v="Snedsted"/>
    <n v="787"/>
    <n v="262"/>
    <x v="157"/>
    <m/>
    <s v="DC"/>
    <s v="Decentralt værk"/>
    <n v="353000"/>
    <n v="350030"/>
    <x v="570"/>
    <x v="1"/>
    <s v="kvt"/>
    <d v="1996-01-01T00:00:00"/>
    <m/>
    <n v="2.9"/>
    <n v="1.03"/>
    <n v="1.5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471160"/>
    <s v="6305801"/>
    <n v="0"/>
    <n v="0"/>
    <n v="0"/>
  </r>
  <r>
    <n v="414"/>
    <x v="406"/>
    <s v=""/>
    <x v="1019"/>
    <n v="2017"/>
    <n v="52443016"/>
    <x v="172"/>
    <x v="404"/>
    <x v="403"/>
    <n v="7752"/>
    <s v="Snedsted"/>
    <n v="787"/>
    <n v="262"/>
    <x v="157"/>
    <m/>
    <s v="DC"/>
    <s v="Decentralt værk"/>
    <n v="353000"/>
    <n v="350030"/>
    <x v="79"/>
    <x v="1"/>
    <s v="kvt"/>
    <d v="2007-04-15T00:00:00"/>
    <m/>
    <n v="7.26"/>
    <n v="3.03"/>
    <n v="4"/>
    <x v="832"/>
    <n v="6.0002532000000004"/>
    <n v="6.0002532000000004"/>
    <n v="4.6320480000000002"/>
    <n v="4.6320480000000002"/>
    <n v="0.26503959365420221"/>
    <n v="0.73496040634579773"/>
    <n v="0"/>
    <x v="0"/>
    <x v="0"/>
    <m/>
    <m/>
    <m/>
    <m/>
    <m/>
    <m/>
    <n v="11.3195412"/>
    <m/>
    <m/>
    <m/>
    <m/>
    <m/>
    <m/>
    <m/>
    <m/>
    <m/>
    <m/>
    <m/>
    <s v="471160"/>
    <s v="6305801"/>
    <n v="11.3195412"/>
    <n v="0"/>
    <n v="0"/>
  </r>
  <r>
    <n v="414"/>
    <x v="406"/>
    <s v=""/>
    <x v="1020"/>
    <n v="2017"/>
    <n v="52443016"/>
    <x v="172"/>
    <x v="404"/>
    <x v="403"/>
    <n v="7752"/>
    <s v="Snedsted"/>
    <n v="787"/>
    <n v="262"/>
    <x v="157"/>
    <m/>
    <s v="DC"/>
    <s v="Decentralt værk"/>
    <n v="353000"/>
    <n v="350030"/>
    <x v="57"/>
    <x v="2"/>
    <s v="fvv"/>
    <d v="2011-04-01T00:00:00"/>
    <m/>
    <n v="6"/>
    <n v="0"/>
    <n v="6"/>
    <x v="833"/>
    <n v="12.0726"/>
    <n v="12.0726"/>
    <n v="0"/>
    <n v="0"/>
    <n v="1"/>
    <n v="0"/>
    <n v="0"/>
    <x v="0"/>
    <x v="0"/>
    <m/>
    <m/>
    <m/>
    <m/>
    <m/>
    <m/>
    <m/>
    <m/>
    <m/>
    <m/>
    <m/>
    <m/>
    <m/>
    <m/>
    <m/>
    <m/>
    <m/>
    <n v="12.0726"/>
    <s v="471160"/>
    <s v="6305801"/>
    <n v="0"/>
    <n v="0"/>
    <n v="12.0726"/>
  </r>
  <r>
    <n v="414"/>
    <x v="406"/>
    <s v=""/>
    <x v="1021"/>
    <n v="2017"/>
    <n v="52443016"/>
    <x v="172"/>
    <x v="404"/>
    <x v="403"/>
    <n v="7752"/>
    <s v="Snedsted"/>
    <n v="787"/>
    <n v="262"/>
    <x v="157"/>
    <m/>
    <s v="DC"/>
    <s v="Decentralt værk"/>
    <n v="353000"/>
    <n v="350030"/>
    <x v="408"/>
    <x v="3"/>
    <s v="fvv"/>
    <d v="2015-07-01T00:00:00"/>
    <m/>
    <n v="4"/>
    <n v="0"/>
    <n v="4"/>
    <x v="834"/>
    <n v="10.207800000000001"/>
    <n v="10.207800000000001"/>
    <n v="0"/>
    <n v="0"/>
    <n v="1"/>
    <n v="0"/>
    <n v="0"/>
    <x v="0"/>
    <x v="0"/>
    <m/>
    <m/>
    <m/>
    <m/>
    <m/>
    <m/>
    <m/>
    <m/>
    <m/>
    <m/>
    <m/>
    <m/>
    <m/>
    <m/>
    <m/>
    <n v="10.207799999999999"/>
    <m/>
    <m/>
    <s v="471160"/>
    <s v="6305801"/>
    <n v="0"/>
    <n v="10.207799999999999"/>
    <n v="0"/>
  </r>
  <r>
    <n v="415"/>
    <x v="407"/>
    <s v=""/>
    <x v="1022"/>
    <n v="2017"/>
    <n v="23104113"/>
    <x v="173"/>
    <x v="405"/>
    <x v="404"/>
    <n v="4622"/>
    <s v="Havdrup"/>
    <n v="269"/>
    <n v="339"/>
    <x v="158"/>
    <m/>
    <s v="DC"/>
    <s v="Decentralt værk"/>
    <n v="353000"/>
    <n v="350030"/>
    <x v="571"/>
    <x v="0"/>
    <s v="fvv"/>
    <d v="1991-02-01T00:00:00"/>
    <m/>
    <n v="1"/>
    <n v="0"/>
    <n v="1"/>
    <x v="835"/>
    <n v="11.772"/>
    <n v="11.772"/>
    <n v="0"/>
    <n v="0"/>
    <n v="1"/>
    <n v="0"/>
    <n v="0"/>
    <x v="0"/>
    <x v="0"/>
    <m/>
    <m/>
    <m/>
    <m/>
    <m/>
    <m/>
    <n v="11.9281536"/>
    <m/>
    <m/>
    <m/>
    <m/>
    <m/>
    <m/>
    <m/>
    <m/>
    <m/>
    <m/>
    <m/>
    <s v="696467,37"/>
    <s v="6159646,92"/>
    <n v="11.9281536"/>
    <n v="0"/>
    <n v="0"/>
  </r>
  <r>
    <n v="415"/>
    <x v="407"/>
    <s v=""/>
    <x v="1023"/>
    <n v="2017"/>
    <n v="23104113"/>
    <x v="173"/>
    <x v="405"/>
    <x v="404"/>
    <n v="4622"/>
    <s v="Havdrup"/>
    <n v="269"/>
    <n v="339"/>
    <x v="158"/>
    <m/>
    <s v="DC"/>
    <s v="Decentralt værk"/>
    <n v="353000"/>
    <n v="350030"/>
    <x v="572"/>
    <x v="1"/>
    <s v="kvt"/>
    <d v="1997-05-01T00:00:00"/>
    <d v="2019-12-20T00:00:00"/>
    <n v="1.6"/>
    <n v="0.6"/>
    <n v="0.99"/>
    <x v="836"/>
    <n v="0.19439999999999999"/>
    <n v="0.19439999999999999"/>
    <n v="0.126"/>
    <n v="0.126"/>
    <n v="0.27077169934312789"/>
    <n v="0.72922830065687205"/>
    <n v="0"/>
    <x v="0"/>
    <x v="0"/>
    <m/>
    <m/>
    <m/>
    <m/>
    <m/>
    <m/>
    <n v="0.35897400000000002"/>
    <m/>
    <m/>
    <m/>
    <m/>
    <m/>
    <m/>
    <m/>
    <m/>
    <m/>
    <m/>
    <m/>
    <s v="696467,37"/>
    <s v="6159646,92"/>
    <n v="0.35897400000000002"/>
    <n v="0"/>
    <n v="0"/>
  </r>
  <r>
    <n v="415"/>
    <x v="408"/>
    <s v=""/>
    <x v="1024"/>
    <n v="2017"/>
    <n v="23104113"/>
    <x v="173"/>
    <x v="406"/>
    <x v="405"/>
    <n v="4622"/>
    <s v="Havdrup"/>
    <n v="269"/>
    <n v="339"/>
    <x v="158"/>
    <m/>
    <s v="FJ"/>
    <s v="Fjernvarmeværk"/>
    <n v="353000"/>
    <n v="350030"/>
    <x v="573"/>
    <x v="3"/>
    <s v="fvv"/>
    <d v="2016-12-31T00:00:00"/>
    <m/>
    <n v="1.9"/>
    <n v="0"/>
    <n v="1.9"/>
    <x v="837"/>
    <n v="2.6928000000000001"/>
    <n v="2.6928000000000001"/>
    <n v="0"/>
    <n v="0"/>
    <n v="1"/>
    <n v="0"/>
    <n v="0"/>
    <x v="0"/>
    <x v="0"/>
    <m/>
    <m/>
    <m/>
    <m/>
    <m/>
    <m/>
    <m/>
    <m/>
    <m/>
    <m/>
    <m/>
    <m/>
    <m/>
    <m/>
    <m/>
    <n v="2.6928000000000001"/>
    <m/>
    <m/>
    <s v="696596,53"/>
    <s v="6159038,41"/>
    <n v="0"/>
    <n v="2.6928000000000001"/>
    <n v="0"/>
  </r>
  <r>
    <n v="418"/>
    <x v="409"/>
    <s v=""/>
    <x v="1025"/>
    <n v="2017"/>
    <n v="37325813"/>
    <x v="174"/>
    <x v="407"/>
    <x v="406"/>
    <n v="6971"/>
    <s v="Spjald"/>
    <n v="760"/>
    <n v="191"/>
    <x v="159"/>
    <m/>
    <s v="DC"/>
    <s v="Decentralt værk"/>
    <n v="351100"/>
    <n v="350010"/>
    <x v="54"/>
    <x v="1"/>
    <s v="kvt"/>
    <d v="1994-05-01T00:00:00"/>
    <m/>
    <n v="7.8"/>
    <n v="3.06"/>
    <n v="4.0999999999999996"/>
    <x v="838"/>
    <n v="2.2679999999999998"/>
    <n v="2.2679999999999998"/>
    <n v="1.7063999999999999"/>
    <n v="1.7063999999999999"/>
    <n v="0.27305493865365704"/>
    <n v="0.72694506134634296"/>
    <n v="0"/>
    <x v="0"/>
    <x v="0"/>
    <m/>
    <m/>
    <m/>
    <m/>
    <m/>
    <m/>
    <n v="4.1530104000000003"/>
    <m/>
    <m/>
    <m/>
    <m/>
    <m/>
    <m/>
    <m/>
    <m/>
    <m/>
    <m/>
    <m/>
    <s v="469825"/>
    <s v="6220680"/>
    <n v="4.1530104000000003"/>
    <n v="0"/>
    <n v="0"/>
  </r>
  <r>
    <n v="418"/>
    <x v="409"/>
    <s v=""/>
    <x v="1026"/>
    <n v="2017"/>
    <n v="37325813"/>
    <x v="174"/>
    <x v="407"/>
    <x v="406"/>
    <n v="6971"/>
    <s v="Spjald"/>
    <n v="760"/>
    <n v="191"/>
    <x v="159"/>
    <m/>
    <s v="DC"/>
    <s v="Decentralt værk"/>
    <n v="351100"/>
    <n v="350010"/>
    <x v="428"/>
    <x v="0"/>
    <s v="fvv"/>
    <d v="1988-10-01T00:00:00"/>
    <m/>
    <n v="7.5"/>
    <n v="0"/>
    <n v="7.15"/>
    <x v="839"/>
    <n v="5.8032000000000004"/>
    <n v="5.8032000000000004"/>
    <n v="0"/>
    <n v="0"/>
    <n v="1"/>
    <n v="0"/>
    <n v="0"/>
    <x v="0"/>
    <x v="0"/>
    <m/>
    <m/>
    <m/>
    <m/>
    <m/>
    <m/>
    <n v="5.6826000000000008"/>
    <m/>
    <m/>
    <m/>
    <m/>
    <m/>
    <m/>
    <m/>
    <m/>
    <m/>
    <m/>
    <m/>
    <s v="469825"/>
    <s v="6220680"/>
    <n v="5.6826000000000008"/>
    <n v="0"/>
    <n v="0"/>
  </r>
  <r>
    <n v="418"/>
    <x v="409"/>
    <s v=""/>
    <x v="1027"/>
    <n v="2017"/>
    <n v="37325813"/>
    <x v="174"/>
    <x v="407"/>
    <x v="406"/>
    <n v="6971"/>
    <s v="Spjald"/>
    <n v="760"/>
    <n v="191"/>
    <x v="159"/>
    <m/>
    <s v="DC"/>
    <s v="Decentralt værk"/>
    <n v="351100"/>
    <n v="350010"/>
    <x v="384"/>
    <x v="1"/>
    <s v="kvt"/>
    <d v="2016-04-15T00:00:00"/>
    <m/>
    <n v="2.85"/>
    <n v="1.18"/>
    <n v="1.7"/>
    <x v="840"/>
    <n v="41.454000000000001"/>
    <n v="41.454000000000001"/>
    <n v="29.52"/>
    <n v="29.52"/>
    <n v="0.29078282828282831"/>
    <n v="0.70921717171717169"/>
    <n v="0"/>
    <x v="0"/>
    <x v="0"/>
    <m/>
    <m/>
    <m/>
    <m/>
    <m/>
    <m/>
    <m/>
    <m/>
    <n v="71.28"/>
    <m/>
    <m/>
    <m/>
    <m/>
    <m/>
    <m/>
    <m/>
    <m/>
    <m/>
    <s v="469825"/>
    <s v="6220680"/>
    <n v="0"/>
    <n v="71.28"/>
    <n v="0"/>
  </r>
  <r>
    <n v="418"/>
    <x v="409"/>
    <s v=""/>
    <x v="1028"/>
    <n v="2017"/>
    <n v="37325813"/>
    <x v="174"/>
    <x v="407"/>
    <x v="406"/>
    <n v="6971"/>
    <s v="Spjald"/>
    <n v="760"/>
    <n v="191"/>
    <x v="159"/>
    <m/>
    <s v="DC"/>
    <s v="Decentralt værk"/>
    <n v="351100"/>
    <n v="350010"/>
    <x v="12"/>
    <x v="4"/>
    <s v="fvv"/>
    <d v="2016-04-15T00:00:00"/>
    <m/>
    <n v="0.1"/>
    <n v="0"/>
    <n v="0.5"/>
    <x v="841"/>
    <n v="4.8419999999999996"/>
    <n v="4.8419999999999996"/>
    <n v="0"/>
    <n v="0"/>
    <n v="1"/>
    <n v="0"/>
    <n v="0"/>
    <x v="0"/>
    <x v="0"/>
    <m/>
    <m/>
    <m/>
    <m/>
    <m/>
    <m/>
    <m/>
    <m/>
    <m/>
    <m/>
    <m/>
    <m/>
    <m/>
    <m/>
    <m/>
    <m/>
    <m/>
    <n v="1.0224"/>
    <s v="469825"/>
    <s v="6220680"/>
    <n v="0"/>
    <n v="0"/>
    <n v="1.0224"/>
  </r>
  <r>
    <n v="419"/>
    <x v="410"/>
    <s v=""/>
    <x v="1029"/>
    <n v="2017"/>
    <n v="18676710"/>
    <x v="175"/>
    <x v="408"/>
    <x v="407"/>
    <n v="7860"/>
    <s v="Spøttrup"/>
    <n v="779"/>
    <n v="256"/>
    <x v="160"/>
    <m/>
    <s v="FJ"/>
    <s v="Fjernvarmeværk"/>
    <n v="353000"/>
    <n v="350030"/>
    <x v="254"/>
    <x v="0"/>
    <s v="fvv"/>
    <d v="1981-01-01T00:00:00"/>
    <m/>
    <n v="2.9"/>
    <n v="0"/>
    <n v="2.9"/>
    <x v="842"/>
    <n v="37.53"/>
    <n v="37.53"/>
    <n v="0"/>
    <n v="0"/>
    <n v="1"/>
    <n v="0"/>
    <n v="0"/>
    <x v="0"/>
    <x v="0"/>
    <m/>
    <m/>
    <m/>
    <m/>
    <m/>
    <m/>
    <m/>
    <m/>
    <m/>
    <m/>
    <m/>
    <m/>
    <n v="43.82"/>
    <m/>
    <m/>
    <m/>
    <m/>
    <m/>
    <s v="488355,36"/>
    <s v="6277917,71"/>
    <n v="0"/>
    <n v="43.82"/>
    <n v="0"/>
  </r>
  <r>
    <n v="419"/>
    <x v="410"/>
    <s v=""/>
    <x v="1030"/>
    <n v="2017"/>
    <n v="18676710"/>
    <x v="175"/>
    <x v="408"/>
    <x v="407"/>
    <n v="7860"/>
    <s v="Spøttrup"/>
    <n v="779"/>
    <n v="256"/>
    <x v="160"/>
    <m/>
    <s v="FJ"/>
    <s v="Fjernvarmeværk"/>
    <n v="353000"/>
    <n v="350030"/>
    <x v="146"/>
    <x v="0"/>
    <s v="fvv"/>
    <d v="1964-01-01T00:00:00"/>
    <m/>
    <n v="1.45"/>
    <n v="0"/>
    <n v="1.45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488355,36"/>
    <s v="6277917,71"/>
    <n v="0"/>
    <n v="0"/>
    <n v="0"/>
  </r>
  <r>
    <n v="419"/>
    <x v="410"/>
    <s v=""/>
    <x v="1031"/>
    <n v="2017"/>
    <n v="18676710"/>
    <x v="175"/>
    <x v="408"/>
    <x v="407"/>
    <n v="7860"/>
    <s v="Spøttrup"/>
    <n v="779"/>
    <n v="256"/>
    <x v="160"/>
    <m/>
    <s v="FJ"/>
    <s v="Fjernvarmeværk"/>
    <n v="353000"/>
    <n v="350030"/>
    <x v="574"/>
    <x v="0"/>
    <s v="fvv"/>
    <d v="2000-10-20T00:00:00"/>
    <m/>
    <n v="3"/>
    <n v="0"/>
    <n v="3"/>
    <x v="92"/>
    <n v="6.4799999999999996E-2"/>
    <n v="6.4799999999999996E-2"/>
    <n v="0"/>
    <n v="0"/>
    <n v="1"/>
    <n v="0"/>
    <n v="0"/>
    <x v="0"/>
    <x v="0"/>
    <m/>
    <m/>
    <m/>
    <n v="7.1739999999999998E-2"/>
    <m/>
    <m/>
    <m/>
    <m/>
    <m/>
    <m/>
    <m/>
    <m/>
    <m/>
    <m/>
    <m/>
    <m/>
    <m/>
    <m/>
    <s v="488355,36"/>
    <s v="6277917,71"/>
    <n v="7.1739999999999998E-2"/>
    <n v="0"/>
    <n v="0"/>
  </r>
  <r>
    <n v="420"/>
    <x v="411"/>
    <s v=""/>
    <x v="1032"/>
    <n v="2017"/>
    <n v="64289713"/>
    <x v="176"/>
    <x v="409"/>
    <x v="408"/>
    <n v="5771"/>
    <s v="Stenstrup"/>
    <n v="479"/>
    <n v="74"/>
    <x v="161"/>
    <m/>
    <s v="DC"/>
    <s v="Decentralt værk"/>
    <n v="353000"/>
    <n v="350030"/>
    <x v="247"/>
    <x v="1"/>
    <s v="kvt"/>
    <d v="1994-09-01T00:00:00"/>
    <m/>
    <n v="3"/>
    <n v="1"/>
    <n v="1.9"/>
    <x v="843"/>
    <n v="1.0800000000000001E-2"/>
    <n v="0"/>
    <n v="3.96E-3"/>
    <n v="3.96E-3"/>
    <n v="0.38304392236976509"/>
    <n v="0.61695607763023497"/>
    <n v="0"/>
    <x v="0"/>
    <x v="0"/>
    <m/>
    <m/>
    <m/>
    <m/>
    <m/>
    <m/>
    <n v="1.40976E-2"/>
    <m/>
    <m/>
    <m/>
    <m/>
    <m/>
    <m/>
    <m/>
    <m/>
    <m/>
    <m/>
    <m/>
    <s v="595910,31"/>
    <s v="6110367,91"/>
    <n v="1.40976E-2"/>
    <n v="0"/>
    <n v="0"/>
  </r>
  <r>
    <n v="420"/>
    <x v="411"/>
    <s v=""/>
    <x v="1033"/>
    <n v="2017"/>
    <n v="64289713"/>
    <x v="176"/>
    <x v="409"/>
    <x v="408"/>
    <n v="5771"/>
    <s v="Stenstrup"/>
    <n v="479"/>
    <n v="74"/>
    <x v="161"/>
    <m/>
    <s v="DC"/>
    <s v="Decentralt værk"/>
    <n v="353000"/>
    <n v="350030"/>
    <x v="296"/>
    <x v="0"/>
    <s v="fvv"/>
    <d v="2003-01-01T00:00:00"/>
    <m/>
    <n v="4.3"/>
    <n v="0"/>
    <n v="4.3"/>
    <x v="844"/>
    <n v="5.6736000000000004"/>
    <n v="5.6736000000000004"/>
    <n v="0"/>
    <n v="0"/>
    <n v="1"/>
    <n v="0"/>
    <n v="0"/>
    <x v="0"/>
    <x v="0"/>
    <m/>
    <m/>
    <m/>
    <m/>
    <m/>
    <m/>
    <n v="5.5466135999999997"/>
    <m/>
    <m/>
    <m/>
    <m/>
    <m/>
    <m/>
    <n v="0"/>
    <m/>
    <m/>
    <m/>
    <m/>
    <s v="595910,31"/>
    <s v="6110367,91"/>
    <n v="5.5466135999999997"/>
    <n v="0"/>
    <n v="0"/>
  </r>
  <r>
    <n v="420"/>
    <x v="412"/>
    <s v=""/>
    <x v="1034"/>
    <n v="2017"/>
    <n v="64289713"/>
    <x v="176"/>
    <x v="410"/>
    <x v="409"/>
    <n v="5771"/>
    <s v="Stenstrup"/>
    <n v="479"/>
    <n v="74"/>
    <x v="161"/>
    <m/>
    <s v="FJ"/>
    <s v="Fjernvarmeværk"/>
    <n v="353000"/>
    <n v="350030"/>
    <x v="184"/>
    <x v="0"/>
    <s v="fvv"/>
    <d v="2007-07-01T00:00:00"/>
    <m/>
    <n v="2"/>
    <n v="0"/>
    <n v="2"/>
    <x v="845"/>
    <n v="42.901200000000003"/>
    <n v="42.101999999999997"/>
    <n v="0"/>
    <n v="0"/>
    <n v="1"/>
    <n v="0"/>
    <n v="0"/>
    <x v="0"/>
    <x v="0"/>
    <m/>
    <m/>
    <m/>
    <m/>
    <m/>
    <m/>
    <m/>
    <m/>
    <m/>
    <n v="42.692999999999998"/>
    <m/>
    <m/>
    <m/>
    <m/>
    <m/>
    <m/>
    <m/>
    <m/>
    <s v="595580,57"/>
    <s v="6111126,84"/>
    <n v="0"/>
    <n v="42.692999999999998"/>
    <n v="0"/>
  </r>
  <r>
    <n v="421"/>
    <x v="413"/>
    <s v=""/>
    <x v="1035"/>
    <n v="2017"/>
    <n v="68738016"/>
    <x v="177"/>
    <x v="411"/>
    <x v="410"/>
    <n v="7850"/>
    <s v="Stoholm Jyll"/>
    <n v="791"/>
    <n v="233"/>
    <x v="162"/>
    <m/>
    <s v="FJ"/>
    <s v="Fjernvarmeværk"/>
    <n v="353000"/>
    <n v="350030"/>
    <x v="13"/>
    <x v="0"/>
    <s v="fvv"/>
    <d v="2012-01-01T00:00:00"/>
    <m/>
    <n v="5.8"/>
    <n v="0"/>
    <n v="4"/>
    <x v="846"/>
    <n v="8.2151999999999994"/>
    <n v="8.2151999999999994"/>
    <n v="0"/>
    <n v="0"/>
    <n v="1"/>
    <n v="0"/>
    <n v="0"/>
    <x v="0"/>
    <x v="0"/>
    <m/>
    <m/>
    <m/>
    <m/>
    <m/>
    <m/>
    <n v="8.2878443999999991"/>
    <m/>
    <m/>
    <m/>
    <m/>
    <m/>
    <m/>
    <m/>
    <m/>
    <m/>
    <m/>
    <m/>
    <s v="509190,5"/>
    <s v="6260032,84"/>
    <n v="8.2878443999999991"/>
    <n v="0"/>
    <n v="0"/>
  </r>
  <r>
    <n v="421"/>
    <x v="413"/>
    <s v=""/>
    <x v="1036"/>
    <n v="2017"/>
    <n v="68738016"/>
    <x v="177"/>
    <x v="411"/>
    <x v="410"/>
    <n v="7850"/>
    <s v="Stoholm Jyll"/>
    <n v="791"/>
    <n v="233"/>
    <x v="162"/>
    <m/>
    <s v="FJ"/>
    <s v="Fjernvarmeværk"/>
    <n v="353000"/>
    <n v="350030"/>
    <x v="16"/>
    <x v="0"/>
    <s v="fvv"/>
    <d v="2012-01-01T00:00:00"/>
    <m/>
    <n v="3.5"/>
    <n v="0"/>
    <n v="2.15"/>
    <x v="21"/>
    <n v="0"/>
    <n v="0"/>
    <n v="0"/>
    <n v="0"/>
    <n v="1"/>
    <n v="0"/>
    <n v="0"/>
    <x v="0"/>
    <x v="0"/>
    <m/>
    <m/>
    <m/>
    <m/>
    <m/>
    <m/>
    <m/>
    <m/>
    <m/>
    <m/>
    <m/>
    <m/>
    <m/>
    <m/>
    <m/>
    <m/>
    <m/>
    <m/>
    <s v="509190,5"/>
    <s v="6260032,84"/>
    <n v="0"/>
    <n v="0"/>
    <n v="0"/>
  </r>
  <r>
    <n v="421"/>
    <x v="414"/>
    <s v=""/>
    <x v="1037"/>
    <n v="2017"/>
    <n v="68738016"/>
    <x v="177"/>
    <x v="412"/>
    <x v="411"/>
    <n v="7850"/>
    <s v="Stoholm Jyll"/>
    <n v="791"/>
    <n v="233"/>
    <x v="162"/>
    <m/>
    <s v="DC"/>
    <s v="Decentralt værk"/>
    <n v="353000"/>
    <n v="350030"/>
    <x v="79"/>
    <x v="1"/>
    <s v="kvt"/>
    <d v="2004-11-08T00:00:00"/>
    <m/>
    <n v="7.15"/>
    <n v="3.05"/>
    <n v="3.64"/>
    <x v="847"/>
    <n v="23.9"/>
    <n v="23.9"/>
    <n v="20.1492"/>
    <n v="20.1492"/>
    <n v="0.24250054385059208"/>
    <n v="0.75749945614940795"/>
    <n v="0"/>
    <x v="0"/>
    <x v="0"/>
    <m/>
    <m/>
    <m/>
    <m/>
    <m/>
    <m/>
    <n v="49.278239999999997"/>
    <m/>
    <m/>
    <m/>
    <m/>
    <m/>
    <m/>
    <m/>
    <m/>
    <m/>
    <m/>
    <m/>
    <s v="509501"/>
    <s v="6259422"/>
    <n v="49.278239999999997"/>
    <n v="0"/>
    <n v="0"/>
  </r>
  <r>
    <n v="421"/>
    <x v="414"/>
    <s v=""/>
    <x v="1038"/>
    <n v="2017"/>
    <n v="68738016"/>
    <x v="177"/>
    <x v="412"/>
    <x v="411"/>
    <n v="7850"/>
    <s v="Stoholm Jyll"/>
    <n v="791"/>
    <n v="233"/>
    <x v="162"/>
    <m/>
    <s v="DC"/>
    <s v="Decentralt værk"/>
    <n v="353000"/>
    <n v="350030"/>
    <x v="94"/>
    <x v="1"/>
    <s v="kvt"/>
    <d v="2007-01-12T00:00:00"/>
    <m/>
    <n v="4.47"/>
    <n v="1.82"/>
    <n v="2.25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09501"/>
    <s v="6259422"/>
    <n v="0"/>
    <n v="0"/>
    <n v="0"/>
  </r>
  <r>
    <n v="421"/>
    <x v="414"/>
    <s v=""/>
    <x v="1039"/>
    <n v="2017"/>
    <n v="68738016"/>
    <x v="177"/>
    <x v="412"/>
    <x v="411"/>
    <n v="7850"/>
    <s v="Stoholm Jyll"/>
    <n v="791"/>
    <n v="233"/>
    <x v="162"/>
    <m/>
    <s v="DC"/>
    <s v="Decentralt værk"/>
    <n v="353000"/>
    <n v="350030"/>
    <x v="575"/>
    <x v="0"/>
    <s v="fvv"/>
    <d v="2016-01-01T00:00:00"/>
    <m/>
    <n v="4"/>
    <n v="0"/>
    <n v="4"/>
    <x v="848"/>
    <n v="30"/>
    <n v="30"/>
    <n v="0"/>
    <n v="0"/>
    <n v="1"/>
    <n v="0"/>
    <n v="0"/>
    <x v="0"/>
    <x v="0"/>
    <m/>
    <m/>
    <m/>
    <m/>
    <m/>
    <m/>
    <m/>
    <m/>
    <m/>
    <m/>
    <m/>
    <m/>
    <n v="31.675000000000001"/>
    <m/>
    <m/>
    <m/>
    <m/>
    <m/>
    <s v="509501"/>
    <s v="6259422"/>
    <n v="0"/>
    <n v="31.675000000000001"/>
    <n v="0"/>
  </r>
  <r>
    <n v="422"/>
    <x v="415"/>
    <s v=""/>
    <x v="1040"/>
    <n v="2017"/>
    <n v="42615919"/>
    <x v="178"/>
    <x v="413"/>
    <x v="412"/>
    <n v="9970"/>
    <s v="Strandby"/>
    <n v="813"/>
    <n v="290"/>
    <x v="163"/>
    <m/>
    <s v="FJ"/>
    <s v="Fjernvarmeværk"/>
    <n v="353000"/>
    <n v="350030"/>
    <x v="576"/>
    <x v="0"/>
    <s v="fvv"/>
    <d v="2000-01-01T00:00:00"/>
    <d v="2017-12-31T00:00:00"/>
    <n v="11"/>
    <n v="0"/>
    <n v="10"/>
    <x v="849"/>
    <n v="34.036920000000002"/>
    <n v="34.036920000000002"/>
    <n v="0"/>
    <n v="0"/>
    <n v="1"/>
    <n v="0"/>
    <n v="0"/>
    <x v="0"/>
    <x v="0"/>
    <m/>
    <m/>
    <m/>
    <m/>
    <m/>
    <m/>
    <n v="31.555418399999997"/>
    <m/>
    <m/>
    <m/>
    <m/>
    <m/>
    <m/>
    <m/>
    <m/>
    <m/>
    <m/>
    <m/>
    <s v="589749"/>
    <s v="6373466"/>
    <n v="31.555418399999997"/>
    <n v="0"/>
    <n v="0"/>
  </r>
  <r>
    <n v="422"/>
    <x v="416"/>
    <s v=""/>
    <x v="1041"/>
    <n v="2017"/>
    <n v="42615919"/>
    <x v="178"/>
    <x v="414"/>
    <x v="413"/>
    <n v="9970"/>
    <s v="Strandby"/>
    <n v="813"/>
    <n v="290"/>
    <x v="163"/>
    <m/>
    <s v="DC"/>
    <s v="Decentralt værk"/>
    <n v="353000"/>
    <n v="350030"/>
    <x v="577"/>
    <x v="1"/>
    <s v="kvt"/>
    <d v="2003-01-01T00:00:00"/>
    <m/>
    <n v="8.8800000000000008"/>
    <n v="3.66"/>
    <n v="4.2"/>
    <x v="850"/>
    <n v="16.473600000000001"/>
    <n v="16.473600000000001"/>
    <n v="14.871600000000001"/>
    <n v="14.8392"/>
    <n v="0.23659512318302342"/>
    <n v="0.76340487681697655"/>
    <n v="0"/>
    <x v="0"/>
    <x v="0"/>
    <m/>
    <m/>
    <m/>
    <m/>
    <m/>
    <m/>
    <n v="34.813904399999998"/>
    <m/>
    <m/>
    <m/>
    <m/>
    <m/>
    <m/>
    <m/>
    <m/>
    <m/>
    <m/>
    <m/>
    <s v="589219,11"/>
    <s v="6372620,37"/>
    <n v="34.813904399999998"/>
    <n v="0"/>
    <n v="0"/>
  </r>
  <r>
    <n v="422"/>
    <x v="416"/>
    <s v=""/>
    <x v="1042"/>
    <n v="2017"/>
    <n v="42615919"/>
    <x v="178"/>
    <x v="414"/>
    <x v="413"/>
    <n v="9970"/>
    <s v="Strandby"/>
    <n v="813"/>
    <n v="290"/>
    <x v="163"/>
    <m/>
    <s v="DC"/>
    <s v="Decentralt værk"/>
    <n v="353000"/>
    <n v="350030"/>
    <x v="578"/>
    <x v="3"/>
    <s v="fvv"/>
    <d v="2009-02-01T00:00:00"/>
    <m/>
    <n v="6"/>
    <n v="0"/>
    <n v="6"/>
    <x v="851"/>
    <n v="13.3344"/>
    <n v="13.3344"/>
    <n v="0"/>
    <n v="0"/>
    <n v="1"/>
    <n v="0"/>
    <n v="0"/>
    <x v="0"/>
    <x v="0"/>
    <m/>
    <m/>
    <m/>
    <m/>
    <m/>
    <m/>
    <m/>
    <m/>
    <m/>
    <m/>
    <m/>
    <m/>
    <m/>
    <m/>
    <m/>
    <n v="13.3344"/>
    <m/>
    <m/>
    <s v="589219,11"/>
    <s v="6372620,37"/>
    <n v="0"/>
    <n v="13.3344"/>
    <n v="0"/>
  </r>
  <r>
    <n v="422"/>
    <x v="416"/>
    <s v=""/>
    <x v="1043"/>
    <n v="2017"/>
    <n v="42615919"/>
    <x v="178"/>
    <x v="414"/>
    <x v="413"/>
    <n v="9970"/>
    <s v="Strandby"/>
    <n v="813"/>
    <n v="290"/>
    <x v="163"/>
    <m/>
    <s v="DC"/>
    <s v="Decentralt værk"/>
    <n v="353000"/>
    <n v="350030"/>
    <x v="57"/>
    <x v="2"/>
    <s v="fvv"/>
    <d v="2012-10-01T00:00:00"/>
    <m/>
    <n v="10"/>
    <n v="0"/>
    <n v="10"/>
    <x v="852"/>
    <n v="17.269200000000001"/>
    <n v="17.269200000000001"/>
    <n v="0"/>
    <n v="0"/>
    <n v="1"/>
    <n v="0"/>
    <n v="0"/>
    <x v="0"/>
    <x v="0"/>
    <m/>
    <m/>
    <m/>
    <m/>
    <m/>
    <m/>
    <m/>
    <m/>
    <m/>
    <m/>
    <m/>
    <m/>
    <m/>
    <m/>
    <m/>
    <m/>
    <m/>
    <n v="17.269200000000001"/>
    <s v="589219,11"/>
    <s v="6372620,37"/>
    <n v="0"/>
    <n v="0"/>
    <n v="17.269200000000001"/>
  </r>
  <r>
    <n v="423"/>
    <x v="417"/>
    <s v=""/>
    <x v="1044"/>
    <n v="2017"/>
    <n v="26203562"/>
    <x v="179"/>
    <x v="415"/>
    <x v="414"/>
    <n v="7600"/>
    <s v="Struer"/>
    <n v="671"/>
    <n v="172"/>
    <x v="70"/>
    <m/>
    <s v="DC"/>
    <s v="Decentralt værk"/>
    <n v="353000"/>
    <n v="350030"/>
    <x v="579"/>
    <x v="0"/>
    <s v="fvv"/>
    <d v="1964-01-01T00:00:00"/>
    <m/>
    <n v="3.15"/>
    <n v="0"/>
    <n v="2.9"/>
    <x v="853"/>
    <n v="0.66"/>
    <n v="0.66"/>
    <n v="0"/>
    <n v="0"/>
    <n v="1"/>
    <n v="0"/>
    <n v="0"/>
    <x v="0"/>
    <x v="0"/>
    <m/>
    <m/>
    <m/>
    <m/>
    <m/>
    <m/>
    <n v="0.7179084"/>
    <m/>
    <m/>
    <m/>
    <m/>
    <m/>
    <m/>
    <m/>
    <m/>
    <m/>
    <m/>
    <m/>
    <s v="472359,54"/>
    <s v="6266254,12"/>
    <n v="0.7179084"/>
    <n v="0"/>
    <n v="0"/>
  </r>
  <r>
    <n v="423"/>
    <x v="418"/>
    <s v=""/>
    <x v="1045"/>
    <n v="2017"/>
    <n v="26203562"/>
    <x v="179"/>
    <x v="416"/>
    <x v="415"/>
    <n v="7600"/>
    <s v="Struer"/>
    <n v="671"/>
    <n v="172"/>
    <x v="70"/>
    <m/>
    <s v="FJ"/>
    <s v="Fjernvarmeværk"/>
    <n v="353000"/>
    <n v="350030"/>
    <x v="580"/>
    <x v="0"/>
    <s v="fvv"/>
    <d v="1992-01-01T00:00:00"/>
    <m/>
    <n v="9.1999999999999993"/>
    <n v="0"/>
    <n v="9"/>
    <x v="854"/>
    <n v="0.223"/>
    <n v="0.223"/>
    <n v="0"/>
    <n v="0"/>
    <n v="1"/>
    <n v="0"/>
    <n v="0"/>
    <x v="0"/>
    <x v="0"/>
    <m/>
    <m/>
    <m/>
    <m/>
    <m/>
    <m/>
    <n v="0.24262919999999999"/>
    <m/>
    <m/>
    <m/>
    <m/>
    <m/>
    <m/>
    <m/>
    <m/>
    <m/>
    <m/>
    <m/>
    <s v="474615"/>
    <s v="6259110"/>
    <n v="0.24262919999999999"/>
    <n v="0"/>
    <n v="0"/>
  </r>
  <r>
    <n v="423"/>
    <x v="419"/>
    <s v=""/>
    <x v="1046"/>
    <n v="2017"/>
    <n v="26203562"/>
    <x v="179"/>
    <x v="417"/>
    <x v="416"/>
    <n v="7560"/>
    <s v="Hjerm"/>
    <n v="671"/>
    <n v="172"/>
    <x v="70"/>
    <m/>
    <s v="FJ"/>
    <s v="Fjernvarmeværk"/>
    <n v="353000"/>
    <n v="350030"/>
    <x v="581"/>
    <x v="0"/>
    <s v="fvv"/>
    <d v="1991-01-01T00:00:00"/>
    <m/>
    <n v="3.4"/>
    <n v="0"/>
    <n v="3.15"/>
    <x v="855"/>
    <n v="2.1000000000000001E-2"/>
    <n v="2.1000000000000001E-2"/>
    <n v="0"/>
    <n v="0"/>
    <n v="1"/>
    <n v="0"/>
    <n v="0"/>
    <x v="0"/>
    <x v="0"/>
    <m/>
    <m/>
    <m/>
    <n v="2.410464E-2"/>
    <m/>
    <m/>
    <m/>
    <m/>
    <m/>
    <m/>
    <m/>
    <m/>
    <m/>
    <m/>
    <m/>
    <m/>
    <m/>
    <m/>
    <s v="477397,88"/>
    <s v="6254844,8"/>
    <n v="2.410464E-2"/>
    <n v="0"/>
    <n v="0"/>
  </r>
  <r>
    <n v="423"/>
    <x v="420"/>
    <s v=""/>
    <x v="1047"/>
    <n v="2017"/>
    <n v="26203562"/>
    <x v="179"/>
    <x v="418"/>
    <x v="417"/>
    <n v="7600"/>
    <s v="Struer"/>
    <n v="671"/>
    <n v="172"/>
    <x v="70"/>
    <m/>
    <s v="FJ"/>
    <s v="Fjernvarmeværk"/>
    <n v="353000"/>
    <n v="350030"/>
    <x v="582"/>
    <x v="0"/>
    <s v="fvv"/>
    <d v="1966-01-01T00:00:00"/>
    <m/>
    <n v="18"/>
    <n v="0"/>
    <n v="16.2"/>
    <x v="856"/>
    <n v="7.5170000000000003"/>
    <n v="7.5170000000000003"/>
    <n v="0"/>
    <n v="0"/>
    <n v="1"/>
    <n v="0"/>
    <n v="0"/>
    <x v="0"/>
    <x v="0"/>
    <m/>
    <m/>
    <m/>
    <m/>
    <m/>
    <m/>
    <n v="7.3695204000000007"/>
    <m/>
    <m/>
    <m/>
    <m/>
    <m/>
    <m/>
    <m/>
    <m/>
    <m/>
    <m/>
    <m/>
    <s v="474219"/>
    <s v="6260739"/>
    <n v="7.3695204000000007"/>
    <n v="0"/>
    <n v="0"/>
  </r>
  <r>
    <n v="423"/>
    <x v="421"/>
    <s v=""/>
    <x v="1048"/>
    <n v="2017"/>
    <n v="26203562"/>
    <x v="179"/>
    <x v="419"/>
    <x v="418"/>
    <n v="7600"/>
    <s v="Struer"/>
    <n v="671"/>
    <n v="172"/>
    <x v="70"/>
    <m/>
    <s v="FJ"/>
    <s v="Fjernvarmeværk"/>
    <n v="353000"/>
    <n v="350030"/>
    <x v="583"/>
    <x v="0"/>
    <s v="fvv"/>
    <d v="1975-01-01T00:00:00"/>
    <m/>
    <n v="10.5"/>
    <n v="0"/>
    <n v="9.5"/>
    <x v="857"/>
    <n v="3.2000000000000001E-2"/>
    <n v="3.2000000000000001E-2"/>
    <n v="0"/>
    <n v="0"/>
    <n v="1"/>
    <n v="0"/>
    <n v="0"/>
    <x v="0"/>
    <x v="0"/>
    <m/>
    <m/>
    <m/>
    <n v="3.4973249999999997E-2"/>
    <m/>
    <m/>
    <m/>
    <m/>
    <m/>
    <m/>
    <m/>
    <m/>
    <m/>
    <m/>
    <m/>
    <m/>
    <m/>
    <m/>
    <s v="473405,14"/>
    <s v="6259927,28"/>
    <n v="3.4973249999999997E-2"/>
    <n v="0"/>
    <n v="0"/>
  </r>
  <r>
    <n v="423"/>
    <x v="422"/>
    <s v=""/>
    <x v="1049"/>
    <n v="2017"/>
    <n v="26203562"/>
    <x v="179"/>
    <x v="420"/>
    <x v="419"/>
    <n v="7600"/>
    <s v="Struer"/>
    <n v="671"/>
    <n v="172"/>
    <x v="70"/>
    <m/>
    <s v="FJ"/>
    <s v="Fjernvarmeværk"/>
    <n v="353000"/>
    <n v="350030"/>
    <x v="584"/>
    <x v="0"/>
    <s v="fvv"/>
    <d v="1993-01-01T00:00:00"/>
    <m/>
    <n v="4.3"/>
    <n v="0"/>
    <n v="3.95"/>
    <x v="858"/>
    <n v="0.28299999999999997"/>
    <n v="0.28299999999999997"/>
    <n v="0"/>
    <n v="0"/>
    <n v="1"/>
    <n v="0"/>
    <n v="0"/>
    <x v="0"/>
    <x v="0"/>
    <m/>
    <m/>
    <m/>
    <n v="0.32408545"/>
    <m/>
    <m/>
    <m/>
    <m/>
    <m/>
    <m/>
    <m/>
    <m/>
    <m/>
    <m/>
    <m/>
    <m/>
    <m/>
    <m/>
    <s v="474148,58"/>
    <s v="6262610,39"/>
    <n v="0.32408545"/>
    <n v="0"/>
    <n v="0"/>
  </r>
  <r>
    <n v="423"/>
    <x v="423"/>
    <s v=""/>
    <x v="1050"/>
    <n v="2017"/>
    <n v="26203562"/>
    <x v="179"/>
    <x v="421"/>
    <x v="420"/>
    <n v="7600"/>
    <s v="Struer"/>
    <n v="671"/>
    <n v="172"/>
    <x v="70"/>
    <m/>
    <s v="FJ"/>
    <s v="Fjernvarmeværk"/>
    <n v="353000"/>
    <n v="350030"/>
    <x v="57"/>
    <x v="2"/>
    <s v="fvv"/>
    <d v="2009-12-01T00:00:00"/>
    <m/>
    <n v="0.9"/>
    <n v="0"/>
    <n v="0.9"/>
    <x v="21"/>
    <n v="0"/>
    <n v="0"/>
    <n v="0"/>
    <n v="0"/>
    <n v="1"/>
    <n v="0"/>
    <n v="0"/>
    <x v="0"/>
    <x v="0"/>
    <m/>
    <m/>
    <m/>
    <m/>
    <m/>
    <m/>
    <m/>
    <m/>
    <m/>
    <m/>
    <m/>
    <m/>
    <m/>
    <m/>
    <m/>
    <m/>
    <m/>
    <n v="0"/>
    <s v="474610,8"/>
    <s v="6255902,82"/>
    <n v="0"/>
    <n v="0"/>
    <n v="0"/>
  </r>
  <r>
    <n v="426"/>
    <x v="424"/>
    <s v=""/>
    <x v="1051"/>
    <n v="2017"/>
    <n v="16276111"/>
    <x v="180"/>
    <x v="422"/>
    <x v="421"/>
    <n v="9530"/>
    <s v="Støvring"/>
    <n v="840"/>
    <n v="322"/>
    <x v="164"/>
    <n v="1"/>
    <s v="DC"/>
    <s v="Decentralt værk"/>
    <n v="353000"/>
    <n v="350030"/>
    <x v="585"/>
    <x v="1"/>
    <s v="kvt"/>
    <d v="2004-08-01T00:00:00"/>
    <m/>
    <n v="7.4"/>
    <n v="3.04"/>
    <n v="3.91"/>
    <x v="859"/>
    <n v="68.047200000000004"/>
    <n v="68.047200000000004"/>
    <n v="50.677199999999999"/>
    <n v="50.677199999999999"/>
    <n v="0.27767458712541843"/>
    <n v="0.72232541287458152"/>
    <n v="0"/>
    <x v="0"/>
    <x v="0"/>
    <m/>
    <m/>
    <m/>
    <m/>
    <m/>
    <m/>
    <n v="122.53047840000001"/>
    <m/>
    <m/>
    <m/>
    <m/>
    <m/>
    <m/>
    <m/>
    <m/>
    <m/>
    <m/>
    <m/>
    <s v="549899,25"/>
    <s v="6305186,35"/>
    <n v="122.53047840000001"/>
    <n v="0"/>
    <n v="0"/>
  </r>
  <r>
    <n v="426"/>
    <x v="424"/>
    <s v=""/>
    <x v="1052"/>
    <n v="2017"/>
    <n v="16276111"/>
    <x v="180"/>
    <x v="422"/>
    <x v="421"/>
    <n v="9530"/>
    <s v="Støvring"/>
    <n v="840"/>
    <n v="322"/>
    <x v="164"/>
    <n v="1"/>
    <s v="DC"/>
    <s v="Decentralt værk"/>
    <n v="353000"/>
    <n v="350030"/>
    <x v="586"/>
    <x v="0"/>
    <s v="fvv"/>
    <d v="1973-01-01T00:00:00"/>
    <m/>
    <n v="7.37"/>
    <n v="0"/>
    <n v="5.8"/>
    <x v="860"/>
    <n v="3.5999999999999999E-3"/>
    <n v="3.5999999999999999E-3"/>
    <n v="0"/>
    <n v="0"/>
    <n v="1"/>
    <n v="0"/>
    <n v="0"/>
    <x v="0"/>
    <x v="0"/>
    <m/>
    <m/>
    <m/>
    <n v="7.4250899999999996E-3"/>
    <m/>
    <m/>
    <m/>
    <m/>
    <m/>
    <m/>
    <m/>
    <m/>
    <m/>
    <m/>
    <m/>
    <m/>
    <m/>
    <m/>
    <s v="549899,25"/>
    <s v="6305186,35"/>
    <n v="7.4250899999999996E-3"/>
    <n v="0"/>
    <n v="0"/>
  </r>
  <r>
    <n v="426"/>
    <x v="424"/>
    <s v=""/>
    <x v="1053"/>
    <n v="2017"/>
    <n v="16276111"/>
    <x v="180"/>
    <x v="422"/>
    <x v="421"/>
    <n v="9530"/>
    <s v="Støvring"/>
    <n v="840"/>
    <n v="322"/>
    <x v="164"/>
    <n v="1"/>
    <s v="DC"/>
    <s v="Decentralt værk"/>
    <n v="353000"/>
    <n v="350030"/>
    <x v="587"/>
    <x v="0"/>
    <s v="fvv"/>
    <d v="1973-01-01T00:00:00"/>
    <m/>
    <n v="7.34"/>
    <n v="0"/>
    <n v="7.3"/>
    <x v="861"/>
    <n v="3.5528400000000002"/>
    <n v="3.5528400000000002"/>
    <n v="0"/>
    <n v="0"/>
    <n v="1"/>
    <n v="0"/>
    <n v="0"/>
    <x v="0"/>
    <x v="0"/>
    <m/>
    <m/>
    <m/>
    <m/>
    <m/>
    <m/>
    <n v="3.6035603999999997"/>
    <m/>
    <m/>
    <m/>
    <m/>
    <m/>
    <m/>
    <m/>
    <m/>
    <m/>
    <m/>
    <m/>
    <s v="549899,25"/>
    <s v="6305186,35"/>
    <n v="3.6035603999999997"/>
    <n v="0"/>
    <n v="0"/>
  </r>
  <r>
    <n v="426"/>
    <x v="424"/>
    <s v=""/>
    <x v="1054"/>
    <n v="2017"/>
    <n v="16276111"/>
    <x v="180"/>
    <x v="422"/>
    <x v="421"/>
    <n v="9530"/>
    <s v="Støvring"/>
    <n v="840"/>
    <n v="322"/>
    <x v="164"/>
    <n v="1"/>
    <s v="DC"/>
    <s v="Decentralt værk"/>
    <n v="353000"/>
    <n v="350030"/>
    <x v="588"/>
    <x v="0"/>
    <s v="fvv"/>
    <d v="1978-01-01T00:00:00"/>
    <m/>
    <n v="11.56"/>
    <n v="0"/>
    <n v="11.63"/>
    <x v="862"/>
    <n v="38.180520000000001"/>
    <n v="38.180520000000001"/>
    <n v="0"/>
    <n v="0"/>
    <n v="1"/>
    <n v="0"/>
    <n v="0"/>
    <x v="0"/>
    <x v="0"/>
    <m/>
    <m/>
    <m/>
    <n v="0"/>
    <m/>
    <m/>
    <n v="37.698526799999996"/>
    <m/>
    <m/>
    <m/>
    <m/>
    <m/>
    <m/>
    <m/>
    <m/>
    <m/>
    <m/>
    <m/>
    <s v="549899,25"/>
    <s v="6305186,35"/>
    <n v="37.698526799999996"/>
    <n v="0"/>
    <n v="0"/>
  </r>
  <r>
    <n v="426"/>
    <x v="424"/>
    <s v=""/>
    <x v="1055"/>
    <n v="2017"/>
    <n v="16276111"/>
    <x v="180"/>
    <x v="422"/>
    <x v="421"/>
    <n v="9530"/>
    <s v="Støvring"/>
    <n v="840"/>
    <n v="322"/>
    <x v="164"/>
    <n v="1"/>
    <s v="DC"/>
    <s v="Decentralt værk"/>
    <n v="353000"/>
    <n v="350030"/>
    <x v="589"/>
    <x v="1"/>
    <s v="kvt"/>
    <d v="2004-08-01T00:00:00"/>
    <m/>
    <n v="7.4"/>
    <n v="3.04"/>
    <n v="3.91"/>
    <x v="863"/>
    <n v="55.314"/>
    <n v="55.314"/>
    <n v="41.417999999999999"/>
    <n v="41.417999999999999"/>
    <n v="0.2777009850260882"/>
    <n v="0.7222990149739118"/>
    <n v="0"/>
    <x v="0"/>
    <x v="0"/>
    <m/>
    <m/>
    <m/>
    <m/>
    <m/>
    <m/>
    <n v="99.592732799999993"/>
    <m/>
    <m/>
    <m/>
    <m/>
    <m/>
    <m/>
    <m/>
    <m/>
    <m/>
    <m/>
    <m/>
    <s v="549899,25"/>
    <s v="6305186,35"/>
    <n v="99.592732799999993"/>
    <n v="0"/>
    <n v="0"/>
  </r>
  <r>
    <n v="426"/>
    <x v="424"/>
    <s v=""/>
    <x v="1056"/>
    <n v="2017"/>
    <n v="16276111"/>
    <x v="180"/>
    <x v="422"/>
    <x v="421"/>
    <n v="9530"/>
    <s v="Støvring"/>
    <n v="840"/>
    <n v="322"/>
    <x v="164"/>
    <n v="1"/>
    <s v="DC"/>
    <s v="Decentralt værk"/>
    <n v="353000"/>
    <n v="350030"/>
    <x v="590"/>
    <x v="1"/>
    <s v="kvt"/>
    <d v="2004-08-01T00:00:00"/>
    <m/>
    <n v="7.4"/>
    <n v="3.04"/>
    <n v="3.91"/>
    <x v="864"/>
    <n v="76.384799999999998"/>
    <n v="76.384799999999998"/>
    <n v="57.103200000000001"/>
    <n v="57.103200000000001"/>
    <n v="0.27741562024356353"/>
    <n v="0.72258437975643641"/>
    <n v="0"/>
    <x v="0"/>
    <x v="0"/>
    <m/>
    <m/>
    <m/>
    <m/>
    <m/>
    <m/>
    <n v="137.67213240000001"/>
    <m/>
    <m/>
    <m/>
    <m/>
    <m/>
    <m/>
    <m/>
    <m/>
    <m/>
    <m/>
    <m/>
    <s v="549899,25"/>
    <s v="6305186,35"/>
    <n v="137.67213240000001"/>
    <n v="0"/>
    <n v="0"/>
  </r>
  <r>
    <n v="429"/>
    <x v="425"/>
    <s v=""/>
    <x v="1057"/>
    <n v="2017"/>
    <n v="41719613"/>
    <x v="181"/>
    <x v="423"/>
    <x v="422"/>
    <n v="7451"/>
    <s v="Sunds"/>
    <n v="657"/>
    <n v="163"/>
    <x v="58"/>
    <m/>
    <s v="FJ"/>
    <s v="Fjernvarmeværk"/>
    <n v="353000"/>
    <n v="350030"/>
    <x v="591"/>
    <x v="0"/>
    <s v="fvv"/>
    <d v="1966-01-01T00:00:00"/>
    <m/>
    <n v="5.8"/>
    <n v="0"/>
    <n v="5.8"/>
    <x v="865"/>
    <n v="1.3406400000000001"/>
    <n v="1.3406400000000001"/>
    <n v="0"/>
    <n v="0"/>
    <n v="1"/>
    <n v="0"/>
    <n v="0"/>
    <x v="0"/>
    <x v="0"/>
    <m/>
    <m/>
    <m/>
    <n v="1.764804"/>
    <m/>
    <m/>
    <m/>
    <m/>
    <m/>
    <m/>
    <m/>
    <m/>
    <m/>
    <m/>
    <m/>
    <m/>
    <m/>
    <m/>
    <s v="501102"/>
    <s v="6228857"/>
    <n v="1.764804"/>
    <n v="0"/>
    <n v="0"/>
  </r>
  <r>
    <n v="429"/>
    <x v="425"/>
    <s v=""/>
    <x v="1058"/>
    <n v="2017"/>
    <n v="41719613"/>
    <x v="181"/>
    <x v="423"/>
    <x v="422"/>
    <n v="7451"/>
    <s v="Sunds"/>
    <n v="657"/>
    <n v="163"/>
    <x v="58"/>
    <m/>
    <s v="FJ"/>
    <s v="Fjernvarmeværk"/>
    <n v="353000"/>
    <n v="350030"/>
    <x v="591"/>
    <x v="0"/>
    <s v="fvv"/>
    <d v="1962-01-01T00:00:00"/>
    <m/>
    <n v="2.4"/>
    <n v="0"/>
    <n v="2.4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01102"/>
    <s v="6228857"/>
    <n v="0"/>
    <n v="0"/>
    <n v="0"/>
  </r>
  <r>
    <n v="429"/>
    <x v="426"/>
    <s v=""/>
    <x v="1059"/>
    <n v="2017"/>
    <n v="41719613"/>
    <x v="181"/>
    <x v="424"/>
    <x v="423"/>
    <n v="7451"/>
    <s v="Sunds"/>
    <n v="657"/>
    <n v="163"/>
    <x v="58"/>
    <m/>
    <s v="FJ"/>
    <s v="Fjernvarmeværk"/>
    <n v="353000"/>
    <n v="350030"/>
    <x v="592"/>
    <x v="0"/>
    <s v="fvv"/>
    <d v="2014-11-01T00:00:00"/>
    <m/>
    <n v="5"/>
    <n v="0"/>
    <n v="5"/>
    <x v="866"/>
    <n v="10.36584"/>
    <n v="10.36584"/>
    <n v="0"/>
    <n v="0"/>
    <n v="1"/>
    <n v="0"/>
    <n v="0"/>
    <x v="0"/>
    <x v="0"/>
    <m/>
    <m/>
    <m/>
    <m/>
    <m/>
    <m/>
    <n v="9.9011087999999994"/>
    <m/>
    <m/>
    <m/>
    <m/>
    <m/>
    <m/>
    <m/>
    <m/>
    <m/>
    <m/>
    <m/>
    <s v="499879,11"/>
    <s v="6229520,04"/>
    <n v="9.9011087999999994"/>
    <n v="0"/>
    <n v="0"/>
  </r>
  <r>
    <n v="429"/>
    <x v="426"/>
    <s v=""/>
    <x v="1060"/>
    <n v="2017"/>
    <n v="41719613"/>
    <x v="181"/>
    <x v="424"/>
    <x v="423"/>
    <n v="7451"/>
    <s v="Sunds"/>
    <n v="657"/>
    <n v="163"/>
    <x v="58"/>
    <m/>
    <s v="FJ"/>
    <s v="Fjernvarmeværk"/>
    <n v="353000"/>
    <n v="350030"/>
    <x v="593"/>
    <x v="0"/>
    <s v="fvv"/>
    <d v="1978-06-01T00:00:00"/>
    <m/>
    <n v="2.9"/>
    <n v="0"/>
    <n v="2.9"/>
    <x v="867"/>
    <n v="1.1462399999999999"/>
    <n v="1.1462399999999999"/>
    <n v="0"/>
    <n v="0"/>
    <n v="1"/>
    <n v="0"/>
    <n v="0"/>
    <x v="0"/>
    <x v="0"/>
    <m/>
    <m/>
    <m/>
    <n v="1.5495840000000001"/>
    <m/>
    <m/>
    <m/>
    <m/>
    <m/>
    <m/>
    <m/>
    <m/>
    <m/>
    <m/>
    <m/>
    <m/>
    <m/>
    <m/>
    <s v="499879,11"/>
    <s v="6229520,04"/>
    <n v="1.5495840000000001"/>
    <n v="0"/>
    <n v="0"/>
  </r>
  <r>
    <n v="430"/>
    <x v="427"/>
    <s v=""/>
    <x v="1061"/>
    <n v="2017"/>
    <n v="15427078"/>
    <x v="182"/>
    <x v="425"/>
    <x v="424"/>
    <n v="4470"/>
    <s v="Svebølle"/>
    <n v="326"/>
    <n v="24"/>
    <x v="165"/>
    <m/>
    <s v="FJ"/>
    <s v="Fjernvarmeværk"/>
    <n v="353000"/>
    <n v="350030"/>
    <x v="147"/>
    <x v="0"/>
    <s v="fvv"/>
    <d v="1992-09-03T00:00:00"/>
    <m/>
    <n v="2.16"/>
    <n v="0"/>
    <n v="2.16"/>
    <x v="868"/>
    <n v="1.0871999999999999"/>
    <n v="1.044"/>
    <n v="0"/>
    <n v="0"/>
    <n v="1"/>
    <n v="0"/>
    <n v="0"/>
    <x v="0"/>
    <x v="0"/>
    <m/>
    <m/>
    <m/>
    <m/>
    <m/>
    <m/>
    <m/>
    <m/>
    <m/>
    <m/>
    <n v="1.1564000000000001"/>
    <m/>
    <m/>
    <m/>
    <m/>
    <m/>
    <m/>
    <m/>
    <s v="644145,2"/>
    <s v="6169860,42"/>
    <n v="0"/>
    <n v="1.1564000000000001"/>
    <n v="0"/>
  </r>
  <r>
    <n v="430"/>
    <x v="427"/>
    <s v=""/>
    <x v="1062"/>
    <n v="2017"/>
    <n v="15427078"/>
    <x v="182"/>
    <x v="425"/>
    <x v="424"/>
    <n v="4470"/>
    <s v="Svebølle"/>
    <n v="326"/>
    <n v="24"/>
    <x v="165"/>
    <m/>
    <s v="FJ"/>
    <s v="Fjernvarmeværk"/>
    <n v="353000"/>
    <n v="350030"/>
    <x v="594"/>
    <x v="0"/>
    <s v="fvv"/>
    <d v="1991-01-01T00:00:00"/>
    <m/>
    <n v="0.85"/>
    <n v="0"/>
    <n v="0.7"/>
    <x v="21"/>
    <n v="0"/>
    <n v="0"/>
    <n v="0"/>
    <n v="0"/>
    <n v="1"/>
    <n v="0"/>
    <n v="0"/>
    <x v="0"/>
    <x v="0"/>
    <m/>
    <m/>
    <m/>
    <m/>
    <m/>
    <m/>
    <m/>
    <m/>
    <m/>
    <m/>
    <m/>
    <n v="0"/>
    <m/>
    <m/>
    <m/>
    <m/>
    <m/>
    <m/>
    <s v="644145,2"/>
    <s v="6169860,42"/>
    <n v="0"/>
    <n v="0"/>
    <n v="0"/>
  </r>
  <r>
    <n v="430"/>
    <x v="427"/>
    <s v=""/>
    <x v="1063"/>
    <n v="2017"/>
    <n v="15427078"/>
    <x v="182"/>
    <x v="425"/>
    <x v="424"/>
    <n v="4470"/>
    <s v="Svebølle"/>
    <n v="326"/>
    <n v="24"/>
    <x v="165"/>
    <m/>
    <s v="FJ"/>
    <s v="Fjernvarmeværk"/>
    <n v="353000"/>
    <n v="350030"/>
    <x v="595"/>
    <x v="0"/>
    <s v="fvv"/>
    <d v="2003-12-01T00:00:00"/>
    <m/>
    <n v="7"/>
    <n v="0"/>
    <n v="6"/>
    <x v="869"/>
    <n v="2.52E-2"/>
    <n v="2.52E-2"/>
    <n v="0"/>
    <n v="0"/>
    <n v="1"/>
    <n v="0"/>
    <n v="0"/>
    <x v="0"/>
    <x v="0"/>
    <m/>
    <m/>
    <m/>
    <m/>
    <m/>
    <m/>
    <m/>
    <m/>
    <m/>
    <m/>
    <m/>
    <m/>
    <m/>
    <n v="2.9159999999999998E-2"/>
    <m/>
    <m/>
    <m/>
    <m/>
    <s v="644145,2"/>
    <s v="6169860,42"/>
    <n v="0"/>
    <n v="2.9159999999999998E-2"/>
    <n v="0"/>
  </r>
  <r>
    <n v="430"/>
    <x v="427"/>
    <s v=""/>
    <x v="1064"/>
    <n v="2017"/>
    <n v="15427078"/>
    <x v="182"/>
    <x v="425"/>
    <x v="424"/>
    <n v="4470"/>
    <s v="Svebølle"/>
    <n v="326"/>
    <n v="24"/>
    <x v="165"/>
    <m/>
    <s v="FJ"/>
    <s v="Fjernvarmeværk"/>
    <n v="353000"/>
    <n v="350030"/>
    <x v="2"/>
    <x v="0"/>
    <s v="fvv"/>
    <d v="2005-01-01T00:00:00"/>
    <d v="2017-06-01T00:00:00"/>
    <n v="0.4"/>
    <n v="0"/>
    <n v="0.4"/>
    <x v="870"/>
    <n v="1.9763999999999999"/>
    <n v="1.8972"/>
    <n v="0"/>
    <n v="0"/>
    <n v="1"/>
    <n v="0"/>
    <n v="0"/>
    <x v="0"/>
    <x v="0"/>
    <m/>
    <m/>
    <m/>
    <m/>
    <m/>
    <m/>
    <m/>
    <m/>
    <n v="2.0419584"/>
    <m/>
    <m/>
    <m/>
    <m/>
    <m/>
    <m/>
    <m/>
    <m/>
    <m/>
    <s v="644145,2"/>
    <s v="6169860,42"/>
    <n v="0"/>
    <n v="2.0419584"/>
    <n v="0"/>
  </r>
  <r>
    <n v="430"/>
    <x v="427"/>
    <s v=""/>
    <x v="1065"/>
    <n v="2017"/>
    <n v="15427078"/>
    <x v="182"/>
    <x v="425"/>
    <x v="424"/>
    <n v="4470"/>
    <s v="Svebølle"/>
    <n v="326"/>
    <n v="24"/>
    <x v="165"/>
    <m/>
    <s v="FJ"/>
    <s v="Fjernvarmeværk"/>
    <n v="353000"/>
    <n v="350030"/>
    <x v="96"/>
    <x v="0"/>
    <s v="fvv"/>
    <d v="2010-11-01T00:00:00"/>
    <m/>
    <n v="3.4"/>
    <n v="0"/>
    <n v="3.4"/>
    <x v="871"/>
    <n v="36.18"/>
    <n v="34.732799999999997"/>
    <n v="0"/>
    <n v="0"/>
    <n v="1"/>
    <n v="0"/>
    <n v="0"/>
    <x v="0"/>
    <x v="0"/>
    <m/>
    <m/>
    <m/>
    <m/>
    <m/>
    <m/>
    <m/>
    <m/>
    <m/>
    <m/>
    <n v="34.583500000000001"/>
    <m/>
    <m/>
    <m/>
    <m/>
    <m/>
    <m/>
    <m/>
    <s v="644145,2"/>
    <s v="6169860,42"/>
    <n v="0"/>
    <n v="34.583500000000001"/>
    <n v="0"/>
  </r>
  <r>
    <n v="430"/>
    <x v="427"/>
    <s v=""/>
    <x v="1066"/>
    <n v="2017"/>
    <n v="15427078"/>
    <x v="182"/>
    <x v="425"/>
    <x v="424"/>
    <n v="4470"/>
    <s v="Svebølle"/>
    <n v="326"/>
    <n v="24"/>
    <x v="165"/>
    <m/>
    <s v="FJ"/>
    <s v="Fjernvarmeværk"/>
    <n v="353000"/>
    <n v="350030"/>
    <x v="596"/>
    <x v="3"/>
    <s v="fvv"/>
    <d v="2011-05-01T00:00:00"/>
    <m/>
    <n v="7.7"/>
    <n v="0"/>
    <n v="7.7"/>
    <x v="872"/>
    <n v="17.532"/>
    <n v="16.829999999999998"/>
    <n v="0"/>
    <n v="0"/>
    <n v="1"/>
    <n v="0"/>
    <n v="0"/>
    <x v="0"/>
    <x v="0"/>
    <m/>
    <m/>
    <m/>
    <m/>
    <m/>
    <m/>
    <m/>
    <m/>
    <m/>
    <m/>
    <m/>
    <m/>
    <m/>
    <m/>
    <m/>
    <n v="17.532"/>
    <m/>
    <m/>
    <s v="644145,2"/>
    <s v="6169860,42"/>
    <n v="0"/>
    <n v="17.532"/>
    <n v="0"/>
  </r>
  <r>
    <n v="431"/>
    <x v="428"/>
    <s v=""/>
    <x v="1067"/>
    <n v="2017"/>
    <n v="22113410"/>
    <x v="183"/>
    <x v="426"/>
    <x v="425"/>
    <n v="5700"/>
    <s v="Svendborg"/>
    <n v="479"/>
    <n v="87"/>
    <x v="166"/>
    <n v="1"/>
    <s v="FJ"/>
    <s v="Fjernvarmeværk"/>
    <n v="353000"/>
    <n v="350030"/>
    <x v="107"/>
    <x v="0"/>
    <s v="fvv"/>
    <d v="1990-01-01T00:00:00"/>
    <m/>
    <n v="19"/>
    <n v="0"/>
    <n v="17.45"/>
    <x v="873"/>
    <n v="18.3384"/>
    <n v="18.3384"/>
    <n v="0"/>
    <n v="0"/>
    <n v="1"/>
    <n v="0"/>
    <n v="0"/>
    <x v="0"/>
    <x v="0"/>
    <m/>
    <m/>
    <m/>
    <n v="0"/>
    <m/>
    <m/>
    <m/>
    <m/>
    <m/>
    <m/>
    <m/>
    <m/>
    <m/>
    <n v="20.948725"/>
    <m/>
    <m/>
    <m/>
    <m/>
    <s v="602619,01"/>
    <s v="6102845,41"/>
    <n v="0"/>
    <n v="20.948725"/>
    <n v="0"/>
  </r>
  <r>
    <n v="431"/>
    <x v="428"/>
    <s v=""/>
    <x v="1068"/>
    <n v="2017"/>
    <n v="22113410"/>
    <x v="183"/>
    <x v="426"/>
    <x v="425"/>
    <n v="5700"/>
    <s v="Svendborg"/>
    <n v="479"/>
    <n v="87"/>
    <x v="166"/>
    <n v="1"/>
    <s v="FJ"/>
    <s v="Fjernvarmeværk"/>
    <n v="353000"/>
    <n v="350030"/>
    <x v="597"/>
    <x v="0"/>
    <s v="fvv"/>
    <d v="2000-01-09T00:00:00"/>
    <m/>
    <n v="6.6"/>
    <n v="0"/>
    <n v="6"/>
    <x v="874"/>
    <n v="0.23147999999999999"/>
    <n v="0.23147999999999999"/>
    <n v="0"/>
    <n v="0"/>
    <n v="1"/>
    <n v="0"/>
    <n v="0"/>
    <x v="0"/>
    <x v="0"/>
    <m/>
    <m/>
    <m/>
    <n v="0"/>
    <m/>
    <m/>
    <m/>
    <m/>
    <m/>
    <m/>
    <m/>
    <m/>
    <m/>
    <n v="0.28469"/>
    <m/>
    <m/>
    <m/>
    <m/>
    <s v="602619,01"/>
    <s v="6102845,41"/>
    <n v="0"/>
    <n v="0.28469"/>
    <n v="0"/>
  </r>
  <r>
    <n v="431"/>
    <x v="429"/>
    <s v=""/>
    <x v="1069"/>
    <n v="2017"/>
    <n v="22113410"/>
    <x v="183"/>
    <x v="427"/>
    <x v="426"/>
    <n v="5700"/>
    <s v="Svendborg"/>
    <n v="479"/>
    <n v="87"/>
    <x v="166"/>
    <n v="1"/>
    <s v="FJ"/>
    <s v="Fjernvarmeværk"/>
    <n v="353000"/>
    <n v="350030"/>
    <x v="598"/>
    <x v="0"/>
    <s v="fvv"/>
    <d v="1997-01-01T00:00:00"/>
    <m/>
    <n v="15.5"/>
    <n v="0"/>
    <n v="14"/>
    <x v="875"/>
    <n v="8.9496000000000002"/>
    <n v="8.9496000000000002"/>
    <n v="0"/>
    <n v="0"/>
    <n v="1"/>
    <n v="0"/>
    <n v="0"/>
    <x v="0"/>
    <x v="0"/>
    <m/>
    <m/>
    <m/>
    <n v="0"/>
    <m/>
    <m/>
    <m/>
    <m/>
    <m/>
    <m/>
    <m/>
    <m/>
    <m/>
    <n v="10.92112"/>
    <m/>
    <m/>
    <m/>
    <m/>
    <s v="601408,16"/>
    <s v="6102070,2"/>
    <n v="0"/>
    <n v="10.92112"/>
    <n v="0"/>
  </r>
  <r>
    <n v="431"/>
    <x v="429"/>
    <s v=""/>
    <x v="1070"/>
    <n v="2017"/>
    <n v="22113410"/>
    <x v="183"/>
    <x v="427"/>
    <x v="426"/>
    <n v="5700"/>
    <s v="Svendborg"/>
    <n v="479"/>
    <n v="87"/>
    <x v="166"/>
    <n v="1"/>
    <s v="FJ"/>
    <s v="Fjernvarmeværk"/>
    <n v="353000"/>
    <n v="350030"/>
    <x v="599"/>
    <x v="0"/>
    <s v="fvv"/>
    <d v="1985-01-01T00:00:00"/>
    <m/>
    <n v="12.8"/>
    <n v="0"/>
    <n v="11.5"/>
    <x v="876"/>
    <n v="0.97919999999999996"/>
    <n v="0.97919999999999996"/>
    <n v="0"/>
    <n v="0"/>
    <n v="1"/>
    <n v="0"/>
    <n v="0"/>
    <x v="0"/>
    <x v="0"/>
    <m/>
    <m/>
    <m/>
    <n v="0"/>
    <m/>
    <m/>
    <m/>
    <m/>
    <m/>
    <m/>
    <m/>
    <m/>
    <m/>
    <n v="1.22451"/>
    <m/>
    <m/>
    <m/>
    <m/>
    <s v="601408,16"/>
    <s v="6102070,2"/>
    <n v="0"/>
    <n v="1.22451"/>
    <n v="0"/>
  </r>
  <r>
    <n v="431"/>
    <x v="430"/>
    <s v=""/>
    <x v="1071"/>
    <n v="2017"/>
    <n v="22113410"/>
    <x v="183"/>
    <x v="428"/>
    <x v="427"/>
    <n v="5700"/>
    <s v="Svendborg"/>
    <n v="479"/>
    <n v="87"/>
    <x v="166"/>
    <n v="1"/>
    <s v="DC"/>
    <s v="Decentralt værk"/>
    <n v="353000"/>
    <n v="350030"/>
    <x v="115"/>
    <x v="1"/>
    <s v="kvt"/>
    <d v="1997-07-01T00:00:00"/>
    <m/>
    <n v="13.5"/>
    <n v="5.5"/>
    <n v="6.7"/>
    <x v="877"/>
    <n v="5.1840000000000002"/>
    <n v="5.1840000000000002"/>
    <n v="4.4783999999999997"/>
    <n v="4.4783999999999997"/>
    <n v="0.23959348971245453"/>
    <n v="0.76040651028754547"/>
    <n v="0"/>
    <x v="0"/>
    <x v="0"/>
    <m/>
    <m/>
    <m/>
    <m/>
    <m/>
    <m/>
    <n v="10.818324"/>
    <m/>
    <m/>
    <m/>
    <m/>
    <m/>
    <m/>
    <m/>
    <m/>
    <m/>
    <m/>
    <m/>
    <s v="600750,16"/>
    <s v="6104933,18"/>
    <n v="10.818324"/>
    <n v="0"/>
    <n v="0"/>
  </r>
  <r>
    <n v="431"/>
    <x v="430"/>
    <s v=""/>
    <x v="1072"/>
    <n v="2017"/>
    <n v="22113410"/>
    <x v="183"/>
    <x v="428"/>
    <x v="427"/>
    <n v="5700"/>
    <s v="Svendborg"/>
    <n v="479"/>
    <n v="87"/>
    <x v="166"/>
    <n v="1"/>
    <s v="DC"/>
    <s v="Decentralt værk"/>
    <n v="353000"/>
    <n v="350030"/>
    <x v="21"/>
    <x v="1"/>
    <s v="kvt"/>
    <d v="1997-07-01T00:00:00"/>
    <m/>
    <n v="13.6"/>
    <n v="5.5"/>
    <n v="6.7"/>
    <x v="878"/>
    <n v="4.0464000000000002"/>
    <n v="4.0464000000000002"/>
    <n v="3.4272"/>
    <n v="3.4272"/>
    <n v="0.24658964762251601"/>
    <n v="0.75341035237748399"/>
    <n v="0"/>
    <x v="0"/>
    <x v="0"/>
    <m/>
    <m/>
    <m/>
    <m/>
    <m/>
    <m/>
    <n v="8.2047240000000006"/>
    <m/>
    <m/>
    <m/>
    <m/>
    <m/>
    <m/>
    <m/>
    <m/>
    <m/>
    <m/>
    <m/>
    <s v="600750,16"/>
    <s v="6104933,18"/>
    <n v="8.2047240000000006"/>
    <n v="0"/>
    <n v="0"/>
  </r>
  <r>
    <n v="431"/>
    <x v="430"/>
    <s v=""/>
    <x v="1073"/>
    <n v="2017"/>
    <n v="22113410"/>
    <x v="183"/>
    <x v="428"/>
    <x v="427"/>
    <n v="5700"/>
    <s v="Svendborg"/>
    <n v="479"/>
    <n v="87"/>
    <x v="166"/>
    <n v="1"/>
    <s v="DC"/>
    <s v="Decentralt værk"/>
    <n v="353000"/>
    <n v="350030"/>
    <x v="366"/>
    <x v="1"/>
    <s v="kvt"/>
    <d v="1997-07-01T00:00:00"/>
    <m/>
    <n v="13.6"/>
    <n v="5.5"/>
    <n v="6.7"/>
    <x v="879"/>
    <n v="4.7051999999999996"/>
    <n v="4.7051999999999996"/>
    <n v="4.3632"/>
    <n v="4.3632"/>
    <n v="0.24011434366296544"/>
    <n v="0.75988565633703453"/>
    <n v="0"/>
    <x v="0"/>
    <x v="0"/>
    <m/>
    <m/>
    <m/>
    <m/>
    <m/>
    <m/>
    <n v="9.7978319999999997"/>
    <m/>
    <m/>
    <m/>
    <m/>
    <m/>
    <m/>
    <m/>
    <m/>
    <m/>
    <m/>
    <m/>
    <s v="600750,16"/>
    <s v="6104933,18"/>
    <n v="9.7978319999999997"/>
    <n v="0"/>
    <n v="0"/>
  </r>
  <r>
    <n v="431"/>
    <x v="430"/>
    <s v=""/>
    <x v="1074"/>
    <n v="2017"/>
    <n v="22113410"/>
    <x v="183"/>
    <x v="428"/>
    <x v="427"/>
    <n v="5700"/>
    <s v="Svendborg"/>
    <n v="479"/>
    <n v="87"/>
    <x v="166"/>
    <n v="1"/>
    <s v="DC"/>
    <s v="Decentralt værk"/>
    <n v="353000"/>
    <n v="350030"/>
    <x v="342"/>
    <x v="0"/>
    <s v="fvv"/>
    <d v="2008-02-08T00:00:00"/>
    <m/>
    <n v="15"/>
    <n v="0"/>
    <n v="15"/>
    <x v="880"/>
    <n v="89.802000000000007"/>
    <n v="89.802000000000007"/>
    <n v="0"/>
    <n v="0"/>
    <n v="1"/>
    <n v="0"/>
    <n v="0"/>
    <x v="0"/>
    <x v="0"/>
    <m/>
    <m/>
    <m/>
    <m/>
    <m/>
    <m/>
    <n v="87.942888000000011"/>
    <m/>
    <m/>
    <m/>
    <m/>
    <m/>
    <m/>
    <m/>
    <m/>
    <m/>
    <m/>
    <m/>
    <s v="600750,16"/>
    <s v="6104933,18"/>
    <n v="87.942888000000011"/>
    <n v="0"/>
    <n v="0"/>
  </r>
  <r>
    <n v="431"/>
    <x v="430"/>
    <s v=""/>
    <x v="1075"/>
    <n v="2017"/>
    <n v="22113410"/>
    <x v="183"/>
    <x v="428"/>
    <x v="427"/>
    <n v="5700"/>
    <s v="Svendborg"/>
    <n v="479"/>
    <n v="87"/>
    <x v="166"/>
    <n v="1"/>
    <s v="DC"/>
    <s v="Decentralt værk"/>
    <n v="353000"/>
    <n v="350030"/>
    <x v="116"/>
    <x v="0"/>
    <s v="fvv"/>
    <d v="2008-02-08T00:00:00"/>
    <m/>
    <n v="15"/>
    <n v="0"/>
    <n v="15"/>
    <x v="881"/>
    <n v="60.0732"/>
    <n v="60.0732"/>
    <n v="0"/>
    <n v="0"/>
    <n v="1"/>
    <n v="0"/>
    <n v="0"/>
    <x v="0"/>
    <x v="0"/>
    <m/>
    <m/>
    <m/>
    <m/>
    <m/>
    <m/>
    <n v="59.022374400000004"/>
    <m/>
    <m/>
    <m/>
    <m/>
    <m/>
    <m/>
    <m/>
    <m/>
    <m/>
    <m/>
    <m/>
    <s v="600750,16"/>
    <s v="6104933,18"/>
    <n v="59.022374400000004"/>
    <n v="0"/>
    <n v="0"/>
  </r>
  <r>
    <n v="431"/>
    <x v="430"/>
    <s v=""/>
    <x v="1076"/>
    <n v="2017"/>
    <n v="22113410"/>
    <x v="183"/>
    <x v="428"/>
    <x v="427"/>
    <n v="5700"/>
    <s v="Svendborg"/>
    <n v="479"/>
    <n v="87"/>
    <x v="166"/>
    <n v="1"/>
    <s v="DC"/>
    <s v="Decentralt værk"/>
    <n v="353000"/>
    <n v="350030"/>
    <x v="600"/>
    <x v="2"/>
    <s v="fvv"/>
    <d v="2017-02-01T00:00:00"/>
    <m/>
    <n v="25"/>
    <n v="0"/>
    <n v="25"/>
    <x v="882"/>
    <n v="50.223599999999998"/>
    <n v="50.223599999999998"/>
    <n v="0"/>
    <n v="0"/>
    <n v="1"/>
    <n v="0"/>
    <n v="0"/>
    <x v="0"/>
    <x v="0"/>
    <m/>
    <m/>
    <m/>
    <m/>
    <m/>
    <m/>
    <m/>
    <m/>
    <m/>
    <m/>
    <m/>
    <m/>
    <m/>
    <m/>
    <m/>
    <m/>
    <m/>
    <n v="50.274000000000001"/>
    <s v="600750,16"/>
    <s v="6104933,18"/>
    <n v="0"/>
    <n v="0"/>
    <n v="50.274000000000001"/>
  </r>
  <r>
    <n v="433"/>
    <x v="431"/>
    <s v=""/>
    <x v="1077"/>
    <n v="2017"/>
    <n v="33054521"/>
    <x v="184"/>
    <x v="429"/>
    <x v="427"/>
    <n v="5700"/>
    <s v="Svendborg"/>
    <n v="479"/>
    <n v="87"/>
    <x v="166"/>
    <n v="1"/>
    <s v="ER"/>
    <s v="Erhvervsværk"/>
    <n v="382120"/>
    <n v="383900"/>
    <x v="328"/>
    <x v="8"/>
    <s v="pev"/>
    <d v="1999-05-01T00:00:00"/>
    <m/>
    <n v="20"/>
    <n v="4.5"/>
    <n v="13.8"/>
    <x v="883"/>
    <n v="398.88144"/>
    <n v="397.06992000000002"/>
    <n v="72.776026799999997"/>
    <n v="57.933734399999999"/>
    <n v="0.64333084127196816"/>
    <n v="0.35373414243271284"/>
    <n v="2.935016295319004E-3"/>
    <x v="1"/>
    <x v="0"/>
    <m/>
    <m/>
    <m/>
    <m/>
    <m/>
    <m/>
    <n v="2.4810192"/>
    <n v="502.77803399999999"/>
    <m/>
    <n v="2.07959"/>
    <m/>
    <n v="111.93884"/>
    <m/>
    <m/>
    <m/>
    <m/>
    <m/>
    <m/>
    <s v="600750,16"/>
    <s v="6104933,18"/>
    <n v="228.7311345"/>
    <n v="390.54634870000007"/>
    <n v="0"/>
  </r>
  <r>
    <n v="433"/>
    <x v="431"/>
    <s v=""/>
    <x v="1078"/>
    <n v="2017"/>
    <n v="33054521"/>
    <x v="184"/>
    <x v="429"/>
    <x v="427"/>
    <n v="5700"/>
    <s v="Svendborg"/>
    <n v="479"/>
    <n v="87"/>
    <x v="166"/>
    <n v="1"/>
    <s v="ER"/>
    <s v="Erhvervsværk"/>
    <n v="382120"/>
    <n v="383900"/>
    <x v="17"/>
    <x v="5"/>
    <s v="pel"/>
    <d v="1999-05-01T00:00:00"/>
    <m/>
    <n v="0.76"/>
    <n v="0.3"/>
    <n v="0"/>
    <x v="884"/>
    <n v="0"/>
    <n v="0"/>
    <n v="0"/>
    <n v="0"/>
    <n v="0"/>
    <n v="1"/>
    <n v="0"/>
    <x v="0"/>
    <x v="0"/>
    <m/>
    <m/>
    <m/>
    <n v="6.4566000000000005E-4"/>
    <m/>
    <m/>
    <m/>
    <m/>
    <m/>
    <m/>
    <m/>
    <m/>
    <m/>
    <m/>
    <m/>
    <m/>
    <m/>
    <m/>
    <s v="600750,16"/>
    <s v="6104933,18"/>
    <n v="6.4566000000000005E-4"/>
    <n v="0"/>
    <n v="0"/>
  </r>
  <r>
    <n v="434"/>
    <x v="432"/>
    <s v=""/>
    <x v="1079"/>
    <n v="2017"/>
    <n v="50187128"/>
    <x v="185"/>
    <x v="430"/>
    <x v="428"/>
    <n v="4000"/>
    <s v="Roskilde"/>
    <n v="265"/>
    <n v="2"/>
    <x v="5"/>
    <n v="1"/>
    <s v="FJ"/>
    <s v="Fjernvarmeværk"/>
    <n v="353000"/>
    <n v="350030"/>
    <x v="13"/>
    <x v="0"/>
    <s v="fvv"/>
    <d v="1968-04-30T00:00:00"/>
    <m/>
    <n v="5.8"/>
    <n v="0"/>
    <n v="5.0999999999999996"/>
    <x v="21"/>
    <n v="0"/>
    <n v="0"/>
    <n v="0"/>
    <n v="0"/>
    <n v="1"/>
    <n v="0"/>
    <n v="0"/>
    <x v="0"/>
    <x v="0"/>
    <m/>
    <m/>
    <m/>
    <n v="0"/>
    <m/>
    <m/>
    <n v="0"/>
    <m/>
    <m/>
    <m/>
    <m/>
    <m/>
    <m/>
    <m/>
    <m/>
    <m/>
    <m/>
    <m/>
    <s v="690046,92"/>
    <s v="6169251,24"/>
    <n v="0"/>
    <n v="0"/>
    <n v="0"/>
  </r>
  <r>
    <n v="434"/>
    <x v="432"/>
    <s v=""/>
    <x v="1080"/>
    <n v="2017"/>
    <n v="50187128"/>
    <x v="185"/>
    <x v="430"/>
    <x v="428"/>
    <n v="4000"/>
    <s v="Roskilde"/>
    <n v="265"/>
    <n v="2"/>
    <x v="5"/>
    <n v="1"/>
    <s v="FJ"/>
    <s v="Fjernvarmeværk"/>
    <n v="353000"/>
    <n v="350030"/>
    <x v="16"/>
    <x v="0"/>
    <s v="fvv"/>
    <d v="1966-01-01T00:00:00"/>
    <m/>
    <n v="5.6"/>
    <n v="0"/>
    <n v="5"/>
    <x v="21"/>
    <n v="0"/>
    <n v="0"/>
    <n v="0"/>
    <n v="0"/>
    <n v="1"/>
    <n v="0"/>
    <n v="0"/>
    <x v="0"/>
    <x v="0"/>
    <m/>
    <m/>
    <m/>
    <n v="0"/>
    <m/>
    <m/>
    <n v="0"/>
    <m/>
    <m/>
    <m/>
    <m/>
    <m/>
    <m/>
    <m/>
    <m/>
    <m/>
    <m/>
    <m/>
    <s v="690046,92"/>
    <s v="6169251,24"/>
    <n v="0"/>
    <n v="0"/>
    <n v="0"/>
  </r>
  <r>
    <n v="434"/>
    <x v="432"/>
    <s v=""/>
    <x v="1081"/>
    <n v="2017"/>
    <n v="50187128"/>
    <x v="185"/>
    <x v="430"/>
    <x v="428"/>
    <n v="4000"/>
    <s v="Roskilde"/>
    <n v="265"/>
    <n v="2"/>
    <x v="5"/>
    <n v="1"/>
    <s v="FJ"/>
    <s v="Fjernvarmeværk"/>
    <n v="353000"/>
    <n v="350030"/>
    <x v="76"/>
    <x v="0"/>
    <s v="fvv"/>
    <d v="1975-01-01T00:00:00"/>
    <m/>
    <n v="3.7"/>
    <n v="0"/>
    <n v="3.2"/>
    <x v="21"/>
    <n v="0"/>
    <n v="0"/>
    <n v="0"/>
    <n v="0"/>
    <n v="1"/>
    <n v="0"/>
    <n v="0"/>
    <x v="0"/>
    <x v="0"/>
    <m/>
    <m/>
    <m/>
    <n v="0"/>
    <m/>
    <m/>
    <n v="0"/>
    <m/>
    <m/>
    <m/>
    <m/>
    <m/>
    <m/>
    <m/>
    <m/>
    <m/>
    <m/>
    <m/>
    <s v="690046,92"/>
    <s v="6169251,24"/>
    <n v="0"/>
    <n v="0"/>
    <n v="0"/>
  </r>
  <r>
    <n v="434"/>
    <x v="432"/>
    <s v=""/>
    <x v="1082"/>
    <n v="2017"/>
    <n v="50187128"/>
    <x v="185"/>
    <x v="430"/>
    <x v="428"/>
    <n v="4000"/>
    <s v="Roskilde"/>
    <n v="265"/>
    <n v="2"/>
    <x v="5"/>
    <n v="1"/>
    <s v="FJ"/>
    <s v="Fjernvarmeværk"/>
    <n v="353000"/>
    <n v="350030"/>
    <x v="4"/>
    <x v="0"/>
    <s v="fvv"/>
    <d v="1972-01-01T00:00:00"/>
    <m/>
    <n v="7.3"/>
    <n v="0"/>
    <n v="6.4"/>
    <x v="21"/>
    <n v="0"/>
    <n v="0"/>
    <n v="0"/>
    <n v="0"/>
    <n v="1"/>
    <n v="0"/>
    <n v="0"/>
    <x v="0"/>
    <x v="0"/>
    <m/>
    <m/>
    <m/>
    <n v="0"/>
    <m/>
    <m/>
    <n v="0"/>
    <m/>
    <m/>
    <m/>
    <m/>
    <m/>
    <m/>
    <m/>
    <m/>
    <m/>
    <m/>
    <m/>
    <s v="690046,92"/>
    <s v="6169251,24"/>
    <n v="0"/>
    <n v="0"/>
    <n v="0"/>
  </r>
  <r>
    <n v="436"/>
    <x v="433"/>
    <s v=""/>
    <x v="1083"/>
    <n v="2017"/>
    <n v="64429418"/>
    <x v="186"/>
    <x v="431"/>
    <x v="429"/>
    <n v="9300"/>
    <s v="Sæby"/>
    <n v="813"/>
    <n v="325"/>
    <x v="167"/>
    <n v="1"/>
    <s v="DC"/>
    <s v="Decentralt værk"/>
    <n v="353000"/>
    <n v="350030"/>
    <x v="601"/>
    <x v="0"/>
    <s v="fvv"/>
    <d v="1988-01-01T00:00:00"/>
    <m/>
    <n v="11.6"/>
    <n v="0"/>
    <n v="11.6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90389,43"/>
    <s v="6353880,87"/>
    <n v="0"/>
    <n v="0"/>
    <n v="0"/>
  </r>
  <r>
    <n v="436"/>
    <x v="433"/>
    <s v=""/>
    <x v="1084"/>
    <n v="2017"/>
    <n v="64429418"/>
    <x v="186"/>
    <x v="431"/>
    <x v="429"/>
    <n v="9300"/>
    <s v="Sæby"/>
    <n v="813"/>
    <n v="325"/>
    <x v="167"/>
    <n v="1"/>
    <s v="DC"/>
    <s v="Decentralt værk"/>
    <n v="353000"/>
    <n v="350030"/>
    <x v="602"/>
    <x v="1"/>
    <s v="kvt"/>
    <d v="2001-11-06T00:00:00"/>
    <m/>
    <n v="13.7"/>
    <n v="6"/>
    <n v="8.5"/>
    <x v="885"/>
    <n v="111.0996"/>
    <n v="111.0996"/>
    <n v="76.841999999999999"/>
    <n v="76.366799999999998"/>
    <n v="0.30356501656195489"/>
    <n v="0.69643498343804511"/>
    <n v="0"/>
    <x v="0"/>
    <x v="0"/>
    <m/>
    <m/>
    <m/>
    <m/>
    <m/>
    <m/>
    <n v="182.9914416"/>
    <m/>
    <m/>
    <m/>
    <m/>
    <m/>
    <m/>
    <m/>
    <m/>
    <m/>
    <m/>
    <n v="0"/>
    <s v="590389,43"/>
    <s v="6353880,87"/>
    <n v="182.9914416"/>
    <n v="0"/>
    <n v="0"/>
  </r>
  <r>
    <n v="436"/>
    <x v="433"/>
    <s v=""/>
    <x v="1085"/>
    <n v="2017"/>
    <n v="64429418"/>
    <x v="186"/>
    <x v="431"/>
    <x v="429"/>
    <n v="9300"/>
    <s v="Sæby"/>
    <n v="813"/>
    <n v="325"/>
    <x v="167"/>
    <n v="1"/>
    <s v="DC"/>
    <s v="Decentralt værk"/>
    <n v="353000"/>
    <n v="350030"/>
    <x v="603"/>
    <x v="1"/>
    <s v="kvt"/>
    <d v="2001-11-06T00:00:00"/>
    <m/>
    <n v="13.7"/>
    <n v="6"/>
    <n v="8.5"/>
    <x v="885"/>
    <n v="111.0996"/>
    <n v="111.0996"/>
    <n v="76.841999999999999"/>
    <n v="76.366799999999998"/>
    <n v="0.30356501656195489"/>
    <n v="0.69643498343804511"/>
    <n v="0"/>
    <x v="0"/>
    <x v="0"/>
    <m/>
    <m/>
    <m/>
    <m/>
    <m/>
    <m/>
    <n v="182.9914416"/>
    <m/>
    <m/>
    <m/>
    <m/>
    <m/>
    <m/>
    <m/>
    <m/>
    <n v="0"/>
    <m/>
    <m/>
    <s v="590389,43"/>
    <s v="6353880,87"/>
    <n v="182.9914416"/>
    <n v="0"/>
    <n v="0"/>
  </r>
  <r>
    <n v="436"/>
    <x v="433"/>
    <s v=""/>
    <x v="1086"/>
    <n v="2017"/>
    <n v="64429418"/>
    <x v="186"/>
    <x v="431"/>
    <x v="429"/>
    <n v="9300"/>
    <s v="Sæby"/>
    <n v="813"/>
    <n v="325"/>
    <x v="167"/>
    <n v="1"/>
    <s v="DC"/>
    <s v="Decentralt værk"/>
    <n v="353000"/>
    <n v="350030"/>
    <x v="39"/>
    <x v="5"/>
    <s v="kvt"/>
    <d v="1988-01-01T00:00:00"/>
    <m/>
    <n v="0.36"/>
    <n v="0"/>
    <n v="0"/>
    <x v="365"/>
    <n v="0"/>
    <n v="0"/>
    <n v="0"/>
    <n v="0"/>
    <n v="1"/>
    <n v="0"/>
    <n v="0"/>
    <x v="0"/>
    <x v="0"/>
    <m/>
    <m/>
    <m/>
    <n v="4.3043999999999998E-4"/>
    <m/>
    <m/>
    <m/>
    <m/>
    <m/>
    <m/>
    <m/>
    <m/>
    <m/>
    <m/>
    <m/>
    <m/>
    <m/>
    <m/>
    <s v="590389,43"/>
    <s v="6353880,87"/>
    <n v="4.3043999999999998E-4"/>
    <n v="0"/>
    <n v="0"/>
  </r>
  <r>
    <n v="436"/>
    <x v="433"/>
    <s v=""/>
    <x v="1087"/>
    <n v="2017"/>
    <n v="64429418"/>
    <x v="186"/>
    <x v="431"/>
    <x v="429"/>
    <n v="9300"/>
    <s v="Sæby"/>
    <n v="813"/>
    <n v="325"/>
    <x v="167"/>
    <n v="1"/>
    <s v="DC"/>
    <s v="Decentralt værk"/>
    <n v="353000"/>
    <n v="350030"/>
    <x v="57"/>
    <x v="2"/>
    <s v="fvv"/>
    <d v="2009-11-04T00:00:00"/>
    <m/>
    <n v="12"/>
    <n v="0"/>
    <n v="12"/>
    <x v="886"/>
    <n v="12.978"/>
    <n v="12.978"/>
    <n v="0"/>
    <n v="0"/>
    <n v="1"/>
    <n v="0"/>
    <n v="0"/>
    <x v="0"/>
    <x v="0"/>
    <m/>
    <m/>
    <m/>
    <m/>
    <m/>
    <m/>
    <m/>
    <m/>
    <m/>
    <m/>
    <m/>
    <m/>
    <m/>
    <m/>
    <m/>
    <m/>
    <m/>
    <n v="12.978"/>
    <s v="590389,43"/>
    <s v="6353880,87"/>
    <n v="0"/>
    <n v="0"/>
    <n v="12.978"/>
  </r>
  <r>
    <n v="436"/>
    <x v="433"/>
    <s v=""/>
    <x v="1088"/>
    <n v="2017"/>
    <n v="64429418"/>
    <x v="186"/>
    <x v="431"/>
    <x v="429"/>
    <n v="9300"/>
    <s v="Sæby"/>
    <n v="813"/>
    <n v="325"/>
    <x v="167"/>
    <n v="1"/>
    <s v="DC"/>
    <s v="Decentralt værk"/>
    <n v="353000"/>
    <n v="350030"/>
    <x v="604"/>
    <x v="3"/>
    <s v="fvv"/>
    <d v="2011-07-01T00:00:00"/>
    <m/>
    <n v="8"/>
    <n v="0"/>
    <n v="8"/>
    <x v="887"/>
    <n v="16.779599999999999"/>
    <n v="16.779599999999999"/>
    <n v="0"/>
    <n v="0"/>
    <n v="1"/>
    <n v="0"/>
    <n v="0"/>
    <x v="0"/>
    <x v="0"/>
    <m/>
    <m/>
    <m/>
    <m/>
    <m/>
    <m/>
    <m/>
    <m/>
    <m/>
    <m/>
    <m/>
    <m/>
    <m/>
    <m/>
    <m/>
    <n v="16.779599999999999"/>
    <m/>
    <m/>
    <s v="590389,43"/>
    <s v="6353880,87"/>
    <n v="0"/>
    <n v="16.779599999999999"/>
    <n v="0"/>
  </r>
  <r>
    <n v="436"/>
    <x v="433"/>
    <s v=""/>
    <x v="1089"/>
    <n v="2017"/>
    <n v="64429418"/>
    <x v="186"/>
    <x v="431"/>
    <x v="429"/>
    <n v="9300"/>
    <s v="Sæby"/>
    <n v="813"/>
    <n v="325"/>
    <x v="167"/>
    <n v="1"/>
    <s v="DC"/>
    <s v="Decentralt værk"/>
    <n v="353000"/>
    <n v="350030"/>
    <x v="605"/>
    <x v="0"/>
    <s v="fvv"/>
    <d v="2017-04-03T00:00:00"/>
    <m/>
    <n v="16.5"/>
    <n v="0"/>
    <n v="17.5"/>
    <x v="888"/>
    <n v="41.112000000000002"/>
    <n v="41.112000000000002"/>
    <n v="0"/>
    <n v="0"/>
    <n v="1"/>
    <n v="0"/>
    <n v="0"/>
    <x v="0"/>
    <x v="0"/>
    <m/>
    <m/>
    <m/>
    <m/>
    <m/>
    <m/>
    <n v="38.954163600000001"/>
    <m/>
    <m/>
    <m/>
    <m/>
    <m/>
    <m/>
    <m/>
    <m/>
    <m/>
    <m/>
    <m/>
    <s v="590389,43"/>
    <s v="6353880,87"/>
    <n v="38.954163600000001"/>
    <n v="0"/>
    <n v="0"/>
  </r>
  <r>
    <n v="438"/>
    <x v="434"/>
    <s v=""/>
    <x v="1090"/>
    <n v="2017"/>
    <n v="35602313"/>
    <x v="187"/>
    <x v="432"/>
    <x v="430"/>
    <n v="6400"/>
    <s v="Sønderborg"/>
    <n v="540"/>
    <n v="114"/>
    <x v="168"/>
    <n v="1"/>
    <s v="FJ"/>
    <s v="Fjernvarmeværk"/>
    <n v="353000"/>
    <n v="350030"/>
    <x v="606"/>
    <x v="0"/>
    <s v="fvv"/>
    <d v="1963-01-01T00:00:00"/>
    <m/>
    <n v="12"/>
    <n v="0"/>
    <n v="12"/>
    <x v="889"/>
    <n v="0.58979999999999999"/>
    <n v="0.58979999999999999"/>
    <n v="0"/>
    <n v="0"/>
    <n v="1"/>
    <n v="0"/>
    <n v="0"/>
    <x v="0"/>
    <x v="0"/>
    <m/>
    <n v="0.36991499999999999"/>
    <m/>
    <m/>
    <m/>
    <m/>
    <n v="0.23600412000000001"/>
    <m/>
    <m/>
    <m/>
    <m/>
    <m/>
    <m/>
    <m/>
    <m/>
    <m/>
    <m/>
    <m/>
    <s v="551033,96"/>
    <s v="6084484,69"/>
    <n v="0.60591912000000003"/>
    <n v="0"/>
    <n v="0"/>
  </r>
  <r>
    <n v="438"/>
    <x v="434"/>
    <s v=""/>
    <x v="1091"/>
    <n v="2017"/>
    <n v="35602313"/>
    <x v="187"/>
    <x v="432"/>
    <x v="430"/>
    <n v="6400"/>
    <s v="Sønderborg"/>
    <n v="540"/>
    <n v="114"/>
    <x v="168"/>
    <n v="1"/>
    <s v="FJ"/>
    <s v="Fjernvarmeværk"/>
    <n v="353000"/>
    <n v="350030"/>
    <x v="606"/>
    <x v="0"/>
    <s v="fvv"/>
    <d v="2001-01-01T00:00:00"/>
    <m/>
    <n v="12"/>
    <n v="0"/>
    <n v="12"/>
    <x v="889"/>
    <n v="0.58979999999999999"/>
    <n v="0.58979999999999999"/>
    <n v="0"/>
    <n v="0"/>
    <n v="1"/>
    <n v="0"/>
    <n v="0"/>
    <x v="0"/>
    <x v="0"/>
    <m/>
    <n v="0.36991499999999999"/>
    <m/>
    <m/>
    <m/>
    <m/>
    <n v="0.23600412000000001"/>
    <m/>
    <m/>
    <m/>
    <m/>
    <m/>
    <m/>
    <m/>
    <m/>
    <m/>
    <m/>
    <m/>
    <s v="551033,96"/>
    <s v="6084484,69"/>
    <n v="0.60591912000000003"/>
    <n v="0"/>
    <n v="0"/>
  </r>
  <r>
    <n v="438"/>
    <x v="434"/>
    <s v=""/>
    <x v="1092"/>
    <n v="2017"/>
    <n v="35602313"/>
    <x v="187"/>
    <x v="432"/>
    <x v="430"/>
    <n v="6400"/>
    <s v="Sønderborg"/>
    <n v="540"/>
    <n v="114"/>
    <x v="168"/>
    <n v="1"/>
    <s v="FJ"/>
    <s v="Fjernvarmeværk"/>
    <n v="353000"/>
    <n v="350030"/>
    <x v="606"/>
    <x v="0"/>
    <s v="fvv"/>
    <d v="2001-01-01T00:00:00"/>
    <m/>
    <n v="12"/>
    <n v="0"/>
    <n v="12"/>
    <x v="889"/>
    <n v="0.58979999999999999"/>
    <n v="0.58979999999999999"/>
    <n v="0"/>
    <n v="0"/>
    <n v="1"/>
    <n v="0"/>
    <n v="0"/>
    <x v="0"/>
    <x v="0"/>
    <m/>
    <n v="0.36991499999999999"/>
    <m/>
    <m/>
    <m/>
    <m/>
    <n v="0.23600412000000001"/>
    <m/>
    <m/>
    <m/>
    <m/>
    <m/>
    <m/>
    <m/>
    <m/>
    <m/>
    <m/>
    <m/>
    <s v="551033,96"/>
    <s v="6084484,69"/>
    <n v="0.60591912000000003"/>
    <n v="0"/>
    <n v="0"/>
  </r>
  <r>
    <n v="438"/>
    <x v="435"/>
    <s v=""/>
    <x v="1093"/>
    <n v="2017"/>
    <n v="35602313"/>
    <x v="187"/>
    <x v="433"/>
    <x v="431"/>
    <n v="6400"/>
    <s v="Sønderborg"/>
    <n v="540"/>
    <n v="114"/>
    <x v="168"/>
    <m/>
    <s v="FJ"/>
    <s v="Fjernvarmeværk"/>
    <n v="353000"/>
    <n v="350030"/>
    <x v="306"/>
    <x v="0"/>
    <s v="fvv"/>
    <d v="1971-01-01T00:00:00"/>
    <m/>
    <n v="6"/>
    <n v="0"/>
    <n v="6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50849"/>
    <s v="6086721"/>
    <n v="0"/>
    <n v="0"/>
    <n v="0"/>
  </r>
  <r>
    <n v="438"/>
    <x v="435"/>
    <s v=""/>
    <x v="1094"/>
    <n v="2017"/>
    <n v="35602313"/>
    <x v="187"/>
    <x v="433"/>
    <x v="431"/>
    <n v="6400"/>
    <s v="Sønderborg"/>
    <n v="540"/>
    <n v="114"/>
    <x v="168"/>
    <m/>
    <s v="FJ"/>
    <s v="Fjernvarmeværk"/>
    <n v="353000"/>
    <n v="350030"/>
    <x v="307"/>
    <x v="0"/>
    <s v="fvv"/>
    <d v="1971-01-01T00:00:00"/>
    <m/>
    <n v="6"/>
    <n v="0"/>
    <n v="6"/>
    <x v="21"/>
    <n v="0"/>
    <n v="0"/>
    <n v="0"/>
    <n v="0"/>
    <n v="1"/>
    <n v="0"/>
    <n v="0"/>
    <x v="0"/>
    <x v="0"/>
    <m/>
    <m/>
    <m/>
    <n v="0"/>
    <m/>
    <m/>
    <n v="0"/>
    <m/>
    <m/>
    <m/>
    <m/>
    <m/>
    <m/>
    <m/>
    <m/>
    <m/>
    <m/>
    <m/>
    <s v="550849"/>
    <s v="6086721"/>
    <n v="0"/>
    <n v="0"/>
    <n v="0"/>
  </r>
  <r>
    <n v="438"/>
    <x v="435"/>
    <s v=""/>
    <x v="1095"/>
    <n v="2017"/>
    <n v="35602313"/>
    <x v="187"/>
    <x v="433"/>
    <x v="431"/>
    <n v="6400"/>
    <s v="Sønderborg"/>
    <n v="540"/>
    <n v="114"/>
    <x v="168"/>
    <m/>
    <s v="FJ"/>
    <s v="Fjernvarmeværk"/>
    <n v="353000"/>
    <n v="350030"/>
    <x v="607"/>
    <x v="0"/>
    <s v="fvv"/>
    <d v="1964-01-01T00:00:00"/>
    <m/>
    <n v="7"/>
    <n v="0"/>
    <n v="7"/>
    <x v="21"/>
    <n v="0"/>
    <n v="0"/>
    <n v="0"/>
    <n v="0"/>
    <n v="1"/>
    <n v="0"/>
    <n v="0"/>
    <x v="0"/>
    <x v="0"/>
    <m/>
    <m/>
    <m/>
    <n v="0"/>
    <m/>
    <m/>
    <n v="0"/>
    <m/>
    <m/>
    <m/>
    <m/>
    <m/>
    <m/>
    <m/>
    <m/>
    <m/>
    <m/>
    <m/>
    <s v="550849"/>
    <s v="6086721"/>
    <n v="0"/>
    <n v="0"/>
    <n v="0"/>
  </r>
  <r>
    <n v="438"/>
    <x v="436"/>
    <s v=""/>
    <x v="1096"/>
    <n v="2017"/>
    <n v="35602313"/>
    <x v="187"/>
    <x v="434"/>
    <x v="432"/>
    <n v="6400"/>
    <s v="Sønderborg"/>
    <n v="540"/>
    <n v="114"/>
    <x v="168"/>
    <m/>
    <s v="FJ"/>
    <s v="Fjernvarmeværk"/>
    <n v="353000"/>
    <n v="350030"/>
    <x v="13"/>
    <x v="0"/>
    <s v="fvv"/>
    <d v="1973-01-01T00:00:00"/>
    <m/>
    <n v="2.5"/>
    <n v="0"/>
    <n v="2.5"/>
    <x v="890"/>
    <n v="5.0872999999999999"/>
    <n v="5.0872999999999999"/>
    <n v="0"/>
    <n v="0"/>
    <n v="1"/>
    <n v="0"/>
    <n v="0"/>
    <x v="0"/>
    <x v="0"/>
    <m/>
    <m/>
    <m/>
    <n v="0"/>
    <m/>
    <m/>
    <n v="4.9562568000000002"/>
    <m/>
    <m/>
    <m/>
    <m/>
    <m/>
    <m/>
    <m/>
    <m/>
    <m/>
    <m/>
    <m/>
    <s v="545809"/>
    <s v="6085420"/>
    <n v="4.9562568000000002"/>
    <n v="0"/>
    <n v="0"/>
  </r>
  <r>
    <n v="438"/>
    <x v="436"/>
    <s v=""/>
    <x v="1097"/>
    <n v="2017"/>
    <n v="35602313"/>
    <x v="187"/>
    <x v="434"/>
    <x v="432"/>
    <n v="6400"/>
    <s v="Sønderborg"/>
    <n v="540"/>
    <n v="114"/>
    <x v="168"/>
    <m/>
    <s v="FJ"/>
    <s v="Fjernvarmeværk"/>
    <n v="353000"/>
    <n v="350030"/>
    <x v="16"/>
    <x v="0"/>
    <s v="fvv"/>
    <d v="1995-01-01T00:00:00"/>
    <m/>
    <n v="2.5"/>
    <n v="0"/>
    <n v="2.5"/>
    <x v="890"/>
    <n v="5.0872999999999999"/>
    <n v="5.0872999999999999"/>
    <n v="0"/>
    <n v="0"/>
    <n v="1"/>
    <n v="0"/>
    <n v="0"/>
    <x v="0"/>
    <x v="0"/>
    <m/>
    <m/>
    <m/>
    <n v="0"/>
    <m/>
    <m/>
    <n v="4.9562568000000002"/>
    <m/>
    <m/>
    <m/>
    <m/>
    <m/>
    <m/>
    <m/>
    <m/>
    <m/>
    <m/>
    <m/>
    <s v="545809"/>
    <s v="6085420"/>
    <n v="4.9562568000000002"/>
    <n v="0"/>
    <n v="0"/>
  </r>
  <r>
    <n v="438"/>
    <x v="437"/>
    <s v=""/>
    <x v="1098"/>
    <n v="2017"/>
    <n v="35602313"/>
    <x v="187"/>
    <x v="435"/>
    <x v="433"/>
    <n v="6400"/>
    <s v="Sønderborg"/>
    <n v="540"/>
    <n v="114"/>
    <x v="168"/>
    <n v="1"/>
    <s v="FJ"/>
    <s v="Fjernvarmeværk"/>
    <n v="353000"/>
    <n v="350030"/>
    <x v="608"/>
    <x v="0"/>
    <s v="fvv"/>
    <d v="1998-01-01T00:00:00"/>
    <m/>
    <n v="10"/>
    <n v="0"/>
    <n v="10"/>
    <x v="891"/>
    <n v="12.4817"/>
    <n v="12.4817"/>
    <n v="0"/>
    <n v="0"/>
    <n v="1"/>
    <n v="0"/>
    <n v="0"/>
    <x v="0"/>
    <x v="0"/>
    <m/>
    <m/>
    <m/>
    <n v="0"/>
    <m/>
    <m/>
    <n v="12.281266799999999"/>
    <m/>
    <m/>
    <m/>
    <m/>
    <m/>
    <m/>
    <m/>
    <m/>
    <m/>
    <m/>
    <m/>
    <s v="552160,82"/>
    <s v="6085410,5"/>
    <n v="12.281266799999999"/>
    <n v="0"/>
    <n v="0"/>
  </r>
  <r>
    <n v="438"/>
    <x v="437"/>
    <s v=""/>
    <x v="1099"/>
    <n v="2017"/>
    <n v="35602313"/>
    <x v="187"/>
    <x v="435"/>
    <x v="433"/>
    <n v="6400"/>
    <s v="Sønderborg"/>
    <n v="540"/>
    <n v="114"/>
    <x v="168"/>
    <n v="1"/>
    <s v="FJ"/>
    <s v="Fjernvarmeværk"/>
    <n v="353000"/>
    <n v="350030"/>
    <x v="606"/>
    <x v="0"/>
    <s v="fvv"/>
    <d v="1998-01-01T00:00:00"/>
    <m/>
    <n v="10"/>
    <n v="0"/>
    <n v="10"/>
    <x v="891"/>
    <n v="12.4817"/>
    <n v="12.4817"/>
    <n v="0"/>
    <n v="0"/>
    <n v="1"/>
    <n v="0"/>
    <n v="0"/>
    <x v="0"/>
    <x v="0"/>
    <m/>
    <m/>
    <m/>
    <n v="0"/>
    <m/>
    <m/>
    <n v="12.281266799999999"/>
    <m/>
    <m/>
    <m/>
    <m/>
    <m/>
    <m/>
    <m/>
    <m/>
    <m/>
    <m/>
    <m/>
    <s v="552160,82"/>
    <s v="6085410,5"/>
    <n v="12.281266799999999"/>
    <n v="0"/>
    <n v="0"/>
  </r>
  <r>
    <n v="438"/>
    <x v="437"/>
    <s v=""/>
    <x v="1100"/>
    <n v="2017"/>
    <n v="35602313"/>
    <x v="187"/>
    <x v="435"/>
    <x v="433"/>
    <n v="6400"/>
    <s v="Sønderborg"/>
    <n v="540"/>
    <n v="114"/>
    <x v="168"/>
    <n v="1"/>
    <s v="FJ"/>
    <s v="Fjernvarmeværk"/>
    <n v="353000"/>
    <n v="350030"/>
    <x v="606"/>
    <x v="0"/>
    <s v="fvv"/>
    <d v="1998-01-01T00:00:00"/>
    <m/>
    <n v="10"/>
    <n v="0"/>
    <n v="10"/>
    <x v="891"/>
    <n v="12.4817"/>
    <n v="12.4817"/>
    <n v="0"/>
    <n v="0"/>
    <n v="1"/>
    <n v="0"/>
    <n v="0"/>
    <x v="0"/>
    <x v="0"/>
    <m/>
    <m/>
    <m/>
    <n v="0"/>
    <m/>
    <m/>
    <n v="12.281266799999999"/>
    <m/>
    <m/>
    <m/>
    <m/>
    <m/>
    <m/>
    <m/>
    <m/>
    <m/>
    <m/>
    <m/>
    <s v="552160,82"/>
    <s v="6085410,5"/>
    <n v="12.281266799999999"/>
    <n v="0"/>
    <n v="0"/>
  </r>
  <r>
    <n v="438"/>
    <x v="437"/>
    <s v=""/>
    <x v="1101"/>
    <n v="2017"/>
    <n v="35602313"/>
    <x v="187"/>
    <x v="435"/>
    <x v="433"/>
    <n v="6400"/>
    <s v="Sønderborg"/>
    <n v="540"/>
    <n v="114"/>
    <x v="168"/>
    <n v="1"/>
    <s v="FJ"/>
    <s v="Fjernvarmeværk"/>
    <n v="353000"/>
    <n v="350030"/>
    <x v="606"/>
    <x v="0"/>
    <s v="fvv"/>
    <d v="1998-01-01T00:00:00"/>
    <m/>
    <n v="10"/>
    <n v="0"/>
    <n v="10"/>
    <x v="891"/>
    <n v="12.4817"/>
    <n v="12.4817"/>
    <n v="0"/>
    <n v="0"/>
    <n v="1"/>
    <n v="0"/>
    <n v="0"/>
    <x v="0"/>
    <x v="0"/>
    <m/>
    <m/>
    <m/>
    <n v="0"/>
    <m/>
    <m/>
    <n v="12.281266799999999"/>
    <m/>
    <m/>
    <m/>
    <m/>
    <m/>
    <m/>
    <m/>
    <m/>
    <m/>
    <m/>
    <m/>
    <s v="552160,82"/>
    <s v="6085410,5"/>
    <n v="12.281266799999999"/>
    <n v="0"/>
    <n v="0"/>
  </r>
  <r>
    <n v="438"/>
    <x v="438"/>
    <s v=""/>
    <x v="1102"/>
    <n v="2017"/>
    <n v="35602313"/>
    <x v="187"/>
    <x v="436"/>
    <x v="434"/>
    <n v="6400"/>
    <s v="Sønderborg"/>
    <n v="540"/>
    <n v="114"/>
    <x v="168"/>
    <m/>
    <s v="FJ"/>
    <s v="Fjernvarmeværk"/>
    <n v="353000"/>
    <n v="350030"/>
    <x v="609"/>
    <x v="3"/>
    <s v="fvv"/>
    <d v="2009-04-04T00:00:00"/>
    <m/>
    <n v="4"/>
    <n v="0"/>
    <n v="4"/>
    <x v="892"/>
    <n v="5.0835999999999997"/>
    <n v="5.0835999999999997"/>
    <n v="0"/>
    <n v="0"/>
    <n v="1"/>
    <n v="0"/>
    <n v="0"/>
    <x v="0"/>
    <x v="0"/>
    <m/>
    <m/>
    <m/>
    <m/>
    <m/>
    <m/>
    <m/>
    <m/>
    <m/>
    <m/>
    <m/>
    <m/>
    <m/>
    <m/>
    <m/>
    <n v="5.0836000000000006"/>
    <m/>
    <m/>
    <s v="555587"/>
    <s v="6086643"/>
    <n v="0"/>
    <n v="5.0836000000000006"/>
    <n v="0"/>
  </r>
  <r>
    <n v="438"/>
    <x v="438"/>
    <s v=""/>
    <x v="1103"/>
    <n v="2017"/>
    <n v="35602313"/>
    <x v="187"/>
    <x v="436"/>
    <x v="434"/>
    <n v="6400"/>
    <s v="Sønderborg"/>
    <n v="540"/>
    <n v="114"/>
    <x v="168"/>
    <m/>
    <s v="FJ"/>
    <s v="Fjernvarmeværk"/>
    <n v="353000"/>
    <n v="350030"/>
    <x v="56"/>
    <x v="0"/>
    <s v="fvv"/>
    <d v="2009-04-04T00:00:00"/>
    <m/>
    <n v="5.4"/>
    <n v="0"/>
    <n v="5"/>
    <x v="893"/>
    <n v="7.1509999999999998"/>
    <n v="7.1509999999999998"/>
    <n v="0"/>
    <n v="0"/>
    <n v="1"/>
    <n v="0"/>
    <n v="0"/>
    <x v="0"/>
    <x v="0"/>
    <m/>
    <m/>
    <m/>
    <m/>
    <m/>
    <m/>
    <m/>
    <m/>
    <m/>
    <m/>
    <m/>
    <m/>
    <m/>
    <n v="7.1509999999999998"/>
    <m/>
    <m/>
    <m/>
    <m/>
    <s v="555587"/>
    <s v="6086643"/>
    <n v="0"/>
    <n v="7.1509999999999998"/>
    <n v="0"/>
  </r>
  <r>
    <n v="438"/>
    <x v="438"/>
    <s v=""/>
    <x v="1104"/>
    <n v="2017"/>
    <n v="35602313"/>
    <x v="187"/>
    <x v="436"/>
    <x v="434"/>
    <n v="6400"/>
    <s v="Sønderborg"/>
    <n v="540"/>
    <n v="114"/>
    <x v="168"/>
    <m/>
    <s v="FJ"/>
    <s v="Fjernvarmeværk"/>
    <n v="353000"/>
    <n v="350030"/>
    <x v="610"/>
    <x v="3"/>
    <s v="fvv"/>
    <d v="2012-04-01T00:00:00"/>
    <m/>
    <n v="2.1"/>
    <n v="0"/>
    <n v="2.1"/>
    <x v="894"/>
    <n v="2.5832999999999999"/>
    <n v="2.5832999999999999"/>
    <n v="0"/>
    <n v="0"/>
    <n v="1"/>
    <n v="0"/>
    <n v="0"/>
    <x v="0"/>
    <x v="0"/>
    <m/>
    <m/>
    <m/>
    <m/>
    <m/>
    <m/>
    <m/>
    <m/>
    <m/>
    <m/>
    <m/>
    <m/>
    <m/>
    <m/>
    <m/>
    <n v="2.5833000000000004"/>
    <m/>
    <m/>
    <s v="555587"/>
    <s v="6086643"/>
    <n v="0"/>
    <n v="2.5833000000000004"/>
    <n v="0"/>
  </r>
  <r>
    <n v="438"/>
    <x v="439"/>
    <s v=""/>
    <x v="1105"/>
    <n v="2017"/>
    <n v="35602313"/>
    <x v="187"/>
    <x v="437"/>
    <x v="435"/>
    <n v="6400"/>
    <s v="Sønderborg"/>
    <n v="540"/>
    <n v="114"/>
    <x v="168"/>
    <m/>
    <s v="FJ"/>
    <s v="Fjernvarmeværk"/>
    <n v="353000"/>
    <n v="350030"/>
    <x v="611"/>
    <x v="0"/>
    <s v="fvv"/>
    <d v="2012-06-18T00:00:00"/>
    <m/>
    <n v="20"/>
    <n v="0"/>
    <n v="20"/>
    <x v="895"/>
    <n v="400.41399999999999"/>
    <n v="400.41399999999999"/>
    <n v="0"/>
    <n v="0"/>
    <n v="1"/>
    <n v="0"/>
    <n v="0"/>
    <x v="0"/>
    <x v="0"/>
    <m/>
    <m/>
    <m/>
    <m/>
    <m/>
    <m/>
    <m/>
    <m/>
    <m/>
    <m/>
    <n v="386.07159999999999"/>
    <m/>
    <m/>
    <m/>
    <m/>
    <m/>
    <m/>
    <m/>
    <s v="550220"/>
    <s v="6087162"/>
    <n v="0"/>
    <n v="386.07159999999999"/>
    <n v="0"/>
  </r>
  <r>
    <n v="438"/>
    <x v="440"/>
    <s v=""/>
    <x v="1106"/>
    <n v="2017"/>
    <n v="35602313"/>
    <x v="187"/>
    <x v="438"/>
    <x v="436"/>
    <n v="6400"/>
    <s v="Sønderborg"/>
    <n v="540"/>
    <n v="114"/>
    <x v="168"/>
    <m/>
    <s v="FJ"/>
    <s v="Fjernvarmeværk"/>
    <n v="353000"/>
    <n v="350030"/>
    <x v="612"/>
    <x v="12"/>
    <s v="fvv"/>
    <d v="2014-07-01T00:00:00"/>
    <m/>
    <n v="10"/>
    <n v="0"/>
    <n v="10"/>
    <x v="896"/>
    <n v="35.875100000000003"/>
    <n v="35.875100000000003"/>
    <n v="0"/>
    <n v="0"/>
    <n v="1"/>
    <n v="0"/>
    <n v="0"/>
    <x v="0"/>
    <x v="0"/>
    <m/>
    <m/>
    <m/>
    <m/>
    <m/>
    <m/>
    <m/>
    <m/>
    <m/>
    <m/>
    <m/>
    <m/>
    <m/>
    <m/>
    <n v="35.875099999999996"/>
    <m/>
    <m/>
    <n v="5.7769200000000005"/>
    <s v="553684,45"/>
    <s v="6087085,8"/>
    <n v="0"/>
    <n v="35.875099999999996"/>
    <n v="5.7769200000000005"/>
  </r>
  <r>
    <n v="438"/>
    <x v="441"/>
    <s v=""/>
    <x v="1107"/>
    <n v="2017"/>
    <n v="35602313"/>
    <x v="187"/>
    <x v="439"/>
    <x v="437"/>
    <n v="6400"/>
    <s v="Sønderborg"/>
    <n v="540"/>
    <n v="114"/>
    <x v="168"/>
    <m/>
    <s v="FJ"/>
    <s v="Fjernvarmeværk"/>
    <n v="353000"/>
    <n v="350030"/>
    <x v="613"/>
    <x v="0"/>
    <s v="fvv"/>
    <d v="2015-10-01T00:00:00"/>
    <m/>
    <n v="9"/>
    <n v="0"/>
    <n v="9"/>
    <x v="897"/>
    <n v="61.512500000000003"/>
    <n v="61.512500000000003"/>
    <n v="0"/>
    <n v="0"/>
    <n v="1"/>
    <n v="0"/>
    <n v="0"/>
    <x v="0"/>
    <x v="0"/>
    <m/>
    <m/>
    <m/>
    <m/>
    <m/>
    <m/>
    <m/>
    <m/>
    <m/>
    <n v="0"/>
    <n v="67.701599999999999"/>
    <n v="0"/>
    <n v="0"/>
    <m/>
    <m/>
    <m/>
    <m/>
    <m/>
    <s v="555686,23"/>
    <s v="6087072,99"/>
    <n v="0"/>
    <n v="67.701599999999999"/>
    <n v="0"/>
  </r>
  <r>
    <n v="439"/>
    <x v="442"/>
    <s v=""/>
    <x v="1108"/>
    <n v="2017"/>
    <n v="15296275"/>
    <x v="188"/>
    <x v="440"/>
    <x v="438"/>
    <n v="9240"/>
    <s v="Nibe"/>
    <n v="851"/>
    <n v="330"/>
    <x v="169"/>
    <m/>
    <s v="DC"/>
    <s v="Decentralt værk"/>
    <n v="353000"/>
    <n v="350030"/>
    <x v="55"/>
    <x v="1"/>
    <s v="kvt"/>
    <d v="1992-02-01T00:00:00"/>
    <m/>
    <n v="2.82"/>
    <n v="1.01"/>
    <n v="1.52"/>
    <x v="898"/>
    <n v="0.71316000000000002"/>
    <n v="0.71316000000000002"/>
    <n v="0.47592000000000001"/>
    <n v="0.47026800000000002"/>
    <n v="0.29579349105004449"/>
    <n v="0.70420650894995551"/>
    <n v="0"/>
    <x v="0"/>
    <x v="0"/>
    <m/>
    <m/>
    <m/>
    <m/>
    <m/>
    <m/>
    <n v="1.2055032000000001"/>
    <m/>
    <m/>
    <m/>
    <m/>
    <m/>
    <m/>
    <m/>
    <m/>
    <m/>
    <m/>
    <m/>
    <s v="544372,69"/>
    <s v="6318214,71"/>
    <n v="1.2055032000000001"/>
    <n v="0"/>
    <n v="0"/>
  </r>
  <r>
    <n v="439"/>
    <x v="442"/>
    <s v=""/>
    <x v="1109"/>
    <n v="2017"/>
    <n v="15296275"/>
    <x v="188"/>
    <x v="440"/>
    <x v="438"/>
    <n v="9240"/>
    <s v="Nibe"/>
    <n v="851"/>
    <n v="330"/>
    <x v="169"/>
    <m/>
    <s v="DC"/>
    <s v="Decentralt værk"/>
    <n v="353000"/>
    <n v="350030"/>
    <x v="428"/>
    <x v="0"/>
    <s v="fvv"/>
    <d v="1991-01-01T00:00:00"/>
    <m/>
    <n v="2.15"/>
    <n v="0"/>
    <n v="2.1"/>
    <x v="899"/>
    <n v="7.01532"/>
    <n v="7.01532"/>
    <n v="0"/>
    <n v="0"/>
    <n v="1"/>
    <n v="0"/>
    <n v="0"/>
    <x v="0"/>
    <x v="0"/>
    <m/>
    <m/>
    <m/>
    <m/>
    <m/>
    <m/>
    <n v="7.3085364000000004"/>
    <m/>
    <m/>
    <m/>
    <m/>
    <m/>
    <m/>
    <m/>
    <m/>
    <m/>
    <m/>
    <m/>
    <s v="544372,69"/>
    <s v="6318214,71"/>
    <n v="7.3085364000000004"/>
    <n v="0"/>
    <n v="0"/>
  </r>
  <r>
    <n v="439"/>
    <x v="442"/>
    <s v=""/>
    <x v="1110"/>
    <n v="2017"/>
    <n v="15296275"/>
    <x v="188"/>
    <x v="440"/>
    <x v="438"/>
    <n v="9240"/>
    <s v="Nibe"/>
    <n v="851"/>
    <n v="330"/>
    <x v="169"/>
    <m/>
    <s v="DC"/>
    <s v="Decentralt værk"/>
    <n v="353000"/>
    <n v="350030"/>
    <x v="614"/>
    <x v="0"/>
    <s v="fvv"/>
    <d v="2013-02-15T00:00:00"/>
    <m/>
    <n v="0.99"/>
    <n v="0"/>
    <n v="0.9"/>
    <x v="900"/>
    <n v="20.85444"/>
    <n v="20.85444"/>
    <n v="0"/>
    <n v="0"/>
    <n v="1"/>
    <n v="0"/>
    <n v="0"/>
    <x v="0"/>
    <x v="0"/>
    <m/>
    <m/>
    <m/>
    <m/>
    <m/>
    <m/>
    <m/>
    <m/>
    <m/>
    <m/>
    <m/>
    <m/>
    <n v="22.46265"/>
    <m/>
    <m/>
    <m/>
    <m/>
    <m/>
    <s v="544372,69"/>
    <s v="6318214,71"/>
    <n v="0"/>
    <n v="22.46265"/>
    <n v="0"/>
  </r>
  <r>
    <n v="443"/>
    <x v="443"/>
    <s v=""/>
    <x v="1111"/>
    <n v="2017"/>
    <n v="30992512"/>
    <x v="189"/>
    <x v="441"/>
    <x v="439"/>
    <n v="7700"/>
    <s v="Thisted"/>
    <n v="787"/>
    <n v="261"/>
    <x v="170"/>
    <m/>
    <s v="FJ"/>
    <s v="Fjernvarmeværk"/>
    <n v="353000"/>
    <n v="350030"/>
    <x v="615"/>
    <x v="0"/>
    <s v="fvv"/>
    <d v="1988-01-01T00:00:00"/>
    <m/>
    <n v="10"/>
    <n v="0"/>
    <n v="11"/>
    <x v="901"/>
    <n v="11.1492"/>
    <n v="11.1492"/>
    <n v="0"/>
    <n v="0"/>
    <n v="1"/>
    <n v="0"/>
    <n v="0"/>
    <x v="0"/>
    <x v="0"/>
    <m/>
    <m/>
    <m/>
    <m/>
    <m/>
    <m/>
    <n v="11.1864852"/>
    <m/>
    <m/>
    <m/>
    <m/>
    <m/>
    <m/>
    <m/>
    <m/>
    <m/>
    <m/>
    <m/>
    <s v="482681"/>
    <s v="6313740"/>
    <n v="11.1864852"/>
    <n v="0"/>
    <n v="0"/>
  </r>
  <r>
    <n v="443"/>
    <x v="443"/>
    <s v=""/>
    <x v="1112"/>
    <n v="2017"/>
    <n v="30992512"/>
    <x v="189"/>
    <x v="441"/>
    <x v="439"/>
    <n v="7700"/>
    <s v="Thisted"/>
    <n v="787"/>
    <n v="261"/>
    <x v="170"/>
    <m/>
    <s v="FJ"/>
    <s v="Fjernvarmeværk"/>
    <n v="353000"/>
    <n v="350030"/>
    <x v="616"/>
    <x v="12"/>
    <s v="fvv"/>
    <d v="1988-01-01T00:00:00"/>
    <m/>
    <n v="8.6"/>
    <n v="0"/>
    <n v="8.3000000000000007"/>
    <x v="902"/>
    <n v="77.147999999999996"/>
    <n v="77.147999999999996"/>
    <n v="0"/>
    <n v="0"/>
    <n v="1"/>
    <n v="0"/>
    <n v="0"/>
    <x v="0"/>
    <x v="0"/>
    <m/>
    <m/>
    <m/>
    <m/>
    <m/>
    <m/>
    <m/>
    <m/>
    <m/>
    <m/>
    <m/>
    <m/>
    <m/>
    <m/>
    <n v="77.147999999999996"/>
    <m/>
    <m/>
    <m/>
    <s v="482681"/>
    <s v="6313740"/>
    <n v="0"/>
    <n v="77.147999999999996"/>
    <n v="0"/>
  </r>
  <r>
    <n v="443"/>
    <x v="443"/>
    <s v=""/>
    <x v="1113"/>
    <n v="2017"/>
    <n v="30992512"/>
    <x v="189"/>
    <x v="441"/>
    <x v="439"/>
    <n v="7700"/>
    <s v="Thisted"/>
    <n v="787"/>
    <n v="261"/>
    <x v="170"/>
    <m/>
    <s v="FJ"/>
    <s v="Fjernvarmeværk"/>
    <n v="353000"/>
    <n v="350030"/>
    <x v="617"/>
    <x v="0"/>
    <s v="fvv"/>
    <d v="2005-11-01T00:00:00"/>
    <m/>
    <n v="11.5"/>
    <n v="0"/>
    <n v="9.8000000000000007"/>
    <x v="903"/>
    <n v="109.7136"/>
    <n v="109.7136"/>
    <n v="0"/>
    <n v="0"/>
    <n v="1"/>
    <n v="0"/>
    <n v="0"/>
    <x v="0"/>
    <x v="0"/>
    <m/>
    <m/>
    <m/>
    <m/>
    <m/>
    <m/>
    <m/>
    <m/>
    <m/>
    <n v="121.5245"/>
    <m/>
    <m/>
    <m/>
    <m/>
    <m/>
    <m/>
    <m/>
    <m/>
    <s v="482681"/>
    <s v="6313740"/>
    <n v="0"/>
    <n v="121.5245"/>
    <n v="0"/>
  </r>
  <r>
    <n v="443"/>
    <x v="443"/>
    <s v=""/>
    <x v="1114"/>
    <n v="2017"/>
    <n v="30992512"/>
    <x v="189"/>
    <x v="441"/>
    <x v="439"/>
    <n v="7700"/>
    <s v="Thisted"/>
    <n v="787"/>
    <n v="261"/>
    <x v="170"/>
    <m/>
    <s v="FJ"/>
    <s v="Fjernvarmeværk"/>
    <n v="353000"/>
    <n v="350030"/>
    <x v="39"/>
    <x v="5"/>
    <s v="kvt"/>
    <d v="2005-01-01T00:00:00"/>
    <m/>
    <n v="0.76"/>
    <n v="0.32"/>
    <n v="0"/>
    <x v="21"/>
    <n v="0"/>
    <n v="0"/>
    <n v="0"/>
    <n v="0"/>
    <n v="1"/>
    <n v="0"/>
    <n v="0"/>
    <x v="0"/>
    <x v="0"/>
    <m/>
    <m/>
    <m/>
    <m/>
    <m/>
    <m/>
    <m/>
    <m/>
    <m/>
    <m/>
    <m/>
    <m/>
    <m/>
    <m/>
    <m/>
    <m/>
    <m/>
    <m/>
    <s v="482681"/>
    <s v="6313740"/>
    <n v="0"/>
    <n v="0"/>
    <n v="0"/>
  </r>
  <r>
    <n v="443"/>
    <x v="444"/>
    <s v=""/>
    <x v="1115"/>
    <n v="2017"/>
    <n v="30992512"/>
    <x v="189"/>
    <x v="442"/>
    <x v="440"/>
    <n v="7700"/>
    <s v="Thisted"/>
    <n v="787"/>
    <n v="261"/>
    <x v="170"/>
    <m/>
    <s v="FJ"/>
    <s v="Fjernvarmeværk"/>
    <n v="353000"/>
    <n v="350030"/>
    <x v="618"/>
    <x v="0"/>
    <s v="fvv"/>
    <d v="1961-01-01T00:00:00"/>
    <m/>
    <n v="16.5"/>
    <n v="0"/>
    <n v="17.5"/>
    <x v="904"/>
    <n v="10.5372"/>
    <n v="10.5372"/>
    <n v="0"/>
    <n v="0"/>
    <n v="1"/>
    <n v="0"/>
    <n v="0"/>
    <x v="0"/>
    <x v="0"/>
    <m/>
    <m/>
    <m/>
    <m/>
    <m/>
    <m/>
    <n v="10.3734576"/>
    <m/>
    <m/>
    <m/>
    <m/>
    <m/>
    <m/>
    <m/>
    <m/>
    <m/>
    <m/>
    <m/>
    <s v="480861"/>
    <s v="6312658"/>
    <n v="10.3734576"/>
    <n v="0"/>
    <n v="0"/>
  </r>
  <r>
    <n v="443"/>
    <x v="445"/>
    <s v=""/>
    <x v="1116"/>
    <n v="2017"/>
    <n v="30992512"/>
    <x v="189"/>
    <x v="443"/>
    <x v="441"/>
    <n v="7700"/>
    <s v="Thisted"/>
    <n v="787"/>
    <n v="261"/>
    <x v="170"/>
    <n v="1"/>
    <s v="DC"/>
    <s v="Decentralt værk"/>
    <n v="353000"/>
    <n v="350030"/>
    <x v="619"/>
    <x v="0"/>
    <s v="fvv"/>
    <d v="1967-01-01T00:00:00"/>
    <m/>
    <n v="27.5"/>
    <n v="0"/>
    <n v="27.5"/>
    <x v="905"/>
    <n v="1.6524000000000001"/>
    <n v="1.6524000000000001"/>
    <n v="0"/>
    <n v="0"/>
    <n v="1"/>
    <n v="0"/>
    <n v="0"/>
    <x v="0"/>
    <x v="0"/>
    <m/>
    <m/>
    <m/>
    <n v="0"/>
    <m/>
    <n v="0"/>
    <n v="1.607958"/>
    <m/>
    <m/>
    <m/>
    <m/>
    <m/>
    <m/>
    <m/>
    <m/>
    <m/>
    <m/>
    <m/>
    <s v="481976"/>
    <s v="6313361"/>
    <n v="1.607958"/>
    <n v="0"/>
    <n v="0"/>
  </r>
  <r>
    <n v="443"/>
    <x v="445"/>
    <s v=""/>
    <x v="1117"/>
    <n v="2017"/>
    <n v="30992512"/>
    <x v="189"/>
    <x v="443"/>
    <x v="441"/>
    <n v="7700"/>
    <s v="Thisted"/>
    <n v="787"/>
    <n v="261"/>
    <x v="170"/>
    <n v="1"/>
    <s v="DC"/>
    <s v="Decentralt værk"/>
    <n v="353000"/>
    <n v="350030"/>
    <x v="620"/>
    <x v="1"/>
    <s v="kvt"/>
    <d v="1997-11-01T00:00:00"/>
    <m/>
    <n v="1.8"/>
    <n v="0.63"/>
    <n v="1.1000000000000001"/>
    <x v="906"/>
    <n v="0.3024"/>
    <n v="0.3024"/>
    <n v="0.2016"/>
    <n v="0.2016"/>
    <n v="0.24955436720142604"/>
    <n v="0.75044563279857401"/>
    <n v="0"/>
    <x v="0"/>
    <x v="0"/>
    <m/>
    <m/>
    <m/>
    <m/>
    <m/>
    <m/>
    <n v="0.60587999999999997"/>
    <m/>
    <m/>
    <m/>
    <m/>
    <m/>
    <m/>
    <m/>
    <m/>
    <m/>
    <m/>
    <m/>
    <s v="481976"/>
    <s v="6313361"/>
    <n v="0.60587999999999997"/>
    <n v="0"/>
    <n v="0"/>
  </r>
  <r>
    <n v="443"/>
    <x v="446"/>
    <s v=""/>
    <x v="1118"/>
    <n v="2017"/>
    <n v="30992512"/>
    <x v="189"/>
    <x v="444"/>
    <x v="442"/>
    <n v="7700"/>
    <s v="Thisted"/>
    <n v="787"/>
    <n v="261"/>
    <x v="170"/>
    <m/>
    <s v="DC"/>
    <s v="Decentralt værk"/>
    <n v="351100"/>
    <n v="350010"/>
    <x v="621"/>
    <x v="1"/>
    <s v="kvt"/>
    <d v="1994-11-01T00:00:00"/>
    <m/>
    <n v="1.47"/>
    <n v="1.47"/>
    <n v="2.1"/>
    <x v="907"/>
    <n v="3.0927600000000002"/>
    <n v="3.0927600000000002"/>
    <n v="1.9026000000000001"/>
    <n v="1.8792"/>
    <n v="0.30384375972611266"/>
    <n v="0.69615624027388734"/>
    <n v="0"/>
    <x v="0"/>
    <x v="0"/>
    <m/>
    <m/>
    <m/>
    <m/>
    <m/>
    <m/>
    <n v="5.0893920000000001"/>
    <m/>
    <m/>
    <m/>
    <m/>
    <m/>
    <m/>
    <m/>
    <m/>
    <m/>
    <m/>
    <m/>
    <s v="470391,88"/>
    <s v="6321996,25"/>
    <n v="5.0893920000000001"/>
    <n v="0"/>
    <n v="0"/>
  </r>
  <r>
    <n v="443"/>
    <x v="446"/>
    <s v=""/>
    <x v="1119"/>
    <n v="2017"/>
    <n v="30992512"/>
    <x v="189"/>
    <x v="444"/>
    <x v="442"/>
    <n v="7700"/>
    <s v="Thisted"/>
    <n v="787"/>
    <n v="261"/>
    <x v="170"/>
    <m/>
    <s v="DC"/>
    <s v="Decentralt værk"/>
    <n v="351100"/>
    <n v="350010"/>
    <x v="56"/>
    <x v="0"/>
    <s v="fvv"/>
    <d v="1994-11-01T00:00:00"/>
    <m/>
    <n v="1.5"/>
    <n v="0"/>
    <n v="1.4219999999999999"/>
    <x v="908"/>
    <n v="32.25996"/>
    <n v="32.25996"/>
    <n v="0"/>
    <n v="0"/>
    <n v="1"/>
    <n v="0"/>
    <n v="0"/>
    <x v="0"/>
    <x v="0"/>
    <m/>
    <m/>
    <m/>
    <m/>
    <m/>
    <m/>
    <n v="30.063527999999998"/>
    <m/>
    <m/>
    <m/>
    <m/>
    <m/>
    <m/>
    <m/>
    <m/>
    <m/>
    <m/>
    <m/>
    <s v="470391,88"/>
    <s v="6321996,25"/>
    <n v="30.063527999999998"/>
    <n v="0"/>
    <n v="0"/>
  </r>
  <r>
    <n v="443"/>
    <x v="447"/>
    <s v=""/>
    <x v="1120"/>
    <n v="2017"/>
    <n v="30992512"/>
    <x v="189"/>
    <x v="445"/>
    <x v="443"/>
    <n v="7700"/>
    <s v="Thisted"/>
    <n v="787"/>
    <n v="261"/>
    <x v="170"/>
    <m/>
    <s v="DC"/>
    <s v="Decentralt værk"/>
    <n v="351100"/>
    <n v="350010"/>
    <x v="621"/>
    <x v="1"/>
    <s v="kvt"/>
    <d v="1993-01-01T00:00:00"/>
    <m/>
    <n v="1.55"/>
    <n v="0.74"/>
    <n v="0.81"/>
    <x v="909"/>
    <n v="0.23400000000000001"/>
    <n v="0.23400000000000001"/>
    <n v="5.04E-4"/>
    <n v="5.04E-4"/>
    <n v="0.4989943344950945"/>
    <n v="0.50100566550490555"/>
    <n v="0"/>
    <x v="0"/>
    <x v="0"/>
    <m/>
    <m/>
    <m/>
    <m/>
    <m/>
    <m/>
    <n v="0.2344716"/>
    <m/>
    <m/>
    <m/>
    <m/>
    <m/>
    <m/>
    <m/>
    <m/>
    <m/>
    <m/>
    <m/>
    <s v="483384,22"/>
    <s v="6318781,91"/>
    <n v="0.2344716"/>
    <n v="0"/>
    <n v="0"/>
  </r>
  <r>
    <n v="443"/>
    <x v="447"/>
    <s v=""/>
    <x v="1121"/>
    <n v="2017"/>
    <n v="30992512"/>
    <x v="189"/>
    <x v="445"/>
    <x v="443"/>
    <n v="7700"/>
    <s v="Thisted"/>
    <n v="787"/>
    <n v="261"/>
    <x v="170"/>
    <m/>
    <s v="DC"/>
    <s v="Decentralt værk"/>
    <n v="351100"/>
    <n v="350010"/>
    <x v="123"/>
    <x v="0"/>
    <s v="fvv"/>
    <d v="1993-01-01T00:00:00"/>
    <m/>
    <n v="1.454"/>
    <n v="0"/>
    <n v="1.454"/>
    <x v="910"/>
    <n v="0"/>
    <n v="0"/>
    <n v="0"/>
    <n v="0"/>
    <n v="1"/>
    <n v="0"/>
    <n v="0"/>
    <x v="0"/>
    <x v="0"/>
    <m/>
    <m/>
    <m/>
    <m/>
    <m/>
    <m/>
    <n v="5.9400000000000002E-4"/>
    <m/>
    <m/>
    <m/>
    <m/>
    <m/>
    <m/>
    <m/>
    <m/>
    <m/>
    <m/>
    <m/>
    <s v="483384,22"/>
    <s v="6318781,91"/>
    <n v="5.9400000000000002E-4"/>
    <n v="0"/>
    <n v="0"/>
  </r>
  <r>
    <n v="444"/>
    <x v="448"/>
    <s v=""/>
    <x v="1122"/>
    <n v="2017"/>
    <n v="12575130"/>
    <x v="190"/>
    <x v="446"/>
    <x v="444"/>
    <n v="8410"/>
    <s v="Rønde"/>
    <n v="706"/>
    <n v="224"/>
    <x v="171"/>
    <m/>
    <s v="FJ"/>
    <s v="Fjernvarmeværk"/>
    <n v="353000"/>
    <n v="350030"/>
    <x v="622"/>
    <x v="0"/>
    <s v="fvv"/>
    <d v="2007-09-01T00:00:00"/>
    <m/>
    <n v="3.15"/>
    <n v="0"/>
    <n v="3.15"/>
    <x v="911"/>
    <n v="35.344799999999999"/>
    <n v="33.433199999999999"/>
    <n v="0"/>
    <n v="0"/>
    <n v="1"/>
    <n v="0"/>
    <n v="0"/>
    <x v="0"/>
    <x v="0"/>
    <m/>
    <m/>
    <m/>
    <m/>
    <m/>
    <m/>
    <m/>
    <m/>
    <m/>
    <n v="36.612499999999997"/>
    <m/>
    <m/>
    <m/>
    <m/>
    <m/>
    <m/>
    <m/>
    <m/>
    <s v="590380"/>
    <s v="6245903"/>
    <n v="0"/>
    <n v="36.612499999999997"/>
    <n v="0"/>
  </r>
  <r>
    <n v="444"/>
    <x v="448"/>
    <s v=""/>
    <x v="1123"/>
    <n v="2017"/>
    <n v="12575130"/>
    <x v="190"/>
    <x v="446"/>
    <x v="444"/>
    <n v="8410"/>
    <s v="Rønde"/>
    <n v="706"/>
    <n v="224"/>
    <x v="171"/>
    <m/>
    <s v="FJ"/>
    <s v="Fjernvarmeværk"/>
    <n v="353000"/>
    <n v="350030"/>
    <x v="185"/>
    <x v="0"/>
    <s v="fvv"/>
    <d v="1989-11-01T00:00:00"/>
    <m/>
    <n v="3.15"/>
    <n v="0"/>
    <n v="3.15"/>
    <x v="21"/>
    <n v="0"/>
    <n v="0"/>
    <n v="0"/>
    <n v="0"/>
    <n v="1"/>
    <n v="0"/>
    <n v="0"/>
    <x v="0"/>
    <x v="0"/>
    <m/>
    <m/>
    <m/>
    <m/>
    <m/>
    <m/>
    <m/>
    <m/>
    <m/>
    <m/>
    <m/>
    <m/>
    <m/>
    <m/>
    <m/>
    <m/>
    <m/>
    <m/>
    <s v="590380"/>
    <s v="6245903"/>
    <n v="0"/>
    <n v="0"/>
    <n v="0"/>
  </r>
  <r>
    <n v="445"/>
    <x v="449"/>
    <s v=""/>
    <x v="1124"/>
    <n v="2017"/>
    <n v="22883313"/>
    <x v="191"/>
    <x v="447"/>
    <x v="445"/>
    <n v="8881"/>
    <s v="Thorsø"/>
    <n v="710"/>
    <n v="239"/>
    <x v="172"/>
    <m/>
    <s v="DC"/>
    <s v="Decentralt værk"/>
    <n v="353000"/>
    <n v="350030"/>
    <x v="229"/>
    <x v="1"/>
    <s v="kvt"/>
    <d v="2018-03-06T00:00:00"/>
    <m/>
    <n v="5.2"/>
    <n v="2.1"/>
    <n v="2.8"/>
    <x v="912"/>
    <n v="54.975239999999999"/>
    <n v="54.975239999999999"/>
    <n v="44.063639999999999"/>
    <n v="43.033320000000003"/>
    <n v="0.24734262408672436"/>
    <n v="0.75265737591327564"/>
    <n v="0"/>
    <x v="0"/>
    <x v="0"/>
    <m/>
    <m/>
    <m/>
    <m/>
    <m/>
    <m/>
    <n v="6.1609283999999995"/>
    <m/>
    <n v="104.970827"/>
    <m/>
    <m/>
    <m/>
    <m/>
    <m/>
    <m/>
    <m/>
    <m/>
    <m/>
    <s v="549085"/>
    <s v="6239709"/>
    <n v="6.1609283999999995"/>
    <n v="104.970827"/>
    <n v="0"/>
  </r>
  <r>
    <n v="445"/>
    <x v="449"/>
    <s v=""/>
    <x v="1125"/>
    <n v="2017"/>
    <n v="22883313"/>
    <x v="191"/>
    <x v="447"/>
    <x v="445"/>
    <n v="8881"/>
    <s v="Thorsø"/>
    <n v="710"/>
    <n v="239"/>
    <x v="172"/>
    <m/>
    <s v="DC"/>
    <s v="Decentralt værk"/>
    <n v="353000"/>
    <n v="350030"/>
    <x v="428"/>
    <x v="0"/>
    <s v="fvv"/>
    <d v="1986-01-01T00:00:00"/>
    <m/>
    <n v="4.4000000000000004"/>
    <n v="0"/>
    <n v="4"/>
    <x v="913"/>
    <n v="4.4639999999999999E-2"/>
    <n v="4.4639999999999999E-2"/>
    <n v="0"/>
    <n v="0"/>
    <n v="1"/>
    <n v="0"/>
    <n v="0"/>
    <x v="0"/>
    <x v="0"/>
    <m/>
    <m/>
    <m/>
    <m/>
    <m/>
    <m/>
    <n v="2.0314800000000001E-2"/>
    <m/>
    <n v="2.3E-2"/>
    <m/>
    <m/>
    <m/>
    <m/>
    <m/>
    <m/>
    <m/>
    <m/>
    <m/>
    <s v="549085"/>
    <s v="6239709"/>
    <n v="2.0314800000000001E-2"/>
    <n v="2.3E-2"/>
    <n v="0"/>
  </r>
  <r>
    <n v="445"/>
    <x v="449"/>
    <s v=""/>
    <x v="1126"/>
    <n v="2017"/>
    <n v="22883313"/>
    <x v="191"/>
    <x v="447"/>
    <x v="445"/>
    <n v="8881"/>
    <s v="Thorsø"/>
    <n v="710"/>
    <n v="239"/>
    <x v="172"/>
    <m/>
    <s v="DC"/>
    <s v="Decentralt værk"/>
    <n v="353000"/>
    <n v="350030"/>
    <x v="623"/>
    <x v="0"/>
    <s v="fvv"/>
    <d v="2001-01-01T00:00:00"/>
    <m/>
    <n v="2.7"/>
    <n v="0"/>
    <n v="2.2999999999999998"/>
    <x v="914"/>
    <n v="0.70920000000000005"/>
    <n v="0.70920000000000005"/>
    <n v="0"/>
    <n v="0"/>
    <n v="1"/>
    <n v="0"/>
    <n v="0"/>
    <x v="0"/>
    <x v="0"/>
    <m/>
    <m/>
    <m/>
    <m/>
    <m/>
    <m/>
    <n v="0.67323960000000005"/>
    <m/>
    <m/>
    <m/>
    <m/>
    <m/>
    <m/>
    <m/>
    <m/>
    <m/>
    <m/>
    <m/>
    <s v="549085"/>
    <s v="6239709"/>
    <n v="0.67323960000000005"/>
    <n v="0"/>
    <n v="0"/>
  </r>
  <r>
    <n v="446"/>
    <x v="450"/>
    <s v=""/>
    <x v="1127"/>
    <n v="2017"/>
    <n v="14528601"/>
    <x v="192"/>
    <x v="448"/>
    <x v="446"/>
    <n v="6980"/>
    <s v="Tim"/>
    <n v="760"/>
    <n v="182"/>
    <x v="173"/>
    <m/>
    <s v="DC"/>
    <s v="Decentralt værk"/>
    <n v="351100"/>
    <n v="350010"/>
    <x v="5"/>
    <x v="1"/>
    <s v="kvt"/>
    <d v="1991-01-01T00:00:00"/>
    <m/>
    <n v="6"/>
    <n v="2"/>
    <n v="3.5"/>
    <x v="915"/>
    <n v="2.6063999999999998"/>
    <n v="2.6063999999999998"/>
    <n v="1.6379999999999999"/>
    <n v="1.6379999999999999"/>
    <n v="0.26421969064399536"/>
    <n v="0.73578030935600469"/>
    <n v="0"/>
    <x v="0"/>
    <x v="0"/>
    <m/>
    <m/>
    <m/>
    <m/>
    <m/>
    <m/>
    <n v="4.9322592000000007"/>
    <m/>
    <m/>
    <m/>
    <m/>
    <m/>
    <m/>
    <m/>
    <m/>
    <m/>
    <m/>
    <m/>
    <s v="457454"/>
    <s v="6227450"/>
    <n v="4.9322592000000007"/>
    <n v="0"/>
    <n v="0"/>
  </r>
  <r>
    <n v="446"/>
    <x v="450"/>
    <s v=""/>
    <x v="1128"/>
    <n v="2017"/>
    <n v="14528601"/>
    <x v="192"/>
    <x v="448"/>
    <x v="446"/>
    <n v="6980"/>
    <s v="Tim"/>
    <n v="760"/>
    <n v="182"/>
    <x v="173"/>
    <m/>
    <s v="DC"/>
    <s v="Decentralt værk"/>
    <n v="351100"/>
    <n v="350010"/>
    <x v="428"/>
    <x v="0"/>
    <s v="fvv"/>
    <d v="1991-01-01T00:00:00"/>
    <m/>
    <n v="1.2"/>
    <n v="0"/>
    <n v="1"/>
    <x v="916"/>
    <n v="24.508800000000001"/>
    <n v="24.508800000000001"/>
    <n v="0"/>
    <n v="0"/>
    <n v="1"/>
    <n v="0"/>
    <n v="0"/>
    <x v="0"/>
    <x v="0"/>
    <m/>
    <m/>
    <m/>
    <m/>
    <m/>
    <m/>
    <n v="23.36598"/>
    <m/>
    <m/>
    <m/>
    <m/>
    <m/>
    <m/>
    <m/>
    <m/>
    <m/>
    <m/>
    <m/>
    <s v="457454"/>
    <s v="6227450"/>
    <n v="23.36598"/>
    <n v="0"/>
    <n v="0"/>
  </r>
  <r>
    <n v="446"/>
    <x v="450"/>
    <s v=""/>
    <x v="1129"/>
    <n v="2017"/>
    <n v="14528601"/>
    <x v="192"/>
    <x v="448"/>
    <x v="446"/>
    <n v="6980"/>
    <s v="Tim"/>
    <n v="760"/>
    <n v="182"/>
    <x v="173"/>
    <m/>
    <s v="DC"/>
    <s v="Decentralt værk"/>
    <n v="351100"/>
    <n v="350010"/>
    <x v="8"/>
    <x v="3"/>
    <s v="fvv"/>
    <d v="2013-10-01T00:00:00"/>
    <m/>
    <n v="1"/>
    <n v="0"/>
    <n v="1"/>
    <x v="917"/>
    <n v="6.3827999999999996"/>
    <n v="6.3827999999999996"/>
    <n v="0"/>
    <n v="0"/>
    <n v="1"/>
    <n v="0"/>
    <n v="0"/>
    <x v="0"/>
    <x v="0"/>
    <m/>
    <m/>
    <m/>
    <m/>
    <m/>
    <m/>
    <m/>
    <m/>
    <m/>
    <m/>
    <m/>
    <m/>
    <m/>
    <m/>
    <m/>
    <n v="6.3828000000000005"/>
    <m/>
    <m/>
    <s v="457454"/>
    <s v="6227450"/>
    <n v="0"/>
    <n v="6.3828000000000005"/>
    <n v="0"/>
  </r>
  <r>
    <n v="448"/>
    <x v="451"/>
    <s v=""/>
    <x v="1130"/>
    <n v="2017"/>
    <n v="63690619"/>
    <x v="193"/>
    <x v="449"/>
    <x v="447"/>
    <n v="6520"/>
    <s v="Toftlund"/>
    <n v="550"/>
    <n v="109"/>
    <x v="174"/>
    <n v="1"/>
    <s v="DC"/>
    <s v="Decentralt værk"/>
    <n v="353000"/>
    <n v="350030"/>
    <x v="624"/>
    <x v="0"/>
    <s v="fvv"/>
    <d v="2012-01-01T00:00:00"/>
    <m/>
    <n v="5.5"/>
    <n v="0"/>
    <n v="5.5"/>
    <x v="918"/>
    <n v="51.982199999999999"/>
    <n v="51.982199999999999"/>
    <n v="0"/>
    <n v="0"/>
    <n v="1"/>
    <n v="0"/>
    <n v="0"/>
    <x v="0"/>
    <x v="0"/>
    <m/>
    <m/>
    <m/>
    <m/>
    <m/>
    <m/>
    <n v="48.994189200000001"/>
    <m/>
    <m/>
    <m/>
    <m/>
    <m/>
    <m/>
    <m/>
    <m/>
    <m/>
    <m/>
    <m/>
    <s v="504538"/>
    <s v="6116395"/>
    <n v="48.994189200000001"/>
    <n v="0"/>
    <n v="0"/>
  </r>
  <r>
    <n v="448"/>
    <x v="451"/>
    <s v=""/>
    <x v="1131"/>
    <n v="2017"/>
    <n v="63690619"/>
    <x v="193"/>
    <x v="449"/>
    <x v="447"/>
    <n v="6520"/>
    <s v="Toftlund"/>
    <n v="550"/>
    <n v="109"/>
    <x v="174"/>
    <n v="1"/>
    <s v="DC"/>
    <s v="Decentralt værk"/>
    <n v="353000"/>
    <n v="350030"/>
    <x v="55"/>
    <x v="1"/>
    <s v="kvt"/>
    <d v="1995-01-01T00:00:00"/>
    <m/>
    <n v="13"/>
    <n v="5.5"/>
    <n v="6.5"/>
    <x v="919"/>
    <n v="12.332267999999999"/>
    <n v="12.332267999999999"/>
    <n v="8.6101200000000002"/>
    <n v="8.6101200000000002"/>
    <n v="0.29286167878306846"/>
    <n v="0.70713832121693154"/>
    <n v="0"/>
    <x v="0"/>
    <x v="0"/>
    <m/>
    <m/>
    <m/>
    <m/>
    <m/>
    <m/>
    <n v="21.0547656"/>
    <m/>
    <m/>
    <m/>
    <m/>
    <m/>
    <m/>
    <m/>
    <m/>
    <m/>
    <m/>
    <m/>
    <s v="504538"/>
    <s v="6116395"/>
    <n v="21.0547656"/>
    <n v="0"/>
    <n v="0"/>
  </r>
  <r>
    <n v="448"/>
    <x v="451"/>
    <s v=""/>
    <x v="1132"/>
    <n v="2017"/>
    <n v="63690619"/>
    <x v="193"/>
    <x v="449"/>
    <x v="447"/>
    <n v="6520"/>
    <s v="Toftlund"/>
    <n v="550"/>
    <n v="109"/>
    <x v="174"/>
    <n v="1"/>
    <s v="DC"/>
    <s v="Decentralt værk"/>
    <n v="353000"/>
    <n v="350030"/>
    <x v="39"/>
    <x v="5"/>
    <s v="kvt"/>
    <d v="2000-01-01T00:00:00"/>
    <m/>
    <n v="0.1"/>
    <n v="0"/>
    <n v="0"/>
    <x v="920"/>
    <n v="0"/>
    <n v="0"/>
    <n v="0"/>
    <n v="0"/>
    <n v="1"/>
    <n v="0"/>
    <n v="0"/>
    <x v="0"/>
    <x v="0"/>
    <m/>
    <m/>
    <m/>
    <n v="1.9190450000000002E-4"/>
    <m/>
    <m/>
    <m/>
    <m/>
    <m/>
    <m/>
    <m/>
    <m/>
    <m/>
    <m/>
    <m/>
    <m/>
    <m/>
    <m/>
    <s v="504538"/>
    <s v="6116395"/>
    <n v="1.9190450000000002E-4"/>
    <n v="0"/>
    <n v="0"/>
  </r>
  <r>
    <n v="448"/>
    <x v="451"/>
    <s v=""/>
    <x v="1133"/>
    <n v="2017"/>
    <n v="63690619"/>
    <x v="193"/>
    <x v="449"/>
    <x v="447"/>
    <n v="6520"/>
    <s v="Toftlund"/>
    <n v="550"/>
    <n v="109"/>
    <x v="174"/>
    <n v="1"/>
    <s v="DC"/>
    <s v="Decentralt værk"/>
    <n v="353000"/>
    <n v="350030"/>
    <x v="625"/>
    <x v="3"/>
    <s v="fvv"/>
    <d v="2014-01-01T00:00:00"/>
    <m/>
    <n v="6.5"/>
    <n v="0"/>
    <n v="6.5"/>
    <x v="921"/>
    <n v="21.974399999999999"/>
    <n v="21.974399999999999"/>
    <n v="0"/>
    <n v="0"/>
    <n v="1"/>
    <n v="0"/>
    <n v="0"/>
    <x v="0"/>
    <x v="0"/>
    <m/>
    <m/>
    <m/>
    <m/>
    <m/>
    <m/>
    <m/>
    <m/>
    <m/>
    <m/>
    <m/>
    <m/>
    <m/>
    <m/>
    <m/>
    <n v="21.974400000000003"/>
    <m/>
    <m/>
    <s v="504538"/>
    <s v="6116395"/>
    <n v="0"/>
    <n v="21.974400000000003"/>
    <n v="0"/>
  </r>
  <r>
    <n v="448"/>
    <x v="451"/>
    <s v=""/>
    <x v="1134"/>
    <n v="2017"/>
    <n v="63690619"/>
    <x v="193"/>
    <x v="449"/>
    <x v="447"/>
    <n v="6520"/>
    <s v="Toftlund"/>
    <n v="550"/>
    <n v="109"/>
    <x v="174"/>
    <n v="1"/>
    <s v="DC"/>
    <s v="Decentralt værk"/>
    <n v="353000"/>
    <n v="350030"/>
    <x v="57"/>
    <x v="2"/>
    <s v="fvv"/>
    <d v="2016-09-22T00:00:00"/>
    <m/>
    <n v="2.9449999999999998"/>
    <n v="0"/>
    <n v="2.9"/>
    <x v="922"/>
    <n v="7.8731999999999998"/>
    <n v="7.8731999999999998"/>
    <n v="0"/>
    <n v="0"/>
    <n v="1"/>
    <n v="0"/>
    <n v="0"/>
    <x v="0"/>
    <x v="0"/>
    <m/>
    <m/>
    <m/>
    <m/>
    <m/>
    <m/>
    <m/>
    <m/>
    <m/>
    <m/>
    <m/>
    <m/>
    <m/>
    <m/>
    <m/>
    <m/>
    <m/>
    <n v="8.0244"/>
    <s v="504538"/>
    <s v="6116395"/>
    <n v="0"/>
    <n v="0"/>
    <n v="8.0244"/>
  </r>
  <r>
    <n v="449"/>
    <x v="452"/>
    <s v=""/>
    <x v="1135"/>
    <n v="2017"/>
    <n v="18292610"/>
    <x v="194"/>
    <x v="450"/>
    <x v="448"/>
    <n v="5690"/>
    <s v="Tommerup"/>
    <n v="420"/>
    <n v="90"/>
    <x v="175"/>
    <m/>
    <s v="FJ"/>
    <s v="Fjernvarmeværk"/>
    <n v="353000"/>
    <n v="350030"/>
    <x v="123"/>
    <x v="0"/>
    <s v="fvv"/>
    <d v="2003-09-05T00:00:00"/>
    <m/>
    <n v="3.5"/>
    <n v="0"/>
    <n v="3.5"/>
    <x v="923"/>
    <n v="59.140799999999999"/>
    <n v="58.780799999999999"/>
    <n v="0"/>
    <n v="0"/>
    <n v="1"/>
    <n v="0"/>
    <n v="0"/>
    <x v="0"/>
    <x v="0"/>
    <m/>
    <m/>
    <m/>
    <m/>
    <m/>
    <m/>
    <m/>
    <m/>
    <m/>
    <m/>
    <n v="53.896500000000003"/>
    <m/>
    <m/>
    <m/>
    <m/>
    <m/>
    <m/>
    <m/>
    <s v="576444"/>
    <s v="6131555"/>
    <n v="0"/>
    <n v="53.896500000000003"/>
    <n v="0"/>
  </r>
  <r>
    <n v="449"/>
    <x v="452"/>
    <s v=""/>
    <x v="1136"/>
    <n v="2017"/>
    <n v="18292610"/>
    <x v="194"/>
    <x v="450"/>
    <x v="448"/>
    <n v="5690"/>
    <s v="Tommerup"/>
    <n v="420"/>
    <n v="90"/>
    <x v="175"/>
    <m/>
    <s v="FJ"/>
    <s v="Fjernvarmeværk"/>
    <n v="353000"/>
    <n v="350030"/>
    <x v="2"/>
    <x v="0"/>
    <s v="fvv"/>
    <d v="2012-10-01T00:00:00"/>
    <m/>
    <n v="5.5"/>
    <n v="0"/>
    <n v="5"/>
    <x v="924"/>
    <n v="3.8808000000000002E-2"/>
    <n v="3.8808000000000002E-2"/>
    <n v="0"/>
    <n v="0"/>
    <n v="1"/>
    <n v="0"/>
    <n v="0"/>
    <x v="0"/>
    <x v="0"/>
    <m/>
    <m/>
    <m/>
    <m/>
    <m/>
    <m/>
    <n v="5.5043999999999996E-2"/>
    <m/>
    <m/>
    <m/>
    <m/>
    <m/>
    <m/>
    <m/>
    <m/>
    <m/>
    <m/>
    <m/>
    <s v="576444"/>
    <s v="6131555"/>
    <n v="5.5043999999999996E-2"/>
    <n v="0"/>
    <n v="0"/>
  </r>
  <r>
    <n v="449"/>
    <x v="453"/>
    <s v=""/>
    <x v="1137"/>
    <n v="2017"/>
    <n v="18292610"/>
    <x v="194"/>
    <x v="451"/>
    <x v="449"/>
    <n v="5690"/>
    <s v="Tommerup"/>
    <n v="420"/>
    <n v="90"/>
    <x v="175"/>
    <m/>
    <s v="FJ"/>
    <s v="Fjernvarmeværk"/>
    <n v="353000"/>
    <n v="350030"/>
    <x v="626"/>
    <x v="3"/>
    <s v="fvv"/>
    <d v="2016-06-01T00:00:00"/>
    <m/>
    <n v="14"/>
    <n v="0"/>
    <n v="14"/>
    <x v="925"/>
    <n v="26.935199999999998"/>
    <n v="26.64"/>
    <n v="0"/>
    <n v="0"/>
    <n v="1"/>
    <n v="0"/>
    <n v="0"/>
    <x v="0"/>
    <x v="0"/>
    <m/>
    <m/>
    <m/>
    <m/>
    <m/>
    <m/>
    <m/>
    <m/>
    <m/>
    <m/>
    <m/>
    <m/>
    <m/>
    <m/>
    <m/>
    <n v="26.935200000000002"/>
    <m/>
    <m/>
    <s v="576144,78"/>
    <s v="6131879,87"/>
    <n v="0"/>
    <n v="26.935200000000002"/>
    <n v="0"/>
  </r>
  <r>
    <n v="450"/>
    <x v="454"/>
    <s v=""/>
    <x v="1138"/>
    <n v="2017"/>
    <n v="76326118"/>
    <x v="195"/>
    <x v="452"/>
    <x v="450"/>
    <n v="5690"/>
    <s v="Tommerup"/>
    <n v="420"/>
    <n v="90"/>
    <x v="175"/>
    <m/>
    <s v="DC"/>
    <s v="Decentralt værk"/>
    <n v="353000"/>
    <n v="350030"/>
    <x v="229"/>
    <x v="1"/>
    <s v="kvt"/>
    <d v="1990-01-01T00:00:00"/>
    <m/>
    <n v="3"/>
    <n v="0.85"/>
    <n v="1.4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75039,1"/>
    <s v="6134094,31"/>
    <n v="0"/>
    <n v="0"/>
    <n v="0"/>
  </r>
  <r>
    <n v="450"/>
    <x v="454"/>
    <s v=""/>
    <x v="1139"/>
    <n v="2017"/>
    <n v="76326118"/>
    <x v="195"/>
    <x v="452"/>
    <x v="450"/>
    <n v="5690"/>
    <s v="Tommerup"/>
    <n v="420"/>
    <n v="90"/>
    <x v="175"/>
    <m/>
    <s v="DC"/>
    <s v="Decentralt værk"/>
    <n v="353000"/>
    <n v="350030"/>
    <x v="2"/>
    <x v="0"/>
    <s v="fvv"/>
    <d v="1984-05-01T00:00:00"/>
    <m/>
    <n v="3"/>
    <n v="0"/>
    <n v="3.15"/>
    <x v="926"/>
    <n v="19.508400000000002"/>
    <n v="18.72"/>
    <n v="0"/>
    <n v="0"/>
    <n v="1"/>
    <n v="0"/>
    <n v="0"/>
    <x v="0"/>
    <x v="0"/>
    <m/>
    <m/>
    <m/>
    <m/>
    <m/>
    <m/>
    <n v="17.836315200000001"/>
    <m/>
    <m/>
    <m/>
    <m/>
    <m/>
    <m/>
    <m/>
    <m/>
    <m/>
    <m/>
    <m/>
    <s v="575039,1"/>
    <s v="6134094,31"/>
    <n v="17.836315200000001"/>
    <n v="0"/>
    <n v="0"/>
  </r>
  <r>
    <n v="451"/>
    <x v="455"/>
    <s v=""/>
    <x v="1140"/>
    <n v="2017"/>
    <n v="33016719"/>
    <x v="196"/>
    <x v="453"/>
    <x v="451"/>
    <n v="8310"/>
    <s v="Tranbjerg J"/>
    <n v="751"/>
    <n v="206"/>
    <x v="69"/>
    <n v="1"/>
    <s v="FJ"/>
    <s v="Fjernvarmeværk"/>
    <n v="353000"/>
    <n v="350030"/>
    <x v="13"/>
    <x v="0"/>
    <s v="fvv"/>
    <d v="1998-01-01T00:00:00"/>
    <m/>
    <n v="17.8"/>
    <n v="0"/>
    <n v="16"/>
    <x v="927"/>
    <n v="0.2016"/>
    <n v="0.2016"/>
    <n v="0"/>
    <n v="0"/>
    <n v="1"/>
    <n v="0"/>
    <n v="0"/>
    <x v="0"/>
    <x v="0"/>
    <m/>
    <m/>
    <m/>
    <n v="0.2016"/>
    <m/>
    <m/>
    <m/>
    <m/>
    <m/>
    <m/>
    <m/>
    <m/>
    <m/>
    <m/>
    <m/>
    <m/>
    <m/>
    <m/>
    <s v="570311,25"/>
    <s v="6216709,5"/>
    <n v="0.2016"/>
    <n v="0"/>
    <n v="0"/>
  </r>
  <r>
    <n v="451"/>
    <x v="455"/>
    <s v=""/>
    <x v="1141"/>
    <n v="2017"/>
    <n v="33016719"/>
    <x v="196"/>
    <x v="453"/>
    <x v="451"/>
    <n v="8310"/>
    <s v="Tranbjerg J"/>
    <n v="751"/>
    <n v="206"/>
    <x v="69"/>
    <n v="1"/>
    <s v="FJ"/>
    <s v="Fjernvarmeværk"/>
    <n v="353000"/>
    <n v="350030"/>
    <x v="16"/>
    <x v="0"/>
    <s v="fvv"/>
    <d v="2006-08-18T00:00:00"/>
    <m/>
    <n v="12.9"/>
    <n v="0"/>
    <n v="11.6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70311,25"/>
    <s v="6216709,5"/>
    <n v="0"/>
    <n v="0"/>
    <n v="0"/>
  </r>
  <r>
    <n v="460"/>
    <x v="456"/>
    <s v=""/>
    <x v="1142"/>
    <n v="2017"/>
    <n v="64463411"/>
    <x v="197"/>
    <x v="454"/>
    <x v="452"/>
    <n v="9830"/>
    <s v="Tårs"/>
    <n v="860"/>
    <n v="299"/>
    <x v="176"/>
    <m/>
    <s v="DC"/>
    <s v="Decentralt værk"/>
    <n v="353000"/>
    <n v="350030"/>
    <x v="158"/>
    <x v="0"/>
    <s v="fvv"/>
    <d v="1987-01-01T00:00:00"/>
    <m/>
    <n v="5.8"/>
    <n v="0"/>
    <n v="5.6"/>
    <x v="928"/>
    <n v="48.045960000000001"/>
    <n v="47.104559999999999"/>
    <n v="0"/>
    <n v="0"/>
    <n v="1"/>
    <n v="0"/>
    <n v="0"/>
    <x v="0"/>
    <x v="0"/>
    <m/>
    <m/>
    <m/>
    <m/>
    <m/>
    <m/>
    <n v="46.851433200000002"/>
    <m/>
    <m/>
    <m/>
    <m/>
    <m/>
    <m/>
    <m/>
    <m/>
    <m/>
    <m/>
    <m/>
    <s v="567207,89"/>
    <s v="6361257,55"/>
    <n v="46.851433200000002"/>
    <n v="0"/>
    <n v="0"/>
  </r>
  <r>
    <n v="460"/>
    <x v="456"/>
    <s v=""/>
    <x v="1143"/>
    <n v="2017"/>
    <n v="64463411"/>
    <x v="197"/>
    <x v="454"/>
    <x v="452"/>
    <n v="9830"/>
    <s v="Tårs"/>
    <n v="860"/>
    <n v="299"/>
    <x v="176"/>
    <m/>
    <s v="DC"/>
    <s v="Decentralt værk"/>
    <n v="353000"/>
    <n v="350030"/>
    <x v="156"/>
    <x v="0"/>
    <s v="fvv"/>
    <d v="1987-01-01T00:00:00"/>
    <m/>
    <n v="2.8"/>
    <n v="0"/>
    <n v="2.5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67207,89"/>
    <s v="6361257,55"/>
    <n v="0"/>
    <n v="0"/>
    <n v="0"/>
  </r>
  <r>
    <n v="460"/>
    <x v="456"/>
    <s v=""/>
    <x v="1144"/>
    <n v="2017"/>
    <n v="64463411"/>
    <x v="197"/>
    <x v="454"/>
    <x v="452"/>
    <n v="9830"/>
    <s v="Tårs"/>
    <n v="860"/>
    <n v="299"/>
    <x v="176"/>
    <m/>
    <s v="DC"/>
    <s v="Decentralt værk"/>
    <n v="353000"/>
    <n v="350030"/>
    <x v="627"/>
    <x v="1"/>
    <s v="kvt"/>
    <d v="2006-08-18T00:00:00"/>
    <m/>
    <n v="11.45"/>
    <n v="4.99"/>
    <n v="5.3"/>
    <x v="929"/>
    <n v="11.92032"/>
    <n v="11.92032"/>
    <n v="11.543760000000001"/>
    <n v="11.34792"/>
    <n v="0.22674851855397557"/>
    <n v="0.7732514814460244"/>
    <n v="0"/>
    <x v="0"/>
    <x v="0"/>
    <m/>
    <m/>
    <m/>
    <m/>
    <m/>
    <m/>
    <n v="26.285331600000003"/>
    <m/>
    <m/>
    <m/>
    <m/>
    <m/>
    <m/>
    <m/>
    <m/>
    <m/>
    <m/>
    <m/>
    <s v="567207,89"/>
    <s v="6361257,55"/>
    <n v="26.285331600000003"/>
    <n v="0"/>
    <n v="0"/>
  </r>
  <r>
    <n v="460"/>
    <x v="456"/>
    <s v=""/>
    <x v="1145"/>
    <n v="2017"/>
    <n v="64463411"/>
    <x v="197"/>
    <x v="454"/>
    <x v="452"/>
    <n v="9830"/>
    <s v="Tårs"/>
    <n v="860"/>
    <n v="299"/>
    <x v="176"/>
    <m/>
    <s v="DC"/>
    <s v="Decentralt værk"/>
    <n v="353000"/>
    <n v="350030"/>
    <x v="39"/>
    <x v="5"/>
    <s v="kvt"/>
    <d v="1976-01-01T00:00:00"/>
    <m/>
    <n v="0.3"/>
    <n v="0.3"/>
    <n v="0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67207,89"/>
    <s v="6361257,55"/>
    <n v="0"/>
    <n v="0"/>
    <n v="0"/>
  </r>
  <r>
    <n v="460"/>
    <x v="456"/>
    <s v=""/>
    <x v="1146"/>
    <n v="2017"/>
    <n v="64463411"/>
    <x v="197"/>
    <x v="454"/>
    <x v="452"/>
    <n v="9830"/>
    <s v="Tårs"/>
    <n v="860"/>
    <n v="299"/>
    <x v="176"/>
    <m/>
    <s v="DC"/>
    <s v="Decentralt værk"/>
    <n v="353000"/>
    <n v="350030"/>
    <x v="628"/>
    <x v="3"/>
    <s v="fvv"/>
    <d v="2015-07-27T00:00:00"/>
    <m/>
    <n v="4"/>
    <n v="0"/>
    <n v="4"/>
    <x v="930"/>
    <n v="8.8959600000000005"/>
    <n v="8.8959600000000005"/>
    <n v="0"/>
    <n v="0"/>
    <n v="1"/>
    <n v="0"/>
    <n v="0"/>
    <x v="0"/>
    <x v="0"/>
    <m/>
    <m/>
    <m/>
    <m/>
    <m/>
    <m/>
    <m/>
    <m/>
    <m/>
    <m/>
    <m/>
    <m/>
    <m/>
    <m/>
    <m/>
    <n v="8.8959599999999988"/>
    <m/>
    <m/>
    <s v="567207,89"/>
    <s v="6361257,55"/>
    <n v="0"/>
    <n v="8.8959599999999988"/>
    <n v="0"/>
  </r>
  <r>
    <n v="460"/>
    <x v="456"/>
    <s v=""/>
    <x v="1147"/>
    <n v="2017"/>
    <n v="64463411"/>
    <x v="197"/>
    <x v="454"/>
    <x v="452"/>
    <n v="9830"/>
    <s v="Tårs"/>
    <n v="860"/>
    <n v="299"/>
    <x v="176"/>
    <m/>
    <s v="DC"/>
    <s v="Decentralt værk"/>
    <n v="353000"/>
    <n v="350030"/>
    <x v="629"/>
    <x v="3"/>
    <s v="fvv"/>
    <d v="2015-07-27T00:00:00"/>
    <m/>
    <n v="2.5"/>
    <n v="0"/>
    <n v="2.5"/>
    <x v="931"/>
    <n v="3.9823200000000001"/>
    <n v="3.9823200000000001"/>
    <n v="0"/>
    <n v="0"/>
    <n v="1"/>
    <n v="0"/>
    <n v="0"/>
    <x v="0"/>
    <x v="0"/>
    <m/>
    <m/>
    <m/>
    <m/>
    <m/>
    <m/>
    <m/>
    <m/>
    <m/>
    <m/>
    <m/>
    <m/>
    <m/>
    <m/>
    <m/>
    <n v="3.9823200000000001"/>
    <m/>
    <m/>
    <s v="567207,89"/>
    <s v="6361257,55"/>
    <n v="0"/>
    <n v="3.9823200000000001"/>
    <n v="0"/>
  </r>
  <r>
    <n v="462"/>
    <x v="457"/>
    <s v=""/>
    <x v="1148"/>
    <n v="2017"/>
    <n v="36421312"/>
    <x v="198"/>
    <x v="455"/>
    <x v="453"/>
    <n v="6270"/>
    <s v="Tønder"/>
    <n v="550"/>
    <n v="115"/>
    <x v="177"/>
    <n v="1"/>
    <s v="FJ"/>
    <s v="Fjernvarmeværk"/>
    <n v="353000"/>
    <n v="350030"/>
    <x v="630"/>
    <x v="0"/>
    <s v="fvv"/>
    <d v="1989-06-01T00:00:00"/>
    <m/>
    <n v="11.1"/>
    <n v="0"/>
    <n v="10"/>
    <x v="932"/>
    <n v="1.0900000000000001"/>
    <n v="1.0900000000000001"/>
    <n v="0"/>
    <n v="0"/>
    <n v="1"/>
    <n v="0"/>
    <n v="0"/>
    <x v="0"/>
    <x v="0"/>
    <m/>
    <m/>
    <m/>
    <n v="0"/>
    <m/>
    <m/>
    <n v="1.0902276"/>
    <m/>
    <m/>
    <m/>
    <m/>
    <m/>
    <m/>
    <m/>
    <m/>
    <m/>
    <m/>
    <m/>
    <s v="491938"/>
    <s v="6088062"/>
    <n v="1.0902276"/>
    <n v="0"/>
    <n v="0"/>
  </r>
  <r>
    <n v="462"/>
    <x v="457"/>
    <s v=""/>
    <x v="1149"/>
    <n v="2017"/>
    <n v="36421312"/>
    <x v="198"/>
    <x v="455"/>
    <x v="453"/>
    <n v="6270"/>
    <s v="Tønder"/>
    <n v="550"/>
    <n v="115"/>
    <x v="177"/>
    <n v="1"/>
    <s v="FJ"/>
    <s v="Fjernvarmeværk"/>
    <n v="353000"/>
    <n v="350030"/>
    <x v="631"/>
    <x v="0"/>
    <s v="fvv"/>
    <d v="1991-06-01T00:00:00"/>
    <d v="2019-03-26T00:00:00"/>
    <n v="11.1"/>
    <n v="0"/>
    <n v="10"/>
    <x v="933"/>
    <n v="1.0999999999999999E-2"/>
    <n v="1.0999999999999999E-2"/>
    <n v="0"/>
    <n v="0"/>
    <n v="1"/>
    <n v="0"/>
    <n v="0"/>
    <x v="0"/>
    <x v="0"/>
    <m/>
    <m/>
    <m/>
    <n v="0"/>
    <m/>
    <m/>
    <n v="1.07712E-2"/>
    <m/>
    <m/>
    <m/>
    <m/>
    <m/>
    <m/>
    <m/>
    <m/>
    <m/>
    <m/>
    <m/>
    <s v="491938"/>
    <s v="6088062"/>
    <n v="1.07712E-2"/>
    <n v="0"/>
    <n v="0"/>
  </r>
  <r>
    <n v="462"/>
    <x v="457"/>
    <s v=""/>
    <x v="1150"/>
    <n v="2017"/>
    <n v="36421312"/>
    <x v="198"/>
    <x v="455"/>
    <x v="453"/>
    <n v="6270"/>
    <s v="Tønder"/>
    <n v="550"/>
    <n v="115"/>
    <x v="177"/>
    <n v="1"/>
    <s v="FJ"/>
    <s v="Fjernvarmeværk"/>
    <n v="353000"/>
    <n v="350030"/>
    <x v="39"/>
    <x v="5"/>
    <s v="kvt"/>
    <d v="1999-10-01T00:00:00"/>
    <m/>
    <n v="0.18"/>
    <n v="0"/>
    <n v="0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491938"/>
    <s v="6088062"/>
    <n v="0"/>
    <n v="0"/>
    <n v="0"/>
  </r>
  <r>
    <n v="462"/>
    <x v="458"/>
    <s v=""/>
    <x v="1151"/>
    <n v="2017"/>
    <n v="36421312"/>
    <x v="198"/>
    <x v="456"/>
    <x v="454"/>
    <n v="6270"/>
    <s v="Tønder"/>
    <n v="550"/>
    <n v="115"/>
    <x v="177"/>
    <m/>
    <s v="FJ"/>
    <s v="Fjernvarmeværk"/>
    <n v="353000"/>
    <n v="350030"/>
    <x v="632"/>
    <x v="0"/>
    <s v="fvv"/>
    <d v="1996-01-01T00:00:00"/>
    <m/>
    <n v="11"/>
    <n v="0"/>
    <n v="10"/>
    <x v="934"/>
    <n v="42.738"/>
    <n v="42.738"/>
    <n v="0"/>
    <n v="0"/>
    <n v="1"/>
    <n v="0"/>
    <n v="0"/>
    <x v="0"/>
    <x v="0"/>
    <m/>
    <m/>
    <m/>
    <m/>
    <m/>
    <m/>
    <n v="42.737666400000002"/>
    <m/>
    <m/>
    <m/>
    <m/>
    <m/>
    <m/>
    <m/>
    <m/>
    <m/>
    <m/>
    <m/>
    <s v="490913,9"/>
    <s v="6086971,9"/>
    <n v="42.737666400000002"/>
    <n v="0"/>
    <n v="0"/>
  </r>
  <r>
    <n v="462"/>
    <x v="458"/>
    <s v=""/>
    <x v="1152"/>
    <n v="2017"/>
    <n v="36421312"/>
    <x v="198"/>
    <x v="456"/>
    <x v="454"/>
    <n v="6270"/>
    <s v="Tønder"/>
    <n v="550"/>
    <n v="115"/>
    <x v="177"/>
    <m/>
    <s v="FJ"/>
    <s v="Fjernvarmeværk"/>
    <n v="353000"/>
    <n v="350030"/>
    <x v="633"/>
    <x v="0"/>
    <s v="fvv"/>
    <d v="1996-01-01T00:00:00"/>
    <m/>
    <n v="5.5"/>
    <n v="0"/>
    <n v="5"/>
    <x v="935"/>
    <n v="47.33"/>
    <n v="47.33"/>
    <n v="0"/>
    <n v="0"/>
    <n v="1"/>
    <n v="0"/>
    <n v="0"/>
    <x v="0"/>
    <x v="0"/>
    <m/>
    <m/>
    <m/>
    <m/>
    <m/>
    <m/>
    <n v="47.330197200000001"/>
    <m/>
    <m/>
    <m/>
    <m/>
    <m/>
    <m/>
    <m/>
    <m/>
    <m/>
    <m/>
    <m/>
    <s v="490913,9"/>
    <s v="6086971,9"/>
    <n v="47.330197200000001"/>
    <n v="0"/>
    <n v="0"/>
  </r>
  <r>
    <n v="462"/>
    <x v="459"/>
    <s v=""/>
    <x v="1153"/>
    <n v="2017"/>
    <n v="36421312"/>
    <x v="198"/>
    <x v="457"/>
    <x v="455"/>
    <n v="6270"/>
    <s v="Tønder"/>
    <n v="550"/>
    <n v="115"/>
    <x v="177"/>
    <m/>
    <s v="FJ"/>
    <s v="Fjernvarmeværk"/>
    <n v="353000"/>
    <n v="350030"/>
    <x v="2"/>
    <x v="0"/>
    <s v="fvv"/>
    <d v="2016-09-01T00:00:00"/>
    <m/>
    <n v="14.4"/>
    <n v="0"/>
    <n v="12"/>
    <x v="936"/>
    <n v="188.76"/>
    <n v="188.76"/>
    <n v="0"/>
    <n v="0"/>
    <n v="1"/>
    <n v="0"/>
    <n v="0"/>
    <x v="0"/>
    <x v="0"/>
    <m/>
    <m/>
    <m/>
    <m/>
    <m/>
    <m/>
    <n v="188.76025080000002"/>
    <m/>
    <m/>
    <m/>
    <m/>
    <m/>
    <m/>
    <m/>
    <m/>
    <m/>
    <m/>
    <m/>
    <s v="490521,51"/>
    <s v="6087023,57"/>
    <n v="188.76025080000002"/>
    <n v="0"/>
    <n v="0"/>
  </r>
  <r>
    <n v="463"/>
    <x v="460"/>
    <s v=""/>
    <x v="1154"/>
    <n v="2017"/>
    <n v="28709714"/>
    <x v="199"/>
    <x v="458"/>
    <x v="456"/>
    <n v="7160"/>
    <s v="Tørring"/>
    <n v="766"/>
    <n v="153"/>
    <x v="178"/>
    <m/>
    <s v="DC"/>
    <s v="Decentralt værk"/>
    <n v="351100"/>
    <n v="350010"/>
    <x v="634"/>
    <x v="0"/>
    <s v="fvv"/>
    <d v="2003-10-15T00:00:00"/>
    <m/>
    <n v="2"/>
    <n v="0"/>
    <n v="2"/>
    <x v="937"/>
    <n v="3.9024000000000001"/>
    <n v="3.9024000000000001"/>
    <n v="0"/>
    <n v="0"/>
    <n v="1"/>
    <n v="0"/>
    <n v="0"/>
    <x v="0"/>
    <x v="0"/>
    <m/>
    <m/>
    <m/>
    <m/>
    <m/>
    <m/>
    <n v="3.70458"/>
    <m/>
    <m/>
    <m/>
    <m/>
    <m/>
    <m/>
    <m/>
    <m/>
    <m/>
    <m/>
    <m/>
    <s v="530353,5"/>
    <s v="6190486,3"/>
    <n v="3.70458"/>
    <n v="0"/>
    <n v="0"/>
  </r>
  <r>
    <n v="463"/>
    <x v="460"/>
    <s v=""/>
    <x v="1155"/>
    <n v="2017"/>
    <n v="28709714"/>
    <x v="199"/>
    <x v="458"/>
    <x v="456"/>
    <n v="7160"/>
    <s v="Tørring"/>
    <n v="766"/>
    <n v="153"/>
    <x v="178"/>
    <m/>
    <s v="DC"/>
    <s v="Decentralt værk"/>
    <n v="351100"/>
    <n v="350010"/>
    <x v="634"/>
    <x v="0"/>
    <s v="fvv"/>
    <d v="2012-01-01T00:00:00"/>
    <m/>
    <n v="3.15"/>
    <n v="0"/>
    <n v="3.15"/>
    <x v="938"/>
    <n v="1.1052"/>
    <n v="1.1052"/>
    <n v="0"/>
    <n v="0"/>
    <n v="1"/>
    <n v="0"/>
    <n v="0"/>
    <x v="0"/>
    <x v="0"/>
    <m/>
    <m/>
    <m/>
    <m/>
    <m/>
    <m/>
    <n v="1.0506672000000001"/>
    <m/>
    <m/>
    <m/>
    <m/>
    <m/>
    <m/>
    <m/>
    <m/>
    <m/>
    <m/>
    <m/>
    <s v="530353,5"/>
    <s v="6190486,3"/>
    <n v="1.0506672000000001"/>
    <n v="0"/>
    <n v="0"/>
  </r>
  <r>
    <n v="463"/>
    <x v="460"/>
    <s v=""/>
    <x v="1156"/>
    <n v="2017"/>
    <n v="28709714"/>
    <x v="199"/>
    <x v="458"/>
    <x v="456"/>
    <n v="7160"/>
    <s v="Tørring"/>
    <n v="766"/>
    <n v="153"/>
    <x v="178"/>
    <m/>
    <s v="DC"/>
    <s v="Decentralt værk"/>
    <n v="351100"/>
    <n v="350010"/>
    <x v="634"/>
    <x v="0"/>
    <s v="fvv"/>
    <d v="2012-01-01T00:00:00"/>
    <m/>
    <n v="3.66"/>
    <n v="0"/>
    <n v="3.66"/>
    <x v="939"/>
    <n v="25.9848"/>
    <n v="25.9848"/>
    <n v="0"/>
    <n v="0"/>
    <n v="1"/>
    <n v="0"/>
    <n v="0"/>
    <x v="0"/>
    <x v="0"/>
    <m/>
    <m/>
    <m/>
    <m/>
    <m/>
    <m/>
    <n v="24.671354399999998"/>
    <m/>
    <m/>
    <m/>
    <m/>
    <m/>
    <m/>
    <m/>
    <m/>
    <m/>
    <m/>
    <m/>
    <s v="530353,5"/>
    <s v="6190486,3"/>
    <n v="24.671354399999998"/>
    <n v="0"/>
    <n v="0"/>
  </r>
  <r>
    <n v="463"/>
    <x v="460"/>
    <s v=""/>
    <x v="1157"/>
    <n v="2017"/>
    <n v="28709714"/>
    <x v="199"/>
    <x v="458"/>
    <x v="456"/>
    <n v="7160"/>
    <s v="Tørring"/>
    <n v="766"/>
    <n v="153"/>
    <x v="178"/>
    <m/>
    <s v="DC"/>
    <s v="Decentralt værk"/>
    <n v="351100"/>
    <n v="350010"/>
    <x v="635"/>
    <x v="1"/>
    <s v="kvt"/>
    <d v="2003-10-21T00:00:00"/>
    <m/>
    <n v="11.5"/>
    <n v="5.0999999999999996"/>
    <n v="5.3"/>
    <x v="940"/>
    <n v="16.577999999999999"/>
    <n v="16.577999999999999"/>
    <n v="15.139969199999999"/>
    <n v="15.139969199999999"/>
    <n v="0.2352957767550459"/>
    <n v="0.76470422324495413"/>
    <n v="0"/>
    <x v="0"/>
    <x v="0"/>
    <m/>
    <m/>
    <m/>
    <m/>
    <m/>
    <m/>
    <n v="35.228001600000006"/>
    <m/>
    <m/>
    <m/>
    <m/>
    <m/>
    <m/>
    <m/>
    <m/>
    <m/>
    <m/>
    <m/>
    <s v="530353,5"/>
    <s v="6190486,3"/>
    <n v="35.228001600000006"/>
    <n v="0"/>
    <n v="0"/>
  </r>
  <r>
    <n v="463"/>
    <x v="460"/>
    <s v=""/>
    <x v="1158"/>
    <n v="2017"/>
    <n v="28709714"/>
    <x v="199"/>
    <x v="458"/>
    <x v="456"/>
    <n v="7160"/>
    <s v="Tørring"/>
    <n v="766"/>
    <n v="153"/>
    <x v="178"/>
    <m/>
    <s v="DC"/>
    <s v="Decentralt værk"/>
    <n v="351100"/>
    <n v="350010"/>
    <x v="39"/>
    <x v="5"/>
    <s v="kvt"/>
    <d v="2012-01-01T00:00:00"/>
    <m/>
    <n v="0.27"/>
    <n v="0.27"/>
    <n v="0"/>
    <x v="229"/>
    <n v="0"/>
    <n v="0"/>
    <n v="1.08E-3"/>
    <n v="1.08E-3"/>
    <n v="0"/>
    <n v="1"/>
    <n v="0"/>
    <x v="0"/>
    <x v="0"/>
    <m/>
    <m/>
    <m/>
    <n v="3.5870000000000003E-3"/>
    <m/>
    <m/>
    <m/>
    <m/>
    <m/>
    <m/>
    <m/>
    <m/>
    <m/>
    <m/>
    <m/>
    <m/>
    <m/>
    <m/>
    <s v="530353,5"/>
    <s v="6190486,3"/>
    <n v="3.5870000000000003E-3"/>
    <n v="0"/>
    <n v="0"/>
  </r>
  <r>
    <n v="463"/>
    <x v="460"/>
    <s v=""/>
    <x v="1159"/>
    <n v="2017"/>
    <n v="28709714"/>
    <x v="199"/>
    <x v="458"/>
    <x v="456"/>
    <n v="7160"/>
    <s v="Tørring"/>
    <n v="766"/>
    <n v="153"/>
    <x v="178"/>
    <m/>
    <s v="DC"/>
    <s v="Decentralt værk"/>
    <n v="351100"/>
    <n v="350010"/>
    <x v="636"/>
    <x v="0"/>
    <s v="fvv"/>
    <d v="2013-06-11T00:00:00"/>
    <m/>
    <n v="0.95"/>
    <n v="0"/>
    <n v="0.95"/>
    <x v="941"/>
    <n v="23.194800000000001"/>
    <n v="23.194800000000001"/>
    <n v="0"/>
    <n v="0"/>
    <n v="1"/>
    <n v="0"/>
    <n v="0"/>
    <x v="0"/>
    <x v="0"/>
    <m/>
    <m/>
    <m/>
    <m/>
    <m/>
    <m/>
    <m/>
    <m/>
    <m/>
    <m/>
    <m/>
    <m/>
    <n v="24.08"/>
    <m/>
    <m/>
    <m/>
    <m/>
    <m/>
    <s v="530353,5"/>
    <s v="6190486,3"/>
    <n v="0"/>
    <n v="24.08"/>
    <n v="0"/>
  </r>
  <r>
    <n v="463"/>
    <x v="461"/>
    <s v=""/>
    <x v="1160"/>
    <n v="2017"/>
    <n v="28709714"/>
    <x v="199"/>
    <x v="459"/>
    <x v="457"/>
    <n v="7160"/>
    <s v="Tørring"/>
    <n v="766"/>
    <n v="153"/>
    <x v="178"/>
    <m/>
    <s v="FJ"/>
    <s v="Fjernvarmeværk"/>
    <n v="351100"/>
    <n v="350010"/>
    <x v="637"/>
    <x v="3"/>
    <s v="fvv"/>
    <d v="2009-06-01T00:00:00"/>
    <m/>
    <n v="4.5999999999999996"/>
    <n v="0"/>
    <n v="4.5999999999999996"/>
    <x v="942"/>
    <n v="7.1496000000000004"/>
    <n v="7.1496000000000004"/>
    <n v="0"/>
    <n v="0"/>
    <n v="1"/>
    <n v="0"/>
    <n v="0"/>
    <x v="0"/>
    <x v="0"/>
    <m/>
    <m/>
    <m/>
    <m/>
    <m/>
    <m/>
    <m/>
    <m/>
    <m/>
    <m/>
    <m/>
    <m/>
    <m/>
    <m/>
    <m/>
    <n v="7.1496000000000004"/>
    <m/>
    <m/>
    <s v="530745,91"/>
    <s v="6190185,85"/>
    <n v="0"/>
    <n v="7.1496000000000004"/>
    <n v="0"/>
  </r>
  <r>
    <n v="463"/>
    <x v="461"/>
    <s v=""/>
    <x v="1161"/>
    <n v="2017"/>
    <n v="28709714"/>
    <x v="199"/>
    <x v="459"/>
    <x v="457"/>
    <n v="7160"/>
    <s v="Tørring"/>
    <n v="766"/>
    <n v="153"/>
    <x v="178"/>
    <m/>
    <s v="FJ"/>
    <s v="Fjernvarmeværk"/>
    <n v="351100"/>
    <n v="350010"/>
    <x v="638"/>
    <x v="3"/>
    <s v="fvv"/>
    <d v="2016-06-20T00:00:00"/>
    <m/>
    <n v="6"/>
    <n v="0"/>
    <n v="6"/>
    <x v="943"/>
    <n v="13.1472"/>
    <n v="13.1472"/>
    <n v="0"/>
    <n v="0"/>
    <n v="1"/>
    <n v="0"/>
    <n v="0"/>
    <x v="0"/>
    <x v="0"/>
    <m/>
    <m/>
    <m/>
    <m/>
    <m/>
    <m/>
    <m/>
    <m/>
    <m/>
    <m/>
    <m/>
    <m/>
    <m/>
    <m/>
    <m/>
    <n v="13.147200000000002"/>
    <m/>
    <m/>
    <s v="530745,91"/>
    <s v="6190185,85"/>
    <n v="0"/>
    <n v="13.147200000000002"/>
    <n v="0"/>
  </r>
  <r>
    <n v="465"/>
    <x v="462"/>
    <s v=""/>
    <x v="1162"/>
    <n v="2017"/>
    <n v="16500313"/>
    <x v="200"/>
    <x v="460"/>
    <x v="458"/>
    <n v="7171"/>
    <s v="Uldum"/>
    <n v="766"/>
    <n v="155"/>
    <x v="179"/>
    <m/>
    <s v="FJ"/>
    <s v="Fjernvarmeværk"/>
    <n v="353000"/>
    <n v="350030"/>
    <x v="13"/>
    <x v="0"/>
    <s v="fvv"/>
    <d v="1986-03-01T00:00:00"/>
    <d v="2017-06-01T00:00:00"/>
    <n v="2.38"/>
    <n v="0"/>
    <n v="2.5"/>
    <x v="944"/>
    <n v="12.433999999999999"/>
    <n v="12.36"/>
    <n v="0"/>
    <n v="0"/>
    <n v="1"/>
    <n v="0"/>
    <n v="0"/>
    <x v="0"/>
    <x v="0"/>
    <m/>
    <m/>
    <m/>
    <n v="0"/>
    <m/>
    <m/>
    <m/>
    <m/>
    <m/>
    <m/>
    <n v="12.3597"/>
    <m/>
    <m/>
    <m/>
    <m/>
    <m/>
    <m/>
    <m/>
    <s v="536861,71"/>
    <s v="6189755,69"/>
    <n v="0"/>
    <n v="12.3597"/>
    <n v="0"/>
  </r>
  <r>
    <n v="465"/>
    <x v="462"/>
    <s v=""/>
    <x v="1163"/>
    <n v="2017"/>
    <n v="16500313"/>
    <x v="200"/>
    <x v="460"/>
    <x v="458"/>
    <n v="7171"/>
    <s v="Uldum"/>
    <n v="766"/>
    <n v="155"/>
    <x v="179"/>
    <m/>
    <s v="FJ"/>
    <s v="Fjernvarmeværk"/>
    <n v="353000"/>
    <n v="350030"/>
    <x v="16"/>
    <x v="0"/>
    <s v="fvv"/>
    <d v="2007-01-01T00:00:00"/>
    <m/>
    <n v="4.29"/>
    <n v="0"/>
    <n v="4.5"/>
    <x v="945"/>
    <n v="39.155000000000001"/>
    <n v="38.920999999999999"/>
    <n v="0"/>
    <n v="0"/>
    <n v="1"/>
    <n v="0"/>
    <n v="0"/>
    <x v="0"/>
    <x v="0"/>
    <m/>
    <m/>
    <m/>
    <m/>
    <m/>
    <m/>
    <m/>
    <m/>
    <m/>
    <m/>
    <n v="38.920499999999997"/>
    <m/>
    <m/>
    <m/>
    <m/>
    <m/>
    <m/>
    <m/>
    <s v="536861,71"/>
    <s v="6189755,69"/>
    <n v="0"/>
    <n v="38.920499999999997"/>
    <n v="0"/>
  </r>
  <r>
    <n v="465"/>
    <x v="462"/>
    <s v=""/>
    <x v="1164"/>
    <n v="2017"/>
    <n v="16500313"/>
    <x v="200"/>
    <x v="460"/>
    <x v="458"/>
    <n v="7171"/>
    <s v="Uldum"/>
    <n v="766"/>
    <n v="155"/>
    <x v="179"/>
    <m/>
    <s v="FJ"/>
    <s v="Fjernvarmeværk"/>
    <n v="353000"/>
    <n v="350030"/>
    <x v="69"/>
    <x v="0"/>
    <s v="fvv"/>
    <d v="2008-01-01T00:00:00"/>
    <m/>
    <n v="6.9"/>
    <n v="0"/>
    <n v="7.5"/>
    <x v="946"/>
    <n v="0.34560000000000002"/>
    <n v="0.34560000000000002"/>
    <n v="0"/>
    <n v="0"/>
    <n v="1"/>
    <n v="0"/>
    <n v="0"/>
    <x v="0"/>
    <x v="0"/>
    <m/>
    <m/>
    <m/>
    <n v="0.376635"/>
    <m/>
    <m/>
    <m/>
    <m/>
    <m/>
    <m/>
    <m/>
    <m/>
    <m/>
    <m/>
    <m/>
    <m/>
    <m/>
    <m/>
    <s v="536861,71"/>
    <s v="6189755,69"/>
    <n v="0.376635"/>
    <n v="0"/>
    <n v="0"/>
  </r>
  <r>
    <n v="465"/>
    <x v="462"/>
    <s v=""/>
    <x v="1165"/>
    <n v="2017"/>
    <n v="16500313"/>
    <x v="200"/>
    <x v="460"/>
    <x v="458"/>
    <n v="7171"/>
    <s v="Uldum"/>
    <n v="766"/>
    <n v="155"/>
    <x v="179"/>
    <m/>
    <s v="FJ"/>
    <s v="Fjernvarmeværk"/>
    <n v="353000"/>
    <n v="350030"/>
    <x v="76"/>
    <x v="0"/>
    <s v="fvv"/>
    <d v="2017-06-01T00:00:00"/>
    <m/>
    <n v="2.4"/>
    <n v="0"/>
    <n v="2.5499999999999998"/>
    <x v="947"/>
    <n v="35.448999999999998"/>
    <n v="35.238"/>
    <n v="0"/>
    <n v="0"/>
    <n v="1"/>
    <n v="0"/>
    <n v="0"/>
    <x v="0"/>
    <x v="0"/>
    <m/>
    <m/>
    <m/>
    <m/>
    <m/>
    <m/>
    <m/>
    <m/>
    <m/>
    <m/>
    <n v="35.237699999999997"/>
    <m/>
    <m/>
    <m/>
    <m/>
    <m/>
    <m/>
    <m/>
    <s v="536861,71"/>
    <s v="6189755,69"/>
    <n v="0"/>
    <n v="35.237699999999997"/>
    <n v="0"/>
  </r>
  <r>
    <n v="466"/>
    <x v="463"/>
    <s v=""/>
    <x v="1166"/>
    <n v="2017"/>
    <n v="13231028"/>
    <x v="201"/>
    <x v="461"/>
    <x v="459"/>
    <n v="6990"/>
    <s v="Ulfborg"/>
    <n v="661"/>
    <n v="189"/>
    <x v="180"/>
    <m/>
    <s v="FJ"/>
    <s v="Fjernvarmeværk"/>
    <n v="353000"/>
    <n v="350030"/>
    <x v="639"/>
    <x v="0"/>
    <s v="fvv"/>
    <d v="2013-01-16T00:00:00"/>
    <m/>
    <n v="7"/>
    <n v="0"/>
    <n v="7"/>
    <x v="948"/>
    <n v="87.901200000000003"/>
    <n v="87.901200000000003"/>
    <n v="0"/>
    <n v="0"/>
    <n v="1"/>
    <n v="0"/>
    <n v="0"/>
    <x v="0"/>
    <x v="0"/>
    <m/>
    <m/>
    <m/>
    <m/>
    <m/>
    <m/>
    <m/>
    <m/>
    <m/>
    <m/>
    <n v="81.375"/>
    <m/>
    <m/>
    <m/>
    <m/>
    <m/>
    <m/>
    <m/>
    <s v="458021"/>
    <s v="6237509"/>
    <n v="0"/>
    <n v="81.375"/>
    <n v="0"/>
  </r>
  <r>
    <n v="466"/>
    <x v="464"/>
    <s v=""/>
    <x v="1167"/>
    <n v="2017"/>
    <n v="13231028"/>
    <x v="201"/>
    <x v="462"/>
    <x v="460"/>
    <n v="6990"/>
    <s v="Ulfborg"/>
    <n v="661"/>
    <n v="189"/>
    <x v="180"/>
    <m/>
    <s v="FJ"/>
    <s v="Fjernvarmeværk"/>
    <n v="353000"/>
    <n v="350030"/>
    <x v="500"/>
    <x v="0"/>
    <s v="fvv"/>
    <d v="1952-01-01T00:00:00"/>
    <m/>
    <n v="15.7"/>
    <n v="0"/>
    <n v="14.3"/>
    <x v="949"/>
    <n v="0.14399999999999999"/>
    <n v="0.14399999999999999"/>
    <n v="0"/>
    <n v="0"/>
    <n v="1"/>
    <n v="0"/>
    <n v="0"/>
    <x v="0"/>
    <x v="0"/>
    <m/>
    <m/>
    <m/>
    <m/>
    <m/>
    <m/>
    <m/>
    <m/>
    <m/>
    <m/>
    <m/>
    <m/>
    <m/>
    <n v="0.55164999999999997"/>
    <m/>
    <m/>
    <m/>
    <m/>
    <s v="458005"/>
    <s v="6236933"/>
    <n v="0"/>
    <n v="0.55164999999999997"/>
    <n v="0"/>
  </r>
  <r>
    <n v="469"/>
    <x v="465"/>
    <s v=""/>
    <x v="1168"/>
    <n v="2017"/>
    <n v="34916810"/>
    <x v="202"/>
    <x v="463"/>
    <x v="461"/>
    <n v="9370"/>
    <s v="Hals"/>
    <n v="851"/>
    <n v="294"/>
    <x v="181"/>
    <m/>
    <s v="FJ"/>
    <s v="Fjernvarmeværk"/>
    <n v="353000"/>
    <n v="350030"/>
    <x v="254"/>
    <x v="0"/>
    <s v="fvv"/>
    <d v="1982-01-01T00:00:00"/>
    <m/>
    <n v="2.4"/>
    <n v="0"/>
    <n v="2.9"/>
    <x v="21"/>
    <n v="0"/>
    <n v="0"/>
    <n v="0"/>
    <n v="0"/>
    <n v="1"/>
    <n v="0"/>
    <n v="0"/>
    <x v="0"/>
    <x v="0"/>
    <m/>
    <m/>
    <m/>
    <m/>
    <m/>
    <m/>
    <m/>
    <m/>
    <m/>
    <m/>
    <m/>
    <m/>
    <n v="0"/>
    <m/>
    <m/>
    <m/>
    <m/>
    <m/>
    <s v="576089,73"/>
    <s v="6326689,04"/>
    <n v="0"/>
    <n v="0"/>
    <n v="0"/>
  </r>
  <r>
    <n v="469"/>
    <x v="465"/>
    <s v=""/>
    <x v="1169"/>
    <n v="2017"/>
    <n v="34916810"/>
    <x v="202"/>
    <x v="463"/>
    <x v="461"/>
    <n v="9370"/>
    <s v="Hals"/>
    <n v="851"/>
    <n v="294"/>
    <x v="181"/>
    <m/>
    <s v="FJ"/>
    <s v="Fjernvarmeværk"/>
    <n v="353000"/>
    <n v="350030"/>
    <x v="69"/>
    <x v="0"/>
    <s v="fvv"/>
    <d v="2012-01-01T00:00:00"/>
    <m/>
    <n v="3.45"/>
    <n v="0"/>
    <n v="3.45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76089,73"/>
    <s v="6326689,04"/>
    <n v="0"/>
    <n v="0"/>
    <n v="0"/>
  </r>
  <r>
    <n v="469"/>
    <x v="465"/>
    <s v=""/>
    <x v="1170"/>
    <n v="2017"/>
    <n v="34916810"/>
    <x v="202"/>
    <x v="463"/>
    <x v="461"/>
    <n v="9370"/>
    <s v="Hals"/>
    <n v="851"/>
    <n v="294"/>
    <x v="181"/>
    <m/>
    <s v="FJ"/>
    <s v="Fjernvarmeværk"/>
    <n v="353000"/>
    <n v="350030"/>
    <x v="640"/>
    <x v="3"/>
    <s v="fvv"/>
    <d v="2006-01-01T00:00:00"/>
    <m/>
    <n v="3.5"/>
    <n v="0"/>
    <n v="3.5"/>
    <x v="950"/>
    <n v="7.5060000000000002"/>
    <n v="7.5060000000000002"/>
    <n v="0"/>
    <n v="0"/>
    <n v="1"/>
    <n v="0"/>
    <n v="0"/>
    <x v="0"/>
    <x v="0"/>
    <m/>
    <m/>
    <m/>
    <m/>
    <m/>
    <m/>
    <m/>
    <m/>
    <m/>
    <m/>
    <m/>
    <m/>
    <m/>
    <m/>
    <m/>
    <n v="7.5060000000000002"/>
    <m/>
    <m/>
    <s v="576089,73"/>
    <s v="6326689,04"/>
    <n v="0"/>
    <n v="7.5060000000000002"/>
    <n v="0"/>
  </r>
  <r>
    <n v="469"/>
    <x v="465"/>
    <s v=""/>
    <x v="1171"/>
    <n v="2017"/>
    <n v="34916810"/>
    <x v="202"/>
    <x v="463"/>
    <x v="461"/>
    <n v="9370"/>
    <s v="Hals"/>
    <n v="851"/>
    <n v="294"/>
    <x v="181"/>
    <m/>
    <s v="FJ"/>
    <s v="Fjernvarmeværk"/>
    <n v="353000"/>
    <n v="350030"/>
    <x v="641"/>
    <x v="0"/>
    <s v="fvv"/>
    <d v="2013-10-01T00:00:00"/>
    <m/>
    <n v="3.5"/>
    <n v="0"/>
    <n v="3.5"/>
    <x v="951"/>
    <n v="37.551600000000001"/>
    <n v="37.551600000000001"/>
    <n v="0"/>
    <n v="0"/>
    <n v="1"/>
    <n v="0"/>
    <n v="0"/>
    <x v="0"/>
    <x v="0"/>
    <m/>
    <m/>
    <m/>
    <m/>
    <m/>
    <m/>
    <m/>
    <m/>
    <m/>
    <n v="41.034999999999997"/>
    <m/>
    <m/>
    <n v="0"/>
    <m/>
    <m/>
    <m/>
    <m/>
    <m/>
    <s v="576089,73"/>
    <s v="6326689,04"/>
    <n v="0"/>
    <n v="41.034999999999997"/>
    <n v="0"/>
  </r>
  <r>
    <n v="473"/>
    <x v="466"/>
    <s v=""/>
    <x v="1172"/>
    <n v="2017"/>
    <n v="55946817"/>
    <x v="203"/>
    <x v="464"/>
    <x v="462"/>
    <n v="6580"/>
    <s v="Vamdrup"/>
    <n v="621"/>
    <n v="157"/>
    <x v="182"/>
    <n v="1"/>
    <s v="DC"/>
    <s v="Decentralt værk"/>
    <n v="353000"/>
    <n v="350030"/>
    <x v="13"/>
    <x v="0"/>
    <s v="fvv"/>
    <d v="1959-12-01T00:00:00"/>
    <m/>
    <n v="2.2999999999999998"/>
    <n v="0"/>
    <n v="2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17817,45"/>
    <s v="6142367,11"/>
    <n v="0"/>
    <n v="0"/>
    <n v="0"/>
  </r>
  <r>
    <n v="473"/>
    <x v="466"/>
    <s v=""/>
    <x v="1173"/>
    <n v="2017"/>
    <n v="55946817"/>
    <x v="203"/>
    <x v="464"/>
    <x v="462"/>
    <n v="6580"/>
    <s v="Vamdrup"/>
    <n v="621"/>
    <n v="157"/>
    <x v="182"/>
    <n v="1"/>
    <s v="DC"/>
    <s v="Decentralt værk"/>
    <n v="353000"/>
    <n v="350030"/>
    <x v="16"/>
    <x v="0"/>
    <s v="fvv"/>
    <d v="2012-01-01T00:00:00"/>
    <m/>
    <n v="4.5"/>
    <n v="0"/>
    <n v="3.9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17817,45"/>
    <s v="6142367,11"/>
    <n v="0"/>
    <n v="0"/>
    <n v="0"/>
  </r>
  <r>
    <n v="473"/>
    <x v="466"/>
    <s v=""/>
    <x v="1174"/>
    <n v="2017"/>
    <n v="55946817"/>
    <x v="203"/>
    <x v="464"/>
    <x v="462"/>
    <n v="6580"/>
    <s v="Vamdrup"/>
    <n v="621"/>
    <n v="157"/>
    <x v="182"/>
    <n v="1"/>
    <s v="DC"/>
    <s v="Decentralt værk"/>
    <n v="353000"/>
    <n v="350030"/>
    <x v="76"/>
    <x v="0"/>
    <s v="fvv"/>
    <d v="2012-01-01T00:00:00"/>
    <m/>
    <n v="8.1999999999999993"/>
    <n v="0"/>
    <n v="7.1"/>
    <x v="952"/>
    <n v="73.141199999999998"/>
    <n v="73.141199999999998"/>
    <n v="0"/>
    <n v="0"/>
    <n v="1"/>
    <n v="0"/>
    <n v="0"/>
    <x v="0"/>
    <x v="0"/>
    <m/>
    <m/>
    <m/>
    <m/>
    <m/>
    <m/>
    <n v="71.96028840000001"/>
    <m/>
    <m/>
    <m/>
    <m/>
    <m/>
    <m/>
    <m/>
    <m/>
    <m/>
    <m/>
    <m/>
    <s v="517817,45"/>
    <s v="6142367,11"/>
    <n v="71.96028840000001"/>
    <n v="0"/>
    <n v="0"/>
  </r>
  <r>
    <n v="473"/>
    <x v="466"/>
    <s v=""/>
    <x v="1175"/>
    <n v="2017"/>
    <n v="55946817"/>
    <x v="203"/>
    <x v="464"/>
    <x v="462"/>
    <n v="6580"/>
    <s v="Vamdrup"/>
    <n v="621"/>
    <n v="157"/>
    <x v="182"/>
    <n v="1"/>
    <s v="DC"/>
    <s v="Decentralt værk"/>
    <n v="353000"/>
    <n v="350030"/>
    <x v="75"/>
    <x v="1"/>
    <s v="kvt"/>
    <d v="1997-12-01T00:00:00"/>
    <m/>
    <n v="7.91"/>
    <n v="3"/>
    <n v="4"/>
    <x v="953"/>
    <n v="3.5999999999999997E-2"/>
    <n v="3.5999999999999997E-2"/>
    <n v="2.9520000000000001E-2"/>
    <n v="2.9520000000000001E-2"/>
    <n v="0.22076029846792353"/>
    <n v="0.77923970153207645"/>
    <n v="0"/>
    <x v="0"/>
    <x v="0"/>
    <m/>
    <m/>
    <m/>
    <m/>
    <m/>
    <m/>
    <n v="8.1536399999999995E-2"/>
    <m/>
    <m/>
    <m/>
    <m/>
    <m/>
    <m/>
    <m/>
    <m/>
    <m/>
    <m/>
    <m/>
    <s v="517817,45"/>
    <s v="6142367,11"/>
    <n v="8.1536399999999995E-2"/>
    <n v="0"/>
    <n v="0"/>
  </r>
  <r>
    <n v="473"/>
    <x v="467"/>
    <s v=""/>
    <x v="1176"/>
    <n v="2017"/>
    <n v="55946817"/>
    <x v="203"/>
    <x v="465"/>
    <x v="463"/>
    <n v="6580"/>
    <s v="Vamdrup"/>
    <n v="621"/>
    <n v="157"/>
    <x v="182"/>
    <m/>
    <s v="FJ"/>
    <s v="Fjernvarmeværk"/>
    <n v="353000"/>
    <n v="350030"/>
    <x v="642"/>
    <x v="0"/>
    <s v="fvv"/>
    <d v="1981-01-01T00:00:00"/>
    <m/>
    <n v="3.8"/>
    <n v="0"/>
    <n v="3.8"/>
    <x v="954"/>
    <n v="1.8E-3"/>
    <n v="1.8E-3"/>
    <n v="0"/>
    <n v="0"/>
    <n v="1"/>
    <n v="0"/>
    <n v="0"/>
    <x v="0"/>
    <x v="0"/>
    <m/>
    <m/>
    <m/>
    <m/>
    <m/>
    <m/>
    <n v="2.5344E-3"/>
    <m/>
    <m/>
    <m/>
    <m/>
    <m/>
    <m/>
    <m/>
    <m/>
    <m/>
    <m/>
    <m/>
    <s v="518742,42"/>
    <s v="6142113,03"/>
    <n v="2.5344E-3"/>
    <n v="0"/>
    <n v="0"/>
  </r>
  <r>
    <n v="475"/>
    <x v="468"/>
    <s v=""/>
    <x v="1177"/>
    <n v="2017"/>
    <n v="57301414"/>
    <x v="204"/>
    <x v="466"/>
    <x v="464"/>
    <n v="6600"/>
    <s v="Vejen"/>
    <n v="575"/>
    <n v="135"/>
    <x v="183"/>
    <m/>
    <s v="FJ"/>
    <s v="Fjernvarmeværk"/>
    <n v="353000"/>
    <n v="350030"/>
    <x v="643"/>
    <x v="0"/>
    <s v="fvv"/>
    <d v="2003-01-01T00:00:00"/>
    <m/>
    <n v="6"/>
    <n v="0"/>
    <n v="7"/>
    <x v="955"/>
    <n v="93.099599999999995"/>
    <n v="93.099599999999995"/>
    <n v="0"/>
    <n v="0"/>
    <n v="1"/>
    <n v="0"/>
    <n v="0"/>
    <x v="0"/>
    <x v="0"/>
    <m/>
    <m/>
    <m/>
    <m/>
    <m/>
    <m/>
    <m/>
    <m/>
    <m/>
    <m/>
    <n v="85.23360000000001"/>
    <m/>
    <m/>
    <m/>
    <m/>
    <m/>
    <m/>
    <m/>
    <s v="508674"/>
    <s v="6147053"/>
    <n v="0"/>
    <n v="85.23360000000001"/>
    <n v="0"/>
  </r>
  <r>
    <n v="475"/>
    <x v="468"/>
    <s v=""/>
    <x v="1178"/>
    <n v="2017"/>
    <n v="57301414"/>
    <x v="204"/>
    <x v="466"/>
    <x v="464"/>
    <n v="6600"/>
    <s v="Vejen"/>
    <n v="575"/>
    <n v="135"/>
    <x v="183"/>
    <m/>
    <s v="FJ"/>
    <s v="Fjernvarmeværk"/>
    <n v="353000"/>
    <n v="350030"/>
    <x v="69"/>
    <x v="0"/>
    <s v="fvv"/>
    <d v="2004-01-01T00:00:00"/>
    <m/>
    <n v="5"/>
    <n v="0"/>
    <n v="4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n v="0"/>
    <m/>
    <m/>
    <m/>
    <m/>
    <s v="508674"/>
    <s v="6147053"/>
    <n v="0"/>
    <n v="0"/>
    <n v="0"/>
  </r>
  <r>
    <n v="475"/>
    <x v="468"/>
    <s v=""/>
    <x v="1179"/>
    <n v="2017"/>
    <n v="57301414"/>
    <x v="204"/>
    <x v="466"/>
    <x v="464"/>
    <n v="6600"/>
    <s v="Vejen"/>
    <n v="575"/>
    <n v="135"/>
    <x v="183"/>
    <m/>
    <s v="FJ"/>
    <s v="Fjernvarmeværk"/>
    <n v="353000"/>
    <n v="350030"/>
    <x v="644"/>
    <x v="0"/>
    <s v="fvv"/>
    <d v="2010-12-01T00:00:00"/>
    <m/>
    <n v="6"/>
    <n v="0"/>
    <n v="7"/>
    <x v="956"/>
    <n v="120.6828"/>
    <n v="120.6828"/>
    <n v="0"/>
    <n v="0"/>
    <n v="1"/>
    <n v="0"/>
    <n v="0"/>
    <x v="0"/>
    <x v="0"/>
    <m/>
    <m/>
    <m/>
    <m/>
    <m/>
    <m/>
    <m/>
    <m/>
    <m/>
    <m/>
    <n v="114.27119999999999"/>
    <m/>
    <m/>
    <m/>
    <m/>
    <m/>
    <m/>
    <m/>
    <s v="508674"/>
    <s v="6147053"/>
    <n v="0"/>
    <n v="114.27119999999999"/>
    <n v="0"/>
  </r>
  <r>
    <n v="475"/>
    <x v="469"/>
    <s v=""/>
    <x v="1180"/>
    <n v="2017"/>
    <n v="57301414"/>
    <x v="204"/>
    <x v="467"/>
    <x v="465"/>
    <n v="6600"/>
    <s v="Vejen"/>
    <n v="575"/>
    <n v="135"/>
    <x v="183"/>
    <m/>
    <s v="FJ"/>
    <s v="Fjernvarmeværk"/>
    <n v="353000"/>
    <n v="350030"/>
    <x v="645"/>
    <x v="0"/>
    <s v="fvv"/>
    <d v="1992-01-01T00:00:00"/>
    <m/>
    <n v="9.5"/>
    <n v="0"/>
    <n v="9"/>
    <x v="957"/>
    <n v="1.4256"/>
    <n v="1.4256"/>
    <n v="0"/>
    <n v="0"/>
    <n v="1"/>
    <n v="0"/>
    <n v="0"/>
    <x v="0"/>
    <x v="0"/>
    <m/>
    <m/>
    <m/>
    <m/>
    <m/>
    <m/>
    <n v="1.5630516000000001"/>
    <m/>
    <m/>
    <m/>
    <m/>
    <m/>
    <m/>
    <m/>
    <m/>
    <m/>
    <m/>
    <m/>
    <s v="510935,91"/>
    <s v="6146997,2"/>
    <n v="1.5630516000000001"/>
    <n v="0"/>
    <n v="0"/>
  </r>
  <r>
    <n v="475"/>
    <x v="469"/>
    <s v=""/>
    <x v="1181"/>
    <n v="2017"/>
    <n v="57301414"/>
    <x v="204"/>
    <x v="467"/>
    <x v="465"/>
    <n v="6600"/>
    <s v="Vejen"/>
    <n v="575"/>
    <n v="135"/>
    <x v="183"/>
    <m/>
    <s v="FJ"/>
    <s v="Fjernvarmeværk"/>
    <n v="353000"/>
    <n v="350030"/>
    <x v="168"/>
    <x v="0"/>
    <s v="fvv"/>
    <d v="2014-12-10T00:00:00"/>
    <m/>
    <n v="10"/>
    <n v="0"/>
    <n v="10"/>
    <x v="958"/>
    <n v="146.4444"/>
    <n v="146.4444"/>
    <n v="0"/>
    <n v="0"/>
    <n v="1"/>
    <n v="0"/>
    <n v="0"/>
    <x v="0"/>
    <x v="0"/>
    <m/>
    <m/>
    <m/>
    <m/>
    <m/>
    <m/>
    <m/>
    <m/>
    <m/>
    <n v="159.761"/>
    <m/>
    <m/>
    <m/>
    <m/>
    <m/>
    <m/>
    <m/>
    <m/>
    <s v="510935,91"/>
    <s v="6146997,2"/>
    <n v="0"/>
    <n v="159.761"/>
    <n v="0"/>
  </r>
  <r>
    <n v="475"/>
    <x v="470"/>
    <s v=""/>
    <x v="1182"/>
    <n v="2017"/>
    <n v="57301414"/>
    <x v="204"/>
    <x v="468"/>
    <x v="466"/>
    <n v="6600"/>
    <s v="Vejen"/>
    <n v="575"/>
    <n v="135"/>
    <x v="183"/>
    <m/>
    <s v="FJ"/>
    <s v="Fjernvarmeværk"/>
    <n v="353000"/>
    <n v="350030"/>
    <x v="646"/>
    <x v="0"/>
    <s v="fvv"/>
    <d v="2007-01-01T00:00:00"/>
    <m/>
    <n v="11"/>
    <n v="0"/>
    <n v="10"/>
    <x v="959"/>
    <n v="1.728"/>
    <n v="1.728"/>
    <n v="0"/>
    <n v="0"/>
    <n v="1"/>
    <n v="0"/>
    <n v="0"/>
    <x v="0"/>
    <x v="0"/>
    <m/>
    <m/>
    <m/>
    <m/>
    <m/>
    <m/>
    <n v="1.6570224"/>
    <m/>
    <m/>
    <m/>
    <m/>
    <m/>
    <m/>
    <m/>
    <m/>
    <m/>
    <m/>
    <m/>
    <s v="507851"/>
    <s v="6147432"/>
    <n v="1.6570224"/>
    <n v="0"/>
    <n v="0"/>
  </r>
  <r>
    <n v="481"/>
    <x v="471"/>
    <s v=""/>
    <x v="1183"/>
    <n v="2017"/>
    <n v="69330428"/>
    <x v="205"/>
    <x v="469"/>
    <x v="467"/>
    <n v="4600"/>
    <s v="Køge"/>
    <n v="259"/>
    <n v="2"/>
    <x v="5"/>
    <n v="1"/>
    <s v="DC"/>
    <s v="Decentralt værk"/>
    <n v="353000"/>
    <n v="350030"/>
    <x v="647"/>
    <x v="8"/>
    <s v="kvt"/>
    <d v="1987-01-01T00:00:00"/>
    <m/>
    <n v="46.5"/>
    <n v="11"/>
    <n v="41.8"/>
    <x v="960"/>
    <n v="622.27345600000001"/>
    <n v="622.27345600000001"/>
    <n v="138.33756"/>
    <n v="108.48416400000001"/>
    <n v="0.3251587074052591"/>
    <n v="0.6748412925947409"/>
    <n v="0"/>
    <x v="0"/>
    <x v="0"/>
    <m/>
    <n v="0.1792665"/>
    <m/>
    <m/>
    <m/>
    <n v="0"/>
    <m/>
    <m/>
    <m/>
    <m/>
    <n v="956.69723999999997"/>
    <n v="0"/>
    <m/>
    <m/>
    <m/>
    <m/>
    <m/>
    <m/>
    <s v="701707,28"/>
    <s v="6150777,72"/>
    <n v="0.1792665"/>
    <n v="956.69723999999997"/>
    <n v="0"/>
  </r>
  <r>
    <n v="481"/>
    <x v="471"/>
    <s v=""/>
    <x v="1184"/>
    <n v="2017"/>
    <n v="69330428"/>
    <x v="205"/>
    <x v="469"/>
    <x v="467"/>
    <n v="4600"/>
    <s v="Køge"/>
    <n v="259"/>
    <n v="2"/>
    <x v="5"/>
    <n v="1"/>
    <s v="DC"/>
    <s v="Decentralt værk"/>
    <n v="353000"/>
    <n v="350030"/>
    <x v="648"/>
    <x v="8"/>
    <s v="kvt"/>
    <d v="1998-01-01T00:00:00"/>
    <m/>
    <n v="56.2"/>
    <n v="15"/>
    <n v="53"/>
    <x v="961"/>
    <n v="976.56846780000001"/>
    <n v="976.56846780000001"/>
    <n v="298.70589974400002"/>
    <n v="270.45353447999997"/>
    <n v="0.32511048930122577"/>
    <n v="0.67488951069877423"/>
    <n v="0"/>
    <x v="0"/>
    <x v="0"/>
    <m/>
    <n v="0.50405999999999995"/>
    <m/>
    <m/>
    <m/>
    <n v="0"/>
    <m/>
    <m/>
    <m/>
    <m/>
    <n v="1501.3983700000001"/>
    <n v="0"/>
    <m/>
    <m/>
    <m/>
    <m/>
    <m/>
    <m/>
    <s v="701707,28"/>
    <s v="6150777,72"/>
    <n v="0.50405999999999995"/>
    <n v="1501.3983700000001"/>
    <n v="0"/>
  </r>
  <r>
    <n v="481"/>
    <x v="471"/>
    <s v=""/>
    <x v="1185"/>
    <n v="2017"/>
    <n v="69330428"/>
    <x v="205"/>
    <x v="469"/>
    <x v="467"/>
    <n v="4600"/>
    <s v="Køge"/>
    <n v="259"/>
    <n v="2"/>
    <x v="5"/>
    <n v="1"/>
    <s v="DC"/>
    <s v="Decentralt værk"/>
    <n v="353000"/>
    <n v="350030"/>
    <x v="649"/>
    <x v="5"/>
    <s v="kvt"/>
    <d v="2012-01-01T00:00:00"/>
    <m/>
    <n v="0.14000000000000001"/>
    <n v="0"/>
    <n v="0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701707,28"/>
    <s v="6150777,72"/>
    <n v="0"/>
    <n v="0"/>
    <n v="0"/>
  </r>
  <r>
    <n v="481"/>
    <x v="471"/>
    <s v=""/>
    <x v="1186"/>
    <n v="2017"/>
    <n v="69330428"/>
    <x v="205"/>
    <x v="469"/>
    <x v="467"/>
    <n v="4600"/>
    <s v="Køge"/>
    <n v="259"/>
    <n v="2"/>
    <x v="5"/>
    <n v="1"/>
    <s v="DC"/>
    <s v="Decentralt værk"/>
    <n v="353000"/>
    <n v="350030"/>
    <x v="650"/>
    <x v="5"/>
    <s v="kvt"/>
    <d v="2012-01-01T00:00:00"/>
    <m/>
    <n v="0.14000000000000001"/>
    <n v="0"/>
    <n v="0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701707,28"/>
    <s v="6150777,72"/>
    <n v="0"/>
    <n v="0"/>
    <n v="0"/>
  </r>
  <r>
    <n v="481"/>
    <x v="472"/>
    <s v=""/>
    <x v="1187"/>
    <n v="2017"/>
    <n v="69330428"/>
    <x v="205"/>
    <x v="470"/>
    <x v="468"/>
    <n v="2680"/>
    <s v="Solrød Strand"/>
    <n v="269"/>
    <n v="2"/>
    <x v="5"/>
    <n v="1"/>
    <s v="DC"/>
    <s v="Decentralt værk"/>
    <n v="353000"/>
    <n v="350030"/>
    <x v="651"/>
    <x v="0"/>
    <s v="fvv"/>
    <d v="1998-09-01T00:00:00"/>
    <m/>
    <n v="13.3"/>
    <n v="0"/>
    <n v="12"/>
    <x v="962"/>
    <n v="24.244"/>
    <n v="24.244"/>
    <n v="0"/>
    <n v="0"/>
    <n v="1"/>
    <n v="0"/>
    <n v="0"/>
    <x v="0"/>
    <x v="0"/>
    <m/>
    <m/>
    <m/>
    <n v="0"/>
    <m/>
    <n v="0"/>
    <m/>
    <m/>
    <n v="26.086378518"/>
    <m/>
    <m/>
    <m/>
    <m/>
    <m/>
    <m/>
    <m/>
    <m/>
    <m/>
    <s v="702461,49"/>
    <s v="6159598,27"/>
    <n v="0"/>
    <n v="26.086378518"/>
    <n v="0"/>
  </r>
  <r>
    <n v="481"/>
    <x v="472"/>
    <s v=""/>
    <x v="1188"/>
    <n v="2017"/>
    <n v="69330428"/>
    <x v="205"/>
    <x v="470"/>
    <x v="468"/>
    <n v="2680"/>
    <s v="Solrød Strand"/>
    <n v="269"/>
    <n v="2"/>
    <x v="5"/>
    <n v="1"/>
    <s v="DC"/>
    <s v="Decentralt værk"/>
    <n v="353000"/>
    <n v="350030"/>
    <x v="652"/>
    <x v="0"/>
    <s v="fvv"/>
    <d v="1998-09-01T00:00:00"/>
    <m/>
    <n v="12"/>
    <n v="0"/>
    <n v="12"/>
    <x v="963"/>
    <n v="0.879"/>
    <n v="0.879"/>
    <n v="0"/>
    <n v="0"/>
    <n v="1"/>
    <n v="0"/>
    <n v="0"/>
    <x v="0"/>
    <x v="0"/>
    <m/>
    <m/>
    <m/>
    <n v="1.04023"/>
    <m/>
    <n v="7.5899999999999995E-3"/>
    <m/>
    <m/>
    <m/>
    <m/>
    <m/>
    <m/>
    <m/>
    <n v="0"/>
    <m/>
    <m/>
    <m/>
    <m/>
    <s v="702461,49"/>
    <s v="6159598,27"/>
    <n v="1.04782"/>
    <n v="0"/>
    <n v="0"/>
  </r>
  <r>
    <n v="481"/>
    <x v="472"/>
    <s v=""/>
    <x v="1189"/>
    <n v="2017"/>
    <n v="69330428"/>
    <x v="205"/>
    <x v="470"/>
    <x v="468"/>
    <n v="2680"/>
    <s v="Solrød Strand"/>
    <n v="269"/>
    <n v="2"/>
    <x v="5"/>
    <n v="1"/>
    <s v="DC"/>
    <s v="Decentralt værk"/>
    <n v="353000"/>
    <n v="350030"/>
    <x v="70"/>
    <x v="1"/>
    <s v="kvt"/>
    <d v="2015-12-01T00:00:00"/>
    <m/>
    <n v="7.0490000000000004"/>
    <n v="3.0470000000000002"/>
    <n v="3.6859999999999999"/>
    <x v="964"/>
    <n v="102.474"/>
    <n v="100.464"/>
    <n v="85.991479200000001"/>
    <n v="85.991479200000001"/>
    <n v="0.2476578257561321"/>
    <n v="0.75234217424386785"/>
    <n v="0"/>
    <x v="0"/>
    <x v="0"/>
    <m/>
    <m/>
    <m/>
    <m/>
    <m/>
    <m/>
    <m/>
    <m/>
    <n v="206.88625462799999"/>
    <m/>
    <m/>
    <m/>
    <m/>
    <m/>
    <m/>
    <m/>
    <m/>
    <m/>
    <s v="702461,49"/>
    <s v="6159598,27"/>
    <n v="0"/>
    <n v="206.88625462799999"/>
    <n v="0"/>
  </r>
  <r>
    <n v="482"/>
    <x v="473"/>
    <s v=""/>
    <x v="1190"/>
    <n v="2017"/>
    <n v="27360912"/>
    <x v="206"/>
    <x v="471"/>
    <x v="469"/>
    <n v="7570"/>
    <s v="Vemb"/>
    <n v="661"/>
    <n v="188"/>
    <x v="184"/>
    <m/>
    <s v="FJ"/>
    <s v="Fjernvarmeværk"/>
    <n v="353000"/>
    <n v="350030"/>
    <x v="145"/>
    <x v="0"/>
    <s v="fvv"/>
    <d v="2012-01-01T00:00:00"/>
    <m/>
    <n v="2"/>
    <n v="0"/>
    <n v="2"/>
    <x v="965"/>
    <n v="2.9160000000000002E-3"/>
    <n v="2.9160000000000002E-3"/>
    <n v="0"/>
    <n v="0"/>
    <n v="1"/>
    <n v="0"/>
    <n v="0"/>
    <x v="0"/>
    <x v="0"/>
    <m/>
    <m/>
    <n v="0"/>
    <n v="3.0960000000000002E-3"/>
    <m/>
    <m/>
    <m/>
    <m/>
    <m/>
    <m/>
    <m/>
    <m/>
    <m/>
    <n v="0"/>
    <m/>
    <m/>
    <m/>
    <m/>
    <s v="459248,58"/>
    <s v="6244459,7"/>
    <n v="3.0960000000000002E-3"/>
    <n v="0"/>
    <n v="0"/>
  </r>
  <r>
    <n v="482"/>
    <x v="473"/>
    <s v=""/>
    <x v="1191"/>
    <n v="2017"/>
    <n v="27360912"/>
    <x v="206"/>
    <x v="471"/>
    <x v="469"/>
    <n v="7570"/>
    <s v="Vemb"/>
    <n v="661"/>
    <n v="188"/>
    <x v="184"/>
    <m/>
    <s v="FJ"/>
    <s v="Fjernvarmeværk"/>
    <n v="353000"/>
    <n v="350030"/>
    <x v="146"/>
    <x v="0"/>
    <s v="fvv"/>
    <d v="2012-01-01T00:00:00"/>
    <m/>
    <n v="3.88"/>
    <n v="0"/>
    <n v="3.65"/>
    <x v="966"/>
    <n v="0.25430399999999997"/>
    <n v="0.25430399999999997"/>
    <n v="0"/>
    <n v="0"/>
    <n v="1"/>
    <n v="0"/>
    <n v="0"/>
    <x v="0"/>
    <x v="0"/>
    <m/>
    <m/>
    <m/>
    <n v="0.27345600000000003"/>
    <m/>
    <m/>
    <m/>
    <m/>
    <m/>
    <m/>
    <m/>
    <m/>
    <m/>
    <n v="0"/>
    <m/>
    <m/>
    <m/>
    <m/>
    <s v="459248,58"/>
    <s v="6244459,7"/>
    <n v="0.27345600000000003"/>
    <n v="0"/>
    <n v="0"/>
  </r>
  <r>
    <n v="482"/>
    <x v="473"/>
    <s v=""/>
    <x v="1192"/>
    <n v="2017"/>
    <n v="27360912"/>
    <x v="206"/>
    <x v="471"/>
    <x v="469"/>
    <n v="7570"/>
    <s v="Vemb"/>
    <n v="661"/>
    <n v="188"/>
    <x v="184"/>
    <m/>
    <s v="FJ"/>
    <s v="Fjernvarmeværk"/>
    <n v="353000"/>
    <n v="350030"/>
    <x v="3"/>
    <x v="0"/>
    <s v="fvv"/>
    <d v="2014-09-04T00:00:00"/>
    <m/>
    <n v="4"/>
    <n v="0"/>
    <n v="4"/>
    <x v="967"/>
    <n v="37.66968"/>
    <n v="37.66968"/>
    <n v="0"/>
    <n v="0"/>
    <n v="1"/>
    <n v="0"/>
    <n v="0"/>
    <x v="0"/>
    <x v="0"/>
    <m/>
    <m/>
    <m/>
    <m/>
    <m/>
    <m/>
    <m/>
    <m/>
    <m/>
    <m/>
    <n v="33.827760000000005"/>
    <m/>
    <m/>
    <m/>
    <m/>
    <m/>
    <m/>
    <m/>
    <s v="459248,58"/>
    <s v="6244459,7"/>
    <n v="0"/>
    <n v="33.827760000000005"/>
    <n v="0"/>
  </r>
  <r>
    <n v="484"/>
    <x v="474"/>
    <s v=""/>
    <x v="1193"/>
    <n v="2017"/>
    <n v="13096414"/>
    <x v="207"/>
    <x v="472"/>
    <x v="470"/>
    <n v="9700"/>
    <s v="Brønderslev"/>
    <n v="849"/>
    <n v="311"/>
    <x v="185"/>
    <m/>
    <s v="FJ"/>
    <s v="Fjernvarmeværk"/>
    <n v="353000"/>
    <n v="350030"/>
    <x v="69"/>
    <x v="0"/>
    <s v="fvv"/>
    <d v="1984-01-01T00:00:00"/>
    <m/>
    <n v="1.2"/>
    <n v="0"/>
    <n v="1.2"/>
    <x v="21"/>
    <n v="0"/>
    <n v="0"/>
    <n v="0"/>
    <n v="0"/>
    <n v="1"/>
    <n v="0"/>
    <n v="0"/>
    <x v="0"/>
    <x v="0"/>
    <m/>
    <m/>
    <m/>
    <m/>
    <m/>
    <m/>
    <m/>
    <m/>
    <m/>
    <m/>
    <m/>
    <m/>
    <m/>
    <m/>
    <m/>
    <m/>
    <m/>
    <m/>
    <s v="545762,14"/>
    <s v="6349398,66"/>
    <n v="0"/>
    <n v="0"/>
    <n v="0"/>
  </r>
  <r>
    <n v="484"/>
    <x v="474"/>
    <s v=""/>
    <x v="1194"/>
    <n v="2017"/>
    <n v="13096414"/>
    <x v="207"/>
    <x v="472"/>
    <x v="470"/>
    <n v="9700"/>
    <s v="Brønderslev"/>
    <n v="849"/>
    <n v="311"/>
    <x v="185"/>
    <m/>
    <s v="FJ"/>
    <s v="Fjernvarmeværk"/>
    <n v="353000"/>
    <n v="350030"/>
    <x v="69"/>
    <x v="0"/>
    <s v="fvv"/>
    <d v="1963-01-01T00:00:00"/>
    <d v="2018-01-10T00:00:00"/>
    <n v="0.4"/>
    <n v="0"/>
    <n v="0.4"/>
    <x v="968"/>
    <n v="0.10209600000000001"/>
    <n v="0.10209600000000001"/>
    <n v="0"/>
    <n v="0"/>
    <n v="1"/>
    <n v="0"/>
    <n v="0"/>
    <x v="0"/>
    <x v="0"/>
    <m/>
    <m/>
    <m/>
    <n v="0.10209600000000001"/>
    <m/>
    <m/>
    <m/>
    <m/>
    <m/>
    <m/>
    <m/>
    <m/>
    <m/>
    <m/>
    <m/>
    <m/>
    <m/>
    <m/>
    <s v="545762,14"/>
    <s v="6349398,66"/>
    <n v="0.10209600000000001"/>
    <n v="0"/>
    <n v="0"/>
  </r>
  <r>
    <n v="484"/>
    <x v="474"/>
    <s v=""/>
    <x v="1195"/>
    <n v="2017"/>
    <n v="13096414"/>
    <x v="207"/>
    <x v="472"/>
    <x v="470"/>
    <n v="9700"/>
    <s v="Brønderslev"/>
    <n v="849"/>
    <n v="311"/>
    <x v="185"/>
    <m/>
    <s v="FJ"/>
    <s v="Fjernvarmeværk"/>
    <n v="353000"/>
    <n v="350030"/>
    <x v="653"/>
    <x v="0"/>
    <s v="fvv"/>
    <d v="2014-10-31T00:00:00"/>
    <d v="2018-10-01T00:00:00"/>
    <n v="1"/>
    <n v="0"/>
    <n v="1"/>
    <x v="969"/>
    <n v="14.019983999999999"/>
    <n v="14.019983999999999"/>
    <n v="0"/>
    <n v="0"/>
    <n v="1"/>
    <n v="0"/>
    <n v="0"/>
    <x v="0"/>
    <x v="0"/>
    <m/>
    <m/>
    <m/>
    <m/>
    <m/>
    <m/>
    <m/>
    <m/>
    <m/>
    <m/>
    <m/>
    <m/>
    <n v="14.019984000000001"/>
    <m/>
    <m/>
    <m/>
    <m/>
    <m/>
    <s v="545762,14"/>
    <s v="6349398,66"/>
    <n v="0"/>
    <n v="14.019984000000001"/>
    <n v="0"/>
  </r>
  <r>
    <n v="486"/>
    <x v="475"/>
    <s v=""/>
    <x v="1196"/>
    <n v="2017"/>
    <n v="63195111"/>
    <x v="208"/>
    <x v="473"/>
    <x v="471"/>
    <n v="7770"/>
    <s v="Vestervig"/>
    <n v="787"/>
    <n v="259"/>
    <x v="186"/>
    <m/>
    <s v="FJ"/>
    <s v="Fjernvarmeværk"/>
    <n v="353000"/>
    <n v="350030"/>
    <x v="3"/>
    <x v="0"/>
    <s v="fvv"/>
    <d v="2011-11-01T00:00:00"/>
    <m/>
    <n v="4.5"/>
    <n v="0"/>
    <n v="4.5"/>
    <x v="970"/>
    <n v="53.380800000000001"/>
    <n v="51.246000000000002"/>
    <n v="0"/>
    <n v="0"/>
    <n v="1"/>
    <n v="0"/>
    <n v="0"/>
    <x v="0"/>
    <x v="0"/>
    <m/>
    <m/>
    <m/>
    <m/>
    <m/>
    <m/>
    <m/>
    <m/>
    <m/>
    <m/>
    <n v="51.196680000000001"/>
    <m/>
    <m/>
    <m/>
    <m/>
    <m/>
    <m/>
    <m/>
    <s v="458289,71"/>
    <s v="6291223,73"/>
    <n v="0"/>
    <n v="51.196680000000001"/>
    <n v="0"/>
  </r>
  <r>
    <n v="486"/>
    <x v="475"/>
    <s v=""/>
    <x v="1197"/>
    <n v="2017"/>
    <n v="63195111"/>
    <x v="208"/>
    <x v="473"/>
    <x v="471"/>
    <n v="7770"/>
    <s v="Vestervig"/>
    <n v="787"/>
    <n v="259"/>
    <x v="186"/>
    <m/>
    <s v="FJ"/>
    <s v="Fjernvarmeværk"/>
    <n v="353000"/>
    <n v="350030"/>
    <x v="654"/>
    <x v="0"/>
    <s v="fvv"/>
    <d v="1964-06-01T00:00:00"/>
    <m/>
    <n v="2.5"/>
    <n v="0"/>
    <n v="2.25"/>
    <x v="971"/>
    <n v="0.29160000000000003"/>
    <n v="0.28079999999999999"/>
    <n v="0"/>
    <n v="0"/>
    <n v="1"/>
    <n v="0"/>
    <n v="0"/>
    <x v="0"/>
    <x v="0"/>
    <m/>
    <m/>
    <m/>
    <n v="0.36360000000000003"/>
    <m/>
    <m/>
    <m/>
    <m/>
    <m/>
    <m/>
    <m/>
    <m/>
    <m/>
    <m/>
    <m/>
    <m/>
    <m/>
    <m/>
    <s v="458289,71"/>
    <s v="6291223,73"/>
    <n v="0.36360000000000003"/>
    <n v="0"/>
    <n v="0"/>
  </r>
  <r>
    <n v="486"/>
    <x v="475"/>
    <s v=""/>
    <x v="1198"/>
    <n v="2017"/>
    <n v="63195111"/>
    <x v="208"/>
    <x v="473"/>
    <x v="471"/>
    <n v="7770"/>
    <s v="Vestervig"/>
    <n v="787"/>
    <n v="259"/>
    <x v="186"/>
    <m/>
    <s v="FJ"/>
    <s v="Fjernvarmeværk"/>
    <n v="353000"/>
    <n v="350030"/>
    <x v="655"/>
    <x v="0"/>
    <s v="fvv"/>
    <d v="1964-06-01T00:00:00"/>
    <m/>
    <n v="1"/>
    <n v="0"/>
    <n v="0.9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458289,71"/>
    <s v="6291223,73"/>
    <n v="0"/>
    <n v="0"/>
    <n v="0"/>
  </r>
  <r>
    <n v="490"/>
    <x v="476"/>
    <s v=""/>
    <x v="1199"/>
    <n v="2017"/>
    <n v="31220912"/>
    <x v="209"/>
    <x v="474"/>
    <x v="472"/>
    <n v="7830"/>
    <s v="Vinderup"/>
    <n v="661"/>
    <n v="194"/>
    <x v="187"/>
    <n v="1"/>
    <s v="DC"/>
    <s v="Decentralt værk"/>
    <n v="353000"/>
    <n v="350030"/>
    <x v="656"/>
    <x v="0"/>
    <s v="fvv"/>
    <d v="1983-12-01T00:00:00"/>
    <m/>
    <n v="10"/>
    <n v="0"/>
    <n v="10"/>
    <x v="972"/>
    <n v="8.8775999999999993"/>
    <n v="8.85168"/>
    <n v="0"/>
    <n v="0"/>
    <n v="1"/>
    <n v="0"/>
    <n v="0"/>
    <x v="0"/>
    <x v="0"/>
    <m/>
    <m/>
    <m/>
    <n v="0"/>
    <m/>
    <m/>
    <n v="8.4940812000000001"/>
    <m/>
    <m/>
    <m/>
    <m/>
    <m/>
    <m/>
    <m/>
    <m/>
    <m/>
    <m/>
    <m/>
    <s v="487240,18"/>
    <s v="6259219,84"/>
    <n v="8.4940812000000001"/>
    <n v="0"/>
    <n v="0"/>
  </r>
  <r>
    <n v="490"/>
    <x v="476"/>
    <s v=""/>
    <x v="1200"/>
    <n v="2017"/>
    <n v="31220912"/>
    <x v="209"/>
    <x v="474"/>
    <x v="472"/>
    <n v="7830"/>
    <s v="Vinderup"/>
    <n v="661"/>
    <n v="194"/>
    <x v="187"/>
    <n v="1"/>
    <s v="DC"/>
    <s v="Decentralt værk"/>
    <n v="353000"/>
    <n v="350030"/>
    <x v="657"/>
    <x v="0"/>
    <s v="fvv"/>
    <d v="1995-10-01T00:00:00"/>
    <m/>
    <n v="5"/>
    <n v="0"/>
    <n v="5"/>
    <x v="973"/>
    <n v="8.8775999999999993"/>
    <n v="8.85168"/>
    <n v="0"/>
    <n v="0"/>
    <n v="1"/>
    <n v="0"/>
    <n v="0"/>
    <x v="0"/>
    <x v="0"/>
    <m/>
    <m/>
    <m/>
    <n v="0"/>
    <m/>
    <m/>
    <n v="8.494120800000001"/>
    <m/>
    <m/>
    <m/>
    <m/>
    <m/>
    <m/>
    <m/>
    <m/>
    <m/>
    <m/>
    <m/>
    <s v="487240,18"/>
    <s v="6259219,84"/>
    <n v="8.494120800000001"/>
    <n v="0"/>
    <n v="0"/>
  </r>
  <r>
    <n v="490"/>
    <x v="476"/>
    <s v=""/>
    <x v="1201"/>
    <n v="2017"/>
    <n v="31220912"/>
    <x v="209"/>
    <x v="474"/>
    <x v="472"/>
    <n v="7830"/>
    <s v="Vinderup"/>
    <n v="661"/>
    <n v="194"/>
    <x v="187"/>
    <n v="1"/>
    <s v="DC"/>
    <s v="Decentralt værk"/>
    <n v="353000"/>
    <n v="350030"/>
    <x v="14"/>
    <x v="1"/>
    <s v="kvt"/>
    <d v="1995-10-01T00:00:00"/>
    <m/>
    <n v="6.6"/>
    <n v="2.7"/>
    <n v="3.35"/>
    <x v="974"/>
    <n v="7.1733599999999997"/>
    <n v="7.1524799999999997"/>
    <n v="5.4059400000000002"/>
    <n v="5.4059400000000002"/>
    <n v="0.2742944928422022"/>
    <n v="0.7257055071577978"/>
    <n v="0"/>
    <x v="0"/>
    <x v="0"/>
    <m/>
    <m/>
    <m/>
    <m/>
    <m/>
    <m/>
    <n v="13.076019000000001"/>
    <m/>
    <m/>
    <m/>
    <m/>
    <m/>
    <m/>
    <m/>
    <m/>
    <m/>
    <m/>
    <m/>
    <s v="487240,18"/>
    <s v="6259219,84"/>
    <n v="13.076019000000001"/>
    <n v="0"/>
    <n v="0"/>
  </r>
  <r>
    <n v="490"/>
    <x v="476"/>
    <s v=""/>
    <x v="1202"/>
    <n v="2017"/>
    <n v="31220912"/>
    <x v="209"/>
    <x v="474"/>
    <x v="472"/>
    <n v="7830"/>
    <s v="Vinderup"/>
    <n v="661"/>
    <n v="194"/>
    <x v="187"/>
    <n v="1"/>
    <s v="DC"/>
    <s v="Decentralt værk"/>
    <n v="353000"/>
    <n v="350030"/>
    <x v="15"/>
    <x v="1"/>
    <s v="kvt"/>
    <d v="1995-10-01T00:00:00"/>
    <m/>
    <n v="6.6"/>
    <n v="2.7"/>
    <n v="3.35"/>
    <x v="974"/>
    <n v="7.1733599999999997"/>
    <n v="7.1524799999999997"/>
    <n v="5.4059400000000002"/>
    <n v="5.4059400000000002"/>
    <n v="0.2742944928422022"/>
    <n v="0.7257055071577978"/>
    <n v="0"/>
    <x v="0"/>
    <x v="0"/>
    <m/>
    <m/>
    <m/>
    <m/>
    <m/>
    <m/>
    <n v="13.076019000000001"/>
    <m/>
    <m/>
    <m/>
    <m/>
    <m/>
    <m/>
    <m/>
    <m/>
    <m/>
    <m/>
    <m/>
    <s v="487240,18"/>
    <s v="6259219,84"/>
    <n v="13.076019000000001"/>
    <n v="0"/>
    <n v="0"/>
  </r>
  <r>
    <n v="490"/>
    <x v="476"/>
    <s v=""/>
    <x v="1203"/>
    <n v="2017"/>
    <n v="31220912"/>
    <x v="209"/>
    <x v="474"/>
    <x v="472"/>
    <n v="7830"/>
    <s v="Vinderup"/>
    <n v="661"/>
    <n v="194"/>
    <x v="187"/>
    <n v="1"/>
    <s v="DC"/>
    <s v="Decentralt værk"/>
    <n v="353000"/>
    <n v="350030"/>
    <x v="200"/>
    <x v="1"/>
    <s v="kvt"/>
    <d v="2012-05-01T00:00:00"/>
    <m/>
    <n v="7.08"/>
    <n v="3.04"/>
    <n v="4"/>
    <x v="975"/>
    <n v="96.5916"/>
    <n v="96.309359999999998"/>
    <n v="80.784360000000007"/>
    <n v="80.232479999999995"/>
    <n v="0.25489564377339707"/>
    <n v="0.74510435622660287"/>
    <n v="0"/>
    <x v="0"/>
    <x v="0"/>
    <m/>
    <m/>
    <m/>
    <m/>
    <m/>
    <m/>
    <n v="0.80843399999999999"/>
    <m/>
    <n v="188.6644"/>
    <m/>
    <m/>
    <m/>
    <m/>
    <m/>
    <m/>
    <m/>
    <m/>
    <m/>
    <s v="487240,18"/>
    <s v="6259219,84"/>
    <n v="0.80843399999999999"/>
    <n v="188.6644"/>
    <n v="0"/>
  </r>
  <r>
    <n v="490"/>
    <x v="476"/>
    <s v=""/>
    <x v="1204"/>
    <n v="2017"/>
    <n v="31220912"/>
    <x v="209"/>
    <x v="474"/>
    <x v="472"/>
    <n v="7830"/>
    <s v="Vinderup"/>
    <n v="661"/>
    <n v="194"/>
    <x v="187"/>
    <n v="1"/>
    <s v="DC"/>
    <s v="Decentralt værk"/>
    <n v="353000"/>
    <n v="350030"/>
    <x v="658"/>
    <x v="4"/>
    <s v="fvv"/>
    <d v="2012-05-01T00:00:00"/>
    <m/>
    <n v="0.12"/>
    <n v="0"/>
    <n v="0.54"/>
    <x v="976"/>
    <n v="10.183680000000001"/>
    <n v="10.1538"/>
    <n v="0"/>
    <n v="0"/>
    <n v="1"/>
    <n v="0"/>
    <n v="0"/>
    <x v="0"/>
    <x v="0"/>
    <m/>
    <m/>
    <m/>
    <m/>
    <m/>
    <m/>
    <m/>
    <m/>
    <m/>
    <m/>
    <m/>
    <m/>
    <m/>
    <m/>
    <m/>
    <m/>
    <m/>
    <n v="1.9902960000000001"/>
    <s v="487240,18"/>
    <s v="6259219,84"/>
    <n v="0"/>
    <n v="0"/>
    <n v="1.9902960000000001"/>
  </r>
  <r>
    <n v="490"/>
    <x v="477"/>
    <s v=""/>
    <x v="1205"/>
    <n v="2017"/>
    <n v="31220912"/>
    <x v="209"/>
    <x v="475"/>
    <x v="473"/>
    <n v="7830"/>
    <s v="Vinderup"/>
    <n v="661"/>
    <n v="194"/>
    <x v="187"/>
    <m/>
    <s v="DC"/>
    <s v="Decentralt værk"/>
    <n v="351100"/>
    <n v="350010"/>
    <x v="75"/>
    <x v="1"/>
    <s v="kvt"/>
    <d v="1993-01-01T00:00:00"/>
    <m/>
    <n v="2.6"/>
    <n v="1"/>
    <n v="1.6"/>
    <x v="977"/>
    <n v="0.42192000000000002"/>
    <n v="0.41327999999999998"/>
    <n v="0.26963999999999999"/>
    <n v="0.26891999999999999"/>
    <n v="0.28605878361556825"/>
    <n v="0.71394121638443175"/>
    <n v="0"/>
    <x v="0"/>
    <x v="0"/>
    <m/>
    <m/>
    <m/>
    <m/>
    <m/>
    <m/>
    <n v="0.73747080000000009"/>
    <m/>
    <m/>
    <m/>
    <m/>
    <m/>
    <m/>
    <m/>
    <m/>
    <m/>
    <m/>
    <m/>
    <s v="492071,35"/>
    <s v="6256408,64"/>
    <n v="0.73747080000000009"/>
    <n v="0"/>
    <n v="0"/>
  </r>
  <r>
    <n v="490"/>
    <x v="477"/>
    <s v=""/>
    <x v="1206"/>
    <n v="2017"/>
    <n v="31220912"/>
    <x v="209"/>
    <x v="475"/>
    <x v="473"/>
    <n v="7830"/>
    <s v="Vinderup"/>
    <n v="661"/>
    <n v="194"/>
    <x v="187"/>
    <m/>
    <s v="DC"/>
    <s v="Decentralt værk"/>
    <n v="351100"/>
    <n v="350010"/>
    <x v="659"/>
    <x v="0"/>
    <s v="fvv"/>
    <d v="1992-12-23T00:00:00"/>
    <m/>
    <n v="2.1"/>
    <n v="0"/>
    <n v="2.1"/>
    <x v="978"/>
    <n v="0.46439999999999998"/>
    <n v="0.45504"/>
    <n v="0"/>
    <n v="0"/>
    <n v="1"/>
    <n v="0"/>
    <n v="0"/>
    <x v="0"/>
    <x v="0"/>
    <m/>
    <m/>
    <m/>
    <m/>
    <m/>
    <m/>
    <n v="0.46141919999999997"/>
    <m/>
    <m/>
    <m/>
    <m/>
    <m/>
    <m/>
    <m/>
    <m/>
    <m/>
    <m/>
    <m/>
    <s v="492071,35"/>
    <s v="6256408,64"/>
    <n v="0.46141919999999997"/>
    <n v="0"/>
    <n v="0"/>
  </r>
  <r>
    <n v="492"/>
    <x v="478"/>
    <s v=""/>
    <x v="1207"/>
    <n v="2017"/>
    <n v="70555018"/>
    <x v="210"/>
    <x v="476"/>
    <x v="474"/>
    <n v="8961"/>
    <s v="Allingåbro"/>
    <n v="707"/>
    <n v="221"/>
    <x v="188"/>
    <m/>
    <s v="FJ"/>
    <s v="Fjernvarmeværk"/>
    <n v="353000"/>
    <n v="350030"/>
    <x v="296"/>
    <x v="0"/>
    <s v="fvv"/>
    <d v="2004-11-01T00:00:00"/>
    <m/>
    <n v="5"/>
    <n v="0"/>
    <n v="6"/>
    <x v="979"/>
    <n v="0.81720000000000004"/>
    <n v="0.81720000000000004"/>
    <n v="0"/>
    <n v="0"/>
    <n v="1"/>
    <n v="0"/>
    <n v="0"/>
    <x v="0"/>
    <x v="0"/>
    <m/>
    <m/>
    <m/>
    <n v="0.98209999999999997"/>
    <m/>
    <m/>
    <m/>
    <m/>
    <m/>
    <m/>
    <m/>
    <m/>
    <m/>
    <m/>
    <m/>
    <m/>
    <m/>
    <m/>
    <s v="589112"/>
    <s v="6260866"/>
    <n v="0.98209999999999997"/>
    <n v="0"/>
    <n v="0"/>
  </r>
  <r>
    <n v="492"/>
    <x v="479"/>
    <s v=""/>
    <x v="1208"/>
    <n v="2017"/>
    <n v="70555018"/>
    <x v="210"/>
    <x v="477"/>
    <x v="475"/>
    <n v="8961"/>
    <s v="Allingåbro"/>
    <n v="707"/>
    <n v="221"/>
    <x v="188"/>
    <m/>
    <s v="FJ"/>
    <s v="Fjernvarmeværk"/>
    <n v="353000"/>
    <n v="350030"/>
    <x v="81"/>
    <x v="0"/>
    <s v="fvv"/>
    <d v="2008-11-01T00:00:00"/>
    <m/>
    <n v="4.9000000000000004"/>
    <n v="0"/>
    <n v="4.9000000000000004"/>
    <x v="980"/>
    <n v="55.08"/>
    <n v="55.08"/>
    <n v="0"/>
    <n v="0"/>
    <n v="1"/>
    <n v="0"/>
    <n v="0"/>
    <x v="0"/>
    <x v="0"/>
    <m/>
    <m/>
    <m/>
    <m/>
    <m/>
    <m/>
    <m/>
    <m/>
    <m/>
    <m/>
    <n v="52.935600000000001"/>
    <m/>
    <m/>
    <m/>
    <m/>
    <m/>
    <m/>
    <m/>
    <s v="588990"/>
    <s v="6261309"/>
    <n v="0"/>
    <n v="52.935600000000001"/>
    <n v="0"/>
  </r>
  <r>
    <n v="493"/>
    <x v="480"/>
    <s v=""/>
    <x v="1209"/>
    <n v="2017"/>
    <n v="28032617"/>
    <x v="211"/>
    <x v="478"/>
    <x v="476"/>
    <n v="6500"/>
    <s v="Vojens"/>
    <n v="510"/>
    <n v="116"/>
    <x v="189"/>
    <m/>
    <s v="FJ"/>
    <s v="Fjernvarmeværk"/>
    <n v="353000"/>
    <n v="350030"/>
    <x v="660"/>
    <x v="0"/>
    <s v="fvv"/>
    <d v="1984-10-01T00:00:00"/>
    <m/>
    <n v="7.4"/>
    <n v="0"/>
    <n v="6.3"/>
    <x v="981"/>
    <n v="2.1600000000000001E-2"/>
    <n v="2.1600000000000001E-2"/>
    <n v="0"/>
    <n v="0"/>
    <n v="1"/>
    <n v="0"/>
    <n v="0"/>
    <x v="0"/>
    <x v="0"/>
    <m/>
    <m/>
    <m/>
    <m/>
    <m/>
    <m/>
    <n v="2.1265200000000001E-2"/>
    <m/>
    <m/>
    <m/>
    <m/>
    <m/>
    <m/>
    <m/>
    <m/>
    <m/>
    <m/>
    <m/>
    <s v="518458"/>
    <s v="6123492"/>
    <n v="2.1265200000000001E-2"/>
    <n v="0"/>
    <n v="0"/>
  </r>
  <r>
    <n v="493"/>
    <x v="480"/>
    <s v=""/>
    <x v="1210"/>
    <n v="2017"/>
    <n v="28032617"/>
    <x v="211"/>
    <x v="478"/>
    <x v="476"/>
    <n v="6500"/>
    <s v="Vojens"/>
    <n v="510"/>
    <n v="116"/>
    <x v="189"/>
    <m/>
    <s v="FJ"/>
    <s v="Fjernvarmeværk"/>
    <n v="353000"/>
    <n v="350030"/>
    <x v="661"/>
    <x v="0"/>
    <s v="fvv"/>
    <d v="2008-09-01T00:00:00"/>
    <m/>
    <n v="7.7"/>
    <n v="0"/>
    <n v="7"/>
    <x v="982"/>
    <n v="37.386000000000003"/>
    <n v="37.386000000000003"/>
    <n v="0"/>
    <n v="0"/>
    <n v="1"/>
    <n v="0"/>
    <n v="0"/>
    <x v="0"/>
    <x v="0"/>
    <m/>
    <m/>
    <m/>
    <m/>
    <m/>
    <m/>
    <n v="35.032536"/>
    <m/>
    <m/>
    <m/>
    <m/>
    <m/>
    <m/>
    <m/>
    <m/>
    <m/>
    <m/>
    <m/>
    <s v="518458"/>
    <s v="6123492"/>
    <n v="35.032536"/>
    <n v="0"/>
    <n v="0"/>
  </r>
  <r>
    <n v="493"/>
    <x v="480"/>
    <s v=""/>
    <x v="1211"/>
    <n v="2017"/>
    <n v="28032617"/>
    <x v="211"/>
    <x v="478"/>
    <x v="476"/>
    <n v="6500"/>
    <s v="Vojens"/>
    <n v="510"/>
    <n v="116"/>
    <x v="189"/>
    <m/>
    <s v="FJ"/>
    <s v="Fjernvarmeværk"/>
    <n v="353000"/>
    <n v="350030"/>
    <x v="17"/>
    <x v="5"/>
    <s v="kvt"/>
    <d v="2008-09-01T00:00:00"/>
    <m/>
    <n v="0.3"/>
    <n v="0.1"/>
    <n v="0"/>
    <x v="713"/>
    <n v="0"/>
    <n v="0"/>
    <n v="0"/>
    <n v="0"/>
    <n v="1"/>
    <n v="0"/>
    <n v="0"/>
    <x v="0"/>
    <x v="0"/>
    <m/>
    <m/>
    <m/>
    <n v="3.5870000000000005E-4"/>
    <m/>
    <m/>
    <m/>
    <m/>
    <m/>
    <m/>
    <m/>
    <m/>
    <m/>
    <m/>
    <m/>
    <m/>
    <m/>
    <m/>
    <s v="518458"/>
    <s v="6123492"/>
    <n v="3.5870000000000005E-4"/>
    <n v="0"/>
    <n v="0"/>
  </r>
  <r>
    <n v="493"/>
    <x v="481"/>
    <s v=""/>
    <x v="1212"/>
    <n v="2017"/>
    <n v="28032617"/>
    <x v="211"/>
    <x v="479"/>
    <x v="477"/>
    <n v="6500"/>
    <s v="Vojens"/>
    <n v="510"/>
    <n v="116"/>
    <x v="189"/>
    <n v="1"/>
    <s v="DC"/>
    <s v="Decentralt værk"/>
    <n v="353000"/>
    <n v="350030"/>
    <x v="662"/>
    <x v="0"/>
    <s v="fvv"/>
    <d v="1995-11-01T00:00:00"/>
    <m/>
    <n v="7.4"/>
    <n v="0"/>
    <n v="7"/>
    <x v="983"/>
    <n v="2.1888000000000001"/>
    <n v="2.1312000000000002"/>
    <n v="0"/>
    <n v="0"/>
    <n v="1"/>
    <n v="0"/>
    <n v="0"/>
    <x v="0"/>
    <x v="0"/>
    <m/>
    <m/>
    <m/>
    <n v="0"/>
    <m/>
    <m/>
    <n v="2.1459636"/>
    <m/>
    <m/>
    <m/>
    <m/>
    <m/>
    <m/>
    <m/>
    <m/>
    <m/>
    <m/>
    <m/>
    <s v="519682,87"/>
    <s v="6121737,75"/>
    <n v="2.1459636"/>
    <n v="0"/>
    <n v="0"/>
  </r>
  <r>
    <n v="493"/>
    <x v="481"/>
    <s v=""/>
    <x v="1213"/>
    <n v="2017"/>
    <n v="28032617"/>
    <x v="211"/>
    <x v="479"/>
    <x v="477"/>
    <n v="6500"/>
    <s v="Vojens"/>
    <n v="510"/>
    <n v="116"/>
    <x v="189"/>
    <n v="1"/>
    <s v="DC"/>
    <s v="Decentralt værk"/>
    <n v="353000"/>
    <n v="350030"/>
    <x v="7"/>
    <x v="2"/>
    <s v="fvv"/>
    <d v="2011-10-26T00:00:00"/>
    <m/>
    <n v="10"/>
    <n v="0"/>
    <n v="10"/>
    <x v="984"/>
    <n v="12.0816"/>
    <n v="11.764799999999999"/>
    <n v="0"/>
    <n v="0"/>
    <n v="1"/>
    <n v="0"/>
    <n v="0"/>
    <x v="0"/>
    <x v="0"/>
    <m/>
    <m/>
    <m/>
    <m/>
    <m/>
    <m/>
    <m/>
    <m/>
    <m/>
    <m/>
    <m/>
    <m/>
    <m/>
    <m/>
    <m/>
    <m/>
    <m/>
    <n v="12.1752"/>
    <s v="519682,87"/>
    <s v="6121737,75"/>
    <n v="0"/>
    <n v="0"/>
    <n v="12.1752"/>
  </r>
  <r>
    <n v="493"/>
    <x v="481"/>
    <s v=""/>
    <x v="1214"/>
    <n v="2017"/>
    <n v="28032617"/>
    <x v="211"/>
    <x v="479"/>
    <x v="477"/>
    <n v="6500"/>
    <s v="Vojens"/>
    <n v="510"/>
    <n v="116"/>
    <x v="189"/>
    <n v="1"/>
    <s v="DC"/>
    <s v="Decentralt værk"/>
    <n v="353000"/>
    <n v="350030"/>
    <x v="663"/>
    <x v="1"/>
    <s v="kvt"/>
    <d v="2001-11-13T00:00:00"/>
    <m/>
    <n v="8.8000000000000007"/>
    <n v="3.61"/>
    <n v="4.4000000000000004"/>
    <x v="985"/>
    <n v="1.4723999999999999"/>
    <n v="1.4328000000000001"/>
    <n v="1.3060799999999999"/>
    <n v="1.29888"/>
    <n v="0.22963079410707868"/>
    <n v="0.77036920589292135"/>
    <n v="0"/>
    <x v="0"/>
    <x v="0"/>
    <m/>
    <m/>
    <m/>
    <m/>
    <m/>
    <m/>
    <n v="3.206016"/>
    <m/>
    <m/>
    <m/>
    <m/>
    <m/>
    <m/>
    <m/>
    <m/>
    <m/>
    <m/>
    <m/>
    <s v="519682,87"/>
    <s v="6121737,75"/>
    <n v="3.206016"/>
    <n v="0"/>
    <n v="0"/>
  </r>
  <r>
    <n v="493"/>
    <x v="481"/>
    <s v=""/>
    <x v="1215"/>
    <n v="2017"/>
    <n v="28032617"/>
    <x v="211"/>
    <x v="479"/>
    <x v="477"/>
    <n v="6500"/>
    <s v="Vojens"/>
    <n v="510"/>
    <n v="116"/>
    <x v="189"/>
    <n v="1"/>
    <s v="DC"/>
    <s v="Decentralt værk"/>
    <n v="353000"/>
    <n v="350030"/>
    <x v="664"/>
    <x v="1"/>
    <s v="kvt"/>
    <d v="1994-01-01T00:00:00"/>
    <m/>
    <n v="6.6"/>
    <n v="2.7"/>
    <n v="3.3"/>
    <x v="986"/>
    <n v="0.69840000000000002"/>
    <n v="0.6804"/>
    <n v="0.58320000000000005"/>
    <n v="0.57996000000000003"/>
    <n v="0.23076996279131734"/>
    <n v="0.76923003720868266"/>
    <n v="0"/>
    <x v="0"/>
    <x v="0"/>
    <m/>
    <m/>
    <m/>
    <m/>
    <m/>
    <m/>
    <n v="1.5131952000000002"/>
    <m/>
    <m/>
    <m/>
    <m/>
    <m/>
    <m/>
    <m/>
    <m/>
    <m/>
    <m/>
    <m/>
    <s v="519682,87"/>
    <s v="6121737,75"/>
    <n v="1.5131952000000002"/>
    <n v="0"/>
    <n v="0"/>
  </r>
  <r>
    <n v="493"/>
    <x v="481"/>
    <s v=""/>
    <x v="1216"/>
    <n v="2017"/>
    <n v="28032617"/>
    <x v="211"/>
    <x v="479"/>
    <x v="477"/>
    <n v="6500"/>
    <s v="Vojens"/>
    <n v="510"/>
    <n v="116"/>
    <x v="189"/>
    <n v="1"/>
    <s v="DC"/>
    <s v="Decentralt værk"/>
    <n v="353000"/>
    <n v="350030"/>
    <x v="665"/>
    <x v="1"/>
    <s v="kvt"/>
    <d v="1994-01-01T00:00:00"/>
    <m/>
    <n v="6.6"/>
    <n v="2.7"/>
    <n v="3.3"/>
    <x v="987"/>
    <n v="0.4788"/>
    <n v="0.46439999999999998"/>
    <n v="0.4032"/>
    <n v="0.39995999999999998"/>
    <n v="0.23076896383000137"/>
    <n v="0.76923103616999866"/>
    <n v="0"/>
    <x v="0"/>
    <x v="0"/>
    <m/>
    <m/>
    <m/>
    <m/>
    <m/>
    <m/>
    <n v="1.0374011999999999"/>
    <m/>
    <m/>
    <m/>
    <m/>
    <m/>
    <m/>
    <m/>
    <m/>
    <m/>
    <m/>
    <m/>
    <s v="519682,87"/>
    <s v="6121737,75"/>
    <n v="1.0374011999999999"/>
    <n v="0"/>
    <n v="0"/>
  </r>
  <r>
    <n v="493"/>
    <x v="481"/>
    <s v=""/>
    <x v="1217"/>
    <n v="2017"/>
    <n v="28032617"/>
    <x v="211"/>
    <x v="479"/>
    <x v="477"/>
    <n v="6500"/>
    <s v="Vojens"/>
    <n v="510"/>
    <n v="116"/>
    <x v="189"/>
    <n v="1"/>
    <s v="DC"/>
    <s v="Decentralt værk"/>
    <n v="353000"/>
    <n v="350030"/>
    <x v="17"/>
    <x v="5"/>
    <s v="kvt"/>
    <d v="2001-06-01T00:00:00"/>
    <m/>
    <n v="0.34"/>
    <n v="0"/>
    <n v="0"/>
    <x v="713"/>
    <n v="0"/>
    <n v="0"/>
    <n v="0"/>
    <n v="0"/>
    <n v="1"/>
    <n v="0"/>
    <n v="0"/>
    <x v="0"/>
    <x v="0"/>
    <m/>
    <m/>
    <m/>
    <n v="3.5870000000000005E-4"/>
    <m/>
    <m/>
    <m/>
    <m/>
    <m/>
    <m/>
    <m/>
    <m/>
    <m/>
    <m/>
    <m/>
    <m/>
    <m/>
    <m/>
    <s v="519682,87"/>
    <s v="6121737,75"/>
    <n v="3.5870000000000005E-4"/>
    <n v="0"/>
    <n v="0"/>
  </r>
  <r>
    <n v="493"/>
    <x v="482"/>
    <s v=""/>
    <x v="1218"/>
    <n v="2017"/>
    <n v="28032617"/>
    <x v="211"/>
    <x v="480"/>
    <x v="478"/>
    <n v="6500"/>
    <s v="Vojens"/>
    <n v="510"/>
    <n v="116"/>
    <x v="189"/>
    <m/>
    <s v="FJ"/>
    <s v="Fjernvarmeværk"/>
    <n v="353000"/>
    <n v="350030"/>
    <x v="666"/>
    <x v="0"/>
    <s v="fvv"/>
    <d v="2011-12-15T00:00:00"/>
    <m/>
    <n v="7.7"/>
    <n v="0"/>
    <n v="7"/>
    <x v="988"/>
    <n v="82.962000000000003"/>
    <n v="82.962000000000003"/>
    <n v="0"/>
    <n v="0"/>
    <n v="1"/>
    <n v="0"/>
    <n v="0"/>
    <x v="0"/>
    <x v="0"/>
    <m/>
    <m/>
    <m/>
    <m/>
    <m/>
    <m/>
    <n v="76.794181200000011"/>
    <m/>
    <m/>
    <m/>
    <m/>
    <m/>
    <m/>
    <m/>
    <m/>
    <m/>
    <m/>
    <m/>
    <s v="518531"/>
    <s v="6121358"/>
    <n v="76.794181200000011"/>
    <n v="0"/>
    <n v="0"/>
  </r>
  <r>
    <n v="493"/>
    <x v="482"/>
    <s v=""/>
    <x v="1219"/>
    <n v="2017"/>
    <n v="28032617"/>
    <x v="211"/>
    <x v="480"/>
    <x v="478"/>
    <n v="6500"/>
    <s v="Vojens"/>
    <n v="510"/>
    <n v="116"/>
    <x v="189"/>
    <m/>
    <s v="FJ"/>
    <s v="Fjernvarmeværk"/>
    <n v="353000"/>
    <n v="350030"/>
    <x v="667"/>
    <x v="3"/>
    <s v="fvv"/>
    <d v="2012-02-15T00:00:00"/>
    <m/>
    <n v="11"/>
    <n v="0"/>
    <n v="11"/>
    <x v="989"/>
    <n v="19.162800000000001"/>
    <n v="19.162800000000001"/>
    <n v="0"/>
    <n v="0"/>
    <n v="1"/>
    <n v="0"/>
    <n v="0"/>
    <x v="0"/>
    <x v="0"/>
    <m/>
    <m/>
    <m/>
    <m/>
    <m/>
    <m/>
    <m/>
    <m/>
    <m/>
    <m/>
    <m/>
    <m/>
    <m/>
    <m/>
    <m/>
    <n v="19.162800000000001"/>
    <m/>
    <m/>
    <s v="518531"/>
    <s v="6121358"/>
    <n v="0"/>
    <n v="19.162800000000001"/>
    <n v="0"/>
  </r>
  <r>
    <n v="493"/>
    <x v="482"/>
    <s v=""/>
    <x v="1220"/>
    <n v="2017"/>
    <n v="28032617"/>
    <x v="211"/>
    <x v="480"/>
    <x v="478"/>
    <n v="6500"/>
    <s v="Vojens"/>
    <n v="510"/>
    <n v="116"/>
    <x v="189"/>
    <m/>
    <s v="FJ"/>
    <s v="Fjernvarmeværk"/>
    <n v="353000"/>
    <n v="350030"/>
    <x v="668"/>
    <x v="3"/>
    <s v="fvv"/>
    <d v="2015-06-01T00:00:00"/>
    <m/>
    <n v="36"/>
    <n v="0"/>
    <n v="36"/>
    <x v="990"/>
    <n v="43.851599999999998"/>
    <n v="43.851599999999998"/>
    <n v="0"/>
    <n v="0"/>
    <n v="1"/>
    <n v="0"/>
    <n v="0"/>
    <x v="0"/>
    <x v="0"/>
    <m/>
    <m/>
    <m/>
    <m/>
    <m/>
    <m/>
    <m/>
    <m/>
    <m/>
    <m/>
    <m/>
    <m/>
    <m/>
    <m/>
    <m/>
    <n v="43.851599999999998"/>
    <m/>
    <m/>
    <s v="518531"/>
    <s v="6121358"/>
    <n v="0"/>
    <n v="43.851599999999998"/>
    <n v="0"/>
  </r>
  <r>
    <n v="495"/>
    <x v="483"/>
    <s v=""/>
    <x v="1221"/>
    <n v="2017"/>
    <n v="64771728"/>
    <x v="212"/>
    <x v="481"/>
    <x v="479"/>
    <n v="9760"/>
    <s v="Vrå"/>
    <n v="860"/>
    <n v="304"/>
    <x v="190"/>
    <n v="1"/>
    <s v="DC"/>
    <s v="Decentralt værk"/>
    <n v="353000"/>
    <n v="350030"/>
    <x v="342"/>
    <x v="0"/>
    <s v="fvv"/>
    <d v="1991-06-13T00:00:00"/>
    <m/>
    <n v="6.5"/>
    <n v="0"/>
    <n v="6.3"/>
    <x v="991"/>
    <n v="12.59928"/>
    <n v="12.59928"/>
    <n v="0"/>
    <n v="0"/>
    <n v="1"/>
    <n v="0"/>
    <n v="0"/>
    <x v="0"/>
    <x v="0"/>
    <m/>
    <m/>
    <m/>
    <m/>
    <m/>
    <m/>
    <n v="12.739399199999999"/>
    <m/>
    <m/>
    <m/>
    <m/>
    <m/>
    <m/>
    <m/>
    <m/>
    <m/>
    <m/>
    <m/>
    <s v="556797,54"/>
    <s v="6357207,13"/>
    <n v="12.739399199999999"/>
    <n v="0"/>
    <n v="0"/>
  </r>
  <r>
    <n v="495"/>
    <x v="483"/>
    <s v=""/>
    <x v="1222"/>
    <n v="2017"/>
    <n v="64771728"/>
    <x v="212"/>
    <x v="481"/>
    <x v="479"/>
    <n v="9760"/>
    <s v="Vrå"/>
    <n v="860"/>
    <n v="304"/>
    <x v="190"/>
    <n v="1"/>
    <s v="DC"/>
    <s v="Decentralt værk"/>
    <n v="353000"/>
    <n v="350030"/>
    <x v="116"/>
    <x v="0"/>
    <s v="fvv"/>
    <d v="1989-01-01T00:00:00"/>
    <m/>
    <n v="5"/>
    <n v="0"/>
    <n v="4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56797,54"/>
    <s v="6357207,13"/>
    <n v="0"/>
    <n v="0"/>
    <n v="0"/>
  </r>
  <r>
    <n v="495"/>
    <x v="483"/>
    <s v=""/>
    <x v="1223"/>
    <n v="2017"/>
    <n v="64771728"/>
    <x v="212"/>
    <x v="481"/>
    <x v="479"/>
    <n v="9760"/>
    <s v="Vrå"/>
    <n v="860"/>
    <n v="304"/>
    <x v="190"/>
    <n v="1"/>
    <s v="DC"/>
    <s v="Decentralt værk"/>
    <n v="353000"/>
    <n v="350030"/>
    <x v="669"/>
    <x v="7"/>
    <s v="kvt"/>
    <d v="1989-01-01T00:00:00"/>
    <m/>
    <n v="12.9"/>
    <n v="3.66"/>
    <n v="8.1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56797,54"/>
    <s v="6357207,13"/>
    <n v="0"/>
    <n v="0"/>
    <n v="0"/>
  </r>
  <r>
    <n v="495"/>
    <x v="483"/>
    <s v=""/>
    <x v="1224"/>
    <n v="2017"/>
    <n v="64771728"/>
    <x v="212"/>
    <x v="481"/>
    <x v="479"/>
    <n v="9760"/>
    <s v="Vrå"/>
    <n v="860"/>
    <n v="304"/>
    <x v="190"/>
    <n v="1"/>
    <s v="DC"/>
    <s v="Decentralt værk"/>
    <n v="353000"/>
    <n v="350030"/>
    <x v="17"/>
    <x v="5"/>
    <s v="kvt"/>
    <d v="1965-07-01T00:00:00"/>
    <m/>
    <n v="0.08"/>
    <n v="0"/>
    <n v="0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56797,54"/>
    <s v="6357207,13"/>
    <n v="0"/>
    <n v="0"/>
    <n v="0"/>
  </r>
  <r>
    <n v="495"/>
    <x v="484"/>
    <s v=""/>
    <x v="1225"/>
    <n v="2017"/>
    <n v="64771728"/>
    <x v="212"/>
    <x v="482"/>
    <x v="480"/>
    <n v="9760"/>
    <s v="Vrå"/>
    <n v="860"/>
    <n v="304"/>
    <x v="190"/>
    <m/>
    <s v="FJ"/>
    <s v="Fjernvarmeværk"/>
    <n v="353000"/>
    <n v="350030"/>
    <x v="670"/>
    <x v="3"/>
    <s v="fvv"/>
    <d v="2015-05-01T00:00:00"/>
    <m/>
    <n v="8"/>
    <n v="0"/>
    <n v="8"/>
    <x v="992"/>
    <n v="17.37"/>
    <n v="17.37"/>
    <n v="0"/>
    <n v="0"/>
    <n v="1"/>
    <n v="0"/>
    <n v="0"/>
    <x v="0"/>
    <x v="0"/>
    <m/>
    <m/>
    <m/>
    <m/>
    <m/>
    <m/>
    <m/>
    <m/>
    <m/>
    <m/>
    <m/>
    <m/>
    <m/>
    <m/>
    <m/>
    <n v="17.37"/>
    <m/>
    <m/>
    <s v="557107,47"/>
    <s v="6358051,71"/>
    <n v="0"/>
    <n v="17.37"/>
    <n v="0"/>
  </r>
  <r>
    <n v="497"/>
    <x v="485"/>
    <s v=""/>
    <x v="1226"/>
    <n v="2017"/>
    <n v="11899412"/>
    <x v="213"/>
    <x v="483"/>
    <x v="481"/>
    <n v="3500"/>
    <s v="Værløse"/>
    <n v="190"/>
    <n v="18"/>
    <x v="19"/>
    <n v="1"/>
    <s v="FJ"/>
    <s v="Fjernvarmeværk"/>
    <n v="353000"/>
    <n v="350030"/>
    <x v="13"/>
    <x v="0"/>
    <s v="fvv"/>
    <d v="1985-12-05T00:00:00"/>
    <d v="2017-06-27T00:00:00"/>
    <n v="5.8"/>
    <n v="0"/>
    <n v="5.8"/>
    <x v="21"/>
    <n v="0"/>
    <n v="0"/>
    <n v="0"/>
    <n v="0"/>
    <n v="1"/>
    <n v="0"/>
    <n v="0"/>
    <x v="0"/>
    <x v="0"/>
    <m/>
    <m/>
    <m/>
    <m/>
    <m/>
    <m/>
    <m/>
    <m/>
    <m/>
    <m/>
    <m/>
    <m/>
    <m/>
    <m/>
    <m/>
    <m/>
    <m/>
    <m/>
    <s v="711450,44"/>
    <s v="6187486,44"/>
    <n v="0"/>
    <n v="0"/>
    <n v="0"/>
  </r>
  <r>
    <n v="497"/>
    <x v="485"/>
    <s v=""/>
    <x v="1227"/>
    <n v="2017"/>
    <n v="11899412"/>
    <x v="213"/>
    <x v="483"/>
    <x v="481"/>
    <n v="3500"/>
    <s v="Værløse"/>
    <n v="190"/>
    <n v="18"/>
    <x v="19"/>
    <n v="1"/>
    <s v="FJ"/>
    <s v="Fjernvarmeværk"/>
    <n v="353000"/>
    <n v="350030"/>
    <x v="16"/>
    <x v="0"/>
    <s v="fvv"/>
    <d v="1985-12-05T00:00:00"/>
    <m/>
    <n v="9.9"/>
    <n v="0"/>
    <n v="9.9"/>
    <x v="993"/>
    <n v="0.43919999999999998"/>
    <n v="0.43919999999999998"/>
    <n v="0"/>
    <n v="0"/>
    <n v="1"/>
    <n v="0"/>
    <n v="0"/>
    <x v="0"/>
    <x v="0"/>
    <m/>
    <m/>
    <m/>
    <m/>
    <m/>
    <m/>
    <n v="0.43891055999999995"/>
    <m/>
    <m/>
    <m/>
    <m/>
    <m/>
    <m/>
    <m/>
    <m/>
    <m/>
    <m/>
    <m/>
    <s v="711450,44"/>
    <s v="6187486,44"/>
    <n v="0.43891055999999995"/>
    <n v="0"/>
    <n v="0"/>
  </r>
  <r>
    <n v="497"/>
    <x v="485"/>
    <s v=""/>
    <x v="1228"/>
    <n v="2017"/>
    <n v="11899412"/>
    <x v="213"/>
    <x v="483"/>
    <x v="481"/>
    <n v="3500"/>
    <s v="Værløse"/>
    <n v="190"/>
    <n v="18"/>
    <x v="19"/>
    <n v="1"/>
    <s v="FJ"/>
    <s v="Fjernvarmeværk"/>
    <n v="353000"/>
    <n v="350030"/>
    <x v="13"/>
    <x v="0"/>
    <s v="fvv"/>
    <d v="1985-12-05T00:00:00"/>
    <m/>
    <n v="9.9"/>
    <n v="0"/>
    <n v="9.9"/>
    <x v="994"/>
    <n v="5.1984000000000004"/>
    <n v="5.1984000000000004"/>
    <n v="0"/>
    <n v="0"/>
    <n v="1"/>
    <n v="0"/>
    <n v="0"/>
    <x v="0"/>
    <x v="0"/>
    <m/>
    <m/>
    <m/>
    <m/>
    <m/>
    <m/>
    <n v="5.0474714400000007"/>
    <m/>
    <m/>
    <m/>
    <m/>
    <m/>
    <m/>
    <m/>
    <m/>
    <m/>
    <m/>
    <m/>
    <s v="711450,44"/>
    <s v="6187486,44"/>
    <n v="5.0474714400000007"/>
    <n v="0"/>
    <n v="0"/>
  </r>
  <r>
    <n v="499"/>
    <x v="486"/>
    <s v=""/>
    <x v="1229"/>
    <n v="2017"/>
    <n v="36152710"/>
    <x v="214"/>
    <x v="484"/>
    <x v="482"/>
    <n v="6230"/>
    <s v="Rødekro"/>
    <n v="580"/>
    <n v="117"/>
    <x v="66"/>
    <n v="1"/>
    <s v="FJ"/>
    <s v="Fjernvarmeværk"/>
    <n v="353000"/>
    <n v="350030"/>
    <x v="13"/>
    <x v="0"/>
    <s v="fvv"/>
    <d v="1988-12-01T00:00:00"/>
    <m/>
    <n v="3.4"/>
    <n v="0"/>
    <n v="3.2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n v="0"/>
    <m/>
    <m/>
    <m/>
    <m/>
    <s v="522775,38"/>
    <s v="6102282,87"/>
    <n v="0"/>
    <n v="0"/>
    <n v="0"/>
  </r>
  <r>
    <n v="499"/>
    <x v="486"/>
    <s v=""/>
    <x v="1230"/>
    <n v="2017"/>
    <n v="36152710"/>
    <x v="214"/>
    <x v="484"/>
    <x v="482"/>
    <n v="6230"/>
    <s v="Rødekro"/>
    <n v="580"/>
    <n v="117"/>
    <x v="66"/>
    <n v="1"/>
    <s v="FJ"/>
    <s v="Fjernvarmeværk"/>
    <n v="353000"/>
    <n v="350030"/>
    <x v="16"/>
    <x v="0"/>
    <s v="fvv"/>
    <d v="1988-12-01T00:00:00"/>
    <m/>
    <n v="5.4"/>
    <n v="0"/>
    <n v="5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n v="0"/>
    <m/>
    <m/>
    <m/>
    <m/>
    <s v="522775,38"/>
    <s v="6102282,87"/>
    <n v="0"/>
    <n v="0"/>
    <n v="0"/>
  </r>
  <r>
    <n v="499"/>
    <x v="486"/>
    <s v=""/>
    <x v="1231"/>
    <n v="2017"/>
    <n v="36152710"/>
    <x v="214"/>
    <x v="484"/>
    <x v="482"/>
    <n v="6230"/>
    <s v="Rødekro"/>
    <n v="580"/>
    <n v="117"/>
    <x v="66"/>
    <n v="1"/>
    <s v="FJ"/>
    <s v="Fjernvarmeværk"/>
    <n v="353000"/>
    <n v="350030"/>
    <x v="76"/>
    <x v="0"/>
    <s v="fvv"/>
    <d v="1990-08-01T00:00:00"/>
    <m/>
    <n v="6.8"/>
    <n v="0"/>
    <n v="6.2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n v="0"/>
    <m/>
    <m/>
    <m/>
    <m/>
    <s v="522775,38"/>
    <s v="6102282,87"/>
    <n v="0"/>
    <n v="0"/>
    <n v="0"/>
  </r>
  <r>
    <n v="499"/>
    <x v="486"/>
    <s v=""/>
    <x v="1232"/>
    <n v="2017"/>
    <n v="36152710"/>
    <x v="214"/>
    <x v="484"/>
    <x v="482"/>
    <n v="6230"/>
    <s v="Rødekro"/>
    <n v="580"/>
    <n v="117"/>
    <x v="66"/>
    <n v="1"/>
    <s v="FJ"/>
    <s v="Fjernvarmeværk"/>
    <n v="353000"/>
    <n v="350030"/>
    <x v="4"/>
    <x v="0"/>
    <s v="fvv"/>
    <d v="2002-04-01T00:00:00"/>
    <m/>
    <n v="10.9"/>
    <n v="0"/>
    <n v="10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n v="0"/>
    <m/>
    <m/>
    <m/>
    <m/>
    <s v="522775,38"/>
    <s v="6102282,87"/>
    <n v="0"/>
    <n v="0"/>
    <n v="0"/>
  </r>
  <r>
    <n v="499"/>
    <x v="487"/>
    <s v=""/>
    <x v="1233"/>
    <n v="2017"/>
    <n v="36152710"/>
    <x v="214"/>
    <x v="485"/>
    <x v="483"/>
    <n v="6200"/>
    <s v="Aabenraa"/>
    <n v="580"/>
    <n v="117"/>
    <x v="66"/>
    <n v="1"/>
    <s v="FJ"/>
    <s v="Fjernvarmeværk"/>
    <n v="353000"/>
    <n v="350030"/>
    <x v="13"/>
    <x v="0"/>
    <s v="fvv"/>
    <d v="1969-01-01T00:00:00"/>
    <d v="2017-12-31T00:00:00"/>
    <n v="9.3000000000000007"/>
    <n v="0"/>
    <n v="8.4"/>
    <x v="995"/>
    <n v="3.2"/>
    <n v="3.2"/>
    <n v="0"/>
    <n v="0"/>
    <n v="1"/>
    <n v="0"/>
    <n v="0"/>
    <x v="0"/>
    <x v="0"/>
    <m/>
    <n v="3.6360360000000003"/>
    <m/>
    <m/>
    <m/>
    <m/>
    <m/>
    <m/>
    <m/>
    <m/>
    <m/>
    <m/>
    <m/>
    <m/>
    <m/>
    <m/>
    <m/>
    <m/>
    <s v="526837,43"/>
    <s v="6099624,96"/>
    <n v="3.6360360000000003"/>
    <n v="0"/>
    <n v="0"/>
  </r>
  <r>
    <n v="499"/>
    <x v="487"/>
    <s v=""/>
    <x v="1234"/>
    <n v="2017"/>
    <n v="36152710"/>
    <x v="214"/>
    <x v="485"/>
    <x v="483"/>
    <n v="6200"/>
    <s v="Aabenraa"/>
    <n v="580"/>
    <n v="117"/>
    <x v="66"/>
    <n v="1"/>
    <s v="FJ"/>
    <s v="Fjernvarmeværk"/>
    <n v="353000"/>
    <n v="350030"/>
    <x v="16"/>
    <x v="0"/>
    <s v="fvv"/>
    <d v="1968-01-01T00:00:00"/>
    <d v="2017-12-31T00:00:00"/>
    <n v="12.2"/>
    <n v="0"/>
    <n v="11"/>
    <x v="996"/>
    <n v="5.1760000000000002"/>
    <n v="5.1760000000000002"/>
    <n v="0"/>
    <n v="0"/>
    <n v="1"/>
    <n v="0"/>
    <n v="0"/>
    <x v="0"/>
    <x v="0"/>
    <m/>
    <n v="5.8820309999999996"/>
    <m/>
    <m/>
    <m/>
    <m/>
    <m/>
    <m/>
    <m/>
    <m/>
    <m/>
    <m/>
    <m/>
    <m/>
    <m/>
    <m/>
    <m/>
    <m/>
    <s v="526837,43"/>
    <s v="6099624,96"/>
    <n v="5.8820309999999996"/>
    <n v="0"/>
    <n v="0"/>
  </r>
  <r>
    <n v="499"/>
    <x v="487"/>
    <s v=""/>
    <x v="1235"/>
    <n v="2017"/>
    <n v="36152710"/>
    <x v="214"/>
    <x v="485"/>
    <x v="483"/>
    <n v="6200"/>
    <s v="Aabenraa"/>
    <n v="580"/>
    <n v="117"/>
    <x v="66"/>
    <n v="1"/>
    <s v="FJ"/>
    <s v="Fjernvarmeværk"/>
    <n v="353000"/>
    <n v="350030"/>
    <x v="76"/>
    <x v="0"/>
    <s v="fvv"/>
    <d v="1995-01-01T00:00:00"/>
    <d v="2017-12-31T00:00:00"/>
    <n v="11.6"/>
    <n v="0"/>
    <n v="10.4"/>
    <x v="21"/>
    <n v="0"/>
    <n v="0"/>
    <n v="0"/>
    <n v="0"/>
    <n v="1"/>
    <n v="0"/>
    <n v="0"/>
    <x v="0"/>
    <x v="0"/>
    <m/>
    <n v="0"/>
    <m/>
    <m/>
    <m/>
    <m/>
    <m/>
    <m/>
    <m/>
    <m/>
    <m/>
    <m/>
    <m/>
    <m/>
    <m/>
    <m/>
    <m/>
    <m/>
    <s v="526837,43"/>
    <s v="6099624,96"/>
    <n v="0"/>
    <n v="0"/>
    <n v="0"/>
  </r>
  <r>
    <n v="499"/>
    <x v="487"/>
    <s v=""/>
    <x v="1236"/>
    <n v="2017"/>
    <n v="36152710"/>
    <x v="214"/>
    <x v="485"/>
    <x v="483"/>
    <n v="6200"/>
    <s v="Aabenraa"/>
    <n v="580"/>
    <n v="117"/>
    <x v="66"/>
    <n v="1"/>
    <s v="FJ"/>
    <s v="Fjernvarmeværk"/>
    <n v="353000"/>
    <n v="350030"/>
    <x v="4"/>
    <x v="0"/>
    <s v="fvv"/>
    <d v="1996-01-01T00:00:00"/>
    <d v="2017-12-31T00:00:00"/>
    <n v="5.8"/>
    <n v="0"/>
    <n v="5.2"/>
    <x v="21"/>
    <n v="0"/>
    <n v="0"/>
    <n v="0"/>
    <n v="0"/>
    <n v="1"/>
    <n v="0"/>
    <n v="0"/>
    <x v="0"/>
    <x v="0"/>
    <m/>
    <n v="0"/>
    <m/>
    <m/>
    <m/>
    <m/>
    <m/>
    <m/>
    <m/>
    <m/>
    <m/>
    <m/>
    <m/>
    <m/>
    <m/>
    <m/>
    <m/>
    <m/>
    <s v="526837,43"/>
    <s v="6099624,96"/>
    <n v="0"/>
    <n v="0"/>
    <n v="0"/>
  </r>
  <r>
    <n v="499"/>
    <x v="488"/>
    <s v=""/>
    <x v="1237"/>
    <n v="2017"/>
    <n v="36152710"/>
    <x v="214"/>
    <x v="486"/>
    <x v="484"/>
    <n v="6200"/>
    <s v="Aabenraa"/>
    <n v="580"/>
    <n v="117"/>
    <x v="66"/>
    <m/>
    <s v="FJ"/>
    <s v="Fjernvarmeværk"/>
    <n v="353000"/>
    <n v="350030"/>
    <x v="76"/>
    <x v="0"/>
    <s v="fvv"/>
    <d v="1986-01-01T00:00:00"/>
    <m/>
    <n v="10"/>
    <n v="0"/>
    <n v="9"/>
    <x v="997"/>
    <n v="0.20100000000000001"/>
    <n v="0.20100000000000001"/>
    <n v="0"/>
    <n v="0"/>
    <n v="1"/>
    <n v="0"/>
    <n v="0"/>
    <x v="0"/>
    <x v="0"/>
    <m/>
    <n v="0.22636799999999999"/>
    <m/>
    <m/>
    <m/>
    <m/>
    <m/>
    <m/>
    <m/>
    <m/>
    <m/>
    <m/>
    <m/>
    <m/>
    <m/>
    <m/>
    <m/>
    <m/>
    <s v="526668,39"/>
    <s v="6098667,96"/>
    <n v="0.22636799999999999"/>
    <n v="0"/>
    <n v="0"/>
  </r>
  <r>
    <n v="499"/>
    <x v="489"/>
    <s v=""/>
    <x v="1238"/>
    <n v="2017"/>
    <n v="36152710"/>
    <x v="214"/>
    <x v="487"/>
    <x v="485"/>
    <n v="6200"/>
    <s v="Aabenraa"/>
    <n v="580"/>
    <n v="117"/>
    <x v="66"/>
    <m/>
    <s v="FJ"/>
    <s v="Fjernvarmeværk"/>
    <n v="353000"/>
    <n v="350030"/>
    <x v="671"/>
    <x v="0"/>
    <s v="fvv"/>
    <d v="2012-01-01T00:00:00"/>
    <m/>
    <n v="16"/>
    <n v="0"/>
    <n v="14.4"/>
    <x v="998"/>
    <n v="4.2000000000000003E-2"/>
    <n v="4.2000000000000003E-2"/>
    <n v="0"/>
    <n v="0"/>
    <n v="1"/>
    <n v="0"/>
    <n v="0"/>
    <x v="0"/>
    <x v="0"/>
    <m/>
    <m/>
    <m/>
    <n v="4.6630999999999999E-2"/>
    <m/>
    <m/>
    <m/>
    <m/>
    <m/>
    <m/>
    <m/>
    <m/>
    <m/>
    <n v="0"/>
    <m/>
    <m/>
    <m/>
    <m/>
    <s v="525897,03"/>
    <s v="6100440,47"/>
    <n v="4.6630999999999999E-2"/>
    <n v="0"/>
    <n v="0"/>
  </r>
  <r>
    <n v="499"/>
    <x v="490"/>
    <s v=""/>
    <x v="1239"/>
    <n v="2017"/>
    <n v="36152710"/>
    <x v="214"/>
    <x v="488"/>
    <x v="486"/>
    <n v="6200"/>
    <s v="Aabenraa"/>
    <n v="580"/>
    <n v="117"/>
    <x v="66"/>
    <m/>
    <s v="FJ"/>
    <s v="Fjernvarmeværk"/>
    <n v="353000"/>
    <n v="350030"/>
    <x v="76"/>
    <x v="0"/>
    <s v="fvv"/>
    <d v="1985-01-01T00:00:00"/>
    <d v="2017-12-31T00:00:00"/>
    <n v="9"/>
    <n v="0"/>
    <n v="8.1"/>
    <x v="21"/>
    <n v="0"/>
    <n v="0"/>
    <n v="0"/>
    <n v="0"/>
    <n v="1"/>
    <n v="0"/>
    <n v="0"/>
    <x v="0"/>
    <x v="0"/>
    <m/>
    <n v="0"/>
    <m/>
    <m/>
    <m/>
    <m/>
    <m/>
    <m/>
    <m/>
    <m/>
    <m/>
    <m/>
    <m/>
    <m/>
    <m/>
    <m/>
    <m/>
    <m/>
    <s v="525098,14"/>
    <s v="6101808,62"/>
    <n v="0"/>
    <n v="0"/>
    <n v="0"/>
  </r>
  <r>
    <n v="499"/>
    <x v="490"/>
    <s v=""/>
    <x v="1240"/>
    <n v="2017"/>
    <n v="36152710"/>
    <x v="214"/>
    <x v="488"/>
    <x v="486"/>
    <n v="6200"/>
    <s v="Aabenraa"/>
    <n v="580"/>
    <n v="117"/>
    <x v="66"/>
    <m/>
    <s v="FJ"/>
    <s v="Fjernvarmeværk"/>
    <n v="353000"/>
    <n v="350030"/>
    <x v="4"/>
    <x v="0"/>
    <s v="fvv"/>
    <d v="1971-01-01T00:00:00"/>
    <d v="2017-12-31T00:00:00"/>
    <n v="2.9"/>
    <n v="0"/>
    <n v="2.6"/>
    <x v="21"/>
    <n v="0"/>
    <n v="0"/>
    <n v="0"/>
    <n v="0"/>
    <n v="1"/>
    <n v="0"/>
    <n v="0"/>
    <x v="0"/>
    <x v="0"/>
    <m/>
    <n v="0"/>
    <m/>
    <m/>
    <m/>
    <m/>
    <m/>
    <m/>
    <m/>
    <m/>
    <m/>
    <m/>
    <m/>
    <m/>
    <m/>
    <m/>
    <m/>
    <m/>
    <s v="525098,14"/>
    <s v="6101808,62"/>
    <n v="0"/>
    <n v="0"/>
    <n v="0"/>
  </r>
  <r>
    <n v="499"/>
    <x v="491"/>
    <s v=""/>
    <x v="1241"/>
    <n v="2017"/>
    <n v="36152710"/>
    <x v="214"/>
    <x v="489"/>
    <x v="487"/>
    <n v="6200"/>
    <s v="Aabenraa"/>
    <n v="580"/>
    <n v="117"/>
    <x v="66"/>
    <m/>
    <s v="FJ"/>
    <s v="Fjernvarmeværk"/>
    <n v="353000"/>
    <n v="350030"/>
    <x v="672"/>
    <x v="0"/>
    <s v="fvv"/>
    <d v="1993-01-01T00:00:00"/>
    <m/>
    <n v="3.25"/>
    <n v="0"/>
    <n v="3"/>
    <x v="999"/>
    <n v="1.2999999999999999E-2"/>
    <n v="1.2999999999999999E-2"/>
    <n v="0"/>
    <n v="0"/>
    <n v="1"/>
    <n v="0"/>
    <n v="0"/>
    <x v="0"/>
    <x v="0"/>
    <m/>
    <m/>
    <m/>
    <n v="1.4348000000000001E-2"/>
    <m/>
    <m/>
    <m/>
    <m/>
    <m/>
    <m/>
    <m/>
    <m/>
    <m/>
    <m/>
    <m/>
    <m/>
    <m/>
    <m/>
    <s v="527789"/>
    <s v="6097272"/>
    <n v="1.4348000000000001E-2"/>
    <n v="0"/>
    <n v="0"/>
  </r>
  <r>
    <n v="499"/>
    <x v="492"/>
    <s v=""/>
    <x v="1242"/>
    <n v="2017"/>
    <n v="36152710"/>
    <x v="214"/>
    <x v="490"/>
    <x v="488"/>
    <n v="6200"/>
    <s v="Aabenraa"/>
    <n v="580"/>
    <n v="117"/>
    <x v="66"/>
    <m/>
    <s v="FJ"/>
    <s v="Fjernvarmeværk"/>
    <n v="353000"/>
    <n v="350030"/>
    <x v="673"/>
    <x v="0"/>
    <s v="fvv"/>
    <d v="1995-01-01T00:00:00"/>
    <m/>
    <n v="2.2999999999999998"/>
    <n v="0"/>
    <n v="2.1"/>
    <x v="1000"/>
    <n v="6.4000000000000003E-3"/>
    <n v="6.4000000000000003E-3"/>
    <n v="0"/>
    <n v="0"/>
    <n v="1"/>
    <n v="0"/>
    <n v="0"/>
    <x v="0"/>
    <x v="0"/>
    <m/>
    <m/>
    <m/>
    <n v="7.1740000000000007E-3"/>
    <m/>
    <m/>
    <m/>
    <m/>
    <m/>
    <m/>
    <m/>
    <m/>
    <m/>
    <m/>
    <m/>
    <m/>
    <m/>
    <m/>
    <s v="527148,78"/>
    <s v="6095589,52"/>
    <n v="7.1740000000000007E-3"/>
    <n v="0"/>
    <n v="0"/>
  </r>
  <r>
    <n v="499"/>
    <x v="493"/>
    <s v=""/>
    <x v="1243"/>
    <n v="2017"/>
    <n v="36152710"/>
    <x v="214"/>
    <x v="491"/>
    <x v="489"/>
    <n v="6200"/>
    <s v="Aabenraa"/>
    <n v="580"/>
    <n v="117"/>
    <x v="66"/>
    <m/>
    <s v="FJ"/>
    <s v="Fjernvarmeværk"/>
    <n v="353000"/>
    <n v="350030"/>
    <x v="674"/>
    <x v="0"/>
    <s v="fvv"/>
    <d v="2012-01-01T00:00:00"/>
    <m/>
    <n v="6"/>
    <n v="0"/>
    <n v="5.4"/>
    <x v="1001"/>
    <n v="0.35149999999999998"/>
    <n v="0.35149999999999998"/>
    <n v="0"/>
    <n v="0"/>
    <n v="1"/>
    <n v="0"/>
    <n v="0"/>
    <x v="0"/>
    <x v="0"/>
    <m/>
    <m/>
    <m/>
    <m/>
    <m/>
    <m/>
    <m/>
    <m/>
    <m/>
    <m/>
    <m/>
    <m/>
    <m/>
    <n v="0.41846"/>
    <m/>
    <m/>
    <m/>
    <m/>
    <s v="527217"/>
    <s v="6101111"/>
    <n v="0"/>
    <n v="0.41846"/>
    <n v="0"/>
  </r>
  <r>
    <n v="499"/>
    <x v="494"/>
    <s v=""/>
    <x v="1244"/>
    <n v="2017"/>
    <n v="36152710"/>
    <x v="214"/>
    <x v="492"/>
    <x v="490"/>
    <n v="6200"/>
    <s v="Aabenraa"/>
    <n v="580"/>
    <n v="117"/>
    <x v="66"/>
    <m/>
    <s v="FJ"/>
    <s v="Fjernvarmeværk"/>
    <n v="353000"/>
    <n v="350030"/>
    <x v="147"/>
    <x v="0"/>
    <s v="fvv"/>
    <d v="2012-11-01T00:00:00"/>
    <m/>
    <n v="15"/>
    <n v="0"/>
    <n v="15"/>
    <x v="1002"/>
    <n v="334.024"/>
    <n v="334.024"/>
    <n v="0"/>
    <n v="0"/>
    <n v="1"/>
    <n v="0"/>
    <n v="0"/>
    <x v="0"/>
    <x v="0"/>
    <m/>
    <m/>
    <m/>
    <m/>
    <m/>
    <m/>
    <m/>
    <m/>
    <m/>
    <m/>
    <n v="330.71729999999997"/>
    <m/>
    <m/>
    <m/>
    <m/>
    <m/>
    <m/>
    <m/>
    <s v="524319,08"/>
    <s v="6103133,66"/>
    <n v="0"/>
    <n v="330.71729999999997"/>
    <n v="0"/>
  </r>
  <r>
    <n v="499"/>
    <x v="494"/>
    <s v=""/>
    <x v="1245"/>
    <n v="2017"/>
    <n v="36152710"/>
    <x v="214"/>
    <x v="492"/>
    <x v="490"/>
    <n v="6200"/>
    <s v="Aabenraa"/>
    <n v="580"/>
    <n v="117"/>
    <x v="66"/>
    <m/>
    <s v="FJ"/>
    <s v="Fjernvarmeværk"/>
    <n v="353000"/>
    <n v="350030"/>
    <x v="96"/>
    <x v="0"/>
    <s v="fvv"/>
    <d v="2012-11-01T00:00:00"/>
    <m/>
    <n v="15"/>
    <n v="0"/>
    <n v="15"/>
    <x v="1003"/>
    <n v="355.29"/>
    <n v="355.29"/>
    <n v="0"/>
    <n v="0"/>
    <n v="1"/>
    <n v="0"/>
    <n v="0"/>
    <x v="0"/>
    <x v="0"/>
    <m/>
    <m/>
    <m/>
    <m/>
    <m/>
    <m/>
    <m/>
    <m/>
    <m/>
    <m/>
    <n v="351.77249999999998"/>
    <m/>
    <m/>
    <m/>
    <m/>
    <m/>
    <m/>
    <m/>
    <s v="524319,08"/>
    <s v="6103133,66"/>
    <n v="0"/>
    <n v="351.77249999999998"/>
    <n v="0"/>
  </r>
  <r>
    <n v="499"/>
    <x v="494"/>
    <s v=""/>
    <x v="1246"/>
    <n v="2017"/>
    <n v="36152710"/>
    <x v="214"/>
    <x v="492"/>
    <x v="490"/>
    <n v="6200"/>
    <s v="Aabenraa"/>
    <n v="580"/>
    <n v="117"/>
    <x v="66"/>
    <m/>
    <s v="FJ"/>
    <s v="Fjernvarmeværk"/>
    <n v="353000"/>
    <n v="350030"/>
    <x v="507"/>
    <x v="0"/>
    <s v="fvv"/>
    <d v="2012-11-01T00:00:00"/>
    <m/>
    <n v="15"/>
    <n v="0"/>
    <n v="15"/>
    <x v="292"/>
    <n v="0.01"/>
    <n v="0.01"/>
    <n v="0"/>
    <n v="0"/>
    <n v="1"/>
    <n v="0"/>
    <n v="0"/>
    <x v="0"/>
    <x v="0"/>
    <m/>
    <m/>
    <m/>
    <n v="1.0761E-2"/>
    <m/>
    <m/>
    <m/>
    <m/>
    <m/>
    <m/>
    <m/>
    <m/>
    <m/>
    <m/>
    <m/>
    <m/>
    <m/>
    <m/>
    <s v="524319,08"/>
    <s v="6103133,66"/>
    <n v="1.0761E-2"/>
    <n v="0"/>
    <n v="0"/>
  </r>
  <r>
    <n v="499"/>
    <x v="495"/>
    <s v=""/>
    <x v="1247"/>
    <n v="2017"/>
    <n v="36152710"/>
    <x v="214"/>
    <x v="493"/>
    <x v="491"/>
    <n v="6200"/>
    <s v="Aabenraa"/>
    <n v="580"/>
    <n v="117"/>
    <x v="66"/>
    <m/>
    <s v="FJ"/>
    <s v="Fjernvarmeværk"/>
    <n v="353000"/>
    <n v="350030"/>
    <x v="155"/>
    <x v="0"/>
    <s v="fvv"/>
    <d v="2014-11-01T00:00:00"/>
    <m/>
    <n v="12"/>
    <n v="0"/>
    <n v="12"/>
    <x v="1004"/>
    <n v="16.338999999999999"/>
    <n v="16.338999999999999"/>
    <n v="0"/>
    <n v="0"/>
    <n v="1"/>
    <n v="0"/>
    <n v="0"/>
    <x v="0"/>
    <x v="0"/>
    <m/>
    <m/>
    <m/>
    <m/>
    <m/>
    <m/>
    <m/>
    <m/>
    <m/>
    <n v="18.154"/>
    <m/>
    <m/>
    <m/>
    <m/>
    <m/>
    <m/>
    <m/>
    <m/>
    <s v="527212,24"/>
    <s v="6095600,57"/>
    <n v="0"/>
    <n v="18.154"/>
    <n v="0"/>
  </r>
  <r>
    <n v="499"/>
    <x v="495"/>
    <s v=""/>
    <x v="1248"/>
    <n v="2017"/>
    <n v="36152710"/>
    <x v="214"/>
    <x v="493"/>
    <x v="491"/>
    <n v="6200"/>
    <s v="Aabenraa"/>
    <n v="580"/>
    <n v="117"/>
    <x v="66"/>
    <m/>
    <s v="FJ"/>
    <s v="Fjernvarmeværk"/>
    <n v="353000"/>
    <n v="350030"/>
    <x v="675"/>
    <x v="0"/>
    <s v="fvv"/>
    <d v="2014-11-01T00:00:00"/>
    <m/>
    <n v="12"/>
    <n v="0"/>
    <n v="12"/>
    <x v="1005"/>
    <n v="93.594999999999999"/>
    <n v="93.594999999999999"/>
    <n v="0"/>
    <n v="0"/>
    <n v="1"/>
    <n v="0"/>
    <n v="0"/>
    <x v="0"/>
    <x v="0"/>
    <m/>
    <m/>
    <m/>
    <m/>
    <m/>
    <m/>
    <m/>
    <m/>
    <m/>
    <n v="103.994"/>
    <m/>
    <m/>
    <m/>
    <m/>
    <m/>
    <m/>
    <m/>
    <m/>
    <s v="527212,24"/>
    <s v="6095600,57"/>
    <n v="0"/>
    <n v="103.994"/>
    <n v="0"/>
  </r>
  <r>
    <n v="499"/>
    <x v="495"/>
    <s v=""/>
    <x v="1249"/>
    <n v="2017"/>
    <n v="36152710"/>
    <x v="214"/>
    <x v="493"/>
    <x v="491"/>
    <n v="6200"/>
    <s v="Aabenraa"/>
    <n v="580"/>
    <n v="117"/>
    <x v="66"/>
    <m/>
    <s v="FJ"/>
    <s v="Fjernvarmeværk"/>
    <n v="353000"/>
    <n v="350030"/>
    <x v="676"/>
    <x v="0"/>
    <s v="fvv"/>
    <d v="2014-11-01T00:00:00"/>
    <m/>
    <n v="12"/>
    <n v="0"/>
    <n v="12"/>
    <x v="1006"/>
    <n v="115.01"/>
    <n v="115.01"/>
    <n v="0"/>
    <n v="0"/>
    <n v="1"/>
    <n v="0"/>
    <n v="0"/>
    <x v="0"/>
    <x v="0"/>
    <m/>
    <m/>
    <m/>
    <m/>
    <m/>
    <m/>
    <m/>
    <m/>
    <m/>
    <n v="127.7885"/>
    <m/>
    <m/>
    <m/>
    <m/>
    <m/>
    <m/>
    <m/>
    <m/>
    <s v="527212,24"/>
    <s v="6095600,57"/>
    <n v="0"/>
    <n v="127.7885"/>
    <n v="0"/>
  </r>
  <r>
    <n v="503"/>
    <x v="496"/>
    <s v=""/>
    <x v="1250"/>
    <n v="2017"/>
    <n v="55133018"/>
    <x v="215"/>
    <x v="494"/>
    <x v="492"/>
    <n v="8200"/>
    <s v="Århus N"/>
    <n v="751"/>
    <n v="206"/>
    <x v="69"/>
    <n v="1"/>
    <s v="ER"/>
    <s v="Erhvervsværk"/>
    <n v="382110"/>
    <n v="383900"/>
    <x v="328"/>
    <x v="8"/>
    <s v="pev"/>
    <d v="1979-01-01T00:00:00"/>
    <m/>
    <n v="24.3"/>
    <n v="4.5"/>
    <n v="18"/>
    <x v="1007"/>
    <n v="500.001012"/>
    <n v="498.19892399999998"/>
    <n v="94.238748000000001"/>
    <n v="81.282455999999996"/>
    <n v="0.63649922137400783"/>
    <n v="0.36119842999858431"/>
    <n v="2.3023486274078575E-3"/>
    <x v="0"/>
    <x v="0"/>
    <m/>
    <m/>
    <m/>
    <n v="0"/>
    <m/>
    <m/>
    <m/>
    <n v="618.74033799999995"/>
    <m/>
    <m/>
    <m/>
    <m/>
    <m/>
    <m/>
    <m/>
    <m/>
    <m/>
    <m/>
    <s v="571795,75"/>
    <s v="6232017,5"/>
    <n v="278.43315209999997"/>
    <n v="340.30718589999998"/>
    <n v="0"/>
  </r>
  <r>
    <n v="503"/>
    <x v="496"/>
    <s v=""/>
    <x v="1251"/>
    <n v="2017"/>
    <n v="55133018"/>
    <x v="215"/>
    <x v="494"/>
    <x v="492"/>
    <n v="8200"/>
    <s v="Århus N"/>
    <n v="751"/>
    <n v="206"/>
    <x v="69"/>
    <n v="1"/>
    <s v="ER"/>
    <s v="Erhvervsværk"/>
    <n v="382110"/>
    <n v="383900"/>
    <x v="329"/>
    <x v="8"/>
    <s v="pev"/>
    <d v="1979-01-01T00:00:00"/>
    <m/>
    <n v="24.3"/>
    <n v="4.5"/>
    <n v="18"/>
    <x v="1008"/>
    <n v="509.80618800000002"/>
    <n v="507.96874800000001"/>
    <n v="96.086771999999996"/>
    <n v="82.876428000000004"/>
    <n v="0.63649927099308512"/>
    <n v="0.36119836449118781"/>
    <n v="2.3023645157270733E-3"/>
    <x v="0"/>
    <x v="0"/>
    <m/>
    <m/>
    <m/>
    <n v="0"/>
    <m/>
    <m/>
    <m/>
    <n v="630.511214"/>
    <m/>
    <m/>
    <m/>
    <m/>
    <m/>
    <m/>
    <m/>
    <m/>
    <m/>
    <m/>
    <s v="571795,75"/>
    <s v="6232017,5"/>
    <n v="283.73004630000003"/>
    <n v="346.78116770000003"/>
    <n v="0"/>
  </r>
  <r>
    <n v="503"/>
    <x v="496"/>
    <s v=""/>
    <x v="1252"/>
    <n v="2017"/>
    <n v="55133018"/>
    <x v="215"/>
    <x v="494"/>
    <x v="492"/>
    <n v="8200"/>
    <s v="Århus N"/>
    <n v="751"/>
    <n v="206"/>
    <x v="69"/>
    <n v="1"/>
    <s v="ER"/>
    <s v="Erhvervsværk"/>
    <n v="382110"/>
    <n v="383900"/>
    <x v="677"/>
    <x v="8"/>
    <s v="pev"/>
    <d v="2004-10-01T00:00:00"/>
    <m/>
    <n v="50"/>
    <n v="11.3"/>
    <n v="35.5"/>
    <x v="1009"/>
    <n v="1081.7675999999999"/>
    <n v="1077.8687279999999"/>
    <n v="252.59327999999999"/>
    <n v="217.86588"/>
    <n v="0.41151291051686378"/>
    <n v="0.5869985629837825"/>
    <n v="1.4885264993537151E-3"/>
    <x v="0"/>
    <x v="0"/>
    <m/>
    <m/>
    <m/>
    <n v="0"/>
    <m/>
    <m/>
    <m/>
    <n v="1309.6414480000001"/>
    <m/>
    <m/>
    <m/>
    <m/>
    <m/>
    <m/>
    <m/>
    <m/>
    <m/>
    <m/>
    <s v="571795,75"/>
    <s v="6232017,5"/>
    <n v="589.33865160000005"/>
    <n v="720.30279640000015"/>
    <n v="0"/>
  </r>
  <r>
    <n v="503"/>
    <x v="497"/>
    <s v=""/>
    <x v="1253"/>
    <n v="2017"/>
    <n v="55133018"/>
    <x v="215"/>
    <x v="495"/>
    <x v="493"/>
    <n v="8000"/>
    <s v="Aarhus C"/>
    <n v="751"/>
    <n v="206"/>
    <x v="69"/>
    <n v="1"/>
    <s v="FJ"/>
    <s v="Fjernvarmeværk"/>
    <n v="353000"/>
    <n v="350030"/>
    <x v="13"/>
    <x v="0"/>
    <s v="fvv"/>
    <d v="1976-05-01T00:00:00"/>
    <m/>
    <n v="78"/>
    <n v="0"/>
    <n v="70"/>
    <x v="1010"/>
    <n v="30.686399999999999"/>
    <n v="30.686399999999999"/>
    <n v="0"/>
    <n v="0"/>
    <n v="1"/>
    <n v="0"/>
    <n v="0"/>
    <x v="0"/>
    <x v="0"/>
    <m/>
    <m/>
    <m/>
    <n v="31.53442897"/>
    <m/>
    <n v="6.8625000000000001E-5"/>
    <m/>
    <m/>
    <m/>
    <m/>
    <m/>
    <m/>
    <m/>
    <m/>
    <m/>
    <m/>
    <m/>
    <m/>
    <s v="575312"/>
    <s v="6223544,5"/>
    <n v="31.534497595000001"/>
    <n v="0"/>
    <n v="0"/>
  </r>
  <r>
    <n v="503"/>
    <x v="497"/>
    <s v=""/>
    <x v="1254"/>
    <n v="2017"/>
    <n v="55133018"/>
    <x v="215"/>
    <x v="495"/>
    <x v="493"/>
    <n v="8000"/>
    <s v="Aarhus C"/>
    <n v="751"/>
    <n v="206"/>
    <x v="69"/>
    <n v="1"/>
    <s v="FJ"/>
    <s v="Fjernvarmeværk"/>
    <n v="353000"/>
    <n v="350030"/>
    <x v="16"/>
    <x v="0"/>
    <s v="fvv"/>
    <d v="1976-05-01T00:00:00"/>
    <m/>
    <n v="78"/>
    <n v="0"/>
    <n v="70"/>
    <x v="21"/>
    <n v="0"/>
    <n v="0"/>
    <n v="0"/>
    <n v="0"/>
    <n v="1"/>
    <n v="0"/>
    <n v="0"/>
    <x v="0"/>
    <x v="0"/>
    <m/>
    <m/>
    <m/>
    <n v="0"/>
    <m/>
    <n v="0"/>
    <m/>
    <m/>
    <m/>
    <m/>
    <m/>
    <m/>
    <m/>
    <m/>
    <m/>
    <m/>
    <m/>
    <m/>
    <s v="575312"/>
    <s v="6223544,5"/>
    <n v="0"/>
    <n v="0"/>
    <n v="0"/>
  </r>
  <r>
    <n v="503"/>
    <x v="498"/>
    <s v=""/>
    <x v="1255"/>
    <n v="2017"/>
    <n v="55133018"/>
    <x v="215"/>
    <x v="496"/>
    <x v="494"/>
    <n v="8355"/>
    <s v="Solbjerg"/>
    <n v="751"/>
    <n v="230"/>
    <x v="191"/>
    <m/>
    <s v="FJ"/>
    <s v="Fjernvarmeværk"/>
    <n v="353000"/>
    <n v="350030"/>
    <x v="678"/>
    <x v="0"/>
    <s v="fvv"/>
    <d v="2012-01-01T00:00:00"/>
    <m/>
    <n v="11.8"/>
    <n v="0"/>
    <n v="10.6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67781"/>
    <s v="6211313"/>
    <n v="0"/>
    <n v="0"/>
    <n v="0"/>
  </r>
  <r>
    <n v="503"/>
    <x v="499"/>
    <s v=""/>
    <x v="1256"/>
    <n v="2017"/>
    <n v="55133018"/>
    <x v="215"/>
    <x v="497"/>
    <x v="495"/>
    <n v="8240"/>
    <s v="Risskov"/>
    <n v="751"/>
    <n v="206"/>
    <x v="69"/>
    <n v="1"/>
    <s v="FJ"/>
    <s v="Fjernvarmeværk"/>
    <n v="353000"/>
    <n v="350030"/>
    <x v="13"/>
    <x v="0"/>
    <s v="fvv"/>
    <d v="1998-01-01T00:00:00"/>
    <m/>
    <n v="26.5"/>
    <n v="0"/>
    <n v="25"/>
    <x v="1011"/>
    <n v="0.31896000000000002"/>
    <n v="0.31896000000000002"/>
    <n v="0"/>
    <n v="0"/>
    <n v="1"/>
    <n v="0"/>
    <n v="0"/>
    <x v="0"/>
    <x v="0"/>
    <m/>
    <m/>
    <m/>
    <n v="0.44798042999999999"/>
    <m/>
    <m/>
    <m/>
    <m/>
    <m/>
    <m/>
    <m/>
    <m/>
    <m/>
    <m/>
    <m/>
    <m/>
    <m/>
    <m/>
    <s v="575340,69"/>
    <s v="6228871"/>
    <n v="0.44798042999999999"/>
    <n v="0"/>
    <n v="0"/>
  </r>
  <r>
    <n v="503"/>
    <x v="499"/>
    <s v=""/>
    <x v="1257"/>
    <n v="2017"/>
    <n v="55133018"/>
    <x v="215"/>
    <x v="497"/>
    <x v="495"/>
    <n v="8240"/>
    <s v="Risskov"/>
    <n v="751"/>
    <n v="206"/>
    <x v="69"/>
    <n v="1"/>
    <s v="FJ"/>
    <s v="Fjernvarmeværk"/>
    <n v="353000"/>
    <n v="350030"/>
    <x v="679"/>
    <x v="0"/>
    <s v="fvv"/>
    <d v="1998-01-01T00:00:00"/>
    <m/>
    <n v="26.5"/>
    <n v="0"/>
    <n v="25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75340,69"/>
    <s v="6228871"/>
    <n v="0"/>
    <n v="0"/>
    <n v="0"/>
  </r>
  <r>
    <n v="503"/>
    <x v="500"/>
    <s v=""/>
    <x v="1258"/>
    <n v="2017"/>
    <n v="55133018"/>
    <x v="215"/>
    <x v="498"/>
    <x v="496"/>
    <n v="8530"/>
    <s v="Hjortshøj"/>
    <n v="751"/>
    <n v="206"/>
    <x v="69"/>
    <m/>
    <s v="FJ"/>
    <s v="Fjernvarmeværk"/>
    <n v="353000"/>
    <n v="350030"/>
    <x v="296"/>
    <x v="0"/>
    <s v="fvv"/>
    <d v="2012-01-01T00:00:00"/>
    <d v="2018-01-01T00:00:00"/>
    <n v="5.33"/>
    <n v="0"/>
    <n v="4.8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78271,19"/>
    <s v="6234121"/>
    <n v="0"/>
    <n v="0"/>
    <n v="0"/>
  </r>
  <r>
    <n v="503"/>
    <x v="501"/>
    <s v=""/>
    <x v="1259"/>
    <n v="2017"/>
    <n v="55133018"/>
    <x v="215"/>
    <x v="499"/>
    <x v="497"/>
    <n v="8260"/>
    <s v="Viby J"/>
    <n v="751"/>
    <n v="206"/>
    <x v="69"/>
    <n v="1"/>
    <s v="FJ"/>
    <s v="Fjernvarmeværk"/>
    <n v="353000"/>
    <n v="350030"/>
    <x v="13"/>
    <x v="0"/>
    <s v="fvv"/>
    <d v="1996-01-01T00:00:00"/>
    <m/>
    <n v="31"/>
    <n v="0"/>
    <n v="25"/>
    <x v="1012"/>
    <n v="15.742800000000001"/>
    <n v="15.742800000000001"/>
    <n v="0"/>
    <n v="0"/>
    <n v="1"/>
    <n v="0"/>
    <n v="0"/>
    <x v="0"/>
    <x v="0"/>
    <m/>
    <m/>
    <m/>
    <n v="17.171650529999997"/>
    <m/>
    <m/>
    <m/>
    <m/>
    <m/>
    <m/>
    <m/>
    <m/>
    <m/>
    <m/>
    <m/>
    <m/>
    <m/>
    <m/>
    <s v="570837,12"/>
    <s v="6219494"/>
    <n v="17.171650529999997"/>
    <n v="0"/>
    <n v="0"/>
  </r>
  <r>
    <n v="503"/>
    <x v="501"/>
    <s v=""/>
    <x v="1260"/>
    <n v="2017"/>
    <n v="55133018"/>
    <x v="215"/>
    <x v="499"/>
    <x v="497"/>
    <n v="8260"/>
    <s v="Viby J"/>
    <n v="751"/>
    <n v="206"/>
    <x v="69"/>
    <n v="1"/>
    <s v="FJ"/>
    <s v="Fjernvarmeværk"/>
    <n v="353000"/>
    <n v="350030"/>
    <x v="16"/>
    <x v="0"/>
    <s v="fvv"/>
    <d v="1996-01-01T00:00:00"/>
    <m/>
    <n v="31"/>
    <n v="0"/>
    <n v="25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70837,12"/>
    <s v="6219494"/>
    <n v="0"/>
    <n v="0"/>
    <n v="0"/>
  </r>
  <r>
    <n v="503"/>
    <x v="501"/>
    <s v=""/>
    <x v="1261"/>
    <n v="2017"/>
    <n v="55133018"/>
    <x v="215"/>
    <x v="499"/>
    <x v="497"/>
    <n v="8260"/>
    <s v="Viby J"/>
    <n v="751"/>
    <n v="206"/>
    <x v="69"/>
    <n v="1"/>
    <s v="FJ"/>
    <s v="Fjernvarmeværk"/>
    <n v="353000"/>
    <n v="350030"/>
    <x v="76"/>
    <x v="0"/>
    <s v="fvv"/>
    <d v="1996-01-01T00:00:00"/>
    <m/>
    <n v="31"/>
    <n v="0"/>
    <n v="25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70837,12"/>
    <s v="6219494"/>
    <n v="0"/>
    <n v="0"/>
    <n v="0"/>
  </r>
  <r>
    <n v="503"/>
    <x v="501"/>
    <s v=""/>
    <x v="1262"/>
    <n v="2017"/>
    <n v="55133018"/>
    <x v="215"/>
    <x v="499"/>
    <x v="497"/>
    <n v="8260"/>
    <s v="Viby J"/>
    <n v="751"/>
    <n v="206"/>
    <x v="69"/>
    <n v="1"/>
    <s v="FJ"/>
    <s v="Fjernvarmeværk"/>
    <n v="353000"/>
    <n v="350030"/>
    <x v="4"/>
    <x v="0"/>
    <s v="fvv"/>
    <d v="1996-01-01T00:00:00"/>
    <m/>
    <n v="31"/>
    <n v="0"/>
    <n v="25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70837,12"/>
    <s v="6219494"/>
    <n v="0"/>
    <n v="0"/>
    <n v="0"/>
  </r>
  <r>
    <n v="503"/>
    <x v="502"/>
    <s v=""/>
    <x v="1263"/>
    <n v="2017"/>
    <n v="55133018"/>
    <x v="215"/>
    <x v="500"/>
    <x v="498"/>
    <n v="8260"/>
    <s v="Viby J"/>
    <n v="751"/>
    <n v="206"/>
    <x v="69"/>
    <n v="1"/>
    <s v="FJ"/>
    <s v="Fjernvarmeværk"/>
    <n v="353000"/>
    <n v="350030"/>
    <x v="13"/>
    <x v="0"/>
    <s v="fvv"/>
    <d v="1964-01-01T00:00:00"/>
    <m/>
    <n v="10.3"/>
    <n v="0"/>
    <n v="9.3000000000000007"/>
    <x v="1013"/>
    <n v="1.0511999999999999"/>
    <n v="1.0511999999999999"/>
    <n v="0"/>
    <n v="0"/>
    <n v="1"/>
    <n v="0"/>
    <n v="0"/>
    <x v="0"/>
    <x v="0"/>
    <m/>
    <m/>
    <m/>
    <n v="1.33899123"/>
    <m/>
    <m/>
    <m/>
    <m/>
    <m/>
    <m/>
    <m/>
    <m/>
    <m/>
    <m/>
    <m/>
    <m/>
    <m/>
    <m/>
    <s v="572856,81"/>
    <s v="6221868,5"/>
    <n v="1.33899123"/>
    <n v="0"/>
    <n v="0"/>
  </r>
  <r>
    <n v="503"/>
    <x v="502"/>
    <s v=""/>
    <x v="1264"/>
    <n v="2017"/>
    <n v="55133018"/>
    <x v="215"/>
    <x v="500"/>
    <x v="498"/>
    <n v="8260"/>
    <s v="Viby J"/>
    <n v="751"/>
    <n v="206"/>
    <x v="69"/>
    <n v="1"/>
    <s v="FJ"/>
    <s v="Fjernvarmeværk"/>
    <n v="353000"/>
    <n v="350030"/>
    <x v="16"/>
    <x v="0"/>
    <s v="fvv"/>
    <d v="1965-01-01T00:00:00"/>
    <m/>
    <n v="10.3"/>
    <n v="0"/>
    <n v="9.3000000000000007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72856,81"/>
    <s v="6221868,5"/>
    <n v="0"/>
    <n v="0"/>
    <n v="0"/>
  </r>
  <r>
    <n v="503"/>
    <x v="502"/>
    <s v=""/>
    <x v="1265"/>
    <n v="2017"/>
    <n v="55133018"/>
    <x v="215"/>
    <x v="500"/>
    <x v="498"/>
    <n v="8260"/>
    <s v="Viby J"/>
    <n v="751"/>
    <n v="206"/>
    <x v="69"/>
    <n v="1"/>
    <s v="FJ"/>
    <s v="Fjernvarmeværk"/>
    <n v="353000"/>
    <n v="350030"/>
    <x v="76"/>
    <x v="0"/>
    <s v="fvv"/>
    <d v="1965-01-01T00:00:00"/>
    <m/>
    <n v="10.3"/>
    <n v="0"/>
    <n v="9.3000000000000007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72856,81"/>
    <s v="6221868,5"/>
    <n v="0"/>
    <n v="0"/>
    <n v="0"/>
  </r>
  <r>
    <n v="503"/>
    <x v="502"/>
    <s v=""/>
    <x v="1266"/>
    <n v="2017"/>
    <n v="55133018"/>
    <x v="215"/>
    <x v="500"/>
    <x v="498"/>
    <n v="8260"/>
    <s v="Viby J"/>
    <n v="751"/>
    <n v="206"/>
    <x v="69"/>
    <n v="1"/>
    <s v="FJ"/>
    <s v="Fjernvarmeværk"/>
    <n v="353000"/>
    <n v="350030"/>
    <x v="4"/>
    <x v="0"/>
    <s v="fvv"/>
    <d v="1966-01-01T00:00:00"/>
    <m/>
    <n v="10.3"/>
    <n v="0"/>
    <n v="9.3000000000000007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72856,81"/>
    <s v="6221868,5"/>
    <n v="0"/>
    <n v="0"/>
    <n v="0"/>
  </r>
  <r>
    <n v="503"/>
    <x v="502"/>
    <s v=""/>
    <x v="1267"/>
    <n v="2017"/>
    <n v="55133018"/>
    <x v="215"/>
    <x v="500"/>
    <x v="498"/>
    <n v="8260"/>
    <s v="Viby J"/>
    <n v="751"/>
    <n v="206"/>
    <x v="69"/>
    <n v="1"/>
    <s v="FJ"/>
    <s v="Fjernvarmeværk"/>
    <n v="353000"/>
    <n v="350030"/>
    <x v="6"/>
    <x v="0"/>
    <s v="fvv"/>
    <d v="1968-01-01T00:00:00"/>
    <m/>
    <n v="11.66"/>
    <n v="0"/>
    <n v="10.5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72856,81"/>
    <s v="6221868,5"/>
    <n v="0"/>
    <n v="0"/>
    <n v="0"/>
  </r>
  <r>
    <n v="503"/>
    <x v="503"/>
    <s v=""/>
    <x v="1268"/>
    <n v="2017"/>
    <n v="55133018"/>
    <x v="215"/>
    <x v="501"/>
    <x v="499"/>
    <n v="8270"/>
    <s v="Højbjerg"/>
    <n v="751"/>
    <n v="206"/>
    <x v="69"/>
    <m/>
    <s v="FJ"/>
    <s v="Fjernvarmeværk"/>
    <n v="353000"/>
    <n v="350030"/>
    <x v="296"/>
    <x v="0"/>
    <s v="fvv"/>
    <d v="2012-01-01T00:00:00"/>
    <m/>
    <n v="12.2"/>
    <n v="0"/>
    <n v="11"/>
    <x v="1014"/>
    <n v="5.0400000000000002E-3"/>
    <n v="5.0400000000000002E-3"/>
    <n v="0"/>
    <n v="0"/>
    <n v="1"/>
    <n v="0"/>
    <n v="0"/>
    <x v="0"/>
    <x v="0"/>
    <m/>
    <m/>
    <m/>
    <n v="5.7033300000000004E-3"/>
    <m/>
    <m/>
    <m/>
    <m/>
    <m/>
    <m/>
    <m/>
    <m/>
    <m/>
    <m/>
    <m/>
    <m/>
    <m/>
    <m/>
    <s v="574922"/>
    <s v="6218701"/>
    <n v="5.7033300000000004E-3"/>
    <n v="0"/>
    <n v="0"/>
  </r>
  <r>
    <n v="503"/>
    <x v="504"/>
    <s v=""/>
    <x v="1269"/>
    <n v="2017"/>
    <n v="55133018"/>
    <x v="215"/>
    <x v="502"/>
    <x v="500"/>
    <n v="8220"/>
    <s v="Brabrand"/>
    <n v="751"/>
    <n v="206"/>
    <x v="69"/>
    <n v="1"/>
    <s v="FJ"/>
    <s v="Fjernvarmeværk"/>
    <n v="353000"/>
    <n v="350030"/>
    <x v="13"/>
    <x v="0"/>
    <s v="fvv"/>
    <d v="1995-01-01T00:00:00"/>
    <m/>
    <n v="26.5"/>
    <n v="0"/>
    <n v="25"/>
    <x v="1015"/>
    <n v="32.990400000000001"/>
    <n v="32.990400000000001"/>
    <n v="0"/>
    <n v="0"/>
    <n v="1"/>
    <n v="0"/>
    <n v="0"/>
    <x v="0"/>
    <x v="0"/>
    <m/>
    <m/>
    <m/>
    <n v="35.420010849999997"/>
    <m/>
    <m/>
    <m/>
    <m/>
    <m/>
    <m/>
    <m/>
    <m/>
    <m/>
    <m/>
    <m/>
    <m/>
    <m/>
    <m/>
    <s v="570393,44"/>
    <s v="6224747,5"/>
    <n v="35.420010849999997"/>
    <n v="0"/>
    <n v="0"/>
  </r>
  <r>
    <n v="503"/>
    <x v="504"/>
    <s v=""/>
    <x v="1270"/>
    <n v="2017"/>
    <n v="55133018"/>
    <x v="215"/>
    <x v="502"/>
    <x v="500"/>
    <n v="8220"/>
    <s v="Brabrand"/>
    <n v="751"/>
    <n v="206"/>
    <x v="69"/>
    <n v="1"/>
    <s v="FJ"/>
    <s v="Fjernvarmeværk"/>
    <n v="353000"/>
    <n v="350030"/>
    <x v="16"/>
    <x v="0"/>
    <s v="fvv"/>
    <d v="1995-01-01T00:00:00"/>
    <m/>
    <n v="26.5"/>
    <n v="0"/>
    <n v="25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70393,44"/>
    <s v="6224747,5"/>
    <n v="0"/>
    <n v="0"/>
    <n v="0"/>
  </r>
  <r>
    <n v="503"/>
    <x v="504"/>
    <s v=""/>
    <x v="1271"/>
    <n v="2017"/>
    <n v="55133018"/>
    <x v="215"/>
    <x v="502"/>
    <x v="500"/>
    <n v="8220"/>
    <s v="Brabrand"/>
    <n v="751"/>
    <n v="206"/>
    <x v="69"/>
    <n v="1"/>
    <s v="FJ"/>
    <s v="Fjernvarmeværk"/>
    <n v="353000"/>
    <n v="350030"/>
    <x v="76"/>
    <x v="0"/>
    <s v="fvv"/>
    <d v="1995-01-01T00:00:00"/>
    <m/>
    <n v="26.5"/>
    <n v="0"/>
    <n v="25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70393,44"/>
    <s v="6224747,5"/>
    <n v="0"/>
    <n v="0"/>
    <n v="0"/>
  </r>
  <r>
    <n v="503"/>
    <x v="505"/>
    <s v=""/>
    <x v="1272"/>
    <n v="2017"/>
    <n v="55133018"/>
    <x v="215"/>
    <x v="503"/>
    <x v="501"/>
    <n v="8330"/>
    <s v="Beder"/>
    <n v="751"/>
    <n v="206"/>
    <x v="69"/>
    <m/>
    <s v="FJ"/>
    <s v="Fjernvarmeværk"/>
    <n v="353000"/>
    <n v="350030"/>
    <x v="296"/>
    <x v="0"/>
    <s v="fvv"/>
    <d v="2012-01-01T00:00:00"/>
    <m/>
    <n v="13.22"/>
    <n v="0"/>
    <n v="11.9"/>
    <x v="1016"/>
    <n v="0.88380000000000003"/>
    <n v="0.88380000000000003"/>
    <n v="0"/>
    <n v="0"/>
    <n v="1"/>
    <n v="0"/>
    <n v="0"/>
    <x v="0"/>
    <x v="0"/>
    <m/>
    <m/>
    <m/>
    <n v="0.98219234"/>
    <m/>
    <m/>
    <m/>
    <m/>
    <m/>
    <m/>
    <m/>
    <m/>
    <m/>
    <m/>
    <m/>
    <m/>
    <m/>
    <m/>
    <s v="575069,56"/>
    <s v="6213211"/>
    <n v="0.98219234"/>
    <n v="0"/>
    <n v="0"/>
  </r>
  <r>
    <n v="503"/>
    <x v="506"/>
    <s v=""/>
    <x v="1273"/>
    <n v="2017"/>
    <n v="55133018"/>
    <x v="215"/>
    <x v="504"/>
    <x v="502"/>
    <n v="8361"/>
    <s v="Hasselager"/>
    <n v="751"/>
    <n v="206"/>
    <x v="69"/>
    <m/>
    <s v="FJ"/>
    <s v="Fjernvarmeværk"/>
    <n v="353000"/>
    <n v="350030"/>
    <x v="296"/>
    <x v="0"/>
    <s v="fvv"/>
    <d v="2012-01-01T00:00:00"/>
    <m/>
    <n v="16.670000000000002"/>
    <n v="0"/>
    <n v="15"/>
    <x v="1017"/>
    <n v="3.2039999999999999E-2"/>
    <n v="3.2039999999999999E-2"/>
    <n v="0"/>
    <n v="0"/>
    <n v="1"/>
    <n v="0"/>
    <n v="0"/>
    <x v="0"/>
    <x v="0"/>
    <m/>
    <m/>
    <m/>
    <n v="3.5762390000000005E-2"/>
    <m/>
    <m/>
    <m/>
    <m/>
    <m/>
    <m/>
    <m/>
    <m/>
    <m/>
    <m/>
    <m/>
    <m/>
    <m/>
    <m/>
    <s v="568556,82"/>
    <s v="6218500,5"/>
    <n v="3.5762390000000005E-2"/>
    <n v="0"/>
    <n v="0"/>
  </r>
  <r>
    <n v="503"/>
    <x v="507"/>
    <s v=""/>
    <x v="1274"/>
    <n v="2017"/>
    <n v="55133018"/>
    <x v="215"/>
    <x v="505"/>
    <x v="503"/>
    <n v="8541"/>
    <s v="Skødstrup"/>
    <n v="751"/>
    <n v="206"/>
    <x v="69"/>
    <m/>
    <s v="FJ"/>
    <s v="Fjernvarmeværk"/>
    <n v="353000"/>
    <n v="350030"/>
    <x v="680"/>
    <x v="0"/>
    <s v="fvv"/>
    <d v="2012-01-01T00:00:00"/>
    <m/>
    <n v="3.22"/>
    <n v="0"/>
    <n v="2.9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83090,56"/>
    <s v="6234926,5"/>
    <n v="0"/>
    <n v="0"/>
    <n v="0"/>
  </r>
  <r>
    <n v="503"/>
    <x v="508"/>
    <s v=""/>
    <x v="1275"/>
    <n v="2017"/>
    <n v="55133018"/>
    <x v="215"/>
    <x v="506"/>
    <x v="492"/>
    <n v="8200"/>
    <s v="Århus N"/>
    <n v="751"/>
    <n v="206"/>
    <x v="69"/>
    <m/>
    <s v="FJ"/>
    <s v="Fjernvarmeværk"/>
    <n v="353000"/>
    <n v="350030"/>
    <x v="681"/>
    <x v="0"/>
    <s v="fvv"/>
    <d v="2012-01-01T00:00:00"/>
    <d v="2017-09-30T00:00:00"/>
    <n v="13.89"/>
    <n v="0"/>
    <n v="12.5"/>
    <x v="1018"/>
    <n v="1.44E-2"/>
    <n v="1.44E-2"/>
    <n v="0"/>
    <n v="0"/>
    <n v="1"/>
    <n v="0"/>
    <n v="0"/>
    <x v="0"/>
    <x v="0"/>
    <m/>
    <m/>
    <m/>
    <n v="1.61415E-2"/>
    <m/>
    <m/>
    <m/>
    <m/>
    <m/>
    <m/>
    <m/>
    <m/>
    <m/>
    <m/>
    <m/>
    <m/>
    <m/>
    <m/>
    <s v="571795,75"/>
    <s v="6232017,5"/>
    <n v="1.61415E-2"/>
    <n v="0"/>
    <n v="0"/>
  </r>
  <r>
    <n v="503"/>
    <x v="509"/>
    <s v=""/>
    <x v="1276"/>
    <n v="2017"/>
    <n v="55133018"/>
    <x v="215"/>
    <x v="507"/>
    <x v="504"/>
    <n v="8210"/>
    <s v="Århus V"/>
    <n v="751"/>
    <n v="206"/>
    <x v="69"/>
    <m/>
    <s v="FJ"/>
    <s v="Fjernvarmeværk"/>
    <n v="353000"/>
    <n v="350030"/>
    <x v="682"/>
    <x v="0"/>
    <s v="fvv"/>
    <d v="2012-01-01T00:00:00"/>
    <m/>
    <n v="8.33"/>
    <n v="0"/>
    <n v="7.5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72502"/>
    <s v="6227310"/>
    <n v="0"/>
    <n v="0"/>
    <n v="0"/>
  </r>
  <r>
    <n v="503"/>
    <x v="510"/>
    <s v=""/>
    <x v="1277"/>
    <n v="2017"/>
    <n v="55133018"/>
    <x v="215"/>
    <x v="508"/>
    <x v="505"/>
    <n v="8355"/>
    <s v="Solbjerg"/>
    <n v="751"/>
    <n v="230"/>
    <x v="191"/>
    <m/>
    <s v="FJ"/>
    <s v="Fjernvarmeværk"/>
    <n v="353000"/>
    <n v="350030"/>
    <x v="184"/>
    <x v="0"/>
    <s v="fvv"/>
    <d v="1991-01-01T00:00:00"/>
    <m/>
    <n v="6.5"/>
    <n v="0"/>
    <n v="6.5"/>
    <x v="1019"/>
    <n v="112.83083999999999"/>
    <n v="112.83083999999999"/>
    <n v="0"/>
    <n v="0"/>
    <n v="1"/>
    <n v="0"/>
    <n v="0"/>
    <x v="0"/>
    <x v="0"/>
    <m/>
    <m/>
    <m/>
    <m/>
    <m/>
    <m/>
    <m/>
    <m/>
    <m/>
    <n v="122.699"/>
    <m/>
    <m/>
    <m/>
    <m/>
    <m/>
    <m/>
    <m/>
    <m/>
    <s v="567483"/>
    <s v="6211672,5"/>
    <n v="0"/>
    <n v="122.699"/>
    <n v="0"/>
  </r>
  <r>
    <n v="503"/>
    <x v="511"/>
    <s v=""/>
    <x v="1278"/>
    <n v="2017"/>
    <n v="55133018"/>
    <x v="215"/>
    <x v="509"/>
    <x v="506"/>
    <n v="8361"/>
    <s v="Hasselager"/>
    <n v="751"/>
    <n v="206"/>
    <x v="69"/>
    <m/>
    <s v="DC"/>
    <s v="Decentralt værk"/>
    <n v="351100"/>
    <n v="350010"/>
    <x v="229"/>
    <x v="1"/>
    <s v="kvt"/>
    <d v="1994-03-15T00:00:00"/>
    <m/>
    <n v="1.8"/>
    <n v="0.66"/>
    <n v="0.95"/>
    <x v="1020"/>
    <n v="1.4472"/>
    <n v="1.4472"/>
    <n v="0.72719999999999996"/>
    <n v="0.72719999999999996"/>
    <n v="0.27223527508516759"/>
    <n v="0.72776472491483246"/>
    <n v="0"/>
    <x v="0"/>
    <x v="0"/>
    <m/>
    <m/>
    <m/>
    <m/>
    <m/>
    <m/>
    <m/>
    <m/>
    <n v="2.6579950000000001"/>
    <m/>
    <m/>
    <m/>
    <m/>
    <m/>
    <m/>
    <m/>
    <m/>
    <m/>
    <s v="567062,94"/>
    <s v="6219141"/>
    <n v="0"/>
    <n v="2.6579950000000001"/>
    <n v="0"/>
  </r>
  <r>
    <n v="503"/>
    <x v="512"/>
    <s v=""/>
    <x v="1279"/>
    <n v="2017"/>
    <n v="55133018"/>
    <x v="215"/>
    <x v="510"/>
    <x v="507"/>
    <n v="8471"/>
    <s v="Sabro"/>
    <n v="751"/>
    <n v="228"/>
    <x v="192"/>
    <m/>
    <s v="FJ"/>
    <s v="Fjernvarmeværk"/>
    <n v="353000"/>
    <n v="350030"/>
    <x v="184"/>
    <x v="0"/>
    <s v="fvv"/>
    <d v="1991-01-01T00:00:00"/>
    <m/>
    <n v="5.4"/>
    <n v="0"/>
    <n v="5.4"/>
    <x v="1021"/>
    <n v="111.19607999999999"/>
    <n v="111.19607999999999"/>
    <n v="0"/>
    <n v="0"/>
    <n v="1"/>
    <n v="0"/>
    <n v="0"/>
    <x v="0"/>
    <x v="0"/>
    <m/>
    <m/>
    <m/>
    <m/>
    <m/>
    <m/>
    <m/>
    <m/>
    <m/>
    <n v="121.27800000000001"/>
    <m/>
    <m/>
    <m/>
    <m/>
    <m/>
    <m/>
    <m/>
    <m/>
    <s v="564866"/>
    <s v="6229718"/>
    <n v="0"/>
    <n v="121.27800000000001"/>
    <n v="0"/>
  </r>
  <r>
    <n v="503"/>
    <x v="513"/>
    <s v=""/>
    <x v="1280"/>
    <n v="2017"/>
    <n v="55133018"/>
    <x v="215"/>
    <x v="511"/>
    <x v="508"/>
    <n v="8462"/>
    <s v="Harlev J"/>
    <n v="751"/>
    <n v="229"/>
    <x v="193"/>
    <m/>
    <s v="FJ"/>
    <s v="Fjernvarmeværk"/>
    <n v="353000"/>
    <n v="350030"/>
    <x v="184"/>
    <x v="0"/>
    <s v="fvv"/>
    <d v="1989-01-01T00:00:00"/>
    <m/>
    <n v="5.4"/>
    <n v="0"/>
    <n v="5.4"/>
    <x v="1022"/>
    <n v="117.27216"/>
    <n v="117.27216"/>
    <n v="0"/>
    <n v="0"/>
    <n v="1"/>
    <n v="0"/>
    <n v="0"/>
    <x v="0"/>
    <x v="0"/>
    <m/>
    <m/>
    <m/>
    <m/>
    <m/>
    <m/>
    <m/>
    <m/>
    <m/>
    <n v="127.28100000000001"/>
    <m/>
    <m/>
    <m/>
    <m/>
    <m/>
    <m/>
    <m/>
    <m/>
    <s v="561616,38"/>
    <s v="6223273,5"/>
    <n v="0"/>
    <n v="127.28100000000001"/>
    <n v="0"/>
  </r>
  <r>
    <n v="503"/>
    <x v="514"/>
    <s v=""/>
    <x v="1281"/>
    <n v="2017"/>
    <n v="55133018"/>
    <x v="215"/>
    <x v="512"/>
    <x v="507"/>
    <n v="8471"/>
    <s v="Sabro"/>
    <n v="751"/>
    <n v="228"/>
    <x v="192"/>
    <m/>
    <s v="FJ"/>
    <s v="Fjernvarmeværk"/>
    <n v="353000"/>
    <n v="350030"/>
    <x v="296"/>
    <x v="0"/>
    <s v="fvv"/>
    <d v="2012-01-01T00:00:00"/>
    <m/>
    <n v="6.4"/>
    <n v="0"/>
    <n v="5.8"/>
    <x v="1023"/>
    <n v="4.4459999999999997"/>
    <n v="4.4459999999999997"/>
    <n v="0"/>
    <n v="0"/>
    <n v="1"/>
    <n v="0"/>
    <n v="0"/>
    <x v="0"/>
    <x v="0"/>
    <m/>
    <m/>
    <m/>
    <n v="4.94213273"/>
    <m/>
    <m/>
    <m/>
    <m/>
    <m/>
    <m/>
    <m/>
    <m/>
    <m/>
    <m/>
    <m/>
    <m/>
    <m/>
    <m/>
    <s v="564866"/>
    <s v="6229718"/>
    <n v="4.94213273"/>
    <n v="0"/>
    <n v="0"/>
  </r>
  <r>
    <n v="503"/>
    <x v="515"/>
    <s v=""/>
    <x v="1282"/>
    <n v="2017"/>
    <n v="55133018"/>
    <x v="215"/>
    <x v="513"/>
    <x v="509"/>
    <n v="8464"/>
    <s v="Galten"/>
    <n v="751"/>
    <n v="229"/>
    <x v="193"/>
    <m/>
    <s v="FJ"/>
    <s v="Fjernvarmeværk"/>
    <n v="353000"/>
    <n v="350030"/>
    <x v="296"/>
    <x v="0"/>
    <s v="fvv"/>
    <d v="2012-01-01T00:00:00"/>
    <m/>
    <n v="16.29"/>
    <n v="0"/>
    <n v="14.66"/>
    <x v="1024"/>
    <n v="5.5692000000000004"/>
    <n v="5.5692000000000004"/>
    <n v="0"/>
    <n v="0"/>
    <n v="1"/>
    <n v="0"/>
    <n v="0"/>
    <x v="0"/>
    <x v="0"/>
    <m/>
    <m/>
    <m/>
    <n v="6.19030112"/>
    <m/>
    <m/>
    <m/>
    <m/>
    <m/>
    <m/>
    <m/>
    <m/>
    <m/>
    <m/>
    <m/>
    <m/>
    <m/>
    <m/>
    <s v="561699"/>
    <s v="6223474"/>
    <n v="6.19030112"/>
    <n v="0"/>
    <n v="0"/>
  </r>
  <r>
    <n v="503"/>
    <x v="516"/>
    <s v=""/>
    <x v="1283"/>
    <n v="2017"/>
    <n v="55133018"/>
    <x v="215"/>
    <x v="514"/>
    <x v="510"/>
    <n v="8381"/>
    <s v="Tilst"/>
    <n v="751"/>
    <n v="206"/>
    <x v="69"/>
    <m/>
    <s v="FJ"/>
    <s v="Fjernvarmeværk"/>
    <n v="353000"/>
    <n v="350030"/>
    <x v="367"/>
    <x v="0"/>
    <s v="fvv"/>
    <d v="2012-01-01T00:00:00"/>
    <m/>
    <n v="0.26"/>
    <n v="0"/>
    <n v="0.23"/>
    <x v="1025"/>
    <n v="2.6856"/>
    <n v="2.6856"/>
    <n v="0"/>
    <n v="0"/>
    <n v="1"/>
    <n v="0"/>
    <n v="0"/>
    <x v="0"/>
    <x v="0"/>
    <m/>
    <m/>
    <m/>
    <n v="2.9842763899999998"/>
    <m/>
    <m/>
    <m/>
    <m/>
    <m/>
    <m/>
    <m/>
    <m/>
    <m/>
    <m/>
    <m/>
    <m/>
    <m/>
    <m/>
    <s v="567874"/>
    <s v="6229737"/>
    <n v="2.9842763899999998"/>
    <n v="0"/>
    <n v="0"/>
  </r>
  <r>
    <n v="503"/>
    <x v="517"/>
    <s v=""/>
    <x v="1284"/>
    <n v="2017"/>
    <n v="55133018"/>
    <x v="215"/>
    <x v="515"/>
    <x v="511"/>
    <n v="8210"/>
    <s v="Århus V"/>
    <n v="751"/>
    <n v="206"/>
    <x v="69"/>
    <m/>
    <s v="FJ"/>
    <s v="Fjernvarmeværk"/>
    <n v="353000"/>
    <n v="350030"/>
    <x v="367"/>
    <x v="0"/>
    <s v="fvv"/>
    <d v="2012-01-01T00:00:00"/>
    <d v="2017-06-30T00:00:00"/>
    <n v="2.8"/>
    <n v="0"/>
    <n v="2.5"/>
    <x v="1026"/>
    <n v="4.4881200000000003"/>
    <n v="4.4881200000000003"/>
    <n v="0"/>
    <n v="0"/>
    <n v="1"/>
    <n v="0"/>
    <n v="0"/>
    <x v="0"/>
    <x v="0"/>
    <m/>
    <m/>
    <m/>
    <n v="4.9885485099999993"/>
    <m/>
    <m/>
    <m/>
    <m/>
    <m/>
    <m/>
    <m/>
    <m/>
    <m/>
    <m/>
    <m/>
    <m/>
    <m/>
    <m/>
    <s v="571541"/>
    <s v="6232229"/>
    <n v="4.9885485099999993"/>
    <n v="0"/>
    <n v="0"/>
  </r>
  <r>
    <n v="503"/>
    <x v="518"/>
    <s v=""/>
    <x v="1285"/>
    <n v="2017"/>
    <n v="55133018"/>
    <x v="215"/>
    <x v="516"/>
    <x v="512"/>
    <n v="8250"/>
    <s v="Egå"/>
    <n v="751"/>
    <n v="206"/>
    <x v="69"/>
    <m/>
    <s v="FJ"/>
    <s v="Fjernvarmeværk"/>
    <n v="353000"/>
    <n v="350030"/>
    <x v="428"/>
    <x v="0"/>
    <s v="fvv"/>
    <d v="2012-01-01T00:00:00"/>
    <m/>
    <n v="4.67"/>
    <n v="0"/>
    <n v="4.2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80356,75"/>
    <s v="6232645,5"/>
    <n v="0"/>
    <n v="0"/>
    <n v="0"/>
  </r>
  <r>
    <n v="503"/>
    <x v="519"/>
    <s v=""/>
    <x v="1286"/>
    <n v="2017"/>
    <n v="55133018"/>
    <x v="215"/>
    <x v="517"/>
    <x v="513"/>
    <n v="8220"/>
    <s v="Brabrand"/>
    <n v="751"/>
    <n v="206"/>
    <x v="69"/>
    <m/>
    <s v="FJ"/>
    <s v="Fjernvarmeværk"/>
    <n v="353000"/>
    <n v="350030"/>
    <x v="367"/>
    <x v="0"/>
    <s v="fvv"/>
    <d v="2012-01-01T00:00:00"/>
    <m/>
    <n v="2.8"/>
    <n v="0"/>
    <n v="2.5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65978"/>
    <s v="6225014"/>
    <n v="0"/>
    <n v="0"/>
    <n v="0"/>
  </r>
  <r>
    <n v="503"/>
    <x v="520"/>
    <s v=""/>
    <x v="1287"/>
    <n v="2017"/>
    <n v="55133018"/>
    <x v="215"/>
    <x v="518"/>
    <x v="514"/>
    <n v="8541"/>
    <s v="Skødstrup"/>
    <n v="751"/>
    <n v="206"/>
    <x v="69"/>
    <m/>
    <s v="FJ"/>
    <s v="Fjernvarmeværk"/>
    <n v="353000"/>
    <n v="350030"/>
    <x v="57"/>
    <x v="2"/>
    <s v="fvv"/>
    <d v="2015-04-01T00:00:00"/>
    <m/>
    <n v="80"/>
    <n v="0"/>
    <n v="80"/>
    <x v="1027"/>
    <n v="93.473712000000006"/>
    <n v="93.473712000000006"/>
    <n v="0"/>
    <n v="0"/>
    <n v="1"/>
    <n v="0"/>
    <n v="0"/>
    <x v="0"/>
    <x v="0"/>
    <m/>
    <m/>
    <m/>
    <m/>
    <m/>
    <m/>
    <m/>
    <m/>
    <m/>
    <m/>
    <m/>
    <m/>
    <m/>
    <m/>
    <m/>
    <m/>
    <m/>
    <n v="93.473712000000006"/>
    <s v="583245,75"/>
    <s v="6234871"/>
    <n v="0"/>
    <n v="0"/>
    <n v="93.473712000000006"/>
  </r>
  <r>
    <n v="503"/>
    <x v="521"/>
    <s v=""/>
    <x v="1288"/>
    <n v="2017"/>
    <n v="55133018"/>
    <x v="215"/>
    <x v="519"/>
    <x v="515"/>
    <n v="8361"/>
    <s v="Hasselager"/>
    <n v="751"/>
    <n v="206"/>
    <x v="69"/>
    <m/>
    <s v="ER"/>
    <s v="Erhvervsværk"/>
    <n v="109100"/>
    <n v="100050"/>
    <x v="683"/>
    <x v="6"/>
    <s v="pvp"/>
    <d v="2013-01-01T00:00:00"/>
    <m/>
    <n v="1.2"/>
    <n v="0"/>
    <n v="1.2"/>
    <x v="1028"/>
    <n v="35.350524"/>
    <n v="35.350524"/>
    <n v="0"/>
    <n v="0"/>
    <n v="1"/>
    <n v="0"/>
    <n v="0"/>
    <x v="0"/>
    <x v="0"/>
    <m/>
    <m/>
    <m/>
    <m/>
    <m/>
    <m/>
    <m/>
    <m/>
    <m/>
    <m/>
    <m/>
    <m/>
    <m/>
    <m/>
    <n v="35.350524"/>
    <m/>
    <m/>
    <m/>
    <s v="569095,43"/>
    <s v="6217842"/>
    <n v="0"/>
    <n v="35.350524"/>
    <n v="0"/>
  </r>
  <r>
    <n v="503"/>
    <x v="522"/>
    <s v=""/>
    <x v="1289"/>
    <n v="2017"/>
    <n v="55133018"/>
    <x v="215"/>
    <x v="520"/>
    <x v="516"/>
    <n v="8210"/>
    <s v="Aarhus V"/>
    <n v="751"/>
    <n v="206"/>
    <x v="69"/>
    <m/>
    <s v="ER"/>
    <s v="Erhvervsværk"/>
    <n v="960300"/>
    <n v="960000"/>
    <x v="684"/>
    <x v="6"/>
    <s v="pvp"/>
    <d v="2013-01-01T00:00:00"/>
    <m/>
    <n v="0.8"/>
    <n v="0"/>
    <n v="0.8"/>
    <x v="1029"/>
    <n v="4.56534"/>
    <n v="4.56534"/>
    <n v="0"/>
    <n v="0"/>
    <n v="1"/>
    <n v="0"/>
    <n v="0"/>
    <x v="0"/>
    <x v="0"/>
    <m/>
    <m/>
    <m/>
    <m/>
    <m/>
    <m/>
    <m/>
    <m/>
    <m/>
    <m/>
    <m/>
    <m/>
    <m/>
    <m/>
    <n v="4.56534"/>
    <m/>
    <m/>
    <m/>
    <s v="573206,25"/>
    <s v="6224500"/>
    <n v="0"/>
    <n v="4.56534"/>
    <n v="0"/>
  </r>
  <r>
    <n v="505"/>
    <x v="523"/>
    <s v=""/>
    <x v="1290"/>
    <n v="2017"/>
    <n v="24513718"/>
    <x v="216"/>
    <x v="521"/>
    <x v="517"/>
    <n v="5970"/>
    <s v="Ærøskøbing"/>
    <n v="492"/>
    <n v="94"/>
    <x v="194"/>
    <m/>
    <s v="FJ"/>
    <s v="Fjernvarmeværk"/>
    <n v="353000"/>
    <n v="350030"/>
    <x v="184"/>
    <x v="0"/>
    <s v="fvv"/>
    <d v="2004-10-22T00:00:00"/>
    <m/>
    <n v="3.45"/>
    <n v="0"/>
    <n v="3.15"/>
    <x v="1030"/>
    <n v="38.664000000000001"/>
    <n v="38.664000000000001"/>
    <n v="0"/>
    <n v="0"/>
    <n v="1"/>
    <n v="0"/>
    <n v="0"/>
    <x v="0"/>
    <x v="0"/>
    <m/>
    <m/>
    <m/>
    <m/>
    <m/>
    <m/>
    <m/>
    <m/>
    <m/>
    <n v="38.664000000000001"/>
    <m/>
    <m/>
    <m/>
    <m/>
    <m/>
    <m/>
    <m/>
    <m/>
    <s v="590672,61"/>
    <s v="6082759,98"/>
    <n v="0"/>
    <n v="38.664000000000001"/>
    <n v="0"/>
  </r>
  <r>
    <n v="505"/>
    <x v="523"/>
    <s v=""/>
    <x v="1291"/>
    <n v="2017"/>
    <n v="24513718"/>
    <x v="216"/>
    <x v="521"/>
    <x v="517"/>
    <n v="5970"/>
    <s v="Ærøskøbing"/>
    <n v="492"/>
    <n v="94"/>
    <x v="194"/>
    <m/>
    <s v="FJ"/>
    <s v="Fjernvarmeværk"/>
    <n v="353000"/>
    <n v="350030"/>
    <x v="685"/>
    <x v="3"/>
    <s v="fvv"/>
    <d v="1999-01-02T00:00:00"/>
    <m/>
    <n v="4"/>
    <n v="0"/>
    <n v="4"/>
    <x v="1031"/>
    <n v="9.7127999999999997"/>
    <n v="9.7127999999999997"/>
    <n v="0"/>
    <n v="0"/>
    <n v="1"/>
    <n v="0"/>
    <n v="0"/>
    <x v="0"/>
    <x v="0"/>
    <m/>
    <m/>
    <m/>
    <m/>
    <m/>
    <m/>
    <m/>
    <m/>
    <m/>
    <m/>
    <m/>
    <m/>
    <m/>
    <m/>
    <m/>
    <n v="9.7127999999999997"/>
    <m/>
    <m/>
    <s v="590672,61"/>
    <s v="6082759,98"/>
    <n v="0"/>
    <n v="9.7127999999999997"/>
    <n v="0"/>
  </r>
  <r>
    <n v="505"/>
    <x v="523"/>
    <s v=""/>
    <x v="1292"/>
    <n v="2017"/>
    <n v="24513718"/>
    <x v="216"/>
    <x v="521"/>
    <x v="517"/>
    <n v="5970"/>
    <s v="Ærøskøbing"/>
    <n v="492"/>
    <n v="94"/>
    <x v="194"/>
    <m/>
    <s v="FJ"/>
    <s v="Fjernvarmeværk"/>
    <n v="353000"/>
    <n v="350030"/>
    <x v="686"/>
    <x v="0"/>
    <s v="fvv"/>
    <d v="2000-01-01T00:00:00"/>
    <m/>
    <n v="1"/>
    <n v="0"/>
    <n v="0.95"/>
    <x v="1032"/>
    <n v="5.8032000000000004"/>
    <n v="5.8032000000000004"/>
    <n v="0"/>
    <n v="0"/>
    <n v="1"/>
    <n v="0"/>
    <n v="0"/>
    <x v="0"/>
    <x v="0"/>
    <m/>
    <m/>
    <m/>
    <m/>
    <m/>
    <m/>
    <m/>
    <m/>
    <m/>
    <m/>
    <m/>
    <m/>
    <n v="5.8031999999999995"/>
    <m/>
    <m/>
    <m/>
    <m/>
    <m/>
    <s v="590672,61"/>
    <s v="6082759,98"/>
    <n v="0"/>
    <n v="5.8031999999999995"/>
    <n v="0"/>
  </r>
  <r>
    <n v="505"/>
    <x v="524"/>
    <s v=""/>
    <x v="1293"/>
    <n v="2017"/>
    <n v="24513718"/>
    <x v="216"/>
    <x v="522"/>
    <x v="518"/>
    <n v="5970"/>
    <s v="Ærøskøbing"/>
    <n v="492"/>
    <n v="94"/>
    <x v="194"/>
    <m/>
    <s v="FJ"/>
    <s v="Fjernvarmeværk"/>
    <n v="353000"/>
    <n v="350030"/>
    <x v="502"/>
    <x v="0"/>
    <s v="fvv"/>
    <d v="1963-01-01T00:00:00"/>
    <m/>
    <n v="7"/>
    <n v="0"/>
    <n v="5.9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n v="0"/>
    <m/>
    <m/>
    <m/>
    <m/>
    <s v="590501"/>
    <s v="6083819"/>
    <n v="0"/>
    <n v="0"/>
    <n v="0"/>
  </r>
  <r>
    <n v="505"/>
    <x v="525"/>
    <s v=""/>
    <x v="1294"/>
    <n v="2017"/>
    <n v="24513718"/>
    <x v="216"/>
    <x v="523"/>
    <x v="519"/>
    <n v="5970"/>
    <s v="Ærøskøbing"/>
    <n v="492"/>
    <n v="451"/>
    <x v="195"/>
    <m/>
    <s v="FJ"/>
    <s v="Fjernvarmeværk"/>
    <n v="353000"/>
    <n v="350030"/>
    <x v="636"/>
    <x v="0"/>
    <s v="fvv"/>
    <d v="2001-01-01T00:00:00"/>
    <m/>
    <n v="0.87"/>
    <n v="0"/>
    <n v="0.8"/>
    <x v="1033"/>
    <n v="8.9603999999999999"/>
    <n v="8.9603999999999999"/>
    <n v="0"/>
    <n v="0"/>
    <n v="1"/>
    <n v="0"/>
    <n v="0"/>
    <x v="0"/>
    <x v="0"/>
    <m/>
    <m/>
    <m/>
    <m/>
    <m/>
    <m/>
    <m/>
    <m/>
    <m/>
    <m/>
    <m/>
    <m/>
    <n v="10.465"/>
    <m/>
    <m/>
    <m/>
    <m/>
    <m/>
    <s v="590438"/>
    <s v="6079290"/>
    <n v="0"/>
    <n v="10.465"/>
    <n v="0"/>
  </r>
  <r>
    <n v="505"/>
    <x v="525"/>
    <s v=""/>
    <x v="1295"/>
    <n v="2017"/>
    <n v="24513718"/>
    <x v="216"/>
    <x v="523"/>
    <x v="519"/>
    <n v="5970"/>
    <s v="Ærøskøbing"/>
    <n v="492"/>
    <n v="451"/>
    <x v="195"/>
    <m/>
    <s v="FJ"/>
    <s v="Fjernvarmeværk"/>
    <n v="353000"/>
    <n v="350030"/>
    <x v="687"/>
    <x v="3"/>
    <s v="fvv"/>
    <d v="2000-01-01T00:00:00"/>
    <m/>
    <n v="2.9"/>
    <n v="0"/>
    <n v="2.9"/>
    <x v="1034"/>
    <n v="4.9104000000000001"/>
    <n v="4.9104000000000001"/>
    <n v="0"/>
    <n v="0"/>
    <n v="1"/>
    <n v="0"/>
    <n v="0"/>
    <x v="0"/>
    <x v="0"/>
    <m/>
    <m/>
    <m/>
    <m/>
    <m/>
    <m/>
    <m/>
    <m/>
    <m/>
    <m/>
    <m/>
    <m/>
    <m/>
    <m/>
    <m/>
    <n v="4.9103999999999992"/>
    <m/>
    <m/>
    <s v="590438"/>
    <s v="6079290"/>
    <n v="0"/>
    <n v="4.9103999999999992"/>
    <n v="0"/>
  </r>
  <r>
    <n v="505"/>
    <x v="525"/>
    <s v=""/>
    <x v="1296"/>
    <n v="2017"/>
    <n v="24513718"/>
    <x v="216"/>
    <x v="523"/>
    <x v="519"/>
    <n v="5970"/>
    <s v="Ærøskøbing"/>
    <n v="492"/>
    <n v="451"/>
    <x v="195"/>
    <m/>
    <s v="FJ"/>
    <s v="Fjernvarmeværk"/>
    <n v="353000"/>
    <n v="350030"/>
    <x v="688"/>
    <x v="0"/>
    <s v="fvv"/>
    <d v="2011-01-01T00:00:00"/>
    <m/>
    <n v="0.95"/>
    <n v="0"/>
    <n v="0.95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90438"/>
    <s v="6079290"/>
    <n v="0"/>
    <n v="0"/>
    <n v="0"/>
  </r>
  <r>
    <n v="506"/>
    <x v="526"/>
    <s v=""/>
    <x v="1297"/>
    <n v="2017"/>
    <n v="35747028"/>
    <x v="217"/>
    <x v="524"/>
    <x v="520"/>
    <n v="6870"/>
    <s v="Ølgod"/>
    <n v="573"/>
    <n v="136"/>
    <x v="75"/>
    <m/>
    <s v="DC"/>
    <s v="Decentralt værk"/>
    <n v="353000"/>
    <n v="350030"/>
    <x v="689"/>
    <x v="7"/>
    <s v="kvt"/>
    <d v="1992-01-01T00:00:00"/>
    <m/>
    <n v="13.6"/>
    <n v="3.74"/>
    <n v="8.73"/>
    <x v="1035"/>
    <n v="0.11700000000000001"/>
    <n v="0.11700000000000001"/>
    <n v="5.04E-2"/>
    <n v="5.04E-2"/>
    <n v="0.3014227152158187"/>
    <n v="0.69857728478418135"/>
    <n v="0"/>
    <x v="0"/>
    <x v="0"/>
    <m/>
    <m/>
    <m/>
    <m/>
    <m/>
    <m/>
    <n v="0.19407959999999999"/>
    <m/>
    <m/>
    <m/>
    <m/>
    <m/>
    <m/>
    <m/>
    <m/>
    <m/>
    <m/>
    <m/>
    <s v="476521"/>
    <s v="6185425"/>
    <n v="0.19407959999999999"/>
    <n v="0"/>
    <n v="0"/>
  </r>
  <r>
    <n v="506"/>
    <x v="527"/>
    <s v=""/>
    <x v="1298"/>
    <n v="2017"/>
    <n v="35747028"/>
    <x v="217"/>
    <x v="525"/>
    <x v="521"/>
    <n v="6870"/>
    <s v="Ølgod"/>
    <n v="573"/>
    <n v="136"/>
    <x v="75"/>
    <m/>
    <s v="FJ"/>
    <s v="Fjernvarmeværk"/>
    <n v="353000"/>
    <n v="350030"/>
    <x v="3"/>
    <x v="0"/>
    <s v="fvv"/>
    <d v="2006-09-15T00:00:00"/>
    <m/>
    <n v="8"/>
    <n v="0"/>
    <n v="8"/>
    <x v="1036"/>
    <n v="84.657600000000002"/>
    <n v="84.657600000000002"/>
    <n v="0"/>
    <n v="0"/>
    <n v="1"/>
    <n v="0"/>
    <n v="0"/>
    <x v="0"/>
    <x v="0"/>
    <m/>
    <m/>
    <m/>
    <m/>
    <m/>
    <m/>
    <m/>
    <m/>
    <m/>
    <m/>
    <n v="85.827600000000004"/>
    <m/>
    <m/>
    <m/>
    <m/>
    <m/>
    <m/>
    <m/>
    <s v="476466"/>
    <s v="6185152"/>
    <n v="0"/>
    <n v="85.827600000000004"/>
    <n v="0"/>
  </r>
  <r>
    <n v="506"/>
    <x v="527"/>
    <s v=""/>
    <x v="1299"/>
    <n v="2017"/>
    <n v="35747028"/>
    <x v="217"/>
    <x v="525"/>
    <x v="521"/>
    <n v="6870"/>
    <s v="Ølgod"/>
    <n v="573"/>
    <n v="136"/>
    <x v="75"/>
    <m/>
    <s v="FJ"/>
    <s v="Fjernvarmeværk"/>
    <n v="353000"/>
    <n v="350030"/>
    <x v="69"/>
    <x v="0"/>
    <s v="fvv"/>
    <d v="2006-09-15T00:00:00"/>
    <m/>
    <n v="11.1"/>
    <n v="0"/>
    <n v="10"/>
    <x v="1037"/>
    <n v="0.59040000000000004"/>
    <n v="0.59040000000000004"/>
    <n v="0"/>
    <n v="0"/>
    <n v="1"/>
    <n v="0"/>
    <n v="0"/>
    <x v="0"/>
    <x v="0"/>
    <m/>
    <m/>
    <m/>
    <n v="0.63131199999999998"/>
    <m/>
    <m/>
    <m/>
    <m/>
    <m/>
    <m/>
    <m/>
    <m/>
    <m/>
    <m/>
    <m/>
    <m/>
    <m/>
    <m/>
    <s v="476466"/>
    <s v="6185152"/>
    <n v="0.63131199999999998"/>
    <n v="0"/>
    <n v="0"/>
  </r>
  <r>
    <n v="506"/>
    <x v="527"/>
    <s v=""/>
    <x v="1300"/>
    <n v="2017"/>
    <n v="35747028"/>
    <x v="217"/>
    <x v="525"/>
    <x v="521"/>
    <n v="6870"/>
    <s v="Ølgod"/>
    <n v="573"/>
    <n v="136"/>
    <x v="75"/>
    <m/>
    <s v="FJ"/>
    <s v="Fjernvarmeværk"/>
    <n v="353000"/>
    <n v="350030"/>
    <x v="690"/>
    <x v="0"/>
    <s v="fvv"/>
    <d v="2013-12-01T00:00:00"/>
    <m/>
    <n v="2.17"/>
    <n v="0"/>
    <n v="2"/>
    <x v="1038"/>
    <n v="4.734"/>
    <n v="4.734"/>
    <n v="0"/>
    <n v="0"/>
    <n v="1"/>
    <n v="0"/>
    <n v="0"/>
    <x v="0"/>
    <x v="0"/>
    <m/>
    <m/>
    <m/>
    <m/>
    <m/>
    <m/>
    <m/>
    <m/>
    <m/>
    <m/>
    <m/>
    <m/>
    <n v="5.18"/>
    <m/>
    <m/>
    <m/>
    <m/>
    <m/>
    <s v="476466"/>
    <s v="6185152"/>
    <n v="0"/>
    <n v="5.18"/>
    <n v="0"/>
  </r>
  <r>
    <n v="507"/>
    <x v="528"/>
    <s v=""/>
    <x v="1301"/>
    <n v="2017"/>
    <n v="15320796"/>
    <x v="218"/>
    <x v="526"/>
    <x v="522"/>
    <n v="6973"/>
    <s v="Ørnhøj"/>
    <n v="657"/>
    <n v="193"/>
    <x v="196"/>
    <m/>
    <s v="DC"/>
    <s v="Decentralt værk"/>
    <n v="351100"/>
    <n v="350010"/>
    <x v="544"/>
    <x v="1"/>
    <s v="kvt"/>
    <d v="1992-01-01T00:00:00"/>
    <m/>
    <n v="6.3"/>
    <n v="2"/>
    <n v="3.2"/>
    <x v="1039"/>
    <n v="1.4483159999999999"/>
    <n v="1.4483159999999999"/>
    <n v="0.85111199999999998"/>
    <n v="0.85111199999999998"/>
    <n v="0.30822731180060647"/>
    <n v="0.69177268819939353"/>
    <n v="0"/>
    <x v="0"/>
    <x v="0"/>
    <m/>
    <m/>
    <m/>
    <m/>
    <m/>
    <m/>
    <n v="2.3494283999999999"/>
    <m/>
    <m/>
    <m/>
    <m/>
    <m/>
    <m/>
    <m/>
    <m/>
    <m/>
    <m/>
    <m/>
    <s v="473295"/>
    <s v="6228731"/>
    <n v="2.3494283999999999"/>
    <n v="0"/>
    <n v="0"/>
  </r>
  <r>
    <n v="507"/>
    <x v="528"/>
    <s v=""/>
    <x v="1302"/>
    <n v="2017"/>
    <n v="15320796"/>
    <x v="218"/>
    <x v="526"/>
    <x v="522"/>
    <n v="6973"/>
    <s v="Ørnhøj"/>
    <n v="657"/>
    <n v="193"/>
    <x v="196"/>
    <m/>
    <s v="DC"/>
    <s v="Decentralt værk"/>
    <n v="351100"/>
    <n v="350010"/>
    <x v="691"/>
    <x v="3"/>
    <s v="fvv"/>
    <d v="2012-08-15T00:00:00"/>
    <m/>
    <n v="4"/>
    <n v="0"/>
    <n v="4"/>
    <x v="1040"/>
    <n v="7.2215999999999996"/>
    <n v="7.2215999999999996"/>
    <n v="0"/>
    <n v="0"/>
    <n v="1"/>
    <n v="0"/>
    <n v="0"/>
    <x v="0"/>
    <x v="0"/>
    <m/>
    <m/>
    <m/>
    <m/>
    <m/>
    <m/>
    <m/>
    <m/>
    <m/>
    <m/>
    <m/>
    <m/>
    <m/>
    <m/>
    <m/>
    <n v="7.2216000000000005"/>
    <m/>
    <m/>
    <s v="473295"/>
    <s v="6228731"/>
    <n v="0"/>
    <n v="7.2216000000000005"/>
    <n v="0"/>
  </r>
  <r>
    <n v="507"/>
    <x v="528"/>
    <s v=""/>
    <x v="1303"/>
    <n v="2017"/>
    <n v="15320796"/>
    <x v="218"/>
    <x v="526"/>
    <x v="522"/>
    <n v="6973"/>
    <s v="Ørnhøj"/>
    <n v="657"/>
    <n v="193"/>
    <x v="196"/>
    <m/>
    <s v="DC"/>
    <s v="Decentralt værk"/>
    <n v="351100"/>
    <n v="350010"/>
    <x v="2"/>
    <x v="0"/>
    <s v="fvv"/>
    <d v="1992-01-01T00:00:00"/>
    <m/>
    <n v="3.15"/>
    <n v="0"/>
    <n v="3.15"/>
    <x v="1041"/>
    <n v="20.919204000000001"/>
    <n v="20.919204000000001"/>
    <n v="0"/>
    <n v="0"/>
    <n v="1"/>
    <n v="0"/>
    <n v="0"/>
    <x v="0"/>
    <x v="0"/>
    <m/>
    <m/>
    <m/>
    <m/>
    <m/>
    <m/>
    <n v="20.475694799999999"/>
    <m/>
    <m/>
    <m/>
    <m/>
    <m/>
    <m/>
    <m/>
    <m/>
    <m/>
    <m/>
    <m/>
    <s v="473295"/>
    <s v="6228731"/>
    <n v="20.475694799999999"/>
    <n v="0"/>
    <n v="0"/>
  </r>
  <r>
    <n v="507"/>
    <x v="528"/>
    <s v=""/>
    <x v="1304"/>
    <n v="2017"/>
    <n v="15320796"/>
    <x v="218"/>
    <x v="526"/>
    <x v="522"/>
    <n v="6973"/>
    <s v="Ørnhøj"/>
    <n v="657"/>
    <n v="193"/>
    <x v="196"/>
    <m/>
    <s v="DC"/>
    <s v="Decentralt værk"/>
    <n v="351100"/>
    <n v="350010"/>
    <x v="184"/>
    <x v="0"/>
    <s v="fvv"/>
    <d v="2017-09-04T00:00:00"/>
    <m/>
    <n v="1.7"/>
    <n v="0"/>
    <n v="1.5"/>
    <x v="1042"/>
    <n v="11.584512"/>
    <n v="11.584512"/>
    <n v="0"/>
    <n v="0"/>
    <n v="1"/>
    <n v="0"/>
    <n v="0"/>
    <x v="0"/>
    <x v="0"/>
    <m/>
    <m/>
    <m/>
    <m/>
    <m/>
    <m/>
    <m/>
    <m/>
    <m/>
    <n v="12.592799999999999"/>
    <m/>
    <m/>
    <m/>
    <m/>
    <m/>
    <m/>
    <m/>
    <m/>
    <s v="473295"/>
    <s v="6228731"/>
    <n v="0"/>
    <n v="12.592799999999999"/>
    <n v="0"/>
  </r>
  <r>
    <n v="508"/>
    <x v="529"/>
    <s v=""/>
    <x v="1305"/>
    <n v="2017"/>
    <n v="26364817"/>
    <x v="219"/>
    <x v="527"/>
    <x v="523"/>
    <n v="8950"/>
    <s v="Ørsted"/>
    <n v="707"/>
    <n v="220"/>
    <x v="197"/>
    <m/>
    <s v="FJ"/>
    <s v="Fjernvarmeværk"/>
    <n v="353000"/>
    <n v="350030"/>
    <x v="184"/>
    <x v="0"/>
    <s v="fvv"/>
    <d v="2007-10-09T00:00:00"/>
    <m/>
    <n v="6.3"/>
    <n v="0"/>
    <n v="6.3"/>
    <x v="1043"/>
    <n v="62.747999999999998"/>
    <n v="61.702919999999999"/>
    <n v="0"/>
    <n v="0"/>
    <n v="1"/>
    <n v="0"/>
    <n v="0"/>
    <x v="0"/>
    <x v="0"/>
    <m/>
    <m/>
    <m/>
    <m/>
    <m/>
    <m/>
    <m/>
    <m/>
    <m/>
    <n v="68.976500000000001"/>
    <m/>
    <m/>
    <m/>
    <m/>
    <m/>
    <m/>
    <m/>
    <m/>
    <s v="581968"/>
    <s v="6262471"/>
    <n v="0"/>
    <n v="68.976500000000001"/>
    <n v="0"/>
  </r>
  <r>
    <n v="508"/>
    <x v="529"/>
    <s v=""/>
    <x v="1306"/>
    <n v="2017"/>
    <n v="26364817"/>
    <x v="219"/>
    <x v="527"/>
    <x v="523"/>
    <n v="8950"/>
    <s v="Ørsted"/>
    <n v="707"/>
    <n v="220"/>
    <x v="197"/>
    <m/>
    <s v="FJ"/>
    <s v="Fjernvarmeværk"/>
    <n v="353000"/>
    <n v="350030"/>
    <x v="69"/>
    <x v="0"/>
    <s v="fvv"/>
    <d v="2007-11-01T00:00:00"/>
    <m/>
    <n v="8.8000000000000007"/>
    <n v="0"/>
    <n v="7.5"/>
    <x v="1044"/>
    <n v="2.4029999999999999E-2"/>
    <n v="2.4E-2"/>
    <n v="0"/>
    <n v="0"/>
    <n v="1"/>
    <n v="0"/>
    <n v="0"/>
    <x v="0"/>
    <x v="0"/>
    <m/>
    <m/>
    <m/>
    <n v="2.4032900000000003E-2"/>
    <m/>
    <m/>
    <m/>
    <m/>
    <m/>
    <m/>
    <m/>
    <m/>
    <m/>
    <n v="0"/>
    <m/>
    <m/>
    <m/>
    <m/>
    <s v="581968"/>
    <s v="6262471"/>
    <n v="2.4032900000000003E-2"/>
    <n v="0"/>
    <n v="0"/>
  </r>
  <r>
    <n v="509"/>
    <x v="530"/>
    <s v=""/>
    <x v="1307"/>
    <n v="2017"/>
    <n v="12868014"/>
    <x v="220"/>
    <x v="528"/>
    <x v="524"/>
    <n v="8830"/>
    <s v="Tjele"/>
    <n v="791"/>
    <n v="266"/>
    <x v="198"/>
    <m/>
    <s v="DC"/>
    <s v="Decentralt værk"/>
    <n v="353000"/>
    <n v="350030"/>
    <x v="428"/>
    <x v="0"/>
    <s v="fvv"/>
    <d v="1963-01-01T00:00:00"/>
    <m/>
    <n v="4.8"/>
    <n v="0"/>
    <n v="5.12"/>
    <x v="1045"/>
    <n v="41.162399999999998"/>
    <n v="40.266359999999999"/>
    <n v="0"/>
    <n v="0"/>
    <n v="1"/>
    <n v="0"/>
    <n v="0"/>
    <x v="0"/>
    <x v="0"/>
    <m/>
    <m/>
    <m/>
    <m/>
    <m/>
    <m/>
    <n v="37.724860800000002"/>
    <m/>
    <m/>
    <m/>
    <m/>
    <m/>
    <m/>
    <m/>
    <m/>
    <m/>
    <m/>
    <m/>
    <s v="538556,04"/>
    <s v="6260006,65"/>
    <n v="37.724860800000002"/>
    <n v="0"/>
    <n v="0"/>
  </r>
  <r>
    <n v="509"/>
    <x v="530"/>
    <s v=""/>
    <x v="1308"/>
    <n v="2017"/>
    <n v="12868014"/>
    <x v="220"/>
    <x v="528"/>
    <x v="524"/>
    <n v="8830"/>
    <s v="Tjele"/>
    <n v="791"/>
    <n v="266"/>
    <x v="198"/>
    <m/>
    <s v="DC"/>
    <s v="Decentralt værk"/>
    <n v="353000"/>
    <n v="350030"/>
    <x v="509"/>
    <x v="1"/>
    <s v="kvt"/>
    <d v="1995-01-01T00:00:00"/>
    <m/>
    <n v="5.7"/>
    <n v="2.0699999999999998"/>
    <n v="3.3"/>
    <x v="1046"/>
    <n v="2.0051999999999999"/>
    <n v="1.9616400000000001"/>
    <n v="1.2931919999999999"/>
    <n v="1.2860136"/>
    <n v="0.28189571579243566"/>
    <n v="0.71810428420756434"/>
    <n v="0"/>
    <x v="0"/>
    <x v="0"/>
    <m/>
    <m/>
    <m/>
    <m/>
    <m/>
    <m/>
    <n v="3.5566344000000001"/>
    <m/>
    <m/>
    <m/>
    <m/>
    <m/>
    <m/>
    <m/>
    <m/>
    <m/>
    <m/>
    <m/>
    <s v="538556,04"/>
    <s v="6260006,65"/>
    <n v="3.5566344000000001"/>
    <n v="0"/>
    <n v="0"/>
  </r>
  <r>
    <n v="509"/>
    <x v="531"/>
    <s v=""/>
    <x v="1309"/>
    <n v="2017"/>
    <n v="12868014"/>
    <x v="220"/>
    <x v="529"/>
    <x v="525"/>
    <n v="8830"/>
    <s v="Tjele"/>
    <n v="791"/>
    <n v="266"/>
    <x v="198"/>
    <m/>
    <s v="FJ"/>
    <s v="Fjernvarmeværk"/>
    <n v="353000"/>
    <n v="350030"/>
    <x v="8"/>
    <x v="3"/>
    <s v="fvv"/>
    <d v="2016-09-09T00:00:00"/>
    <m/>
    <n v="4"/>
    <n v="0"/>
    <n v="4"/>
    <x v="1047"/>
    <n v="8.0136000000000003"/>
    <n v="7.8390000000000004"/>
    <n v="0"/>
    <n v="0"/>
    <n v="1"/>
    <n v="0"/>
    <n v="0"/>
    <x v="0"/>
    <x v="0"/>
    <m/>
    <m/>
    <m/>
    <m/>
    <m/>
    <m/>
    <m/>
    <m/>
    <m/>
    <m/>
    <m/>
    <m/>
    <m/>
    <m/>
    <m/>
    <n v="8.0136000000000003"/>
    <m/>
    <m/>
    <s v="539092,55"/>
    <s v="6260220,78"/>
    <n v="0"/>
    <n v="8.0136000000000003"/>
    <n v="0"/>
  </r>
  <r>
    <n v="510"/>
    <x v="532"/>
    <s v=""/>
    <x v="1310"/>
    <n v="2017"/>
    <n v="15567317"/>
    <x v="221"/>
    <x v="530"/>
    <x v="521"/>
    <n v="8752"/>
    <s v="Østbirk"/>
    <n v="615"/>
    <n v="144"/>
    <x v="199"/>
    <m/>
    <s v="FJ"/>
    <s v="Fjernvarmeværk"/>
    <n v="353000"/>
    <n v="350030"/>
    <x v="69"/>
    <x v="0"/>
    <s v="fvv"/>
    <d v="2005-11-01T00:00:00"/>
    <m/>
    <n v="6"/>
    <n v="0"/>
    <n v="6"/>
    <x v="1048"/>
    <n v="0.56879999999999997"/>
    <n v="0.56879999999999997"/>
    <n v="0"/>
    <n v="0"/>
    <n v="1"/>
    <n v="0"/>
    <n v="0"/>
    <x v="0"/>
    <x v="0"/>
    <m/>
    <m/>
    <m/>
    <n v="0.62413800000000008"/>
    <m/>
    <m/>
    <m/>
    <m/>
    <m/>
    <m/>
    <m/>
    <m/>
    <m/>
    <m/>
    <m/>
    <m/>
    <m/>
    <m/>
    <s v="546370,43"/>
    <s v="6202746,67"/>
    <n v="0.62413800000000008"/>
    <n v="0"/>
    <n v="0"/>
  </r>
  <r>
    <n v="510"/>
    <x v="532"/>
    <s v=""/>
    <x v="1311"/>
    <n v="2017"/>
    <n v="15567317"/>
    <x v="221"/>
    <x v="530"/>
    <x v="521"/>
    <n v="8752"/>
    <s v="Østbirk"/>
    <n v="615"/>
    <n v="144"/>
    <x v="199"/>
    <m/>
    <s v="FJ"/>
    <s v="Fjernvarmeværk"/>
    <n v="353000"/>
    <n v="350030"/>
    <x v="3"/>
    <x v="0"/>
    <s v="fvv"/>
    <d v="2010-10-01T00:00:00"/>
    <m/>
    <n v="5"/>
    <n v="0"/>
    <n v="5"/>
    <x v="1049"/>
    <n v="54.928800000000003"/>
    <n v="54.928800000000003"/>
    <n v="0"/>
    <n v="0"/>
    <n v="1"/>
    <n v="0"/>
    <n v="0"/>
    <x v="0"/>
    <x v="0"/>
    <m/>
    <m/>
    <m/>
    <m/>
    <m/>
    <m/>
    <m/>
    <m/>
    <m/>
    <m/>
    <n v="52.311599999999999"/>
    <m/>
    <m/>
    <m/>
    <m/>
    <m/>
    <m/>
    <m/>
    <s v="546370,43"/>
    <s v="6202746,67"/>
    <n v="0"/>
    <n v="52.311599999999999"/>
    <n v="0"/>
  </r>
  <r>
    <n v="511"/>
    <x v="533"/>
    <s v=""/>
    <x v="1312"/>
    <n v="2017"/>
    <n v="15278390"/>
    <x v="222"/>
    <x v="531"/>
    <x v="526"/>
    <n v="9530"/>
    <s v="Støvring"/>
    <n v="840"/>
    <n v="324"/>
    <x v="200"/>
    <m/>
    <s v="FJ"/>
    <s v="Fjernvarmeværk"/>
    <n v="353000"/>
    <n v="350030"/>
    <x v="692"/>
    <x v="0"/>
    <s v="fvv"/>
    <d v="1991-11-01T00:00:00"/>
    <m/>
    <n v="1.8"/>
    <n v="0"/>
    <n v="1.6"/>
    <x v="1050"/>
    <n v="0.53280000000000005"/>
    <n v="0.53280000000000005"/>
    <n v="0"/>
    <n v="0"/>
    <n v="1"/>
    <n v="0"/>
    <n v="0"/>
    <x v="0"/>
    <x v="0"/>
    <m/>
    <m/>
    <m/>
    <m/>
    <m/>
    <m/>
    <m/>
    <m/>
    <m/>
    <n v="0.5655"/>
    <m/>
    <n v="0"/>
    <m/>
    <n v="0"/>
    <m/>
    <m/>
    <m/>
    <m/>
    <s v="546417,74"/>
    <s v="6310060,79"/>
    <n v="0"/>
    <n v="0.5655"/>
    <n v="0"/>
  </r>
  <r>
    <n v="511"/>
    <x v="533"/>
    <s v=""/>
    <x v="1313"/>
    <n v="2017"/>
    <n v="15278390"/>
    <x v="222"/>
    <x v="531"/>
    <x v="526"/>
    <n v="9530"/>
    <s v="Støvring"/>
    <n v="840"/>
    <n v="324"/>
    <x v="200"/>
    <m/>
    <s v="FJ"/>
    <s v="Fjernvarmeværk"/>
    <n v="353000"/>
    <n v="350030"/>
    <x v="693"/>
    <x v="0"/>
    <s v="fvv"/>
    <d v="1991-10-01T00:00:00"/>
    <m/>
    <n v="2.8"/>
    <n v="0"/>
    <n v="2.5"/>
    <x v="1051"/>
    <n v="8.0999999999999996E-3"/>
    <n v="8.0999999999999996E-3"/>
    <n v="0"/>
    <n v="0"/>
    <n v="1"/>
    <n v="0"/>
    <n v="0"/>
    <x v="0"/>
    <x v="0"/>
    <m/>
    <m/>
    <m/>
    <n v="8.9674999999999998E-3"/>
    <m/>
    <m/>
    <m/>
    <m/>
    <m/>
    <m/>
    <m/>
    <m/>
    <m/>
    <m/>
    <m/>
    <m/>
    <m/>
    <m/>
    <s v="546417,74"/>
    <s v="6310060,79"/>
    <n v="8.9674999999999998E-3"/>
    <n v="0"/>
    <n v="0"/>
  </r>
  <r>
    <n v="511"/>
    <x v="533"/>
    <s v=""/>
    <x v="1314"/>
    <n v="2017"/>
    <n v="15278390"/>
    <x v="222"/>
    <x v="531"/>
    <x v="526"/>
    <n v="9530"/>
    <s v="Støvring"/>
    <n v="840"/>
    <n v="324"/>
    <x v="200"/>
    <m/>
    <s v="FJ"/>
    <s v="Fjernvarmeværk"/>
    <n v="353000"/>
    <n v="350030"/>
    <x v="694"/>
    <x v="0"/>
    <s v="fvv"/>
    <d v="2015-06-22T00:00:00"/>
    <m/>
    <n v="3.2"/>
    <n v="0"/>
    <n v="2.9"/>
    <x v="1052"/>
    <n v="35.053199999999997"/>
    <n v="34.783200000000001"/>
    <n v="0"/>
    <n v="0"/>
    <n v="1"/>
    <n v="0"/>
    <n v="0"/>
    <x v="0"/>
    <x v="0"/>
    <m/>
    <m/>
    <m/>
    <m/>
    <m/>
    <m/>
    <m/>
    <m/>
    <m/>
    <n v="37.642000000000003"/>
    <m/>
    <m/>
    <m/>
    <m/>
    <m/>
    <m/>
    <m/>
    <m/>
    <s v="546417,74"/>
    <s v="6310060,79"/>
    <n v="0"/>
    <n v="37.642000000000003"/>
    <n v="0"/>
  </r>
  <r>
    <n v="512"/>
    <x v="534"/>
    <s v=""/>
    <x v="1315"/>
    <n v="2017"/>
    <n v="15215674"/>
    <x v="223"/>
    <x v="532"/>
    <x v="527"/>
    <n v="7700"/>
    <s v="Thisted"/>
    <n v="787"/>
    <n v="263"/>
    <x v="201"/>
    <m/>
    <s v="FJ"/>
    <s v="Fjernvarmeværk"/>
    <n v="353000"/>
    <n v="350030"/>
    <x v="695"/>
    <x v="0"/>
    <s v="fvv"/>
    <d v="1991-07-01T00:00:00"/>
    <m/>
    <n v="4"/>
    <n v="0"/>
    <n v="4"/>
    <x v="1053"/>
    <n v="23.716799999999999"/>
    <n v="23.716799999999999"/>
    <n v="0"/>
    <n v="0"/>
    <n v="1"/>
    <n v="0"/>
    <n v="0"/>
    <x v="0"/>
    <x v="0"/>
    <m/>
    <m/>
    <m/>
    <n v="0"/>
    <m/>
    <m/>
    <m/>
    <m/>
    <m/>
    <m/>
    <n v="23.324400000000001"/>
    <m/>
    <n v="0"/>
    <m/>
    <m/>
    <m/>
    <m/>
    <m/>
    <s v="491305,94"/>
    <s v="6320852,33"/>
    <n v="0"/>
    <n v="23.324400000000001"/>
    <n v="0"/>
  </r>
  <r>
    <n v="514"/>
    <x v="535"/>
    <s v=""/>
    <x v="1316"/>
    <n v="2017"/>
    <n v="15213140"/>
    <x v="224"/>
    <x v="533"/>
    <x v="528"/>
    <n v="7741"/>
    <s v="Frøstrup"/>
    <n v="787"/>
    <n v="235"/>
    <x v="202"/>
    <m/>
    <s v="FJ"/>
    <s v="Fjernvarmeværk"/>
    <n v="353000"/>
    <n v="350030"/>
    <x v="3"/>
    <x v="0"/>
    <s v="fvv"/>
    <d v="2007-10-01T00:00:00"/>
    <m/>
    <n v="6"/>
    <n v="0"/>
    <n v="6"/>
    <x v="1054"/>
    <n v="22.268000000000001"/>
    <n v="22.268000000000001"/>
    <n v="0"/>
    <n v="0"/>
    <n v="1"/>
    <n v="0"/>
    <n v="0"/>
    <x v="0"/>
    <x v="0"/>
    <m/>
    <m/>
    <m/>
    <m/>
    <m/>
    <m/>
    <m/>
    <m/>
    <m/>
    <m/>
    <n v="22.268000000000001"/>
    <n v="0"/>
    <m/>
    <m/>
    <m/>
    <m/>
    <m/>
    <m/>
    <s v="498967"/>
    <s v="6327725"/>
    <n v="0"/>
    <n v="22.268000000000001"/>
    <n v="0"/>
  </r>
  <r>
    <n v="525"/>
    <x v="536"/>
    <s v=""/>
    <x v="1317"/>
    <n v="2017"/>
    <n v="15234784"/>
    <x v="225"/>
    <x v="534"/>
    <x v="529"/>
    <n v="8832"/>
    <s v="Skals"/>
    <n v="791"/>
    <n v="248"/>
    <x v="203"/>
    <m/>
    <s v="DC"/>
    <s v="Decentralt værk"/>
    <n v="351100"/>
    <n v="350010"/>
    <x v="696"/>
    <x v="1"/>
    <s v="kvt"/>
    <d v="1992-01-01T00:00:00"/>
    <m/>
    <n v="1.78"/>
    <n v="0.74"/>
    <n v="1.04"/>
    <x v="1055"/>
    <n v="0.504"/>
    <n v="0.504"/>
    <n v="0.3528"/>
    <n v="0.3528"/>
    <n v="0.18973274787228275"/>
    <n v="0.81026725212771722"/>
    <n v="0"/>
    <x v="0"/>
    <x v="0"/>
    <m/>
    <m/>
    <m/>
    <m/>
    <m/>
    <m/>
    <n v="1.328184"/>
    <m/>
    <m/>
    <m/>
    <m/>
    <m/>
    <m/>
    <m/>
    <m/>
    <m/>
    <m/>
    <m/>
    <s v="521560"/>
    <s v="6276222"/>
    <n v="1.328184"/>
    <n v="0"/>
    <n v="0"/>
  </r>
  <r>
    <n v="525"/>
    <x v="536"/>
    <s v=""/>
    <x v="1318"/>
    <n v="2017"/>
    <n v="15234784"/>
    <x v="225"/>
    <x v="534"/>
    <x v="529"/>
    <n v="8832"/>
    <s v="Skals"/>
    <n v="791"/>
    <n v="248"/>
    <x v="203"/>
    <m/>
    <s v="DC"/>
    <s v="Decentralt værk"/>
    <n v="351100"/>
    <n v="350010"/>
    <x v="56"/>
    <x v="0"/>
    <s v="fvv"/>
    <d v="1991-10-15T00:00:00"/>
    <m/>
    <n v="1.111111"/>
    <n v="0"/>
    <n v="1"/>
    <x v="1056"/>
    <n v="1.2707999999999999"/>
    <n v="1.2707999999999999"/>
    <n v="0"/>
    <n v="0"/>
    <n v="1"/>
    <n v="0"/>
    <n v="0"/>
    <x v="0"/>
    <x v="0"/>
    <m/>
    <m/>
    <m/>
    <m/>
    <m/>
    <m/>
    <n v="1.3692888000000001"/>
    <m/>
    <m/>
    <m/>
    <m/>
    <m/>
    <m/>
    <m/>
    <m/>
    <m/>
    <m/>
    <m/>
    <s v="521560"/>
    <s v="6276222"/>
    <n v="1.3692888000000001"/>
    <n v="0"/>
    <n v="0"/>
  </r>
  <r>
    <n v="525"/>
    <x v="536"/>
    <s v=""/>
    <x v="1319"/>
    <n v="2017"/>
    <n v="15234784"/>
    <x v="225"/>
    <x v="534"/>
    <x v="529"/>
    <n v="8832"/>
    <s v="Skals"/>
    <n v="791"/>
    <n v="248"/>
    <x v="203"/>
    <m/>
    <s v="DC"/>
    <s v="Decentralt værk"/>
    <n v="351100"/>
    <n v="350010"/>
    <x v="184"/>
    <x v="0"/>
    <s v="fvv"/>
    <d v="2016-08-01T00:00:00"/>
    <m/>
    <n v="0.99"/>
    <n v="0"/>
    <n v="0.9"/>
    <x v="1057"/>
    <n v="14.6844"/>
    <n v="13.95"/>
    <n v="0"/>
    <n v="0"/>
    <n v="1"/>
    <n v="0"/>
    <n v="0"/>
    <x v="0"/>
    <x v="0"/>
    <m/>
    <m/>
    <m/>
    <m/>
    <m/>
    <m/>
    <m/>
    <m/>
    <m/>
    <n v="15.8775"/>
    <m/>
    <m/>
    <m/>
    <m/>
    <m/>
    <m/>
    <m/>
    <m/>
    <s v="521560"/>
    <s v="6276222"/>
    <n v="0"/>
    <n v="15.8775"/>
    <n v="0"/>
  </r>
  <r>
    <n v="528"/>
    <x v="537"/>
    <s v=""/>
    <x v="1320"/>
    <n v="2017"/>
    <n v="26696348"/>
    <x v="226"/>
    <x v="535"/>
    <x v="530"/>
    <n v="3700"/>
    <s v="Rønne"/>
    <n v="400"/>
    <n v="68"/>
    <x v="204"/>
    <m/>
    <s v="ER"/>
    <s v="Erhvervsværk"/>
    <n v="381100"/>
    <n v="383900"/>
    <x v="296"/>
    <x v="0"/>
    <s v="pvp"/>
    <d v="1991-01-01T00:00:00"/>
    <m/>
    <n v="7.8"/>
    <n v="0"/>
    <n v="7"/>
    <x v="1058"/>
    <n v="177.24299999999999"/>
    <n v="174.90799999999999"/>
    <n v="0"/>
    <n v="0"/>
    <n v="0.98682599594906428"/>
    <n v="0"/>
    <n v="1.3174004050935717E-2"/>
    <x v="0"/>
    <x v="0"/>
    <m/>
    <m/>
    <m/>
    <m/>
    <m/>
    <m/>
    <m/>
    <n v="209.59379999999999"/>
    <m/>
    <m/>
    <m/>
    <m/>
    <m/>
    <m/>
    <m/>
    <m/>
    <m/>
    <m/>
    <s v="865520"/>
    <s v="6123121"/>
    <n v="94.317210000000003"/>
    <n v="115.27659"/>
    <n v="0"/>
  </r>
  <r>
    <n v="542"/>
    <x v="538"/>
    <s v=""/>
    <x v="1321"/>
    <n v="2017"/>
    <n v="12762038"/>
    <x v="227"/>
    <x v="536"/>
    <x v="531"/>
    <n v="6200"/>
    <s v="Aabenraa"/>
    <n v="580"/>
    <n v="118"/>
    <x v="205"/>
    <m/>
    <s v="FJ"/>
    <s v="Fjernvarmeværk"/>
    <n v="353000"/>
    <n v="350030"/>
    <x v="697"/>
    <x v="0"/>
    <s v="fvv"/>
    <d v="1989-12-09T00:00:00"/>
    <m/>
    <n v="4"/>
    <n v="0"/>
    <n v="4"/>
    <x v="1059"/>
    <n v="5.8895999999999997"/>
    <n v="5.8895999999999997"/>
    <n v="0"/>
    <n v="0"/>
    <n v="1"/>
    <n v="0"/>
    <n v="0"/>
    <x v="0"/>
    <x v="0"/>
    <m/>
    <m/>
    <m/>
    <m/>
    <m/>
    <m/>
    <m/>
    <m/>
    <m/>
    <n v="5.9305000000000003"/>
    <m/>
    <m/>
    <m/>
    <m/>
    <m/>
    <m/>
    <m/>
    <m/>
    <s v="529718"/>
    <s v="6104345"/>
    <n v="0"/>
    <n v="5.9305000000000003"/>
    <n v="0"/>
  </r>
  <r>
    <n v="542"/>
    <x v="538"/>
    <s v=""/>
    <x v="1322"/>
    <n v="2017"/>
    <n v="12762038"/>
    <x v="227"/>
    <x v="536"/>
    <x v="531"/>
    <n v="6200"/>
    <s v="Aabenraa"/>
    <n v="580"/>
    <n v="118"/>
    <x v="205"/>
    <m/>
    <s v="FJ"/>
    <s v="Fjernvarmeværk"/>
    <n v="353000"/>
    <n v="350030"/>
    <x v="69"/>
    <x v="0"/>
    <s v="fvv"/>
    <d v="1989-10-17T00:00:00"/>
    <m/>
    <n v="4"/>
    <n v="0"/>
    <n v="4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29718"/>
    <s v="6104345"/>
    <n v="0"/>
    <n v="0"/>
    <n v="0"/>
  </r>
  <r>
    <n v="542"/>
    <x v="538"/>
    <s v=""/>
    <x v="1323"/>
    <n v="2017"/>
    <n v="12762038"/>
    <x v="227"/>
    <x v="536"/>
    <x v="531"/>
    <n v="6200"/>
    <s v="Aabenraa"/>
    <n v="580"/>
    <n v="118"/>
    <x v="205"/>
    <m/>
    <s v="FJ"/>
    <s v="Fjernvarmeværk"/>
    <n v="353000"/>
    <n v="350030"/>
    <x v="3"/>
    <x v="0"/>
    <s v="fvv"/>
    <d v="2001-01-01T00:00:00"/>
    <m/>
    <n v="1.75"/>
    <n v="0"/>
    <n v="1.75"/>
    <x v="21"/>
    <n v="0"/>
    <n v="0"/>
    <n v="0"/>
    <n v="0"/>
    <n v="1"/>
    <n v="0"/>
    <n v="0"/>
    <x v="0"/>
    <x v="0"/>
    <m/>
    <m/>
    <m/>
    <m/>
    <m/>
    <m/>
    <m/>
    <m/>
    <m/>
    <m/>
    <m/>
    <n v="0"/>
    <m/>
    <m/>
    <m/>
    <m/>
    <m/>
    <m/>
    <s v="529718"/>
    <s v="6104345"/>
    <n v="0"/>
    <n v="0"/>
    <n v="0"/>
  </r>
  <r>
    <n v="542"/>
    <x v="538"/>
    <s v=""/>
    <x v="1324"/>
    <n v="2017"/>
    <n v="12762038"/>
    <x v="227"/>
    <x v="536"/>
    <x v="531"/>
    <n v="6200"/>
    <s v="Aabenraa"/>
    <n v="580"/>
    <n v="118"/>
    <x v="205"/>
    <m/>
    <s v="FJ"/>
    <s v="Fjernvarmeværk"/>
    <n v="353000"/>
    <n v="350030"/>
    <x v="698"/>
    <x v="0"/>
    <s v="fvv"/>
    <d v="2015-06-15T00:00:00"/>
    <m/>
    <n v="5.5"/>
    <n v="0"/>
    <n v="5.5"/>
    <x v="1060"/>
    <n v="65.721599999999995"/>
    <n v="65.721599999999995"/>
    <n v="0"/>
    <n v="0"/>
    <n v="1"/>
    <n v="0"/>
    <n v="0"/>
    <x v="0"/>
    <x v="0"/>
    <m/>
    <m/>
    <m/>
    <m/>
    <m/>
    <m/>
    <m/>
    <m/>
    <m/>
    <n v="66.177999999999997"/>
    <m/>
    <m/>
    <m/>
    <m/>
    <m/>
    <m/>
    <m/>
    <m/>
    <s v="529718"/>
    <s v="6104345"/>
    <n v="0"/>
    <n v="66.177999999999997"/>
    <n v="0"/>
  </r>
  <r>
    <n v="543"/>
    <x v="539"/>
    <s v=""/>
    <x v="1325"/>
    <n v="2017"/>
    <n v="16256234"/>
    <x v="228"/>
    <x v="537"/>
    <x v="532"/>
    <n v="8930"/>
    <s v="Randers NØ"/>
    <n v="730"/>
    <n v="216"/>
    <x v="206"/>
    <m/>
    <s v="DC"/>
    <s v="Decentralt værk"/>
    <n v="351100"/>
    <n v="350010"/>
    <x v="699"/>
    <x v="1"/>
    <s v="kvt"/>
    <d v="1993-01-01T00:00:00"/>
    <m/>
    <n v="3.3"/>
    <n v="1.33"/>
    <n v="1.58"/>
    <x v="1061"/>
    <n v="2.0771999999999999"/>
    <n v="2.0232000000000001"/>
    <n v="1.728"/>
    <n v="1.7208000000000001"/>
    <n v="0.24061718098415347"/>
    <n v="0.75938281901584648"/>
    <n v="0"/>
    <x v="0"/>
    <x v="0"/>
    <m/>
    <m/>
    <m/>
    <m/>
    <m/>
    <m/>
    <n v="4.3163999999999998"/>
    <m/>
    <m/>
    <m/>
    <m/>
    <m/>
    <m/>
    <m/>
    <m/>
    <m/>
    <m/>
    <m/>
    <s v="574553"/>
    <s v="6264469,99"/>
    <n v="4.3163999999999998"/>
    <n v="0"/>
    <n v="0"/>
  </r>
  <r>
    <n v="543"/>
    <x v="539"/>
    <s v=""/>
    <x v="1326"/>
    <n v="2017"/>
    <n v="16256234"/>
    <x v="228"/>
    <x v="537"/>
    <x v="532"/>
    <n v="8930"/>
    <s v="Randers NØ"/>
    <n v="730"/>
    <n v="216"/>
    <x v="206"/>
    <m/>
    <s v="DC"/>
    <s v="Decentralt værk"/>
    <n v="351100"/>
    <n v="350010"/>
    <x v="123"/>
    <x v="0"/>
    <s v="fvv"/>
    <d v="1993-01-01T00:00:00"/>
    <m/>
    <n v="1.1000000000000001"/>
    <n v="0"/>
    <n v="1.1599999999999999"/>
    <x v="1062"/>
    <n v="19.62"/>
    <n v="19.231200000000001"/>
    <n v="0"/>
    <n v="0"/>
    <n v="1"/>
    <n v="0"/>
    <n v="0"/>
    <x v="0"/>
    <x v="0"/>
    <m/>
    <m/>
    <m/>
    <m/>
    <m/>
    <m/>
    <n v="20.750400000000003"/>
    <m/>
    <m/>
    <m/>
    <m/>
    <m/>
    <m/>
    <m/>
    <m/>
    <m/>
    <m/>
    <m/>
    <s v="574553"/>
    <s v="6264469,99"/>
    <n v="20.750400000000003"/>
    <n v="0"/>
    <n v="0"/>
  </r>
  <r>
    <n v="543"/>
    <x v="539"/>
    <s v=""/>
    <x v="1327"/>
    <n v="2017"/>
    <n v="16256234"/>
    <x v="228"/>
    <x v="537"/>
    <x v="532"/>
    <n v="8930"/>
    <s v="Randers NØ"/>
    <n v="730"/>
    <n v="216"/>
    <x v="206"/>
    <m/>
    <s v="DC"/>
    <s v="Decentralt værk"/>
    <n v="351100"/>
    <n v="350010"/>
    <x v="700"/>
    <x v="0"/>
    <s v="fvv"/>
    <d v="2014-09-01T00:00:00"/>
    <m/>
    <n v="1"/>
    <n v="0"/>
    <n v="0.92"/>
    <x v="1063"/>
    <n v="0.62639999999999996"/>
    <n v="0.60119999999999996"/>
    <n v="0"/>
    <n v="0"/>
    <n v="1"/>
    <n v="0"/>
    <n v="0"/>
    <x v="0"/>
    <x v="0"/>
    <m/>
    <m/>
    <m/>
    <m/>
    <m/>
    <m/>
    <m/>
    <m/>
    <m/>
    <n v="0.754"/>
    <m/>
    <m/>
    <m/>
    <m/>
    <m/>
    <m/>
    <m/>
    <m/>
    <s v="574553"/>
    <s v="6264469,99"/>
    <n v="0"/>
    <n v="0.754"/>
    <n v="0"/>
  </r>
  <r>
    <n v="545"/>
    <x v="540"/>
    <s v=""/>
    <x v="1328"/>
    <n v="2017"/>
    <n v="11826687"/>
    <x v="229"/>
    <x v="538"/>
    <x v="533"/>
    <n v="6760"/>
    <s v="Ribe"/>
    <n v="561"/>
    <n v="133"/>
    <x v="129"/>
    <m/>
    <s v="ER"/>
    <s v="Erhvervsværk"/>
    <n v="162400"/>
    <n v="160000"/>
    <x v="701"/>
    <x v="0"/>
    <s v="pvp"/>
    <d v="2012-01-01T00:00:00"/>
    <m/>
    <n v="3.5"/>
    <n v="0"/>
    <n v="3"/>
    <x v="1064"/>
    <n v="33.145200000000003"/>
    <n v="17.495999999999999"/>
    <n v="0"/>
    <n v="0"/>
    <n v="0.52785923753665676"/>
    <n v="0"/>
    <n v="0.47214076246334324"/>
    <x v="0"/>
    <x v="0"/>
    <m/>
    <m/>
    <m/>
    <m/>
    <m/>
    <m/>
    <m/>
    <m/>
    <m/>
    <m/>
    <m/>
    <n v="37.6614"/>
    <m/>
    <m/>
    <m/>
    <m/>
    <m/>
    <m/>
    <s v="484526"/>
    <s v="6131328"/>
    <n v="0"/>
    <n v="37.6614"/>
    <n v="0"/>
  </r>
  <r>
    <n v="551"/>
    <x v="541"/>
    <s v=""/>
    <x v="1329"/>
    <n v="2017"/>
    <n v="16091308"/>
    <x v="230"/>
    <x v="539"/>
    <x v="534"/>
    <n v="8870"/>
    <s v="Langå"/>
    <n v="710"/>
    <n v="208"/>
    <x v="207"/>
    <m/>
    <s v="DC"/>
    <s v="Decentralt værk"/>
    <n v="351100"/>
    <n v="350010"/>
    <x v="56"/>
    <x v="0"/>
    <s v="fvv"/>
    <d v="1993-01-01T00:00:00"/>
    <m/>
    <n v="2.77"/>
    <n v="0"/>
    <n v="2.5"/>
    <x v="1065"/>
    <n v="7.0380000000000003"/>
    <n v="7.0380000000000003"/>
    <n v="0"/>
    <n v="0"/>
    <n v="1"/>
    <n v="0"/>
    <n v="0"/>
    <x v="0"/>
    <x v="0"/>
    <m/>
    <m/>
    <m/>
    <m/>
    <m/>
    <m/>
    <n v="8.0903195999999991"/>
    <m/>
    <m/>
    <m/>
    <m/>
    <m/>
    <m/>
    <m/>
    <m/>
    <m/>
    <m/>
    <m/>
    <s v="557013"/>
    <s v="6246446"/>
    <n v="8.0903195999999991"/>
    <n v="0"/>
    <n v="0"/>
  </r>
  <r>
    <n v="551"/>
    <x v="541"/>
    <s v=""/>
    <x v="1330"/>
    <n v="2017"/>
    <n v="16091308"/>
    <x v="230"/>
    <x v="539"/>
    <x v="534"/>
    <n v="8870"/>
    <s v="Langå"/>
    <n v="710"/>
    <n v="208"/>
    <x v="207"/>
    <m/>
    <s v="DC"/>
    <s v="Decentralt værk"/>
    <n v="351100"/>
    <n v="350010"/>
    <x v="1"/>
    <x v="1"/>
    <s v="kvt"/>
    <d v="2006-06-01T00:00:00"/>
    <m/>
    <n v="4.4000000000000004"/>
    <n v="1.8"/>
    <n v="2.2999999999999998"/>
    <x v="1066"/>
    <n v="2.7467999999999999"/>
    <n v="2.7467999999999999"/>
    <n v="2.4228000000000001"/>
    <n v="2.4228000000000001"/>
    <n v="0.23017174492505993"/>
    <n v="0.76982825507494002"/>
    <n v="0"/>
    <x v="0"/>
    <x v="0"/>
    <m/>
    <m/>
    <m/>
    <m/>
    <m/>
    <m/>
    <n v="5.9668488000000002"/>
    <m/>
    <m/>
    <m/>
    <m/>
    <m/>
    <m/>
    <m/>
    <m/>
    <m/>
    <m/>
    <m/>
    <s v="557013"/>
    <s v="6246446"/>
    <n v="5.9668488000000002"/>
    <n v="0"/>
    <n v="0"/>
  </r>
  <r>
    <n v="552"/>
    <x v="542"/>
    <s v=""/>
    <x v="1331"/>
    <n v="2017"/>
    <n v="15608943"/>
    <x v="231"/>
    <x v="540"/>
    <x v="535"/>
    <n v="9575"/>
    <s v="Terndrup"/>
    <n v="840"/>
    <n v="320"/>
    <x v="208"/>
    <m/>
    <s v="FJ"/>
    <s v="Fjernvarmeværk"/>
    <n v="353000"/>
    <n v="350030"/>
    <x v="184"/>
    <x v="0"/>
    <s v="fvv"/>
    <d v="2012-01-01T00:00:00"/>
    <m/>
    <n v="4"/>
    <n v="0"/>
    <n v="4"/>
    <x v="1067"/>
    <n v="6.7672800000000004"/>
    <n v="6.0400799999999997"/>
    <n v="0"/>
    <n v="0"/>
    <n v="1"/>
    <n v="0"/>
    <n v="0"/>
    <x v="0"/>
    <x v="0"/>
    <m/>
    <m/>
    <m/>
    <m/>
    <m/>
    <m/>
    <m/>
    <m/>
    <m/>
    <n v="6.7584065000000004"/>
    <m/>
    <m/>
    <m/>
    <m/>
    <m/>
    <m/>
    <m/>
    <m/>
    <s v="564830,85"/>
    <s v="6296194,71"/>
    <n v="0"/>
    <n v="6.7584065000000004"/>
    <n v="0"/>
  </r>
  <r>
    <n v="552"/>
    <x v="542"/>
    <s v=""/>
    <x v="1332"/>
    <n v="2017"/>
    <n v="15608943"/>
    <x v="231"/>
    <x v="540"/>
    <x v="535"/>
    <n v="9575"/>
    <s v="Terndrup"/>
    <n v="840"/>
    <n v="320"/>
    <x v="208"/>
    <m/>
    <s v="FJ"/>
    <s v="Fjernvarmeværk"/>
    <n v="353000"/>
    <n v="350030"/>
    <x v="69"/>
    <x v="0"/>
    <s v="fvv"/>
    <d v="2012-01-01T00:00:00"/>
    <m/>
    <n v="6.3"/>
    <n v="0"/>
    <n v="6.3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64830,85"/>
    <s v="6296194,71"/>
    <n v="0"/>
    <n v="0"/>
    <n v="0"/>
  </r>
  <r>
    <n v="552"/>
    <x v="542"/>
    <s v=""/>
    <x v="1333"/>
    <n v="2017"/>
    <n v="15608943"/>
    <x v="231"/>
    <x v="540"/>
    <x v="535"/>
    <n v="9575"/>
    <s v="Terndrup"/>
    <n v="840"/>
    <n v="320"/>
    <x v="208"/>
    <m/>
    <s v="FJ"/>
    <s v="Fjernvarmeværk"/>
    <n v="353000"/>
    <n v="350030"/>
    <x v="184"/>
    <x v="0"/>
    <s v="fvv"/>
    <d v="2012-01-01T00:00:00"/>
    <m/>
    <n v="6.3"/>
    <n v="0"/>
    <n v="6.3"/>
    <x v="1068"/>
    <n v="58.885559999999998"/>
    <n v="58.50432"/>
    <n v="0"/>
    <n v="0"/>
    <n v="1"/>
    <n v="0"/>
    <n v="0"/>
    <x v="0"/>
    <x v="0"/>
    <m/>
    <m/>
    <m/>
    <m/>
    <m/>
    <m/>
    <m/>
    <m/>
    <m/>
    <n v="68.575168999999988"/>
    <m/>
    <m/>
    <m/>
    <m/>
    <m/>
    <m/>
    <m/>
    <m/>
    <s v="564830,85"/>
    <s v="6296194,71"/>
    <n v="0"/>
    <n v="68.575168999999988"/>
    <n v="0"/>
  </r>
  <r>
    <n v="553"/>
    <x v="543"/>
    <s v=""/>
    <x v="1334"/>
    <n v="2017"/>
    <n v="16016438"/>
    <x v="232"/>
    <x v="541"/>
    <x v="103"/>
    <n v="7673"/>
    <s v="Harboøre"/>
    <n v="665"/>
    <n v="185"/>
    <x v="209"/>
    <m/>
    <s v="DC"/>
    <s v="Decentralt værk"/>
    <n v="353000"/>
    <n v="350030"/>
    <x v="69"/>
    <x v="0"/>
    <s v="fvv"/>
    <d v="1992-01-01T00:00:00"/>
    <m/>
    <n v="5"/>
    <n v="0"/>
    <n v="4.5"/>
    <x v="1069"/>
    <n v="8.8559999999999999"/>
    <n v="8.8559999999999999"/>
    <n v="0"/>
    <n v="0"/>
    <n v="1"/>
    <n v="0"/>
    <n v="0"/>
    <x v="0"/>
    <x v="0"/>
    <m/>
    <m/>
    <m/>
    <m/>
    <m/>
    <m/>
    <m/>
    <m/>
    <m/>
    <m/>
    <m/>
    <m/>
    <m/>
    <n v="9.702"/>
    <m/>
    <m/>
    <m/>
    <m/>
    <s v="449805,21"/>
    <s v="6274249,42"/>
    <n v="0"/>
    <n v="9.702"/>
    <n v="0"/>
  </r>
  <r>
    <n v="553"/>
    <x v="543"/>
    <s v=""/>
    <x v="1335"/>
    <n v="2017"/>
    <n v="16016438"/>
    <x v="232"/>
    <x v="541"/>
    <x v="103"/>
    <n v="7673"/>
    <s v="Harboøre"/>
    <n v="665"/>
    <n v="185"/>
    <x v="209"/>
    <m/>
    <s v="DC"/>
    <s v="Decentralt værk"/>
    <n v="353000"/>
    <n v="350030"/>
    <x v="702"/>
    <x v="9"/>
    <s v="kvt"/>
    <d v="1993-01-01T00:00:00"/>
    <m/>
    <n v="4"/>
    <n v="1"/>
    <n v="2.5"/>
    <x v="1070"/>
    <n v="59.641199999999998"/>
    <n v="57.7836"/>
    <n v="21.029039999999998"/>
    <n v="21.029039999999998"/>
    <n v="0.32297373152182285"/>
    <n v="0.67702626847817715"/>
    <n v="0"/>
    <x v="0"/>
    <x v="0"/>
    <m/>
    <m/>
    <m/>
    <n v="1.4348000000000001E-2"/>
    <m/>
    <m/>
    <m/>
    <m/>
    <m/>
    <m/>
    <n v="92.316999999999993"/>
    <m/>
    <m/>
    <m/>
    <m/>
    <m/>
    <m/>
    <m/>
    <s v="449805,21"/>
    <s v="6274249,42"/>
    <n v="1.4348000000000001E-2"/>
    <n v="92.316999999999993"/>
    <n v="0"/>
  </r>
  <r>
    <n v="557"/>
    <x v="544"/>
    <s v=""/>
    <x v="1336"/>
    <n v="2017"/>
    <n v="16408530"/>
    <x v="233"/>
    <x v="542"/>
    <x v="536"/>
    <n v="4261"/>
    <s v="Dalmose"/>
    <n v="330"/>
    <n v="337"/>
    <x v="210"/>
    <m/>
    <s v="DC"/>
    <s v="Decentralt værk"/>
    <n v="351100"/>
    <n v="350010"/>
    <x v="703"/>
    <x v="1"/>
    <s v="kvt"/>
    <d v="1992-06-01T00:00:00"/>
    <m/>
    <n v="2.2400000000000002"/>
    <n v="0.76"/>
    <n v="1.21"/>
    <x v="1071"/>
    <n v="0.66600000000000004"/>
    <n v="0.66600000000000004"/>
    <n v="0.4788"/>
    <n v="0.4788"/>
    <n v="0.23027020029773315"/>
    <n v="0.76972979970226685"/>
    <n v="0"/>
    <x v="0"/>
    <x v="0"/>
    <m/>
    <m/>
    <m/>
    <m/>
    <m/>
    <m/>
    <n v="0.58932719999999994"/>
    <m/>
    <n v="0.85680000000000001"/>
    <m/>
    <m/>
    <m/>
    <m/>
    <m/>
    <m/>
    <m/>
    <m/>
    <m/>
    <s v="653871,14"/>
    <s v="6130272,98"/>
    <n v="0.58932719999999994"/>
    <n v="0.85680000000000001"/>
    <n v="0"/>
  </r>
  <r>
    <n v="557"/>
    <x v="544"/>
    <s v=""/>
    <x v="1337"/>
    <n v="2017"/>
    <n v="16408530"/>
    <x v="233"/>
    <x v="542"/>
    <x v="536"/>
    <n v="4261"/>
    <s v="Dalmose"/>
    <n v="330"/>
    <n v="337"/>
    <x v="210"/>
    <m/>
    <s v="DC"/>
    <s v="Decentralt værk"/>
    <n v="351100"/>
    <n v="350010"/>
    <x v="56"/>
    <x v="0"/>
    <s v="fvv"/>
    <d v="1993-08-04T00:00:00"/>
    <m/>
    <n v="4.2"/>
    <n v="0"/>
    <n v="4"/>
    <x v="1072"/>
    <n v="3.5999999999999997E-2"/>
    <n v="3.5999999999999997E-2"/>
    <n v="0"/>
    <n v="0"/>
    <n v="1"/>
    <n v="0"/>
    <n v="0"/>
    <x v="0"/>
    <x v="0"/>
    <m/>
    <m/>
    <m/>
    <m/>
    <m/>
    <m/>
    <n v="9.7020000000000006E-3"/>
    <m/>
    <n v="3.2399999999999998E-2"/>
    <m/>
    <m/>
    <m/>
    <m/>
    <m/>
    <m/>
    <m/>
    <m/>
    <m/>
    <s v="653871,14"/>
    <s v="6130272,98"/>
    <n v="9.7020000000000006E-3"/>
    <n v="3.2399999999999998E-2"/>
    <n v="0"/>
  </r>
  <r>
    <n v="557"/>
    <x v="544"/>
    <s v=""/>
    <x v="1338"/>
    <n v="2017"/>
    <n v="16408530"/>
    <x v="233"/>
    <x v="542"/>
    <x v="536"/>
    <n v="4261"/>
    <s v="Dalmose"/>
    <n v="330"/>
    <n v="337"/>
    <x v="210"/>
    <m/>
    <s v="DC"/>
    <s v="Decentralt værk"/>
    <n v="351100"/>
    <n v="350010"/>
    <x v="704"/>
    <x v="0"/>
    <s v="fvv"/>
    <d v="2004-01-14T00:00:00"/>
    <m/>
    <n v="1"/>
    <n v="0"/>
    <n v="0.93"/>
    <x v="1073"/>
    <n v="13.035600000000001"/>
    <n v="13.035600000000001"/>
    <n v="0"/>
    <n v="0"/>
    <n v="1"/>
    <n v="0"/>
    <n v="0"/>
    <x v="0"/>
    <x v="0"/>
    <m/>
    <m/>
    <m/>
    <m/>
    <m/>
    <m/>
    <m/>
    <m/>
    <m/>
    <m/>
    <m/>
    <m/>
    <n v="13.560499999999999"/>
    <m/>
    <m/>
    <m/>
    <m/>
    <m/>
    <s v="653871,14"/>
    <s v="6130272,98"/>
    <n v="0"/>
    <n v="13.560499999999999"/>
    <n v="0"/>
  </r>
  <r>
    <n v="557"/>
    <x v="544"/>
    <s v=""/>
    <x v="1339"/>
    <n v="2017"/>
    <n v="16408530"/>
    <x v="233"/>
    <x v="542"/>
    <x v="536"/>
    <n v="4261"/>
    <s v="Dalmose"/>
    <n v="330"/>
    <n v="337"/>
    <x v="210"/>
    <m/>
    <s v="DC"/>
    <s v="Decentralt værk"/>
    <n v="351100"/>
    <n v="350010"/>
    <x v="705"/>
    <x v="1"/>
    <s v="kvt"/>
    <d v="2010-11-10T00:00:00"/>
    <m/>
    <n v="5.24"/>
    <n v="2.2000000000000002"/>
    <n v="2.4"/>
    <x v="1074"/>
    <n v="54.756"/>
    <n v="54.756"/>
    <n v="46.580399999999997"/>
    <n v="46.580399999999997"/>
    <n v="0.23846077193310755"/>
    <n v="0.76153922806689245"/>
    <n v="0"/>
    <x v="0"/>
    <x v="0"/>
    <m/>
    <m/>
    <m/>
    <m/>
    <m/>
    <m/>
    <n v="5.4829368000000001"/>
    <m/>
    <n v="109.32839999999999"/>
    <m/>
    <m/>
    <m/>
    <m/>
    <m/>
    <m/>
    <m/>
    <m/>
    <m/>
    <s v="653871,14"/>
    <s v="6130272,98"/>
    <n v="5.4829368000000001"/>
    <n v="109.32839999999999"/>
    <n v="0"/>
  </r>
  <r>
    <n v="557"/>
    <x v="544"/>
    <s v=""/>
    <x v="1340"/>
    <n v="2017"/>
    <n v="16408530"/>
    <x v="233"/>
    <x v="542"/>
    <x v="536"/>
    <n v="4261"/>
    <s v="Dalmose"/>
    <n v="330"/>
    <n v="337"/>
    <x v="210"/>
    <m/>
    <s v="DC"/>
    <s v="Decentralt værk"/>
    <n v="351100"/>
    <n v="350010"/>
    <x v="706"/>
    <x v="1"/>
    <s v="kvt"/>
    <d v="2014-12-01T00:00:00"/>
    <m/>
    <n v="2.843"/>
    <n v="1.194"/>
    <n v="1.45"/>
    <x v="1075"/>
    <n v="4.4387999999999996"/>
    <n v="4.4387999999999996"/>
    <n v="20.188800000000001"/>
    <n v="17.888400000000001"/>
    <n v="4.4548016475178837E-2"/>
    <n v="0.95545198352482119"/>
    <n v="0"/>
    <x v="0"/>
    <x v="0"/>
    <m/>
    <m/>
    <m/>
    <m/>
    <m/>
    <m/>
    <m/>
    <m/>
    <n v="49.820399999999999"/>
    <m/>
    <m/>
    <m/>
    <m/>
    <m/>
    <m/>
    <m/>
    <m/>
    <m/>
    <s v="653871,14"/>
    <s v="6130272,98"/>
    <n v="0"/>
    <n v="49.820399999999999"/>
    <n v="0"/>
  </r>
  <r>
    <n v="559"/>
    <x v="545"/>
    <s v=""/>
    <x v="1341"/>
    <n v="2017"/>
    <n v="16893773"/>
    <x v="234"/>
    <x v="543"/>
    <x v="537"/>
    <n v="9640"/>
    <s v="Farsø"/>
    <n v="820"/>
    <n v="287"/>
    <x v="211"/>
    <m/>
    <s v="DC"/>
    <s v="Decentralt værk"/>
    <n v="351100"/>
    <n v="350010"/>
    <x v="5"/>
    <x v="1"/>
    <s v="kvt"/>
    <d v="1994-01-01T00:00:00"/>
    <m/>
    <n v="3.3"/>
    <n v="1.5"/>
    <n v="1.81"/>
    <x v="1076"/>
    <n v="0.17388000000000001"/>
    <n v="0.17388000000000001"/>
    <n v="0.1242"/>
    <n v="0.1242"/>
    <n v="0.27218628136059331"/>
    <n v="0.72781371863940669"/>
    <n v="0"/>
    <x v="0"/>
    <x v="0"/>
    <m/>
    <m/>
    <m/>
    <m/>
    <m/>
    <m/>
    <n v="0.31941359999999996"/>
    <m/>
    <m/>
    <m/>
    <m/>
    <m/>
    <m/>
    <m/>
    <m/>
    <m/>
    <m/>
    <m/>
    <s v="513119"/>
    <s v="6284489"/>
    <n v="0.31941359999999996"/>
    <n v="0"/>
    <n v="0"/>
  </r>
  <r>
    <n v="559"/>
    <x v="545"/>
    <s v=""/>
    <x v="1342"/>
    <n v="2017"/>
    <n v="16893773"/>
    <x v="234"/>
    <x v="543"/>
    <x v="537"/>
    <n v="9640"/>
    <s v="Farsø"/>
    <n v="820"/>
    <n v="287"/>
    <x v="211"/>
    <m/>
    <s v="DC"/>
    <s v="Decentralt værk"/>
    <n v="351100"/>
    <n v="350010"/>
    <x v="296"/>
    <x v="0"/>
    <s v="fvv"/>
    <d v="2012-01-01T00:00:00"/>
    <m/>
    <n v="2"/>
    <n v="0"/>
    <n v="2"/>
    <x v="1077"/>
    <n v="0.25325999999999999"/>
    <n v="0.25325999999999999"/>
    <n v="0"/>
    <n v="0"/>
    <n v="1"/>
    <n v="0"/>
    <n v="0"/>
    <x v="0"/>
    <x v="0"/>
    <m/>
    <m/>
    <m/>
    <m/>
    <m/>
    <m/>
    <n v="0.246114"/>
    <m/>
    <m/>
    <m/>
    <m/>
    <m/>
    <m/>
    <m/>
    <m/>
    <m/>
    <m/>
    <m/>
    <s v="513119"/>
    <s v="6284489"/>
    <n v="0.246114"/>
    <n v="0"/>
    <n v="0"/>
  </r>
  <r>
    <n v="559"/>
    <x v="545"/>
    <s v=""/>
    <x v="1343"/>
    <n v="2017"/>
    <n v="16893773"/>
    <x v="234"/>
    <x v="543"/>
    <x v="537"/>
    <n v="9640"/>
    <s v="Farsø"/>
    <n v="820"/>
    <n v="287"/>
    <x v="211"/>
    <m/>
    <s v="DC"/>
    <s v="Decentralt værk"/>
    <n v="351100"/>
    <n v="350010"/>
    <x v="3"/>
    <x v="0"/>
    <s v="fvv"/>
    <d v="2011-01-01T00:00:00"/>
    <m/>
    <n v="1.5"/>
    <n v="0"/>
    <n v="1.5"/>
    <x v="1078"/>
    <n v="29.184480000000001"/>
    <n v="29.184480000000001"/>
    <n v="0"/>
    <n v="0"/>
    <n v="1"/>
    <n v="0"/>
    <n v="0"/>
    <x v="0"/>
    <x v="0"/>
    <m/>
    <m/>
    <m/>
    <m/>
    <m/>
    <m/>
    <m/>
    <m/>
    <m/>
    <m/>
    <n v="29.248000000000001"/>
    <m/>
    <m/>
    <m/>
    <m/>
    <m/>
    <m/>
    <m/>
    <s v="513119"/>
    <s v="6284489"/>
    <n v="0"/>
    <n v="29.248000000000001"/>
    <n v="0"/>
  </r>
  <r>
    <n v="565"/>
    <x v="546"/>
    <s v=""/>
    <x v="1344"/>
    <n v="2017"/>
    <n v="69395015"/>
    <x v="235"/>
    <x v="544"/>
    <x v="538"/>
    <n v="7741"/>
    <s v="Frøstrup"/>
    <n v="787"/>
    <n v="235"/>
    <x v="202"/>
    <m/>
    <s v="ER"/>
    <s v="Erhvervsværk"/>
    <n v="162300"/>
    <n v="160000"/>
    <x v="707"/>
    <x v="0"/>
    <s v="pvp"/>
    <d v="1992-01-01T00:00:00"/>
    <m/>
    <n v="0.9"/>
    <n v="0"/>
    <n v="0.9"/>
    <x v="1079"/>
    <n v="11.275"/>
    <n v="3.504"/>
    <n v="0"/>
    <n v="0"/>
    <n v="0.31077605321507762"/>
    <n v="0"/>
    <n v="0.68922394678492238"/>
    <x v="0"/>
    <x v="0"/>
    <m/>
    <m/>
    <m/>
    <m/>
    <m/>
    <m/>
    <m/>
    <m/>
    <m/>
    <m/>
    <m/>
    <n v="11.274899999999999"/>
    <m/>
    <m/>
    <m/>
    <m/>
    <m/>
    <m/>
    <s v="499029,94"/>
    <s v="6327463,33"/>
    <n v="0"/>
    <n v="11.274899999999999"/>
    <n v="0"/>
  </r>
  <r>
    <n v="571"/>
    <x v="547"/>
    <s v=""/>
    <x v="1345"/>
    <n v="2017"/>
    <n v="22340417"/>
    <x v="236"/>
    <x v="545"/>
    <x v="539"/>
    <n v="2650"/>
    <s v="Hvidovre"/>
    <n v="167"/>
    <n v="2"/>
    <x v="5"/>
    <n v="1"/>
    <s v="FJ"/>
    <s v="Fjernvarmeværk"/>
    <n v="353000"/>
    <n v="350030"/>
    <x v="708"/>
    <x v="0"/>
    <s v="fvv"/>
    <d v="1973-06-01T00:00:00"/>
    <m/>
    <n v="20"/>
    <n v="0"/>
    <n v="18"/>
    <x v="1080"/>
    <n v="2.1600000000000001E-2"/>
    <n v="2.1600000000000001E-2"/>
    <n v="0"/>
    <n v="0"/>
    <n v="1"/>
    <n v="0"/>
    <n v="0"/>
    <x v="0"/>
    <x v="0"/>
    <m/>
    <n v="2.3292449999999999E-2"/>
    <m/>
    <m/>
    <m/>
    <m/>
    <m/>
    <m/>
    <m/>
    <m/>
    <m/>
    <m/>
    <m/>
    <m/>
    <m/>
    <m/>
    <m/>
    <m/>
    <s v="718564,27"/>
    <s v="6168454,67"/>
    <n v="2.3292449999999999E-2"/>
    <n v="0"/>
    <n v="0"/>
  </r>
  <r>
    <n v="571"/>
    <x v="547"/>
    <s v=""/>
    <x v="1346"/>
    <n v="2017"/>
    <n v="22340417"/>
    <x v="236"/>
    <x v="545"/>
    <x v="539"/>
    <n v="2650"/>
    <s v="Hvidovre"/>
    <n v="167"/>
    <n v="2"/>
    <x v="5"/>
    <n v="1"/>
    <s v="FJ"/>
    <s v="Fjernvarmeværk"/>
    <n v="353000"/>
    <n v="350030"/>
    <x v="709"/>
    <x v="0"/>
    <s v="fvv"/>
    <d v="2000-08-01T00:00:00"/>
    <m/>
    <n v="21"/>
    <n v="0"/>
    <n v="19"/>
    <x v="1081"/>
    <n v="19.558800000000002"/>
    <n v="19.558800000000002"/>
    <n v="0"/>
    <n v="0"/>
    <n v="1"/>
    <n v="0"/>
    <n v="0"/>
    <x v="0"/>
    <x v="0"/>
    <m/>
    <n v="21.032106750000001"/>
    <m/>
    <m/>
    <m/>
    <m/>
    <m/>
    <m/>
    <m/>
    <m/>
    <m/>
    <m/>
    <m/>
    <m/>
    <m/>
    <m/>
    <m/>
    <m/>
    <s v="718564,27"/>
    <s v="6168454,67"/>
    <n v="21.032106750000001"/>
    <n v="0"/>
    <n v="0"/>
  </r>
  <r>
    <n v="571"/>
    <x v="547"/>
    <s v=""/>
    <x v="1347"/>
    <n v="2017"/>
    <n v="22340417"/>
    <x v="236"/>
    <x v="545"/>
    <x v="539"/>
    <n v="2650"/>
    <s v="Hvidovre"/>
    <n v="167"/>
    <n v="2"/>
    <x v="5"/>
    <n v="1"/>
    <s v="FJ"/>
    <s v="Fjernvarmeværk"/>
    <n v="353000"/>
    <n v="350030"/>
    <x v="39"/>
    <x v="5"/>
    <s v="kvt"/>
    <d v="1991-08-01T00:00:00"/>
    <m/>
    <n v="0.1"/>
    <n v="0"/>
    <n v="0"/>
    <x v="1082"/>
    <n v="0"/>
    <n v="0"/>
    <n v="0"/>
    <n v="0"/>
    <n v="1"/>
    <n v="0"/>
    <n v="0"/>
    <x v="0"/>
    <x v="0"/>
    <m/>
    <m/>
    <m/>
    <n v="1.5782799999999998E-3"/>
    <m/>
    <m/>
    <m/>
    <m/>
    <m/>
    <m/>
    <m/>
    <m/>
    <m/>
    <m/>
    <m/>
    <m/>
    <m/>
    <m/>
    <s v="718564,27"/>
    <s v="6168454,67"/>
    <n v="1.5782799999999998E-3"/>
    <n v="0"/>
    <n v="0"/>
  </r>
  <r>
    <n v="571"/>
    <x v="547"/>
    <s v=""/>
    <x v="1348"/>
    <n v="2017"/>
    <n v="22340417"/>
    <x v="236"/>
    <x v="545"/>
    <x v="539"/>
    <n v="2650"/>
    <s v="Hvidovre"/>
    <n v="167"/>
    <n v="2"/>
    <x v="5"/>
    <n v="1"/>
    <s v="FJ"/>
    <s v="Fjernvarmeværk"/>
    <n v="353000"/>
    <n v="350030"/>
    <x v="710"/>
    <x v="0"/>
    <s v="fvv"/>
    <d v="1987-08-01T00:00:00"/>
    <m/>
    <n v="20"/>
    <n v="0"/>
    <n v="19"/>
    <x v="1083"/>
    <n v="53.287199999999999"/>
    <n v="53.287199999999999"/>
    <n v="0"/>
    <n v="0"/>
    <n v="1"/>
    <n v="0"/>
    <n v="0"/>
    <x v="0"/>
    <x v="0"/>
    <m/>
    <n v="57.296622150000005"/>
    <m/>
    <m/>
    <m/>
    <m/>
    <m/>
    <m/>
    <m/>
    <m/>
    <m/>
    <m/>
    <m/>
    <m/>
    <m/>
    <m/>
    <m/>
    <m/>
    <s v="718564,27"/>
    <s v="6168454,67"/>
    <n v="57.296622150000005"/>
    <n v="0"/>
    <n v="0"/>
  </r>
  <r>
    <n v="578"/>
    <x v="548"/>
    <s v=""/>
    <x v="1349"/>
    <n v="2017"/>
    <n v="27253598"/>
    <x v="237"/>
    <x v="546"/>
    <x v="540"/>
    <n v="2670"/>
    <s v="Greve"/>
    <n v="253"/>
    <n v="2"/>
    <x v="5"/>
    <m/>
    <s v="FJ"/>
    <s v="Fjernvarmeværk"/>
    <n v="353000"/>
    <n v="350030"/>
    <x v="711"/>
    <x v="0"/>
    <s v="fvv"/>
    <d v="1969-01-01T00:00:00"/>
    <d v="2018-12-31T00:00:00"/>
    <n v="5"/>
    <n v="0"/>
    <n v="4.5999999999999996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706509,81"/>
    <s v="6163863,14"/>
    <n v="0"/>
    <n v="0"/>
    <n v="0"/>
  </r>
  <r>
    <n v="585"/>
    <x v="549"/>
    <s v=""/>
    <x v="1350"/>
    <n v="2017"/>
    <n v="14870946"/>
    <x v="238"/>
    <x v="547"/>
    <x v="541"/>
    <n v="4952"/>
    <s v="Stokkemarke"/>
    <n v="360"/>
    <n v="47"/>
    <x v="212"/>
    <m/>
    <s v="ER"/>
    <s v="Erhvervsværk"/>
    <n v="11100"/>
    <n v="10000"/>
    <x v="712"/>
    <x v="0"/>
    <s v="pvp"/>
    <d v="2009-11-30T00:00:00"/>
    <d v="2019-11-30T00:00:00"/>
    <n v="2.5"/>
    <n v="0"/>
    <n v="2.5"/>
    <x v="1084"/>
    <n v="21.35952"/>
    <n v="21.35952"/>
    <n v="0"/>
    <n v="0"/>
    <n v="1"/>
    <n v="0"/>
    <n v="0"/>
    <x v="0"/>
    <x v="0"/>
    <m/>
    <m/>
    <m/>
    <m/>
    <m/>
    <m/>
    <m/>
    <m/>
    <m/>
    <n v="26.187000000000001"/>
    <m/>
    <m/>
    <m/>
    <m/>
    <m/>
    <m/>
    <m/>
    <m/>
    <s v="651945,61"/>
    <s v="6079191,47"/>
    <n v="0"/>
    <n v="26.187000000000001"/>
    <n v="0"/>
  </r>
  <r>
    <n v="589"/>
    <x v="550"/>
    <s v=""/>
    <x v="1351"/>
    <n v="2017"/>
    <n v="21430277"/>
    <x v="239"/>
    <x v="548"/>
    <x v="542"/>
    <n v="8585"/>
    <s v="Glesborg"/>
    <n v="707"/>
    <n v="360"/>
    <x v="213"/>
    <m/>
    <s v="FJ"/>
    <s v="Fjernvarmeværk"/>
    <n v="353000"/>
    <n v="350030"/>
    <x v="713"/>
    <x v="0"/>
    <s v="fvv"/>
    <d v="2013-10-01T00:00:00"/>
    <m/>
    <n v="2.5"/>
    <n v="0"/>
    <n v="2.5"/>
    <x v="1085"/>
    <n v="25.29"/>
    <n v="25.29"/>
    <n v="0"/>
    <n v="0"/>
    <n v="1"/>
    <n v="0"/>
    <n v="0"/>
    <x v="0"/>
    <x v="0"/>
    <m/>
    <m/>
    <m/>
    <m/>
    <m/>
    <m/>
    <m/>
    <m/>
    <m/>
    <m/>
    <n v="22.217700000000001"/>
    <m/>
    <m/>
    <m/>
    <m/>
    <m/>
    <m/>
    <m/>
    <s v="607267"/>
    <s v="6260221"/>
    <n v="0"/>
    <n v="22.217700000000001"/>
    <n v="0"/>
  </r>
  <r>
    <n v="589"/>
    <x v="550"/>
    <s v=""/>
    <x v="1352"/>
    <n v="2017"/>
    <n v="21430277"/>
    <x v="239"/>
    <x v="548"/>
    <x v="542"/>
    <n v="8585"/>
    <s v="Glesborg"/>
    <n v="707"/>
    <n v="360"/>
    <x v="213"/>
    <m/>
    <s v="FJ"/>
    <s v="Fjernvarmeværk"/>
    <n v="353000"/>
    <n v="350030"/>
    <x v="714"/>
    <x v="0"/>
    <s v="fvv"/>
    <d v="1993-10-01T00:00:00"/>
    <m/>
    <n v="2"/>
    <n v="0"/>
    <n v="2"/>
    <x v="1086"/>
    <n v="0.388152"/>
    <n v="0.388152"/>
    <n v="0"/>
    <n v="0"/>
    <n v="1"/>
    <n v="0"/>
    <n v="0"/>
    <x v="0"/>
    <x v="0"/>
    <m/>
    <m/>
    <m/>
    <n v="0.64903999999999995"/>
    <m/>
    <m/>
    <m/>
    <m/>
    <m/>
    <m/>
    <m/>
    <m/>
    <m/>
    <m/>
    <m/>
    <m/>
    <m/>
    <m/>
    <s v="607267"/>
    <s v="6260221"/>
    <n v="0.64903999999999995"/>
    <n v="0"/>
    <n v="0"/>
  </r>
  <r>
    <n v="589"/>
    <x v="551"/>
    <s v=""/>
    <x v="1353"/>
    <n v="2017"/>
    <n v="21430277"/>
    <x v="239"/>
    <x v="549"/>
    <x v="104"/>
    <n v="8586"/>
    <s v="Ørum Djurs"/>
    <n v="707"/>
    <n v="361"/>
    <x v="214"/>
    <m/>
    <s v="FJ"/>
    <s v="Fjernvarmeværk"/>
    <n v="353000"/>
    <n v="350030"/>
    <x v="714"/>
    <x v="0"/>
    <s v="fvv"/>
    <d v="1993-10-01T00:00:00"/>
    <m/>
    <n v="2"/>
    <n v="0"/>
    <n v="2"/>
    <x v="1087"/>
    <n v="0.62920799999999999"/>
    <n v="0.62920799999999999"/>
    <n v="0"/>
    <n v="0"/>
    <n v="1"/>
    <n v="0"/>
    <n v="0"/>
    <x v="0"/>
    <x v="0"/>
    <m/>
    <m/>
    <m/>
    <n v="0.88814120000000008"/>
    <m/>
    <m/>
    <m/>
    <m/>
    <m/>
    <m/>
    <m/>
    <m/>
    <m/>
    <m/>
    <m/>
    <m/>
    <m/>
    <m/>
    <s v="604205,2"/>
    <s v="6256385,69"/>
    <n v="0.88814120000000008"/>
    <n v="0"/>
    <n v="0"/>
  </r>
  <r>
    <n v="589"/>
    <x v="551"/>
    <s v=""/>
    <x v="1354"/>
    <n v="2017"/>
    <n v="21430277"/>
    <x v="239"/>
    <x v="549"/>
    <x v="104"/>
    <n v="8586"/>
    <s v="Ørum Djurs"/>
    <n v="707"/>
    <n v="361"/>
    <x v="214"/>
    <m/>
    <s v="FJ"/>
    <s v="Fjernvarmeværk"/>
    <n v="353000"/>
    <n v="350030"/>
    <x v="715"/>
    <x v="0"/>
    <s v="fvv"/>
    <d v="2014-01-01T00:00:00"/>
    <m/>
    <n v="2.5"/>
    <n v="0"/>
    <n v="2.5"/>
    <x v="1088"/>
    <n v="25.495560000000001"/>
    <n v="25.495560000000001"/>
    <n v="0"/>
    <n v="0"/>
    <n v="1"/>
    <n v="0"/>
    <n v="0"/>
    <x v="0"/>
    <x v="0"/>
    <m/>
    <m/>
    <m/>
    <m/>
    <m/>
    <m/>
    <m/>
    <m/>
    <m/>
    <m/>
    <n v="22.533900000000003"/>
    <m/>
    <m/>
    <m/>
    <m/>
    <m/>
    <m/>
    <m/>
    <s v="604205,2"/>
    <s v="6256385,69"/>
    <n v="0"/>
    <n v="22.533900000000003"/>
    <n v="0"/>
  </r>
  <r>
    <n v="589"/>
    <x v="552"/>
    <s v=""/>
    <x v="1355"/>
    <n v="2017"/>
    <n v="21430277"/>
    <x v="239"/>
    <x v="550"/>
    <x v="543"/>
    <n v="8305"/>
    <s v="Samsø"/>
    <n v="741"/>
    <n v="225"/>
    <x v="215"/>
    <m/>
    <s v="FJ"/>
    <s v="Fjernvarmeværk"/>
    <n v="353000"/>
    <n v="350030"/>
    <x v="184"/>
    <x v="0"/>
    <s v="fvv"/>
    <d v="1992-09-01T00:00:00"/>
    <m/>
    <n v="2.2999999999999998"/>
    <n v="0"/>
    <n v="2.2999999999999998"/>
    <x v="1089"/>
    <n v="47.1096"/>
    <n v="47.1096"/>
    <n v="0"/>
    <n v="0"/>
    <n v="1"/>
    <n v="0"/>
    <n v="0"/>
    <x v="0"/>
    <x v="0"/>
    <m/>
    <m/>
    <m/>
    <m/>
    <m/>
    <m/>
    <m/>
    <m/>
    <m/>
    <n v="45.776499999999999"/>
    <m/>
    <m/>
    <m/>
    <m/>
    <m/>
    <m/>
    <m/>
    <m/>
    <s v="599947,65"/>
    <s v="6188799,03"/>
    <n v="0"/>
    <n v="45.776499999999999"/>
    <n v="0"/>
  </r>
  <r>
    <n v="589"/>
    <x v="552"/>
    <s v=""/>
    <x v="1356"/>
    <n v="2017"/>
    <n v="21430277"/>
    <x v="239"/>
    <x v="550"/>
    <x v="543"/>
    <n v="8305"/>
    <s v="Samsø"/>
    <n v="741"/>
    <n v="225"/>
    <x v="215"/>
    <m/>
    <s v="FJ"/>
    <s v="Fjernvarmeværk"/>
    <n v="353000"/>
    <n v="350030"/>
    <x v="714"/>
    <x v="0"/>
    <s v="fvv"/>
    <d v="1992-09-01T00:00:00"/>
    <m/>
    <n v="3.6"/>
    <n v="0"/>
    <n v="3.6"/>
    <x v="1090"/>
    <n v="0.12239999999999999"/>
    <n v="0.12239999999999999"/>
    <n v="0"/>
    <n v="0"/>
    <n v="1"/>
    <n v="0"/>
    <n v="0"/>
    <x v="0"/>
    <x v="0"/>
    <m/>
    <m/>
    <m/>
    <n v="0.1190884"/>
    <m/>
    <m/>
    <m/>
    <m/>
    <m/>
    <m/>
    <m/>
    <m/>
    <m/>
    <m/>
    <m/>
    <m/>
    <m/>
    <m/>
    <s v="599947,65"/>
    <s v="6188799,03"/>
    <n v="0.1190884"/>
    <n v="0"/>
    <n v="0"/>
  </r>
  <r>
    <n v="589"/>
    <x v="552"/>
    <s v=""/>
    <x v="1357"/>
    <n v="2017"/>
    <n v="21430277"/>
    <x v="239"/>
    <x v="550"/>
    <x v="543"/>
    <n v="8305"/>
    <s v="Samsø"/>
    <n v="741"/>
    <n v="225"/>
    <x v="215"/>
    <m/>
    <s v="FJ"/>
    <s v="Fjernvarmeværk"/>
    <n v="353000"/>
    <n v="350030"/>
    <x v="511"/>
    <x v="0"/>
    <s v="fvv"/>
    <d v="2013-01-01T00:00:00"/>
    <m/>
    <n v="0.9"/>
    <n v="0"/>
    <n v="0.9"/>
    <x v="1091"/>
    <n v="1.777968"/>
    <n v="1.777968"/>
    <n v="0"/>
    <n v="0"/>
    <n v="1"/>
    <n v="0"/>
    <n v="0"/>
    <x v="0"/>
    <x v="0"/>
    <m/>
    <m/>
    <m/>
    <m/>
    <m/>
    <m/>
    <m/>
    <m/>
    <m/>
    <m/>
    <m/>
    <m/>
    <n v="1.9075"/>
    <m/>
    <m/>
    <m/>
    <m/>
    <m/>
    <s v="599947,65"/>
    <s v="6188799,03"/>
    <n v="0"/>
    <n v="1.9075"/>
    <n v="0"/>
  </r>
  <r>
    <n v="589"/>
    <x v="553"/>
    <s v=""/>
    <x v="1358"/>
    <n v="2017"/>
    <n v="21430277"/>
    <x v="239"/>
    <x v="551"/>
    <x v="544"/>
    <n v="8444"/>
    <s v="Balle"/>
    <n v="706"/>
    <n v="415"/>
    <x v="216"/>
    <m/>
    <s v="FJ"/>
    <s v="Fjernvarmeværk"/>
    <n v="353000"/>
    <n v="350030"/>
    <x v="716"/>
    <x v="0"/>
    <s v="fvv"/>
    <d v="1998-04-01T00:00:00"/>
    <m/>
    <n v="1.6"/>
    <n v="0"/>
    <n v="1.6"/>
    <x v="1092"/>
    <n v="0.90269999999999995"/>
    <n v="0.90269999999999995"/>
    <n v="0"/>
    <n v="0"/>
    <n v="1"/>
    <n v="0"/>
    <n v="0"/>
    <x v="0"/>
    <x v="0"/>
    <m/>
    <m/>
    <m/>
    <n v="1.1126874"/>
    <m/>
    <m/>
    <m/>
    <m/>
    <m/>
    <m/>
    <m/>
    <m/>
    <m/>
    <m/>
    <m/>
    <m/>
    <m/>
    <m/>
    <s v="611339,66"/>
    <s v="6242034,71"/>
    <n v="1.1126874"/>
    <n v="0"/>
    <n v="0"/>
  </r>
  <r>
    <n v="589"/>
    <x v="553"/>
    <s v=""/>
    <x v="1359"/>
    <n v="2017"/>
    <n v="21430277"/>
    <x v="239"/>
    <x v="551"/>
    <x v="544"/>
    <n v="8444"/>
    <s v="Balle"/>
    <n v="706"/>
    <n v="415"/>
    <x v="216"/>
    <m/>
    <s v="FJ"/>
    <s v="Fjernvarmeværk"/>
    <n v="353000"/>
    <n v="350030"/>
    <x v="717"/>
    <x v="0"/>
    <s v="fvv"/>
    <d v="1998-04-01T00:00:00"/>
    <m/>
    <n v="0.5"/>
    <n v="0"/>
    <n v="0.5"/>
    <x v="1093"/>
    <n v="9.4428000000000001"/>
    <n v="9.4428000000000001"/>
    <n v="0"/>
    <n v="0"/>
    <n v="1"/>
    <n v="0"/>
    <n v="0"/>
    <x v="0"/>
    <x v="0"/>
    <m/>
    <m/>
    <m/>
    <m/>
    <m/>
    <m/>
    <m/>
    <m/>
    <n v="11.996225000000001"/>
    <m/>
    <m/>
    <m/>
    <m/>
    <m/>
    <m/>
    <m/>
    <m/>
    <m/>
    <s v="611339,66"/>
    <s v="6242034,71"/>
    <n v="0"/>
    <n v="11.996225000000001"/>
    <n v="0"/>
  </r>
  <r>
    <n v="589"/>
    <x v="553"/>
    <s v=""/>
    <x v="1360"/>
    <n v="2017"/>
    <n v="21430277"/>
    <x v="239"/>
    <x v="551"/>
    <x v="544"/>
    <n v="8444"/>
    <s v="Balle"/>
    <n v="706"/>
    <n v="415"/>
    <x v="216"/>
    <m/>
    <s v="FJ"/>
    <s v="Fjernvarmeværk"/>
    <n v="353000"/>
    <n v="350030"/>
    <x v="3"/>
    <x v="0"/>
    <s v="fvv"/>
    <d v="2000-10-01T00:00:00"/>
    <m/>
    <n v="0.8"/>
    <n v="0"/>
    <n v="0.8"/>
    <x v="1094"/>
    <n v="11.106"/>
    <n v="11.106"/>
    <n v="0"/>
    <n v="0"/>
    <n v="1"/>
    <n v="0"/>
    <n v="0"/>
    <x v="0"/>
    <x v="0"/>
    <m/>
    <m/>
    <m/>
    <m/>
    <m/>
    <m/>
    <m/>
    <m/>
    <m/>
    <m/>
    <n v="10.6671"/>
    <m/>
    <m/>
    <m/>
    <m/>
    <m/>
    <m/>
    <m/>
    <s v="611339,66"/>
    <s v="6242034,71"/>
    <n v="0"/>
    <n v="10.6671"/>
    <n v="0"/>
  </r>
  <r>
    <n v="589"/>
    <x v="554"/>
    <s v=""/>
    <x v="1361"/>
    <n v="2017"/>
    <n v="21430277"/>
    <x v="239"/>
    <x v="552"/>
    <x v="545"/>
    <n v="8444"/>
    <s v="Balle"/>
    <n v="706"/>
    <n v="444"/>
    <x v="217"/>
    <m/>
    <s v="FJ"/>
    <s v="Fjernvarmeværk"/>
    <n v="353000"/>
    <n v="350030"/>
    <x v="718"/>
    <x v="0"/>
    <s v="fvv"/>
    <d v="1998-10-01T00:00:00"/>
    <m/>
    <n v="0.4"/>
    <n v="0"/>
    <n v="0.4"/>
    <x v="1095"/>
    <n v="5.1336000000000004"/>
    <n v="5.1336000000000004"/>
    <n v="0"/>
    <n v="0"/>
    <n v="1"/>
    <n v="0"/>
    <n v="0"/>
    <x v="0"/>
    <x v="0"/>
    <m/>
    <m/>
    <m/>
    <m/>
    <m/>
    <m/>
    <m/>
    <m/>
    <m/>
    <m/>
    <m/>
    <m/>
    <n v="6.1045249999999998"/>
    <m/>
    <m/>
    <m/>
    <m/>
    <m/>
    <s v="609716,65"/>
    <s v="6240731,53"/>
    <n v="0"/>
    <n v="6.1045249999999998"/>
    <n v="0"/>
  </r>
  <r>
    <n v="589"/>
    <x v="554"/>
    <s v=""/>
    <x v="1362"/>
    <n v="2017"/>
    <n v="21430277"/>
    <x v="239"/>
    <x v="552"/>
    <x v="545"/>
    <n v="8444"/>
    <s v="Balle"/>
    <n v="706"/>
    <n v="444"/>
    <x v="217"/>
    <m/>
    <s v="FJ"/>
    <s v="Fjernvarmeværk"/>
    <n v="353000"/>
    <n v="350030"/>
    <x v="69"/>
    <x v="0"/>
    <s v="fvv"/>
    <d v="1998-10-01T00:00:00"/>
    <m/>
    <n v="0.52"/>
    <n v="0"/>
    <n v="0.52"/>
    <x v="275"/>
    <n v="0.10296"/>
    <n v="0.10296"/>
    <n v="0"/>
    <n v="0"/>
    <n v="1"/>
    <n v="0"/>
    <n v="0"/>
    <x v="0"/>
    <x v="0"/>
    <m/>
    <m/>
    <m/>
    <n v="0.14348"/>
    <m/>
    <m/>
    <m/>
    <m/>
    <m/>
    <m/>
    <m/>
    <m/>
    <m/>
    <m/>
    <m/>
    <m/>
    <m/>
    <m/>
    <s v="609716,65"/>
    <s v="6240731,53"/>
    <n v="0.14348"/>
    <n v="0"/>
    <n v="0"/>
  </r>
  <r>
    <n v="589"/>
    <x v="555"/>
    <s v=""/>
    <x v="1363"/>
    <n v="2017"/>
    <n v="21430277"/>
    <x v="239"/>
    <x v="553"/>
    <x v="546"/>
    <n v="8586"/>
    <s v="Ørum Djurs"/>
    <n v="707"/>
    <n v="432"/>
    <x v="218"/>
    <m/>
    <s v="FJ"/>
    <s v="Fjernvarmeværk"/>
    <n v="353000"/>
    <n v="350030"/>
    <x v="719"/>
    <x v="0"/>
    <s v="fvv"/>
    <d v="1998-09-01T00:00:00"/>
    <m/>
    <n v="0.93"/>
    <n v="0"/>
    <n v="0.93"/>
    <x v="1096"/>
    <n v="7.5600000000000001E-2"/>
    <n v="7.5600000000000001E-2"/>
    <n v="0"/>
    <n v="0"/>
    <n v="1"/>
    <n v="0"/>
    <n v="0"/>
    <x v="0"/>
    <x v="0"/>
    <m/>
    <m/>
    <m/>
    <n v="0.12383"/>
    <m/>
    <m/>
    <m/>
    <m/>
    <m/>
    <m/>
    <m/>
    <m/>
    <m/>
    <m/>
    <m/>
    <m/>
    <m/>
    <m/>
    <s v="600878,02"/>
    <s v="6258342,42"/>
    <n v="0.12383"/>
    <n v="0"/>
    <n v="0"/>
  </r>
  <r>
    <n v="589"/>
    <x v="555"/>
    <s v=""/>
    <x v="1364"/>
    <n v="2017"/>
    <n v="21430277"/>
    <x v="239"/>
    <x v="553"/>
    <x v="546"/>
    <n v="8586"/>
    <s v="Ørum Djurs"/>
    <n v="707"/>
    <n v="432"/>
    <x v="218"/>
    <m/>
    <s v="FJ"/>
    <s v="Fjernvarmeværk"/>
    <n v="353000"/>
    <n v="350030"/>
    <x v="3"/>
    <x v="0"/>
    <s v="fvv"/>
    <d v="1998-09-01T00:00:00"/>
    <m/>
    <n v="0.7"/>
    <n v="0"/>
    <n v="0.7"/>
    <x v="1097"/>
    <n v="9.6912000000000003"/>
    <n v="9.6912000000000003"/>
    <n v="0"/>
    <n v="0"/>
    <n v="1"/>
    <n v="0"/>
    <n v="0"/>
    <x v="0"/>
    <x v="0"/>
    <m/>
    <m/>
    <m/>
    <m/>
    <m/>
    <m/>
    <m/>
    <m/>
    <m/>
    <m/>
    <n v="11.4018"/>
    <m/>
    <m/>
    <m/>
    <m/>
    <m/>
    <m/>
    <m/>
    <s v="600878,02"/>
    <s v="6258342,42"/>
    <n v="0"/>
    <n v="11.4018"/>
    <n v="0"/>
  </r>
  <r>
    <n v="589"/>
    <x v="556"/>
    <s v=""/>
    <x v="1365"/>
    <n v="2017"/>
    <n v="21430277"/>
    <x v="239"/>
    <x v="554"/>
    <x v="511"/>
    <n v="8500"/>
    <s v="Grenaa"/>
    <n v="707"/>
    <n v="448"/>
    <x v="219"/>
    <m/>
    <s v="FJ"/>
    <s v="Fjernvarmeværk"/>
    <n v="353000"/>
    <n v="350030"/>
    <x v="720"/>
    <x v="0"/>
    <s v="fvv"/>
    <d v="2000-01-01T00:00:00"/>
    <m/>
    <n v="1.2"/>
    <n v="0"/>
    <n v="1.2"/>
    <x v="1098"/>
    <n v="18.230399999999999"/>
    <n v="18.230399999999999"/>
    <n v="0"/>
    <n v="0"/>
    <n v="1"/>
    <n v="0"/>
    <n v="0"/>
    <x v="0"/>
    <x v="0"/>
    <m/>
    <m/>
    <m/>
    <m/>
    <m/>
    <m/>
    <m/>
    <m/>
    <m/>
    <m/>
    <n v="15.307799999999999"/>
    <m/>
    <m/>
    <m/>
    <m/>
    <m/>
    <m/>
    <m/>
    <s v="607376"/>
    <s v="6259301"/>
    <n v="0"/>
    <n v="15.307799999999999"/>
    <n v="0"/>
  </r>
  <r>
    <n v="589"/>
    <x v="556"/>
    <s v=""/>
    <x v="1366"/>
    <n v="2017"/>
    <n v="21430277"/>
    <x v="239"/>
    <x v="554"/>
    <x v="511"/>
    <n v="8500"/>
    <s v="Grenaa"/>
    <n v="707"/>
    <n v="448"/>
    <x v="219"/>
    <m/>
    <s v="FJ"/>
    <s v="Fjernvarmeværk"/>
    <n v="353000"/>
    <n v="350030"/>
    <x v="69"/>
    <x v="0"/>
    <s v="fvv"/>
    <d v="2000-01-01T00:00:00"/>
    <m/>
    <n v="1.6"/>
    <n v="0"/>
    <n v="1.6"/>
    <x v="181"/>
    <n v="0.34560000000000002"/>
    <n v="0.34560000000000002"/>
    <n v="0"/>
    <n v="0"/>
    <n v="1"/>
    <n v="0"/>
    <n v="0"/>
    <x v="0"/>
    <x v="0"/>
    <m/>
    <m/>
    <m/>
    <n v="0.39026559999999999"/>
    <m/>
    <m/>
    <m/>
    <m/>
    <m/>
    <m/>
    <m/>
    <m/>
    <m/>
    <m/>
    <m/>
    <m/>
    <m/>
    <m/>
    <s v="607376"/>
    <s v="6259301"/>
    <n v="0.39026559999999999"/>
    <n v="0"/>
    <n v="0"/>
  </r>
  <r>
    <n v="589"/>
    <x v="557"/>
    <s v=""/>
    <x v="1367"/>
    <n v="2017"/>
    <n v="21430277"/>
    <x v="239"/>
    <x v="555"/>
    <x v="547"/>
    <n v="8550"/>
    <s v="Ryomgård"/>
    <n v="706"/>
    <n v="450"/>
    <x v="220"/>
    <m/>
    <s v="FJ"/>
    <s v="Fjernvarmeværk"/>
    <n v="351400"/>
    <n v="350010"/>
    <x v="254"/>
    <x v="0"/>
    <s v="fvv"/>
    <d v="2000-01-01T00:00:00"/>
    <m/>
    <n v="0.35"/>
    <n v="0"/>
    <n v="0.35"/>
    <x v="1099"/>
    <n v="4.3790399999999998"/>
    <n v="4.3790399999999998"/>
    <n v="0"/>
    <n v="0"/>
    <n v="1"/>
    <n v="0"/>
    <n v="0"/>
    <x v="0"/>
    <x v="0"/>
    <m/>
    <m/>
    <m/>
    <m/>
    <m/>
    <m/>
    <m/>
    <m/>
    <m/>
    <m/>
    <m/>
    <m/>
    <n v="5.4255249999999995"/>
    <m/>
    <m/>
    <m/>
    <m/>
    <m/>
    <s v="595442"/>
    <s v="6248058"/>
    <n v="0"/>
    <n v="5.4255249999999995"/>
    <n v="0"/>
  </r>
  <r>
    <n v="589"/>
    <x v="557"/>
    <s v=""/>
    <x v="1368"/>
    <n v="2017"/>
    <n v="21430277"/>
    <x v="239"/>
    <x v="555"/>
    <x v="547"/>
    <n v="8550"/>
    <s v="Ryomgård"/>
    <n v="706"/>
    <n v="450"/>
    <x v="220"/>
    <m/>
    <s v="FJ"/>
    <s v="Fjernvarmeværk"/>
    <n v="351400"/>
    <n v="350010"/>
    <x v="69"/>
    <x v="0"/>
    <s v="fvv"/>
    <d v="2000-01-01T00:00:00"/>
    <m/>
    <n v="0.6"/>
    <n v="0"/>
    <n v="0.6"/>
    <x v="1100"/>
    <n v="6.7320000000000005E-2"/>
    <n v="6.7320000000000005E-2"/>
    <n v="0"/>
    <n v="0"/>
    <n v="1"/>
    <n v="0"/>
    <n v="0"/>
    <x v="0"/>
    <x v="0"/>
    <m/>
    <m/>
    <m/>
    <n v="8.2501000000000005E-2"/>
    <m/>
    <m/>
    <m/>
    <m/>
    <m/>
    <m/>
    <m/>
    <m/>
    <m/>
    <m/>
    <m/>
    <m/>
    <m/>
    <m/>
    <s v="595442"/>
    <s v="6248058"/>
    <n v="8.2501000000000005E-2"/>
    <n v="0"/>
    <n v="0"/>
  </r>
  <r>
    <n v="589"/>
    <x v="558"/>
    <s v=""/>
    <x v="1369"/>
    <n v="2017"/>
    <n v="21430277"/>
    <x v="239"/>
    <x v="556"/>
    <x v="548"/>
    <n v="8400"/>
    <s v="Ebeltoft"/>
    <n v="706"/>
    <n v="439"/>
    <x v="221"/>
    <m/>
    <s v="FJ"/>
    <s v="Fjernvarmeværk"/>
    <n v="353000"/>
    <n v="350030"/>
    <x v="721"/>
    <x v="0"/>
    <s v="fvv"/>
    <d v="2000-01-01T00:00:00"/>
    <m/>
    <n v="1.2"/>
    <n v="0"/>
    <n v="1.2"/>
    <x v="1101"/>
    <n v="19.497599999999998"/>
    <n v="19.497599999999998"/>
    <n v="0"/>
    <n v="0"/>
    <n v="1"/>
    <n v="0"/>
    <n v="0"/>
    <x v="0"/>
    <x v="0"/>
    <m/>
    <m/>
    <m/>
    <m/>
    <m/>
    <m/>
    <m/>
    <m/>
    <m/>
    <m/>
    <n v="17.604900000000001"/>
    <m/>
    <m/>
    <m/>
    <m/>
    <m/>
    <m/>
    <m/>
    <s v="604231"/>
    <s v="6240456"/>
    <n v="0"/>
    <n v="17.604900000000001"/>
    <n v="0"/>
  </r>
  <r>
    <n v="589"/>
    <x v="558"/>
    <s v=""/>
    <x v="1370"/>
    <n v="2017"/>
    <n v="21430277"/>
    <x v="239"/>
    <x v="556"/>
    <x v="548"/>
    <n v="8400"/>
    <s v="Ebeltoft"/>
    <n v="706"/>
    <n v="439"/>
    <x v="221"/>
    <m/>
    <s v="FJ"/>
    <s v="Fjernvarmeværk"/>
    <n v="353000"/>
    <n v="350030"/>
    <x v="714"/>
    <x v="0"/>
    <s v="fvv"/>
    <d v="2000-01-01T00:00:00"/>
    <m/>
    <n v="1.8"/>
    <n v="0"/>
    <n v="1.8"/>
    <x v="1102"/>
    <n v="2.4803999999999999"/>
    <n v="2.4803999999999999"/>
    <n v="0"/>
    <n v="0"/>
    <n v="1"/>
    <n v="0"/>
    <n v="0"/>
    <x v="0"/>
    <x v="0"/>
    <m/>
    <m/>
    <m/>
    <n v="2.79786"/>
    <m/>
    <m/>
    <m/>
    <m/>
    <m/>
    <m/>
    <m/>
    <m/>
    <m/>
    <m/>
    <m/>
    <m/>
    <m/>
    <m/>
    <s v="604231"/>
    <s v="6240456"/>
    <n v="2.79786"/>
    <n v="0"/>
    <n v="0"/>
  </r>
  <r>
    <n v="589"/>
    <x v="559"/>
    <s v=""/>
    <x v="1371"/>
    <n v="2017"/>
    <n v="21430277"/>
    <x v="239"/>
    <x v="557"/>
    <x v="549"/>
    <n v="8305"/>
    <s v="Samsø"/>
    <n v="741"/>
    <n v="446"/>
    <x v="222"/>
    <m/>
    <s v="FJ"/>
    <s v="Fjernvarmeværk"/>
    <n v="353000"/>
    <n v="350030"/>
    <x v="720"/>
    <x v="0"/>
    <s v="fvv"/>
    <d v="2002-05-01T00:00:00"/>
    <m/>
    <n v="0.9"/>
    <n v="0"/>
    <n v="0.9"/>
    <x v="1103"/>
    <n v="14.234400000000001"/>
    <n v="14.234400000000001"/>
    <n v="0"/>
    <n v="0"/>
    <n v="1"/>
    <n v="0"/>
    <n v="0"/>
    <x v="0"/>
    <x v="0"/>
    <m/>
    <m/>
    <m/>
    <m/>
    <m/>
    <m/>
    <m/>
    <m/>
    <m/>
    <m/>
    <n v="14.1639"/>
    <m/>
    <m/>
    <m/>
    <m/>
    <m/>
    <m/>
    <m/>
    <s v="597402"/>
    <s v="6202045"/>
    <n v="0"/>
    <n v="14.1639"/>
    <n v="0"/>
  </r>
  <r>
    <n v="589"/>
    <x v="559"/>
    <s v=""/>
    <x v="1372"/>
    <n v="2017"/>
    <n v="21430277"/>
    <x v="239"/>
    <x v="557"/>
    <x v="549"/>
    <n v="8305"/>
    <s v="Samsø"/>
    <n v="741"/>
    <n v="446"/>
    <x v="222"/>
    <m/>
    <s v="FJ"/>
    <s v="Fjernvarmeværk"/>
    <n v="353000"/>
    <n v="350030"/>
    <x v="722"/>
    <x v="3"/>
    <s v="fvv"/>
    <d v="2002-05-01T00:00:00"/>
    <m/>
    <n v="1.2"/>
    <n v="0"/>
    <n v="1.2"/>
    <x v="1104"/>
    <n v="4.4892000000000003"/>
    <n v="4.4892000000000003"/>
    <n v="0"/>
    <n v="0"/>
    <n v="1"/>
    <n v="0"/>
    <n v="0"/>
    <x v="0"/>
    <x v="0"/>
    <m/>
    <m/>
    <m/>
    <m/>
    <m/>
    <m/>
    <m/>
    <m/>
    <m/>
    <m/>
    <m/>
    <m/>
    <m/>
    <m/>
    <m/>
    <n v="4.91"/>
    <m/>
    <m/>
    <s v="597402"/>
    <s v="6202045"/>
    <n v="0"/>
    <n v="4.91"/>
    <n v="0"/>
  </r>
  <r>
    <n v="589"/>
    <x v="559"/>
    <s v=""/>
    <x v="1373"/>
    <n v="2017"/>
    <n v="21430277"/>
    <x v="239"/>
    <x v="557"/>
    <x v="549"/>
    <n v="8305"/>
    <s v="Samsø"/>
    <n v="741"/>
    <n v="446"/>
    <x v="222"/>
    <m/>
    <s v="FJ"/>
    <s v="Fjernvarmeværk"/>
    <n v="353000"/>
    <n v="350030"/>
    <x v="719"/>
    <x v="0"/>
    <s v="fvv"/>
    <d v="2002-05-01T00:00:00"/>
    <m/>
    <n v="1.4"/>
    <n v="0"/>
    <n v="1.4"/>
    <x v="1105"/>
    <n v="0.21959999999999999"/>
    <n v="0.21959999999999999"/>
    <n v="0"/>
    <n v="0"/>
    <n v="1"/>
    <n v="0"/>
    <n v="0"/>
    <x v="0"/>
    <x v="0"/>
    <m/>
    <m/>
    <m/>
    <n v="0.24606819999999999"/>
    <m/>
    <m/>
    <m/>
    <m/>
    <m/>
    <m/>
    <m/>
    <m/>
    <m/>
    <m/>
    <m/>
    <m/>
    <m/>
    <m/>
    <s v="597402"/>
    <s v="6202045"/>
    <n v="0.24606819999999999"/>
    <n v="0"/>
    <n v="0"/>
  </r>
  <r>
    <n v="589"/>
    <x v="560"/>
    <s v=""/>
    <x v="1374"/>
    <n v="2017"/>
    <n v="21430277"/>
    <x v="239"/>
    <x v="558"/>
    <x v="550"/>
    <n v="8500"/>
    <s v="Grenaa"/>
    <n v="707"/>
    <n v="452"/>
    <x v="223"/>
    <m/>
    <s v="FJ"/>
    <s v="Fjernvarmeværk"/>
    <n v="353000"/>
    <n v="350030"/>
    <x v="720"/>
    <x v="0"/>
    <s v="fvv"/>
    <d v="2002-01-01T00:00:00"/>
    <m/>
    <n v="0.9"/>
    <n v="0"/>
    <n v="0.9"/>
    <x v="1106"/>
    <n v="12.006"/>
    <n v="12.006"/>
    <n v="0"/>
    <n v="0"/>
    <n v="1"/>
    <n v="0"/>
    <n v="0"/>
    <x v="0"/>
    <x v="0"/>
    <m/>
    <m/>
    <m/>
    <m/>
    <m/>
    <m/>
    <m/>
    <m/>
    <m/>
    <m/>
    <n v="10.862399999999999"/>
    <m/>
    <m/>
    <m/>
    <m/>
    <m/>
    <m/>
    <m/>
    <s v="615580,38"/>
    <s v="6259160,85"/>
    <n v="0"/>
    <n v="10.862399999999999"/>
    <n v="0"/>
  </r>
  <r>
    <n v="589"/>
    <x v="560"/>
    <s v=""/>
    <x v="1375"/>
    <n v="2017"/>
    <n v="21430277"/>
    <x v="239"/>
    <x v="558"/>
    <x v="550"/>
    <n v="8500"/>
    <s v="Grenaa"/>
    <n v="707"/>
    <n v="452"/>
    <x v="223"/>
    <m/>
    <s v="FJ"/>
    <s v="Fjernvarmeværk"/>
    <n v="353000"/>
    <n v="350030"/>
    <x v="719"/>
    <x v="0"/>
    <s v="fvv"/>
    <d v="2002-01-01T00:00:00"/>
    <m/>
    <n v="1.2"/>
    <n v="0"/>
    <n v="1.2"/>
    <x v="1107"/>
    <n v="0.30599999999999999"/>
    <n v="0.30599999999999999"/>
    <n v="0"/>
    <n v="0"/>
    <n v="1"/>
    <n v="0"/>
    <n v="0"/>
    <x v="0"/>
    <x v="0"/>
    <m/>
    <m/>
    <m/>
    <n v="0.34435199999999999"/>
    <m/>
    <m/>
    <m/>
    <m/>
    <m/>
    <m/>
    <m/>
    <m/>
    <m/>
    <m/>
    <m/>
    <m/>
    <m/>
    <m/>
    <s v="615580,38"/>
    <s v="6259160,85"/>
    <n v="0.34435199999999999"/>
    <n v="0"/>
    <n v="0"/>
  </r>
  <r>
    <n v="594"/>
    <x v="561"/>
    <s v=""/>
    <x v="1376"/>
    <n v="2017"/>
    <n v="16374172"/>
    <x v="240"/>
    <x v="559"/>
    <x v="551"/>
    <n v="9460"/>
    <s v="Brovst"/>
    <n v="849"/>
    <n v="276"/>
    <x v="224"/>
    <m/>
    <s v="DC"/>
    <s v="Decentralt værk"/>
    <n v="351100"/>
    <n v="350010"/>
    <x v="723"/>
    <x v="1"/>
    <s v="kvt"/>
    <d v="1993-01-01T00:00:00"/>
    <d v="2019-06-27T00:00:00"/>
    <n v="1.7"/>
    <n v="0.66"/>
    <n v="0.96"/>
    <x v="1108"/>
    <n v="0.5544"/>
    <n v="0.5544"/>
    <n v="0.38879999999999998"/>
    <n v="0.38879999999999998"/>
    <n v="0.26342528130056825"/>
    <n v="0.73657471869943181"/>
    <n v="0"/>
    <x v="0"/>
    <x v="0"/>
    <m/>
    <m/>
    <m/>
    <m/>
    <m/>
    <m/>
    <n v="1.0522908"/>
    <m/>
    <m/>
    <m/>
    <m/>
    <m/>
    <m/>
    <m/>
    <m/>
    <m/>
    <m/>
    <m/>
    <s v="535932,64"/>
    <s v="6330272,07"/>
    <n v="1.0522908"/>
    <n v="0"/>
    <n v="0"/>
  </r>
  <r>
    <n v="594"/>
    <x v="561"/>
    <s v=""/>
    <x v="1377"/>
    <n v="2017"/>
    <n v="16374172"/>
    <x v="240"/>
    <x v="559"/>
    <x v="551"/>
    <n v="9460"/>
    <s v="Brovst"/>
    <n v="849"/>
    <n v="276"/>
    <x v="224"/>
    <m/>
    <s v="DC"/>
    <s v="Decentralt værk"/>
    <n v="351100"/>
    <n v="350010"/>
    <x v="724"/>
    <x v="0"/>
    <s v="fvv"/>
    <d v="1993-01-01T00:00:00"/>
    <m/>
    <n v="4.5599999999999996"/>
    <n v="0"/>
    <n v="4.0999999999999996"/>
    <x v="1109"/>
    <n v="12.754799999999999"/>
    <n v="12.754799999999999"/>
    <n v="0"/>
    <n v="0"/>
    <n v="1"/>
    <n v="0"/>
    <n v="0"/>
    <x v="0"/>
    <x v="0"/>
    <m/>
    <m/>
    <m/>
    <m/>
    <m/>
    <m/>
    <n v="12.6554868"/>
    <m/>
    <m/>
    <m/>
    <m/>
    <m/>
    <m/>
    <m/>
    <m/>
    <m/>
    <m/>
    <m/>
    <s v="535932,64"/>
    <s v="6330272,07"/>
    <n v="12.6554868"/>
    <n v="0"/>
    <n v="0"/>
  </r>
  <r>
    <n v="594"/>
    <x v="561"/>
    <s v=""/>
    <x v="1378"/>
    <n v="2017"/>
    <n v="16374172"/>
    <x v="240"/>
    <x v="559"/>
    <x v="551"/>
    <n v="9460"/>
    <s v="Brovst"/>
    <n v="849"/>
    <n v="276"/>
    <x v="224"/>
    <m/>
    <s v="DC"/>
    <s v="Decentralt værk"/>
    <n v="351100"/>
    <n v="350010"/>
    <x v="725"/>
    <x v="1"/>
    <s v="kvt"/>
    <d v="1999-01-01T00:00:00"/>
    <m/>
    <n v="1.7"/>
    <n v="0.66"/>
    <n v="0.96"/>
    <x v="1110"/>
    <n v="0.77759999999999996"/>
    <n v="0.77759999999999996"/>
    <n v="0.51119999999999999"/>
    <n v="0.51119999999999999"/>
    <n v="0.29298385062164117"/>
    <n v="0.70701614937835888"/>
    <n v="0"/>
    <x v="0"/>
    <x v="0"/>
    <m/>
    <m/>
    <m/>
    <m/>
    <m/>
    <m/>
    <n v="1.3270355999999999"/>
    <m/>
    <m/>
    <m/>
    <m/>
    <m/>
    <m/>
    <m/>
    <m/>
    <m/>
    <m/>
    <m/>
    <s v="535932,64"/>
    <s v="6330272,07"/>
    <n v="1.3270355999999999"/>
    <n v="0"/>
    <n v="0"/>
  </r>
  <r>
    <n v="594"/>
    <x v="561"/>
    <s v=""/>
    <x v="1379"/>
    <n v="2017"/>
    <n v="16374172"/>
    <x v="240"/>
    <x v="559"/>
    <x v="551"/>
    <n v="9460"/>
    <s v="Brovst"/>
    <n v="849"/>
    <n v="276"/>
    <x v="224"/>
    <m/>
    <s v="DC"/>
    <s v="Decentralt værk"/>
    <n v="351100"/>
    <n v="350010"/>
    <x v="726"/>
    <x v="1"/>
    <s v="kvt"/>
    <d v="1993-01-01T00:00:00"/>
    <m/>
    <n v="1.7"/>
    <n v="0.66"/>
    <n v="0.96"/>
    <x v="1111"/>
    <n v="0.57240000000000002"/>
    <n v="0.57240000000000002"/>
    <n v="0.39600000000000002"/>
    <n v="0.39600000000000002"/>
    <n v="0.28498709492400343"/>
    <n v="0.71501290507599657"/>
    <n v="0"/>
    <x v="0"/>
    <x v="0"/>
    <m/>
    <m/>
    <m/>
    <m/>
    <m/>
    <m/>
    <n v="1.004256"/>
    <m/>
    <m/>
    <m/>
    <m/>
    <m/>
    <m/>
    <m/>
    <m/>
    <m/>
    <m/>
    <m/>
    <s v="535932,64"/>
    <s v="6330272,07"/>
    <n v="1.004256"/>
    <n v="0"/>
    <n v="0"/>
  </r>
  <r>
    <n v="594"/>
    <x v="561"/>
    <s v=""/>
    <x v="1380"/>
    <n v="2017"/>
    <n v="16374172"/>
    <x v="240"/>
    <x v="559"/>
    <x v="551"/>
    <n v="9460"/>
    <s v="Brovst"/>
    <n v="849"/>
    <n v="276"/>
    <x v="224"/>
    <m/>
    <s v="DC"/>
    <s v="Decentralt værk"/>
    <n v="351100"/>
    <n v="350010"/>
    <x v="727"/>
    <x v="0"/>
    <s v="fvv"/>
    <d v="2016-09-30T00:00:00"/>
    <m/>
    <n v="1"/>
    <n v="0"/>
    <n v="0.9"/>
    <x v="1112"/>
    <n v="27.082799999999999"/>
    <n v="27.082799999999999"/>
    <n v="0"/>
    <n v="0"/>
    <n v="1"/>
    <n v="0"/>
    <n v="0"/>
    <x v="0"/>
    <x v="0"/>
    <m/>
    <m/>
    <m/>
    <m/>
    <m/>
    <m/>
    <m/>
    <m/>
    <m/>
    <m/>
    <m/>
    <m/>
    <n v="28.734999999999999"/>
    <m/>
    <m/>
    <m/>
    <m/>
    <m/>
    <s v="535932,64"/>
    <s v="6330272,07"/>
    <n v="0"/>
    <n v="28.734999999999999"/>
    <n v="0"/>
  </r>
  <r>
    <n v="595"/>
    <x v="562"/>
    <s v=""/>
    <x v="1381"/>
    <n v="2017"/>
    <n v="17144847"/>
    <x v="241"/>
    <x v="560"/>
    <x v="552"/>
    <n v="9870"/>
    <s v="Sindal"/>
    <n v="860"/>
    <n v="316"/>
    <x v="225"/>
    <m/>
    <s v="DC"/>
    <s v="Decentralt værk"/>
    <n v="351100"/>
    <n v="350010"/>
    <x v="75"/>
    <x v="1"/>
    <s v="kvt"/>
    <d v="1994-01-01T00:00:00"/>
    <m/>
    <n v="3.42"/>
    <n v="1.36"/>
    <n v="1.65"/>
    <x v="1113"/>
    <n v="0.20880000000000001"/>
    <n v="0.20880000000000001"/>
    <n v="0.18720000000000001"/>
    <n v="0.18396000000000001"/>
    <n v="0.20181915611755616"/>
    <n v="0.79818084388244381"/>
    <n v="0"/>
    <x v="0"/>
    <x v="0"/>
    <m/>
    <m/>
    <m/>
    <m/>
    <m/>
    <m/>
    <n v="0.51729480000000005"/>
    <m/>
    <m/>
    <m/>
    <m/>
    <m/>
    <m/>
    <m/>
    <m/>
    <m/>
    <m/>
    <m/>
    <s v="577680,12"/>
    <s v="6363639,64"/>
    <n v="0.51729480000000005"/>
    <n v="0"/>
    <n v="0"/>
  </r>
  <r>
    <n v="595"/>
    <x v="562"/>
    <s v=""/>
    <x v="1382"/>
    <n v="2017"/>
    <n v="17144847"/>
    <x v="241"/>
    <x v="560"/>
    <x v="552"/>
    <n v="9870"/>
    <s v="Sindal"/>
    <n v="860"/>
    <n v="316"/>
    <x v="225"/>
    <m/>
    <s v="DC"/>
    <s v="Decentralt værk"/>
    <n v="351100"/>
    <n v="350010"/>
    <x v="2"/>
    <x v="0"/>
    <s v="fvv"/>
    <d v="1994-01-01T00:00:00"/>
    <m/>
    <n v="1.2"/>
    <n v="0"/>
    <n v="1.25"/>
    <x v="1114"/>
    <n v="0.5292"/>
    <n v="0.5292"/>
    <n v="0"/>
    <n v="0"/>
    <n v="1"/>
    <n v="0"/>
    <n v="0"/>
    <x v="0"/>
    <x v="0"/>
    <m/>
    <m/>
    <m/>
    <m/>
    <m/>
    <m/>
    <n v="0.58144680000000004"/>
    <m/>
    <m/>
    <m/>
    <m/>
    <m/>
    <m/>
    <m/>
    <m/>
    <m/>
    <m/>
    <m/>
    <s v="577680,12"/>
    <s v="6363639,64"/>
    <n v="0.58144680000000004"/>
    <n v="0"/>
    <n v="0"/>
  </r>
  <r>
    <n v="595"/>
    <x v="562"/>
    <s v=""/>
    <x v="1383"/>
    <n v="2017"/>
    <n v="17144847"/>
    <x v="241"/>
    <x v="560"/>
    <x v="552"/>
    <n v="9870"/>
    <s v="Sindal"/>
    <n v="860"/>
    <n v="316"/>
    <x v="225"/>
    <m/>
    <s v="DC"/>
    <s v="Decentralt værk"/>
    <n v="351100"/>
    <n v="350010"/>
    <x v="511"/>
    <x v="0"/>
    <s v="fvv"/>
    <d v="2013-10-01T00:00:00"/>
    <m/>
    <n v="0.999"/>
    <n v="0"/>
    <n v="0.9"/>
    <x v="1115"/>
    <n v="19.4832"/>
    <n v="19.4832"/>
    <n v="0"/>
    <n v="0"/>
    <n v="1"/>
    <n v="0"/>
    <n v="0"/>
    <x v="0"/>
    <x v="0"/>
    <m/>
    <m/>
    <m/>
    <m/>
    <m/>
    <m/>
    <m/>
    <m/>
    <m/>
    <m/>
    <m/>
    <m/>
    <n v="21.3325"/>
    <m/>
    <m/>
    <m/>
    <m/>
    <m/>
    <s v="577680,12"/>
    <s v="6363639,64"/>
    <n v="0"/>
    <n v="21.3325"/>
    <n v="0"/>
  </r>
  <r>
    <n v="596"/>
    <x v="563"/>
    <s v=""/>
    <x v="1384"/>
    <n v="2017"/>
    <n v="17025686"/>
    <x v="242"/>
    <x v="561"/>
    <x v="553"/>
    <n v="9520"/>
    <s v="Skørping"/>
    <n v="840"/>
    <n v="321"/>
    <x v="226"/>
    <m/>
    <s v="DC"/>
    <s v="Decentralt værk"/>
    <n v="353000"/>
    <n v="350030"/>
    <x v="123"/>
    <x v="0"/>
    <s v="fvv"/>
    <d v="1992-10-01T00:00:00"/>
    <m/>
    <n v="2.2999999999999998"/>
    <n v="0"/>
    <n v="2.1"/>
    <x v="1116"/>
    <n v="7.1999999999999995E-2"/>
    <n v="7.1999999999999995E-2"/>
    <n v="0"/>
    <n v="0"/>
    <n v="1"/>
    <n v="0"/>
    <n v="0"/>
    <x v="0"/>
    <x v="0"/>
    <m/>
    <m/>
    <m/>
    <m/>
    <m/>
    <m/>
    <n v="7.9873199999999991E-2"/>
    <m/>
    <m/>
    <m/>
    <m/>
    <m/>
    <m/>
    <m/>
    <m/>
    <m/>
    <m/>
    <m/>
    <s v="561258,99"/>
    <s v="6304392,88"/>
    <n v="7.9873199999999991E-2"/>
    <n v="0"/>
    <n v="0"/>
  </r>
  <r>
    <n v="596"/>
    <x v="563"/>
    <s v=""/>
    <x v="1385"/>
    <n v="2017"/>
    <n v="17025686"/>
    <x v="242"/>
    <x v="561"/>
    <x v="553"/>
    <n v="9520"/>
    <s v="Skørping"/>
    <n v="840"/>
    <n v="321"/>
    <x v="226"/>
    <m/>
    <s v="DC"/>
    <s v="Decentralt værk"/>
    <n v="353000"/>
    <n v="350030"/>
    <x v="728"/>
    <x v="1"/>
    <s v="kvt"/>
    <d v="1993-01-01T00:00:00"/>
    <m/>
    <n v="2.2000000000000002"/>
    <n v="0.8"/>
    <n v="1.3"/>
    <x v="1117"/>
    <n v="8.1360000000000002E-2"/>
    <n v="8.1360000000000002E-2"/>
    <n v="4.2119999999999998E-2"/>
    <n v="4.1399999999999999E-2"/>
    <n v="0.25345983895206692"/>
    <n v="0.74654016104793308"/>
    <n v="0"/>
    <x v="0"/>
    <x v="0"/>
    <m/>
    <m/>
    <m/>
    <m/>
    <m/>
    <m/>
    <n v="0.1604988"/>
    <m/>
    <m/>
    <m/>
    <m/>
    <m/>
    <m/>
    <m/>
    <m/>
    <m/>
    <m/>
    <m/>
    <s v="561258,99"/>
    <s v="6304392,88"/>
    <n v="0.1604988"/>
    <n v="0"/>
    <n v="0"/>
  </r>
  <r>
    <n v="597"/>
    <x v="564"/>
    <s v=""/>
    <x v="1386"/>
    <n v="2017"/>
    <n v="16263443"/>
    <x v="243"/>
    <x v="562"/>
    <x v="554"/>
    <n v="7200"/>
    <s v="Grindsted"/>
    <n v="530"/>
    <n v="343"/>
    <x v="227"/>
    <m/>
    <s v="DC"/>
    <s v="Decentralt værk"/>
    <n v="353000"/>
    <n v="350030"/>
    <x v="729"/>
    <x v="1"/>
    <s v="kvt"/>
    <d v="1995-06-01T00:00:00"/>
    <m/>
    <n v="1.33"/>
    <n v="0.52"/>
    <n v="0.75"/>
    <x v="1118"/>
    <n v="5.4678240000000002"/>
    <n v="5.4678240000000002"/>
    <n v="3.6360000000000001"/>
    <n v="3.6360000000000001"/>
    <n v="0.29451956215790892"/>
    <n v="0.70548043784209113"/>
    <n v="0"/>
    <x v="0"/>
    <x v="0"/>
    <m/>
    <m/>
    <m/>
    <m/>
    <m/>
    <m/>
    <m/>
    <m/>
    <n v="9.2826160000000009"/>
    <m/>
    <m/>
    <m/>
    <m/>
    <m/>
    <m/>
    <m/>
    <m/>
    <m/>
    <s v="501994"/>
    <s v="6184604"/>
    <n v="0"/>
    <n v="9.2826160000000009"/>
    <n v="0"/>
  </r>
  <r>
    <n v="597"/>
    <x v="564"/>
    <s v=""/>
    <x v="1387"/>
    <n v="2017"/>
    <n v="16263443"/>
    <x v="243"/>
    <x v="562"/>
    <x v="554"/>
    <n v="7200"/>
    <s v="Grindsted"/>
    <n v="530"/>
    <n v="343"/>
    <x v="227"/>
    <m/>
    <s v="DC"/>
    <s v="Decentralt værk"/>
    <n v="353000"/>
    <n v="350030"/>
    <x v="730"/>
    <x v="0"/>
    <s v="fvv"/>
    <d v="1992-10-01T00:00:00"/>
    <m/>
    <n v="1.6"/>
    <n v="0"/>
    <n v="1.6"/>
    <x v="1119"/>
    <n v="0.93635999999999997"/>
    <n v="0.93635999999999997"/>
    <n v="0"/>
    <n v="0"/>
    <n v="1"/>
    <n v="0"/>
    <n v="0"/>
    <x v="0"/>
    <x v="0"/>
    <m/>
    <m/>
    <m/>
    <n v="0"/>
    <m/>
    <m/>
    <n v="0"/>
    <m/>
    <n v="0.93635999999999997"/>
    <m/>
    <m/>
    <m/>
    <m/>
    <m/>
    <m/>
    <m/>
    <m/>
    <m/>
    <s v="501994"/>
    <s v="6184604"/>
    <n v="0"/>
    <n v="0.93635999999999997"/>
    <n v="0"/>
  </r>
  <r>
    <n v="597"/>
    <x v="564"/>
    <s v=""/>
    <x v="1388"/>
    <n v="2017"/>
    <n v="16263443"/>
    <x v="243"/>
    <x v="562"/>
    <x v="554"/>
    <n v="7200"/>
    <s v="Grindsted"/>
    <n v="530"/>
    <n v="343"/>
    <x v="227"/>
    <m/>
    <s v="DC"/>
    <s v="Decentralt værk"/>
    <n v="353000"/>
    <n v="350030"/>
    <x v="254"/>
    <x v="0"/>
    <s v="fvv"/>
    <d v="2013-10-10T00:00:00"/>
    <m/>
    <n v="0.99"/>
    <n v="0"/>
    <n v="0.99"/>
    <x v="1120"/>
    <n v="0.50039999999999996"/>
    <n v="0.50039999999999996"/>
    <n v="0"/>
    <n v="0"/>
    <n v="1"/>
    <n v="0"/>
    <n v="0"/>
    <x v="0"/>
    <x v="0"/>
    <m/>
    <m/>
    <m/>
    <m/>
    <m/>
    <m/>
    <m/>
    <m/>
    <m/>
    <m/>
    <m/>
    <m/>
    <n v="0.50224999999999997"/>
    <m/>
    <m/>
    <m/>
    <m/>
    <m/>
    <s v="501994"/>
    <s v="6184604"/>
    <n v="0"/>
    <n v="0.50224999999999997"/>
    <n v="0"/>
  </r>
  <r>
    <n v="597"/>
    <x v="564"/>
    <s v=""/>
    <x v="1389"/>
    <n v="2017"/>
    <n v="16263443"/>
    <x v="243"/>
    <x v="562"/>
    <x v="554"/>
    <n v="7200"/>
    <s v="Grindsted"/>
    <n v="530"/>
    <n v="343"/>
    <x v="227"/>
    <m/>
    <s v="DC"/>
    <s v="Decentralt værk"/>
    <n v="353000"/>
    <n v="350030"/>
    <x v="384"/>
    <x v="1"/>
    <s v="kvt"/>
    <d v="2013-12-18T00:00:00"/>
    <m/>
    <n v="2.89"/>
    <n v="1.2"/>
    <n v="1.61"/>
    <x v="1121"/>
    <n v="34.733015999999999"/>
    <n v="34.733015999999999"/>
    <n v="34.970399999999998"/>
    <n v="34.970399999999998"/>
    <n v="0.2121953582480737"/>
    <n v="0.78780464175192633"/>
    <n v="0"/>
    <x v="0"/>
    <x v="0"/>
    <m/>
    <m/>
    <m/>
    <m/>
    <m/>
    <m/>
    <m/>
    <m/>
    <n v="81.842072999999999"/>
    <m/>
    <m/>
    <m/>
    <m/>
    <m/>
    <m/>
    <m/>
    <m/>
    <m/>
    <s v="501994"/>
    <s v="6184604"/>
    <n v="0"/>
    <n v="81.842072999999999"/>
    <n v="0"/>
  </r>
  <r>
    <n v="610"/>
    <x v="565"/>
    <s v=""/>
    <x v="1390"/>
    <n v="2017"/>
    <n v="14974881"/>
    <x v="244"/>
    <x v="563"/>
    <x v="521"/>
    <n v="7700"/>
    <s v="Thisted"/>
    <n v="787"/>
    <n v="261"/>
    <x v="170"/>
    <m/>
    <s v="DC"/>
    <s v="Decentralt værk"/>
    <n v="382120"/>
    <n v="383900"/>
    <x v="731"/>
    <x v="8"/>
    <s v="pev"/>
    <d v="1991-01-01T00:00:00"/>
    <m/>
    <n v="16.3"/>
    <n v="3.3"/>
    <n v="14.2"/>
    <x v="1122"/>
    <n v="507.8664"/>
    <n v="507.726"/>
    <n v="43.477200000000003"/>
    <n v="30.888000000000002"/>
    <n v="0.79543724091255186"/>
    <n v="0.20434279913144016"/>
    <n v="2.1995995600798679E-4"/>
    <x v="0"/>
    <x v="0"/>
    <m/>
    <m/>
    <m/>
    <m/>
    <m/>
    <m/>
    <m/>
    <n v="468.13840000000005"/>
    <m/>
    <n v="2.7404999999999999"/>
    <n v="58.125"/>
    <m/>
    <m/>
    <m/>
    <m/>
    <m/>
    <m/>
    <m/>
    <s v="482492,31"/>
    <s v="6313530,27"/>
    <n v="210.66228000000004"/>
    <n v="318.34162000000003"/>
    <n v="0"/>
  </r>
  <r>
    <n v="611"/>
    <x v="566"/>
    <s v=""/>
    <x v="1391"/>
    <n v="2017"/>
    <n v="16756288"/>
    <x v="245"/>
    <x v="564"/>
    <x v="555"/>
    <n v="4840"/>
    <s v="Nørre Alslev"/>
    <n v="376"/>
    <n v="55"/>
    <x v="124"/>
    <m/>
    <s v="ER"/>
    <s v="Erhvervsværk"/>
    <n v="382200"/>
    <n v="383900"/>
    <x v="732"/>
    <x v="0"/>
    <s v="pvp"/>
    <d v="1991-01-01T00:00:00"/>
    <m/>
    <n v="4.0999999999999996"/>
    <n v="0"/>
    <n v="3.3"/>
    <x v="1123"/>
    <n v="40.489199999999997"/>
    <n v="40.489199999999997"/>
    <n v="0"/>
    <n v="0"/>
    <n v="1"/>
    <n v="0"/>
    <n v="0"/>
    <x v="0"/>
    <x v="0"/>
    <m/>
    <n v="1.91055"/>
    <m/>
    <m/>
    <m/>
    <m/>
    <m/>
    <n v="45.7072"/>
    <m/>
    <m/>
    <m/>
    <m/>
    <m/>
    <m/>
    <m/>
    <m/>
    <m/>
    <m/>
    <s v="685199,51"/>
    <s v="6087501,01"/>
    <n v="22.47879"/>
    <n v="25.138960000000001"/>
    <n v="0"/>
  </r>
  <r>
    <n v="612"/>
    <x v="567"/>
    <s v=""/>
    <x v="1392"/>
    <n v="2017"/>
    <n v="42391719"/>
    <x v="246"/>
    <x v="565"/>
    <x v="556"/>
    <n v="9500"/>
    <s v="Hobro"/>
    <n v="846"/>
    <n v="272"/>
    <x v="228"/>
    <n v="14"/>
    <s v="ER"/>
    <s v="Erhvervsværk"/>
    <n v="239990"/>
    <n v="230020"/>
    <x v="733"/>
    <x v="6"/>
    <s v="pvp"/>
    <d v="2012-01-01T00:00:00"/>
    <m/>
    <n v="2"/>
    <n v="0"/>
    <n v="2"/>
    <x v="1124"/>
    <n v="38.332799999999999"/>
    <n v="38.332799999999999"/>
    <n v="0"/>
    <n v="0"/>
    <n v="1"/>
    <n v="0"/>
    <n v="0"/>
    <x v="0"/>
    <x v="0"/>
    <m/>
    <m/>
    <m/>
    <m/>
    <m/>
    <m/>
    <m/>
    <m/>
    <m/>
    <m/>
    <m/>
    <m/>
    <m/>
    <m/>
    <n v="38.332999999999998"/>
    <m/>
    <m/>
    <m/>
    <s v="551500,46"/>
    <s v="6286147,11"/>
    <n v="0"/>
    <n v="38.332999999999998"/>
    <n v="0"/>
  </r>
  <r>
    <n v="612"/>
    <x v="568"/>
    <s v=""/>
    <x v="1393"/>
    <n v="2017"/>
    <n v="42391719"/>
    <x v="246"/>
    <x v="566"/>
    <x v="521"/>
    <n v="6580"/>
    <s v="Vamdrup"/>
    <n v="621"/>
    <n v="157"/>
    <x v="182"/>
    <n v="14"/>
    <s v="ER"/>
    <s v="Erhvervsværk"/>
    <n v="239990"/>
    <n v="230020"/>
    <x v="733"/>
    <x v="6"/>
    <s v="pvp"/>
    <d v="2012-01-01T00:00:00"/>
    <m/>
    <n v="5"/>
    <n v="0"/>
    <n v="5"/>
    <x v="1125"/>
    <n v="47.883600000000001"/>
    <n v="47.883600000000001"/>
    <n v="0"/>
    <n v="0"/>
    <n v="1"/>
    <n v="0"/>
    <n v="0"/>
    <x v="0"/>
    <x v="0"/>
    <m/>
    <m/>
    <m/>
    <m/>
    <m/>
    <m/>
    <m/>
    <m/>
    <m/>
    <m/>
    <m/>
    <m/>
    <m/>
    <m/>
    <n v="47.884"/>
    <m/>
    <m/>
    <m/>
    <s v="518531,47"/>
    <s v="6142766,79"/>
    <n v="0"/>
    <n v="47.884"/>
    <n v="0"/>
  </r>
  <r>
    <n v="705"/>
    <x v="569"/>
    <s v=""/>
    <x v="1394"/>
    <n v="2017"/>
    <n v="37509418"/>
    <x v="247"/>
    <x v="567"/>
    <x v="557"/>
    <n v="8850"/>
    <s v="Bjerringbro"/>
    <n v="791"/>
    <m/>
    <x v="18"/>
    <m/>
    <s v="VA"/>
    <s v="Vandkraftværk"/>
    <n v="351100"/>
    <n v="350010"/>
    <x v="734"/>
    <x v="13"/>
    <s v="vkt"/>
    <d v="1900-09-01T00:00:00"/>
    <m/>
    <n v="3.9"/>
    <n v="3.9"/>
    <n v="0"/>
    <x v="1126"/>
    <n v="0"/>
    <n v="0"/>
    <n v="46.945439999999998"/>
    <n v="46.945439999999998"/>
    <n v="0"/>
    <n v="1"/>
    <n v="0"/>
    <x v="0"/>
    <x v="0"/>
    <m/>
    <m/>
    <m/>
    <m/>
    <m/>
    <m/>
    <m/>
    <m/>
    <m/>
    <m/>
    <m/>
    <m/>
    <m/>
    <m/>
    <m/>
    <m/>
    <n v="46.945440000000005"/>
    <m/>
    <s v="537218,35"/>
    <s v="6245675,45"/>
    <n v="0"/>
    <n v="0"/>
    <n v="0"/>
  </r>
  <r>
    <n v="718"/>
    <x v="570"/>
    <s v=""/>
    <x v="1395"/>
    <n v="2017"/>
    <n v="10046769"/>
    <x v="248"/>
    <x v="568"/>
    <x v="558"/>
    <n v="8800"/>
    <s v="Viborg"/>
    <n v="791"/>
    <n v="267"/>
    <x v="229"/>
    <n v="1"/>
    <s v="FJ"/>
    <s v="Fjernvarmeværk"/>
    <n v="353000"/>
    <n v="350030"/>
    <x v="13"/>
    <x v="0"/>
    <s v="fvv"/>
    <d v="1996-01-01T00:00:00"/>
    <d v="2018-12-12T00:00:00"/>
    <n v="11.15"/>
    <n v="0"/>
    <n v="11.15"/>
    <x v="1127"/>
    <n v="94.035600000000002"/>
    <n v="94.035600000000002"/>
    <n v="0"/>
    <n v="0"/>
    <n v="1"/>
    <n v="0"/>
    <n v="0"/>
    <x v="0"/>
    <x v="0"/>
    <m/>
    <m/>
    <m/>
    <m/>
    <m/>
    <m/>
    <n v="94.208597999999995"/>
    <m/>
    <m/>
    <m/>
    <m/>
    <m/>
    <m/>
    <m/>
    <m/>
    <m/>
    <m/>
    <m/>
    <s v="524410,14"/>
    <s v="6257634,28"/>
    <n v="94.208597999999995"/>
    <n v="0"/>
    <n v="0"/>
  </r>
  <r>
    <n v="718"/>
    <x v="570"/>
    <s v=""/>
    <x v="1396"/>
    <n v="2017"/>
    <n v="10046769"/>
    <x v="248"/>
    <x v="568"/>
    <x v="558"/>
    <n v="8800"/>
    <s v="Viborg"/>
    <n v="791"/>
    <n v="267"/>
    <x v="229"/>
    <n v="1"/>
    <s v="FJ"/>
    <s v="Fjernvarmeværk"/>
    <n v="353000"/>
    <n v="350030"/>
    <x v="16"/>
    <x v="0"/>
    <s v="fvv"/>
    <d v="1996-01-01T00:00:00"/>
    <m/>
    <n v="11.335000000000001"/>
    <n v="0"/>
    <n v="11.57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24410,14"/>
    <s v="6257634,28"/>
    <n v="0"/>
    <n v="0"/>
    <n v="0"/>
  </r>
  <r>
    <n v="718"/>
    <x v="570"/>
    <s v=""/>
    <x v="1397"/>
    <n v="2017"/>
    <n v="10046769"/>
    <x v="248"/>
    <x v="568"/>
    <x v="558"/>
    <n v="8800"/>
    <s v="Viborg"/>
    <n v="791"/>
    <n v="267"/>
    <x v="229"/>
    <n v="1"/>
    <s v="FJ"/>
    <s v="Fjernvarmeværk"/>
    <n v="353000"/>
    <n v="350030"/>
    <x v="76"/>
    <x v="0"/>
    <s v="fvv"/>
    <d v="1996-01-01T00:00:00"/>
    <m/>
    <n v="8.14"/>
    <n v="0"/>
    <n v="8.3000000000000007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24410,14"/>
    <s v="6257634,28"/>
    <n v="0"/>
    <n v="0"/>
    <n v="0"/>
  </r>
  <r>
    <n v="718"/>
    <x v="570"/>
    <s v=""/>
    <x v="1398"/>
    <n v="2017"/>
    <n v="10046769"/>
    <x v="248"/>
    <x v="568"/>
    <x v="558"/>
    <n v="8800"/>
    <s v="Viborg"/>
    <n v="791"/>
    <n v="267"/>
    <x v="229"/>
    <n v="1"/>
    <s v="FJ"/>
    <s v="Fjernvarmeværk"/>
    <n v="353000"/>
    <n v="350030"/>
    <x v="735"/>
    <x v="5"/>
    <s v="kvt"/>
    <d v="1996-01-01T00:00:00"/>
    <d v="2018-12-31T00:00:00"/>
    <n v="0.17"/>
    <n v="0"/>
    <n v="0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24410,14"/>
    <s v="6257634,28"/>
    <n v="0"/>
    <n v="0"/>
    <n v="0"/>
  </r>
  <r>
    <n v="718"/>
    <x v="571"/>
    <s v=""/>
    <x v="1399"/>
    <n v="2017"/>
    <n v="10046769"/>
    <x v="248"/>
    <x v="569"/>
    <x v="559"/>
    <n v="8800"/>
    <s v="Viborg"/>
    <n v="791"/>
    <n v="267"/>
    <x v="229"/>
    <m/>
    <s v="FJ"/>
    <s v="Fjernvarmeværk"/>
    <n v="353000"/>
    <n v="350030"/>
    <x v="736"/>
    <x v="0"/>
    <s v="fvv"/>
    <d v="2013-01-01T00:00:00"/>
    <m/>
    <n v="19.899999999999999"/>
    <n v="0"/>
    <n v="19.899999999999999"/>
    <x v="1128"/>
    <n v="111.8592"/>
    <n v="111.8592"/>
    <n v="0"/>
    <n v="0"/>
    <n v="1"/>
    <n v="0"/>
    <n v="0"/>
    <x v="0"/>
    <x v="0"/>
    <m/>
    <m/>
    <m/>
    <m/>
    <m/>
    <m/>
    <n v="104.2454556"/>
    <m/>
    <m/>
    <m/>
    <m/>
    <m/>
    <m/>
    <m/>
    <m/>
    <m/>
    <m/>
    <m/>
    <s v="527648,77"/>
    <s v="6256707,61"/>
    <n v="104.2454556"/>
    <n v="0"/>
    <n v="0"/>
  </r>
  <r>
    <n v="718"/>
    <x v="572"/>
    <s v=""/>
    <x v="1400"/>
    <n v="2017"/>
    <n v="10046769"/>
    <x v="248"/>
    <x v="570"/>
    <x v="560"/>
    <n v="8800"/>
    <s v="Viborg"/>
    <n v="791"/>
    <n v="267"/>
    <x v="229"/>
    <n v="1"/>
    <s v="FJ"/>
    <s v="Fjernvarmeværk"/>
    <n v="353000"/>
    <n v="350030"/>
    <x v="13"/>
    <x v="0"/>
    <s v="fvv"/>
    <d v="1996-01-01T00:00:00"/>
    <m/>
    <n v="8.15"/>
    <n v="0"/>
    <n v="8.15"/>
    <x v="1129"/>
    <n v="70.981200000000001"/>
    <n v="70.981200000000001"/>
    <n v="0"/>
    <n v="0"/>
    <n v="1"/>
    <n v="0"/>
    <n v="0"/>
    <x v="0"/>
    <x v="0"/>
    <m/>
    <m/>
    <m/>
    <n v="0"/>
    <m/>
    <m/>
    <n v="68.447332799999998"/>
    <m/>
    <m/>
    <m/>
    <m/>
    <m/>
    <m/>
    <m/>
    <m/>
    <m/>
    <m/>
    <m/>
    <s v="524096,82"/>
    <s v="6255365,4"/>
    <n v="68.447332799999998"/>
    <n v="0"/>
    <n v="0"/>
  </r>
  <r>
    <n v="718"/>
    <x v="572"/>
    <s v=""/>
    <x v="1401"/>
    <n v="2017"/>
    <n v="10046769"/>
    <x v="248"/>
    <x v="570"/>
    <x v="560"/>
    <n v="8800"/>
    <s v="Viborg"/>
    <n v="791"/>
    <n v="267"/>
    <x v="229"/>
    <n v="1"/>
    <s v="FJ"/>
    <s v="Fjernvarmeværk"/>
    <n v="353000"/>
    <n v="350030"/>
    <x v="76"/>
    <x v="0"/>
    <s v="fvv"/>
    <d v="1996-01-01T00:00:00"/>
    <m/>
    <n v="8.14"/>
    <n v="0"/>
    <n v="8.14"/>
    <x v="21"/>
    <n v="0"/>
    <n v="0"/>
    <n v="0"/>
    <n v="0"/>
    <n v="1"/>
    <n v="0"/>
    <n v="0"/>
    <x v="0"/>
    <x v="0"/>
    <m/>
    <m/>
    <m/>
    <n v="0"/>
    <m/>
    <m/>
    <n v="0"/>
    <m/>
    <m/>
    <m/>
    <m/>
    <m/>
    <m/>
    <m/>
    <m/>
    <m/>
    <m/>
    <m/>
    <s v="524096,82"/>
    <s v="6255365,4"/>
    <n v="0"/>
    <n v="0"/>
    <n v="0"/>
  </r>
  <r>
    <n v="718"/>
    <x v="572"/>
    <s v=""/>
    <x v="1402"/>
    <n v="2017"/>
    <n v="10046769"/>
    <x v="248"/>
    <x v="570"/>
    <x v="560"/>
    <n v="8800"/>
    <s v="Viborg"/>
    <n v="791"/>
    <n v="267"/>
    <x v="229"/>
    <n v="1"/>
    <s v="FJ"/>
    <s v="Fjernvarmeværk"/>
    <n v="353000"/>
    <n v="350030"/>
    <x v="4"/>
    <x v="0"/>
    <s v="fvv"/>
    <d v="1996-01-01T00:00:00"/>
    <m/>
    <n v="16"/>
    <n v="0"/>
    <n v="16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24096,82"/>
    <s v="6255365,4"/>
    <n v="0"/>
    <n v="0"/>
    <n v="0"/>
  </r>
  <r>
    <n v="718"/>
    <x v="573"/>
    <s v=""/>
    <x v="1403"/>
    <n v="2017"/>
    <n v="10046769"/>
    <x v="248"/>
    <x v="571"/>
    <x v="561"/>
    <n v="8800"/>
    <s v="Viborg"/>
    <n v="791"/>
    <n v="267"/>
    <x v="229"/>
    <n v="1"/>
    <s v="DC"/>
    <s v="Decentralt værk"/>
    <n v="351100"/>
    <n v="350010"/>
    <x v="232"/>
    <x v="9"/>
    <s v="kvt"/>
    <d v="1996-01-01T00:00:00"/>
    <m/>
    <n v="128.19999999999999"/>
    <n v="57"/>
    <n v="56"/>
    <x v="1130"/>
    <n v="636.73919999999998"/>
    <n v="636.73919999999998"/>
    <n v="567.43560000000002"/>
    <n v="561.57479999999998"/>
    <n v="0.24078426513979667"/>
    <n v="0.75921573486020333"/>
    <n v="0"/>
    <x v="0"/>
    <x v="0"/>
    <m/>
    <m/>
    <m/>
    <m/>
    <m/>
    <m/>
    <n v="1322.2192895999999"/>
    <m/>
    <m/>
    <m/>
    <m/>
    <m/>
    <m/>
    <m/>
    <m/>
    <m/>
    <m/>
    <m/>
    <s v="525558,1"/>
    <s v="6258900,3"/>
    <n v="1322.2192895999999"/>
    <n v="0"/>
    <n v="0"/>
  </r>
  <r>
    <n v="718"/>
    <x v="573"/>
    <s v=""/>
    <x v="1404"/>
    <n v="2017"/>
    <n v="10046769"/>
    <x v="248"/>
    <x v="571"/>
    <x v="561"/>
    <n v="8800"/>
    <s v="Viborg"/>
    <n v="791"/>
    <n v="267"/>
    <x v="229"/>
    <n v="1"/>
    <s v="DC"/>
    <s v="Decentralt værk"/>
    <n v="351100"/>
    <n v="350010"/>
    <x v="16"/>
    <x v="0"/>
    <s v="fvv"/>
    <d v="2014-10-27T00:00:00"/>
    <m/>
    <n v="15"/>
    <n v="0"/>
    <n v="15.8"/>
    <x v="1131"/>
    <n v="268.07760000000002"/>
    <n v="268.07760000000002"/>
    <n v="0"/>
    <n v="0"/>
    <n v="1"/>
    <n v="0"/>
    <n v="0"/>
    <x v="0"/>
    <x v="0"/>
    <m/>
    <m/>
    <m/>
    <m/>
    <m/>
    <m/>
    <n v="255.79334880000002"/>
    <m/>
    <m/>
    <m/>
    <m/>
    <m/>
    <m/>
    <m/>
    <m/>
    <m/>
    <m/>
    <m/>
    <s v="525558,1"/>
    <s v="6258900,3"/>
    <n v="255.79334880000002"/>
    <n v="0"/>
    <n v="0"/>
  </r>
  <r>
    <n v="718"/>
    <x v="573"/>
    <s v=""/>
    <x v="1405"/>
    <n v="2017"/>
    <n v="10046769"/>
    <x v="248"/>
    <x v="571"/>
    <x v="561"/>
    <n v="8800"/>
    <s v="Viborg"/>
    <n v="791"/>
    <n v="267"/>
    <x v="229"/>
    <n v="1"/>
    <s v="DC"/>
    <s v="Decentralt værk"/>
    <n v="351100"/>
    <n v="350010"/>
    <x v="76"/>
    <x v="0"/>
    <s v="fvv"/>
    <d v="2014-10-27T00:00:00"/>
    <m/>
    <n v="15"/>
    <n v="0"/>
    <n v="15.8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25558,1"/>
    <s v="6258900,3"/>
    <n v="0"/>
    <n v="0"/>
    <n v="0"/>
  </r>
  <r>
    <n v="718"/>
    <x v="574"/>
    <s v=""/>
    <x v="1406"/>
    <n v="2017"/>
    <n v="10046769"/>
    <x v="248"/>
    <x v="572"/>
    <x v="562"/>
    <n v="8800"/>
    <s v="Viborg"/>
    <n v="791"/>
    <n v="267"/>
    <x v="229"/>
    <m/>
    <s v="FJ"/>
    <s v="Fjernvarmeværk"/>
    <n v="381100"/>
    <n v="383900"/>
    <x v="737"/>
    <x v="0"/>
    <s v="pvp"/>
    <d v="2012-08-01T00:00:00"/>
    <m/>
    <n v="0.5"/>
    <n v="0"/>
    <n v="0.5"/>
    <x v="1132"/>
    <n v="4.8563999999999998"/>
    <n v="4.8563999999999998"/>
    <n v="0"/>
    <n v="0"/>
    <n v="1"/>
    <n v="0"/>
    <n v="0"/>
    <x v="0"/>
    <x v="0"/>
    <m/>
    <m/>
    <m/>
    <m/>
    <m/>
    <m/>
    <m/>
    <m/>
    <n v="6.9087169999999993"/>
    <m/>
    <m/>
    <m/>
    <m/>
    <m/>
    <m/>
    <m/>
    <m/>
    <m/>
    <s v="522189,61"/>
    <s v="6259111,68"/>
    <n v="0"/>
    <n v="6.9087169999999993"/>
    <n v="0"/>
  </r>
  <r>
    <n v="718"/>
    <x v="575"/>
    <s v=""/>
    <x v="1407"/>
    <n v="2017"/>
    <n v="10046769"/>
    <x v="248"/>
    <x v="573"/>
    <x v="563"/>
    <n v="8800"/>
    <s v="Viborg"/>
    <n v="791"/>
    <n v="267"/>
    <x v="229"/>
    <m/>
    <s v="FJ"/>
    <s v="Fjernvarmeværk"/>
    <n v="353000"/>
    <n v="350030"/>
    <x v="738"/>
    <x v="0"/>
    <s v="fvv"/>
    <d v="2012-03-01T00:00:00"/>
    <m/>
    <n v="2"/>
    <n v="0"/>
    <n v="2"/>
    <x v="1133"/>
    <n v="8.298"/>
    <n v="8.298"/>
    <n v="0"/>
    <n v="0"/>
    <n v="1"/>
    <n v="0"/>
    <n v="0"/>
    <x v="0"/>
    <x v="0"/>
    <m/>
    <m/>
    <m/>
    <m/>
    <m/>
    <m/>
    <n v="8.2525607999999995"/>
    <m/>
    <m/>
    <m/>
    <m/>
    <m/>
    <m/>
    <m/>
    <m/>
    <m/>
    <m/>
    <m/>
    <s v="521286"/>
    <s v="6252139"/>
    <n v="8.2525607999999995"/>
    <n v="0"/>
    <n v="0"/>
  </r>
  <r>
    <n v="770"/>
    <x v="576"/>
    <s v=""/>
    <x v="1408"/>
    <n v="2017"/>
    <n v="11110001"/>
    <x v="249"/>
    <x v="574"/>
    <x v="564"/>
    <n v="8752"/>
    <s v="Østbirk"/>
    <n v="615"/>
    <m/>
    <x v="18"/>
    <m/>
    <s v="VA"/>
    <s v="Vandkraftværk"/>
    <n v="351100"/>
    <n v="350010"/>
    <x v="296"/>
    <x v="13"/>
    <s v="vkt"/>
    <d v="1924-01-01T00:00:00"/>
    <m/>
    <n v="1"/>
    <n v="1"/>
    <n v="0"/>
    <x v="1134"/>
    <n v="0"/>
    <n v="0"/>
    <n v="6.5768399999999998"/>
    <n v="6.5768399999999998"/>
    <n v="0"/>
    <n v="1"/>
    <n v="0"/>
    <x v="0"/>
    <x v="0"/>
    <m/>
    <m/>
    <m/>
    <m/>
    <m/>
    <m/>
    <m/>
    <m/>
    <m/>
    <m/>
    <m/>
    <m/>
    <m/>
    <m/>
    <m/>
    <m/>
    <n v="6.5768399999999998"/>
    <m/>
    <s v="543795"/>
    <s v="6203925"/>
    <n v="0"/>
    <n v="0"/>
    <n v="0"/>
  </r>
  <r>
    <n v="772"/>
    <x v="577"/>
    <s v=""/>
    <x v="1409"/>
    <n v="2017"/>
    <n v="58183415"/>
    <x v="250"/>
    <x v="575"/>
    <x v="565"/>
    <n v="7330"/>
    <s v="Brande"/>
    <n v="756"/>
    <m/>
    <x v="18"/>
    <m/>
    <s v="VA"/>
    <s v="Vandkraftværk"/>
    <n v="351100"/>
    <n v="350010"/>
    <x v="739"/>
    <x v="13"/>
    <s v="vkt"/>
    <d v="1922-01-01T00:00:00"/>
    <m/>
    <n v="0.15"/>
    <n v="0.15"/>
    <n v="0"/>
    <x v="1135"/>
    <n v="0"/>
    <n v="0"/>
    <n v="1.7766"/>
    <n v="1.7766"/>
    <n v="0"/>
    <n v="1"/>
    <n v="0"/>
    <x v="0"/>
    <x v="0"/>
    <m/>
    <m/>
    <m/>
    <m/>
    <m/>
    <m/>
    <m/>
    <m/>
    <m/>
    <m/>
    <m/>
    <m/>
    <m/>
    <m/>
    <m/>
    <m/>
    <n v="1.7766"/>
    <m/>
    <s v="509271"/>
    <s v="6201710"/>
    <n v="0"/>
    <n v="0"/>
    <n v="0"/>
  </r>
  <r>
    <n v="777"/>
    <x v="578"/>
    <s v=""/>
    <x v="1410"/>
    <n v="2017"/>
    <n v="17010131"/>
    <x v="251"/>
    <x v="576"/>
    <x v="566"/>
    <n v="6000"/>
    <s v="Kolding"/>
    <n v="621"/>
    <n v="81"/>
    <x v="20"/>
    <n v="1"/>
    <s v="FJ"/>
    <s v="Fjernvarmeværk"/>
    <n v="353000"/>
    <n v="350030"/>
    <x v="16"/>
    <x v="0"/>
    <s v="fvv"/>
    <d v="2004-06-13T00:00:00"/>
    <m/>
    <n v="13.3"/>
    <n v="0"/>
    <n v="12"/>
    <x v="1136"/>
    <n v="4.1639999999999997"/>
    <n v="4.1639999999999997"/>
    <n v="0"/>
    <n v="0"/>
    <n v="1"/>
    <n v="0"/>
    <n v="0"/>
    <x v="0"/>
    <x v="0"/>
    <m/>
    <m/>
    <m/>
    <n v="3.8488509999999997E-2"/>
    <m/>
    <m/>
    <n v="4.4927783999999997"/>
    <m/>
    <m/>
    <m/>
    <m/>
    <m/>
    <m/>
    <m/>
    <m/>
    <m/>
    <m/>
    <m/>
    <s v="530009,88"/>
    <s v="6148161"/>
    <n v="4.5312669099999994"/>
    <n v="0"/>
    <n v="0"/>
  </r>
  <r>
    <n v="777"/>
    <x v="578"/>
    <s v=""/>
    <x v="1411"/>
    <n v="2017"/>
    <n v="17010131"/>
    <x v="251"/>
    <x v="576"/>
    <x v="566"/>
    <n v="6000"/>
    <s v="Kolding"/>
    <n v="621"/>
    <n v="81"/>
    <x v="20"/>
    <n v="1"/>
    <s v="FJ"/>
    <s v="Fjernvarmeværk"/>
    <n v="353000"/>
    <n v="350030"/>
    <x v="76"/>
    <x v="0"/>
    <s v="fvv"/>
    <d v="2004-06-13T00:00:00"/>
    <m/>
    <n v="13.3"/>
    <n v="0"/>
    <n v="12"/>
    <x v="1136"/>
    <n v="4.1639999999999997"/>
    <n v="4.1639999999999997"/>
    <n v="0"/>
    <n v="0"/>
    <n v="1"/>
    <n v="0"/>
    <n v="0"/>
    <x v="0"/>
    <x v="0"/>
    <m/>
    <m/>
    <m/>
    <n v="3.8488509999999997E-2"/>
    <m/>
    <m/>
    <n v="4.4927783999999997"/>
    <m/>
    <m/>
    <m/>
    <m/>
    <m/>
    <m/>
    <m/>
    <m/>
    <m/>
    <m/>
    <m/>
    <s v="530009,88"/>
    <s v="6148161"/>
    <n v="4.5312669099999994"/>
    <n v="0"/>
    <n v="0"/>
  </r>
  <r>
    <n v="777"/>
    <x v="578"/>
    <s v=""/>
    <x v="1412"/>
    <n v="2017"/>
    <n v="17010131"/>
    <x v="251"/>
    <x v="576"/>
    <x v="566"/>
    <n v="6000"/>
    <s v="Kolding"/>
    <n v="621"/>
    <n v="81"/>
    <x v="20"/>
    <n v="1"/>
    <s v="FJ"/>
    <s v="Fjernvarmeværk"/>
    <n v="353000"/>
    <n v="350030"/>
    <x v="4"/>
    <x v="0"/>
    <s v="fvv"/>
    <d v="2004-06-13T00:00:00"/>
    <m/>
    <n v="13.4"/>
    <n v="0"/>
    <n v="12"/>
    <x v="1136"/>
    <n v="4.1639999999999997"/>
    <n v="4.1639999999999997"/>
    <n v="0"/>
    <n v="0"/>
    <n v="1"/>
    <n v="0"/>
    <n v="0"/>
    <x v="0"/>
    <x v="0"/>
    <m/>
    <m/>
    <m/>
    <n v="3.8488509999999997E-2"/>
    <m/>
    <m/>
    <n v="4.4927783999999997"/>
    <m/>
    <m/>
    <m/>
    <m/>
    <m/>
    <m/>
    <m/>
    <m/>
    <m/>
    <m/>
    <m/>
    <s v="530009,88"/>
    <s v="6148161"/>
    <n v="4.5312669099999994"/>
    <n v="0"/>
    <n v="0"/>
  </r>
  <r>
    <n v="777"/>
    <x v="579"/>
    <s v=""/>
    <x v="1413"/>
    <n v="2017"/>
    <n v="17010131"/>
    <x v="251"/>
    <x v="577"/>
    <x v="567"/>
    <n v="6000"/>
    <s v="Kolding"/>
    <n v="621"/>
    <n v="81"/>
    <x v="20"/>
    <m/>
    <s v="FJ"/>
    <s v="Fjernvarmeværk"/>
    <n v="353000"/>
    <n v="350030"/>
    <x v="618"/>
    <x v="0"/>
    <s v="fvv"/>
    <d v="1977-02-01T00:00:00"/>
    <m/>
    <n v="17.2"/>
    <n v="0"/>
    <n v="13.2"/>
    <x v="1137"/>
    <n v="1.1519999999999999"/>
    <n v="1.1519999999999999"/>
    <n v="0"/>
    <n v="0"/>
    <n v="1"/>
    <n v="0"/>
    <n v="0"/>
    <x v="0"/>
    <x v="0"/>
    <m/>
    <m/>
    <m/>
    <n v="1.065339E-2"/>
    <m/>
    <m/>
    <n v="1.3098096000000001"/>
    <m/>
    <m/>
    <m/>
    <m/>
    <m/>
    <m/>
    <m/>
    <m/>
    <m/>
    <m/>
    <m/>
    <s v="528834,43"/>
    <s v="6149111,25"/>
    <n v="1.3204629900000002"/>
    <n v="0"/>
    <n v="0"/>
  </r>
  <r>
    <n v="777"/>
    <x v="580"/>
    <s v=""/>
    <x v="1414"/>
    <n v="2017"/>
    <n v="17010131"/>
    <x v="251"/>
    <x v="578"/>
    <x v="568"/>
    <n v="6000"/>
    <s v="Kolding"/>
    <n v="621"/>
    <n v="81"/>
    <x v="20"/>
    <n v="1"/>
    <s v="FJ"/>
    <s v="Fjernvarmeværk"/>
    <n v="353000"/>
    <n v="350030"/>
    <x v="4"/>
    <x v="0"/>
    <s v="fvv"/>
    <d v="2004-09-22T00:00:00"/>
    <m/>
    <n v="10"/>
    <n v="0"/>
    <n v="9.3000000000000007"/>
    <x v="21"/>
    <n v="0"/>
    <n v="0"/>
    <n v="0"/>
    <n v="0"/>
    <n v="1"/>
    <n v="0"/>
    <n v="0"/>
    <x v="0"/>
    <x v="0"/>
    <m/>
    <m/>
    <m/>
    <n v="0"/>
    <m/>
    <m/>
    <n v="0"/>
    <m/>
    <m/>
    <m/>
    <m/>
    <m/>
    <m/>
    <m/>
    <m/>
    <m/>
    <m/>
    <m/>
    <s v="529743,81"/>
    <s v="6149340,18"/>
    <n v="0"/>
    <n v="0"/>
    <n v="0"/>
  </r>
  <r>
    <n v="777"/>
    <x v="580"/>
    <s v=""/>
    <x v="1415"/>
    <n v="2017"/>
    <n v="17010131"/>
    <x v="251"/>
    <x v="578"/>
    <x v="568"/>
    <n v="6000"/>
    <s v="Kolding"/>
    <n v="621"/>
    <n v="81"/>
    <x v="20"/>
    <n v="1"/>
    <s v="FJ"/>
    <s v="Fjernvarmeværk"/>
    <n v="353000"/>
    <n v="350030"/>
    <x v="567"/>
    <x v="0"/>
    <s v="fvv"/>
    <d v="1958-03-01T00:00:00"/>
    <m/>
    <n v="18"/>
    <n v="0"/>
    <n v="16.2"/>
    <x v="1138"/>
    <n v="3.2290000000000001"/>
    <n v="3.2290000000000001"/>
    <n v="0"/>
    <n v="0"/>
    <n v="1"/>
    <n v="0"/>
    <n v="0"/>
    <x v="0"/>
    <x v="0"/>
    <m/>
    <m/>
    <m/>
    <n v="0.11345681000000001"/>
    <m/>
    <m/>
    <n v="3.4221527999999997"/>
    <m/>
    <m/>
    <m/>
    <m/>
    <m/>
    <m/>
    <m/>
    <m/>
    <m/>
    <m/>
    <m/>
    <s v="529743,81"/>
    <s v="6149340,18"/>
    <n v="3.5356096099999998"/>
    <n v="0"/>
    <n v="0"/>
  </r>
  <r>
    <n v="777"/>
    <x v="580"/>
    <s v=""/>
    <x v="1416"/>
    <n v="2017"/>
    <n v="17010131"/>
    <x v="251"/>
    <x v="578"/>
    <x v="568"/>
    <n v="6000"/>
    <s v="Kolding"/>
    <n v="621"/>
    <n v="81"/>
    <x v="20"/>
    <n v="1"/>
    <s v="FJ"/>
    <s v="Fjernvarmeværk"/>
    <n v="353000"/>
    <n v="350030"/>
    <x v="568"/>
    <x v="0"/>
    <s v="fvv"/>
    <d v="1956-05-01T00:00:00"/>
    <m/>
    <n v="25.6"/>
    <n v="0"/>
    <n v="25.6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29743,81"/>
    <s v="6149340,18"/>
    <n v="0"/>
    <n v="0"/>
    <n v="0"/>
  </r>
  <r>
    <n v="777"/>
    <x v="581"/>
    <s v=""/>
    <x v="1417"/>
    <n v="2017"/>
    <n v="17010131"/>
    <x v="251"/>
    <x v="579"/>
    <x v="569"/>
    <n v="6000"/>
    <s v="Kolding"/>
    <n v="621"/>
    <n v="81"/>
    <x v="20"/>
    <m/>
    <s v="FJ"/>
    <s v="Fjernvarmeværk"/>
    <n v="353000"/>
    <n v="350030"/>
    <x v="740"/>
    <x v="0"/>
    <s v="fvv"/>
    <d v="1975-07-01T00:00:00"/>
    <m/>
    <n v="18.600000000000001"/>
    <n v="0"/>
    <n v="16.7"/>
    <x v="1139"/>
    <n v="1.0740000000000001"/>
    <n v="1.0740000000000001"/>
    <n v="0"/>
    <n v="0"/>
    <n v="1"/>
    <n v="0"/>
    <n v="0"/>
    <x v="0"/>
    <x v="0"/>
    <m/>
    <m/>
    <m/>
    <n v="1.133492E-2"/>
    <m/>
    <m/>
    <n v="1.2376583999999999"/>
    <m/>
    <m/>
    <m/>
    <m/>
    <m/>
    <m/>
    <m/>
    <m/>
    <m/>
    <m/>
    <m/>
    <s v="528341,42"/>
    <s v="6151304,99"/>
    <n v="1.2489933199999999"/>
    <n v="0"/>
    <n v="0"/>
  </r>
  <r>
    <n v="777"/>
    <x v="582"/>
    <s v=""/>
    <x v="1418"/>
    <n v="2017"/>
    <n v="17010131"/>
    <x v="251"/>
    <x v="580"/>
    <x v="570"/>
    <n v="6000"/>
    <s v="Kolding"/>
    <n v="621"/>
    <n v="81"/>
    <x v="20"/>
    <n v="1"/>
    <s v="FJ"/>
    <s v="Fjernvarmeværk"/>
    <n v="353000"/>
    <n v="350030"/>
    <x v="13"/>
    <x v="0"/>
    <s v="fvv"/>
    <d v="1972-05-15T00:00:00"/>
    <m/>
    <n v="8.1"/>
    <n v="0"/>
    <n v="7.3"/>
    <x v="21"/>
    <n v="0"/>
    <n v="0"/>
    <n v="0"/>
    <n v="0"/>
    <n v="1"/>
    <n v="0"/>
    <n v="0"/>
    <x v="0"/>
    <x v="0"/>
    <m/>
    <m/>
    <m/>
    <n v="0"/>
    <m/>
    <m/>
    <n v="0"/>
    <m/>
    <m/>
    <m/>
    <m/>
    <m/>
    <m/>
    <m/>
    <m/>
    <m/>
    <m/>
    <m/>
    <s v="530483,13"/>
    <s v="6150942,2"/>
    <n v="0"/>
    <n v="0"/>
    <n v="0"/>
  </r>
  <r>
    <n v="777"/>
    <x v="582"/>
    <s v=""/>
    <x v="1419"/>
    <n v="2017"/>
    <n v="17010131"/>
    <x v="251"/>
    <x v="580"/>
    <x v="570"/>
    <n v="6000"/>
    <s v="Kolding"/>
    <n v="621"/>
    <n v="81"/>
    <x v="20"/>
    <n v="1"/>
    <s v="FJ"/>
    <s v="Fjernvarmeværk"/>
    <n v="353000"/>
    <n v="350030"/>
    <x v="16"/>
    <x v="0"/>
    <s v="fvv"/>
    <d v="1972-05-15T00:00:00"/>
    <m/>
    <n v="8.1"/>
    <n v="0"/>
    <n v="7.3"/>
    <x v="21"/>
    <n v="0"/>
    <n v="0"/>
    <n v="0"/>
    <n v="0"/>
    <n v="1"/>
    <n v="0"/>
    <n v="0"/>
    <x v="0"/>
    <x v="0"/>
    <m/>
    <m/>
    <m/>
    <n v="0"/>
    <m/>
    <m/>
    <n v="0"/>
    <m/>
    <m/>
    <m/>
    <m/>
    <m/>
    <m/>
    <m/>
    <m/>
    <m/>
    <m/>
    <m/>
    <s v="530483,13"/>
    <s v="6150942,2"/>
    <n v="0"/>
    <n v="0"/>
    <n v="0"/>
  </r>
  <r>
    <n v="777"/>
    <x v="582"/>
    <s v=""/>
    <x v="1420"/>
    <n v="2017"/>
    <n v="17010131"/>
    <x v="251"/>
    <x v="580"/>
    <x v="570"/>
    <n v="6000"/>
    <s v="Kolding"/>
    <n v="621"/>
    <n v="81"/>
    <x v="20"/>
    <n v="1"/>
    <s v="FJ"/>
    <s v="Fjernvarmeværk"/>
    <n v="353000"/>
    <n v="350030"/>
    <x v="4"/>
    <x v="0"/>
    <s v="fvv"/>
    <d v="1979-08-20T00:00:00"/>
    <m/>
    <n v="11.4"/>
    <n v="0"/>
    <n v="10.199999999999999"/>
    <x v="1140"/>
    <n v="2.2759999999999998"/>
    <n v="2.2759999999999998"/>
    <n v="0"/>
    <n v="0"/>
    <n v="1"/>
    <n v="0"/>
    <n v="0"/>
    <x v="0"/>
    <x v="0"/>
    <m/>
    <m/>
    <m/>
    <n v="1.2016450000000001E-2"/>
    <m/>
    <m/>
    <n v="2.5667532"/>
    <m/>
    <m/>
    <m/>
    <m/>
    <m/>
    <m/>
    <m/>
    <m/>
    <m/>
    <m/>
    <m/>
    <s v="530483,13"/>
    <s v="6150942,2"/>
    <n v="2.5787696499999999"/>
    <n v="0"/>
    <n v="0"/>
  </r>
  <r>
    <n v="777"/>
    <x v="583"/>
    <s v=""/>
    <x v="1421"/>
    <n v="2017"/>
    <n v="17010131"/>
    <x v="251"/>
    <x v="581"/>
    <x v="571"/>
    <n v="6000"/>
    <s v="Kolding"/>
    <n v="621"/>
    <n v="81"/>
    <x v="20"/>
    <m/>
    <s v="FJ"/>
    <s v="Fjernvarmeværk"/>
    <n v="353000"/>
    <n v="350030"/>
    <x v="741"/>
    <x v="0"/>
    <s v="fvv"/>
    <d v="2008-08-20T00:00:00"/>
    <m/>
    <n v="18.899999999999999"/>
    <n v="0"/>
    <n v="17"/>
    <x v="1141"/>
    <n v="5.0000000000000001E-3"/>
    <n v="5.0000000000000001E-3"/>
    <n v="0"/>
    <n v="0"/>
    <n v="1"/>
    <n v="0"/>
    <n v="0"/>
    <x v="0"/>
    <x v="0"/>
    <m/>
    <m/>
    <m/>
    <n v="6.4565999999999998E-3"/>
    <m/>
    <m/>
    <m/>
    <m/>
    <m/>
    <m/>
    <m/>
    <m/>
    <m/>
    <m/>
    <m/>
    <m/>
    <m/>
    <m/>
    <s v="530836,78"/>
    <s v="6149137,61"/>
    <n v="6.4565999999999998E-3"/>
    <n v="0"/>
    <n v="0"/>
  </r>
  <r>
    <n v="777"/>
    <x v="584"/>
    <s v=""/>
    <x v="1422"/>
    <n v="2017"/>
    <n v="17010131"/>
    <x v="251"/>
    <x v="582"/>
    <x v="572"/>
    <n v="6000"/>
    <s v="Kolding"/>
    <n v="621"/>
    <n v="81"/>
    <x v="20"/>
    <n v="1"/>
    <s v="FJ"/>
    <s v="Fjernvarmeværk"/>
    <n v="353000"/>
    <n v="350030"/>
    <x v="13"/>
    <x v="0"/>
    <s v="fvv"/>
    <d v="2004-06-14T00:00:00"/>
    <m/>
    <n v="10.5"/>
    <n v="0"/>
    <n v="9.5"/>
    <x v="1142"/>
    <n v="0.20899999999999999"/>
    <n v="0.20899999999999999"/>
    <n v="0"/>
    <n v="0"/>
    <n v="1"/>
    <n v="0"/>
    <n v="0"/>
    <x v="0"/>
    <x v="0"/>
    <m/>
    <m/>
    <m/>
    <n v="0.25858683000000005"/>
    <m/>
    <m/>
    <m/>
    <m/>
    <m/>
    <m/>
    <m/>
    <m/>
    <m/>
    <m/>
    <m/>
    <m/>
    <m/>
    <m/>
    <s v="533270,71"/>
    <s v="6150811,46"/>
    <n v="0.25858683000000005"/>
    <n v="0"/>
    <n v="0"/>
  </r>
  <r>
    <n v="777"/>
    <x v="584"/>
    <s v=""/>
    <x v="1423"/>
    <n v="2017"/>
    <n v="17010131"/>
    <x v="251"/>
    <x v="582"/>
    <x v="572"/>
    <n v="6000"/>
    <s v="Kolding"/>
    <n v="621"/>
    <n v="81"/>
    <x v="20"/>
    <n v="1"/>
    <s v="FJ"/>
    <s v="Fjernvarmeværk"/>
    <n v="353000"/>
    <n v="350030"/>
    <x v="16"/>
    <x v="0"/>
    <s v="fvv"/>
    <d v="2004-06-14T00:00:00"/>
    <m/>
    <n v="10.5"/>
    <n v="0"/>
    <n v="9.5"/>
    <x v="1142"/>
    <n v="0.20899999999999999"/>
    <n v="0.20899999999999999"/>
    <n v="0"/>
    <n v="0"/>
    <n v="1"/>
    <n v="0"/>
    <n v="0"/>
    <x v="0"/>
    <x v="0"/>
    <m/>
    <m/>
    <m/>
    <n v="0.25858683000000005"/>
    <m/>
    <m/>
    <m/>
    <m/>
    <m/>
    <m/>
    <m/>
    <m/>
    <m/>
    <m/>
    <m/>
    <m/>
    <m/>
    <m/>
    <s v="533270,71"/>
    <s v="6150811,46"/>
    <n v="0.25858683000000005"/>
    <n v="0"/>
    <n v="0"/>
  </r>
  <r>
    <n v="777"/>
    <x v="585"/>
    <s v=""/>
    <x v="1424"/>
    <n v="2017"/>
    <n v="17010131"/>
    <x v="251"/>
    <x v="583"/>
    <x v="573"/>
    <n v="6000"/>
    <s v="Kolding"/>
    <n v="621"/>
    <n v="81"/>
    <x v="20"/>
    <m/>
    <s v="FJ"/>
    <s v="Fjernvarmeværk"/>
    <n v="353000"/>
    <n v="350030"/>
    <x v="742"/>
    <x v="0"/>
    <s v="fvv"/>
    <d v="2004-06-14T00:00:00"/>
    <m/>
    <n v="13.3"/>
    <n v="0"/>
    <n v="12"/>
    <x v="1143"/>
    <n v="0.29299999999999998"/>
    <n v="0.29299999999999998"/>
    <n v="0"/>
    <n v="0"/>
    <n v="1"/>
    <n v="0"/>
    <n v="0"/>
    <x v="0"/>
    <x v="0"/>
    <m/>
    <m/>
    <m/>
    <n v="0.34044216999999999"/>
    <m/>
    <m/>
    <m/>
    <m/>
    <m/>
    <m/>
    <m/>
    <m/>
    <m/>
    <m/>
    <m/>
    <m/>
    <m/>
    <m/>
    <s v="532104"/>
    <s v="6151460"/>
    <n v="0.34044216999999999"/>
    <n v="0"/>
    <n v="0"/>
  </r>
  <r>
    <n v="777"/>
    <x v="586"/>
    <s v=""/>
    <x v="1425"/>
    <n v="2017"/>
    <n v="17010131"/>
    <x v="251"/>
    <x v="584"/>
    <x v="574"/>
    <n v="6640"/>
    <s v="Lunderskov"/>
    <n v="621"/>
    <n v="81"/>
    <x v="20"/>
    <m/>
    <s v="FJ"/>
    <s v="Fjernvarmeværk"/>
    <n v="353000"/>
    <n v="350030"/>
    <x v="576"/>
    <x v="0"/>
    <s v="fvv"/>
    <d v="1964-08-13T00:00:00"/>
    <m/>
    <n v="6.8"/>
    <n v="0"/>
    <n v="6.45"/>
    <x v="21"/>
    <n v="0"/>
    <n v="0"/>
    <n v="0"/>
    <n v="0"/>
    <n v="1"/>
    <n v="0"/>
    <n v="0"/>
    <x v="0"/>
    <x v="0"/>
    <m/>
    <m/>
    <m/>
    <m/>
    <m/>
    <m/>
    <m/>
    <m/>
    <m/>
    <m/>
    <m/>
    <m/>
    <m/>
    <m/>
    <m/>
    <m/>
    <m/>
    <m/>
    <s v="518955,28"/>
    <s v="6148114,02"/>
    <n v="0"/>
    <n v="0"/>
    <n v="0"/>
  </r>
  <r>
    <n v="777"/>
    <x v="587"/>
    <s v=""/>
    <x v="1426"/>
    <n v="2017"/>
    <n v="17010131"/>
    <x v="251"/>
    <x v="585"/>
    <x v="575"/>
    <n v="7000"/>
    <s v="Fredericia"/>
    <n v="607"/>
    <n v="81"/>
    <x v="20"/>
    <n v="1"/>
    <s v="FJ"/>
    <s v="Fjernvarmeværk"/>
    <n v="353000"/>
    <n v="350030"/>
    <x v="13"/>
    <x v="0"/>
    <s v="fvv"/>
    <d v="1985-05-03T00:00:00"/>
    <m/>
    <n v="7"/>
    <n v="0"/>
    <n v="6.7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45065,31"/>
    <s v="6154761,27"/>
    <n v="0"/>
    <n v="0"/>
    <n v="0"/>
  </r>
  <r>
    <n v="777"/>
    <x v="587"/>
    <s v=""/>
    <x v="1427"/>
    <n v="2017"/>
    <n v="17010131"/>
    <x v="251"/>
    <x v="585"/>
    <x v="575"/>
    <n v="7000"/>
    <s v="Fredericia"/>
    <n v="607"/>
    <n v="81"/>
    <x v="20"/>
    <n v="1"/>
    <s v="FJ"/>
    <s v="Fjernvarmeværk"/>
    <n v="353000"/>
    <n v="350030"/>
    <x v="16"/>
    <x v="0"/>
    <s v="fvv"/>
    <d v="2004-07-06T00:00:00"/>
    <m/>
    <n v="16"/>
    <n v="0"/>
    <n v="15"/>
    <x v="1144"/>
    <n v="0.14399999999999999"/>
    <n v="0.14399999999999999"/>
    <n v="0"/>
    <n v="0"/>
    <n v="1"/>
    <n v="0"/>
    <n v="0"/>
    <x v="0"/>
    <x v="0"/>
    <m/>
    <m/>
    <m/>
    <n v="0.18290113"/>
    <m/>
    <m/>
    <m/>
    <m/>
    <m/>
    <m/>
    <m/>
    <m/>
    <m/>
    <m/>
    <m/>
    <m/>
    <m/>
    <m/>
    <s v="545065,31"/>
    <s v="6154761,27"/>
    <n v="0.18290113"/>
    <n v="0"/>
    <n v="0"/>
  </r>
  <r>
    <n v="777"/>
    <x v="588"/>
    <s v=""/>
    <x v="1428"/>
    <n v="2017"/>
    <n v="17010131"/>
    <x v="251"/>
    <x v="586"/>
    <x v="576"/>
    <n v="7120"/>
    <s v="Vejle Øst"/>
    <n v="630"/>
    <n v="81"/>
    <x v="20"/>
    <m/>
    <s v="FJ"/>
    <s v="Fjernvarmeværk"/>
    <n v="353000"/>
    <n v="350030"/>
    <x v="743"/>
    <x v="0"/>
    <s v="fvv"/>
    <d v="1969-05-03T00:00:00"/>
    <m/>
    <n v="6.6"/>
    <n v="0"/>
    <n v="5.9"/>
    <x v="1145"/>
    <n v="1.1910000000000001"/>
    <n v="1.1910000000000001"/>
    <n v="0"/>
    <n v="0"/>
    <n v="1"/>
    <n v="0"/>
    <n v="0"/>
    <x v="0"/>
    <x v="0"/>
    <m/>
    <m/>
    <m/>
    <n v="0"/>
    <m/>
    <m/>
    <n v="1.2579731999999999"/>
    <m/>
    <m/>
    <m/>
    <m/>
    <m/>
    <m/>
    <m/>
    <m/>
    <m/>
    <m/>
    <m/>
    <s v="537950"/>
    <s v="6175016"/>
    <n v="1.2579731999999999"/>
    <n v="0"/>
    <n v="0"/>
  </r>
  <r>
    <n v="777"/>
    <x v="589"/>
    <s v=""/>
    <x v="1429"/>
    <n v="2017"/>
    <n v="17010131"/>
    <x v="251"/>
    <x v="587"/>
    <x v="577"/>
    <n v="7100"/>
    <s v="Vejle"/>
    <n v="630"/>
    <n v="81"/>
    <x v="20"/>
    <m/>
    <s v="FJ"/>
    <s v="Fjernvarmeværk"/>
    <n v="353000"/>
    <n v="350030"/>
    <x v="744"/>
    <x v="0"/>
    <s v="fvv"/>
    <d v="2002-01-01T00:00:00"/>
    <m/>
    <n v="0.95"/>
    <n v="0"/>
    <n v="0.9"/>
    <x v="1146"/>
    <n v="12.776400000000001"/>
    <n v="12.776400000000001"/>
    <n v="0"/>
    <n v="0"/>
    <n v="1"/>
    <n v="0"/>
    <n v="0"/>
    <x v="0"/>
    <x v="0"/>
    <m/>
    <m/>
    <m/>
    <n v="9.0096999999999997E-2"/>
    <m/>
    <m/>
    <m/>
    <m/>
    <m/>
    <m/>
    <m/>
    <m/>
    <n v="15.4847"/>
    <m/>
    <m/>
    <m/>
    <m/>
    <m/>
    <s v="532505"/>
    <s v="6175950"/>
    <n v="9.0096999999999997E-2"/>
    <n v="15.4847"/>
    <n v="0"/>
  </r>
  <r>
    <n v="777"/>
    <x v="590"/>
    <s v=""/>
    <x v="1430"/>
    <n v="2017"/>
    <n v="17010131"/>
    <x v="251"/>
    <x v="588"/>
    <x v="578"/>
    <n v="7100"/>
    <s v="Vejle"/>
    <n v="630"/>
    <n v="81"/>
    <x v="20"/>
    <n v="1"/>
    <s v="FJ"/>
    <s v="Fjernvarmeværk"/>
    <n v="353000"/>
    <n v="350030"/>
    <x v="13"/>
    <x v="0"/>
    <s v="fvv"/>
    <d v="1965-05-08T00:00:00"/>
    <m/>
    <n v="10.3"/>
    <n v="0"/>
    <n v="9.3000000000000007"/>
    <x v="1147"/>
    <n v="1.75"/>
    <n v="1.75"/>
    <n v="0"/>
    <n v="0"/>
    <n v="1"/>
    <n v="0"/>
    <n v="0"/>
    <x v="0"/>
    <x v="0"/>
    <m/>
    <m/>
    <m/>
    <n v="4.3402700000000002E-3"/>
    <m/>
    <m/>
    <n v="2.0135808000000002"/>
    <m/>
    <m/>
    <m/>
    <m/>
    <m/>
    <m/>
    <m/>
    <m/>
    <m/>
    <m/>
    <m/>
    <s v="535870,88"/>
    <s v="6175640,27"/>
    <n v="2.0179210700000003"/>
    <n v="0"/>
    <n v="0"/>
  </r>
  <r>
    <n v="777"/>
    <x v="590"/>
    <s v=""/>
    <x v="1431"/>
    <n v="2017"/>
    <n v="17010131"/>
    <x v="251"/>
    <x v="588"/>
    <x v="578"/>
    <n v="7100"/>
    <s v="Vejle"/>
    <n v="630"/>
    <n v="81"/>
    <x v="20"/>
    <n v="1"/>
    <s v="FJ"/>
    <s v="Fjernvarmeværk"/>
    <n v="353000"/>
    <n v="350030"/>
    <x v="16"/>
    <x v="0"/>
    <s v="fvv"/>
    <d v="1967-08-07T00:00:00"/>
    <m/>
    <n v="10.3"/>
    <n v="0"/>
    <n v="9.3000000000000007"/>
    <x v="1148"/>
    <n v="1.75"/>
    <n v="1.75"/>
    <n v="0"/>
    <n v="0"/>
    <n v="1"/>
    <n v="0"/>
    <n v="0"/>
    <x v="0"/>
    <x v="0"/>
    <m/>
    <m/>
    <m/>
    <n v="4.3402700000000002E-3"/>
    <m/>
    <m/>
    <n v="2.0135411999999997"/>
    <m/>
    <m/>
    <m/>
    <m/>
    <m/>
    <m/>
    <m/>
    <m/>
    <m/>
    <m/>
    <m/>
    <s v="535870,88"/>
    <s v="6175640,27"/>
    <n v="2.0178814699999998"/>
    <n v="0"/>
    <n v="0"/>
  </r>
  <r>
    <n v="777"/>
    <x v="591"/>
    <s v=""/>
    <x v="1432"/>
    <n v="2017"/>
    <n v="17010131"/>
    <x v="251"/>
    <x v="589"/>
    <x v="579"/>
    <n v="7100"/>
    <s v="Vejle"/>
    <n v="630"/>
    <n v="81"/>
    <x v="20"/>
    <n v="1"/>
    <s v="FJ"/>
    <s v="Fjernvarmeværk"/>
    <n v="353000"/>
    <n v="350030"/>
    <x v="16"/>
    <x v="0"/>
    <s v="fvv"/>
    <d v="1981-08-24T00:00:00"/>
    <m/>
    <n v="8.3000000000000007"/>
    <n v="0"/>
    <n v="7.5"/>
    <x v="1149"/>
    <n v="1.1519999999999999"/>
    <n v="1.1519999999999999"/>
    <n v="0"/>
    <n v="0"/>
    <n v="1"/>
    <n v="0"/>
    <n v="0"/>
    <x v="0"/>
    <x v="0"/>
    <m/>
    <m/>
    <m/>
    <n v="0"/>
    <m/>
    <m/>
    <n v="1.2545676000000001"/>
    <m/>
    <m/>
    <m/>
    <m/>
    <m/>
    <m/>
    <m/>
    <m/>
    <m/>
    <m/>
    <m/>
    <s v="533330,14"/>
    <s v="6170118,72"/>
    <n v="1.2545676000000001"/>
    <n v="0"/>
    <n v="0"/>
  </r>
  <r>
    <n v="777"/>
    <x v="591"/>
    <s v=""/>
    <x v="1433"/>
    <n v="2017"/>
    <n v="17010131"/>
    <x v="251"/>
    <x v="589"/>
    <x v="579"/>
    <n v="7100"/>
    <s v="Vejle"/>
    <n v="630"/>
    <n v="81"/>
    <x v="20"/>
    <n v="1"/>
    <s v="FJ"/>
    <s v="Fjernvarmeværk"/>
    <n v="353000"/>
    <n v="350030"/>
    <x v="76"/>
    <x v="0"/>
    <s v="fvv"/>
    <d v="1984-07-12T00:00:00"/>
    <m/>
    <n v="12.9"/>
    <n v="0"/>
    <n v="11.6"/>
    <x v="1149"/>
    <n v="1.153"/>
    <n v="1.153"/>
    <n v="0"/>
    <n v="0"/>
    <n v="1"/>
    <n v="0"/>
    <n v="0"/>
    <x v="0"/>
    <x v="0"/>
    <m/>
    <m/>
    <m/>
    <n v="0"/>
    <m/>
    <m/>
    <n v="1.2545676000000001"/>
    <m/>
    <m/>
    <m/>
    <m/>
    <m/>
    <m/>
    <m/>
    <m/>
    <m/>
    <m/>
    <m/>
    <s v="533330,14"/>
    <s v="6170118,72"/>
    <n v="1.2545676000000001"/>
    <n v="0"/>
    <n v="0"/>
  </r>
  <r>
    <n v="777"/>
    <x v="592"/>
    <s v=""/>
    <x v="1434"/>
    <n v="2017"/>
    <n v="17010131"/>
    <x v="251"/>
    <x v="590"/>
    <x v="580"/>
    <n v="6000"/>
    <s v="Kolding"/>
    <n v="621"/>
    <n v="81"/>
    <x v="20"/>
    <m/>
    <s v="FJ"/>
    <s v="Fjernvarmeværk"/>
    <n v="353000"/>
    <n v="350030"/>
    <x v="745"/>
    <x v="0"/>
    <s v="fvv"/>
    <d v="2007-06-18T00:00:00"/>
    <m/>
    <n v="0.96"/>
    <n v="0"/>
    <n v="0.88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27721"/>
    <s v="6151484"/>
    <n v="0"/>
    <n v="0"/>
    <n v="0"/>
  </r>
  <r>
    <n v="777"/>
    <x v="593"/>
    <s v=""/>
    <x v="1435"/>
    <n v="2017"/>
    <n v="17010131"/>
    <x v="251"/>
    <x v="591"/>
    <x v="581"/>
    <n v="7000"/>
    <s v="Fredericia"/>
    <n v="607"/>
    <n v="81"/>
    <x v="20"/>
    <m/>
    <s v="FJ"/>
    <s v="Fjernvarmeværk"/>
    <n v="353000"/>
    <n v="350030"/>
    <x v="13"/>
    <x v="0"/>
    <s v="fvv"/>
    <d v="2009-01-02T00:00:00"/>
    <m/>
    <n v="11.1"/>
    <n v="0"/>
    <n v="10"/>
    <x v="1150"/>
    <n v="0.122"/>
    <n v="0.122"/>
    <n v="0"/>
    <n v="0"/>
    <n v="1"/>
    <n v="0"/>
    <n v="0"/>
    <x v="0"/>
    <x v="0"/>
    <m/>
    <m/>
    <m/>
    <n v="0.14426913999999999"/>
    <m/>
    <m/>
    <m/>
    <m/>
    <m/>
    <m/>
    <m/>
    <m/>
    <m/>
    <m/>
    <m/>
    <m/>
    <m/>
    <m/>
    <s v="539329"/>
    <s v="6154739"/>
    <n v="0.14426913999999999"/>
    <n v="0"/>
    <n v="0"/>
  </r>
  <r>
    <n v="777"/>
    <x v="594"/>
    <s v=""/>
    <x v="1436"/>
    <n v="2017"/>
    <n v="17010131"/>
    <x v="251"/>
    <x v="592"/>
    <x v="582"/>
    <n v="7000"/>
    <s v="Fredericia"/>
    <n v="607"/>
    <n v="81"/>
    <x v="20"/>
    <m/>
    <s v="FJ"/>
    <s v="Fjernvarmeværk"/>
    <n v="353000"/>
    <n v="350030"/>
    <x v="13"/>
    <x v="0"/>
    <s v="fvv"/>
    <d v="2009-01-02T00:00:00"/>
    <m/>
    <n v="11.1"/>
    <n v="0"/>
    <n v="10"/>
    <x v="1151"/>
    <n v="0.11"/>
    <n v="0.11"/>
    <n v="0"/>
    <n v="0"/>
    <n v="1"/>
    <n v="0"/>
    <n v="0"/>
    <x v="0"/>
    <x v="0"/>
    <m/>
    <m/>
    <m/>
    <n v="0.10405887"/>
    <m/>
    <m/>
    <m/>
    <m/>
    <m/>
    <m/>
    <m/>
    <m/>
    <m/>
    <m/>
    <m/>
    <m/>
    <m/>
    <m/>
    <s v="539393"/>
    <s v="6152593"/>
    <n v="0.10405887"/>
    <n v="0"/>
    <n v="0"/>
  </r>
  <r>
    <n v="777"/>
    <x v="595"/>
    <s v=""/>
    <x v="1437"/>
    <n v="2017"/>
    <n v="17010131"/>
    <x v="251"/>
    <x v="593"/>
    <x v="583"/>
    <n v="7000"/>
    <s v="Fredericia"/>
    <n v="607"/>
    <n v="81"/>
    <x v="20"/>
    <m/>
    <s v="FJ"/>
    <s v="Fjernvarmeværk"/>
    <n v="353000"/>
    <n v="350030"/>
    <x v="13"/>
    <x v="0"/>
    <s v="fvv"/>
    <d v="2009-01-02T00:00:00"/>
    <m/>
    <n v="9.4"/>
    <n v="0"/>
    <n v="8.5"/>
    <x v="1152"/>
    <n v="3.0000000000000001E-3"/>
    <n v="3.0000000000000001E-3"/>
    <n v="0"/>
    <n v="0"/>
    <n v="1"/>
    <n v="0"/>
    <n v="0"/>
    <x v="0"/>
    <x v="0"/>
    <m/>
    <m/>
    <m/>
    <n v="4.7707100000000001E-3"/>
    <m/>
    <m/>
    <m/>
    <m/>
    <m/>
    <m/>
    <m/>
    <m/>
    <m/>
    <m/>
    <m/>
    <m/>
    <m/>
    <m/>
    <s v="545917"/>
    <s v="6159739"/>
    <n v="4.7707100000000001E-3"/>
    <n v="0"/>
    <n v="0"/>
  </r>
  <r>
    <n v="777"/>
    <x v="596"/>
    <s v=""/>
    <x v="1438"/>
    <n v="2017"/>
    <n v="17010131"/>
    <x v="251"/>
    <x v="594"/>
    <x v="584"/>
    <n v="7000"/>
    <s v="Fredericia"/>
    <n v="607"/>
    <n v="81"/>
    <x v="20"/>
    <m/>
    <s v="FJ"/>
    <s v="Fjernvarmeværk"/>
    <n v="353000"/>
    <n v="350030"/>
    <x v="13"/>
    <x v="0"/>
    <s v="fvv"/>
    <d v="2009-01-02T00:00:00"/>
    <m/>
    <n v="4.8"/>
    <n v="0"/>
    <n v="4.3"/>
    <x v="726"/>
    <n v="4.0000000000000001E-3"/>
    <n v="4.0000000000000001E-3"/>
    <n v="0"/>
    <n v="0"/>
    <n v="1"/>
    <n v="0"/>
    <n v="0"/>
    <x v="0"/>
    <x v="0"/>
    <m/>
    <m/>
    <m/>
    <n v="5.3804999999999999E-3"/>
    <m/>
    <m/>
    <m/>
    <m/>
    <m/>
    <m/>
    <m/>
    <m/>
    <m/>
    <m/>
    <m/>
    <m/>
    <m/>
    <m/>
    <s v="546907"/>
    <s v="6163578"/>
    <n v="5.3804999999999999E-3"/>
    <n v="0"/>
    <n v="0"/>
  </r>
  <r>
    <n v="777"/>
    <x v="597"/>
    <s v=""/>
    <x v="1439"/>
    <n v="2017"/>
    <n v="17010131"/>
    <x v="251"/>
    <x v="595"/>
    <x v="585"/>
    <n v="7000"/>
    <s v="Fredericia"/>
    <n v="607"/>
    <n v="81"/>
    <x v="20"/>
    <m/>
    <s v="FJ"/>
    <s v="Fjernvarmeværk"/>
    <n v="353000"/>
    <n v="350030"/>
    <x v="13"/>
    <x v="0"/>
    <s v="fvv"/>
    <d v="2009-01-02T00:00:00"/>
    <m/>
    <n v="16.7"/>
    <n v="0"/>
    <n v="15"/>
    <x v="1153"/>
    <n v="0.14799999999999999"/>
    <n v="0.14799999999999999"/>
    <n v="0"/>
    <n v="0"/>
    <n v="1"/>
    <n v="0"/>
    <n v="0"/>
    <x v="0"/>
    <x v="0"/>
    <m/>
    <m/>
    <m/>
    <n v="0.14168649999999999"/>
    <m/>
    <m/>
    <m/>
    <m/>
    <m/>
    <m/>
    <m/>
    <m/>
    <m/>
    <m/>
    <m/>
    <m/>
    <m/>
    <m/>
    <s v="545049"/>
    <s v="6153178"/>
    <n v="0.14168649999999999"/>
    <n v="0"/>
    <n v="0"/>
  </r>
  <r>
    <n v="777"/>
    <x v="598"/>
    <s v=""/>
    <x v="1440"/>
    <n v="2017"/>
    <n v="17010131"/>
    <x v="251"/>
    <x v="596"/>
    <x v="586"/>
    <n v="7100"/>
    <s v="Vejle"/>
    <n v="630"/>
    <n v="81"/>
    <x v="20"/>
    <m/>
    <s v="FJ"/>
    <s v="Fjernvarmeværk"/>
    <n v="353000"/>
    <n v="350030"/>
    <x v="746"/>
    <x v="0"/>
    <s v="fvv"/>
    <d v="2017-01-01T00:00:00"/>
    <m/>
    <n v="0.112"/>
    <n v="0"/>
    <n v="0.112"/>
    <x v="1154"/>
    <n v="0.38159999999999999"/>
    <n v="0.38159999999999999"/>
    <n v="0"/>
    <n v="0"/>
    <n v="1"/>
    <n v="0"/>
    <n v="0"/>
    <x v="0"/>
    <x v="0"/>
    <m/>
    <m/>
    <m/>
    <m/>
    <m/>
    <m/>
    <m/>
    <m/>
    <m/>
    <m/>
    <m/>
    <m/>
    <n v="0.4375"/>
    <m/>
    <m/>
    <m/>
    <m/>
    <m/>
    <s v="536465,48"/>
    <s v="6175796,05"/>
    <n v="0"/>
    <n v="0.4375"/>
    <n v="0"/>
  </r>
  <r>
    <n v="777"/>
    <x v="599"/>
    <s v=""/>
    <x v="1441"/>
    <n v="2017"/>
    <n v="17010131"/>
    <x v="251"/>
    <x v="597"/>
    <x v="587"/>
    <n v="7000"/>
    <s v="Fredericia"/>
    <n v="607"/>
    <n v="81"/>
    <x v="20"/>
    <m/>
    <s v="FJ"/>
    <s v="Fjernvarmeværk"/>
    <n v="353000"/>
    <n v="350030"/>
    <x v="747"/>
    <x v="0"/>
    <s v="fvv"/>
    <d v="2017-01-01T00:00:00"/>
    <m/>
    <n v="0.224"/>
    <n v="0"/>
    <n v="0.224"/>
    <x v="1155"/>
    <n v="0.61919999999999997"/>
    <n v="0.61919999999999997"/>
    <n v="0"/>
    <n v="0"/>
    <n v="1"/>
    <n v="0"/>
    <n v="0"/>
    <x v="0"/>
    <x v="0"/>
    <m/>
    <m/>
    <m/>
    <m/>
    <m/>
    <m/>
    <m/>
    <m/>
    <m/>
    <m/>
    <m/>
    <m/>
    <n v="0.97475000000000001"/>
    <m/>
    <m/>
    <m/>
    <m/>
    <m/>
    <s v="541955,26"/>
    <s v="6154902,66"/>
    <n v="0"/>
    <n v="0.97475000000000001"/>
    <n v="0"/>
  </r>
  <r>
    <n v="777"/>
    <x v="600"/>
    <s v=""/>
    <x v="1442"/>
    <n v="2017"/>
    <n v="17010131"/>
    <x v="251"/>
    <x v="598"/>
    <x v="588"/>
    <n v="6000"/>
    <s v="Kolding"/>
    <n v="621"/>
    <n v="81"/>
    <x v="20"/>
    <m/>
    <s v="FJ"/>
    <s v="Fjernvarmeværk"/>
    <n v="353000"/>
    <n v="350030"/>
    <x v="748"/>
    <x v="0"/>
    <s v="fvv"/>
    <d v="2017-01-01T00:00:00"/>
    <m/>
    <n v="0.16800000000000001"/>
    <n v="0"/>
    <n v="0.16800000000000001"/>
    <x v="1156"/>
    <n v="0.65880000000000005"/>
    <n v="0.65880000000000005"/>
    <n v="0"/>
    <n v="0"/>
    <n v="1"/>
    <n v="0"/>
    <n v="0"/>
    <x v="0"/>
    <x v="0"/>
    <m/>
    <m/>
    <m/>
    <m/>
    <m/>
    <m/>
    <m/>
    <m/>
    <m/>
    <m/>
    <m/>
    <m/>
    <n v="0.71399999999999997"/>
    <m/>
    <m/>
    <m/>
    <m/>
    <m/>
    <s v="526421,44"/>
    <s v="6147178,65"/>
    <n v="0"/>
    <n v="0.71399999999999997"/>
    <n v="0"/>
  </r>
  <r>
    <n v="777"/>
    <x v="601"/>
    <s v=""/>
    <x v="1443"/>
    <n v="2017"/>
    <n v="17010131"/>
    <x v="251"/>
    <x v="599"/>
    <x v="589"/>
    <n v="6000"/>
    <s v="Kolding"/>
    <n v="630"/>
    <n v="81"/>
    <x v="20"/>
    <m/>
    <s v="FJ"/>
    <s v="Fjernvarmeværk"/>
    <n v="353000"/>
    <n v="350030"/>
    <x v="749"/>
    <x v="0"/>
    <s v="fvv"/>
    <d v="2018-01-01T00:00:00"/>
    <m/>
    <n v="0.16800000000000001"/>
    <n v="0"/>
    <n v="0.16800000000000001"/>
    <x v="21"/>
    <n v="0"/>
    <n v="0"/>
    <n v="0"/>
    <n v="0"/>
    <n v="1"/>
    <n v="0"/>
    <n v="0"/>
    <x v="0"/>
    <x v="0"/>
    <m/>
    <m/>
    <m/>
    <m/>
    <m/>
    <m/>
    <m/>
    <m/>
    <m/>
    <m/>
    <m/>
    <m/>
    <n v="0"/>
    <m/>
    <m/>
    <m/>
    <m/>
    <m/>
    <s v="NULL"/>
    <s v="NULL"/>
    <n v="0"/>
    <n v="0"/>
    <n v="0"/>
  </r>
  <r>
    <n v="777"/>
    <x v="602"/>
    <s v=""/>
    <x v="1444"/>
    <n v="2017"/>
    <n v="17010131"/>
    <x v="251"/>
    <x v="600"/>
    <x v="590"/>
    <n v="6040"/>
    <s v="Egtved"/>
    <n v="621"/>
    <n v="81"/>
    <x v="20"/>
    <m/>
    <s v="FJ"/>
    <s v="Fjernvarmeværk"/>
    <n v="353000"/>
    <n v="350030"/>
    <x v="402"/>
    <x v="4"/>
    <s v="fvv"/>
    <d v="2018-01-01T00:00:00"/>
    <m/>
    <n v="0.32200000000000001"/>
    <n v="0"/>
    <n v="0.96599999999999997"/>
    <x v="21"/>
    <n v="0"/>
    <n v="0"/>
    <n v="0"/>
    <n v="0"/>
    <n v="1"/>
    <n v="0"/>
    <n v="0"/>
    <x v="0"/>
    <x v="0"/>
    <m/>
    <m/>
    <m/>
    <m/>
    <m/>
    <m/>
    <m/>
    <m/>
    <m/>
    <m/>
    <m/>
    <m/>
    <m/>
    <m/>
    <m/>
    <m/>
    <m/>
    <n v="0"/>
    <s v="525949,26"/>
    <s v="6156997,99"/>
    <n v="0"/>
    <n v="0"/>
    <n v="0"/>
  </r>
  <r>
    <n v="782"/>
    <x v="603"/>
    <s v=""/>
    <x v="1445"/>
    <n v="2017"/>
    <n v="11916910"/>
    <x v="252"/>
    <x v="601"/>
    <x v="591"/>
    <n v="6500"/>
    <s v="Vojens"/>
    <n v="510"/>
    <m/>
    <x v="18"/>
    <m/>
    <s v="VA"/>
    <s v="Vandkraftværk"/>
    <n v="841300"/>
    <n v="840010"/>
    <x v="296"/>
    <x v="13"/>
    <s v="vkt"/>
    <d v="1911-01-01T00:00:00"/>
    <m/>
    <n v="0.25"/>
    <n v="0.25"/>
    <n v="0"/>
    <x v="1157"/>
    <n v="0"/>
    <n v="0"/>
    <n v="0.53100000000000003"/>
    <n v="0.53100000000000003"/>
    <n v="0"/>
    <n v="1"/>
    <n v="0"/>
    <x v="0"/>
    <x v="0"/>
    <m/>
    <m/>
    <m/>
    <m/>
    <m/>
    <m/>
    <m/>
    <m/>
    <m/>
    <m/>
    <m/>
    <m/>
    <m/>
    <m/>
    <m/>
    <m/>
    <n v="0.53100000000000003"/>
    <m/>
    <s v="522059"/>
    <s v="6123174"/>
    <n v="0"/>
    <n v="0"/>
    <n v="0"/>
  </r>
  <r>
    <n v="829"/>
    <x v="604"/>
    <s v=""/>
    <x v="1446"/>
    <n v="2017"/>
    <n v="25784499"/>
    <x v="253"/>
    <x v="602"/>
    <x v="592"/>
    <n v="4180"/>
    <s v="Sorø"/>
    <n v="340"/>
    <n v="36"/>
    <x v="230"/>
    <m/>
    <s v="DC"/>
    <s v="Decentralt værk"/>
    <n v="353000"/>
    <n v="350030"/>
    <x v="750"/>
    <x v="0"/>
    <s v="fvv"/>
    <d v="1995-01-01T00:00:00"/>
    <m/>
    <n v="3.66"/>
    <n v="0"/>
    <n v="3.66"/>
    <x v="1158"/>
    <n v="31.060099999999998"/>
    <n v="31.060099999999998"/>
    <n v="0"/>
    <n v="0"/>
    <n v="1"/>
    <n v="0"/>
    <n v="0"/>
    <x v="0"/>
    <x v="0"/>
    <m/>
    <m/>
    <m/>
    <m/>
    <m/>
    <m/>
    <n v="30.1047516"/>
    <m/>
    <m/>
    <m/>
    <m/>
    <m/>
    <m/>
    <m/>
    <m/>
    <m/>
    <m/>
    <m/>
    <s v="661960,96"/>
    <s v="6143799,95"/>
    <n v="30.1047516"/>
    <n v="0"/>
    <n v="0"/>
  </r>
  <r>
    <n v="829"/>
    <x v="604"/>
    <s v=""/>
    <x v="1447"/>
    <n v="2017"/>
    <n v="25784499"/>
    <x v="253"/>
    <x v="602"/>
    <x v="592"/>
    <n v="4180"/>
    <s v="Sorø"/>
    <n v="340"/>
    <n v="36"/>
    <x v="230"/>
    <m/>
    <s v="DC"/>
    <s v="Decentralt værk"/>
    <n v="353000"/>
    <n v="350030"/>
    <x v="751"/>
    <x v="1"/>
    <s v="kvt"/>
    <d v="1995-01-01T00:00:00"/>
    <m/>
    <n v="5.4"/>
    <n v="2.1"/>
    <n v="2.75"/>
    <x v="1159"/>
    <n v="0.59330000000000005"/>
    <n v="0.59330000000000005"/>
    <n v="0.47825640000000003"/>
    <n v="0.47825640000000003"/>
    <n v="0.24696408585242527"/>
    <n v="0.75303591414757476"/>
    <n v="0"/>
    <x v="0"/>
    <x v="0"/>
    <m/>
    <m/>
    <m/>
    <m/>
    <m/>
    <m/>
    <n v="1.2011867999999999"/>
    <m/>
    <m/>
    <m/>
    <m/>
    <m/>
    <m/>
    <m/>
    <m/>
    <m/>
    <m/>
    <m/>
    <s v="661960,96"/>
    <s v="6143799,95"/>
    <n v="1.2011867999999999"/>
    <n v="0"/>
    <n v="0"/>
  </r>
  <r>
    <n v="829"/>
    <x v="605"/>
    <s v=""/>
    <x v="1448"/>
    <n v="2017"/>
    <n v="25784499"/>
    <x v="253"/>
    <x v="603"/>
    <x v="593"/>
    <n v="4180"/>
    <s v="Sorø"/>
    <n v="340"/>
    <n v="36"/>
    <x v="230"/>
    <m/>
    <s v="FJ"/>
    <s v="Fjernvarmeværk"/>
    <n v="353000"/>
    <n v="350030"/>
    <x v="2"/>
    <x v="0"/>
    <s v="fvv"/>
    <d v="1966-01-01T00:00:00"/>
    <m/>
    <n v="4"/>
    <n v="0"/>
    <n v="3.7"/>
    <x v="1160"/>
    <n v="21.9787"/>
    <n v="21.9787"/>
    <n v="0"/>
    <n v="0"/>
    <n v="1"/>
    <n v="0"/>
    <n v="0"/>
    <x v="0"/>
    <x v="0"/>
    <m/>
    <m/>
    <m/>
    <n v="0"/>
    <m/>
    <m/>
    <n v="22.435340400000001"/>
    <m/>
    <m/>
    <m/>
    <m/>
    <m/>
    <m/>
    <m/>
    <m/>
    <m/>
    <m/>
    <m/>
    <s v="661661,6"/>
    <s v="6147484,17"/>
    <n v="22.435340400000001"/>
    <n v="0"/>
    <n v="0"/>
  </r>
  <r>
    <n v="829"/>
    <x v="605"/>
    <s v=""/>
    <x v="1449"/>
    <n v="2017"/>
    <n v="25784499"/>
    <x v="253"/>
    <x v="603"/>
    <x v="593"/>
    <n v="4180"/>
    <s v="Sorø"/>
    <n v="340"/>
    <n v="36"/>
    <x v="230"/>
    <m/>
    <s v="FJ"/>
    <s v="Fjernvarmeværk"/>
    <n v="353000"/>
    <n v="350030"/>
    <x v="69"/>
    <x v="0"/>
    <s v="fvv"/>
    <d v="1972-01-01T00:00:00"/>
    <m/>
    <n v="1.2"/>
    <n v="0"/>
    <n v="1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661661,6"/>
    <s v="6147484,17"/>
    <n v="0"/>
    <n v="0"/>
    <n v="0"/>
  </r>
  <r>
    <n v="829"/>
    <x v="606"/>
    <s v=""/>
    <x v="1450"/>
    <n v="2017"/>
    <n v="25784499"/>
    <x v="253"/>
    <x v="604"/>
    <x v="594"/>
    <n v="4180"/>
    <s v="Sorø"/>
    <n v="340"/>
    <n v="36"/>
    <x v="230"/>
    <m/>
    <s v="FJ"/>
    <s v="Fjernvarmeværk"/>
    <n v="353000"/>
    <n v="350030"/>
    <x v="752"/>
    <x v="0"/>
    <s v="fvv"/>
    <d v="1968-01-01T00:00:00"/>
    <m/>
    <n v="8.1"/>
    <n v="0"/>
    <n v="7.3"/>
    <x v="1161"/>
    <n v="134.62667999999999"/>
    <n v="134.62667999999999"/>
    <n v="0"/>
    <n v="0"/>
    <n v="1"/>
    <n v="0"/>
    <n v="0"/>
    <x v="0"/>
    <x v="0"/>
    <m/>
    <m/>
    <m/>
    <n v="0"/>
    <m/>
    <m/>
    <n v="134.08425359999998"/>
    <m/>
    <m/>
    <m/>
    <m/>
    <m/>
    <m/>
    <m/>
    <m/>
    <m/>
    <m/>
    <m/>
    <s v="661952,64"/>
    <s v="6146180,32"/>
    <n v="134.08425359999998"/>
    <n v="0"/>
    <n v="0"/>
  </r>
  <r>
    <n v="829"/>
    <x v="606"/>
    <s v=""/>
    <x v="1451"/>
    <n v="2017"/>
    <n v="25784499"/>
    <x v="253"/>
    <x v="604"/>
    <x v="594"/>
    <n v="4180"/>
    <s v="Sorø"/>
    <n v="340"/>
    <n v="36"/>
    <x v="230"/>
    <m/>
    <s v="FJ"/>
    <s v="Fjernvarmeværk"/>
    <n v="353000"/>
    <n v="350030"/>
    <x v="753"/>
    <x v="0"/>
    <s v="fvv"/>
    <d v="1961-01-01T00:00:00"/>
    <m/>
    <n v="4"/>
    <n v="0"/>
    <n v="3.7"/>
    <x v="1162"/>
    <n v="3.5380799999999997E-2"/>
    <n v="3.5380799999999997E-2"/>
    <n v="0"/>
    <n v="0"/>
    <n v="1"/>
    <n v="0"/>
    <n v="0"/>
    <x v="0"/>
    <x v="0"/>
    <m/>
    <m/>
    <m/>
    <m/>
    <m/>
    <m/>
    <m/>
    <m/>
    <m/>
    <m/>
    <m/>
    <m/>
    <m/>
    <n v="3.8880000000000005E-2"/>
    <m/>
    <m/>
    <m/>
    <m/>
    <s v="661952,64"/>
    <s v="6146180,32"/>
    <n v="0"/>
    <n v="3.8880000000000005E-2"/>
    <n v="0"/>
  </r>
  <r>
    <n v="829"/>
    <x v="606"/>
    <s v=""/>
    <x v="1452"/>
    <n v="2017"/>
    <n v="25784499"/>
    <x v="253"/>
    <x v="604"/>
    <x v="594"/>
    <n v="4180"/>
    <s v="Sorø"/>
    <n v="340"/>
    <n v="36"/>
    <x v="230"/>
    <m/>
    <s v="FJ"/>
    <s v="Fjernvarmeværk"/>
    <n v="353000"/>
    <n v="350030"/>
    <x v="754"/>
    <x v="0"/>
    <s v="fvv"/>
    <d v="1963-01-01T00:00:00"/>
    <m/>
    <n v="3.8"/>
    <n v="0"/>
    <n v="3.5"/>
    <x v="1163"/>
    <n v="6.0217200000000002"/>
    <n v="6.0217200000000002"/>
    <n v="0"/>
    <n v="0"/>
    <n v="1"/>
    <n v="0"/>
    <n v="0"/>
    <x v="0"/>
    <x v="0"/>
    <m/>
    <m/>
    <m/>
    <m/>
    <m/>
    <m/>
    <n v="5.9974596"/>
    <m/>
    <m/>
    <m/>
    <m/>
    <m/>
    <m/>
    <m/>
    <m/>
    <m/>
    <m/>
    <m/>
    <s v="661952,64"/>
    <s v="6146180,32"/>
    <n v="5.9974596"/>
    <n v="0"/>
    <n v="0"/>
  </r>
  <r>
    <n v="829"/>
    <x v="607"/>
    <s v=""/>
    <x v="1453"/>
    <n v="2017"/>
    <n v="25784499"/>
    <x v="253"/>
    <x v="605"/>
    <x v="595"/>
    <n v="4180"/>
    <s v="Sorø"/>
    <n v="340"/>
    <n v="36"/>
    <x v="230"/>
    <m/>
    <s v="FJ"/>
    <s v="Fjernvarmeværk"/>
    <n v="353000"/>
    <n v="350030"/>
    <x v="123"/>
    <x v="0"/>
    <s v="fvv"/>
    <d v="1995-01-01T00:00:00"/>
    <m/>
    <n v="0.9"/>
    <n v="0"/>
    <n v="0.8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660942"/>
    <s v="6148577"/>
    <n v="0"/>
    <n v="0"/>
    <n v="0"/>
  </r>
  <r>
    <n v="829"/>
    <x v="607"/>
    <s v=""/>
    <x v="1454"/>
    <n v="2017"/>
    <n v="25784499"/>
    <x v="253"/>
    <x v="605"/>
    <x v="595"/>
    <n v="4180"/>
    <s v="Sorø"/>
    <n v="340"/>
    <n v="36"/>
    <x v="230"/>
    <m/>
    <s v="FJ"/>
    <s v="Fjernvarmeværk"/>
    <n v="353000"/>
    <n v="350030"/>
    <x v="755"/>
    <x v="0"/>
    <s v="fvv"/>
    <d v="1995-01-01T00:00:00"/>
    <m/>
    <n v="0.65"/>
    <n v="0"/>
    <n v="0.57999999999999996"/>
    <x v="1164"/>
    <n v="4.1999999999999997E-3"/>
    <n v="4.1999999999999997E-3"/>
    <n v="0"/>
    <n v="0"/>
    <n v="1"/>
    <n v="0"/>
    <n v="0"/>
    <x v="0"/>
    <x v="0"/>
    <m/>
    <m/>
    <m/>
    <m/>
    <m/>
    <m/>
    <n v="4.6332000000000005E-3"/>
    <m/>
    <m/>
    <m/>
    <m/>
    <m/>
    <m/>
    <m/>
    <m/>
    <m/>
    <m/>
    <m/>
    <s v="660942"/>
    <s v="6148577"/>
    <n v="4.6332000000000005E-3"/>
    <n v="0"/>
    <n v="0"/>
  </r>
  <r>
    <n v="829"/>
    <x v="608"/>
    <s v=""/>
    <x v="1455"/>
    <n v="2017"/>
    <n v="25784499"/>
    <x v="253"/>
    <x v="606"/>
    <x v="596"/>
    <n v="4200"/>
    <s v="Slagelse"/>
    <n v="330"/>
    <m/>
    <x v="18"/>
    <m/>
    <s v="LO"/>
    <s v="Lokalt værk"/>
    <n v="353000"/>
    <n v="350030"/>
    <x v="756"/>
    <x v="1"/>
    <s v="kvt"/>
    <d v="1994-01-12T00:00:00"/>
    <m/>
    <n v="2.72"/>
    <n v="1"/>
    <n v="1.5"/>
    <x v="1165"/>
    <n v="0.52490000000000003"/>
    <n v="0"/>
    <n v="0.37827719999999998"/>
    <n v="0.37827719999999998"/>
    <n v="0.24721269918778219"/>
    <n v="0.75278730081221779"/>
    <n v="0"/>
    <x v="0"/>
    <x v="0"/>
    <m/>
    <m/>
    <m/>
    <m/>
    <m/>
    <m/>
    <n v="1.0616364"/>
    <m/>
    <m/>
    <m/>
    <m/>
    <m/>
    <m/>
    <m/>
    <m/>
    <m/>
    <m/>
    <m/>
    <s v="651114,35"/>
    <s v="6142716,72"/>
    <n v="1.0616364"/>
    <n v="0"/>
    <n v="0"/>
  </r>
  <r>
    <n v="829"/>
    <x v="609"/>
    <s v=""/>
    <x v="1456"/>
    <n v="2017"/>
    <n v="25784499"/>
    <x v="253"/>
    <x v="607"/>
    <x v="521"/>
    <n v="4180"/>
    <s v="Sorø"/>
    <n v="340"/>
    <n v="36"/>
    <x v="230"/>
    <m/>
    <s v="DC"/>
    <s v="Decentralt værk"/>
    <n v="353000"/>
    <n v="350030"/>
    <x v="757"/>
    <x v="1"/>
    <s v="kvt"/>
    <d v="1995-01-01T00:00:00"/>
    <m/>
    <n v="7.2"/>
    <n v="2.8"/>
    <n v="3.7"/>
    <x v="1166"/>
    <n v="0.70989999999999998"/>
    <n v="0.70989999999999998"/>
    <n v="0.57432059999999996"/>
    <n v="0.57432059999999996"/>
    <n v="0.23417765279506317"/>
    <n v="0.7658223472049368"/>
    <n v="0"/>
    <x v="0"/>
    <x v="0"/>
    <m/>
    <m/>
    <m/>
    <m/>
    <m/>
    <m/>
    <n v="1.5157295999999998"/>
    <m/>
    <m/>
    <m/>
    <m/>
    <m/>
    <m/>
    <m/>
    <m/>
    <m/>
    <m/>
    <m/>
    <s v="662272,36"/>
    <s v="6147155,69"/>
    <n v="1.5157295999999998"/>
    <n v="0"/>
    <n v="0"/>
  </r>
  <r>
    <n v="829"/>
    <x v="609"/>
    <s v=""/>
    <x v="1457"/>
    <n v="2017"/>
    <n v="25784499"/>
    <x v="253"/>
    <x v="607"/>
    <x v="521"/>
    <n v="4180"/>
    <s v="Sorø"/>
    <n v="340"/>
    <n v="36"/>
    <x v="230"/>
    <m/>
    <s v="DC"/>
    <s v="Decentralt værk"/>
    <n v="353000"/>
    <n v="350030"/>
    <x v="758"/>
    <x v="1"/>
    <s v="kvt"/>
    <d v="1995-01-01T00:00:00"/>
    <m/>
    <n v="7.2"/>
    <n v="2.8"/>
    <n v="3.7"/>
    <x v="1166"/>
    <n v="0.70989999999999998"/>
    <n v="0.70989999999999998"/>
    <n v="0.57432059999999996"/>
    <n v="0.57432059999999996"/>
    <n v="0.23417765279506317"/>
    <n v="0.7658223472049368"/>
    <n v="0"/>
    <x v="0"/>
    <x v="0"/>
    <m/>
    <m/>
    <m/>
    <m/>
    <m/>
    <m/>
    <n v="1.5157295999999998"/>
    <m/>
    <m/>
    <m/>
    <m/>
    <m/>
    <m/>
    <m/>
    <m/>
    <m/>
    <m/>
    <m/>
    <s v="662272,36"/>
    <s v="6147155,69"/>
    <n v="1.5157295999999998"/>
    <n v="0"/>
    <n v="0"/>
  </r>
  <r>
    <n v="829"/>
    <x v="610"/>
    <s v=""/>
    <x v="1458"/>
    <n v="2017"/>
    <n v="25784499"/>
    <x v="253"/>
    <x v="608"/>
    <x v="597"/>
    <n v="4573"/>
    <s v="Højby"/>
    <n v="306"/>
    <n v="442"/>
    <x v="231"/>
    <m/>
    <s v="DC"/>
    <s v="Decentralt værk"/>
    <n v="353000"/>
    <n v="350030"/>
    <x v="14"/>
    <x v="1"/>
    <s v="kvt"/>
    <d v="1999-01-01T00:00:00"/>
    <m/>
    <n v="2.33"/>
    <n v="0.92"/>
    <n v="1.24"/>
    <x v="1167"/>
    <n v="0.46939999999999998"/>
    <n v="0.46939999999999998"/>
    <n v="0.33214680000000002"/>
    <n v="0.33214680000000002"/>
    <n v="0.25779763709298287"/>
    <n v="0.74220236290701713"/>
    <n v="0"/>
    <x v="0"/>
    <x v="0"/>
    <m/>
    <m/>
    <m/>
    <m/>
    <m/>
    <m/>
    <n v="0.91040399999999999"/>
    <m/>
    <m/>
    <m/>
    <m/>
    <m/>
    <m/>
    <m/>
    <m/>
    <m/>
    <m/>
    <m/>
    <s v="662636,82"/>
    <s v="6198955,4"/>
    <n v="0.91040399999999999"/>
    <n v="0"/>
    <n v="0"/>
  </r>
  <r>
    <n v="829"/>
    <x v="610"/>
    <s v=""/>
    <x v="1459"/>
    <n v="2017"/>
    <n v="25784499"/>
    <x v="253"/>
    <x v="608"/>
    <x v="597"/>
    <n v="4573"/>
    <s v="Højby"/>
    <n v="306"/>
    <n v="442"/>
    <x v="231"/>
    <m/>
    <s v="DC"/>
    <s v="Decentralt værk"/>
    <n v="353000"/>
    <n v="350030"/>
    <x v="15"/>
    <x v="1"/>
    <s v="kvt"/>
    <d v="1999-01-01T00:00:00"/>
    <m/>
    <n v="2.33"/>
    <n v="0.92"/>
    <n v="1.24"/>
    <x v="1167"/>
    <n v="0.46939999999999998"/>
    <n v="0.46939999999999998"/>
    <n v="0.33214680000000002"/>
    <n v="0.33214680000000002"/>
    <n v="0.25779763709298287"/>
    <n v="0.74220236290701713"/>
    <n v="0"/>
    <x v="0"/>
    <x v="0"/>
    <m/>
    <m/>
    <m/>
    <m/>
    <m/>
    <m/>
    <n v="0.91040399999999999"/>
    <m/>
    <m/>
    <m/>
    <m/>
    <m/>
    <m/>
    <m/>
    <m/>
    <m/>
    <m/>
    <m/>
    <s v="662636,82"/>
    <s v="6198955,4"/>
    <n v="0.91040399999999999"/>
    <n v="0"/>
    <n v="0"/>
  </r>
  <r>
    <n v="829"/>
    <x v="610"/>
    <s v=""/>
    <x v="1460"/>
    <n v="2017"/>
    <n v="25784499"/>
    <x v="253"/>
    <x v="608"/>
    <x v="597"/>
    <n v="4573"/>
    <s v="Højby"/>
    <n v="306"/>
    <n v="442"/>
    <x v="231"/>
    <m/>
    <s v="DC"/>
    <s v="Decentralt værk"/>
    <n v="353000"/>
    <n v="350030"/>
    <x v="200"/>
    <x v="1"/>
    <s v="kvt"/>
    <d v="1999-01-01T00:00:00"/>
    <m/>
    <n v="2.33"/>
    <n v="0.92"/>
    <n v="1.24"/>
    <x v="1167"/>
    <n v="0.46939999999999998"/>
    <n v="0.46939999999999998"/>
    <n v="0.33214680000000002"/>
    <n v="0.33214680000000002"/>
    <n v="0.25779763709298287"/>
    <n v="0.74220236290701713"/>
    <n v="0"/>
    <x v="0"/>
    <x v="0"/>
    <m/>
    <m/>
    <m/>
    <m/>
    <m/>
    <m/>
    <n v="0.91040399999999999"/>
    <m/>
    <m/>
    <m/>
    <m/>
    <m/>
    <m/>
    <m/>
    <m/>
    <m/>
    <m/>
    <m/>
    <s v="662636,82"/>
    <s v="6198955,4"/>
    <n v="0.91040399999999999"/>
    <n v="0"/>
    <n v="0"/>
  </r>
  <r>
    <n v="829"/>
    <x v="610"/>
    <s v=""/>
    <x v="1461"/>
    <n v="2017"/>
    <n v="25784499"/>
    <x v="253"/>
    <x v="608"/>
    <x v="597"/>
    <n v="4573"/>
    <s v="Højby"/>
    <n v="306"/>
    <n v="442"/>
    <x v="231"/>
    <m/>
    <s v="DC"/>
    <s v="Decentralt værk"/>
    <n v="353000"/>
    <n v="350030"/>
    <x v="56"/>
    <x v="0"/>
    <s v="fvv"/>
    <d v="1999-01-01T00:00:00"/>
    <m/>
    <n v="5.9"/>
    <n v="0"/>
    <n v="5.3"/>
    <x v="1168"/>
    <n v="54.107300000000002"/>
    <n v="54.107300000000002"/>
    <n v="0"/>
    <n v="0"/>
    <n v="1"/>
    <n v="0"/>
    <n v="0"/>
    <x v="0"/>
    <x v="0"/>
    <m/>
    <m/>
    <m/>
    <m/>
    <m/>
    <m/>
    <n v="54.798598800000001"/>
    <m/>
    <m/>
    <m/>
    <m/>
    <m/>
    <m/>
    <m/>
    <m/>
    <m/>
    <m/>
    <m/>
    <s v="662636,82"/>
    <s v="6198955,4"/>
    <n v="54.798598800000001"/>
    <n v="0"/>
    <n v="0"/>
  </r>
  <r>
    <n v="829"/>
    <x v="611"/>
    <s v=""/>
    <x v="1462"/>
    <n v="2017"/>
    <n v="25784499"/>
    <x v="253"/>
    <x v="609"/>
    <x v="598"/>
    <n v="4560"/>
    <s v="Vig"/>
    <n v="306"/>
    <n v="443"/>
    <x v="232"/>
    <m/>
    <s v="DC"/>
    <s v="Decentralt værk"/>
    <n v="353000"/>
    <n v="350030"/>
    <x v="14"/>
    <x v="1"/>
    <s v="kvt"/>
    <d v="1999-01-01T00:00:00"/>
    <m/>
    <n v="2.33"/>
    <n v="0.92"/>
    <n v="1.24"/>
    <x v="1169"/>
    <n v="0.53315000000000001"/>
    <n v="0.53315000000000001"/>
    <n v="0.41924519999999998"/>
    <n v="0.41924519999999998"/>
    <n v="0.24061951706582022"/>
    <n v="0.75938048293417981"/>
    <n v="0"/>
    <x v="0"/>
    <x v="0"/>
    <m/>
    <m/>
    <m/>
    <m/>
    <m/>
    <m/>
    <n v="1.1078694"/>
    <m/>
    <m/>
    <m/>
    <m/>
    <m/>
    <m/>
    <m/>
    <m/>
    <m/>
    <m/>
    <m/>
    <s v="661958,57"/>
    <s v="6193118,01"/>
    <n v="1.1078694"/>
    <n v="0"/>
    <n v="0"/>
  </r>
  <r>
    <n v="829"/>
    <x v="611"/>
    <s v=""/>
    <x v="1463"/>
    <n v="2017"/>
    <n v="25784499"/>
    <x v="253"/>
    <x v="609"/>
    <x v="598"/>
    <n v="4560"/>
    <s v="Vig"/>
    <n v="306"/>
    <n v="443"/>
    <x v="232"/>
    <m/>
    <s v="DC"/>
    <s v="Decentralt værk"/>
    <n v="353000"/>
    <n v="350030"/>
    <x v="15"/>
    <x v="1"/>
    <s v="kvt"/>
    <d v="1999-01-01T00:00:00"/>
    <m/>
    <n v="2.33"/>
    <n v="0.92"/>
    <n v="1.24"/>
    <x v="1169"/>
    <n v="0.53315000000000001"/>
    <n v="0.53315000000000001"/>
    <n v="0.41924519999999998"/>
    <n v="0.41924519999999998"/>
    <n v="0.24061951706582022"/>
    <n v="0.75938048293417981"/>
    <n v="0"/>
    <x v="0"/>
    <x v="0"/>
    <m/>
    <m/>
    <m/>
    <m/>
    <m/>
    <m/>
    <n v="1.1078694"/>
    <m/>
    <m/>
    <m/>
    <m/>
    <m/>
    <m/>
    <m/>
    <m/>
    <m/>
    <m/>
    <m/>
    <s v="661958,57"/>
    <s v="6193118,01"/>
    <n v="1.1078694"/>
    <n v="0"/>
    <n v="0"/>
  </r>
  <r>
    <n v="829"/>
    <x v="611"/>
    <s v=""/>
    <x v="1464"/>
    <n v="2017"/>
    <n v="25784499"/>
    <x v="253"/>
    <x v="609"/>
    <x v="598"/>
    <n v="4560"/>
    <s v="Vig"/>
    <n v="306"/>
    <n v="443"/>
    <x v="232"/>
    <m/>
    <s v="DC"/>
    <s v="Decentralt værk"/>
    <n v="353000"/>
    <n v="350030"/>
    <x v="56"/>
    <x v="0"/>
    <s v="fvv"/>
    <d v="1999-01-01T00:00:00"/>
    <m/>
    <n v="4.7"/>
    <n v="0"/>
    <n v="4.2"/>
    <x v="1170"/>
    <n v="47.462400000000002"/>
    <n v="47.462400000000002"/>
    <n v="0"/>
    <n v="0"/>
    <n v="1"/>
    <n v="0"/>
    <n v="0"/>
    <x v="0"/>
    <x v="0"/>
    <m/>
    <m/>
    <m/>
    <m/>
    <m/>
    <m/>
    <n v="46.576688400000002"/>
    <m/>
    <m/>
    <m/>
    <m/>
    <m/>
    <m/>
    <m/>
    <m/>
    <m/>
    <m/>
    <m/>
    <s v="661958,57"/>
    <s v="6193118,01"/>
    <n v="46.576688400000002"/>
    <n v="0"/>
    <n v="0"/>
  </r>
  <r>
    <n v="855"/>
    <x v="612"/>
    <s v=""/>
    <x v="1465"/>
    <n v="2017"/>
    <n v="16920274"/>
    <x v="254"/>
    <x v="610"/>
    <x v="599"/>
    <n v="9300"/>
    <s v="Sæby"/>
    <n v="813"/>
    <n v="349"/>
    <x v="233"/>
    <m/>
    <s v="DC"/>
    <s v="Decentralt værk"/>
    <n v="351100"/>
    <n v="350010"/>
    <x v="1"/>
    <x v="1"/>
    <s v="kvt"/>
    <d v="2003-06-26T00:00:00"/>
    <m/>
    <n v="2.29"/>
    <n v="0.92"/>
    <n v="1.19"/>
    <x v="1171"/>
    <n v="0.62226000000000004"/>
    <n v="0.62226000000000004"/>
    <n v="0.46905839999999999"/>
    <n v="0.46905839999999999"/>
    <n v="0.25380598855854059"/>
    <n v="0.74619401144145936"/>
    <n v="0"/>
    <x v="0"/>
    <x v="0"/>
    <m/>
    <m/>
    <m/>
    <m/>
    <m/>
    <m/>
    <n v="1.2258576000000001"/>
    <m/>
    <m/>
    <m/>
    <m/>
    <m/>
    <m/>
    <m/>
    <m/>
    <m/>
    <m/>
    <m/>
    <s v="589553,8"/>
    <s v="6341617,39"/>
    <n v="1.2258576000000001"/>
    <n v="0"/>
    <n v="0"/>
  </r>
  <r>
    <n v="855"/>
    <x v="612"/>
    <s v=""/>
    <x v="1466"/>
    <n v="2017"/>
    <n v="16920274"/>
    <x v="254"/>
    <x v="610"/>
    <x v="599"/>
    <n v="9300"/>
    <s v="Sæby"/>
    <n v="813"/>
    <n v="349"/>
    <x v="233"/>
    <m/>
    <s v="DC"/>
    <s v="Decentralt værk"/>
    <n v="351100"/>
    <n v="350010"/>
    <x v="2"/>
    <x v="0"/>
    <s v="fvv"/>
    <d v="1993-01-01T00:00:00"/>
    <m/>
    <n v="1.86"/>
    <n v="0"/>
    <n v="1.86"/>
    <x v="1172"/>
    <n v="13.07016"/>
    <n v="13.07016"/>
    <n v="0"/>
    <n v="0"/>
    <n v="1"/>
    <n v="0"/>
    <n v="0"/>
    <x v="0"/>
    <x v="0"/>
    <m/>
    <m/>
    <m/>
    <m/>
    <m/>
    <m/>
    <n v="12.935617200000001"/>
    <m/>
    <m/>
    <m/>
    <m/>
    <m/>
    <m/>
    <m/>
    <m/>
    <m/>
    <m/>
    <m/>
    <s v="589553,8"/>
    <s v="6341617,39"/>
    <n v="12.935617200000001"/>
    <n v="0"/>
    <n v="0"/>
  </r>
  <r>
    <n v="855"/>
    <x v="612"/>
    <s v=""/>
    <x v="1467"/>
    <n v="2017"/>
    <n v="16920274"/>
    <x v="254"/>
    <x v="610"/>
    <x v="599"/>
    <n v="9300"/>
    <s v="Sæby"/>
    <n v="813"/>
    <n v="349"/>
    <x v="233"/>
    <m/>
    <s v="DC"/>
    <s v="Decentralt værk"/>
    <n v="351100"/>
    <n v="350010"/>
    <x v="759"/>
    <x v="3"/>
    <s v="fvv"/>
    <d v="2016-07-04T00:00:00"/>
    <m/>
    <n v="2.2999999999999998"/>
    <n v="0"/>
    <n v="2.2999999999999998"/>
    <x v="1173"/>
    <n v="4.4412479999999999"/>
    <n v="4.4412479999999999"/>
    <n v="0"/>
    <n v="0"/>
    <n v="1"/>
    <n v="0"/>
    <n v="0"/>
    <x v="0"/>
    <x v="0"/>
    <m/>
    <m/>
    <m/>
    <m/>
    <m/>
    <m/>
    <m/>
    <m/>
    <m/>
    <m/>
    <m/>
    <m/>
    <m/>
    <m/>
    <m/>
    <n v="4.4412479999999999"/>
    <m/>
    <m/>
    <s v="589553,8"/>
    <s v="6341617,39"/>
    <n v="0"/>
    <n v="4.4412479999999999"/>
    <n v="0"/>
  </r>
  <r>
    <n v="857"/>
    <x v="613"/>
    <s v=""/>
    <x v="1468"/>
    <n v="2017"/>
    <n v="17063340"/>
    <x v="255"/>
    <x v="611"/>
    <x v="600"/>
    <n v="9440"/>
    <s v="Aabybro"/>
    <n v="849"/>
    <n v="351"/>
    <x v="234"/>
    <m/>
    <s v="DC"/>
    <s v="Decentralt værk"/>
    <n v="351100"/>
    <n v="350010"/>
    <x v="14"/>
    <x v="1"/>
    <s v="kvt"/>
    <d v="1993-12-23T00:00:00"/>
    <m/>
    <n v="2"/>
    <n v="0.74"/>
    <n v="1.1000000000000001"/>
    <x v="1174"/>
    <n v="1.188E-2"/>
    <n v="1.188E-2"/>
    <n v="8.3771999999999996E-3"/>
    <n v="8.3771999999999996E-3"/>
    <n v="0.26785714285714285"/>
    <n v="0.73214285714285721"/>
    <n v="0"/>
    <x v="0"/>
    <x v="0"/>
    <m/>
    <m/>
    <m/>
    <m/>
    <m/>
    <m/>
    <n v="2.2175999999999998E-2"/>
    <m/>
    <m/>
    <m/>
    <m/>
    <m/>
    <m/>
    <m/>
    <m/>
    <m/>
    <m/>
    <m/>
    <s v="544132"/>
    <s v="6325716"/>
    <n v="2.2175999999999998E-2"/>
    <n v="0"/>
    <n v="0"/>
  </r>
  <r>
    <n v="857"/>
    <x v="613"/>
    <s v=""/>
    <x v="1469"/>
    <n v="2017"/>
    <n v="17063340"/>
    <x v="255"/>
    <x v="611"/>
    <x v="600"/>
    <n v="9440"/>
    <s v="Aabybro"/>
    <n v="849"/>
    <n v="351"/>
    <x v="234"/>
    <m/>
    <s v="DC"/>
    <s v="Decentralt værk"/>
    <n v="351100"/>
    <n v="350010"/>
    <x v="103"/>
    <x v="0"/>
    <s v="fvv"/>
    <d v="1993-12-23T00:00:00"/>
    <m/>
    <n v="3"/>
    <n v="0"/>
    <n v="3"/>
    <x v="1175"/>
    <n v="1.8324"/>
    <n v="1.8324"/>
    <n v="0"/>
    <n v="0"/>
    <n v="1"/>
    <n v="0"/>
    <n v="0"/>
    <x v="0"/>
    <x v="0"/>
    <m/>
    <m/>
    <m/>
    <m/>
    <m/>
    <m/>
    <n v="1.8821880000000002"/>
    <m/>
    <m/>
    <m/>
    <m/>
    <m/>
    <m/>
    <m/>
    <m/>
    <m/>
    <m/>
    <m/>
    <s v="544132"/>
    <s v="6325716"/>
    <n v="1.8821880000000002"/>
    <n v="0"/>
    <n v="0"/>
  </r>
  <r>
    <n v="857"/>
    <x v="613"/>
    <s v=""/>
    <x v="1470"/>
    <n v="2017"/>
    <n v="17063340"/>
    <x v="255"/>
    <x v="611"/>
    <x v="600"/>
    <n v="9440"/>
    <s v="Aabybro"/>
    <n v="849"/>
    <n v="351"/>
    <x v="234"/>
    <m/>
    <s v="DC"/>
    <s v="Decentralt værk"/>
    <n v="351100"/>
    <n v="350010"/>
    <x v="15"/>
    <x v="1"/>
    <s v="kvt"/>
    <d v="2012-01-01T00:00:00"/>
    <m/>
    <n v="2"/>
    <n v="0.74"/>
    <n v="1.1000000000000001"/>
    <x v="1176"/>
    <n v="0.1188"/>
    <n v="0.1188"/>
    <n v="7.8469200000000003E-2"/>
    <n v="7.8469200000000003E-2"/>
    <n v="0.27654867256637172"/>
    <n v="0.72345132743362828"/>
    <n v="0"/>
    <x v="0"/>
    <x v="0"/>
    <m/>
    <m/>
    <m/>
    <m/>
    <m/>
    <m/>
    <n v="0.21479039999999999"/>
    <m/>
    <m/>
    <m/>
    <m/>
    <m/>
    <m/>
    <m/>
    <m/>
    <m/>
    <m/>
    <m/>
    <s v="544132"/>
    <s v="6325716"/>
    <n v="0.21479039999999999"/>
    <n v="0"/>
    <n v="0"/>
  </r>
  <r>
    <n v="857"/>
    <x v="613"/>
    <s v=""/>
    <x v="1471"/>
    <n v="2017"/>
    <n v="17063340"/>
    <x v="255"/>
    <x v="611"/>
    <x v="600"/>
    <n v="9440"/>
    <s v="Aabybro"/>
    <n v="849"/>
    <n v="351"/>
    <x v="234"/>
    <m/>
    <s v="DC"/>
    <s v="Decentralt værk"/>
    <n v="351100"/>
    <n v="350010"/>
    <x v="3"/>
    <x v="0"/>
    <s v="fvv"/>
    <d v="2006-06-01T00:00:00"/>
    <m/>
    <n v="1.5"/>
    <n v="0"/>
    <n v="1.5"/>
    <x v="1177"/>
    <n v="35.8992"/>
    <n v="35.8992"/>
    <n v="0"/>
    <n v="0"/>
    <n v="1"/>
    <n v="0"/>
    <n v="0"/>
    <x v="0"/>
    <x v="0"/>
    <m/>
    <m/>
    <m/>
    <m/>
    <m/>
    <m/>
    <m/>
    <m/>
    <m/>
    <m/>
    <n v="34.416599999999995"/>
    <m/>
    <m/>
    <m/>
    <m/>
    <m/>
    <m/>
    <m/>
    <s v="544132"/>
    <s v="6325716"/>
    <n v="0"/>
    <n v="34.416599999999995"/>
    <n v="0"/>
  </r>
  <r>
    <n v="858"/>
    <x v="614"/>
    <s v=""/>
    <x v="1472"/>
    <n v="2017"/>
    <n v="17038281"/>
    <x v="256"/>
    <x v="612"/>
    <x v="601"/>
    <n v="7860"/>
    <s v="Spøttrup"/>
    <n v="779"/>
    <n v="352"/>
    <x v="235"/>
    <m/>
    <s v="DC"/>
    <s v="Decentralt værk"/>
    <n v="351100"/>
    <n v="350010"/>
    <x v="760"/>
    <x v="1"/>
    <s v="kvt"/>
    <d v="1994-01-01T00:00:00"/>
    <m/>
    <n v="7.27"/>
    <n v="2.69"/>
    <n v="3.3"/>
    <x v="1178"/>
    <n v="9.3672000000000004"/>
    <n v="9.3672000000000004"/>
    <n v="7.8011999999999997"/>
    <n v="7.8011999999999997"/>
    <n v="0.23518093476196564"/>
    <n v="0.76481906523803433"/>
    <n v="0"/>
    <x v="0"/>
    <x v="0"/>
    <m/>
    <m/>
    <m/>
    <m/>
    <m/>
    <m/>
    <n v="19.914879599999999"/>
    <m/>
    <m/>
    <m/>
    <m/>
    <m/>
    <m/>
    <m/>
    <m/>
    <m/>
    <m/>
    <m/>
    <s v="487203,07"/>
    <s v="6271948,82"/>
    <n v="19.914879599999999"/>
    <n v="0"/>
    <n v="0"/>
  </r>
  <r>
    <n v="858"/>
    <x v="614"/>
    <s v=""/>
    <x v="1473"/>
    <n v="2017"/>
    <n v="17038281"/>
    <x v="256"/>
    <x v="612"/>
    <x v="601"/>
    <n v="7860"/>
    <s v="Spøttrup"/>
    <n v="779"/>
    <n v="352"/>
    <x v="235"/>
    <m/>
    <s v="DC"/>
    <s v="Decentralt værk"/>
    <n v="351100"/>
    <n v="350010"/>
    <x v="761"/>
    <x v="0"/>
    <s v="fvv"/>
    <d v="1993-08-01T00:00:00"/>
    <m/>
    <n v="4.3"/>
    <n v="0"/>
    <n v="5"/>
    <x v="1179"/>
    <n v="49.431600000000003"/>
    <n v="49.431600000000003"/>
    <n v="0"/>
    <n v="0"/>
    <n v="1"/>
    <n v="0"/>
    <n v="0"/>
    <x v="0"/>
    <x v="0"/>
    <m/>
    <m/>
    <m/>
    <m/>
    <m/>
    <m/>
    <n v="49.594960800000003"/>
    <m/>
    <m/>
    <m/>
    <m/>
    <m/>
    <m/>
    <m/>
    <m/>
    <m/>
    <m/>
    <m/>
    <s v="487203,07"/>
    <s v="6271948,82"/>
    <n v="49.594960800000003"/>
    <n v="0"/>
    <n v="0"/>
  </r>
  <r>
    <n v="861"/>
    <x v="615"/>
    <s v=""/>
    <x v="1474"/>
    <n v="2017"/>
    <n v="16964638"/>
    <x v="257"/>
    <x v="613"/>
    <x v="602"/>
    <n v="7900"/>
    <s v="Nykøbing M"/>
    <n v="773"/>
    <n v="356"/>
    <x v="236"/>
    <m/>
    <s v="DC"/>
    <s v="Decentralt værk"/>
    <n v="351100"/>
    <n v="350010"/>
    <x v="762"/>
    <x v="0"/>
    <s v="fvv"/>
    <d v="1993-11-01T00:00:00"/>
    <m/>
    <n v="1"/>
    <n v="0"/>
    <n v="1"/>
    <x v="1180"/>
    <n v="0.1188"/>
    <n v="0.1188"/>
    <n v="0"/>
    <n v="0"/>
    <n v="1"/>
    <n v="0"/>
    <n v="0"/>
    <x v="0"/>
    <x v="0"/>
    <m/>
    <m/>
    <m/>
    <m/>
    <m/>
    <m/>
    <n v="0.1299276"/>
    <m/>
    <m/>
    <m/>
    <m/>
    <m/>
    <m/>
    <m/>
    <m/>
    <m/>
    <m/>
    <m/>
    <s v="483845"/>
    <s v="6295554"/>
    <n v="0.1299276"/>
    <n v="0"/>
    <n v="0"/>
  </r>
  <r>
    <n v="861"/>
    <x v="615"/>
    <s v=""/>
    <x v="1475"/>
    <n v="2017"/>
    <n v="16964638"/>
    <x v="257"/>
    <x v="613"/>
    <x v="602"/>
    <n v="7900"/>
    <s v="Nykøbing M"/>
    <n v="773"/>
    <n v="356"/>
    <x v="236"/>
    <m/>
    <s v="DC"/>
    <s v="Decentralt værk"/>
    <n v="351100"/>
    <n v="350010"/>
    <x v="763"/>
    <x v="1"/>
    <s v="kvt"/>
    <d v="1993-11-01T00:00:00"/>
    <m/>
    <n v="1.66"/>
    <n v="0.66"/>
    <n v="0.84"/>
    <x v="1181"/>
    <n v="0.26640000000000003"/>
    <n v="0.26640000000000003"/>
    <n v="0.1764"/>
    <n v="0.17280000000000001"/>
    <n v="0.27953431094792353"/>
    <n v="0.72046568905207642"/>
    <n v="0"/>
    <x v="0"/>
    <x v="0"/>
    <m/>
    <m/>
    <m/>
    <m/>
    <m/>
    <m/>
    <n v="0.47650680000000001"/>
    <m/>
    <m/>
    <m/>
    <m/>
    <m/>
    <m/>
    <m/>
    <m/>
    <m/>
    <m/>
    <m/>
    <s v="483845"/>
    <s v="6295554"/>
    <n v="0.47650680000000001"/>
    <n v="0"/>
    <n v="0"/>
  </r>
  <r>
    <n v="861"/>
    <x v="615"/>
    <s v=""/>
    <x v="1476"/>
    <n v="2017"/>
    <n v="16964638"/>
    <x v="257"/>
    <x v="613"/>
    <x v="602"/>
    <n v="7900"/>
    <s v="Nykøbing M"/>
    <n v="773"/>
    <n v="356"/>
    <x v="236"/>
    <m/>
    <s v="DC"/>
    <s v="Decentralt værk"/>
    <n v="351100"/>
    <n v="350010"/>
    <x v="254"/>
    <x v="0"/>
    <s v="fvv"/>
    <d v="2015-07-01T00:00:00"/>
    <m/>
    <n v="0.75"/>
    <n v="0"/>
    <n v="0.75"/>
    <x v="1182"/>
    <n v="11.293200000000001"/>
    <n v="11.293200000000001"/>
    <n v="0"/>
    <n v="0"/>
    <n v="1"/>
    <n v="0"/>
    <n v="0"/>
    <x v="0"/>
    <x v="0"/>
    <m/>
    <m/>
    <m/>
    <m/>
    <m/>
    <m/>
    <m/>
    <m/>
    <m/>
    <m/>
    <m/>
    <n v="9.5549999999999997"/>
    <n v="1.33"/>
    <m/>
    <m/>
    <m/>
    <m/>
    <m/>
    <s v="483845"/>
    <s v="6295554"/>
    <n v="0"/>
    <n v="10.885"/>
    <n v="0"/>
  </r>
  <r>
    <n v="861"/>
    <x v="616"/>
    <s v=""/>
    <x v="1477"/>
    <n v="2017"/>
    <n v="16964638"/>
    <x v="257"/>
    <x v="614"/>
    <x v="603"/>
    <n v="7960"/>
    <s v="Karby"/>
    <n v="773"/>
    <n v="353"/>
    <x v="237"/>
    <m/>
    <s v="DC"/>
    <s v="Decentralt værk"/>
    <n v="351100"/>
    <n v="350010"/>
    <x v="764"/>
    <x v="0"/>
    <s v="fvv"/>
    <d v="1993-12-01T00:00:00"/>
    <m/>
    <n v="3.5"/>
    <n v="0"/>
    <n v="3.5"/>
    <x v="1183"/>
    <n v="1.8360000000000001"/>
    <n v="1.8360000000000001"/>
    <n v="0"/>
    <n v="0"/>
    <n v="1"/>
    <n v="0"/>
    <n v="0"/>
    <x v="0"/>
    <x v="0"/>
    <m/>
    <m/>
    <m/>
    <m/>
    <m/>
    <m/>
    <n v="1.9743767999999999"/>
    <m/>
    <m/>
    <m/>
    <m/>
    <m/>
    <m/>
    <m/>
    <m/>
    <m/>
    <m/>
    <m/>
    <s v="475790"/>
    <s v="6289095"/>
    <n v="1.9743767999999999"/>
    <n v="0"/>
    <n v="0"/>
  </r>
  <r>
    <n v="861"/>
    <x v="616"/>
    <s v=""/>
    <x v="1478"/>
    <n v="2017"/>
    <n v="16964638"/>
    <x v="257"/>
    <x v="614"/>
    <x v="603"/>
    <n v="7960"/>
    <s v="Karby"/>
    <n v="773"/>
    <n v="353"/>
    <x v="237"/>
    <m/>
    <s v="DC"/>
    <s v="Decentralt værk"/>
    <n v="351100"/>
    <n v="350010"/>
    <x v="765"/>
    <x v="1"/>
    <s v="kvt"/>
    <d v="1994-01-01T00:00:00"/>
    <m/>
    <n v="4.9800000000000004"/>
    <n v="1.98"/>
    <n v="2.52"/>
    <x v="1184"/>
    <n v="1.5731999999999999"/>
    <n v="1.5731999999999999"/>
    <n v="1.0584"/>
    <n v="1.044"/>
    <n v="0.28161389896698608"/>
    <n v="0.71838610103301392"/>
    <n v="0"/>
    <x v="0"/>
    <x v="0"/>
    <m/>
    <m/>
    <m/>
    <m/>
    <m/>
    <m/>
    <n v="2.7931859999999999"/>
    <m/>
    <m/>
    <m/>
    <m/>
    <m/>
    <m/>
    <m/>
    <m/>
    <m/>
    <m/>
    <m/>
    <s v="475790"/>
    <s v="6289095"/>
    <n v="2.7931859999999999"/>
    <n v="0"/>
    <n v="0"/>
  </r>
  <r>
    <n v="861"/>
    <x v="617"/>
    <s v=""/>
    <x v="1479"/>
    <n v="2017"/>
    <n v="16964638"/>
    <x v="257"/>
    <x v="615"/>
    <x v="604"/>
    <n v="7990"/>
    <s v="Øster Assels"/>
    <n v="773"/>
    <n v="355"/>
    <x v="238"/>
    <m/>
    <s v="DC"/>
    <s v="Decentralt værk"/>
    <n v="351100"/>
    <n v="350010"/>
    <x v="766"/>
    <x v="1"/>
    <s v="kvt"/>
    <d v="1994-01-01T00:00:00"/>
    <m/>
    <n v="1.66"/>
    <n v="0.66"/>
    <n v="0.84"/>
    <x v="1185"/>
    <n v="0.34920000000000001"/>
    <n v="0.34920000000000001"/>
    <n v="0.23760000000000001"/>
    <n v="0.23400000000000001"/>
    <n v="0.27980015922648238"/>
    <n v="0.72019984077351762"/>
    <n v="0"/>
    <x v="0"/>
    <x v="0"/>
    <m/>
    <m/>
    <m/>
    <m/>
    <m/>
    <m/>
    <n v="0.62401680000000004"/>
    <m/>
    <m/>
    <m/>
    <m/>
    <m/>
    <m/>
    <m/>
    <m/>
    <m/>
    <m/>
    <m/>
    <s v="485271,85"/>
    <s v="6286241,22"/>
    <n v="0.62401680000000004"/>
    <n v="0"/>
    <n v="0"/>
  </r>
  <r>
    <n v="861"/>
    <x v="617"/>
    <s v=""/>
    <x v="1480"/>
    <n v="2017"/>
    <n v="16964638"/>
    <x v="257"/>
    <x v="615"/>
    <x v="604"/>
    <n v="7990"/>
    <s v="Øster Assels"/>
    <n v="773"/>
    <n v="355"/>
    <x v="238"/>
    <m/>
    <s v="DC"/>
    <s v="Decentralt værk"/>
    <n v="351100"/>
    <n v="350010"/>
    <x v="767"/>
    <x v="0"/>
    <s v="fvv"/>
    <d v="1994-01-01T00:00:00"/>
    <m/>
    <n v="1"/>
    <n v="0"/>
    <n v="1"/>
    <x v="1186"/>
    <n v="7.1999999999999995E-2"/>
    <n v="7.1999999999999995E-2"/>
    <n v="0"/>
    <n v="0"/>
    <n v="1"/>
    <n v="0"/>
    <n v="0"/>
    <x v="0"/>
    <x v="0"/>
    <m/>
    <m/>
    <m/>
    <m/>
    <m/>
    <m/>
    <n v="7.6467600000000011E-2"/>
    <m/>
    <m/>
    <m/>
    <m/>
    <m/>
    <m/>
    <m/>
    <m/>
    <m/>
    <m/>
    <m/>
    <s v="485271,85"/>
    <s v="6286241,22"/>
    <n v="7.6467600000000011E-2"/>
    <n v="0"/>
    <n v="0"/>
  </r>
  <r>
    <n v="861"/>
    <x v="617"/>
    <s v=""/>
    <x v="1481"/>
    <n v="2017"/>
    <n v="16964638"/>
    <x v="257"/>
    <x v="615"/>
    <x v="604"/>
    <n v="7990"/>
    <s v="Øster Assels"/>
    <n v="773"/>
    <n v="355"/>
    <x v="238"/>
    <m/>
    <s v="DC"/>
    <s v="Decentralt værk"/>
    <n v="351100"/>
    <n v="350010"/>
    <x v="254"/>
    <x v="0"/>
    <s v="fvv"/>
    <d v="2015-07-01T00:00:00"/>
    <m/>
    <n v="0.75"/>
    <n v="0"/>
    <n v="0.75"/>
    <x v="1187"/>
    <n v="11.800800000000001"/>
    <n v="11.800800000000001"/>
    <n v="0"/>
    <n v="0"/>
    <n v="1"/>
    <n v="0"/>
    <n v="0"/>
    <x v="0"/>
    <x v="0"/>
    <m/>
    <m/>
    <m/>
    <m/>
    <m/>
    <m/>
    <m/>
    <m/>
    <m/>
    <m/>
    <m/>
    <n v="11.054399999999999"/>
    <m/>
    <m/>
    <m/>
    <m/>
    <m/>
    <m/>
    <s v="485271,85"/>
    <s v="6286241,22"/>
    <n v="0"/>
    <n v="11.054399999999999"/>
    <n v="0"/>
  </r>
  <r>
    <n v="861"/>
    <x v="618"/>
    <s v=""/>
    <x v="1482"/>
    <n v="2017"/>
    <n v="16964638"/>
    <x v="257"/>
    <x v="616"/>
    <x v="605"/>
    <n v="7990"/>
    <s v="Øster Assels"/>
    <n v="773"/>
    <n v="354"/>
    <x v="239"/>
    <m/>
    <s v="DC"/>
    <s v="Decentralt værk"/>
    <n v="351100"/>
    <n v="350010"/>
    <x v="768"/>
    <x v="1"/>
    <s v="kvt"/>
    <d v="1994-01-01T00:00:00"/>
    <m/>
    <n v="1.85"/>
    <n v="0.74"/>
    <n v="1"/>
    <x v="1188"/>
    <n v="0.38159999999999999"/>
    <n v="0.38159999999999999"/>
    <n v="0.2772"/>
    <n v="0.27360000000000001"/>
    <n v="0.26126135008035017"/>
    <n v="0.73873864991964977"/>
    <n v="0"/>
    <x v="0"/>
    <x v="0"/>
    <m/>
    <m/>
    <m/>
    <m/>
    <m/>
    <m/>
    <n v="0.73030319999999993"/>
    <m/>
    <m/>
    <m/>
    <m/>
    <m/>
    <m/>
    <m/>
    <m/>
    <m/>
    <m/>
    <m/>
    <s v="481212,14"/>
    <s v="6283743,34"/>
    <n v="0.73030319999999993"/>
    <n v="0"/>
    <n v="0"/>
  </r>
  <r>
    <n v="861"/>
    <x v="618"/>
    <s v=""/>
    <x v="1483"/>
    <n v="2017"/>
    <n v="16964638"/>
    <x v="257"/>
    <x v="616"/>
    <x v="605"/>
    <n v="7990"/>
    <s v="Øster Assels"/>
    <n v="773"/>
    <n v="354"/>
    <x v="239"/>
    <m/>
    <s v="DC"/>
    <s v="Decentralt værk"/>
    <n v="351100"/>
    <n v="350010"/>
    <x v="769"/>
    <x v="0"/>
    <s v="fvv"/>
    <d v="1994-01-01T00:00:00"/>
    <m/>
    <n v="1"/>
    <n v="0"/>
    <n v="1"/>
    <x v="1189"/>
    <n v="0.4824"/>
    <n v="0.4824"/>
    <n v="0"/>
    <n v="0"/>
    <n v="1"/>
    <n v="0"/>
    <n v="0"/>
    <x v="0"/>
    <x v="0"/>
    <m/>
    <m/>
    <m/>
    <m/>
    <m/>
    <m/>
    <n v="0.51832440000000002"/>
    <m/>
    <m/>
    <m/>
    <m/>
    <m/>
    <m/>
    <m/>
    <m/>
    <m/>
    <m/>
    <m/>
    <s v="481212,14"/>
    <s v="6283743,34"/>
    <n v="0.51832440000000002"/>
    <n v="0"/>
    <n v="0"/>
  </r>
  <r>
    <n v="861"/>
    <x v="618"/>
    <s v=""/>
    <x v="1484"/>
    <n v="2017"/>
    <n v="16964638"/>
    <x v="257"/>
    <x v="616"/>
    <x v="605"/>
    <n v="7990"/>
    <s v="Øster Assels"/>
    <n v="773"/>
    <n v="354"/>
    <x v="239"/>
    <m/>
    <s v="DC"/>
    <s v="Decentralt værk"/>
    <n v="351100"/>
    <n v="350010"/>
    <x v="770"/>
    <x v="0"/>
    <s v="fvv"/>
    <d v="2013-01-01T00:00:00"/>
    <m/>
    <n v="0.99"/>
    <n v="0"/>
    <n v="0.99"/>
    <x v="1190"/>
    <n v="8.64"/>
    <n v="8.64"/>
    <n v="0"/>
    <n v="0"/>
    <n v="1"/>
    <n v="0"/>
    <n v="0"/>
    <x v="0"/>
    <x v="0"/>
    <m/>
    <m/>
    <m/>
    <m/>
    <m/>
    <m/>
    <m/>
    <m/>
    <m/>
    <n v="9.8454999999999995"/>
    <m/>
    <m/>
    <m/>
    <m/>
    <m/>
    <m/>
    <m/>
    <m/>
    <s v="481212,14"/>
    <s v="6283743,34"/>
    <n v="0"/>
    <n v="9.8454999999999995"/>
    <n v="0"/>
  </r>
  <r>
    <n v="861"/>
    <x v="619"/>
    <s v=""/>
    <x v="1485"/>
    <n v="2017"/>
    <n v="16964638"/>
    <x v="257"/>
    <x v="617"/>
    <x v="606"/>
    <n v="7960"/>
    <s v="Karby"/>
    <n v="773"/>
    <n v="353"/>
    <x v="237"/>
    <m/>
    <s v="ER"/>
    <s v="Erhvervsværk"/>
    <n v="282100"/>
    <n v="280020"/>
    <x v="771"/>
    <x v="6"/>
    <s v="pvp"/>
    <d v="2014-01-01T00:00:00"/>
    <m/>
    <n v="1.2"/>
    <n v="0"/>
    <n v="1.2"/>
    <x v="1191"/>
    <n v="7.5095999999999998"/>
    <n v="7.5095999999999998"/>
    <n v="0"/>
    <n v="0"/>
    <n v="1"/>
    <n v="0"/>
    <n v="0"/>
    <x v="0"/>
    <x v="0"/>
    <m/>
    <m/>
    <m/>
    <m/>
    <m/>
    <m/>
    <m/>
    <m/>
    <m/>
    <m/>
    <m/>
    <m/>
    <m/>
    <m/>
    <n v="7.5096000000000007"/>
    <m/>
    <m/>
    <m/>
    <s v="473334,15"/>
    <s v="6289936,78"/>
    <n v="0"/>
    <n v="7.5096000000000007"/>
    <n v="0"/>
  </r>
  <r>
    <n v="867"/>
    <x v="620"/>
    <s v=""/>
    <x v="1486"/>
    <n v="2017"/>
    <n v="18318636"/>
    <x v="258"/>
    <x v="618"/>
    <x v="607"/>
    <n v="7660"/>
    <s v="Bækmarksbro"/>
    <n v="665"/>
    <n v="363"/>
    <x v="240"/>
    <m/>
    <s v="FJ"/>
    <s v="Fjernvarmeværk"/>
    <n v="353000"/>
    <n v="350030"/>
    <x v="69"/>
    <x v="0"/>
    <s v="fvv"/>
    <d v="1995-01-01T00:00:00"/>
    <m/>
    <n v="1.6"/>
    <n v="0"/>
    <n v="1.2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457153"/>
    <s v="6253253"/>
    <n v="0"/>
    <n v="0"/>
    <n v="0"/>
  </r>
  <r>
    <n v="867"/>
    <x v="620"/>
    <s v=""/>
    <x v="1487"/>
    <n v="2017"/>
    <n v="18318636"/>
    <x v="258"/>
    <x v="618"/>
    <x v="607"/>
    <n v="7660"/>
    <s v="Bækmarksbro"/>
    <n v="665"/>
    <n v="363"/>
    <x v="240"/>
    <m/>
    <s v="FJ"/>
    <s v="Fjernvarmeværk"/>
    <n v="353000"/>
    <n v="350030"/>
    <x v="3"/>
    <x v="0"/>
    <s v="fvv"/>
    <d v="1995-01-01T00:00:00"/>
    <m/>
    <n v="1"/>
    <n v="0"/>
    <n v="1"/>
    <x v="1192"/>
    <n v="23.202000000000002"/>
    <n v="23.202000000000002"/>
    <n v="0"/>
    <n v="0"/>
    <n v="1"/>
    <n v="0"/>
    <n v="0"/>
    <x v="0"/>
    <x v="0"/>
    <m/>
    <m/>
    <m/>
    <m/>
    <m/>
    <m/>
    <m/>
    <m/>
    <m/>
    <m/>
    <m/>
    <n v="21.756"/>
    <m/>
    <m/>
    <m/>
    <m/>
    <m/>
    <m/>
    <s v="457153"/>
    <s v="6253253"/>
    <n v="0"/>
    <n v="21.756"/>
    <n v="0"/>
  </r>
  <r>
    <n v="868"/>
    <x v="621"/>
    <s v=""/>
    <x v="1488"/>
    <n v="2017"/>
    <n v="17168037"/>
    <x v="259"/>
    <x v="619"/>
    <x v="608"/>
    <n v="6990"/>
    <s v="Ulfborg"/>
    <n v="661"/>
    <n v="364"/>
    <x v="241"/>
    <m/>
    <s v="FJ"/>
    <s v="Fjernvarmeværk"/>
    <n v="353000"/>
    <n v="350030"/>
    <x v="69"/>
    <x v="0"/>
    <s v="fvv"/>
    <d v="1993-01-01T00:00:00"/>
    <m/>
    <n v="1.6"/>
    <n v="0"/>
    <n v="1.6"/>
    <x v="280"/>
    <n v="0.14399999999999999"/>
    <n v="0.14399999999999999"/>
    <n v="0"/>
    <n v="0"/>
    <n v="1"/>
    <n v="0"/>
    <n v="0"/>
    <x v="0"/>
    <x v="0"/>
    <m/>
    <m/>
    <m/>
    <n v="0.147067"/>
    <m/>
    <m/>
    <m/>
    <m/>
    <m/>
    <m/>
    <m/>
    <m/>
    <m/>
    <m/>
    <m/>
    <m/>
    <m/>
    <m/>
    <s v="446160,2"/>
    <s v="6247734,77"/>
    <n v="0.147067"/>
    <n v="0"/>
    <n v="0"/>
  </r>
  <r>
    <n v="868"/>
    <x v="621"/>
    <s v=""/>
    <x v="1489"/>
    <n v="2017"/>
    <n v="17168037"/>
    <x v="259"/>
    <x v="619"/>
    <x v="608"/>
    <n v="6990"/>
    <s v="Ulfborg"/>
    <n v="661"/>
    <n v="364"/>
    <x v="241"/>
    <m/>
    <s v="FJ"/>
    <s v="Fjernvarmeværk"/>
    <n v="353000"/>
    <n v="350030"/>
    <x v="772"/>
    <x v="0"/>
    <s v="fvv"/>
    <d v="1993-01-01T00:00:00"/>
    <m/>
    <n v="1.6"/>
    <n v="0"/>
    <n v="1.6"/>
    <x v="1193"/>
    <n v="22.608000000000001"/>
    <n v="22.608000000000001"/>
    <n v="0"/>
    <n v="0"/>
    <n v="1"/>
    <n v="0"/>
    <n v="0"/>
    <x v="0"/>
    <x v="0"/>
    <m/>
    <m/>
    <m/>
    <m/>
    <m/>
    <m/>
    <m/>
    <m/>
    <m/>
    <m/>
    <n v="22.61"/>
    <m/>
    <m/>
    <m/>
    <m/>
    <m/>
    <m/>
    <m/>
    <s v="446160,2"/>
    <s v="6247734,77"/>
    <n v="0"/>
    <n v="22.61"/>
    <n v="0"/>
  </r>
  <r>
    <n v="870"/>
    <x v="622"/>
    <s v=""/>
    <x v="1490"/>
    <n v="2017"/>
    <n v="17048244"/>
    <x v="260"/>
    <x v="620"/>
    <x v="609"/>
    <n v="5932"/>
    <s v="Humble"/>
    <n v="482"/>
    <n v="366"/>
    <x v="242"/>
    <m/>
    <s v="FJ"/>
    <s v="Fjernvarmeværk"/>
    <n v="353000"/>
    <n v="350030"/>
    <x v="773"/>
    <x v="0"/>
    <s v="fvv"/>
    <d v="1994-04-01T00:00:00"/>
    <m/>
    <n v="5"/>
    <n v="0"/>
    <n v="5"/>
    <x v="1194"/>
    <n v="10.724399999999999"/>
    <n v="10.724399999999999"/>
    <n v="0"/>
    <n v="0"/>
    <n v="1"/>
    <n v="0"/>
    <n v="0"/>
    <x v="0"/>
    <x v="0"/>
    <m/>
    <m/>
    <m/>
    <m/>
    <m/>
    <m/>
    <m/>
    <m/>
    <m/>
    <n v="10.7155"/>
    <m/>
    <m/>
    <m/>
    <m/>
    <m/>
    <m/>
    <m/>
    <m/>
    <s v="610383"/>
    <s v="6073707"/>
    <n v="0"/>
    <n v="10.7155"/>
    <n v="0"/>
  </r>
  <r>
    <n v="870"/>
    <x v="622"/>
    <s v=""/>
    <x v="1491"/>
    <n v="2017"/>
    <n v="17048244"/>
    <x v="260"/>
    <x v="620"/>
    <x v="609"/>
    <n v="5932"/>
    <s v="Humble"/>
    <n v="482"/>
    <n v="366"/>
    <x v="242"/>
    <m/>
    <s v="FJ"/>
    <s v="Fjernvarmeværk"/>
    <n v="353000"/>
    <n v="350030"/>
    <x v="774"/>
    <x v="0"/>
    <s v="fvv"/>
    <d v="1994-04-01T00:00:00"/>
    <m/>
    <n v="6.3"/>
    <n v="0"/>
    <n v="6.3"/>
    <x v="21"/>
    <n v="0"/>
    <n v="0"/>
    <n v="0"/>
    <n v="0"/>
    <n v="1"/>
    <n v="0"/>
    <n v="0"/>
    <x v="0"/>
    <x v="0"/>
    <m/>
    <m/>
    <m/>
    <m/>
    <m/>
    <m/>
    <m/>
    <m/>
    <m/>
    <n v="0"/>
    <m/>
    <m/>
    <m/>
    <m/>
    <m/>
    <m/>
    <m/>
    <m/>
    <s v="610383"/>
    <s v="6073707"/>
    <n v="0"/>
    <n v="0"/>
    <n v="0"/>
  </r>
  <r>
    <n v="870"/>
    <x v="622"/>
    <s v=""/>
    <x v="1492"/>
    <n v="2017"/>
    <n v="17048244"/>
    <x v="260"/>
    <x v="620"/>
    <x v="609"/>
    <n v="5932"/>
    <s v="Humble"/>
    <n v="482"/>
    <n v="366"/>
    <x v="242"/>
    <m/>
    <s v="FJ"/>
    <s v="Fjernvarmeværk"/>
    <n v="353000"/>
    <n v="350030"/>
    <x v="775"/>
    <x v="0"/>
    <s v="fvv"/>
    <d v="2003-01-30T00:00:00"/>
    <m/>
    <n v="6.3"/>
    <n v="0"/>
    <n v="6.3"/>
    <x v="1195"/>
    <n v="86.353200000000001"/>
    <n v="86.353200000000001"/>
    <n v="0"/>
    <n v="0"/>
    <n v="1"/>
    <n v="0"/>
    <n v="0"/>
    <x v="0"/>
    <x v="0"/>
    <m/>
    <m/>
    <m/>
    <m/>
    <m/>
    <m/>
    <m/>
    <m/>
    <m/>
    <n v="94.467500000000001"/>
    <m/>
    <m/>
    <m/>
    <m/>
    <m/>
    <m/>
    <m/>
    <m/>
    <s v="610383"/>
    <s v="6073707"/>
    <n v="0"/>
    <n v="94.467500000000001"/>
    <n v="0"/>
  </r>
  <r>
    <n v="870"/>
    <x v="622"/>
    <s v=""/>
    <x v="1493"/>
    <n v="2017"/>
    <n v="17048244"/>
    <x v="260"/>
    <x v="620"/>
    <x v="609"/>
    <n v="5932"/>
    <s v="Humble"/>
    <n v="482"/>
    <n v="366"/>
    <x v="242"/>
    <m/>
    <s v="FJ"/>
    <s v="Fjernvarmeværk"/>
    <n v="353000"/>
    <n v="350030"/>
    <x v="327"/>
    <x v="3"/>
    <s v="fvv"/>
    <d v="2013-11-01T00:00:00"/>
    <m/>
    <n v="7.5"/>
    <n v="0"/>
    <n v="7.5"/>
    <x v="1196"/>
    <n v="18.446400000000001"/>
    <n v="18.446400000000001"/>
    <n v="0"/>
    <n v="0"/>
    <n v="1"/>
    <n v="0"/>
    <n v="0"/>
    <x v="0"/>
    <x v="0"/>
    <m/>
    <m/>
    <m/>
    <m/>
    <m/>
    <m/>
    <m/>
    <m/>
    <m/>
    <m/>
    <m/>
    <m/>
    <m/>
    <m/>
    <m/>
    <n v="18.446400000000001"/>
    <m/>
    <m/>
    <s v="610383"/>
    <s v="6073707"/>
    <n v="0"/>
    <n v="18.446400000000001"/>
    <n v="0"/>
  </r>
  <r>
    <n v="870"/>
    <x v="622"/>
    <s v=""/>
    <x v="1494"/>
    <n v="2017"/>
    <n v="17048244"/>
    <x v="260"/>
    <x v="620"/>
    <x v="609"/>
    <n v="5932"/>
    <s v="Humble"/>
    <n v="482"/>
    <n v="366"/>
    <x v="242"/>
    <m/>
    <s v="FJ"/>
    <s v="Fjernvarmeværk"/>
    <n v="353000"/>
    <n v="350030"/>
    <x v="776"/>
    <x v="4"/>
    <s v="fvv"/>
    <d v="2015-01-01T00:00:00"/>
    <m/>
    <n v="1"/>
    <n v="0"/>
    <n v="1.7390000000000001"/>
    <x v="1197"/>
    <n v="1.3572"/>
    <n v="1.3572"/>
    <n v="0"/>
    <n v="0"/>
    <n v="1"/>
    <n v="0"/>
    <n v="0"/>
    <x v="0"/>
    <x v="0"/>
    <m/>
    <m/>
    <m/>
    <m/>
    <m/>
    <m/>
    <m/>
    <m/>
    <m/>
    <m/>
    <m/>
    <m/>
    <m/>
    <m/>
    <n v="1.3572"/>
    <m/>
    <m/>
    <m/>
    <s v="610383"/>
    <s v="6073707"/>
    <n v="0"/>
    <n v="1.3572"/>
    <n v="0"/>
  </r>
  <r>
    <n v="871"/>
    <x v="623"/>
    <s v=""/>
    <x v="1495"/>
    <n v="2017"/>
    <n v="16954748"/>
    <x v="261"/>
    <x v="621"/>
    <x v="610"/>
    <n v="5953"/>
    <s v="Tranekær"/>
    <n v="482"/>
    <n v="367"/>
    <x v="243"/>
    <m/>
    <s v="FJ"/>
    <s v="Fjernvarmeværk"/>
    <n v="353000"/>
    <n v="350030"/>
    <x v="184"/>
    <x v="0"/>
    <s v="fvv"/>
    <d v="1993-10-01T00:00:00"/>
    <m/>
    <n v="1.6"/>
    <n v="0"/>
    <n v="1.6"/>
    <x v="1198"/>
    <n v="22.103999999999999"/>
    <n v="21.6"/>
    <n v="0"/>
    <n v="0"/>
    <n v="1"/>
    <n v="0"/>
    <n v="0"/>
    <x v="0"/>
    <x v="0"/>
    <m/>
    <m/>
    <m/>
    <m/>
    <m/>
    <m/>
    <m/>
    <m/>
    <m/>
    <n v="23.76"/>
    <m/>
    <m/>
    <m/>
    <m/>
    <m/>
    <m/>
    <m/>
    <m/>
    <s v="621723"/>
    <s v="6110791"/>
    <n v="0"/>
    <n v="23.76"/>
    <n v="0"/>
  </r>
  <r>
    <n v="871"/>
    <x v="623"/>
    <s v=""/>
    <x v="1496"/>
    <n v="2017"/>
    <n v="16954748"/>
    <x v="261"/>
    <x v="621"/>
    <x v="610"/>
    <n v="5953"/>
    <s v="Tranekær"/>
    <n v="482"/>
    <n v="367"/>
    <x v="243"/>
    <m/>
    <s v="FJ"/>
    <s v="Fjernvarmeværk"/>
    <n v="353000"/>
    <n v="350030"/>
    <x v="69"/>
    <x v="0"/>
    <s v="fvv"/>
    <d v="2003-08-01T00:00:00"/>
    <m/>
    <n v="3"/>
    <n v="0"/>
    <n v="3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621723"/>
    <s v="6110791"/>
    <n v="0"/>
    <n v="0"/>
    <n v="0"/>
  </r>
  <r>
    <n v="871"/>
    <x v="623"/>
    <s v=""/>
    <x v="1497"/>
    <n v="2017"/>
    <n v="16954748"/>
    <x v="261"/>
    <x v="621"/>
    <x v="610"/>
    <n v="5953"/>
    <s v="Tranekær"/>
    <n v="482"/>
    <n v="367"/>
    <x v="243"/>
    <m/>
    <s v="FJ"/>
    <s v="Fjernvarmeværk"/>
    <n v="353000"/>
    <n v="350030"/>
    <x v="3"/>
    <x v="0"/>
    <s v="fvv"/>
    <d v="2011-11-01T00:00:00"/>
    <m/>
    <n v="2"/>
    <n v="0"/>
    <n v="2"/>
    <x v="1199"/>
    <n v="10.044"/>
    <n v="9.7200000000000006"/>
    <n v="0"/>
    <n v="0"/>
    <n v="1"/>
    <n v="0"/>
    <n v="0"/>
    <x v="0"/>
    <x v="0"/>
    <m/>
    <m/>
    <m/>
    <m/>
    <m/>
    <m/>
    <m/>
    <m/>
    <m/>
    <m/>
    <n v="10.8"/>
    <m/>
    <m/>
    <m/>
    <m/>
    <m/>
    <m/>
    <m/>
    <s v="621723"/>
    <s v="6110791"/>
    <n v="0"/>
    <n v="10.8"/>
    <n v="0"/>
  </r>
  <r>
    <n v="872"/>
    <x v="624"/>
    <s v=""/>
    <x v="1498"/>
    <n v="2017"/>
    <n v="16888079"/>
    <x v="262"/>
    <x v="622"/>
    <x v="611"/>
    <n v="7680"/>
    <s v="Thyborøn"/>
    <n v="665"/>
    <n v="368"/>
    <x v="244"/>
    <m/>
    <s v="FJ"/>
    <s v="Fjernvarmeværk"/>
    <n v="353000"/>
    <n v="350030"/>
    <x v="777"/>
    <x v="0"/>
    <s v="fvv"/>
    <d v="1994-04-01T00:00:00"/>
    <m/>
    <n v="4.2"/>
    <n v="0"/>
    <n v="4.8"/>
    <x v="1200"/>
    <n v="7.6824000000000003"/>
    <n v="7.6824000000000003"/>
    <n v="0"/>
    <n v="0"/>
    <n v="1"/>
    <n v="0"/>
    <n v="0"/>
    <x v="0"/>
    <x v="0"/>
    <m/>
    <m/>
    <m/>
    <m/>
    <m/>
    <m/>
    <m/>
    <m/>
    <m/>
    <m/>
    <n v="6.7638100000000003"/>
    <m/>
    <m/>
    <m/>
    <m/>
    <m/>
    <m/>
    <m/>
    <s v="452235"/>
    <s v="6283325"/>
    <n v="0"/>
    <n v="6.7638100000000003"/>
    <n v="0"/>
  </r>
  <r>
    <n v="872"/>
    <x v="624"/>
    <s v=""/>
    <x v="1499"/>
    <n v="2017"/>
    <n v="16888079"/>
    <x v="262"/>
    <x v="622"/>
    <x v="611"/>
    <n v="7680"/>
    <s v="Thyborøn"/>
    <n v="665"/>
    <n v="368"/>
    <x v="244"/>
    <m/>
    <s v="FJ"/>
    <s v="Fjernvarmeværk"/>
    <n v="353000"/>
    <n v="350030"/>
    <x v="778"/>
    <x v="0"/>
    <s v="fvv"/>
    <d v="1993-12-01T00:00:00"/>
    <m/>
    <n v="2"/>
    <n v="0"/>
    <n v="2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452235"/>
    <s v="6283325"/>
    <n v="0"/>
    <n v="0"/>
    <n v="0"/>
  </r>
  <r>
    <n v="872"/>
    <x v="624"/>
    <s v=""/>
    <x v="1500"/>
    <n v="2017"/>
    <n v="16888079"/>
    <x v="262"/>
    <x v="622"/>
    <x v="611"/>
    <n v="7680"/>
    <s v="Thyborøn"/>
    <n v="665"/>
    <n v="368"/>
    <x v="244"/>
    <m/>
    <s v="FJ"/>
    <s v="Fjernvarmeværk"/>
    <n v="353000"/>
    <n v="350030"/>
    <x v="779"/>
    <x v="0"/>
    <s v="fvv"/>
    <d v="1993-12-01T00:00:00"/>
    <m/>
    <n v="5"/>
    <n v="0"/>
    <n v="5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452235"/>
    <s v="6283325"/>
    <n v="0"/>
    <n v="0"/>
    <n v="0"/>
  </r>
  <r>
    <n v="872"/>
    <x v="624"/>
    <s v=""/>
    <x v="1501"/>
    <n v="2017"/>
    <n v="16888079"/>
    <x v="262"/>
    <x v="622"/>
    <x v="611"/>
    <n v="7680"/>
    <s v="Thyborøn"/>
    <n v="665"/>
    <n v="368"/>
    <x v="244"/>
    <m/>
    <s v="FJ"/>
    <s v="Fjernvarmeværk"/>
    <n v="353000"/>
    <n v="350030"/>
    <x v="780"/>
    <x v="0"/>
    <s v="fvv"/>
    <d v="2015-07-01T00:00:00"/>
    <m/>
    <n v="6.5"/>
    <n v="0"/>
    <n v="8.3000000000000007"/>
    <x v="1201"/>
    <n v="90.446399999999997"/>
    <n v="90.446399999999997"/>
    <n v="0"/>
    <n v="0"/>
    <n v="1"/>
    <n v="0"/>
    <n v="0"/>
    <x v="0"/>
    <x v="0"/>
    <m/>
    <m/>
    <m/>
    <m/>
    <m/>
    <m/>
    <m/>
    <m/>
    <m/>
    <m/>
    <n v="78.76169999999999"/>
    <m/>
    <m/>
    <m/>
    <m/>
    <m/>
    <m/>
    <m/>
    <s v="452235"/>
    <s v="6283325"/>
    <n v="0"/>
    <n v="78.76169999999999"/>
    <n v="0"/>
  </r>
  <r>
    <n v="873"/>
    <x v="625"/>
    <s v=""/>
    <x v="1502"/>
    <n v="2017"/>
    <n v="16566179"/>
    <x v="263"/>
    <x v="623"/>
    <x v="612"/>
    <n v="8970"/>
    <s v="Havndal"/>
    <n v="730"/>
    <n v="369"/>
    <x v="245"/>
    <m/>
    <s v="FJ"/>
    <s v="Fjernvarmeværk"/>
    <n v="353000"/>
    <n v="350030"/>
    <x v="781"/>
    <x v="0"/>
    <s v="fvv"/>
    <d v="1993-08-15T00:00:00"/>
    <m/>
    <n v="2.5"/>
    <n v="0"/>
    <n v="2.5"/>
    <x v="1202"/>
    <n v="5.2560000000000003E-2"/>
    <n v="5.2560000000000003E-2"/>
    <n v="0"/>
    <n v="0"/>
    <n v="1"/>
    <n v="0"/>
    <n v="0"/>
    <x v="0"/>
    <x v="0"/>
    <m/>
    <m/>
    <m/>
    <n v="5.3804999999999999E-2"/>
    <m/>
    <m/>
    <m/>
    <m/>
    <m/>
    <m/>
    <m/>
    <m/>
    <m/>
    <m/>
    <m/>
    <m/>
    <m/>
    <m/>
    <s v="573042,99"/>
    <s v="6278919"/>
    <n v="5.3804999999999999E-2"/>
    <n v="0"/>
    <n v="0"/>
  </r>
  <r>
    <n v="873"/>
    <x v="625"/>
    <s v=""/>
    <x v="1503"/>
    <n v="2017"/>
    <n v="16566179"/>
    <x v="263"/>
    <x v="623"/>
    <x v="612"/>
    <n v="8970"/>
    <s v="Havndal"/>
    <n v="730"/>
    <n v="369"/>
    <x v="245"/>
    <m/>
    <s v="FJ"/>
    <s v="Fjernvarmeværk"/>
    <n v="353000"/>
    <n v="350030"/>
    <x v="512"/>
    <x v="0"/>
    <s v="fvv"/>
    <d v="2008-06-24T00:00:00"/>
    <m/>
    <n v="3.15"/>
    <n v="0"/>
    <n v="3.15"/>
    <x v="1203"/>
    <n v="32.194800000000001"/>
    <n v="31.7088"/>
    <n v="0"/>
    <n v="0"/>
    <n v="1"/>
    <n v="0"/>
    <n v="0"/>
    <x v="0"/>
    <x v="0"/>
    <m/>
    <m/>
    <m/>
    <m/>
    <m/>
    <m/>
    <m/>
    <m/>
    <m/>
    <n v="35.264000000000003"/>
    <m/>
    <m/>
    <m/>
    <m/>
    <m/>
    <m/>
    <m/>
    <m/>
    <s v="573042,99"/>
    <s v="6278919"/>
    <n v="0"/>
    <n v="35.264000000000003"/>
    <n v="0"/>
  </r>
  <r>
    <n v="874"/>
    <x v="626"/>
    <s v=""/>
    <x v="1504"/>
    <n v="2017"/>
    <n v="17095293"/>
    <x v="264"/>
    <x v="624"/>
    <x v="613"/>
    <n v="9460"/>
    <s v="Brovst"/>
    <n v="849"/>
    <n v="370"/>
    <x v="246"/>
    <m/>
    <s v="DC"/>
    <s v="Decentralt værk"/>
    <n v="351100"/>
    <n v="350010"/>
    <x v="782"/>
    <x v="0"/>
    <s v="fvv"/>
    <d v="1993-12-01T00:00:00"/>
    <m/>
    <n v="1.5"/>
    <n v="0"/>
    <n v="1.8"/>
    <x v="1204"/>
    <n v="15.5844"/>
    <n v="15.407999999999999"/>
    <n v="0"/>
    <n v="0"/>
    <n v="1"/>
    <n v="0"/>
    <n v="0"/>
    <x v="0"/>
    <x v="0"/>
    <m/>
    <m/>
    <m/>
    <m/>
    <m/>
    <m/>
    <n v="0.84720240000000002"/>
    <m/>
    <m/>
    <m/>
    <m/>
    <m/>
    <n v="16.572500000000002"/>
    <m/>
    <m/>
    <m/>
    <m/>
    <m/>
    <s v="536016"/>
    <s v="6324362"/>
    <n v="0.84720240000000002"/>
    <n v="16.572500000000002"/>
    <n v="0"/>
  </r>
  <r>
    <n v="874"/>
    <x v="626"/>
    <s v=""/>
    <x v="1505"/>
    <n v="2017"/>
    <n v="17095293"/>
    <x v="264"/>
    <x v="624"/>
    <x v="613"/>
    <n v="9460"/>
    <s v="Brovst"/>
    <n v="849"/>
    <n v="370"/>
    <x v="246"/>
    <m/>
    <s v="DC"/>
    <s v="Decentralt værk"/>
    <n v="351100"/>
    <n v="350010"/>
    <x v="782"/>
    <x v="1"/>
    <s v="kvt"/>
    <d v="2006-10-01T00:00:00"/>
    <m/>
    <n v="2.75"/>
    <n v="1.1299999999999999"/>
    <n v="1.45"/>
    <x v="1205"/>
    <n v="3.5999999999999997E-2"/>
    <n v="3.5999999999999997E-2"/>
    <n v="3.2039999999999999E-2"/>
    <n v="3.2039999999999999E-2"/>
    <n v="0.22303506111160676"/>
    <n v="0.77696493888839324"/>
    <n v="0"/>
    <x v="0"/>
    <x v="0"/>
    <m/>
    <m/>
    <m/>
    <m/>
    <m/>
    <m/>
    <n v="8.0704800000000007E-2"/>
    <m/>
    <m/>
    <m/>
    <m/>
    <m/>
    <m/>
    <m/>
    <m/>
    <m/>
    <m/>
    <m/>
    <s v="536016"/>
    <s v="6324362"/>
    <n v="8.0704800000000007E-2"/>
    <n v="0"/>
    <n v="0"/>
  </r>
  <r>
    <n v="875"/>
    <x v="627"/>
    <s v=""/>
    <x v="1506"/>
    <n v="2017"/>
    <n v="17885278"/>
    <x v="265"/>
    <x v="625"/>
    <x v="614"/>
    <n v="7540"/>
    <s v="Haderup"/>
    <n v="657"/>
    <n v="371"/>
    <x v="247"/>
    <m/>
    <s v="DC"/>
    <s v="Decentralt værk"/>
    <n v="353000"/>
    <n v="350030"/>
    <x v="2"/>
    <x v="0"/>
    <s v="fvv"/>
    <d v="1994-08-06T00:00:00"/>
    <m/>
    <n v="1.55"/>
    <n v="0"/>
    <n v="1.5"/>
    <x v="1206"/>
    <n v="17.349119999999999"/>
    <n v="17.349119999999999"/>
    <n v="0"/>
    <n v="0"/>
    <n v="1"/>
    <n v="0"/>
    <n v="0"/>
    <x v="0"/>
    <x v="0"/>
    <m/>
    <m/>
    <m/>
    <m/>
    <m/>
    <m/>
    <n v="17.045424000000001"/>
    <m/>
    <m/>
    <m/>
    <m/>
    <m/>
    <m/>
    <m/>
    <m/>
    <m/>
    <m/>
    <m/>
    <s v="496275"/>
    <s v="6243760"/>
    <n v="17.045424000000001"/>
    <n v="0"/>
    <n v="0"/>
  </r>
  <r>
    <n v="875"/>
    <x v="627"/>
    <s v=""/>
    <x v="1507"/>
    <n v="2017"/>
    <n v="17885278"/>
    <x v="265"/>
    <x v="625"/>
    <x v="614"/>
    <n v="7540"/>
    <s v="Haderup"/>
    <n v="657"/>
    <n v="371"/>
    <x v="247"/>
    <m/>
    <s v="DC"/>
    <s v="Decentralt værk"/>
    <n v="353000"/>
    <n v="350030"/>
    <x v="14"/>
    <x v="1"/>
    <s v="kvt"/>
    <d v="1994-10-01T00:00:00"/>
    <m/>
    <n v="1.75"/>
    <n v="0.66"/>
    <n v="0.95"/>
    <x v="1207"/>
    <n v="0.34416000000000002"/>
    <n v="0.34416000000000002"/>
    <n v="0.24804000000000001"/>
    <n v="0.24804000000000001"/>
    <n v="0.26004335869390777"/>
    <n v="0.73995664130609229"/>
    <n v="0"/>
    <x v="0"/>
    <x v="0"/>
    <m/>
    <m/>
    <m/>
    <m/>
    <m/>
    <m/>
    <n v="0.66173579999999999"/>
    <m/>
    <m/>
    <m/>
    <m/>
    <m/>
    <m/>
    <m/>
    <m/>
    <m/>
    <m/>
    <m/>
    <s v="496275"/>
    <s v="6243760"/>
    <n v="0.66173579999999999"/>
    <n v="0"/>
    <n v="0"/>
  </r>
  <r>
    <n v="875"/>
    <x v="627"/>
    <s v=""/>
    <x v="1508"/>
    <n v="2017"/>
    <n v="17885278"/>
    <x v="265"/>
    <x v="625"/>
    <x v="614"/>
    <n v="7540"/>
    <s v="Haderup"/>
    <n v="657"/>
    <n v="371"/>
    <x v="247"/>
    <m/>
    <s v="DC"/>
    <s v="Decentralt værk"/>
    <n v="353000"/>
    <n v="350030"/>
    <x v="15"/>
    <x v="1"/>
    <s v="kvt"/>
    <d v="1994-10-01T00:00:00"/>
    <m/>
    <n v="1.75"/>
    <n v="0.66"/>
    <n v="0.95"/>
    <x v="1207"/>
    <n v="0.34416000000000002"/>
    <n v="0.34416000000000002"/>
    <n v="0.24807599999999999"/>
    <n v="0.24807599999999999"/>
    <n v="0.26004335869390777"/>
    <n v="0.73995664130609229"/>
    <n v="0"/>
    <x v="0"/>
    <x v="0"/>
    <m/>
    <m/>
    <m/>
    <m/>
    <m/>
    <m/>
    <n v="0.66173579999999999"/>
    <m/>
    <m/>
    <m/>
    <m/>
    <m/>
    <m/>
    <m/>
    <m/>
    <m/>
    <m/>
    <m/>
    <s v="496275"/>
    <s v="6243760"/>
    <n v="0.66173579999999999"/>
    <n v="0"/>
    <n v="0"/>
  </r>
  <r>
    <n v="875"/>
    <x v="627"/>
    <s v=""/>
    <x v="1509"/>
    <n v="2017"/>
    <n v="17885278"/>
    <x v="265"/>
    <x v="625"/>
    <x v="614"/>
    <n v="7540"/>
    <s v="Haderup"/>
    <n v="657"/>
    <n v="371"/>
    <x v="247"/>
    <m/>
    <s v="DC"/>
    <s v="Decentralt værk"/>
    <n v="353000"/>
    <n v="350030"/>
    <x v="783"/>
    <x v="3"/>
    <s v="fvv"/>
    <d v="2012-09-05T00:00:00"/>
    <m/>
    <n v="3"/>
    <n v="0"/>
    <n v="3"/>
    <x v="1208"/>
    <n v="4.9582800000000002"/>
    <n v="4.9582800000000002"/>
    <n v="0"/>
    <n v="0"/>
    <n v="1"/>
    <n v="0"/>
    <n v="0"/>
    <x v="0"/>
    <x v="0"/>
    <m/>
    <m/>
    <m/>
    <m/>
    <m/>
    <m/>
    <m/>
    <m/>
    <m/>
    <m/>
    <m/>
    <m/>
    <m/>
    <m/>
    <m/>
    <n v="4.9582799999999994"/>
    <m/>
    <m/>
    <s v="496275"/>
    <s v="6243760"/>
    <n v="0"/>
    <n v="4.9582799999999994"/>
    <n v="0"/>
  </r>
  <r>
    <n v="876"/>
    <x v="628"/>
    <s v=""/>
    <x v="1510"/>
    <n v="2017"/>
    <n v="17761889"/>
    <x v="266"/>
    <x v="626"/>
    <x v="615"/>
    <n v="7540"/>
    <s v="Haderup"/>
    <n v="657"/>
    <n v="372"/>
    <x v="248"/>
    <m/>
    <s v="DC"/>
    <s v="Decentralt værk"/>
    <n v="353000"/>
    <n v="350030"/>
    <x v="784"/>
    <x v="0"/>
    <s v="fvv"/>
    <d v="1993-03-01T00:00:00"/>
    <m/>
    <n v="1.55"/>
    <n v="0"/>
    <n v="1.5"/>
    <x v="1209"/>
    <n v="18.994679999999999"/>
    <n v="18.994679999999999"/>
    <n v="0"/>
    <n v="0"/>
    <n v="1"/>
    <n v="0"/>
    <n v="0"/>
    <x v="0"/>
    <x v="0"/>
    <m/>
    <m/>
    <m/>
    <m/>
    <m/>
    <m/>
    <n v="18.649342799999999"/>
    <m/>
    <m/>
    <m/>
    <m/>
    <m/>
    <m/>
    <m/>
    <m/>
    <m/>
    <m/>
    <m/>
    <s v="499490"/>
    <s v="6249885"/>
    <n v="18.649342799999999"/>
    <n v="0"/>
    <n v="0"/>
  </r>
  <r>
    <n v="876"/>
    <x v="628"/>
    <s v=""/>
    <x v="1511"/>
    <n v="2017"/>
    <n v="17761889"/>
    <x v="266"/>
    <x v="626"/>
    <x v="615"/>
    <n v="7540"/>
    <s v="Haderup"/>
    <n v="657"/>
    <n v="372"/>
    <x v="248"/>
    <m/>
    <s v="DC"/>
    <s v="Decentralt værk"/>
    <n v="353000"/>
    <n v="350030"/>
    <x v="785"/>
    <x v="1"/>
    <s v="kvt"/>
    <d v="1995-01-01T00:00:00"/>
    <m/>
    <n v="1.79"/>
    <n v="0.66"/>
    <n v="1"/>
    <x v="1210"/>
    <n v="0.42192000000000002"/>
    <n v="0.42192000000000002"/>
    <n v="0.25452000000000002"/>
    <n v="0.25452000000000002"/>
    <n v="0.30700318266951321"/>
    <n v="0.69299681733048679"/>
    <n v="0"/>
    <x v="0"/>
    <x v="0"/>
    <m/>
    <m/>
    <m/>
    <m/>
    <m/>
    <m/>
    <n v="0.68715899999999996"/>
    <m/>
    <m/>
    <m/>
    <m/>
    <m/>
    <m/>
    <m/>
    <m/>
    <m/>
    <m/>
    <m/>
    <s v="499490"/>
    <s v="6249885"/>
    <n v="0.68715899999999996"/>
    <n v="0"/>
    <n v="0"/>
  </r>
  <r>
    <n v="876"/>
    <x v="628"/>
    <s v=""/>
    <x v="1512"/>
    <n v="2017"/>
    <n v="17761889"/>
    <x v="266"/>
    <x v="626"/>
    <x v="615"/>
    <n v="7540"/>
    <s v="Haderup"/>
    <n v="657"/>
    <n v="372"/>
    <x v="248"/>
    <m/>
    <s v="DC"/>
    <s v="Decentralt værk"/>
    <n v="353000"/>
    <n v="350030"/>
    <x v="786"/>
    <x v="1"/>
    <s v="kvt"/>
    <d v="1995-01-01T00:00:00"/>
    <m/>
    <n v="1.79"/>
    <n v="0.66"/>
    <n v="1"/>
    <x v="1210"/>
    <n v="0.42192000000000002"/>
    <n v="0.42192000000000002"/>
    <n v="0.25452000000000002"/>
    <n v="0.25452000000000002"/>
    <n v="0.30700318266951321"/>
    <n v="0.69299681733048679"/>
    <n v="0"/>
    <x v="0"/>
    <x v="0"/>
    <m/>
    <m/>
    <m/>
    <m/>
    <m/>
    <m/>
    <n v="0.68715899999999996"/>
    <m/>
    <m/>
    <m/>
    <m/>
    <m/>
    <m/>
    <m/>
    <m/>
    <m/>
    <m/>
    <m/>
    <s v="499490"/>
    <s v="6249885"/>
    <n v="0.68715899999999996"/>
    <n v="0"/>
    <n v="0"/>
  </r>
  <r>
    <n v="876"/>
    <x v="628"/>
    <s v=""/>
    <x v="1513"/>
    <n v="2017"/>
    <n v="17761889"/>
    <x v="266"/>
    <x v="626"/>
    <x v="615"/>
    <n v="7540"/>
    <s v="Haderup"/>
    <n v="657"/>
    <n v="372"/>
    <x v="248"/>
    <m/>
    <s v="DC"/>
    <s v="Decentralt værk"/>
    <n v="353000"/>
    <n v="350030"/>
    <x v="408"/>
    <x v="3"/>
    <s v="fvv"/>
    <d v="2015-04-01T00:00:00"/>
    <m/>
    <n v="3"/>
    <n v="0"/>
    <n v="3"/>
    <x v="1211"/>
    <n v="5.0897880000000004"/>
    <n v="5.0897880000000004"/>
    <n v="0"/>
    <n v="0"/>
    <n v="1"/>
    <n v="0"/>
    <n v="0"/>
    <x v="0"/>
    <x v="0"/>
    <m/>
    <m/>
    <m/>
    <m/>
    <m/>
    <m/>
    <m/>
    <m/>
    <m/>
    <m/>
    <m/>
    <m/>
    <m/>
    <m/>
    <m/>
    <n v="5.0897879999999995"/>
    <m/>
    <m/>
    <s v="499490"/>
    <s v="6249885"/>
    <n v="0"/>
    <n v="5.0897879999999995"/>
    <n v="0"/>
  </r>
  <r>
    <n v="877"/>
    <x v="629"/>
    <s v=""/>
    <x v="1514"/>
    <n v="2017"/>
    <n v="17737244"/>
    <x v="267"/>
    <x v="627"/>
    <x v="616"/>
    <n v="8981"/>
    <s v="Spentrup"/>
    <n v="730"/>
    <n v="373"/>
    <x v="249"/>
    <m/>
    <s v="DC"/>
    <s v="Decentralt værk"/>
    <n v="351100"/>
    <n v="350010"/>
    <x v="787"/>
    <x v="1"/>
    <s v="kvt"/>
    <d v="1995-01-01T00:00:00"/>
    <m/>
    <n v="3.6"/>
    <n v="1.3"/>
    <n v="2.6"/>
    <x v="1212"/>
    <n v="0.25559999999999999"/>
    <n v="0.24840000000000001"/>
    <n v="0.1656"/>
    <n v="0.1656"/>
    <n v="0.25999135803373297"/>
    <n v="0.74000864196626703"/>
    <n v="0"/>
    <x v="0"/>
    <x v="0"/>
    <m/>
    <m/>
    <m/>
    <m/>
    <m/>
    <m/>
    <n v="0.49155480000000001"/>
    <m/>
    <m/>
    <m/>
    <m/>
    <m/>
    <m/>
    <m/>
    <m/>
    <m/>
    <m/>
    <m/>
    <s v="561455,99"/>
    <s v="6269090"/>
    <n v="0.49155480000000001"/>
    <n v="0"/>
    <n v="0"/>
  </r>
  <r>
    <n v="877"/>
    <x v="629"/>
    <s v=""/>
    <x v="1515"/>
    <n v="2017"/>
    <n v="17737244"/>
    <x v="267"/>
    <x v="627"/>
    <x v="616"/>
    <n v="8981"/>
    <s v="Spentrup"/>
    <n v="730"/>
    <n v="373"/>
    <x v="249"/>
    <m/>
    <s v="DC"/>
    <s v="Decentralt værk"/>
    <n v="351100"/>
    <n v="350010"/>
    <x v="56"/>
    <x v="0"/>
    <s v="fvv"/>
    <d v="1995-01-01T00:00:00"/>
    <m/>
    <n v="1"/>
    <n v="0"/>
    <n v="1"/>
    <x v="1213"/>
    <n v="1.9800000000000002E-2"/>
    <n v="1.908E-2"/>
    <n v="0"/>
    <n v="0"/>
    <n v="1"/>
    <n v="0"/>
    <n v="0"/>
    <x v="0"/>
    <x v="0"/>
    <m/>
    <m/>
    <m/>
    <m/>
    <m/>
    <m/>
    <n v="1.91664E-2"/>
    <m/>
    <m/>
    <m/>
    <m/>
    <m/>
    <m/>
    <m/>
    <m/>
    <m/>
    <m/>
    <m/>
    <s v="561455,99"/>
    <s v="6269090"/>
    <n v="1.91664E-2"/>
    <n v="0"/>
    <n v="0"/>
  </r>
  <r>
    <n v="877"/>
    <x v="629"/>
    <s v=""/>
    <x v="1516"/>
    <n v="2017"/>
    <n v="17737244"/>
    <x v="267"/>
    <x v="627"/>
    <x v="616"/>
    <n v="8981"/>
    <s v="Spentrup"/>
    <n v="730"/>
    <n v="373"/>
    <x v="249"/>
    <m/>
    <s v="DC"/>
    <s v="Decentralt værk"/>
    <n v="351100"/>
    <n v="350010"/>
    <x v="124"/>
    <x v="0"/>
    <s v="fvv"/>
    <d v="2013-12-18T00:00:00"/>
    <m/>
    <n v="1"/>
    <n v="0"/>
    <n v="1"/>
    <x v="1214"/>
    <n v="23.996880000000001"/>
    <n v="23.616"/>
    <n v="0"/>
    <n v="0"/>
    <n v="1"/>
    <n v="0"/>
    <n v="0"/>
    <x v="0"/>
    <x v="0"/>
    <m/>
    <m/>
    <m/>
    <m/>
    <m/>
    <m/>
    <m/>
    <m/>
    <m/>
    <n v="25.780999999999999"/>
    <m/>
    <m/>
    <m/>
    <m/>
    <m/>
    <m/>
    <m/>
    <m/>
    <s v="561455,99"/>
    <s v="6269090"/>
    <n v="0"/>
    <n v="25.780999999999999"/>
    <n v="0"/>
  </r>
  <r>
    <n v="878"/>
    <x v="630"/>
    <s v=""/>
    <x v="1517"/>
    <n v="2017"/>
    <n v="17750909"/>
    <x v="268"/>
    <x v="628"/>
    <x v="617"/>
    <n v="9510"/>
    <s v="Arden"/>
    <n v="846"/>
    <n v="375"/>
    <x v="250"/>
    <m/>
    <s v="DC"/>
    <s v="Decentralt værk"/>
    <n v="351100"/>
    <n v="350010"/>
    <x v="247"/>
    <x v="1"/>
    <s v="kvt"/>
    <d v="1995-01-01T00:00:00"/>
    <m/>
    <n v="2.2599999999999998"/>
    <n v="1"/>
    <n v="1.19"/>
    <x v="1215"/>
    <n v="5.1479999999999998E-2"/>
    <n v="5.1479999999999998E-2"/>
    <n v="4.6800000000000001E-2"/>
    <n v="4.6800000000000001E-2"/>
    <n v="0.23214285714285712"/>
    <n v="0.7678571428571429"/>
    <n v="0"/>
    <x v="0"/>
    <x v="0"/>
    <m/>
    <m/>
    <m/>
    <m/>
    <m/>
    <m/>
    <n v="0.11087999999999999"/>
    <m/>
    <m/>
    <m/>
    <m/>
    <m/>
    <m/>
    <m/>
    <m/>
    <m/>
    <m/>
    <m/>
    <s v="560013,21"/>
    <s v="6292020,61"/>
    <n v="0.11087999999999999"/>
    <n v="0"/>
    <n v="0"/>
  </r>
  <r>
    <n v="878"/>
    <x v="630"/>
    <s v=""/>
    <x v="1518"/>
    <n v="2017"/>
    <n v="17750909"/>
    <x v="268"/>
    <x v="628"/>
    <x v="617"/>
    <n v="9510"/>
    <s v="Arden"/>
    <n v="846"/>
    <n v="375"/>
    <x v="250"/>
    <m/>
    <s v="DC"/>
    <s v="Decentralt værk"/>
    <n v="351100"/>
    <n v="350010"/>
    <x v="382"/>
    <x v="0"/>
    <s v="fvv"/>
    <d v="1994-11-01T00:00:00"/>
    <m/>
    <n v="1.65"/>
    <n v="0"/>
    <n v="1.5"/>
    <x v="1216"/>
    <n v="7.2720000000000007E-2"/>
    <n v="7.2720000000000007E-2"/>
    <n v="0"/>
    <n v="0"/>
    <n v="1"/>
    <n v="0"/>
    <n v="0"/>
    <x v="0"/>
    <x v="0"/>
    <m/>
    <m/>
    <m/>
    <m/>
    <m/>
    <m/>
    <n v="8.1180000000000002E-2"/>
    <m/>
    <m/>
    <m/>
    <m/>
    <m/>
    <m/>
    <m/>
    <m/>
    <m/>
    <m/>
    <m/>
    <s v="560013,21"/>
    <s v="6292020,61"/>
    <n v="8.1180000000000002E-2"/>
    <n v="0"/>
    <n v="0"/>
  </r>
  <r>
    <n v="878"/>
    <x v="630"/>
    <s v=""/>
    <x v="1519"/>
    <n v="2017"/>
    <n v="17750909"/>
    <x v="268"/>
    <x v="628"/>
    <x v="617"/>
    <n v="9510"/>
    <s v="Arden"/>
    <n v="846"/>
    <n v="375"/>
    <x v="250"/>
    <m/>
    <s v="DC"/>
    <s v="Decentralt værk"/>
    <n v="351100"/>
    <n v="350010"/>
    <x v="254"/>
    <x v="0"/>
    <s v="fvv"/>
    <d v="2013-09-01T00:00:00"/>
    <m/>
    <n v="1"/>
    <n v="0"/>
    <n v="1"/>
    <x v="1217"/>
    <n v="16.859159999999999"/>
    <n v="16.859159999999999"/>
    <n v="0"/>
    <n v="0"/>
    <n v="1"/>
    <n v="0"/>
    <n v="0"/>
    <x v="0"/>
    <x v="0"/>
    <m/>
    <m/>
    <m/>
    <m/>
    <m/>
    <m/>
    <m/>
    <m/>
    <m/>
    <m/>
    <m/>
    <m/>
    <n v="17.535"/>
    <m/>
    <m/>
    <m/>
    <m/>
    <m/>
    <s v="560013,21"/>
    <s v="6292020,61"/>
    <n v="0"/>
    <n v="17.535"/>
    <n v="0"/>
  </r>
  <r>
    <n v="879"/>
    <x v="631"/>
    <s v=""/>
    <x v="1520"/>
    <n v="2017"/>
    <n v="17926195"/>
    <x v="269"/>
    <x v="629"/>
    <x v="618"/>
    <n v="9510"/>
    <s v="Arden"/>
    <n v="846"/>
    <n v="376"/>
    <x v="251"/>
    <m/>
    <s v="DC"/>
    <s v="Decentralt værk"/>
    <n v="351100"/>
    <n v="350010"/>
    <x v="788"/>
    <x v="1"/>
    <s v="kvt"/>
    <d v="2016-04-20T00:00:00"/>
    <m/>
    <n v="3"/>
    <n v="0.83"/>
    <n v="1.1000000000000001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56927,65"/>
    <s v="6287785,68"/>
    <n v="0"/>
    <n v="0"/>
    <n v="0"/>
  </r>
  <r>
    <n v="879"/>
    <x v="631"/>
    <s v=""/>
    <x v="1521"/>
    <n v="2017"/>
    <n v="17926195"/>
    <x v="269"/>
    <x v="629"/>
    <x v="618"/>
    <n v="9510"/>
    <s v="Arden"/>
    <n v="846"/>
    <n v="376"/>
    <x v="251"/>
    <m/>
    <s v="DC"/>
    <s v="Decentralt værk"/>
    <n v="351100"/>
    <n v="350010"/>
    <x v="56"/>
    <x v="0"/>
    <s v="fvv"/>
    <d v="2012-01-01T00:00:00"/>
    <m/>
    <n v="1"/>
    <n v="0"/>
    <n v="1"/>
    <x v="1218"/>
    <n v="10.1412"/>
    <n v="10.1412"/>
    <n v="0"/>
    <n v="0"/>
    <n v="1"/>
    <n v="0"/>
    <n v="0"/>
    <x v="0"/>
    <x v="0"/>
    <m/>
    <m/>
    <m/>
    <m/>
    <m/>
    <m/>
    <n v="9.7634195999999989"/>
    <m/>
    <m/>
    <m/>
    <m/>
    <m/>
    <m/>
    <m/>
    <m/>
    <m/>
    <m/>
    <m/>
    <s v="556927,65"/>
    <s v="6287785,68"/>
    <n v="9.7634195999999989"/>
    <n v="0"/>
    <n v="0"/>
  </r>
  <r>
    <n v="880"/>
    <x v="632"/>
    <s v=""/>
    <x v="1522"/>
    <n v="2017"/>
    <n v="17629085"/>
    <x v="270"/>
    <x v="630"/>
    <x v="619"/>
    <n v="9500"/>
    <s v="Hobro"/>
    <n v="846"/>
    <n v="377"/>
    <x v="252"/>
    <m/>
    <s v="DC"/>
    <s v="Decentralt værk"/>
    <n v="351100"/>
    <n v="350010"/>
    <x v="789"/>
    <x v="1"/>
    <s v="kvt"/>
    <d v="1994-01-01T00:00:00"/>
    <m/>
    <n v="2.4"/>
    <n v="0.92"/>
    <n v="1.27"/>
    <x v="1219"/>
    <n v="0.40679999999999999"/>
    <n v="0.40679999999999999"/>
    <n v="0.26891999999999999"/>
    <n v="0.26891999999999999"/>
    <n v="0.28110571565037418"/>
    <n v="0.71889428434962577"/>
    <n v="0"/>
    <x v="0"/>
    <x v="0"/>
    <m/>
    <m/>
    <m/>
    <m/>
    <m/>
    <m/>
    <n v="0.72357119999999997"/>
    <m/>
    <m/>
    <m/>
    <m/>
    <m/>
    <m/>
    <m/>
    <m/>
    <m/>
    <m/>
    <m/>
    <s v="560046"/>
    <s v="6284055"/>
    <n v="0.72357119999999997"/>
    <n v="0"/>
    <n v="0"/>
  </r>
  <r>
    <n v="880"/>
    <x v="632"/>
    <s v=""/>
    <x v="1523"/>
    <n v="2017"/>
    <n v="17629085"/>
    <x v="270"/>
    <x v="630"/>
    <x v="619"/>
    <n v="9500"/>
    <s v="Hobro"/>
    <n v="846"/>
    <n v="377"/>
    <x v="252"/>
    <m/>
    <s v="DC"/>
    <s v="Decentralt værk"/>
    <n v="351100"/>
    <n v="350010"/>
    <x v="56"/>
    <x v="0"/>
    <s v="fvv"/>
    <d v="1993-10-01T00:00:00"/>
    <m/>
    <n v="1.7"/>
    <n v="0"/>
    <n v="1.5"/>
    <x v="1220"/>
    <n v="1.0511999999999999"/>
    <n v="1.0511999999999999"/>
    <n v="0"/>
    <n v="0"/>
    <n v="1"/>
    <n v="0"/>
    <n v="0"/>
    <x v="0"/>
    <x v="0"/>
    <m/>
    <m/>
    <m/>
    <m/>
    <m/>
    <m/>
    <n v="1.1559636"/>
    <m/>
    <m/>
    <m/>
    <m/>
    <m/>
    <m/>
    <m/>
    <m/>
    <m/>
    <m/>
    <m/>
    <s v="560046"/>
    <s v="6284055"/>
    <n v="1.1559636"/>
    <n v="0"/>
    <n v="0"/>
  </r>
  <r>
    <n v="880"/>
    <x v="632"/>
    <s v=""/>
    <x v="1524"/>
    <n v="2017"/>
    <n v="17629085"/>
    <x v="270"/>
    <x v="630"/>
    <x v="619"/>
    <n v="9500"/>
    <s v="Hobro"/>
    <n v="846"/>
    <n v="377"/>
    <x v="252"/>
    <m/>
    <s v="DC"/>
    <s v="Decentralt værk"/>
    <n v="351100"/>
    <n v="350010"/>
    <x v="704"/>
    <x v="0"/>
    <s v="fvv"/>
    <d v="2015-01-01T00:00:00"/>
    <m/>
    <n v="1"/>
    <n v="0"/>
    <n v="0.95"/>
    <x v="1221"/>
    <n v="13.521599999999999"/>
    <n v="13.521599999999999"/>
    <n v="0"/>
    <n v="0"/>
    <n v="1"/>
    <n v="0"/>
    <n v="0"/>
    <x v="0"/>
    <x v="0"/>
    <m/>
    <m/>
    <m/>
    <m/>
    <m/>
    <m/>
    <m/>
    <m/>
    <m/>
    <m/>
    <m/>
    <m/>
    <n v="14.612500000000001"/>
    <m/>
    <m/>
    <m/>
    <m/>
    <m/>
    <s v="560046"/>
    <s v="6284055"/>
    <n v="0"/>
    <n v="14.612500000000001"/>
    <n v="0"/>
  </r>
  <r>
    <n v="883"/>
    <x v="633"/>
    <s v=""/>
    <x v="1525"/>
    <n v="2017"/>
    <n v="17737147"/>
    <x v="271"/>
    <x v="631"/>
    <x v="620"/>
    <n v="9700"/>
    <s v="Brønderslev"/>
    <n v="810"/>
    <n v="374"/>
    <x v="253"/>
    <m/>
    <s v="DC"/>
    <s v="Decentralt værk"/>
    <n v="351100"/>
    <n v="350010"/>
    <x v="5"/>
    <x v="1"/>
    <s v="kvt"/>
    <d v="1994-10-01T00:00:00"/>
    <m/>
    <n v="2.14"/>
    <n v="0.92"/>
    <n v="1.03"/>
    <x v="1222"/>
    <n v="0.41039999999999999"/>
    <n v="0.4032"/>
    <n v="0.29880000000000001"/>
    <n v="0.29880000000000001"/>
    <n v="0.26494622056540451"/>
    <n v="0.73505377943459549"/>
    <n v="0"/>
    <x v="0"/>
    <x v="0"/>
    <m/>
    <m/>
    <m/>
    <m/>
    <m/>
    <m/>
    <n v="0.77449679999999999"/>
    <m/>
    <m/>
    <m/>
    <m/>
    <m/>
    <m/>
    <m/>
    <m/>
    <m/>
    <m/>
    <m/>
    <s v="548998,79"/>
    <s v="6349422,6"/>
    <n v="0.77449679999999999"/>
    <n v="0"/>
    <n v="0"/>
  </r>
  <r>
    <n v="883"/>
    <x v="633"/>
    <s v=""/>
    <x v="1526"/>
    <n v="2017"/>
    <n v="17737147"/>
    <x v="271"/>
    <x v="631"/>
    <x v="620"/>
    <n v="9700"/>
    <s v="Brønderslev"/>
    <n v="810"/>
    <n v="374"/>
    <x v="253"/>
    <m/>
    <s v="DC"/>
    <s v="Decentralt værk"/>
    <n v="351100"/>
    <n v="350010"/>
    <x v="428"/>
    <x v="0"/>
    <s v="fvv"/>
    <d v="1994-10-01T00:00:00"/>
    <m/>
    <n v="1.1000000000000001"/>
    <n v="0"/>
    <n v="1.1000000000000001"/>
    <x v="1223"/>
    <n v="0.3024"/>
    <n v="0.29880000000000001"/>
    <n v="0"/>
    <n v="0"/>
    <n v="1"/>
    <n v="0"/>
    <n v="0"/>
    <x v="0"/>
    <x v="0"/>
    <m/>
    <m/>
    <m/>
    <m/>
    <m/>
    <m/>
    <n v="0.32163120000000001"/>
    <m/>
    <m/>
    <m/>
    <m/>
    <m/>
    <m/>
    <m/>
    <m/>
    <m/>
    <m/>
    <m/>
    <s v="548998,79"/>
    <s v="6349422,6"/>
    <n v="0.32163120000000001"/>
    <n v="0"/>
    <n v="0"/>
  </r>
  <r>
    <n v="883"/>
    <x v="633"/>
    <s v=""/>
    <x v="1527"/>
    <n v="2017"/>
    <n v="17737147"/>
    <x v="271"/>
    <x v="631"/>
    <x v="620"/>
    <n v="9700"/>
    <s v="Brønderslev"/>
    <n v="810"/>
    <n v="374"/>
    <x v="253"/>
    <m/>
    <s v="DC"/>
    <s v="Decentralt værk"/>
    <n v="351100"/>
    <n v="350010"/>
    <x v="790"/>
    <x v="14"/>
    <s v="fvv"/>
    <d v="2016-02-15T00:00:00"/>
    <m/>
    <n v="1.1000000000000001"/>
    <n v="0"/>
    <n v="1"/>
    <x v="1224"/>
    <n v="16.095600000000001"/>
    <n v="15.804"/>
    <n v="0"/>
    <n v="0"/>
    <n v="1"/>
    <n v="0"/>
    <n v="0"/>
    <x v="0"/>
    <x v="0"/>
    <m/>
    <m/>
    <m/>
    <m/>
    <m/>
    <m/>
    <m/>
    <m/>
    <m/>
    <m/>
    <m/>
    <m/>
    <n v="17.324999999999999"/>
    <m/>
    <m/>
    <m/>
    <m/>
    <m/>
    <s v="548998,79"/>
    <s v="6349422,6"/>
    <n v="0"/>
    <n v="17.324999999999999"/>
    <n v="0"/>
  </r>
  <r>
    <n v="886"/>
    <x v="634"/>
    <s v=""/>
    <x v="1528"/>
    <n v="2017"/>
    <n v="17828843"/>
    <x v="272"/>
    <x v="632"/>
    <x v="621"/>
    <n v="9610"/>
    <s v="Nørager"/>
    <n v="840"/>
    <n v="379"/>
    <x v="254"/>
    <m/>
    <s v="DC"/>
    <s v="Decentralt værk"/>
    <n v="351100"/>
    <n v="350010"/>
    <x v="123"/>
    <x v="0"/>
    <s v="fvv"/>
    <d v="1994-10-01T00:00:00"/>
    <m/>
    <n v="1.6"/>
    <n v="0"/>
    <n v="1.45"/>
    <x v="1225"/>
    <n v="14.1912"/>
    <n v="14.1912"/>
    <n v="0"/>
    <n v="0"/>
    <n v="1"/>
    <n v="0"/>
    <n v="0"/>
    <x v="0"/>
    <x v="0"/>
    <m/>
    <m/>
    <m/>
    <m/>
    <m/>
    <m/>
    <n v="14.8911444"/>
    <m/>
    <m/>
    <m/>
    <m/>
    <m/>
    <m/>
    <m/>
    <m/>
    <m/>
    <m/>
    <m/>
    <s v="545723,73"/>
    <s v="6290699,57"/>
    <n v="14.8911444"/>
    <n v="0"/>
    <n v="0"/>
  </r>
  <r>
    <n v="886"/>
    <x v="634"/>
    <s v=""/>
    <x v="1529"/>
    <n v="2017"/>
    <n v="17828843"/>
    <x v="272"/>
    <x v="632"/>
    <x v="621"/>
    <n v="9610"/>
    <s v="Nørager"/>
    <n v="840"/>
    <n v="379"/>
    <x v="254"/>
    <m/>
    <s v="DC"/>
    <s v="Decentralt værk"/>
    <n v="351100"/>
    <n v="350010"/>
    <x v="791"/>
    <x v="1"/>
    <s v="kvt"/>
    <d v="1994-10-01T00:00:00"/>
    <m/>
    <n v="2.1"/>
    <n v="0.92"/>
    <n v="1.1399999999999999"/>
    <x v="1226"/>
    <n v="1.1412"/>
    <n v="1.1375999999999999"/>
    <n v="0.81720000000000004"/>
    <n v="0.81720000000000004"/>
    <n v="0.26409624100239937"/>
    <n v="0.73590375899760063"/>
    <n v="0"/>
    <x v="0"/>
    <x v="0"/>
    <m/>
    <m/>
    <m/>
    <m/>
    <m/>
    <m/>
    <n v="2.1605759999999998"/>
    <m/>
    <m/>
    <m/>
    <m/>
    <m/>
    <m/>
    <m/>
    <m/>
    <m/>
    <m/>
    <m/>
    <s v="545723,73"/>
    <s v="6290699,57"/>
    <n v="2.1605759999999998"/>
    <n v="0"/>
    <n v="0"/>
  </r>
  <r>
    <n v="888"/>
    <x v="635"/>
    <s v=""/>
    <x v="1530"/>
    <n v="2017"/>
    <n v="18211211"/>
    <x v="273"/>
    <x v="633"/>
    <x v="622"/>
    <n v="8763"/>
    <s v="Rask Mølle"/>
    <n v="766"/>
    <n v="155"/>
    <x v="179"/>
    <m/>
    <s v="DC"/>
    <s v="Decentralt værk"/>
    <n v="351100"/>
    <n v="350010"/>
    <x v="792"/>
    <x v="1"/>
    <s v="kvt"/>
    <d v="1993-01-01T00:00:00"/>
    <m/>
    <n v="3.9"/>
    <n v="1.5"/>
    <n v="1.9"/>
    <x v="1227"/>
    <n v="0.14471999999999999"/>
    <n v="0.14471999999999999"/>
    <n v="0.16200000000000001"/>
    <n v="0.16200000000000001"/>
    <n v="0.16576909437292273"/>
    <n v="0.83423090562707725"/>
    <n v="0"/>
    <x v="0"/>
    <x v="0"/>
    <m/>
    <m/>
    <m/>
    <m/>
    <m/>
    <m/>
    <n v="0.43651080000000003"/>
    <m/>
    <m/>
    <m/>
    <m/>
    <m/>
    <m/>
    <m/>
    <m/>
    <m/>
    <m/>
    <m/>
    <s v="538292,97"/>
    <s v="6192130,41"/>
    <n v="0.43651080000000003"/>
    <n v="0"/>
    <n v="0"/>
  </r>
  <r>
    <n v="888"/>
    <x v="636"/>
    <s v=""/>
    <x v="1531"/>
    <n v="2017"/>
    <n v="18211211"/>
    <x v="273"/>
    <x v="634"/>
    <x v="622"/>
    <n v="8763"/>
    <s v="Rask Mølle"/>
    <n v="766"/>
    <n v="155"/>
    <x v="179"/>
    <m/>
    <s v="FJ"/>
    <s v="Fjernvarmeværk"/>
    <n v="353000"/>
    <n v="350030"/>
    <x v="56"/>
    <x v="0"/>
    <s v="fvv"/>
    <d v="1956-10-01T00:00:00"/>
    <m/>
    <n v="3"/>
    <n v="0"/>
    <n v="3"/>
    <x v="1228"/>
    <n v="2.4"/>
    <n v="2.4"/>
    <n v="0"/>
    <n v="0"/>
    <n v="1"/>
    <n v="0"/>
    <n v="0"/>
    <x v="0"/>
    <x v="0"/>
    <m/>
    <m/>
    <m/>
    <m/>
    <m/>
    <m/>
    <n v="2.4978492000000001"/>
    <m/>
    <m/>
    <m/>
    <m/>
    <m/>
    <m/>
    <m/>
    <m/>
    <m/>
    <m/>
    <m/>
    <s v="538292,97"/>
    <s v="6192130,41"/>
    <n v="2.4978492000000001"/>
    <n v="0"/>
    <n v="0"/>
  </r>
  <r>
    <n v="892"/>
    <x v="637"/>
    <s v=""/>
    <x v="1532"/>
    <n v="2017"/>
    <n v="27695949"/>
    <x v="274"/>
    <x v="635"/>
    <x v="623"/>
    <n v="4880"/>
    <s v="Nysted"/>
    <n v="376"/>
    <n v="53"/>
    <x v="255"/>
    <m/>
    <s v="FJ"/>
    <s v="Fjernvarmeværk"/>
    <n v="353000"/>
    <n v="350030"/>
    <x v="69"/>
    <x v="0"/>
    <s v="fvv"/>
    <d v="1988-10-01T00:00:00"/>
    <m/>
    <n v="5"/>
    <n v="0"/>
    <n v="5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676249"/>
    <s v="6061809"/>
    <n v="0"/>
    <n v="0"/>
    <n v="0"/>
  </r>
  <r>
    <n v="892"/>
    <x v="637"/>
    <s v=""/>
    <x v="1533"/>
    <n v="2017"/>
    <n v="27695949"/>
    <x v="274"/>
    <x v="635"/>
    <x v="623"/>
    <n v="4880"/>
    <s v="Nysted"/>
    <n v="376"/>
    <n v="53"/>
    <x v="255"/>
    <m/>
    <s v="FJ"/>
    <s v="Fjernvarmeværk"/>
    <n v="353000"/>
    <n v="350030"/>
    <x v="793"/>
    <x v="0"/>
    <s v="fvv"/>
    <d v="2006-11-01T00:00:00"/>
    <m/>
    <n v="6.3"/>
    <n v="0"/>
    <n v="6.3"/>
    <x v="1229"/>
    <n v="29.052"/>
    <n v="28.616"/>
    <n v="0"/>
    <n v="0"/>
    <n v="1"/>
    <n v="0"/>
    <n v="0"/>
    <x v="0"/>
    <x v="0"/>
    <m/>
    <m/>
    <m/>
    <m/>
    <m/>
    <m/>
    <m/>
    <m/>
    <m/>
    <n v="30.905999999999999"/>
    <m/>
    <m/>
    <n v="0"/>
    <m/>
    <m/>
    <m/>
    <m/>
    <m/>
    <s v="676249"/>
    <s v="6061809"/>
    <n v="0"/>
    <n v="30.905999999999999"/>
    <n v="0"/>
  </r>
  <r>
    <n v="893"/>
    <x v="638"/>
    <s v=""/>
    <x v="1534"/>
    <n v="2017"/>
    <n v="17689800"/>
    <x v="275"/>
    <x v="636"/>
    <x v="624"/>
    <n v="4800"/>
    <s v="Nykøbing F"/>
    <n v="376"/>
    <n v="52"/>
    <x v="256"/>
    <m/>
    <s v="FJ"/>
    <s v="Fjernvarmeværk"/>
    <n v="353000"/>
    <n v="350030"/>
    <x v="794"/>
    <x v="0"/>
    <s v="fvv"/>
    <d v="2007-01-01T00:00:00"/>
    <m/>
    <n v="8.8000000000000007"/>
    <n v="0"/>
    <n v="8.8000000000000007"/>
    <x v="1230"/>
    <n v="14.713200000000001"/>
    <n v="14.417999999999999"/>
    <n v="0"/>
    <n v="0"/>
    <n v="1"/>
    <n v="0"/>
    <n v="0"/>
    <x v="0"/>
    <x v="0"/>
    <m/>
    <m/>
    <m/>
    <m/>
    <m/>
    <m/>
    <m/>
    <m/>
    <m/>
    <n v="14.749000000000001"/>
    <m/>
    <n v="0"/>
    <m/>
    <m/>
    <m/>
    <m/>
    <m/>
    <m/>
    <s v="681831,38"/>
    <s v="6071525,91"/>
    <n v="0"/>
    <n v="14.749000000000001"/>
    <n v="0"/>
  </r>
  <r>
    <n v="893"/>
    <x v="638"/>
    <s v=""/>
    <x v="1535"/>
    <n v="2017"/>
    <n v="17689800"/>
    <x v="275"/>
    <x v="636"/>
    <x v="624"/>
    <n v="4800"/>
    <s v="Nykøbing F"/>
    <n v="376"/>
    <n v="52"/>
    <x v="256"/>
    <m/>
    <s v="FJ"/>
    <s v="Fjernvarmeværk"/>
    <n v="353000"/>
    <n v="350030"/>
    <x v="69"/>
    <x v="0"/>
    <s v="fvv"/>
    <d v="1988-01-01T00:00:00"/>
    <m/>
    <n v="8"/>
    <n v="0"/>
    <n v="7"/>
    <x v="1231"/>
    <n v="0.12564"/>
    <n v="0.12239999999999999"/>
    <n v="0"/>
    <n v="0"/>
    <n v="1"/>
    <n v="0"/>
    <n v="0"/>
    <x v="0"/>
    <x v="0"/>
    <m/>
    <n v="0.12559999999999999"/>
    <m/>
    <m/>
    <m/>
    <m/>
    <m/>
    <m/>
    <m/>
    <m/>
    <m/>
    <m/>
    <m/>
    <m/>
    <m/>
    <m/>
    <m/>
    <m/>
    <s v="681831,38"/>
    <s v="6071525,91"/>
    <n v="0.12559999999999999"/>
    <n v="0"/>
    <n v="0"/>
  </r>
  <r>
    <n v="893"/>
    <x v="638"/>
    <s v=""/>
    <x v="1536"/>
    <n v="2017"/>
    <n v="17689800"/>
    <x v="275"/>
    <x v="636"/>
    <x v="624"/>
    <n v="4800"/>
    <s v="Nykøbing F"/>
    <n v="376"/>
    <n v="52"/>
    <x v="256"/>
    <m/>
    <s v="FJ"/>
    <s v="Fjernvarmeværk"/>
    <n v="353000"/>
    <n v="350030"/>
    <x v="795"/>
    <x v="0"/>
    <s v="fvv"/>
    <d v="2013-01-01T00:00:00"/>
    <m/>
    <n v="11"/>
    <n v="0"/>
    <n v="10"/>
    <x v="1232"/>
    <n v="132.2064"/>
    <n v="129.56039999999999"/>
    <n v="0"/>
    <n v="0"/>
    <n v="1"/>
    <n v="0"/>
    <n v="0"/>
    <x v="0"/>
    <x v="0"/>
    <m/>
    <m/>
    <m/>
    <m/>
    <m/>
    <m/>
    <m/>
    <m/>
    <m/>
    <n v="132.20352"/>
    <m/>
    <m/>
    <m/>
    <m/>
    <m/>
    <m/>
    <m/>
    <m/>
    <s v="681831,38"/>
    <s v="6071525,91"/>
    <n v="0"/>
    <n v="132.20352"/>
    <n v="0"/>
  </r>
  <r>
    <n v="893"/>
    <x v="638"/>
    <s v=""/>
    <x v="1537"/>
    <n v="2017"/>
    <n v="17689800"/>
    <x v="275"/>
    <x v="636"/>
    <x v="624"/>
    <n v="4800"/>
    <s v="Nykøbing F"/>
    <n v="376"/>
    <n v="52"/>
    <x v="256"/>
    <m/>
    <s v="FJ"/>
    <s v="Fjernvarmeværk"/>
    <n v="353000"/>
    <n v="350030"/>
    <x v="67"/>
    <x v="3"/>
    <s v="fvv"/>
    <d v="2016-05-02T00:00:00"/>
    <m/>
    <n v="15"/>
    <n v="0"/>
    <n v="15"/>
    <x v="1233"/>
    <n v="28.090800000000002"/>
    <n v="27.2484"/>
    <n v="0"/>
    <n v="0"/>
    <n v="1"/>
    <n v="0"/>
    <n v="0"/>
    <x v="0"/>
    <x v="0"/>
    <m/>
    <m/>
    <m/>
    <m/>
    <m/>
    <m/>
    <m/>
    <m/>
    <m/>
    <m/>
    <m/>
    <m/>
    <m/>
    <m/>
    <m/>
    <n v="28.090799999999998"/>
    <m/>
    <m/>
    <s v="681831,38"/>
    <s v="6071525,91"/>
    <n v="0"/>
    <n v="28.090799999999998"/>
    <n v="0"/>
  </r>
  <r>
    <n v="894"/>
    <x v="639"/>
    <s v=""/>
    <x v="1538"/>
    <n v="2017"/>
    <n v="17360698"/>
    <x v="276"/>
    <x v="637"/>
    <x v="625"/>
    <n v="4873"/>
    <s v="Væggerløse"/>
    <n v="376"/>
    <n v="63"/>
    <x v="257"/>
    <m/>
    <s v="FJ"/>
    <s v="Fjernvarmeværk"/>
    <n v="353000"/>
    <n v="350030"/>
    <x v="796"/>
    <x v="0"/>
    <s v="fvv"/>
    <d v="2003-10-01T00:00:00"/>
    <m/>
    <n v="6.3"/>
    <n v="0"/>
    <n v="6.3"/>
    <x v="1234"/>
    <n v="102.2544"/>
    <n v="102.2544"/>
    <n v="0"/>
    <n v="0"/>
    <n v="1"/>
    <n v="0"/>
    <n v="0"/>
    <x v="0"/>
    <x v="0"/>
    <m/>
    <m/>
    <m/>
    <m/>
    <m/>
    <m/>
    <m/>
    <m/>
    <m/>
    <n v="51.866500000000002"/>
    <m/>
    <n v="50.532499999999999"/>
    <n v="0"/>
    <m/>
    <m/>
    <m/>
    <m/>
    <m/>
    <s v="688589"/>
    <s v="6067517"/>
    <n v="0"/>
    <n v="102.399"/>
    <n v="0"/>
  </r>
  <r>
    <n v="894"/>
    <x v="639"/>
    <s v=""/>
    <x v="1539"/>
    <n v="2017"/>
    <n v="17360698"/>
    <x v="276"/>
    <x v="637"/>
    <x v="625"/>
    <n v="4873"/>
    <s v="Væggerløse"/>
    <n v="376"/>
    <n v="63"/>
    <x v="257"/>
    <m/>
    <s v="FJ"/>
    <s v="Fjernvarmeværk"/>
    <n v="353000"/>
    <n v="350030"/>
    <x v="69"/>
    <x v="0"/>
    <s v="fvv"/>
    <d v="1988-08-01T00:00:00"/>
    <m/>
    <n v="6.3"/>
    <n v="0"/>
    <n v="6.3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688589"/>
    <s v="6067517"/>
    <n v="0"/>
    <n v="0"/>
    <n v="0"/>
  </r>
  <r>
    <n v="894"/>
    <x v="639"/>
    <s v=""/>
    <x v="1540"/>
    <n v="2017"/>
    <n v="17360698"/>
    <x v="276"/>
    <x v="637"/>
    <x v="625"/>
    <n v="4873"/>
    <s v="Væggerløse"/>
    <n v="376"/>
    <n v="63"/>
    <x v="257"/>
    <m/>
    <s v="FJ"/>
    <s v="Fjernvarmeværk"/>
    <n v="353000"/>
    <n v="350030"/>
    <x v="797"/>
    <x v="3"/>
    <s v="fvv"/>
    <d v="2011-09-01T00:00:00"/>
    <m/>
    <n v="7.8"/>
    <n v="0"/>
    <n v="7.8"/>
    <x v="1235"/>
    <n v="19.097999999999999"/>
    <n v="19.097999999999999"/>
    <n v="0"/>
    <n v="0"/>
    <n v="1"/>
    <n v="0"/>
    <n v="0"/>
    <x v="0"/>
    <x v="0"/>
    <m/>
    <m/>
    <m/>
    <m/>
    <m/>
    <m/>
    <m/>
    <m/>
    <m/>
    <m/>
    <m/>
    <m/>
    <m/>
    <m/>
    <m/>
    <n v="19.097999999999999"/>
    <m/>
    <m/>
    <s v="688589"/>
    <s v="6067517"/>
    <n v="0"/>
    <n v="19.097999999999999"/>
    <n v="0"/>
  </r>
  <r>
    <n v="895"/>
    <x v="640"/>
    <s v=""/>
    <x v="1541"/>
    <n v="2017"/>
    <n v="17590286"/>
    <x v="277"/>
    <x v="638"/>
    <x v="626"/>
    <n v="9881"/>
    <s v="Bindslev"/>
    <n v="860"/>
    <n v="357"/>
    <x v="258"/>
    <m/>
    <s v="DC"/>
    <s v="Decentralt værk"/>
    <n v="351100"/>
    <n v="350010"/>
    <x v="56"/>
    <x v="0"/>
    <s v="fvv"/>
    <d v="1995-01-01T00:00:00"/>
    <m/>
    <n v="2"/>
    <n v="0"/>
    <n v="1.8"/>
    <x v="1236"/>
    <n v="0.10692"/>
    <n v="0.10692"/>
    <n v="0"/>
    <n v="0"/>
    <n v="1"/>
    <n v="0"/>
    <n v="0"/>
    <x v="0"/>
    <x v="0"/>
    <m/>
    <m/>
    <m/>
    <m/>
    <m/>
    <m/>
    <n v="0.10414799999999999"/>
    <m/>
    <m/>
    <m/>
    <m/>
    <m/>
    <m/>
    <m/>
    <m/>
    <m/>
    <m/>
    <m/>
    <s v="571253"/>
    <s v="6383001"/>
    <n v="0.10414799999999999"/>
    <n v="0"/>
    <n v="0"/>
  </r>
  <r>
    <n v="895"/>
    <x v="640"/>
    <s v=""/>
    <x v="1542"/>
    <n v="2017"/>
    <n v="17590286"/>
    <x v="277"/>
    <x v="638"/>
    <x v="626"/>
    <n v="9881"/>
    <s v="Bindslev"/>
    <n v="860"/>
    <n v="357"/>
    <x v="258"/>
    <m/>
    <s v="DC"/>
    <s v="Decentralt værk"/>
    <n v="351100"/>
    <n v="350010"/>
    <x v="195"/>
    <x v="1"/>
    <s v="kvt"/>
    <d v="2005-09-20T00:00:00"/>
    <m/>
    <n v="4.32"/>
    <n v="1.82"/>
    <n v="2.19"/>
    <x v="1237"/>
    <n v="2.052E-2"/>
    <n v="2.052E-2"/>
    <n v="1.728E-2"/>
    <n v="1.728E-2"/>
    <n v="0.23299542184434271"/>
    <n v="0.76700457815565726"/>
    <n v="0"/>
    <x v="0"/>
    <x v="0"/>
    <m/>
    <m/>
    <m/>
    <m/>
    <m/>
    <m/>
    <n v="4.4035200000000004E-2"/>
    <m/>
    <m/>
    <m/>
    <m/>
    <m/>
    <m/>
    <m/>
    <m/>
    <m/>
    <m/>
    <m/>
    <s v="571253"/>
    <s v="6383001"/>
    <n v="4.4035200000000004E-2"/>
    <n v="0"/>
    <n v="0"/>
  </r>
  <r>
    <n v="895"/>
    <x v="640"/>
    <s v=""/>
    <x v="1543"/>
    <n v="2017"/>
    <n v="17590286"/>
    <x v="277"/>
    <x v="638"/>
    <x v="626"/>
    <n v="9881"/>
    <s v="Bindslev"/>
    <n v="860"/>
    <n v="357"/>
    <x v="258"/>
    <m/>
    <s v="DC"/>
    <s v="Decentralt værk"/>
    <n v="351100"/>
    <n v="350010"/>
    <x v="798"/>
    <x v="3"/>
    <s v="fvv"/>
    <d v="2013-10-01T00:00:00"/>
    <m/>
    <n v="3"/>
    <n v="0"/>
    <n v="3"/>
    <x v="1238"/>
    <n v="7.1532"/>
    <n v="7.1532"/>
    <n v="0"/>
    <n v="0"/>
    <n v="1"/>
    <n v="0"/>
    <n v="0"/>
    <x v="0"/>
    <x v="0"/>
    <m/>
    <m/>
    <m/>
    <m/>
    <m/>
    <m/>
    <m/>
    <m/>
    <m/>
    <m/>
    <m/>
    <m/>
    <m/>
    <m/>
    <m/>
    <n v="7.1532"/>
    <m/>
    <m/>
    <s v="571253"/>
    <s v="6383001"/>
    <n v="0"/>
    <n v="7.1532"/>
    <n v="0"/>
  </r>
  <r>
    <n v="895"/>
    <x v="640"/>
    <s v=""/>
    <x v="1544"/>
    <n v="2017"/>
    <n v="17590286"/>
    <x v="277"/>
    <x v="638"/>
    <x v="626"/>
    <n v="9881"/>
    <s v="Bindslev"/>
    <n v="860"/>
    <n v="357"/>
    <x v="258"/>
    <m/>
    <s v="DC"/>
    <s v="Decentralt værk"/>
    <n v="351100"/>
    <n v="350010"/>
    <x v="799"/>
    <x v="0"/>
    <s v="fvv"/>
    <d v="2015-11-02T00:00:00"/>
    <m/>
    <n v="1"/>
    <n v="0"/>
    <n v="0.92"/>
    <x v="1239"/>
    <n v="20.563199999999998"/>
    <n v="20.563199999999998"/>
    <n v="0"/>
    <n v="0"/>
    <n v="1"/>
    <n v="0"/>
    <n v="0"/>
    <x v="0"/>
    <x v="0"/>
    <m/>
    <m/>
    <m/>
    <m/>
    <m/>
    <m/>
    <m/>
    <m/>
    <m/>
    <m/>
    <m/>
    <m/>
    <n v="22.434999999999999"/>
    <m/>
    <m/>
    <m/>
    <m/>
    <m/>
    <s v="571253"/>
    <s v="6383001"/>
    <n v="0"/>
    <n v="22.434999999999999"/>
    <n v="0"/>
  </r>
  <r>
    <n v="907"/>
    <x v="641"/>
    <s v=""/>
    <x v="1545"/>
    <n v="2017"/>
    <n v="29781834"/>
    <x v="278"/>
    <x v="639"/>
    <x v="627"/>
    <n v="4800"/>
    <s v="Nykøbing F"/>
    <n v="376"/>
    <n v="51"/>
    <x v="93"/>
    <n v="1"/>
    <s v="ER"/>
    <s v="Erhvervsværk"/>
    <n v="108100"/>
    <n v="100050"/>
    <x v="410"/>
    <x v="8"/>
    <s v="pev"/>
    <d v="1960-01-01T00:00:00"/>
    <m/>
    <n v="33.42"/>
    <n v="9"/>
    <n v="29.5"/>
    <x v="1240"/>
    <n v="192.017"/>
    <n v="0"/>
    <n v="34.763759999999998"/>
    <n v="0"/>
    <n v="0"/>
    <n v="0.35196883462048367"/>
    <n v="0.64803116537951633"/>
    <x v="0"/>
    <x v="0"/>
    <m/>
    <n v="263.28575000000001"/>
    <m/>
    <m/>
    <m/>
    <m/>
    <m/>
    <m/>
    <m/>
    <m/>
    <m/>
    <m/>
    <m/>
    <m/>
    <m/>
    <m/>
    <m/>
    <m/>
    <s v="685078,46"/>
    <s v="6072134,08"/>
    <n v="263.28575000000001"/>
    <n v="0"/>
    <n v="0"/>
  </r>
  <r>
    <n v="907"/>
    <x v="641"/>
    <s v=""/>
    <x v="1546"/>
    <n v="2017"/>
    <n v="29781834"/>
    <x v="278"/>
    <x v="639"/>
    <x v="627"/>
    <n v="4800"/>
    <s v="Nykøbing F"/>
    <n v="376"/>
    <n v="51"/>
    <x v="93"/>
    <n v="1"/>
    <s v="ER"/>
    <s v="Erhvervsværk"/>
    <n v="108100"/>
    <n v="100050"/>
    <x v="800"/>
    <x v="6"/>
    <s v="pvp"/>
    <d v="1990-01-01T00:00:00"/>
    <m/>
    <n v="10"/>
    <n v="0"/>
    <n v="10"/>
    <x v="1241"/>
    <n v="63.1"/>
    <n v="63.1"/>
    <n v="0"/>
    <n v="0"/>
    <n v="1"/>
    <n v="0"/>
    <n v="0"/>
    <x v="0"/>
    <x v="0"/>
    <m/>
    <m/>
    <m/>
    <m/>
    <m/>
    <m/>
    <m/>
    <m/>
    <m/>
    <m/>
    <m/>
    <m/>
    <m/>
    <m/>
    <n v="63.115199999999994"/>
    <m/>
    <m/>
    <m/>
    <s v="685078,46"/>
    <s v="6072134,08"/>
    <n v="0"/>
    <n v="63.115199999999994"/>
    <n v="0"/>
  </r>
  <r>
    <n v="907"/>
    <x v="641"/>
    <s v=""/>
    <x v="1547"/>
    <n v="2017"/>
    <n v="29781834"/>
    <x v="278"/>
    <x v="639"/>
    <x v="627"/>
    <n v="4800"/>
    <s v="Nykøbing F"/>
    <n v="376"/>
    <n v="51"/>
    <x v="93"/>
    <n v="1"/>
    <s v="ER"/>
    <s v="Erhvervsværk"/>
    <n v="108100"/>
    <n v="100050"/>
    <x v="4"/>
    <x v="15"/>
    <s v="pvp"/>
    <d v="1992-01-01T00:00:00"/>
    <m/>
    <n v="12.1"/>
    <n v="0"/>
    <n v="10.8"/>
    <x v="1242"/>
    <n v="87.614000000000004"/>
    <n v="0"/>
    <n v="0"/>
    <n v="0"/>
    <n v="0"/>
    <n v="0"/>
    <n v="1"/>
    <x v="0"/>
    <x v="0"/>
    <m/>
    <n v="88.737200000000001"/>
    <m/>
    <m/>
    <m/>
    <m/>
    <m/>
    <m/>
    <n v="9.2879060000000013"/>
    <m/>
    <m/>
    <m/>
    <m/>
    <m/>
    <m/>
    <m/>
    <m/>
    <m/>
    <s v="685078,46"/>
    <s v="6072134,08"/>
    <n v="88.737200000000001"/>
    <n v="9.2879060000000013"/>
    <n v="0"/>
  </r>
  <r>
    <n v="907"/>
    <x v="641"/>
    <s v=""/>
    <x v="1548"/>
    <n v="2017"/>
    <n v="29781834"/>
    <x v="278"/>
    <x v="639"/>
    <x v="627"/>
    <n v="4800"/>
    <s v="Nykøbing F"/>
    <n v="376"/>
    <n v="51"/>
    <x v="93"/>
    <n v="1"/>
    <s v="ER"/>
    <s v="Erhvervsværk"/>
    <n v="108100"/>
    <n v="100050"/>
    <x v="801"/>
    <x v="15"/>
    <s v="pvp"/>
    <d v="1980-01-01T00:00:00"/>
    <m/>
    <n v="7.34"/>
    <n v="0"/>
    <n v="4.5"/>
    <x v="1243"/>
    <n v="18.3"/>
    <n v="0"/>
    <n v="0"/>
    <n v="0"/>
    <n v="0"/>
    <n v="0"/>
    <n v="1"/>
    <x v="0"/>
    <x v="0"/>
    <m/>
    <n v="21.520075000000002"/>
    <m/>
    <m/>
    <m/>
    <m/>
    <m/>
    <m/>
    <m/>
    <m/>
    <m/>
    <m/>
    <m/>
    <m/>
    <m/>
    <m/>
    <m/>
    <m/>
    <s v="685078,46"/>
    <s v="6072134,08"/>
    <n v="21.520075000000002"/>
    <n v="0"/>
    <n v="0"/>
  </r>
  <r>
    <n v="907"/>
    <x v="641"/>
    <s v=""/>
    <x v="1549"/>
    <n v="2017"/>
    <n v="29781834"/>
    <x v="278"/>
    <x v="639"/>
    <x v="627"/>
    <n v="4800"/>
    <s v="Nykøbing F"/>
    <n v="376"/>
    <n v="51"/>
    <x v="93"/>
    <n v="1"/>
    <s v="ER"/>
    <s v="Erhvervsværk"/>
    <n v="108100"/>
    <n v="100050"/>
    <x v="6"/>
    <x v="15"/>
    <s v="pvp"/>
    <d v="1978-01-01T00:00:00"/>
    <m/>
    <n v="22.58"/>
    <n v="0"/>
    <n v="20"/>
    <x v="1244"/>
    <n v="103.29300000000001"/>
    <n v="0"/>
    <n v="0"/>
    <n v="0"/>
    <n v="0"/>
    <n v="0"/>
    <n v="1"/>
    <x v="0"/>
    <x v="0"/>
    <m/>
    <n v="125.71782499999999"/>
    <m/>
    <m/>
    <m/>
    <m/>
    <m/>
    <m/>
    <m/>
    <m/>
    <m/>
    <m/>
    <m/>
    <m/>
    <m/>
    <m/>
    <m/>
    <m/>
    <s v="685078,46"/>
    <s v="6072134,08"/>
    <n v="125.71782499999999"/>
    <n v="0"/>
    <n v="0"/>
  </r>
  <r>
    <n v="907"/>
    <x v="641"/>
    <s v=""/>
    <x v="1550"/>
    <n v="2017"/>
    <n v="29781834"/>
    <x v="278"/>
    <x v="639"/>
    <x v="627"/>
    <n v="4800"/>
    <s v="Nykøbing F"/>
    <n v="376"/>
    <n v="51"/>
    <x v="93"/>
    <n v="1"/>
    <s v="ER"/>
    <s v="Erhvervsværk"/>
    <n v="108100"/>
    <n v="100050"/>
    <x v="567"/>
    <x v="8"/>
    <s v="pev"/>
    <d v="1963-01-01T00:00:00"/>
    <m/>
    <n v="39.9"/>
    <n v="9"/>
    <n v="34.700000000000003"/>
    <x v="1245"/>
    <n v="240.68"/>
    <n v="0"/>
    <n v="42.233040000000003"/>
    <n v="0"/>
    <n v="0"/>
    <n v="0.34487294759702181"/>
    <n v="0.65512705240297819"/>
    <x v="0"/>
    <x v="0"/>
    <m/>
    <n v="319.83452500000004"/>
    <m/>
    <m/>
    <m/>
    <m/>
    <m/>
    <m/>
    <m/>
    <m/>
    <m/>
    <m/>
    <m/>
    <m/>
    <m/>
    <m/>
    <m/>
    <m/>
    <s v="685078,46"/>
    <s v="6072134,08"/>
    <n v="319.83452500000004"/>
    <n v="0"/>
    <n v="0"/>
  </r>
  <r>
    <n v="907"/>
    <x v="642"/>
    <s v=""/>
    <x v="1551"/>
    <n v="2017"/>
    <n v="29781834"/>
    <x v="278"/>
    <x v="640"/>
    <x v="628"/>
    <n v="4900"/>
    <s v="Nakskov"/>
    <n v="360"/>
    <m/>
    <x v="18"/>
    <n v="1"/>
    <s v="ER"/>
    <s v="Erhvervsværk"/>
    <n v="108100"/>
    <n v="100050"/>
    <x v="802"/>
    <x v="8"/>
    <s v="pev"/>
    <d v="1994-10-03T00:00:00"/>
    <m/>
    <n v="60"/>
    <n v="8"/>
    <n v="45"/>
    <x v="21"/>
    <n v="0"/>
    <n v="0"/>
    <n v="46.357199999999999"/>
    <n v="0"/>
    <n v="0"/>
    <n v="1"/>
    <n v="0"/>
    <x v="0"/>
    <x v="0"/>
    <m/>
    <n v="0"/>
    <m/>
    <m/>
    <m/>
    <m/>
    <m/>
    <m/>
    <n v="0"/>
    <m/>
    <m/>
    <m/>
    <m/>
    <m/>
    <m/>
    <m/>
    <m/>
    <m/>
    <s v="637927,96"/>
    <s v="6078088,01"/>
    <n v="0"/>
    <n v="0"/>
    <n v="0"/>
  </r>
  <r>
    <n v="907"/>
    <x v="642"/>
    <s v=""/>
    <x v="1552"/>
    <n v="2017"/>
    <n v="29781834"/>
    <x v="278"/>
    <x v="640"/>
    <x v="628"/>
    <n v="4900"/>
    <s v="Nakskov"/>
    <n v="360"/>
    <m/>
    <x v="18"/>
    <n v="1"/>
    <s v="ER"/>
    <s v="Erhvervsværk"/>
    <n v="108100"/>
    <n v="100050"/>
    <x v="803"/>
    <x v="0"/>
    <s v="pvp"/>
    <d v="1976-01-01T00:00:00"/>
    <m/>
    <n v="3.8"/>
    <n v="0"/>
    <n v="3.1"/>
    <x v="21"/>
    <n v="0"/>
    <n v="0"/>
    <n v="0"/>
    <n v="0"/>
    <n v="0"/>
    <n v="0"/>
    <n v="1"/>
    <x v="0"/>
    <x v="0"/>
    <m/>
    <n v="0"/>
    <m/>
    <m/>
    <m/>
    <m/>
    <m/>
    <m/>
    <n v="0"/>
    <m/>
    <m/>
    <m/>
    <m/>
    <m/>
    <m/>
    <m/>
    <m/>
    <m/>
    <s v="637927,96"/>
    <s v="6078088,01"/>
    <n v="0"/>
    <n v="0"/>
    <n v="0"/>
  </r>
  <r>
    <n v="907"/>
    <x v="642"/>
    <s v=""/>
    <x v="1553"/>
    <n v="2017"/>
    <n v="29781834"/>
    <x v="278"/>
    <x v="640"/>
    <x v="628"/>
    <n v="4900"/>
    <s v="Nakskov"/>
    <n v="360"/>
    <m/>
    <x v="18"/>
    <n v="1"/>
    <s v="ER"/>
    <s v="Erhvervsværk"/>
    <n v="108100"/>
    <n v="100050"/>
    <x v="804"/>
    <x v="8"/>
    <s v="pev"/>
    <d v="1966-12-13T00:00:00"/>
    <m/>
    <n v="33"/>
    <n v="3.6"/>
    <n v="26"/>
    <x v="21"/>
    <n v="0"/>
    <n v="0"/>
    <n v="0"/>
    <n v="0"/>
    <n v="0"/>
    <n v="0"/>
    <n v="1"/>
    <x v="1"/>
    <x v="0"/>
    <m/>
    <m/>
    <m/>
    <m/>
    <m/>
    <m/>
    <m/>
    <m/>
    <n v="0"/>
    <m/>
    <m/>
    <m/>
    <m/>
    <m/>
    <m/>
    <m/>
    <m/>
    <m/>
    <s v="637927,96"/>
    <s v="6078088,01"/>
    <n v="0"/>
    <n v="0"/>
    <n v="0"/>
  </r>
  <r>
    <n v="907"/>
    <x v="642"/>
    <s v=""/>
    <x v="1554"/>
    <n v="2017"/>
    <n v="29781834"/>
    <x v="278"/>
    <x v="640"/>
    <x v="628"/>
    <n v="4900"/>
    <s v="Nakskov"/>
    <n v="360"/>
    <m/>
    <x v="18"/>
    <n v="1"/>
    <s v="ER"/>
    <s v="Erhvervsværk"/>
    <n v="108100"/>
    <n v="100050"/>
    <x v="805"/>
    <x v="8"/>
    <s v="pev"/>
    <d v="1972-09-22T00:00:00"/>
    <m/>
    <n v="69.2"/>
    <n v="8"/>
    <n v="45"/>
    <x v="21"/>
    <n v="0"/>
    <n v="0"/>
    <n v="0"/>
    <n v="0"/>
    <n v="0"/>
    <n v="0"/>
    <n v="1"/>
    <x v="0"/>
    <x v="0"/>
    <m/>
    <n v="0"/>
    <m/>
    <m/>
    <m/>
    <m/>
    <m/>
    <m/>
    <m/>
    <m/>
    <m/>
    <m/>
    <m/>
    <m/>
    <m/>
    <m/>
    <m/>
    <m/>
    <s v="637927,96"/>
    <s v="6078088,01"/>
    <n v="0"/>
    <n v="0"/>
    <n v="0"/>
  </r>
  <r>
    <n v="909"/>
    <x v="643"/>
    <s v=""/>
    <x v="1555"/>
    <n v="2017"/>
    <n v="63049611"/>
    <x v="279"/>
    <x v="641"/>
    <x v="629"/>
    <n v="6270"/>
    <s v="Tønder"/>
    <n v="550"/>
    <n v="115"/>
    <x v="177"/>
    <n v="16"/>
    <s v="ER"/>
    <s v="Erhvervsværk"/>
    <n v="172900"/>
    <n v="170000"/>
    <x v="806"/>
    <x v="7"/>
    <s v="pev"/>
    <d v="2012-01-01T00:00:00"/>
    <m/>
    <n v="22.15"/>
    <n v="6.9"/>
    <n v="14"/>
    <x v="21"/>
    <n v="0"/>
    <n v="0"/>
    <n v="0"/>
    <n v="0"/>
    <n v="0"/>
    <n v="0"/>
    <n v="1"/>
    <x v="0"/>
    <x v="0"/>
    <m/>
    <m/>
    <m/>
    <m/>
    <m/>
    <m/>
    <n v="0"/>
    <m/>
    <m/>
    <m/>
    <m/>
    <m/>
    <m/>
    <m/>
    <m/>
    <m/>
    <m/>
    <m/>
    <s v="490530"/>
    <s v="6086648"/>
    <n v="0"/>
    <n v="0"/>
    <n v="0"/>
  </r>
  <r>
    <n v="909"/>
    <x v="643"/>
    <s v=""/>
    <x v="1556"/>
    <n v="2017"/>
    <n v="63049611"/>
    <x v="279"/>
    <x v="641"/>
    <x v="629"/>
    <n v="6270"/>
    <s v="Tønder"/>
    <n v="550"/>
    <n v="115"/>
    <x v="177"/>
    <n v="16"/>
    <s v="ER"/>
    <s v="Erhvervsværk"/>
    <n v="172900"/>
    <n v="170000"/>
    <x v="807"/>
    <x v="7"/>
    <s v="pev"/>
    <d v="2012-01-01T00:00:00"/>
    <m/>
    <n v="22.15"/>
    <n v="6.9"/>
    <n v="14"/>
    <x v="1246"/>
    <n v="209.5490772"/>
    <n v="0"/>
    <n v="114.473448"/>
    <n v="5.976"/>
    <n v="0"/>
    <n v="0.76398423584807429"/>
    <n v="0.23601576415192571"/>
    <x v="0"/>
    <x v="0"/>
    <m/>
    <m/>
    <m/>
    <m/>
    <m/>
    <m/>
    <n v="443.93025599999999"/>
    <m/>
    <m/>
    <m/>
    <m/>
    <m/>
    <m/>
    <m/>
    <m/>
    <m/>
    <m/>
    <m/>
    <s v="490530"/>
    <s v="6086648"/>
    <n v="443.93025599999999"/>
    <n v="0"/>
    <n v="0"/>
  </r>
  <r>
    <n v="922"/>
    <x v="644"/>
    <s v=""/>
    <x v="1557"/>
    <n v="2017"/>
    <n v="15672099"/>
    <x v="280"/>
    <x v="642"/>
    <x v="630"/>
    <n v="8000"/>
    <s v="Århus C"/>
    <n v="751"/>
    <m/>
    <x v="18"/>
    <n v="1"/>
    <s v="ER"/>
    <s v="Erhvervsværk"/>
    <n v="104100"/>
    <n v="100050"/>
    <x v="808"/>
    <x v="8"/>
    <s v="pev"/>
    <d v="1968-01-01T00:00:00"/>
    <m/>
    <n v="30"/>
    <n v="1.29"/>
    <n v="25.5"/>
    <x v="1247"/>
    <n v="213.66132999999999"/>
    <n v="0"/>
    <n v="10.3104"/>
    <n v="0"/>
    <n v="0"/>
    <n v="0.12646011715893368"/>
    <n v="0.87353988284106632"/>
    <x v="0"/>
    <x v="0"/>
    <m/>
    <n v="199.31699700000001"/>
    <m/>
    <n v="0"/>
    <m/>
    <m/>
    <m/>
    <n v="0"/>
    <m/>
    <m/>
    <m/>
    <n v="0"/>
    <m/>
    <n v="49.540485000000004"/>
    <m/>
    <m/>
    <m/>
    <m/>
    <s v="575304,88"/>
    <s v="6223014"/>
    <n v="199.31699700000001"/>
    <n v="49.540485000000004"/>
    <n v="0"/>
  </r>
  <r>
    <n v="922"/>
    <x v="644"/>
    <s v=""/>
    <x v="1558"/>
    <n v="2017"/>
    <n v="15672099"/>
    <x v="280"/>
    <x v="642"/>
    <x v="630"/>
    <n v="8000"/>
    <s v="Århus C"/>
    <n v="751"/>
    <m/>
    <x v="18"/>
    <n v="1"/>
    <s v="ER"/>
    <s v="Erhvervsværk"/>
    <n v="104100"/>
    <n v="100050"/>
    <x v="809"/>
    <x v="8"/>
    <s v="pev"/>
    <d v="1971-01-01T00:00:00"/>
    <m/>
    <n v="30"/>
    <n v="1.29"/>
    <n v="25.5"/>
    <x v="1247"/>
    <n v="213.66130000000001"/>
    <n v="0"/>
    <n v="10.3104"/>
    <n v="0"/>
    <n v="0"/>
    <n v="0.1264601326696444"/>
    <n v="0.8735398673303556"/>
    <x v="0"/>
    <x v="0"/>
    <m/>
    <n v="199.31699700000001"/>
    <m/>
    <m/>
    <m/>
    <m/>
    <m/>
    <m/>
    <m/>
    <m/>
    <m/>
    <m/>
    <m/>
    <n v="49.540485000000004"/>
    <m/>
    <m/>
    <m/>
    <m/>
    <s v="575304,88"/>
    <s v="6223014"/>
    <n v="199.31699700000001"/>
    <n v="49.540485000000004"/>
    <n v="0"/>
  </r>
  <r>
    <n v="922"/>
    <x v="644"/>
    <s v=""/>
    <x v="1559"/>
    <n v="2017"/>
    <n v="15672099"/>
    <x v="280"/>
    <x v="642"/>
    <x v="630"/>
    <n v="8000"/>
    <s v="Århus C"/>
    <n v="751"/>
    <m/>
    <x v="18"/>
    <n v="1"/>
    <s v="ER"/>
    <s v="Erhvervsværk"/>
    <n v="104100"/>
    <n v="100050"/>
    <x v="810"/>
    <x v="8"/>
    <s v="pev"/>
    <d v="1996-01-01T00:00:00"/>
    <m/>
    <n v="30"/>
    <n v="1.3"/>
    <n v="25.5"/>
    <x v="1248"/>
    <n v="189.3511"/>
    <n v="0"/>
    <n v="0"/>
    <n v="0"/>
    <n v="0"/>
    <n v="0"/>
    <n v="1"/>
    <x v="0"/>
    <x v="0"/>
    <m/>
    <n v="199.31699700000001"/>
    <m/>
    <m/>
    <m/>
    <m/>
    <m/>
    <m/>
    <m/>
    <m/>
    <m/>
    <m/>
    <m/>
    <m/>
    <m/>
    <m/>
    <m/>
    <m/>
    <s v="575304,88"/>
    <s v="6223014"/>
    <n v="199.31699700000001"/>
    <n v="0"/>
    <n v="0"/>
  </r>
  <r>
    <n v="922"/>
    <x v="644"/>
    <s v=""/>
    <x v="1560"/>
    <n v="2017"/>
    <n v="15672099"/>
    <x v="280"/>
    <x v="642"/>
    <x v="630"/>
    <n v="8000"/>
    <s v="Århus C"/>
    <n v="751"/>
    <m/>
    <x v="18"/>
    <n v="1"/>
    <s v="ER"/>
    <s v="Erhvervsværk"/>
    <n v="104100"/>
    <n v="100050"/>
    <x v="811"/>
    <x v="8"/>
    <s v="pev"/>
    <d v="1967-01-01T00:00:00"/>
    <d v="2017-02-01T00:00:00"/>
    <n v="10"/>
    <n v="0.4"/>
    <n v="8.5"/>
    <x v="1249"/>
    <n v="63.117049999999999"/>
    <n v="0"/>
    <n v="0"/>
    <n v="0"/>
    <n v="0"/>
    <n v="0"/>
    <n v="1"/>
    <x v="0"/>
    <x v="0"/>
    <m/>
    <n v="66.438998999999995"/>
    <m/>
    <m/>
    <m/>
    <m/>
    <m/>
    <m/>
    <m/>
    <m/>
    <m/>
    <m/>
    <m/>
    <m/>
    <m/>
    <m/>
    <m/>
    <m/>
    <s v="575304,88"/>
    <s v="6223014"/>
    <n v="66.438998999999995"/>
    <n v="0"/>
    <n v="0"/>
  </r>
  <r>
    <n v="928"/>
    <x v="645"/>
    <s v=""/>
    <x v="1561"/>
    <n v="2017"/>
    <n v="21210285"/>
    <x v="281"/>
    <x v="643"/>
    <x v="631"/>
    <n v="4623"/>
    <s v="Lille Skensved"/>
    <n v="259"/>
    <n v="2"/>
    <x v="5"/>
    <n v="1"/>
    <s v="ER"/>
    <s v="Erhvervsværk"/>
    <n v="205900"/>
    <n v="200020"/>
    <x v="13"/>
    <x v="8"/>
    <s v="pev"/>
    <d v="1986-01-29T00:00:00"/>
    <m/>
    <n v="45"/>
    <n v="5.89"/>
    <n v="36"/>
    <x v="1250"/>
    <n v="924.005"/>
    <n v="0"/>
    <n v="144.27467999999999"/>
    <n v="0"/>
    <n v="0"/>
    <n v="0.31899673963346187"/>
    <n v="0.68100326036653813"/>
    <x v="0"/>
    <x v="0"/>
    <m/>
    <m/>
    <m/>
    <n v="5.0576700000000002E-2"/>
    <m/>
    <m/>
    <n v="1148.686506"/>
    <m/>
    <m/>
    <m/>
    <m/>
    <m/>
    <m/>
    <m/>
    <m/>
    <m/>
    <m/>
    <m/>
    <s v="698444,55"/>
    <s v="6155965,47"/>
    <n v="1148.7370827"/>
    <n v="0"/>
    <n v="0"/>
  </r>
  <r>
    <n v="947"/>
    <x v="646"/>
    <s v=""/>
    <x v="1562"/>
    <n v="2017"/>
    <n v="18073498"/>
    <x v="282"/>
    <x v="644"/>
    <x v="632"/>
    <n v="9330"/>
    <s v="Dronninglund"/>
    <n v="813"/>
    <n v="381"/>
    <x v="259"/>
    <m/>
    <s v="DC"/>
    <s v="Decentralt værk"/>
    <n v="351100"/>
    <n v="350010"/>
    <x v="812"/>
    <x v="1"/>
    <s v="kvt"/>
    <d v="1995-01-01T00:00:00"/>
    <m/>
    <n v="2.4"/>
    <n v="0.8"/>
    <n v="1.2"/>
    <x v="1251"/>
    <n v="0"/>
    <n v="0"/>
    <n v="0"/>
    <n v="0"/>
    <n v="1"/>
    <n v="0"/>
    <n v="0"/>
    <x v="0"/>
    <x v="0"/>
    <m/>
    <m/>
    <m/>
    <m/>
    <m/>
    <m/>
    <n v="2.3760000000000001E-3"/>
    <m/>
    <m/>
    <m/>
    <m/>
    <m/>
    <m/>
    <m/>
    <m/>
    <m/>
    <m/>
    <m/>
    <s v="583761,93"/>
    <s v="6344628,79"/>
    <n v="2.3760000000000001E-3"/>
    <n v="0"/>
    <n v="0"/>
  </r>
  <r>
    <n v="947"/>
    <x v="646"/>
    <s v=""/>
    <x v="1563"/>
    <n v="2017"/>
    <n v="18073498"/>
    <x v="282"/>
    <x v="644"/>
    <x v="632"/>
    <n v="9330"/>
    <s v="Dronninglund"/>
    <n v="813"/>
    <n v="381"/>
    <x v="259"/>
    <m/>
    <s v="DC"/>
    <s v="Decentralt værk"/>
    <n v="351100"/>
    <n v="350010"/>
    <x v="56"/>
    <x v="0"/>
    <s v="fvv"/>
    <d v="2016-10-10T00:00:00"/>
    <m/>
    <n v="0.76500000000000001"/>
    <n v="0"/>
    <n v="0.96"/>
    <x v="1252"/>
    <n v="6.5339999999999998"/>
    <n v="6.5339999999999998"/>
    <n v="0"/>
    <n v="0"/>
    <n v="1"/>
    <n v="0"/>
    <n v="0"/>
    <x v="0"/>
    <x v="0"/>
    <m/>
    <m/>
    <m/>
    <m/>
    <m/>
    <m/>
    <n v="7.3761336000000002"/>
    <m/>
    <m/>
    <m/>
    <m/>
    <m/>
    <m/>
    <m/>
    <m/>
    <m/>
    <m/>
    <m/>
    <s v="583761,93"/>
    <s v="6344628,79"/>
    <n v="7.3761336000000002"/>
    <n v="0"/>
    <n v="0"/>
  </r>
  <r>
    <n v="952"/>
    <x v="647"/>
    <s v=""/>
    <x v="1564"/>
    <n v="2017"/>
    <n v="38929216"/>
    <x v="283"/>
    <x v="645"/>
    <x v="633"/>
    <n v="8680"/>
    <s v="Ry"/>
    <n v="746"/>
    <m/>
    <x v="18"/>
    <m/>
    <s v="VA"/>
    <s v="Vandkraftværk"/>
    <n v="682030"/>
    <n v="680023"/>
    <x v="813"/>
    <x v="13"/>
    <s v="vkt"/>
    <d v="1954-01-01T00:00:00"/>
    <m/>
    <n v="0.06"/>
    <n v="0.06"/>
    <n v="0"/>
    <x v="1253"/>
    <n v="0"/>
    <n v="0"/>
    <n v="0.80603999999999998"/>
    <n v="0.80603999999999998"/>
    <n v="0"/>
    <n v="1"/>
    <n v="0"/>
    <x v="0"/>
    <x v="0"/>
    <m/>
    <m/>
    <m/>
    <m/>
    <m/>
    <m/>
    <m/>
    <m/>
    <m/>
    <m/>
    <m/>
    <m/>
    <m/>
    <m/>
    <m/>
    <m/>
    <n v="0.80603999999999998"/>
    <m/>
    <s v="546901"/>
    <s v="6216727"/>
    <n v="0"/>
    <n v="0"/>
    <n v="0"/>
  </r>
  <r>
    <n v="952"/>
    <x v="647"/>
    <s v=""/>
    <x v="1565"/>
    <n v="2017"/>
    <n v="38929216"/>
    <x v="283"/>
    <x v="645"/>
    <x v="633"/>
    <n v="8680"/>
    <s v="Ry"/>
    <n v="746"/>
    <m/>
    <x v="18"/>
    <m/>
    <s v="VA"/>
    <s v="Vandkraftværk"/>
    <n v="682030"/>
    <n v="680023"/>
    <x v="814"/>
    <x v="13"/>
    <s v="vkt"/>
    <d v="1954-01-01T00:00:00"/>
    <m/>
    <n v="0.06"/>
    <n v="0.06"/>
    <n v="0"/>
    <x v="1253"/>
    <n v="0"/>
    <n v="0"/>
    <n v="0.80603999999999998"/>
    <n v="0.80603999999999998"/>
    <n v="0"/>
    <n v="1"/>
    <n v="0"/>
    <x v="0"/>
    <x v="0"/>
    <m/>
    <m/>
    <m/>
    <m/>
    <m/>
    <m/>
    <m/>
    <m/>
    <m/>
    <m/>
    <m/>
    <m/>
    <m/>
    <m/>
    <m/>
    <m/>
    <n v="0.80603999999999998"/>
    <m/>
    <s v="546901"/>
    <s v="6216727"/>
    <n v="0"/>
    <n v="0"/>
    <n v="0"/>
  </r>
  <r>
    <n v="954"/>
    <x v="648"/>
    <s v=""/>
    <x v="1566"/>
    <n v="2017"/>
    <n v="18155141"/>
    <x v="284"/>
    <x v="646"/>
    <x v="634"/>
    <n v="3630"/>
    <s v="Jægerspris"/>
    <n v="250"/>
    <n v="382"/>
    <x v="260"/>
    <n v="1"/>
    <s v="DC"/>
    <s v="Decentralt værk"/>
    <n v="351100"/>
    <n v="350010"/>
    <x v="14"/>
    <x v="1"/>
    <s v="kvt"/>
    <d v="1995-10-01T00:00:00"/>
    <m/>
    <n v="7.3"/>
    <n v="2.88"/>
    <n v="3.5"/>
    <x v="1254"/>
    <n v="5.8715999999999999"/>
    <n v="5.1516000000000002"/>
    <n v="4.6797228000000004"/>
    <n v="4.6797228000000004"/>
    <n v="0.24264362836576911"/>
    <n v="0.75735637163423086"/>
    <n v="0"/>
    <x v="0"/>
    <x v="0"/>
    <m/>
    <m/>
    <m/>
    <m/>
    <m/>
    <m/>
    <n v="12.0992256"/>
    <m/>
    <m/>
    <m/>
    <m/>
    <m/>
    <m/>
    <m/>
    <m/>
    <m/>
    <m/>
    <m/>
    <s v="687656,76"/>
    <s v="6191407,27"/>
    <n v="12.0992256"/>
    <n v="0"/>
    <n v="0"/>
  </r>
  <r>
    <n v="954"/>
    <x v="648"/>
    <s v=""/>
    <x v="1567"/>
    <n v="2017"/>
    <n v="18155141"/>
    <x v="284"/>
    <x v="646"/>
    <x v="634"/>
    <n v="3630"/>
    <s v="Jægerspris"/>
    <n v="250"/>
    <n v="382"/>
    <x v="260"/>
    <n v="1"/>
    <s v="DC"/>
    <s v="Decentralt værk"/>
    <n v="351100"/>
    <n v="350010"/>
    <x v="15"/>
    <x v="1"/>
    <s v="kvt"/>
    <d v="1995-10-01T00:00:00"/>
    <m/>
    <n v="7.3"/>
    <n v="2.88"/>
    <n v="3.5"/>
    <x v="1255"/>
    <n v="5.6159999999999997"/>
    <n v="4.968"/>
    <n v="4.5635291999999996"/>
    <n v="4.5635291999999996"/>
    <n v="0.23798990068498374"/>
    <n v="0.76201009931501629"/>
    <n v="0"/>
    <x v="0"/>
    <x v="0"/>
    <m/>
    <m/>
    <m/>
    <m/>
    <m/>
    <m/>
    <n v="11.798819999999999"/>
    <m/>
    <m/>
    <m/>
    <m/>
    <m/>
    <m/>
    <m/>
    <m/>
    <m/>
    <m/>
    <m/>
    <s v="687656,76"/>
    <s v="6191407,27"/>
    <n v="11.798819999999999"/>
    <n v="0"/>
    <n v="0"/>
  </r>
  <r>
    <n v="954"/>
    <x v="648"/>
    <s v=""/>
    <x v="1568"/>
    <n v="2017"/>
    <n v="18155141"/>
    <x v="284"/>
    <x v="646"/>
    <x v="634"/>
    <n v="3630"/>
    <s v="Jægerspris"/>
    <n v="250"/>
    <n v="382"/>
    <x v="260"/>
    <n v="1"/>
    <s v="DC"/>
    <s v="Decentralt værk"/>
    <n v="351100"/>
    <n v="350010"/>
    <x v="56"/>
    <x v="0"/>
    <s v="fvv"/>
    <d v="1995-09-01T00:00:00"/>
    <m/>
    <n v="10.9"/>
    <n v="0"/>
    <n v="8"/>
    <x v="1256"/>
    <n v="108.4464"/>
    <n v="108.4464"/>
    <n v="0"/>
    <n v="0"/>
    <n v="1"/>
    <n v="0"/>
    <n v="0"/>
    <x v="0"/>
    <x v="0"/>
    <m/>
    <m/>
    <m/>
    <m/>
    <m/>
    <m/>
    <n v="106.15532399999999"/>
    <m/>
    <m/>
    <m/>
    <m/>
    <m/>
    <m/>
    <m/>
    <m/>
    <m/>
    <m/>
    <m/>
    <s v="687656,76"/>
    <s v="6191407,27"/>
    <n v="106.15532399999999"/>
    <n v="0"/>
    <n v="0"/>
  </r>
  <r>
    <n v="954"/>
    <x v="648"/>
    <s v=""/>
    <x v="1569"/>
    <n v="2017"/>
    <n v="18155141"/>
    <x v="284"/>
    <x v="646"/>
    <x v="634"/>
    <n v="3630"/>
    <s v="Jægerspris"/>
    <n v="250"/>
    <n v="382"/>
    <x v="260"/>
    <n v="1"/>
    <s v="DC"/>
    <s v="Decentralt værk"/>
    <n v="351100"/>
    <n v="350010"/>
    <x v="815"/>
    <x v="3"/>
    <s v="fvv"/>
    <d v="2010-07-01T00:00:00"/>
    <m/>
    <n v="8.5"/>
    <n v="0"/>
    <n v="8.5"/>
    <x v="1257"/>
    <n v="19.339200000000002"/>
    <n v="19.314"/>
    <n v="0"/>
    <n v="0"/>
    <n v="1"/>
    <n v="0"/>
    <n v="0"/>
    <x v="0"/>
    <x v="0"/>
    <m/>
    <m/>
    <m/>
    <m/>
    <m/>
    <m/>
    <m/>
    <m/>
    <m/>
    <m/>
    <m/>
    <m/>
    <m/>
    <m/>
    <m/>
    <n v="19.339200000000002"/>
    <m/>
    <m/>
    <s v="687656,76"/>
    <s v="6191407,27"/>
    <n v="0"/>
    <n v="19.339200000000002"/>
    <n v="0"/>
  </r>
  <r>
    <n v="955"/>
    <x v="649"/>
    <s v=""/>
    <x v="1570"/>
    <n v="2017"/>
    <n v="18021080"/>
    <x v="285"/>
    <x v="647"/>
    <x v="635"/>
    <n v="7700"/>
    <s v="Thisted"/>
    <n v="787"/>
    <n v="380"/>
    <x v="261"/>
    <m/>
    <s v="DC"/>
    <s v="Decentralt værk"/>
    <n v="351100"/>
    <n v="350010"/>
    <x v="14"/>
    <x v="1"/>
    <s v="kvt"/>
    <d v="1995-01-01T00:00:00"/>
    <m/>
    <n v="1.83"/>
    <n v="0.73599999999999999"/>
    <n v="1.1000000000000001"/>
    <x v="1258"/>
    <n v="0.74160000000000004"/>
    <n v="0.73440000000000005"/>
    <n v="0.49320000000000003"/>
    <n v="0.48959999999999998"/>
    <n v="0.29293403296218878"/>
    <n v="0.70706596703781122"/>
    <n v="0"/>
    <x v="0"/>
    <x v="0"/>
    <m/>
    <m/>
    <m/>
    <m/>
    <m/>
    <m/>
    <n v="1.265814"/>
    <m/>
    <m/>
    <m/>
    <m/>
    <m/>
    <m/>
    <m/>
    <m/>
    <m/>
    <m/>
    <m/>
    <s v="462768,06"/>
    <s v="6311700,48"/>
    <n v="1.265814"/>
    <n v="0"/>
    <n v="0"/>
  </r>
  <r>
    <n v="955"/>
    <x v="649"/>
    <s v=""/>
    <x v="1571"/>
    <n v="2017"/>
    <n v="18021080"/>
    <x v="285"/>
    <x v="647"/>
    <x v="635"/>
    <n v="7700"/>
    <s v="Thisted"/>
    <n v="787"/>
    <n v="380"/>
    <x v="261"/>
    <m/>
    <s v="DC"/>
    <s v="Decentralt værk"/>
    <n v="351100"/>
    <n v="350010"/>
    <x v="15"/>
    <x v="1"/>
    <s v="kvt"/>
    <d v="1995-01-01T00:00:00"/>
    <m/>
    <n v="1.83"/>
    <n v="0.73599999999999999"/>
    <n v="1.1000000000000001"/>
    <x v="1259"/>
    <n v="0.77039999999999997"/>
    <n v="0.76319999999999999"/>
    <n v="0.50039999999999996"/>
    <n v="0.49680000000000002"/>
    <n v="0.29667173134295255"/>
    <n v="0.70332826865704745"/>
    <n v="0"/>
    <x v="0"/>
    <x v="0"/>
    <m/>
    <m/>
    <m/>
    <m/>
    <m/>
    <m/>
    <n v="1.2984047999999999"/>
    <m/>
    <m/>
    <m/>
    <m/>
    <m/>
    <m/>
    <m/>
    <m/>
    <m/>
    <m/>
    <m/>
    <s v="462768,06"/>
    <s v="6311700,48"/>
    <n v="1.2984047999999999"/>
    <n v="0"/>
    <n v="0"/>
  </r>
  <r>
    <n v="955"/>
    <x v="649"/>
    <s v=""/>
    <x v="1572"/>
    <n v="2017"/>
    <n v="18021080"/>
    <x v="285"/>
    <x v="647"/>
    <x v="635"/>
    <n v="7700"/>
    <s v="Thisted"/>
    <n v="787"/>
    <n v="380"/>
    <x v="261"/>
    <m/>
    <s v="DC"/>
    <s v="Decentralt værk"/>
    <n v="351100"/>
    <n v="350010"/>
    <x v="816"/>
    <x v="0"/>
    <s v="fvv"/>
    <d v="1995-01-01T00:00:00"/>
    <m/>
    <n v="2.5"/>
    <n v="0"/>
    <n v="2.5"/>
    <x v="1260"/>
    <n v="1.2132000000000001"/>
    <n v="1.1879999999999999"/>
    <n v="0"/>
    <n v="0"/>
    <n v="1"/>
    <n v="0"/>
    <n v="0"/>
    <x v="0"/>
    <x v="0"/>
    <m/>
    <m/>
    <m/>
    <m/>
    <m/>
    <m/>
    <n v="1.3345596"/>
    <m/>
    <m/>
    <m/>
    <m/>
    <m/>
    <m/>
    <m/>
    <m/>
    <m/>
    <m/>
    <m/>
    <s v="462768,06"/>
    <s v="6311700,48"/>
    <n v="1.3345596"/>
    <n v="0"/>
    <n v="0"/>
  </r>
  <r>
    <n v="955"/>
    <x v="649"/>
    <s v=""/>
    <x v="1573"/>
    <n v="2017"/>
    <n v="18021080"/>
    <x v="285"/>
    <x v="647"/>
    <x v="635"/>
    <n v="7700"/>
    <s v="Thisted"/>
    <n v="787"/>
    <n v="380"/>
    <x v="261"/>
    <m/>
    <s v="DC"/>
    <s v="Decentralt værk"/>
    <n v="351100"/>
    <n v="350010"/>
    <x v="57"/>
    <x v="2"/>
    <s v="fvv"/>
    <d v="2012-01-01T00:00:00"/>
    <m/>
    <n v="1"/>
    <n v="0"/>
    <n v="1"/>
    <x v="1261"/>
    <n v="0.16200000000000001"/>
    <n v="0.15840000000000001"/>
    <n v="0"/>
    <n v="0"/>
    <n v="1"/>
    <n v="0"/>
    <n v="0"/>
    <x v="0"/>
    <x v="0"/>
    <m/>
    <m/>
    <m/>
    <m/>
    <m/>
    <m/>
    <m/>
    <m/>
    <m/>
    <m/>
    <m/>
    <m/>
    <m/>
    <m/>
    <m/>
    <m/>
    <m/>
    <n v="0.1656"/>
    <s v="462768,06"/>
    <s v="6311700,48"/>
    <n v="0"/>
    <n v="0"/>
    <n v="0.1656"/>
  </r>
  <r>
    <n v="955"/>
    <x v="649"/>
    <s v=""/>
    <x v="1574"/>
    <n v="2017"/>
    <n v="18021080"/>
    <x v="285"/>
    <x v="647"/>
    <x v="635"/>
    <n v="7700"/>
    <s v="Thisted"/>
    <n v="787"/>
    <n v="380"/>
    <x v="261"/>
    <m/>
    <s v="DC"/>
    <s v="Decentralt værk"/>
    <n v="351100"/>
    <n v="350010"/>
    <x v="168"/>
    <x v="0"/>
    <s v="fvv"/>
    <d v="2016-04-01T00:00:00"/>
    <m/>
    <n v="1"/>
    <n v="0"/>
    <n v="0.98"/>
    <x v="1262"/>
    <n v="27.7668"/>
    <n v="27.691199999999998"/>
    <n v="0"/>
    <n v="0"/>
    <n v="1"/>
    <n v="0"/>
    <n v="0"/>
    <x v="0"/>
    <x v="0"/>
    <m/>
    <m/>
    <m/>
    <m/>
    <m/>
    <m/>
    <m/>
    <m/>
    <m/>
    <n v="30.391999999999999"/>
    <m/>
    <m/>
    <m/>
    <m/>
    <m/>
    <m/>
    <m/>
    <m/>
    <s v="462768,06"/>
    <s v="6311700,48"/>
    <n v="0"/>
    <n v="30.391999999999999"/>
    <n v="0"/>
  </r>
  <r>
    <n v="956"/>
    <x v="650"/>
    <s v=""/>
    <x v="1575"/>
    <n v="2017"/>
    <n v="17932640"/>
    <x v="286"/>
    <x v="648"/>
    <x v="636"/>
    <n v="9700"/>
    <s v="Brønderslev"/>
    <n v="810"/>
    <n v="390"/>
    <x v="262"/>
    <m/>
    <s v="DC"/>
    <s v="Decentralt værk"/>
    <n v="351100"/>
    <n v="350010"/>
    <x v="55"/>
    <x v="1"/>
    <s v="kvt"/>
    <d v="1994-12-01T00:00:00"/>
    <m/>
    <n v="1.53"/>
    <n v="0.66"/>
    <n v="0.81"/>
    <x v="1263"/>
    <n v="3.5999999999999999E-3"/>
    <n v="3.5999999999999999E-3"/>
    <n v="1.0800000000000001E-2"/>
    <n v="1.0800000000000001E-2"/>
    <n v="5.4241701019743974E-2"/>
    <n v="0.94575829898025598"/>
    <n v="0"/>
    <x v="0"/>
    <x v="0"/>
    <m/>
    <m/>
    <m/>
    <m/>
    <m/>
    <m/>
    <n v="3.31848E-2"/>
    <m/>
    <m/>
    <m/>
    <m/>
    <m/>
    <m/>
    <m/>
    <m/>
    <m/>
    <m/>
    <m/>
    <s v="566528,05"/>
    <s v="6344773,49"/>
    <n v="3.31848E-2"/>
    <n v="0"/>
    <n v="0"/>
  </r>
  <r>
    <n v="956"/>
    <x v="650"/>
    <s v=""/>
    <x v="1576"/>
    <n v="2017"/>
    <n v="17932640"/>
    <x v="286"/>
    <x v="648"/>
    <x v="636"/>
    <n v="9700"/>
    <s v="Brønderslev"/>
    <n v="810"/>
    <n v="390"/>
    <x v="262"/>
    <m/>
    <s v="DC"/>
    <s v="Decentralt værk"/>
    <n v="351100"/>
    <n v="350010"/>
    <x v="428"/>
    <x v="0"/>
    <s v="fvv"/>
    <d v="1994-12-01T00:00:00"/>
    <m/>
    <n v="1"/>
    <n v="0"/>
    <n v="1"/>
    <x v="1264"/>
    <n v="2.1600000000000001E-2"/>
    <n v="2.1600000000000001E-2"/>
    <n v="0"/>
    <n v="0"/>
    <n v="1"/>
    <n v="0"/>
    <n v="0"/>
    <x v="0"/>
    <x v="0"/>
    <m/>
    <m/>
    <m/>
    <m/>
    <m/>
    <m/>
    <n v="2.0750399999999999E-2"/>
    <m/>
    <m/>
    <m/>
    <m/>
    <m/>
    <m/>
    <m/>
    <m/>
    <m/>
    <m/>
    <m/>
    <s v="566528,05"/>
    <s v="6344773,49"/>
    <n v="2.0750399999999999E-2"/>
    <n v="0"/>
    <n v="0"/>
  </r>
  <r>
    <n v="956"/>
    <x v="650"/>
    <s v=""/>
    <x v="1577"/>
    <n v="2017"/>
    <n v="17932640"/>
    <x v="286"/>
    <x v="648"/>
    <x v="636"/>
    <n v="9700"/>
    <s v="Brønderslev"/>
    <n v="810"/>
    <n v="390"/>
    <x v="262"/>
    <m/>
    <s v="DC"/>
    <s v="Decentralt værk"/>
    <n v="351100"/>
    <n v="350010"/>
    <x v="368"/>
    <x v="14"/>
    <s v="fvv"/>
    <d v="2015-12-20T00:00:00"/>
    <m/>
    <n v="1"/>
    <n v="0"/>
    <n v="1"/>
    <x v="1265"/>
    <n v="11.1816"/>
    <n v="11.023199999999999"/>
    <n v="0"/>
    <n v="0"/>
    <n v="1"/>
    <n v="0"/>
    <n v="0"/>
    <x v="0"/>
    <x v="0"/>
    <m/>
    <m/>
    <m/>
    <m/>
    <m/>
    <m/>
    <m/>
    <m/>
    <m/>
    <n v="12.426500000000001"/>
    <m/>
    <m/>
    <m/>
    <m/>
    <m/>
    <m/>
    <m/>
    <m/>
    <s v="566528,05"/>
    <s v="6344773,49"/>
    <n v="0"/>
    <n v="12.426500000000001"/>
    <n v="0"/>
  </r>
  <r>
    <n v="961"/>
    <x v="651"/>
    <s v=""/>
    <x v="1578"/>
    <n v="2017"/>
    <n v="18515830"/>
    <x v="287"/>
    <x v="649"/>
    <x v="637"/>
    <n v="6880"/>
    <s v="Tarm"/>
    <n v="760"/>
    <n v="162"/>
    <x v="263"/>
    <m/>
    <s v="DC"/>
    <s v="Decentralt værk"/>
    <n v="351100"/>
    <n v="350010"/>
    <x v="1"/>
    <x v="1"/>
    <s v="kvt"/>
    <d v="1995-01-01T00:00:00"/>
    <m/>
    <n v="1.8"/>
    <n v="0.7"/>
    <n v="1"/>
    <x v="1266"/>
    <n v="3.0599999999999999E-2"/>
    <n v="3.0599999999999999E-2"/>
    <n v="2.232E-2"/>
    <n v="2.232E-2"/>
    <n v="0.23415977961432508"/>
    <n v="0.7658402203856749"/>
    <n v="0"/>
    <x v="0"/>
    <x v="0"/>
    <m/>
    <m/>
    <m/>
    <m/>
    <m/>
    <m/>
    <n v="6.5340000000000009E-2"/>
    <m/>
    <m/>
    <m/>
    <m/>
    <m/>
    <m/>
    <m/>
    <m/>
    <m/>
    <m/>
    <m/>
    <s v="474261,68"/>
    <s v="6192155,55"/>
    <n v="6.5340000000000009E-2"/>
    <n v="0"/>
    <n v="0"/>
  </r>
  <r>
    <n v="961"/>
    <x v="651"/>
    <s v=""/>
    <x v="1579"/>
    <n v="2017"/>
    <n v="18515830"/>
    <x v="287"/>
    <x v="649"/>
    <x v="637"/>
    <n v="6880"/>
    <s v="Tarm"/>
    <n v="760"/>
    <n v="162"/>
    <x v="263"/>
    <m/>
    <s v="DC"/>
    <s v="Decentralt værk"/>
    <n v="351100"/>
    <n v="350010"/>
    <x v="2"/>
    <x v="0"/>
    <s v="fvv"/>
    <d v="1995-01-01T00:00:00"/>
    <m/>
    <n v="1.7"/>
    <n v="0"/>
    <n v="1.6"/>
    <x v="910"/>
    <n v="3.6000000000000002E-4"/>
    <n v="3.6000000000000002E-4"/>
    <n v="0"/>
    <n v="0"/>
    <n v="1"/>
    <n v="0"/>
    <n v="0"/>
    <x v="0"/>
    <x v="0"/>
    <m/>
    <m/>
    <m/>
    <m/>
    <m/>
    <m/>
    <n v="5.9400000000000002E-4"/>
    <m/>
    <m/>
    <m/>
    <m/>
    <m/>
    <m/>
    <m/>
    <m/>
    <m/>
    <m/>
    <m/>
    <s v="474261,68"/>
    <s v="6192155,55"/>
    <n v="5.9400000000000002E-4"/>
    <n v="0"/>
    <n v="0"/>
  </r>
  <r>
    <n v="961"/>
    <x v="651"/>
    <s v=""/>
    <x v="1580"/>
    <n v="2017"/>
    <n v="18515830"/>
    <x v="287"/>
    <x v="649"/>
    <x v="637"/>
    <n v="6880"/>
    <s v="Tarm"/>
    <n v="760"/>
    <n v="162"/>
    <x v="263"/>
    <m/>
    <s v="DC"/>
    <s v="Decentralt værk"/>
    <n v="351100"/>
    <n v="350010"/>
    <x v="57"/>
    <x v="2"/>
    <s v="fvv"/>
    <d v="2012-03-01T00:00:00"/>
    <m/>
    <n v="1"/>
    <n v="0"/>
    <n v="1"/>
    <x v="21"/>
    <n v="0"/>
    <n v="0"/>
    <n v="0"/>
    <n v="0"/>
    <n v="1"/>
    <n v="0"/>
    <n v="0"/>
    <x v="0"/>
    <x v="0"/>
    <m/>
    <m/>
    <m/>
    <m/>
    <m/>
    <m/>
    <m/>
    <m/>
    <m/>
    <m/>
    <m/>
    <m/>
    <m/>
    <m/>
    <m/>
    <m/>
    <m/>
    <n v="0"/>
    <s v="474261,68"/>
    <s v="6192155,55"/>
    <n v="0"/>
    <n v="0"/>
    <n v="0"/>
  </r>
  <r>
    <n v="963"/>
    <x v="652"/>
    <s v=""/>
    <x v="1581"/>
    <n v="2017"/>
    <n v="18476339"/>
    <x v="288"/>
    <x v="650"/>
    <x v="638"/>
    <n v="8870"/>
    <s v="Langå"/>
    <n v="730"/>
    <n v="389"/>
    <x v="264"/>
    <m/>
    <s v="DC"/>
    <s v="Decentralt værk"/>
    <n v="351100"/>
    <n v="350010"/>
    <x v="56"/>
    <x v="0"/>
    <s v="fvv"/>
    <d v="1995-01-01T00:00:00"/>
    <m/>
    <n v="2.27"/>
    <n v="0"/>
    <n v="2"/>
    <x v="1267"/>
    <n v="1.0871999999999999"/>
    <n v="1.0871999999999999"/>
    <n v="0"/>
    <n v="0"/>
    <n v="1"/>
    <n v="0"/>
    <n v="0"/>
    <x v="0"/>
    <x v="0"/>
    <m/>
    <m/>
    <m/>
    <m/>
    <m/>
    <m/>
    <n v="1.1688731999999999"/>
    <m/>
    <m/>
    <m/>
    <m/>
    <m/>
    <m/>
    <m/>
    <m/>
    <m/>
    <m/>
    <m/>
    <s v="559032,99"/>
    <s v="6250430"/>
    <n v="1.1688731999999999"/>
    <n v="0"/>
    <n v="0"/>
  </r>
  <r>
    <n v="963"/>
    <x v="652"/>
    <s v=""/>
    <x v="1582"/>
    <n v="2017"/>
    <n v="18476339"/>
    <x v="288"/>
    <x v="650"/>
    <x v="638"/>
    <n v="8870"/>
    <s v="Langå"/>
    <n v="730"/>
    <n v="389"/>
    <x v="264"/>
    <m/>
    <s v="DC"/>
    <s v="Decentralt værk"/>
    <n v="351100"/>
    <n v="350010"/>
    <x v="75"/>
    <x v="1"/>
    <s v="kvt"/>
    <d v="1996-01-01T00:00:00"/>
    <m/>
    <n v="3.8"/>
    <n v="1.5"/>
    <n v="1.8"/>
    <x v="1268"/>
    <n v="1.5768"/>
    <n v="1.5768"/>
    <n v="1.3895999999999999"/>
    <n v="1.3895999999999999"/>
    <n v="0.22473801089414944"/>
    <n v="0.77526198910585054"/>
    <n v="0"/>
    <x v="0"/>
    <x v="0"/>
    <m/>
    <m/>
    <m/>
    <m/>
    <m/>
    <m/>
    <n v="3.5080848000000002"/>
    <m/>
    <m/>
    <m/>
    <m/>
    <m/>
    <m/>
    <m/>
    <m/>
    <m/>
    <m/>
    <m/>
    <s v="559032,99"/>
    <s v="6250430"/>
    <n v="3.5080848000000002"/>
    <n v="0"/>
    <n v="0"/>
  </r>
  <r>
    <n v="963"/>
    <x v="652"/>
    <s v=""/>
    <x v="1583"/>
    <n v="2017"/>
    <n v="18476339"/>
    <x v="288"/>
    <x v="650"/>
    <x v="638"/>
    <n v="8870"/>
    <s v="Langå"/>
    <n v="730"/>
    <n v="389"/>
    <x v="264"/>
    <m/>
    <s v="DC"/>
    <s v="Decentralt værk"/>
    <n v="351100"/>
    <n v="350010"/>
    <x v="636"/>
    <x v="0"/>
    <s v="fvv"/>
    <d v="2013-02-01T00:00:00"/>
    <m/>
    <n v="0.7"/>
    <n v="0"/>
    <n v="0.7"/>
    <x v="1269"/>
    <n v="20.5092"/>
    <n v="20.5092"/>
    <n v="0"/>
    <n v="0"/>
    <n v="1"/>
    <n v="0"/>
    <n v="0"/>
    <x v="0"/>
    <x v="0"/>
    <m/>
    <m/>
    <m/>
    <m/>
    <m/>
    <m/>
    <m/>
    <m/>
    <m/>
    <m/>
    <m/>
    <m/>
    <n v="23.922499999999999"/>
    <m/>
    <m/>
    <m/>
    <m/>
    <m/>
    <s v="559032,99"/>
    <s v="6250430"/>
    <n v="0"/>
    <n v="23.922499999999999"/>
    <n v="0"/>
  </r>
  <r>
    <n v="964"/>
    <x v="653"/>
    <s v=""/>
    <x v="1584"/>
    <n v="2017"/>
    <n v="17638181"/>
    <x v="289"/>
    <x v="651"/>
    <x v="639"/>
    <n v="7742"/>
    <s v="Vesløs"/>
    <n v="787"/>
    <n v="391"/>
    <x v="265"/>
    <m/>
    <s v="FJ"/>
    <s v="Fjernvarmeværk"/>
    <n v="353000"/>
    <n v="350030"/>
    <x v="817"/>
    <x v="0"/>
    <s v="fvv"/>
    <d v="1995-01-01T00:00:00"/>
    <m/>
    <n v="0.49"/>
    <n v="0"/>
    <n v="0.48"/>
    <x v="1270"/>
    <n v="6.5"/>
    <n v="6.5"/>
    <n v="0"/>
    <n v="0"/>
    <n v="1"/>
    <n v="0"/>
    <n v="0"/>
    <x v="0"/>
    <x v="0"/>
    <m/>
    <m/>
    <m/>
    <m/>
    <m/>
    <m/>
    <m/>
    <m/>
    <m/>
    <m/>
    <m/>
    <m/>
    <n v="7"/>
    <m/>
    <m/>
    <m/>
    <m/>
    <m/>
    <s v="498904"/>
    <s v="6321995"/>
    <n v="0"/>
    <n v="7"/>
    <n v="0"/>
  </r>
  <r>
    <n v="964"/>
    <x v="653"/>
    <s v=""/>
    <x v="1585"/>
    <n v="2017"/>
    <n v="17638181"/>
    <x v="289"/>
    <x v="651"/>
    <x v="639"/>
    <n v="7742"/>
    <s v="Vesløs"/>
    <n v="787"/>
    <n v="391"/>
    <x v="265"/>
    <m/>
    <s v="FJ"/>
    <s v="Fjernvarmeværk"/>
    <n v="353000"/>
    <n v="350030"/>
    <x v="818"/>
    <x v="0"/>
    <s v="fvv"/>
    <d v="1995-01-01T00:00:00"/>
    <m/>
    <n v="0.49"/>
    <n v="0"/>
    <n v="0.48"/>
    <x v="1270"/>
    <n v="6.5"/>
    <n v="6.5"/>
    <n v="0"/>
    <n v="0"/>
    <n v="1"/>
    <n v="0"/>
    <n v="0"/>
    <x v="0"/>
    <x v="0"/>
    <m/>
    <m/>
    <m/>
    <m/>
    <m/>
    <m/>
    <m/>
    <m/>
    <m/>
    <m/>
    <m/>
    <m/>
    <n v="7"/>
    <m/>
    <m/>
    <m/>
    <m/>
    <m/>
    <s v="498904"/>
    <s v="6321995"/>
    <n v="0"/>
    <n v="7"/>
    <n v="0"/>
  </r>
  <r>
    <n v="975"/>
    <x v="654"/>
    <s v=""/>
    <x v="1586"/>
    <n v="2017"/>
    <n v="16287180"/>
    <x v="290"/>
    <x v="652"/>
    <x v="640"/>
    <n v="6500"/>
    <s v="Vojens"/>
    <n v="510"/>
    <m/>
    <x v="18"/>
    <m/>
    <s v="LO"/>
    <s v="Lokalt værk"/>
    <n v="842200"/>
    <n v="840022"/>
    <x v="819"/>
    <x v="1"/>
    <s v="pev"/>
    <d v="1994-08-15T00:00:00"/>
    <m/>
    <n v="3.07"/>
    <n v="1.01"/>
    <n v="1.6"/>
    <x v="1271"/>
    <n v="7.1639999999999995E-2"/>
    <n v="0"/>
    <n v="4.8477600000000003E-2"/>
    <n v="4.8477600000000003E-2"/>
    <n v="0"/>
    <n v="0.7513071993441508"/>
    <n v="0.2486928006558492"/>
    <x v="0"/>
    <x v="0"/>
    <m/>
    <m/>
    <m/>
    <m/>
    <m/>
    <m/>
    <n v="0.14403311999999999"/>
    <m/>
    <m/>
    <m/>
    <m/>
    <m/>
    <m/>
    <m/>
    <m/>
    <m/>
    <m/>
    <m/>
    <s v="516271,18"/>
    <s v="6121332,67"/>
    <n v="0.14403311999999999"/>
    <n v="0"/>
    <n v="0"/>
  </r>
  <r>
    <n v="975"/>
    <x v="655"/>
    <s v=""/>
    <x v="1587"/>
    <n v="2017"/>
    <n v="16287180"/>
    <x v="290"/>
    <x v="653"/>
    <x v="641"/>
    <n v="3460"/>
    <s v="Birkerød"/>
    <n v="201"/>
    <n v="777"/>
    <x v="266"/>
    <m/>
    <s v="LO"/>
    <s v="Lokalt værk"/>
    <n v="842200"/>
    <n v="840022"/>
    <x v="820"/>
    <x v="1"/>
    <s v="pev"/>
    <d v="2001-06-13T00:00:00"/>
    <m/>
    <n v="1.82"/>
    <n v="0.76"/>
    <n v="0.9"/>
    <x v="21"/>
    <n v="0"/>
    <n v="0"/>
    <n v="0"/>
    <n v="0"/>
    <n v="0"/>
    <n v="0"/>
    <n v="1"/>
    <x v="0"/>
    <x v="0"/>
    <m/>
    <m/>
    <m/>
    <m/>
    <m/>
    <m/>
    <n v="0"/>
    <m/>
    <m/>
    <m/>
    <m/>
    <m/>
    <m/>
    <m/>
    <m/>
    <m/>
    <m/>
    <m/>
    <s v="712360,6"/>
    <s v="6195515,03"/>
    <n v="0"/>
    <n v="0"/>
    <n v="0"/>
  </r>
  <r>
    <n v="975"/>
    <x v="655"/>
    <s v=""/>
    <x v="1588"/>
    <n v="2017"/>
    <n v="16287180"/>
    <x v="290"/>
    <x v="653"/>
    <x v="641"/>
    <n v="3460"/>
    <s v="Birkerød"/>
    <n v="201"/>
    <n v="777"/>
    <x v="266"/>
    <m/>
    <s v="LO"/>
    <s v="Lokalt værk"/>
    <n v="842200"/>
    <n v="840022"/>
    <x v="821"/>
    <x v="1"/>
    <s v="pev"/>
    <d v="2001-12-06T00:00:00"/>
    <m/>
    <n v="1.83"/>
    <n v="0.76"/>
    <n v="0.9"/>
    <x v="1272"/>
    <n v="0.30096000000000001"/>
    <n v="0"/>
    <n v="0.26135999999999998"/>
    <n v="0.26135999999999998"/>
    <n v="0"/>
    <n v="0.75513886204007985"/>
    <n v="0.24486113795992015"/>
    <x v="0"/>
    <x v="0"/>
    <m/>
    <m/>
    <m/>
    <m/>
    <m/>
    <m/>
    <n v="0.6145524"/>
    <m/>
    <m/>
    <m/>
    <m/>
    <m/>
    <m/>
    <m/>
    <m/>
    <m/>
    <m/>
    <m/>
    <s v="712360,6"/>
    <s v="6195515,03"/>
    <n v="0.6145524"/>
    <n v="0"/>
    <n v="0"/>
  </r>
  <r>
    <n v="975"/>
    <x v="656"/>
    <s v=""/>
    <x v="1589"/>
    <n v="2017"/>
    <n v="16287180"/>
    <x v="290"/>
    <x v="654"/>
    <x v="642"/>
    <n v="6830"/>
    <s v="Nymindegab"/>
    <n v="573"/>
    <m/>
    <x v="18"/>
    <m/>
    <s v="ER"/>
    <s v="Erhvervsværk"/>
    <n v="842200"/>
    <n v="840022"/>
    <x v="75"/>
    <x v="1"/>
    <s v="pev"/>
    <d v="2015-11-16T00:00:00"/>
    <m/>
    <n v="2"/>
    <n v="0.8"/>
    <n v="1.2"/>
    <x v="1273"/>
    <n v="10.126799999999999"/>
    <n v="0"/>
    <n v="7.8983999999999996"/>
    <n v="7.8983999999999996"/>
    <n v="0"/>
    <n v="0.72500373928438411"/>
    <n v="0.27499626071561589"/>
    <x v="0"/>
    <x v="0"/>
    <m/>
    <m/>
    <m/>
    <m/>
    <m/>
    <m/>
    <m/>
    <m/>
    <n v="18.412614000000001"/>
    <m/>
    <m/>
    <m/>
    <m/>
    <m/>
    <m/>
    <m/>
    <m/>
    <m/>
    <s v="449654,02"/>
    <s v="6186041,4"/>
    <n v="0"/>
    <n v="18.412614000000001"/>
    <n v="0"/>
  </r>
  <r>
    <n v="988"/>
    <x v="657"/>
    <s v=""/>
    <x v="1590"/>
    <n v="2017"/>
    <n v="14326987"/>
    <x v="291"/>
    <x v="655"/>
    <x v="643"/>
    <n v="6500"/>
    <s v="Vojens"/>
    <n v="510"/>
    <m/>
    <x v="18"/>
    <m/>
    <s v="LO"/>
    <s v="Lokalt værk"/>
    <n v="382110"/>
    <n v="383900"/>
    <x v="822"/>
    <x v="1"/>
    <s v="pev"/>
    <d v="1995-01-01T00:00:00"/>
    <m/>
    <n v="0.5"/>
    <n v="0.17"/>
    <n v="0.28000000000000003"/>
    <x v="1274"/>
    <n v="0"/>
    <n v="0"/>
    <n v="1.5382800000000001"/>
    <n v="1.5382800000000001"/>
    <n v="0"/>
    <n v="1"/>
    <n v="0"/>
    <x v="0"/>
    <x v="0"/>
    <m/>
    <m/>
    <m/>
    <m/>
    <m/>
    <m/>
    <m/>
    <m/>
    <n v="4.8070919999999999"/>
    <m/>
    <m/>
    <m/>
    <m/>
    <m/>
    <m/>
    <m/>
    <m/>
    <m/>
    <s v="522267,64"/>
    <s v="6122997,35"/>
    <n v="0"/>
    <n v="4.8070919999999999"/>
    <n v="0"/>
  </r>
  <r>
    <n v="1014"/>
    <x v="658"/>
    <s v=""/>
    <x v="1591"/>
    <n v="2017"/>
    <n v="30590503"/>
    <x v="292"/>
    <x v="656"/>
    <x v="644"/>
    <n v="4600"/>
    <s v="Køge"/>
    <n v="259"/>
    <m/>
    <x v="18"/>
    <m/>
    <s v="LO"/>
    <s v="Lokalt værk"/>
    <n v="370000"/>
    <n v="370000"/>
    <x v="1"/>
    <x v="1"/>
    <s v="pev"/>
    <d v="2014-04-15T00:00:00"/>
    <m/>
    <n v="0.94599999999999995"/>
    <n v="0.36299999999999999"/>
    <n v="0.434"/>
    <x v="1275"/>
    <n v="12.914999999999999"/>
    <n v="0"/>
    <n v="6.3845999999999998"/>
    <n v="6.3845999999999998"/>
    <n v="0"/>
    <n v="0.67170534773305113"/>
    <n v="0.32829465226694887"/>
    <x v="0"/>
    <x v="0"/>
    <m/>
    <m/>
    <m/>
    <m/>
    <m/>
    <m/>
    <m/>
    <m/>
    <n v="19.669830000000001"/>
    <m/>
    <m/>
    <m/>
    <m/>
    <m/>
    <m/>
    <m/>
    <m/>
    <m/>
    <s v="701626,98"/>
    <s v="6153759,15"/>
    <n v="0"/>
    <n v="19.669830000000001"/>
    <n v="0"/>
  </r>
  <r>
    <n v="1020"/>
    <x v="659"/>
    <s v=""/>
    <x v="1592"/>
    <n v="2017"/>
    <n v="17514911"/>
    <x v="293"/>
    <x v="657"/>
    <x v="645"/>
    <n v="2800"/>
    <s v="Kongens Lyngby"/>
    <n v="173"/>
    <m/>
    <x v="18"/>
    <m/>
    <s v="LO"/>
    <s v="Lokalt værk"/>
    <n v="682010"/>
    <n v="680023"/>
    <x v="823"/>
    <x v="1"/>
    <s v="pev"/>
    <d v="1994-11-17T00:00:00"/>
    <m/>
    <n v="3.3"/>
    <n v="1.33"/>
    <n v="1.65"/>
    <x v="1276"/>
    <n v="9.98748E-2"/>
    <n v="0"/>
    <n v="7.1434800000000007E-2"/>
    <n v="7.1434800000000007E-2"/>
    <n v="0"/>
    <n v="0.7489957295888825"/>
    <n v="0.2510042704111175"/>
    <x v="0"/>
    <x v="0"/>
    <m/>
    <m/>
    <m/>
    <m/>
    <m/>
    <m/>
    <n v="0.1989504"/>
    <m/>
    <m/>
    <m/>
    <m/>
    <m/>
    <m/>
    <m/>
    <m/>
    <m/>
    <m/>
    <m/>
    <s v="720284,93"/>
    <s v="6187192,14"/>
    <n v="0.1989504"/>
    <n v="0"/>
    <n v="0"/>
  </r>
  <r>
    <n v="1055"/>
    <x v="660"/>
    <s v=""/>
    <x v="1593"/>
    <n v="2017"/>
    <n v="14940731"/>
    <x v="294"/>
    <x v="658"/>
    <x v="646"/>
    <n v="8800"/>
    <s v="Viborg"/>
    <n v="791"/>
    <m/>
    <x v="18"/>
    <m/>
    <s v="LO"/>
    <s v="Lokalt værk"/>
    <n v="855900"/>
    <n v="850042"/>
    <x v="824"/>
    <x v="1"/>
    <s v="pev"/>
    <d v="1987-12-01T00:00:00"/>
    <m/>
    <n v="0.36"/>
    <n v="0.12"/>
    <n v="0.24"/>
    <x v="1277"/>
    <n v="1.44"/>
    <n v="0"/>
    <n v="1.5047999999999999"/>
    <n v="8.2799999999999999E-2"/>
    <n v="0"/>
    <n v="0.82778455158541542"/>
    <n v="0.17221544841458458"/>
    <x v="0"/>
    <x v="0"/>
    <m/>
    <m/>
    <m/>
    <m/>
    <m/>
    <m/>
    <n v="4.1808095999999999"/>
    <m/>
    <m/>
    <m/>
    <m/>
    <m/>
    <m/>
    <m/>
    <m/>
    <m/>
    <m/>
    <m/>
    <s v="526074,1"/>
    <s v="6255291,88"/>
    <n v="4.1808095999999999"/>
    <n v="0"/>
    <n v="0"/>
  </r>
  <r>
    <n v="1087"/>
    <x v="661"/>
    <s v=""/>
    <x v="1594"/>
    <n v="2017"/>
    <n v="37186813"/>
    <x v="295"/>
    <x v="659"/>
    <x v="647"/>
    <n v="7700"/>
    <s v="Thisted"/>
    <n v="787"/>
    <m/>
    <x v="18"/>
    <n v="1"/>
    <s v="ER"/>
    <s v="Erhvervsværk"/>
    <n v="110600"/>
    <n v="110000"/>
    <x v="229"/>
    <x v="1"/>
    <s v="pev"/>
    <d v="1995-10-01T00:00:00"/>
    <m/>
    <n v="23"/>
    <n v="9.7100000000000009"/>
    <n v="11.97"/>
    <x v="1278"/>
    <n v="84.337199999999996"/>
    <n v="0"/>
    <n v="65.588399999999993"/>
    <n v="37.497599999999998"/>
    <n v="0"/>
    <n v="0.74756956916729567"/>
    <n v="0.25243043083270433"/>
    <x v="0"/>
    <x v="0"/>
    <m/>
    <m/>
    <m/>
    <m/>
    <m/>
    <m/>
    <n v="167.05038239999999"/>
    <m/>
    <m/>
    <m/>
    <m/>
    <m/>
    <m/>
    <m/>
    <m/>
    <m/>
    <m/>
    <m/>
    <s v="479723,12"/>
    <s v="6312028,24"/>
    <n v="167.05038239999999"/>
    <n v="0"/>
    <n v="0"/>
  </r>
  <r>
    <n v="1087"/>
    <x v="662"/>
    <s v=""/>
    <x v="1595"/>
    <n v="2017"/>
    <n v="37186813"/>
    <x v="295"/>
    <x v="660"/>
    <x v="648"/>
    <n v="6100"/>
    <s v="Haderslev"/>
    <n v="510"/>
    <m/>
    <x v="18"/>
    <m/>
    <s v="ER"/>
    <s v="Erhvervsværk"/>
    <n v="110600"/>
    <n v="110000"/>
    <x v="229"/>
    <x v="1"/>
    <s v="pev"/>
    <d v="1995-01-01T00:00:00"/>
    <m/>
    <n v="4.0999999999999996"/>
    <n v="1.5"/>
    <n v="2.1"/>
    <x v="1279"/>
    <n v="46.109000000000002"/>
    <n v="0"/>
    <n v="30.787199999999999"/>
    <n v="4.2371999999999996"/>
    <n v="0"/>
    <n v="0.72268682658679673"/>
    <n v="0.27731317341320327"/>
    <x v="0"/>
    <x v="0"/>
    <m/>
    <m/>
    <m/>
    <m/>
    <m/>
    <m/>
    <n v="83.135249999999999"/>
    <m/>
    <m/>
    <m/>
    <m/>
    <m/>
    <m/>
    <m/>
    <m/>
    <m/>
    <m/>
    <m/>
    <s v="530118"/>
    <s v="6123034"/>
    <n v="83.135249999999999"/>
    <n v="0"/>
    <n v="0"/>
  </r>
  <r>
    <n v="1087"/>
    <x v="662"/>
    <s v=""/>
    <x v="1596"/>
    <n v="2017"/>
    <n v="37186813"/>
    <x v="295"/>
    <x v="660"/>
    <x v="648"/>
    <n v="6100"/>
    <s v="Haderslev"/>
    <n v="510"/>
    <m/>
    <x v="18"/>
    <m/>
    <s v="ER"/>
    <s v="Erhvervsværk"/>
    <n v="110600"/>
    <n v="110000"/>
    <x v="825"/>
    <x v="1"/>
    <s v="pev"/>
    <d v="2002-12-17T00:00:00"/>
    <m/>
    <n v="7.5"/>
    <n v="3.2"/>
    <n v="3.7"/>
    <x v="1280"/>
    <n v="5.0975999999999999"/>
    <n v="0"/>
    <n v="4.0860000000000003"/>
    <n v="0.56159999999999999"/>
    <n v="0"/>
    <n v="0.76907918040069334"/>
    <n v="0.23092081959930666"/>
    <x v="0"/>
    <x v="0"/>
    <m/>
    <m/>
    <m/>
    <m/>
    <m/>
    <m/>
    <n v="11.0375496"/>
    <m/>
    <m/>
    <m/>
    <m/>
    <m/>
    <m/>
    <m/>
    <m/>
    <m/>
    <m/>
    <m/>
    <s v="530118"/>
    <s v="6123034"/>
    <n v="11.0375496"/>
    <n v="0"/>
    <n v="0"/>
  </r>
  <r>
    <n v="1089"/>
    <x v="663"/>
    <s v=""/>
    <x v="1597"/>
    <n v="2017"/>
    <n v="17002473"/>
    <x v="296"/>
    <x v="661"/>
    <x v="649"/>
    <n v="5792"/>
    <s v="Årslev"/>
    <n v="430"/>
    <m/>
    <x v="18"/>
    <m/>
    <s v="ER"/>
    <s v="Erhvervsværk"/>
    <n v="13000"/>
    <n v="10000"/>
    <x v="826"/>
    <x v="1"/>
    <s v="pev"/>
    <d v="1994-09-01T00:00:00"/>
    <m/>
    <n v="1.38"/>
    <n v="0.5"/>
    <n v="0.88"/>
    <x v="1281"/>
    <n v="3.2399999999999998E-3"/>
    <n v="0"/>
    <n v="1.8E-3"/>
    <n v="7.2000000000000005E-4"/>
    <n v="0"/>
    <n v="0.73435655253837073"/>
    <n v="0.26564344746162927"/>
    <x v="0"/>
    <x v="0"/>
    <m/>
    <m/>
    <m/>
    <m/>
    <m/>
    <m/>
    <n v="6.0983999999999995E-3"/>
    <m/>
    <m/>
    <m/>
    <m/>
    <m/>
    <m/>
    <m/>
    <m/>
    <m/>
    <m/>
    <m/>
    <s v="587086,01"/>
    <s v="6126668,08"/>
    <n v="6.0983999999999995E-3"/>
    <n v="0"/>
    <n v="0"/>
  </r>
  <r>
    <n v="1089"/>
    <x v="663"/>
    <s v=""/>
    <x v="1598"/>
    <n v="2017"/>
    <n v="17002473"/>
    <x v="296"/>
    <x v="661"/>
    <x v="649"/>
    <n v="5792"/>
    <s v="Årslev"/>
    <n v="430"/>
    <m/>
    <x v="18"/>
    <m/>
    <s v="ER"/>
    <s v="Erhvervsværk"/>
    <n v="13000"/>
    <n v="10000"/>
    <x v="195"/>
    <x v="1"/>
    <s v="pev"/>
    <d v="1998-02-17T00:00:00"/>
    <m/>
    <n v="2"/>
    <n v="0.92"/>
    <n v="1.08"/>
    <x v="1282"/>
    <n v="1.1339999999999999"/>
    <n v="0"/>
    <n v="0.80640000000000001"/>
    <n v="0.80640000000000001"/>
    <n v="0"/>
    <n v="0.73200977356102004"/>
    <n v="0.26799022643897996"/>
    <x v="0"/>
    <x v="0"/>
    <m/>
    <m/>
    <m/>
    <m/>
    <m/>
    <m/>
    <n v="2.1157488"/>
    <m/>
    <m/>
    <m/>
    <m/>
    <m/>
    <m/>
    <m/>
    <m/>
    <m/>
    <m/>
    <m/>
    <s v="587086,01"/>
    <s v="6126668,08"/>
    <n v="2.1157488"/>
    <n v="0"/>
    <n v="0"/>
  </r>
  <r>
    <n v="1093"/>
    <x v="664"/>
    <s v=""/>
    <x v="1599"/>
    <n v="2017"/>
    <n v="25917979"/>
    <x v="297"/>
    <x v="662"/>
    <x v="650"/>
    <n v="2880"/>
    <s v="Bagsværd"/>
    <n v="159"/>
    <m/>
    <x v="18"/>
    <n v="1"/>
    <s v="ER"/>
    <s v="Erhvervsværk"/>
    <n v="212000"/>
    <n v="210000"/>
    <x v="827"/>
    <x v="7"/>
    <s v="pev"/>
    <d v="1994-10-01T00:00:00"/>
    <m/>
    <n v="17"/>
    <n v="4.9000000000000004"/>
    <n v="9"/>
    <x v="1283"/>
    <n v="57.4370172"/>
    <n v="0"/>
    <n v="32.876370000000001"/>
    <n v="2.7648000000000001"/>
    <n v="0"/>
    <n v="0.76123387287170519"/>
    <n v="0.23876612712829481"/>
    <x v="0"/>
    <x v="0"/>
    <m/>
    <m/>
    <m/>
    <m/>
    <m/>
    <m/>
    <n v="120.2788224"/>
    <m/>
    <m/>
    <m/>
    <m/>
    <m/>
    <m/>
    <m/>
    <m/>
    <m/>
    <m/>
    <m/>
    <s v="716464,61"/>
    <s v="6183951,13"/>
    <n v="120.2788224"/>
    <n v="0"/>
    <n v="0"/>
  </r>
  <r>
    <n v="1096"/>
    <x v="665"/>
    <s v=""/>
    <x v="1600"/>
    <n v="2017"/>
    <n v="11757278"/>
    <x v="298"/>
    <x v="663"/>
    <x v="651"/>
    <n v="8382"/>
    <s v="Hinnerup"/>
    <n v="710"/>
    <m/>
    <x v="18"/>
    <n v="1"/>
    <s v="ER"/>
    <s v="Erhvervsværk"/>
    <n v="11900"/>
    <n v="10000"/>
    <x v="828"/>
    <x v="1"/>
    <s v="pev"/>
    <d v="2012-01-01T00:00:00"/>
    <m/>
    <n v="2.59"/>
    <n v="1"/>
    <n v="1.3"/>
    <x v="1284"/>
    <n v="2.9876399999999999"/>
    <n v="0"/>
    <n v="2.9768400000000002"/>
    <n v="0.56123999999999996"/>
    <n v="0"/>
    <n v="0.80449885841844548"/>
    <n v="0.19550114158155452"/>
    <x v="0"/>
    <x v="0"/>
    <m/>
    <m/>
    <m/>
    <m/>
    <m/>
    <m/>
    <n v="7.6409783999999998"/>
    <m/>
    <m/>
    <m/>
    <m/>
    <m/>
    <m/>
    <m/>
    <m/>
    <m/>
    <m/>
    <m/>
    <s v="563721"/>
    <s v="6234173"/>
    <n v="7.6409783999999998"/>
    <n v="0"/>
    <n v="0"/>
  </r>
  <r>
    <n v="1096"/>
    <x v="665"/>
    <s v=""/>
    <x v="1601"/>
    <n v="2017"/>
    <n v="11757278"/>
    <x v="298"/>
    <x v="663"/>
    <x v="651"/>
    <n v="8382"/>
    <s v="Hinnerup"/>
    <n v="710"/>
    <m/>
    <x v="18"/>
    <n v="1"/>
    <s v="ER"/>
    <s v="Erhvervsværk"/>
    <n v="11900"/>
    <n v="10000"/>
    <x v="829"/>
    <x v="1"/>
    <s v="pev"/>
    <d v="2012-01-01T00:00:00"/>
    <m/>
    <n v="2.64"/>
    <n v="1"/>
    <n v="1.3"/>
    <x v="1285"/>
    <n v="5.1562799999999998"/>
    <n v="0"/>
    <n v="3.9139200000000001"/>
    <n v="0.73763999999999996"/>
    <n v="0"/>
    <n v="0.74373939031337399"/>
    <n v="0.25626060968662601"/>
    <x v="0"/>
    <x v="0"/>
    <m/>
    <m/>
    <m/>
    <m/>
    <m/>
    <m/>
    <n v="10.060617599999999"/>
    <m/>
    <m/>
    <m/>
    <m/>
    <m/>
    <m/>
    <m/>
    <m/>
    <m/>
    <m/>
    <m/>
    <s v="563721"/>
    <s v="6234173"/>
    <n v="10.060617599999999"/>
    <n v="0"/>
    <n v="0"/>
  </r>
  <r>
    <n v="1096"/>
    <x v="665"/>
    <s v=""/>
    <x v="1602"/>
    <n v="2017"/>
    <n v="11757278"/>
    <x v="298"/>
    <x v="663"/>
    <x v="651"/>
    <n v="8382"/>
    <s v="Hinnerup"/>
    <n v="710"/>
    <m/>
    <x v="18"/>
    <n v="1"/>
    <s v="ER"/>
    <s v="Erhvervsværk"/>
    <n v="11900"/>
    <n v="10000"/>
    <x v="830"/>
    <x v="1"/>
    <s v="pev"/>
    <d v="2012-01-01T00:00:00"/>
    <m/>
    <n v="2.7"/>
    <n v="1.1200000000000001"/>
    <n v="1.35"/>
    <x v="1286"/>
    <n v="14.99328"/>
    <n v="0"/>
    <n v="11.640599999999999"/>
    <n v="2.1938399999999998"/>
    <n v="0"/>
    <n v="0.75780557710113605"/>
    <n v="0.24219442289886395"/>
    <x v="0"/>
    <x v="0"/>
    <m/>
    <m/>
    <m/>
    <m/>
    <m/>
    <m/>
    <n v="30.9529836"/>
    <m/>
    <m/>
    <m/>
    <m/>
    <m/>
    <m/>
    <m/>
    <m/>
    <m/>
    <m/>
    <m/>
    <s v="563721"/>
    <s v="6234173"/>
    <n v="30.9529836"/>
    <n v="0"/>
    <n v="0"/>
  </r>
  <r>
    <n v="1096"/>
    <x v="665"/>
    <s v=""/>
    <x v="1603"/>
    <n v="2017"/>
    <n v="11757278"/>
    <x v="298"/>
    <x v="663"/>
    <x v="651"/>
    <n v="8382"/>
    <s v="Hinnerup"/>
    <n v="710"/>
    <m/>
    <x v="18"/>
    <n v="1"/>
    <s v="ER"/>
    <s v="Erhvervsværk"/>
    <n v="11900"/>
    <n v="10000"/>
    <x v="831"/>
    <x v="1"/>
    <s v="pev"/>
    <d v="2012-01-01T00:00:00"/>
    <m/>
    <n v="4.32"/>
    <n v="1.75"/>
    <n v="2.15"/>
    <x v="1287"/>
    <n v="13.554360000000001"/>
    <n v="0"/>
    <n v="12.21552"/>
    <n v="2.3022"/>
    <n v="0"/>
    <n v="0.78366524657542269"/>
    <n v="0.21633475342457731"/>
    <x v="0"/>
    <x v="0"/>
    <m/>
    <m/>
    <m/>
    <m/>
    <m/>
    <m/>
    <n v="31.327282800000003"/>
    <m/>
    <m/>
    <m/>
    <m/>
    <m/>
    <m/>
    <m/>
    <m/>
    <m/>
    <m/>
    <m/>
    <s v="563721"/>
    <s v="6234173"/>
    <n v="31.327282800000003"/>
    <n v="0"/>
    <n v="0"/>
  </r>
  <r>
    <n v="1096"/>
    <x v="666"/>
    <s v=""/>
    <x v="1604"/>
    <n v="2017"/>
    <n v="11757278"/>
    <x v="298"/>
    <x v="664"/>
    <x v="652"/>
    <n v="8382"/>
    <s v="Hinnerup"/>
    <n v="710"/>
    <m/>
    <x v="18"/>
    <m/>
    <s v="ER"/>
    <s v="Erhvervsværk"/>
    <n v="11900"/>
    <n v="10000"/>
    <x v="832"/>
    <x v="5"/>
    <s v="pel"/>
    <d v="1998-09-07T00:00:00"/>
    <m/>
    <n v="1"/>
    <n v="0.8"/>
    <n v="0"/>
    <x v="21"/>
    <n v="0"/>
    <n v="0"/>
    <n v="0"/>
    <n v="0"/>
    <n v="0"/>
    <n v="1"/>
    <n v="0"/>
    <x v="0"/>
    <x v="0"/>
    <m/>
    <m/>
    <m/>
    <m/>
    <m/>
    <m/>
    <m/>
    <m/>
    <m/>
    <m/>
    <m/>
    <m/>
    <m/>
    <m/>
    <m/>
    <m/>
    <m/>
    <m/>
    <s v="568012"/>
    <s v="6233361"/>
    <n v="0"/>
    <n v="0"/>
    <n v="0"/>
  </r>
  <r>
    <n v="1096"/>
    <x v="666"/>
    <s v=""/>
    <x v="1605"/>
    <n v="2017"/>
    <n v="11757278"/>
    <x v="298"/>
    <x v="664"/>
    <x v="652"/>
    <n v="8382"/>
    <s v="Hinnerup"/>
    <n v="710"/>
    <m/>
    <x v="18"/>
    <m/>
    <s v="ER"/>
    <s v="Erhvervsværk"/>
    <n v="11900"/>
    <n v="10000"/>
    <x v="229"/>
    <x v="1"/>
    <s v="pev"/>
    <d v="1998-10-01T00:00:00"/>
    <m/>
    <n v="2.0699999999999998"/>
    <n v="0.8"/>
    <n v="1.02"/>
    <x v="1288"/>
    <n v="10.41408"/>
    <n v="0"/>
    <n v="7.8775199999999996"/>
    <n v="3.1881599999999999"/>
    <n v="0"/>
    <n v="0.75258643310169104"/>
    <n v="0.24741356689830896"/>
    <x v="0"/>
    <x v="0"/>
    <m/>
    <m/>
    <m/>
    <m/>
    <m/>
    <m/>
    <n v="21.0458952"/>
    <m/>
    <m/>
    <m/>
    <m/>
    <m/>
    <m/>
    <m/>
    <m/>
    <m/>
    <m/>
    <m/>
    <s v="568012"/>
    <s v="6233361"/>
    <n v="21.0458952"/>
    <n v="0"/>
    <n v="0"/>
  </r>
  <r>
    <n v="1097"/>
    <x v="667"/>
    <s v=""/>
    <x v="1606"/>
    <n v="2017"/>
    <n v="73731410"/>
    <x v="299"/>
    <x v="665"/>
    <x v="653"/>
    <n v="5672"/>
    <s v="Broby"/>
    <n v="430"/>
    <n v="777"/>
    <x v="266"/>
    <n v="1"/>
    <s v="DC"/>
    <s v="Decentralt værk"/>
    <n v="353000"/>
    <n v="350030"/>
    <x v="833"/>
    <x v="1"/>
    <s v="kvt"/>
    <d v="1994-05-20T00:00:00"/>
    <m/>
    <n v="7.1"/>
    <n v="3.07"/>
    <n v="3.8"/>
    <x v="1289"/>
    <n v="3.2399999999999998E-2"/>
    <n v="3.2399999999999998E-2"/>
    <n v="2.988E-2"/>
    <n v="2.988E-2"/>
    <n v="0.19762845849802368"/>
    <n v="0.80237154150197632"/>
    <n v="0"/>
    <x v="1"/>
    <x v="0"/>
    <m/>
    <m/>
    <m/>
    <m/>
    <m/>
    <m/>
    <n v="8.1971999999999989E-2"/>
    <m/>
    <m/>
    <m/>
    <m/>
    <m/>
    <m/>
    <m/>
    <m/>
    <m/>
    <m/>
    <m/>
    <s v="581931,24"/>
    <s v="6125294,49"/>
    <n v="8.1971999999999989E-2"/>
    <n v="0"/>
    <n v="0"/>
  </r>
  <r>
    <n v="1097"/>
    <x v="667"/>
    <s v=""/>
    <x v="1607"/>
    <n v="2017"/>
    <n v="73731410"/>
    <x v="299"/>
    <x v="665"/>
    <x v="653"/>
    <n v="5672"/>
    <s v="Broby"/>
    <n v="430"/>
    <n v="777"/>
    <x v="266"/>
    <n v="1"/>
    <s v="DC"/>
    <s v="Decentralt værk"/>
    <n v="353000"/>
    <n v="350030"/>
    <x v="834"/>
    <x v="1"/>
    <s v="kvt"/>
    <d v="1997-04-09T00:00:00"/>
    <m/>
    <n v="6.7"/>
    <n v="2.8"/>
    <n v="3.4"/>
    <x v="1290"/>
    <n v="0.18360000000000001"/>
    <n v="0.18360000000000001"/>
    <n v="0.14616000000000001"/>
    <n v="0.14616000000000001"/>
    <n v="0.21340162185232608"/>
    <n v="0.78659837814767397"/>
    <n v="0"/>
    <x v="0"/>
    <x v="0"/>
    <m/>
    <m/>
    <m/>
    <m/>
    <m/>
    <m/>
    <n v="0.43017480000000002"/>
    <m/>
    <m/>
    <m/>
    <m/>
    <m/>
    <m/>
    <m/>
    <m/>
    <m/>
    <m/>
    <m/>
    <s v="581931,24"/>
    <s v="6125294,49"/>
    <n v="0.43017480000000002"/>
    <n v="0"/>
    <n v="0"/>
  </r>
  <r>
    <n v="1097"/>
    <x v="667"/>
    <s v=""/>
    <x v="1608"/>
    <n v="2017"/>
    <n v="73731410"/>
    <x v="299"/>
    <x v="665"/>
    <x v="653"/>
    <n v="5672"/>
    <s v="Broby"/>
    <n v="430"/>
    <n v="777"/>
    <x v="266"/>
    <n v="1"/>
    <s v="DC"/>
    <s v="Decentralt værk"/>
    <n v="353000"/>
    <n v="350030"/>
    <x v="828"/>
    <x v="1"/>
    <s v="kvt"/>
    <d v="2000-03-30T00:00:00"/>
    <m/>
    <n v="6.7"/>
    <n v="2.8"/>
    <n v="3.4"/>
    <x v="1291"/>
    <n v="0.41399999999999998"/>
    <n v="0.41399999999999998"/>
    <n v="0.33839999999999998"/>
    <n v="0.33839999999999998"/>
    <n v="0.2279764807568026"/>
    <n v="0.77202351924319745"/>
    <n v="0"/>
    <x v="0"/>
    <x v="0"/>
    <m/>
    <m/>
    <m/>
    <m/>
    <m/>
    <m/>
    <n v="0.90798839999999992"/>
    <m/>
    <m/>
    <m/>
    <m/>
    <m/>
    <m/>
    <m/>
    <m/>
    <m/>
    <m/>
    <m/>
    <s v="581931,24"/>
    <s v="6125294,49"/>
    <n v="0.90798839999999992"/>
    <n v="0"/>
    <n v="0"/>
  </r>
  <r>
    <n v="1097"/>
    <x v="667"/>
    <s v=""/>
    <x v="1609"/>
    <n v="2017"/>
    <n v="73731410"/>
    <x v="299"/>
    <x v="665"/>
    <x v="653"/>
    <n v="5672"/>
    <s v="Broby"/>
    <n v="430"/>
    <n v="777"/>
    <x v="266"/>
    <n v="1"/>
    <s v="DC"/>
    <s v="Decentralt værk"/>
    <n v="353000"/>
    <n v="350030"/>
    <x v="546"/>
    <x v="0"/>
    <s v="fvv"/>
    <d v="1984-01-01T00:00:00"/>
    <m/>
    <n v="11"/>
    <n v="0"/>
    <n v="10"/>
    <x v="1292"/>
    <n v="93.347999999999999"/>
    <n v="93.347999999999999"/>
    <n v="0"/>
    <n v="0"/>
    <n v="1"/>
    <n v="0"/>
    <n v="0"/>
    <x v="4"/>
    <x v="0"/>
    <m/>
    <m/>
    <m/>
    <m/>
    <m/>
    <m/>
    <m/>
    <m/>
    <m/>
    <m/>
    <m/>
    <m/>
    <m/>
    <m/>
    <m/>
    <m/>
    <m/>
    <m/>
    <s v="581931,24"/>
    <s v="6125294,49"/>
    <n v="109.5245"/>
    <n v="0"/>
    <n v="0"/>
  </r>
  <r>
    <n v="1097"/>
    <x v="667"/>
    <s v=""/>
    <x v="1610"/>
    <n v="2017"/>
    <n v="73731410"/>
    <x v="299"/>
    <x v="665"/>
    <x v="653"/>
    <n v="5672"/>
    <s v="Broby"/>
    <n v="430"/>
    <n v="777"/>
    <x v="266"/>
    <n v="1"/>
    <s v="DC"/>
    <s v="Decentralt værk"/>
    <n v="353000"/>
    <n v="350030"/>
    <x v="2"/>
    <x v="0"/>
    <s v="fvv"/>
    <d v="1989-01-01T00:00:00"/>
    <m/>
    <n v="3.7"/>
    <n v="0"/>
    <n v="4.0999999999999996"/>
    <x v="1293"/>
    <n v="6.5861999999999998"/>
    <n v="6.5861999999999998"/>
    <n v="0"/>
    <n v="0"/>
    <n v="1"/>
    <n v="0"/>
    <n v="0"/>
    <x v="0"/>
    <x v="0"/>
    <m/>
    <m/>
    <m/>
    <m/>
    <m/>
    <m/>
    <n v="5.8303079999999996"/>
    <m/>
    <m/>
    <m/>
    <m/>
    <m/>
    <m/>
    <m/>
    <m/>
    <m/>
    <m/>
    <m/>
    <s v="581931,24"/>
    <s v="6125294,49"/>
    <n v="5.8303079999999996"/>
    <n v="0"/>
    <n v="0"/>
  </r>
  <r>
    <n v="1101"/>
    <x v="668"/>
    <s v=""/>
    <x v="1611"/>
    <n v="2017"/>
    <n v="18429772"/>
    <x v="300"/>
    <x v="666"/>
    <x v="654"/>
    <n v="6230"/>
    <s v="Rødekro"/>
    <n v="580"/>
    <n v="396"/>
    <x v="267"/>
    <m/>
    <s v="DC"/>
    <s v="Decentralt værk"/>
    <n v="353000"/>
    <n v="350030"/>
    <x v="1"/>
    <x v="1"/>
    <s v="kvt"/>
    <d v="1995-09-01T00:00:00"/>
    <m/>
    <n v="2.4"/>
    <n v="0.92"/>
    <n v="1.25"/>
    <x v="1294"/>
    <n v="2.1600000000000001E-2"/>
    <n v="2.1600000000000001E-2"/>
    <n v="1.7999999999999999E-2"/>
    <n v="1.7999999999999999E-2"/>
    <n v="0.21994134897360704"/>
    <n v="0.78005865102639294"/>
    <n v="0"/>
    <x v="0"/>
    <x v="0"/>
    <m/>
    <m/>
    <m/>
    <m/>
    <m/>
    <m/>
    <n v="4.9104000000000002E-2"/>
    <m/>
    <m/>
    <m/>
    <m/>
    <m/>
    <m/>
    <m/>
    <m/>
    <m/>
    <m/>
    <m/>
    <s v="513725"/>
    <s v="6103640"/>
    <n v="4.9104000000000002E-2"/>
    <n v="0"/>
    <n v="0"/>
  </r>
  <r>
    <n v="1101"/>
    <x v="668"/>
    <s v=""/>
    <x v="1612"/>
    <n v="2017"/>
    <n v="18429772"/>
    <x v="300"/>
    <x v="666"/>
    <x v="654"/>
    <n v="6230"/>
    <s v="Rødekro"/>
    <n v="580"/>
    <n v="396"/>
    <x v="267"/>
    <m/>
    <s v="DC"/>
    <s v="Decentralt værk"/>
    <n v="353000"/>
    <n v="350030"/>
    <x v="2"/>
    <x v="0"/>
    <s v="fvv"/>
    <d v="1995-09-01T00:00:00"/>
    <m/>
    <n v="1.5"/>
    <n v="0"/>
    <n v="1.38"/>
    <x v="1295"/>
    <n v="0.84599999999999997"/>
    <n v="0.73038959999999997"/>
    <n v="0"/>
    <n v="0"/>
    <n v="1"/>
    <n v="0"/>
    <n v="0"/>
    <x v="0"/>
    <x v="0"/>
    <m/>
    <m/>
    <m/>
    <m/>
    <m/>
    <m/>
    <n v="0.8666064"/>
    <m/>
    <m/>
    <m/>
    <m/>
    <m/>
    <m/>
    <m/>
    <m/>
    <m/>
    <m/>
    <m/>
    <s v="513725"/>
    <s v="6103640"/>
    <n v="0.8666064"/>
    <n v="0"/>
    <n v="0"/>
  </r>
  <r>
    <n v="1101"/>
    <x v="668"/>
    <s v=""/>
    <x v="1613"/>
    <n v="2017"/>
    <n v="18429772"/>
    <x v="300"/>
    <x v="666"/>
    <x v="654"/>
    <n v="6230"/>
    <s v="Rødekro"/>
    <n v="580"/>
    <n v="396"/>
    <x v="267"/>
    <m/>
    <s v="DC"/>
    <s v="Decentralt værk"/>
    <n v="353000"/>
    <n v="350030"/>
    <x v="704"/>
    <x v="0"/>
    <s v="fvv"/>
    <d v="2016-02-19T00:00:00"/>
    <m/>
    <n v="0.99399999999999999"/>
    <n v="0"/>
    <n v="0.88900000000000001"/>
    <x v="1296"/>
    <n v="18.558"/>
    <n v="18.558"/>
    <n v="0"/>
    <n v="0"/>
    <n v="1"/>
    <n v="0"/>
    <n v="0"/>
    <x v="0"/>
    <x v="0"/>
    <m/>
    <m/>
    <m/>
    <m/>
    <m/>
    <m/>
    <m/>
    <m/>
    <m/>
    <m/>
    <m/>
    <n v="16.2225"/>
    <m/>
    <m/>
    <m/>
    <m/>
    <m/>
    <m/>
    <s v="513725"/>
    <s v="6103640"/>
    <n v="0"/>
    <n v="16.2225"/>
    <n v="0"/>
  </r>
  <r>
    <n v="1101"/>
    <x v="669"/>
    <s v=""/>
    <x v="1614"/>
    <n v="2017"/>
    <n v="18429772"/>
    <x v="300"/>
    <x v="667"/>
    <x v="655"/>
    <n v="6230"/>
    <s v="Rødekro"/>
    <n v="580"/>
    <n v="397"/>
    <x v="268"/>
    <m/>
    <s v="DC"/>
    <s v="Decentralt værk"/>
    <n v="353000"/>
    <n v="350030"/>
    <x v="1"/>
    <x v="1"/>
    <s v="kvt"/>
    <d v="1995-09-01T00:00:00"/>
    <m/>
    <n v="2.4"/>
    <n v="0.92"/>
    <n v="1.25"/>
    <x v="594"/>
    <n v="3.6000000000000001E-5"/>
    <n v="0"/>
    <n v="3.6000000000000001E-5"/>
    <n v="0"/>
    <n v="0.15151515151515152"/>
    <n v="0.84848484848484851"/>
    <n v="0"/>
    <x v="0"/>
    <x v="0"/>
    <m/>
    <m/>
    <m/>
    <m/>
    <m/>
    <m/>
    <n v="1.188E-4"/>
    <m/>
    <m/>
    <m/>
    <m/>
    <m/>
    <m/>
    <m/>
    <m/>
    <m/>
    <m/>
    <m/>
    <s v="527482"/>
    <s v="6107902"/>
    <n v="1.188E-4"/>
    <n v="0"/>
    <n v="0"/>
  </r>
  <r>
    <n v="1101"/>
    <x v="669"/>
    <s v=""/>
    <x v="1615"/>
    <n v="2017"/>
    <n v="18429772"/>
    <x v="300"/>
    <x v="667"/>
    <x v="655"/>
    <n v="6230"/>
    <s v="Rødekro"/>
    <n v="580"/>
    <n v="397"/>
    <x v="268"/>
    <m/>
    <s v="DC"/>
    <s v="Decentralt værk"/>
    <n v="353000"/>
    <n v="350030"/>
    <x v="2"/>
    <x v="0"/>
    <s v="fvv"/>
    <d v="1995-09-01T00:00:00"/>
    <m/>
    <n v="1.5"/>
    <n v="0"/>
    <n v="1.38"/>
    <x v="1297"/>
    <n v="0.95796000000000003"/>
    <n v="0.83866680000000005"/>
    <n v="0"/>
    <n v="0"/>
    <n v="1"/>
    <n v="0"/>
    <n v="0"/>
    <x v="0"/>
    <x v="0"/>
    <m/>
    <m/>
    <m/>
    <m/>
    <m/>
    <m/>
    <n v="1.0291248"/>
    <m/>
    <m/>
    <m/>
    <m/>
    <m/>
    <m/>
    <m/>
    <m/>
    <m/>
    <m/>
    <m/>
    <s v="527482"/>
    <s v="6107902"/>
    <n v="1.0291248"/>
    <n v="0"/>
    <n v="0"/>
  </r>
  <r>
    <n v="1101"/>
    <x v="669"/>
    <s v=""/>
    <x v="1616"/>
    <n v="2017"/>
    <n v="18429772"/>
    <x v="300"/>
    <x v="667"/>
    <x v="655"/>
    <n v="6230"/>
    <s v="Rødekro"/>
    <n v="580"/>
    <n v="397"/>
    <x v="268"/>
    <m/>
    <s v="DC"/>
    <s v="Decentralt værk"/>
    <n v="353000"/>
    <n v="350030"/>
    <x v="704"/>
    <x v="0"/>
    <s v="fvv"/>
    <d v="2016-04-29T00:00:00"/>
    <m/>
    <n v="0.99399999999999999"/>
    <n v="0"/>
    <n v="0.88900000000000001"/>
    <x v="1298"/>
    <n v="20.08512"/>
    <n v="20.08512"/>
    <n v="0"/>
    <n v="0"/>
    <n v="1"/>
    <n v="0"/>
    <n v="0"/>
    <x v="0"/>
    <x v="0"/>
    <m/>
    <m/>
    <m/>
    <m/>
    <m/>
    <m/>
    <m/>
    <m/>
    <m/>
    <m/>
    <m/>
    <n v="20.552400000000002"/>
    <m/>
    <m/>
    <m/>
    <m/>
    <m/>
    <m/>
    <s v="527482"/>
    <s v="6107902"/>
    <n v="0"/>
    <n v="20.552400000000002"/>
    <n v="0"/>
  </r>
  <r>
    <n v="1101"/>
    <x v="670"/>
    <s v=""/>
    <x v="1617"/>
    <n v="2017"/>
    <n v="18429772"/>
    <x v="300"/>
    <x v="668"/>
    <x v="656"/>
    <n v="6230"/>
    <s v="Rødekro"/>
    <n v="580"/>
    <n v="398"/>
    <x v="269"/>
    <m/>
    <s v="DC"/>
    <s v="Decentralt værk"/>
    <n v="353000"/>
    <n v="350030"/>
    <x v="1"/>
    <x v="1"/>
    <s v="kvt"/>
    <d v="1995-09-01T00:00:00"/>
    <m/>
    <n v="1.9"/>
    <n v="0.74"/>
    <n v="0.98"/>
    <x v="1299"/>
    <n v="1.8E-3"/>
    <n v="1.8E-3"/>
    <n v="7.2000000000000005E-4"/>
    <n v="7.2000000000000005E-4"/>
    <n v="0.31133250311332505"/>
    <n v="0.68866749688667495"/>
    <n v="0"/>
    <x v="0"/>
    <x v="0"/>
    <m/>
    <m/>
    <m/>
    <m/>
    <m/>
    <m/>
    <n v="2.8908000000000002E-3"/>
    <m/>
    <m/>
    <m/>
    <m/>
    <m/>
    <m/>
    <m/>
    <m/>
    <m/>
    <m/>
    <m/>
    <s v="521670,3"/>
    <s v="6109202,64"/>
    <n v="2.8908000000000002E-3"/>
    <n v="0"/>
    <n v="0"/>
  </r>
  <r>
    <n v="1101"/>
    <x v="670"/>
    <s v=""/>
    <x v="1618"/>
    <n v="2017"/>
    <n v="18429772"/>
    <x v="300"/>
    <x v="668"/>
    <x v="656"/>
    <n v="6230"/>
    <s v="Rødekro"/>
    <n v="580"/>
    <n v="398"/>
    <x v="269"/>
    <m/>
    <s v="DC"/>
    <s v="Decentralt værk"/>
    <n v="353000"/>
    <n v="350030"/>
    <x v="2"/>
    <x v="0"/>
    <s v="fvv"/>
    <d v="1995-09-01T00:00:00"/>
    <m/>
    <n v="1.6"/>
    <n v="0"/>
    <n v="1.5"/>
    <x v="1300"/>
    <n v="0.54"/>
    <n v="0.42477120000000002"/>
    <n v="0"/>
    <n v="0"/>
    <n v="1"/>
    <n v="0"/>
    <n v="0"/>
    <x v="0"/>
    <x v="0"/>
    <m/>
    <m/>
    <m/>
    <m/>
    <m/>
    <m/>
    <n v="0.66809160000000001"/>
    <m/>
    <m/>
    <m/>
    <m/>
    <m/>
    <m/>
    <m/>
    <m/>
    <m/>
    <m/>
    <m/>
    <s v="521670,3"/>
    <s v="6109202,64"/>
    <n v="0.66809160000000001"/>
    <n v="0"/>
    <n v="0"/>
  </r>
  <r>
    <n v="1101"/>
    <x v="670"/>
    <s v=""/>
    <x v="1619"/>
    <n v="2017"/>
    <n v="18429772"/>
    <x v="300"/>
    <x v="668"/>
    <x v="656"/>
    <n v="6230"/>
    <s v="Rødekro"/>
    <n v="580"/>
    <n v="398"/>
    <x v="269"/>
    <m/>
    <s v="DC"/>
    <s v="Decentralt værk"/>
    <n v="353000"/>
    <n v="350030"/>
    <x v="704"/>
    <x v="0"/>
    <s v="fvv"/>
    <d v="2016-06-01T00:00:00"/>
    <m/>
    <n v="0.86"/>
    <n v="0"/>
    <n v="0.8"/>
    <x v="1301"/>
    <n v="10.026"/>
    <n v="10.026"/>
    <n v="0"/>
    <n v="0"/>
    <n v="1"/>
    <n v="0"/>
    <n v="0"/>
    <x v="0"/>
    <x v="0"/>
    <m/>
    <m/>
    <m/>
    <m/>
    <m/>
    <m/>
    <m/>
    <m/>
    <m/>
    <m/>
    <m/>
    <m/>
    <n v="10.6225"/>
    <m/>
    <m/>
    <m/>
    <m/>
    <m/>
    <s v="521670,3"/>
    <s v="6109202,64"/>
    <n v="0"/>
    <n v="10.6225"/>
    <n v="0"/>
  </r>
  <r>
    <n v="1102"/>
    <x v="671"/>
    <s v=""/>
    <x v="1620"/>
    <n v="2017"/>
    <n v="17414003"/>
    <x v="301"/>
    <x v="669"/>
    <x v="657"/>
    <n v="5000"/>
    <s v="Odense C"/>
    <n v="461"/>
    <n v="79"/>
    <x v="21"/>
    <m/>
    <s v="ER"/>
    <s v="Erhvervsværk"/>
    <n v="370000"/>
    <n v="370000"/>
    <x v="835"/>
    <x v="0"/>
    <s v="pvp"/>
    <d v="1980-01-01T00:00:00"/>
    <m/>
    <n v="0.92"/>
    <n v="0"/>
    <n v="0.94"/>
    <x v="1302"/>
    <n v="1.1259999999999999"/>
    <n v="0"/>
    <n v="0"/>
    <n v="0"/>
    <n v="0"/>
    <n v="0"/>
    <n v="1"/>
    <x v="0"/>
    <x v="0"/>
    <m/>
    <m/>
    <m/>
    <m/>
    <m/>
    <m/>
    <m/>
    <m/>
    <n v="1.128196"/>
    <m/>
    <m/>
    <m/>
    <m/>
    <m/>
    <m/>
    <m/>
    <m/>
    <m/>
    <s v="590064"/>
    <s v="6140312"/>
    <n v="0"/>
    <n v="1.128196"/>
    <n v="0"/>
  </r>
  <r>
    <n v="1102"/>
    <x v="671"/>
    <s v=""/>
    <x v="1621"/>
    <n v="2017"/>
    <n v="17414003"/>
    <x v="301"/>
    <x v="669"/>
    <x v="657"/>
    <n v="5000"/>
    <s v="Odense C"/>
    <n v="461"/>
    <n v="79"/>
    <x v="21"/>
    <m/>
    <s v="ER"/>
    <s v="Erhvervsværk"/>
    <n v="370000"/>
    <n v="370000"/>
    <x v="384"/>
    <x v="1"/>
    <s v="pev"/>
    <d v="2010-01-01T00:00:00"/>
    <m/>
    <n v="2.0299999999999998"/>
    <n v="0.84"/>
    <n v="1.06"/>
    <x v="1303"/>
    <n v="29.378"/>
    <n v="14.689"/>
    <n v="21.053879999999999"/>
    <n v="21.053879999999999"/>
    <n v="0.14769747984601575"/>
    <n v="0.70460504030796844"/>
    <n v="0.14769747984601581"/>
    <x v="0"/>
    <x v="0"/>
    <m/>
    <m/>
    <m/>
    <m/>
    <m/>
    <m/>
    <m/>
    <m/>
    <n v="49.726644"/>
    <m/>
    <m/>
    <m/>
    <m/>
    <m/>
    <m/>
    <m/>
    <m/>
    <m/>
    <s v="590064"/>
    <s v="6140312"/>
    <n v="0"/>
    <n v="49.726644"/>
    <n v="0"/>
  </r>
  <r>
    <n v="1102"/>
    <x v="671"/>
    <s v=""/>
    <x v="1622"/>
    <n v="2017"/>
    <n v="17414003"/>
    <x v="301"/>
    <x v="669"/>
    <x v="657"/>
    <n v="5000"/>
    <s v="Odense C"/>
    <n v="461"/>
    <n v="79"/>
    <x v="21"/>
    <m/>
    <s v="ER"/>
    <s v="Erhvervsværk"/>
    <n v="370000"/>
    <n v="370000"/>
    <x v="836"/>
    <x v="1"/>
    <s v="pev"/>
    <d v="2013-10-28T00:00:00"/>
    <m/>
    <n v="2.2149999999999999"/>
    <n v="0.88600000000000001"/>
    <n v="1.22"/>
    <x v="1304"/>
    <n v="16.486000000000001"/>
    <n v="8.2430000000000003"/>
    <n v="11.796480000000001"/>
    <n v="11.796480000000001"/>
    <n v="0.1415222797754172"/>
    <n v="0.71695544044916559"/>
    <n v="0.1415222797754172"/>
    <x v="0"/>
    <x v="0"/>
    <m/>
    <m/>
    <m/>
    <m/>
    <m/>
    <m/>
    <m/>
    <m/>
    <n v="29.122623000000001"/>
    <m/>
    <m/>
    <m/>
    <m/>
    <m/>
    <m/>
    <m/>
    <m/>
    <m/>
    <s v="590064"/>
    <s v="6140312"/>
    <n v="0"/>
    <n v="29.122623000000001"/>
    <n v="0"/>
  </r>
  <r>
    <n v="1104"/>
    <x v="672"/>
    <s v=""/>
    <x v="1623"/>
    <n v="2017"/>
    <n v="67037111"/>
    <x v="302"/>
    <x v="670"/>
    <x v="658"/>
    <n v="6630"/>
    <s v="Rødding"/>
    <n v="575"/>
    <n v="110"/>
    <x v="270"/>
    <m/>
    <s v="FJ"/>
    <s v="Fjernvarmeværk"/>
    <n v="353000"/>
    <n v="350030"/>
    <x v="837"/>
    <x v="0"/>
    <s v="fvv"/>
    <d v="1982-01-01T00:00:00"/>
    <m/>
    <n v="3.5"/>
    <n v="0"/>
    <n v="3.5"/>
    <x v="1305"/>
    <n v="1.3644000000000001"/>
    <n v="1.3644000000000001"/>
    <n v="0"/>
    <n v="0"/>
    <n v="1"/>
    <n v="0"/>
    <n v="0"/>
    <x v="0"/>
    <x v="0"/>
    <m/>
    <m/>
    <m/>
    <m/>
    <m/>
    <m/>
    <m/>
    <m/>
    <m/>
    <m/>
    <m/>
    <m/>
    <n v="1.3420799999999999"/>
    <m/>
    <m/>
    <m/>
    <m/>
    <m/>
    <s v="503576"/>
    <s v="6136606"/>
    <n v="0"/>
    <n v="1.3420799999999999"/>
    <n v="0"/>
  </r>
  <r>
    <n v="1104"/>
    <x v="672"/>
    <s v=""/>
    <x v="1624"/>
    <n v="2017"/>
    <n v="67037111"/>
    <x v="302"/>
    <x v="670"/>
    <x v="658"/>
    <n v="6630"/>
    <s v="Rødding"/>
    <n v="575"/>
    <n v="110"/>
    <x v="270"/>
    <m/>
    <s v="FJ"/>
    <s v="Fjernvarmeværk"/>
    <n v="353000"/>
    <n v="350030"/>
    <x v="838"/>
    <x v="0"/>
    <s v="fvv"/>
    <d v="1982-01-01T00:00:00"/>
    <m/>
    <n v="4.5"/>
    <n v="0"/>
    <n v="4.5"/>
    <x v="1306"/>
    <n v="1.9116"/>
    <n v="1.9116"/>
    <n v="0"/>
    <n v="0"/>
    <n v="1"/>
    <n v="0"/>
    <n v="0"/>
    <x v="0"/>
    <x v="0"/>
    <m/>
    <m/>
    <m/>
    <m/>
    <m/>
    <m/>
    <m/>
    <m/>
    <m/>
    <m/>
    <m/>
    <m/>
    <n v="1.82016"/>
    <m/>
    <m/>
    <m/>
    <m/>
    <m/>
    <s v="503576"/>
    <s v="6136606"/>
    <n v="0"/>
    <n v="1.82016"/>
    <n v="0"/>
  </r>
  <r>
    <n v="1104"/>
    <x v="672"/>
    <s v=""/>
    <x v="1625"/>
    <n v="2017"/>
    <n v="67037111"/>
    <x v="302"/>
    <x v="670"/>
    <x v="658"/>
    <n v="6630"/>
    <s v="Rødding"/>
    <n v="575"/>
    <n v="110"/>
    <x v="270"/>
    <m/>
    <s v="FJ"/>
    <s v="Fjernvarmeværk"/>
    <n v="353000"/>
    <n v="350030"/>
    <x v="839"/>
    <x v="0"/>
    <s v="fvv"/>
    <d v="1990-01-01T00:00:00"/>
    <m/>
    <n v="5"/>
    <n v="0"/>
    <n v="5"/>
    <x v="1307"/>
    <n v="0.57599999999999996"/>
    <n v="0.57599999999999996"/>
    <n v="0"/>
    <n v="0"/>
    <n v="1"/>
    <n v="0"/>
    <n v="0"/>
    <x v="0"/>
    <x v="0"/>
    <m/>
    <m/>
    <m/>
    <n v="0.57391999999999999"/>
    <m/>
    <m/>
    <m/>
    <m/>
    <m/>
    <m/>
    <m/>
    <m/>
    <m/>
    <m/>
    <m/>
    <m/>
    <m/>
    <m/>
    <s v="503576"/>
    <s v="6136606"/>
    <n v="0.57391999999999999"/>
    <n v="0"/>
    <n v="0"/>
  </r>
  <r>
    <n v="1104"/>
    <x v="672"/>
    <s v=""/>
    <x v="1626"/>
    <n v="2017"/>
    <n v="67037111"/>
    <x v="302"/>
    <x v="670"/>
    <x v="658"/>
    <n v="6630"/>
    <s v="Rødding"/>
    <n v="575"/>
    <n v="110"/>
    <x v="270"/>
    <m/>
    <s v="FJ"/>
    <s v="Fjernvarmeværk"/>
    <n v="353000"/>
    <n v="350030"/>
    <x v="840"/>
    <x v="0"/>
    <s v="fvv"/>
    <d v="1972-01-01T00:00:00"/>
    <m/>
    <n v="6"/>
    <n v="0"/>
    <n v="6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03576"/>
    <s v="6136606"/>
    <n v="0"/>
    <n v="0"/>
    <n v="0"/>
  </r>
  <r>
    <n v="1104"/>
    <x v="673"/>
    <s v=""/>
    <x v="1627"/>
    <n v="2017"/>
    <n v="67037111"/>
    <x v="302"/>
    <x v="671"/>
    <x v="659"/>
    <n v="6630"/>
    <s v="Rødding"/>
    <n v="575"/>
    <n v="110"/>
    <x v="270"/>
    <m/>
    <s v="FJ"/>
    <s v="Fjernvarmeværk"/>
    <n v="353000"/>
    <n v="350030"/>
    <x v="273"/>
    <x v="0"/>
    <s v="fvv"/>
    <d v="2013-01-01T00:00:00"/>
    <m/>
    <n v="8"/>
    <n v="0"/>
    <n v="8"/>
    <x v="1308"/>
    <n v="114.804"/>
    <n v="114.804"/>
    <n v="0"/>
    <n v="0"/>
    <n v="1"/>
    <n v="0"/>
    <n v="0"/>
    <x v="0"/>
    <x v="0"/>
    <m/>
    <m/>
    <m/>
    <m/>
    <m/>
    <m/>
    <m/>
    <m/>
    <m/>
    <n v="101.38589999999999"/>
    <m/>
    <m/>
    <m/>
    <m/>
    <m/>
    <m/>
    <m/>
    <m/>
    <s v="503699,6"/>
    <s v="6136687,8"/>
    <n v="0"/>
    <n v="101.38589999999999"/>
    <n v="0"/>
  </r>
  <r>
    <n v="1110"/>
    <x v="674"/>
    <s v=""/>
    <x v="1628"/>
    <n v="2017"/>
    <n v="70218453"/>
    <x v="303"/>
    <x v="672"/>
    <x v="660"/>
    <n v="4293"/>
    <s v="Dianalund"/>
    <n v="340"/>
    <m/>
    <x v="18"/>
    <m/>
    <s v="LO"/>
    <s v="Lokalt værk"/>
    <n v="682010"/>
    <n v="680023"/>
    <x v="296"/>
    <x v="1"/>
    <s v="pev"/>
    <d v="2008-08-01T00:00:00"/>
    <m/>
    <n v="2.7"/>
    <n v="1.1000000000000001"/>
    <n v="1.3"/>
    <x v="1309"/>
    <n v="0.74772000000000005"/>
    <n v="0"/>
    <n v="0.68435999999999997"/>
    <n v="0.68435999999999997"/>
    <n v="0"/>
    <n v="0.81228557897743081"/>
    <n v="0.18771442102256919"/>
    <x v="0"/>
    <x v="0"/>
    <m/>
    <m/>
    <m/>
    <n v="0"/>
    <m/>
    <m/>
    <n v="1.9916423999999999"/>
    <m/>
    <m/>
    <m/>
    <m/>
    <m/>
    <m/>
    <m/>
    <m/>
    <m/>
    <m/>
    <m/>
    <s v="657476"/>
    <s v="6156705"/>
    <n v="1.9916423999999999"/>
    <n v="0"/>
    <n v="0"/>
  </r>
  <r>
    <n v="1116"/>
    <x v="675"/>
    <s v=""/>
    <x v="1629"/>
    <n v="2017"/>
    <n v="12881517"/>
    <x v="304"/>
    <x v="673"/>
    <x v="661"/>
    <n v="2791"/>
    <s v="Dragør"/>
    <n v="155"/>
    <m/>
    <x v="18"/>
    <m/>
    <s v="LO"/>
    <s v="Lokalt værk"/>
    <n v="871010"/>
    <n v="870000"/>
    <x v="841"/>
    <x v="1"/>
    <s v="pev"/>
    <d v="2008-11-17T00:00:00"/>
    <m/>
    <n v="0.1"/>
    <n v="0.03"/>
    <n v="0.06"/>
    <x v="21"/>
    <n v="0"/>
    <n v="0"/>
    <n v="0"/>
    <n v="0"/>
    <n v="0"/>
    <n v="0"/>
    <n v="1"/>
    <x v="0"/>
    <x v="0"/>
    <m/>
    <m/>
    <m/>
    <m/>
    <m/>
    <m/>
    <n v="0"/>
    <m/>
    <m/>
    <m/>
    <m/>
    <m/>
    <m/>
    <m/>
    <m/>
    <m/>
    <m/>
    <m/>
    <s v="730922"/>
    <s v="6166516"/>
    <n v="0"/>
    <n v="0"/>
    <n v="0"/>
  </r>
  <r>
    <n v="1148"/>
    <x v="676"/>
    <s v=""/>
    <x v="1630"/>
    <n v="2017"/>
    <n v="17310747"/>
    <x v="305"/>
    <x v="674"/>
    <x v="662"/>
    <n v="6400"/>
    <s v="Sønderborg"/>
    <n v="540"/>
    <n v="114"/>
    <x v="168"/>
    <n v="1"/>
    <s v="DC"/>
    <s v="Decentralt værk"/>
    <n v="351100"/>
    <n v="350010"/>
    <x v="842"/>
    <x v="9"/>
    <s v="kvt"/>
    <d v="1996-04-01T00:00:00"/>
    <m/>
    <n v="138"/>
    <n v="58"/>
    <n v="60"/>
    <x v="1310"/>
    <n v="576.25789999999995"/>
    <n v="576.25789999999995"/>
    <n v="140.43744000000001"/>
    <n v="109.3428"/>
    <n v="0.37334238567461336"/>
    <n v="0.62665761432538658"/>
    <n v="0"/>
    <x v="0"/>
    <x v="0"/>
    <m/>
    <m/>
    <m/>
    <n v="1.0761E-2"/>
    <m/>
    <m/>
    <n v="0.2178792"/>
    <n v="765.18643999999995"/>
    <m/>
    <n v="1.1672499999999999"/>
    <n v="0"/>
    <n v="5.17293"/>
    <m/>
    <m/>
    <m/>
    <m/>
    <m/>
    <m/>
    <s v="550063,24"/>
    <s v="6087281,87"/>
    <n v="344.56253819999995"/>
    <n v="427.192722"/>
    <n v="0"/>
  </r>
  <r>
    <n v="1151"/>
    <x v="677"/>
    <s v=""/>
    <x v="1631"/>
    <n v="2017"/>
    <n v="19153908"/>
    <x v="306"/>
    <x v="675"/>
    <x v="663"/>
    <n v="4050"/>
    <s v="Skibby"/>
    <n v="250"/>
    <n v="399"/>
    <x v="271"/>
    <m/>
    <s v="DC"/>
    <s v="Decentralt værk"/>
    <n v="351100"/>
    <n v="350010"/>
    <x v="843"/>
    <x v="1"/>
    <s v="kvt"/>
    <d v="1996-06-30T00:00:00"/>
    <m/>
    <n v="2.2799999999999998"/>
    <n v="0.92"/>
    <n v="1.27"/>
    <x v="1311"/>
    <n v="0.14610000000000001"/>
    <n v="0.14610000000000001"/>
    <n v="0.10233"/>
    <n v="0.10233"/>
    <n v="0.27219964138954844"/>
    <n v="0.72780035861045156"/>
    <n v="0"/>
    <x v="0"/>
    <x v="0"/>
    <m/>
    <m/>
    <m/>
    <m/>
    <m/>
    <m/>
    <n v="0.26836919999999997"/>
    <m/>
    <m/>
    <m/>
    <m/>
    <m/>
    <m/>
    <m/>
    <m/>
    <m/>
    <m/>
    <m/>
    <s v="689273,11"/>
    <s v="6185248,77"/>
    <n v="0.26836919999999997"/>
    <n v="0"/>
    <n v="0"/>
  </r>
  <r>
    <n v="1151"/>
    <x v="677"/>
    <s v=""/>
    <x v="1632"/>
    <n v="2017"/>
    <n v="19153908"/>
    <x v="306"/>
    <x v="675"/>
    <x v="663"/>
    <n v="4050"/>
    <s v="Skibby"/>
    <n v="250"/>
    <n v="399"/>
    <x v="271"/>
    <m/>
    <s v="DC"/>
    <s v="Decentralt værk"/>
    <n v="351100"/>
    <n v="350010"/>
    <x v="844"/>
    <x v="0"/>
    <s v="fvv"/>
    <d v="1996-06-30T00:00:00"/>
    <m/>
    <n v="2.2999999999999998"/>
    <n v="0"/>
    <n v="2.2999999999999998"/>
    <x v="1312"/>
    <n v="17.741099999999999"/>
    <n v="17.5655"/>
    <n v="0"/>
    <n v="0"/>
    <n v="1"/>
    <n v="0"/>
    <n v="0"/>
    <x v="0"/>
    <x v="0"/>
    <m/>
    <m/>
    <m/>
    <m/>
    <m/>
    <m/>
    <n v="17.565451199999998"/>
    <m/>
    <m/>
    <m/>
    <m/>
    <m/>
    <m/>
    <m/>
    <m/>
    <m/>
    <m/>
    <m/>
    <s v="689273,11"/>
    <s v="6185248,77"/>
    <n v="17.565451199999998"/>
    <n v="0"/>
    <n v="0"/>
  </r>
  <r>
    <n v="1151"/>
    <x v="677"/>
    <s v=""/>
    <x v="1633"/>
    <n v="2017"/>
    <n v="19153908"/>
    <x v="306"/>
    <x v="675"/>
    <x v="663"/>
    <n v="4050"/>
    <s v="Skibby"/>
    <n v="250"/>
    <n v="399"/>
    <x v="271"/>
    <m/>
    <s v="DC"/>
    <s v="Decentralt værk"/>
    <n v="351100"/>
    <n v="350010"/>
    <x v="845"/>
    <x v="3"/>
    <s v="fvv"/>
    <d v="2015-07-01T00:00:00"/>
    <m/>
    <n v="2.6"/>
    <n v="0"/>
    <n v="2.6"/>
    <x v="1313"/>
    <n v="5.4574999999999996"/>
    <n v="5.4574999999999996"/>
    <n v="0"/>
    <n v="0"/>
    <n v="1"/>
    <n v="0"/>
    <n v="0"/>
    <x v="0"/>
    <x v="0"/>
    <m/>
    <m/>
    <m/>
    <m/>
    <m/>
    <m/>
    <m/>
    <m/>
    <m/>
    <m/>
    <m/>
    <m/>
    <m/>
    <m/>
    <m/>
    <n v="5.4574999999999996"/>
    <m/>
    <m/>
    <s v="689273,11"/>
    <s v="6185248,77"/>
    <n v="0"/>
    <n v="5.4574999999999996"/>
    <n v="0"/>
  </r>
  <r>
    <n v="1151"/>
    <x v="677"/>
    <s v=""/>
    <x v="1634"/>
    <n v="2017"/>
    <n v="19153908"/>
    <x v="306"/>
    <x v="675"/>
    <x v="663"/>
    <n v="4050"/>
    <s v="Skibby"/>
    <n v="250"/>
    <n v="399"/>
    <x v="271"/>
    <m/>
    <s v="DC"/>
    <s v="Decentralt værk"/>
    <n v="351100"/>
    <n v="350010"/>
    <x v="796"/>
    <x v="0"/>
    <s v="fvv"/>
    <d v="2017-12-01T00:00:00"/>
    <m/>
    <n v="1.2"/>
    <n v="0"/>
    <n v="1.2"/>
    <x v="1314"/>
    <n v="2.1143000000000001"/>
    <n v="2.1143000000000001"/>
    <n v="0"/>
    <n v="0"/>
    <n v="1"/>
    <n v="0"/>
    <n v="0"/>
    <x v="0"/>
    <x v="0"/>
    <m/>
    <m/>
    <m/>
    <m/>
    <m/>
    <m/>
    <m/>
    <m/>
    <m/>
    <m/>
    <m/>
    <n v="2.1143000000000001"/>
    <m/>
    <m/>
    <m/>
    <m/>
    <m/>
    <m/>
    <s v="689273,11"/>
    <s v="6185248,77"/>
    <n v="0"/>
    <n v="2.1143000000000001"/>
    <n v="0"/>
  </r>
  <r>
    <n v="1152"/>
    <x v="678"/>
    <s v=""/>
    <x v="1635"/>
    <n v="2017"/>
    <n v="18718685"/>
    <x v="307"/>
    <x v="676"/>
    <x v="664"/>
    <n v="9560"/>
    <s v="Hadsund"/>
    <n v="846"/>
    <n v="291"/>
    <x v="53"/>
    <m/>
    <s v="DC"/>
    <s v="Decentralt værk"/>
    <n v="351100"/>
    <n v="350010"/>
    <x v="14"/>
    <x v="1"/>
    <s v="kvt"/>
    <d v="1996-01-01T00:00:00"/>
    <m/>
    <n v="2.2799999999999998"/>
    <n v="0.92"/>
    <n v="1.24"/>
    <x v="1315"/>
    <n v="0.69372"/>
    <n v="0.69372"/>
    <n v="0.48168"/>
    <n v="0.47843999999999998"/>
    <n v="0.2700755707045791"/>
    <n v="0.7299244292954209"/>
    <n v="0"/>
    <x v="0"/>
    <x v="0"/>
    <m/>
    <m/>
    <m/>
    <m/>
    <m/>
    <m/>
    <n v="1.2843072"/>
    <m/>
    <m/>
    <m/>
    <m/>
    <m/>
    <m/>
    <m/>
    <m/>
    <m/>
    <m/>
    <m/>
    <s v="571756,85"/>
    <s v="6292739,38"/>
    <n v="1.2843072"/>
    <n v="0"/>
    <n v="0"/>
  </r>
  <r>
    <n v="1152"/>
    <x v="678"/>
    <s v=""/>
    <x v="1636"/>
    <n v="2017"/>
    <n v="18718685"/>
    <x v="307"/>
    <x v="676"/>
    <x v="664"/>
    <n v="9560"/>
    <s v="Hadsund"/>
    <n v="846"/>
    <n v="291"/>
    <x v="53"/>
    <m/>
    <s v="DC"/>
    <s v="Decentralt værk"/>
    <n v="351100"/>
    <n v="350010"/>
    <x v="15"/>
    <x v="1"/>
    <s v="kvt"/>
    <d v="1996-01-01T00:00:00"/>
    <m/>
    <n v="2.2799999999999998"/>
    <n v="0.92"/>
    <n v="1.24"/>
    <x v="1316"/>
    <n v="0.78480000000000005"/>
    <n v="0.78480000000000005"/>
    <n v="0.53351999999999999"/>
    <n v="0.52563599999999999"/>
    <n v="0.27827583763069519"/>
    <n v="0.72172416236930481"/>
    <n v="0"/>
    <x v="0"/>
    <x v="0"/>
    <m/>
    <m/>
    <m/>
    <m/>
    <m/>
    <m/>
    <n v="1.410111648"/>
    <m/>
    <m/>
    <m/>
    <m/>
    <m/>
    <m/>
    <m/>
    <m/>
    <m/>
    <m/>
    <m/>
    <s v="571756,85"/>
    <s v="6292739,38"/>
    <n v="1.410111648"/>
    <n v="0"/>
    <n v="0"/>
  </r>
  <r>
    <n v="1152"/>
    <x v="678"/>
    <s v=""/>
    <x v="1637"/>
    <n v="2017"/>
    <n v="18718685"/>
    <x v="307"/>
    <x v="676"/>
    <x v="664"/>
    <n v="9560"/>
    <s v="Hadsund"/>
    <n v="846"/>
    <n v="291"/>
    <x v="53"/>
    <m/>
    <s v="DC"/>
    <s v="Decentralt værk"/>
    <n v="351100"/>
    <n v="350010"/>
    <x v="200"/>
    <x v="1"/>
    <s v="kvt"/>
    <d v="1996-01-01T00:00:00"/>
    <m/>
    <n v="2.2799999999999998"/>
    <n v="0.92"/>
    <n v="1.24"/>
    <x v="1317"/>
    <n v="0.7722"/>
    <n v="0.7722"/>
    <n v="0.51659999999999995"/>
    <n v="0.51303600000000005"/>
    <n v="0.28052984751260657"/>
    <n v="0.71947015248739343"/>
    <n v="0"/>
    <x v="0"/>
    <x v="0"/>
    <m/>
    <m/>
    <m/>
    <m/>
    <m/>
    <m/>
    <n v="1.376324136"/>
    <m/>
    <m/>
    <m/>
    <m/>
    <m/>
    <m/>
    <m/>
    <m/>
    <m/>
    <m/>
    <m/>
    <s v="571756,85"/>
    <s v="6292739,38"/>
    <n v="1.376324136"/>
    <n v="0"/>
    <n v="0"/>
  </r>
  <r>
    <n v="1152"/>
    <x v="678"/>
    <s v=""/>
    <x v="1638"/>
    <n v="2017"/>
    <n v="18718685"/>
    <x v="307"/>
    <x v="676"/>
    <x v="664"/>
    <n v="9560"/>
    <s v="Hadsund"/>
    <n v="846"/>
    <n v="291"/>
    <x v="53"/>
    <m/>
    <s v="DC"/>
    <s v="Decentralt værk"/>
    <n v="351100"/>
    <n v="350010"/>
    <x v="846"/>
    <x v="0"/>
    <s v="fvv"/>
    <d v="2012-01-01T00:00:00"/>
    <m/>
    <n v="4.07"/>
    <n v="0"/>
    <n v="4.22"/>
    <x v="1318"/>
    <n v="10.8522"/>
    <n v="10.8522"/>
    <n v="0"/>
    <n v="0"/>
    <n v="1"/>
    <n v="0"/>
    <n v="0"/>
    <x v="0"/>
    <x v="0"/>
    <m/>
    <m/>
    <m/>
    <m/>
    <m/>
    <m/>
    <n v="10.408662"/>
    <m/>
    <m/>
    <m/>
    <m/>
    <m/>
    <m/>
    <m/>
    <m/>
    <m/>
    <m/>
    <m/>
    <s v="571756,85"/>
    <s v="6292739,38"/>
    <n v="10.408662"/>
    <n v="0"/>
    <n v="0"/>
  </r>
  <r>
    <n v="1152"/>
    <x v="678"/>
    <s v=""/>
    <x v="1639"/>
    <n v="2017"/>
    <n v="18718685"/>
    <x v="307"/>
    <x v="676"/>
    <x v="664"/>
    <n v="9560"/>
    <s v="Hadsund"/>
    <n v="846"/>
    <n v="291"/>
    <x v="53"/>
    <m/>
    <s v="DC"/>
    <s v="Decentralt værk"/>
    <n v="351100"/>
    <n v="350010"/>
    <x v="847"/>
    <x v="3"/>
    <s v="fvv"/>
    <d v="2016-08-30T00:00:00"/>
    <m/>
    <n v="4"/>
    <n v="0"/>
    <n v="4"/>
    <x v="1319"/>
    <n v="7.4773800000000001"/>
    <n v="7.4773800000000001"/>
    <n v="0"/>
    <n v="0"/>
    <n v="1"/>
    <n v="0"/>
    <n v="0"/>
    <x v="0"/>
    <x v="0"/>
    <m/>
    <m/>
    <m/>
    <m/>
    <m/>
    <m/>
    <m/>
    <m/>
    <m/>
    <m/>
    <m/>
    <m/>
    <m/>
    <m/>
    <m/>
    <n v="7.4773800000000001"/>
    <m/>
    <m/>
    <s v="571756,85"/>
    <s v="6292739,38"/>
    <n v="0"/>
    <n v="7.4773800000000001"/>
    <n v="0"/>
  </r>
  <r>
    <n v="1153"/>
    <x v="679"/>
    <s v=""/>
    <x v="1640"/>
    <n v="2017"/>
    <n v="18478188"/>
    <x v="308"/>
    <x v="677"/>
    <x v="665"/>
    <n v="9620"/>
    <s v="Aalestrup"/>
    <n v="791"/>
    <n v="402"/>
    <x v="272"/>
    <m/>
    <s v="DC"/>
    <s v="Decentralt værk"/>
    <n v="351100"/>
    <n v="350010"/>
    <x v="56"/>
    <x v="0"/>
    <s v="fvv"/>
    <d v="1995-01-01T00:00:00"/>
    <m/>
    <n v="3.4"/>
    <n v="0"/>
    <n v="3.25"/>
    <x v="1320"/>
    <n v="12.567600000000001"/>
    <n v="12.567600000000001"/>
    <n v="0"/>
    <n v="0"/>
    <n v="1"/>
    <n v="0"/>
    <n v="0"/>
    <x v="0"/>
    <x v="0"/>
    <m/>
    <m/>
    <m/>
    <m/>
    <m/>
    <m/>
    <n v="14.551851599999999"/>
    <m/>
    <m/>
    <m/>
    <m/>
    <m/>
    <m/>
    <m/>
    <m/>
    <m/>
    <m/>
    <m/>
    <s v="531348,91"/>
    <s v="6279543,08"/>
    <n v="14.551851599999999"/>
    <n v="0"/>
    <n v="0"/>
  </r>
  <r>
    <n v="1153"/>
    <x v="679"/>
    <s v=""/>
    <x v="1641"/>
    <n v="2017"/>
    <n v="18478188"/>
    <x v="308"/>
    <x v="677"/>
    <x v="665"/>
    <n v="9620"/>
    <s v="Aalestrup"/>
    <n v="791"/>
    <n v="402"/>
    <x v="272"/>
    <m/>
    <s v="DC"/>
    <s v="Decentralt værk"/>
    <n v="351100"/>
    <n v="350010"/>
    <x v="848"/>
    <x v="1"/>
    <s v="kvt"/>
    <d v="2013-10-03T00:00:00"/>
    <m/>
    <n v="2.6360000000000001"/>
    <n v="1.131"/>
    <n v="1.353"/>
    <x v="1321"/>
    <n v="8.8271999999999995"/>
    <n v="8.4995999999999992"/>
    <n v="6.4619999999999997"/>
    <n v="6.4619999999999997"/>
    <n v="0.27687130904122581"/>
    <n v="0.72312869095877419"/>
    <n v="0"/>
    <x v="0"/>
    <x v="0"/>
    <m/>
    <m/>
    <m/>
    <m/>
    <m/>
    <m/>
    <n v="15.94098"/>
    <m/>
    <m/>
    <m/>
    <m/>
    <m/>
    <m/>
    <m/>
    <m/>
    <m/>
    <m/>
    <m/>
    <s v="531348,91"/>
    <s v="6279543,08"/>
    <n v="15.94098"/>
    <n v="0"/>
    <n v="0"/>
  </r>
  <r>
    <n v="1156"/>
    <x v="680"/>
    <s v=""/>
    <x v="1642"/>
    <n v="2017"/>
    <n v="18474492"/>
    <x v="309"/>
    <x v="678"/>
    <x v="666"/>
    <n v="7884"/>
    <s v="Fur"/>
    <n v="779"/>
    <n v="405"/>
    <x v="273"/>
    <m/>
    <s v="DC"/>
    <s v="Decentralt værk"/>
    <n v="351100"/>
    <n v="350010"/>
    <x v="75"/>
    <x v="1"/>
    <s v="kvt"/>
    <d v="1995-01-01T00:00:00"/>
    <m/>
    <n v="2.2999999999999998"/>
    <n v="1"/>
    <n v="1.3"/>
    <x v="1322"/>
    <n v="3.2399999999999998E-2"/>
    <n v="3.2399999999999998E-2"/>
    <n v="2.8799999999999999E-2"/>
    <n v="2.8799999999999999E-2"/>
    <n v="0.22905426040924359"/>
    <n v="0.77094573959075641"/>
    <n v="0"/>
    <x v="0"/>
    <x v="0"/>
    <m/>
    <m/>
    <m/>
    <m/>
    <m/>
    <m/>
    <n v="7.07256E-2"/>
    <m/>
    <m/>
    <m/>
    <m/>
    <m/>
    <m/>
    <m/>
    <m/>
    <m/>
    <m/>
    <m/>
    <s v="500385,73"/>
    <s v="6297379,52"/>
    <n v="7.07256E-2"/>
    <n v="0"/>
    <n v="0"/>
  </r>
  <r>
    <n v="1156"/>
    <x v="680"/>
    <s v=""/>
    <x v="1643"/>
    <n v="2017"/>
    <n v="18474492"/>
    <x v="309"/>
    <x v="678"/>
    <x v="666"/>
    <n v="7884"/>
    <s v="Fur"/>
    <n v="779"/>
    <n v="405"/>
    <x v="273"/>
    <m/>
    <s v="DC"/>
    <s v="Decentralt værk"/>
    <n v="351100"/>
    <n v="350010"/>
    <x v="56"/>
    <x v="0"/>
    <s v="fvv"/>
    <d v="1995-01-01T00:00:00"/>
    <m/>
    <n v="2.78"/>
    <n v="0"/>
    <n v="2.5"/>
    <x v="1323"/>
    <n v="1.4796"/>
    <n v="1.4796"/>
    <n v="0"/>
    <n v="0"/>
    <n v="1"/>
    <n v="0"/>
    <n v="0"/>
    <x v="0"/>
    <x v="0"/>
    <m/>
    <m/>
    <m/>
    <m/>
    <m/>
    <m/>
    <n v="1.5628932"/>
    <m/>
    <m/>
    <m/>
    <m/>
    <m/>
    <m/>
    <m/>
    <m/>
    <m/>
    <m/>
    <m/>
    <s v="500385,73"/>
    <s v="6297379,52"/>
    <n v="1.5628932"/>
    <n v="0"/>
    <n v="0"/>
  </r>
  <r>
    <n v="1158"/>
    <x v="681"/>
    <s v=""/>
    <x v="1644"/>
    <n v="2017"/>
    <n v="19146847"/>
    <x v="310"/>
    <x v="679"/>
    <x v="667"/>
    <n v="5250"/>
    <s v="Odense SV"/>
    <n v="461"/>
    <m/>
    <x v="18"/>
    <n v="1"/>
    <s v="ER"/>
    <s v="Erhvervsværk"/>
    <n v="11300"/>
    <n v="10000"/>
    <x v="14"/>
    <x v="1"/>
    <s v="pev"/>
    <d v="2012-01-01T00:00:00"/>
    <m/>
    <n v="7.3"/>
    <n v="3.0470000000000002"/>
    <n v="4"/>
    <x v="1324"/>
    <n v="29.125440000000001"/>
    <n v="0"/>
    <n v="21.856680000000001"/>
    <n v="12.218400000000001"/>
    <n v="0"/>
    <n v="0.72141297860708964"/>
    <n v="0.27858702139291036"/>
    <x v="0"/>
    <x v="0"/>
    <m/>
    <m/>
    <m/>
    <m/>
    <m/>
    <m/>
    <n v="52.273504800000005"/>
    <m/>
    <m/>
    <m/>
    <m/>
    <m/>
    <m/>
    <m/>
    <m/>
    <m/>
    <m/>
    <m/>
    <s v="581874,29"/>
    <s v="6132044,19"/>
    <n v="52.273504800000005"/>
    <n v="0"/>
    <n v="0"/>
  </r>
  <r>
    <n v="1158"/>
    <x v="681"/>
    <s v=""/>
    <x v="1645"/>
    <n v="2017"/>
    <n v="19146847"/>
    <x v="310"/>
    <x v="679"/>
    <x v="667"/>
    <n v="5250"/>
    <s v="Odense SV"/>
    <n v="461"/>
    <m/>
    <x v="18"/>
    <n v="1"/>
    <s v="ER"/>
    <s v="Erhvervsværk"/>
    <n v="11300"/>
    <n v="10000"/>
    <x v="15"/>
    <x v="1"/>
    <s v="pev"/>
    <d v="2012-01-01T00:00:00"/>
    <m/>
    <n v="7.3"/>
    <n v="3.0470000000000002"/>
    <n v="4"/>
    <x v="1325"/>
    <n v="56.273040000000002"/>
    <n v="0"/>
    <n v="42.229439999999997"/>
    <n v="23.6052"/>
    <n v="0"/>
    <n v="0.72141512717606004"/>
    <n v="0.27858487282393996"/>
    <x v="0"/>
    <x v="0"/>
    <m/>
    <m/>
    <m/>
    <m/>
    <m/>
    <m/>
    <n v="100.998018"/>
    <m/>
    <m/>
    <m/>
    <m/>
    <m/>
    <m/>
    <m/>
    <m/>
    <m/>
    <m/>
    <m/>
    <s v="581874,29"/>
    <s v="6132044,19"/>
    <n v="100.998018"/>
    <n v="0"/>
    <n v="0"/>
  </r>
  <r>
    <n v="1158"/>
    <x v="681"/>
    <s v=""/>
    <x v="1646"/>
    <n v="2017"/>
    <n v="19146847"/>
    <x v="310"/>
    <x v="679"/>
    <x v="667"/>
    <n v="5250"/>
    <s v="Odense SV"/>
    <n v="461"/>
    <m/>
    <x v="18"/>
    <n v="1"/>
    <s v="ER"/>
    <s v="Erhvervsværk"/>
    <n v="11300"/>
    <n v="10000"/>
    <x v="200"/>
    <x v="1"/>
    <s v="pev"/>
    <d v="2012-01-01T00:00:00"/>
    <m/>
    <n v="7.3"/>
    <n v="3.0470000000000002"/>
    <n v="4"/>
    <x v="1326"/>
    <n v="79.303319999999999"/>
    <n v="0"/>
    <n v="59.511960000000002"/>
    <n v="33.264000000000003"/>
    <n v="0"/>
    <n v="0.7214138010262694"/>
    <n v="0.2785861989737306"/>
    <x v="0"/>
    <x v="0"/>
    <m/>
    <m/>
    <m/>
    <m/>
    <m/>
    <m/>
    <n v="142.3317456"/>
    <m/>
    <m/>
    <m/>
    <m/>
    <m/>
    <m/>
    <m/>
    <m/>
    <m/>
    <m/>
    <m/>
    <s v="581874,29"/>
    <s v="6132044,19"/>
    <n v="142.3317456"/>
    <n v="0"/>
    <n v="0"/>
  </r>
  <r>
    <n v="1159"/>
    <x v="682"/>
    <s v=""/>
    <x v="1647"/>
    <n v="2017"/>
    <n v="78591617"/>
    <x v="311"/>
    <x v="680"/>
    <x v="668"/>
    <n v="5250"/>
    <s v="Odense SV"/>
    <n v="461"/>
    <m/>
    <x v="18"/>
    <m/>
    <s v="ER"/>
    <s v="Erhvervsværk"/>
    <n v="11300"/>
    <n v="10000"/>
    <x v="849"/>
    <x v="1"/>
    <s v="pev"/>
    <d v="1995-11-17T00:00:00"/>
    <m/>
    <n v="8.19"/>
    <n v="3.06"/>
    <n v="3.98"/>
    <x v="1327"/>
    <n v="0.27611999999999998"/>
    <n v="0"/>
    <n v="0.17496"/>
    <n v="0.17496"/>
    <n v="0"/>
    <n v="0.69439308937906419"/>
    <n v="0.30560691062093581"/>
    <x v="0"/>
    <x v="0"/>
    <m/>
    <m/>
    <m/>
    <m/>
    <m/>
    <m/>
    <n v="0.45175680000000001"/>
    <m/>
    <m/>
    <m/>
    <m/>
    <m/>
    <m/>
    <m/>
    <m/>
    <m/>
    <m/>
    <m/>
    <s v="581618"/>
    <s v="6133639"/>
    <n v="0.45175680000000001"/>
    <n v="0"/>
    <n v="0"/>
  </r>
  <r>
    <n v="1162"/>
    <x v="683"/>
    <s v=""/>
    <x v="1648"/>
    <n v="2017"/>
    <n v="16932108"/>
    <x v="312"/>
    <x v="681"/>
    <x v="669"/>
    <n v="5450"/>
    <s v="Otterup"/>
    <n v="480"/>
    <m/>
    <x v="18"/>
    <n v="1"/>
    <s v="ER"/>
    <s v="Erhvervsværk"/>
    <n v="13000"/>
    <n v="10000"/>
    <x v="850"/>
    <x v="1"/>
    <s v="pev"/>
    <d v="1995-01-01T00:00:00"/>
    <d v="2019-12-18T00:00:00"/>
    <n v="7.5"/>
    <n v="2.72"/>
    <n v="4"/>
    <x v="1328"/>
    <n v="7.1999999999999995E-2"/>
    <n v="0"/>
    <n v="5.04E-2"/>
    <n v="5.04E-2"/>
    <n v="0"/>
    <n v="0.76802987775174558"/>
    <n v="0.23197012224825442"/>
    <x v="0"/>
    <x v="0"/>
    <m/>
    <m/>
    <m/>
    <m/>
    <m/>
    <m/>
    <n v="0.15519239999999998"/>
    <m/>
    <m/>
    <m/>
    <m/>
    <m/>
    <m/>
    <m/>
    <m/>
    <m/>
    <m/>
    <m/>
    <s v="584261"/>
    <s v="6151356"/>
    <n v="0.15519239999999998"/>
    <n v="0"/>
    <n v="0"/>
  </r>
  <r>
    <n v="1162"/>
    <x v="683"/>
    <s v=""/>
    <x v="1649"/>
    <n v="2017"/>
    <n v="16932108"/>
    <x v="312"/>
    <x v="681"/>
    <x v="669"/>
    <n v="5450"/>
    <s v="Otterup"/>
    <n v="480"/>
    <m/>
    <x v="18"/>
    <n v="1"/>
    <s v="ER"/>
    <s v="Erhvervsværk"/>
    <n v="13000"/>
    <n v="10000"/>
    <x v="851"/>
    <x v="1"/>
    <s v="pev"/>
    <d v="1999-01-01T00:00:00"/>
    <m/>
    <n v="7"/>
    <n v="2.7"/>
    <n v="4"/>
    <x v="1329"/>
    <n v="0.46079999999999999"/>
    <n v="0"/>
    <n v="0.36"/>
    <n v="0.36"/>
    <n v="0"/>
    <n v="0.76689976689976691"/>
    <n v="0.23310023310023309"/>
    <x v="1"/>
    <x v="0"/>
    <m/>
    <m/>
    <m/>
    <m/>
    <m/>
    <m/>
    <n v="0.98841600000000007"/>
    <m/>
    <m/>
    <m/>
    <m/>
    <m/>
    <m/>
    <m/>
    <m/>
    <m/>
    <m/>
    <m/>
    <s v="584261"/>
    <s v="6151356"/>
    <n v="0.98841600000000007"/>
    <n v="0"/>
    <n v="0"/>
  </r>
  <r>
    <n v="1162"/>
    <x v="683"/>
    <s v=""/>
    <x v="1650"/>
    <n v="2017"/>
    <n v="16932108"/>
    <x v="312"/>
    <x v="681"/>
    <x v="669"/>
    <n v="5450"/>
    <s v="Otterup"/>
    <n v="480"/>
    <m/>
    <x v="18"/>
    <n v="1"/>
    <s v="ER"/>
    <s v="Erhvervsværk"/>
    <n v="13000"/>
    <n v="10000"/>
    <x v="2"/>
    <x v="0"/>
    <s v="pvp"/>
    <d v="2008-01-01T00:00:00"/>
    <m/>
    <n v="7"/>
    <n v="0"/>
    <n v="7"/>
    <x v="1330"/>
    <n v="24.966000000000001"/>
    <n v="0"/>
    <n v="0"/>
    <n v="0"/>
    <n v="0"/>
    <n v="0"/>
    <n v="1"/>
    <x v="0"/>
    <x v="0"/>
    <m/>
    <m/>
    <m/>
    <m/>
    <m/>
    <m/>
    <n v="25.529723999999998"/>
    <m/>
    <m/>
    <m/>
    <m/>
    <m/>
    <m/>
    <m/>
    <m/>
    <m/>
    <m/>
    <m/>
    <s v="584261"/>
    <s v="6151356"/>
    <n v="25.529723999999998"/>
    <n v="0"/>
    <n v="0"/>
  </r>
  <r>
    <n v="1165"/>
    <x v="684"/>
    <s v=""/>
    <x v="1651"/>
    <n v="2017"/>
    <n v="47732719"/>
    <x v="313"/>
    <x v="682"/>
    <x v="670"/>
    <n v="5690"/>
    <s v="Tommerup"/>
    <n v="420"/>
    <m/>
    <x v="18"/>
    <m/>
    <s v="ER"/>
    <s v="Erhvervsværk"/>
    <n v="13000"/>
    <n v="10000"/>
    <x v="5"/>
    <x v="1"/>
    <s v="pev"/>
    <d v="1995-01-01T00:00:00"/>
    <m/>
    <n v="5.3"/>
    <n v="2.0699999999999998"/>
    <n v="2.7"/>
    <x v="1331"/>
    <n v="0.46800000000000003"/>
    <n v="0"/>
    <n v="0.41039999999999999"/>
    <n v="0.40608"/>
    <n v="0"/>
    <n v="0.77690599505074531"/>
    <n v="0.22309400494925469"/>
    <x v="0"/>
    <x v="0"/>
    <m/>
    <m/>
    <m/>
    <m/>
    <m/>
    <m/>
    <n v="1.0488852"/>
    <m/>
    <m/>
    <m/>
    <m/>
    <m/>
    <m/>
    <m/>
    <m/>
    <m/>
    <m/>
    <m/>
    <s v="574366,76"/>
    <s v="6128686,66"/>
    <n v="1.0488852"/>
    <n v="0"/>
    <n v="0"/>
  </r>
  <r>
    <n v="1167"/>
    <x v="685"/>
    <s v=""/>
    <x v="1652"/>
    <n v="2017"/>
    <n v="27872573"/>
    <x v="314"/>
    <x v="683"/>
    <x v="671"/>
    <n v="4632"/>
    <s v="Bjæverskov"/>
    <n v="259"/>
    <m/>
    <x v="18"/>
    <m/>
    <s v="ER"/>
    <s v="Erhvervsværk"/>
    <n v="11300"/>
    <n v="10000"/>
    <x v="852"/>
    <x v="1"/>
    <s v="pev"/>
    <d v="2003-01-10T00:00:00"/>
    <m/>
    <n v="4"/>
    <n v="1.05"/>
    <n v="2"/>
    <x v="1332"/>
    <n v="0.1116"/>
    <n v="0"/>
    <n v="0.10332"/>
    <n v="0.10332"/>
    <n v="0"/>
    <n v="0.81700118063754434"/>
    <n v="0.18299881936245566"/>
    <x v="0"/>
    <x v="0"/>
    <m/>
    <m/>
    <m/>
    <m/>
    <m/>
    <m/>
    <n v="0.30492000000000002"/>
    <m/>
    <m/>
    <m/>
    <m/>
    <m/>
    <m/>
    <m/>
    <m/>
    <m/>
    <m/>
    <m/>
    <s v="691794,33"/>
    <s v="6150489,55"/>
    <n v="0.30492000000000002"/>
    <n v="0"/>
    <n v="0"/>
  </r>
  <r>
    <n v="1167"/>
    <x v="685"/>
    <s v=""/>
    <x v="1653"/>
    <n v="2017"/>
    <n v="27872573"/>
    <x v="314"/>
    <x v="683"/>
    <x v="671"/>
    <n v="4632"/>
    <s v="Bjæverskov"/>
    <n v="259"/>
    <m/>
    <x v="18"/>
    <m/>
    <s v="ER"/>
    <s v="Erhvervsværk"/>
    <n v="11300"/>
    <n v="10000"/>
    <x v="853"/>
    <x v="1"/>
    <s v="pev"/>
    <d v="2003-12-11T00:00:00"/>
    <m/>
    <n v="4"/>
    <n v="1.05"/>
    <n v="2"/>
    <x v="1333"/>
    <n v="7.9200000000000007E-2"/>
    <n v="0"/>
    <n v="8.2799999999999999E-2"/>
    <n v="8.2799999999999999E-2"/>
    <n v="0"/>
    <n v="0.8147118769686863"/>
    <n v="0.1852881230313137"/>
    <x v="0"/>
    <x v="0"/>
    <m/>
    <m/>
    <m/>
    <m/>
    <m/>
    <m/>
    <n v="0.2137212"/>
    <m/>
    <m/>
    <m/>
    <m/>
    <m/>
    <m/>
    <m/>
    <m/>
    <m/>
    <m/>
    <m/>
    <s v="691794,33"/>
    <s v="6150489,55"/>
    <n v="0.2137212"/>
    <n v="0"/>
    <n v="0"/>
  </r>
  <r>
    <n v="1168"/>
    <x v="686"/>
    <s v=""/>
    <x v="1654"/>
    <n v="2017"/>
    <n v="27412661"/>
    <x v="315"/>
    <x v="684"/>
    <x v="672"/>
    <n v="9700"/>
    <s v="Brønderslev"/>
    <n v="810"/>
    <m/>
    <x v="18"/>
    <m/>
    <s v="ER"/>
    <s v="Erhvervsværk"/>
    <n v="257300"/>
    <n v="250000"/>
    <x v="75"/>
    <x v="1"/>
    <s v="pev"/>
    <d v="1995-01-01T00:00:00"/>
    <m/>
    <n v="0.8"/>
    <n v="0.31"/>
    <n v="0.48"/>
    <x v="1334"/>
    <n v="0"/>
    <n v="0"/>
    <n v="2.16E-3"/>
    <n v="0"/>
    <n v="0"/>
    <n v="1"/>
    <n v="0"/>
    <x v="0"/>
    <x v="0"/>
    <m/>
    <m/>
    <m/>
    <m/>
    <m/>
    <m/>
    <n v="1.2790800000000001E-2"/>
    <m/>
    <m/>
    <m/>
    <m/>
    <m/>
    <m/>
    <m/>
    <m/>
    <m/>
    <m/>
    <m/>
    <s v="555433,03"/>
    <s v="6348540,06"/>
    <n v="1.2790800000000001E-2"/>
    <n v="0"/>
    <n v="0"/>
  </r>
  <r>
    <n v="1170"/>
    <x v="687"/>
    <s v=""/>
    <x v="1655"/>
    <n v="2017"/>
    <n v="15134739"/>
    <x v="316"/>
    <x v="685"/>
    <x v="673"/>
    <n v="9670"/>
    <s v="Løgstør"/>
    <n v="820"/>
    <m/>
    <x v="18"/>
    <m/>
    <s v="ER"/>
    <s v="Erhvervsværk"/>
    <n v="162300"/>
    <n v="160000"/>
    <x v="14"/>
    <x v="1"/>
    <s v="pev"/>
    <d v="1995-01-01T00:00:00"/>
    <m/>
    <n v="2.6"/>
    <n v="0.92"/>
    <n v="1.4"/>
    <x v="1335"/>
    <n v="4.0687199999999999"/>
    <n v="0"/>
    <n v="2.7738"/>
    <n v="1.26"/>
    <n v="0"/>
    <n v="0.72333473926220804"/>
    <n v="0.27666526073779196"/>
    <x v="0"/>
    <x v="0"/>
    <m/>
    <m/>
    <m/>
    <m/>
    <m/>
    <m/>
    <n v="7.3531458000000001"/>
    <m/>
    <m/>
    <m/>
    <m/>
    <m/>
    <m/>
    <m/>
    <m/>
    <m/>
    <m/>
    <m/>
    <s v="516363,78"/>
    <s v="6313350,42"/>
    <n v="7.3531458000000001"/>
    <n v="0"/>
    <n v="0"/>
  </r>
  <r>
    <n v="1170"/>
    <x v="687"/>
    <s v=""/>
    <x v="1656"/>
    <n v="2017"/>
    <n v="15134739"/>
    <x v="316"/>
    <x v="685"/>
    <x v="673"/>
    <n v="9670"/>
    <s v="Løgstør"/>
    <n v="820"/>
    <m/>
    <x v="18"/>
    <m/>
    <s v="ER"/>
    <s v="Erhvervsværk"/>
    <n v="162300"/>
    <n v="160000"/>
    <x v="15"/>
    <x v="1"/>
    <s v="pev"/>
    <d v="1995-01-01T00:00:00"/>
    <m/>
    <n v="2.6"/>
    <n v="0.92"/>
    <n v="1.4"/>
    <x v="1336"/>
    <n v="3.78864"/>
    <n v="0"/>
    <n v="2.29176"/>
    <n v="1.044"/>
    <n v="0"/>
    <n v="0.68819279626045626"/>
    <n v="0.31180720373954374"/>
    <x v="0"/>
    <x v="0"/>
    <m/>
    <m/>
    <m/>
    <m/>
    <m/>
    <m/>
    <n v="6.0752926079999998"/>
    <m/>
    <m/>
    <m/>
    <m/>
    <m/>
    <m/>
    <m/>
    <m/>
    <m/>
    <m/>
    <m/>
    <s v="516363,78"/>
    <s v="6313350,42"/>
    <n v="6.0752926079999998"/>
    <n v="0"/>
    <n v="0"/>
  </r>
  <r>
    <n v="1172"/>
    <x v="688"/>
    <s v=""/>
    <x v="1657"/>
    <n v="2017"/>
    <n v="25177509"/>
    <x v="317"/>
    <x v="686"/>
    <x v="674"/>
    <n v="7830"/>
    <s v="Vinderup"/>
    <n v="661"/>
    <n v="388"/>
    <x v="274"/>
    <m/>
    <s v="ER"/>
    <s v="Erhvervsværk"/>
    <n v="101200"/>
    <n v="100010"/>
    <x v="854"/>
    <x v="0"/>
    <s v="pvp"/>
    <d v="1995-01-01T00:00:00"/>
    <m/>
    <n v="1"/>
    <n v="0"/>
    <n v="1"/>
    <x v="21"/>
    <n v="0"/>
    <n v="0"/>
    <n v="0"/>
    <n v="0"/>
    <n v="0"/>
    <n v="0"/>
    <n v="1"/>
    <x v="0"/>
    <x v="0"/>
    <m/>
    <m/>
    <m/>
    <m/>
    <m/>
    <m/>
    <n v="0"/>
    <m/>
    <m/>
    <m/>
    <m/>
    <m/>
    <m/>
    <m/>
    <m/>
    <m/>
    <m/>
    <m/>
    <s v="488297"/>
    <s v="6264258"/>
    <n v="0"/>
    <n v="0"/>
    <n v="0"/>
  </r>
  <r>
    <n v="1172"/>
    <x v="688"/>
    <s v=""/>
    <x v="1658"/>
    <n v="2017"/>
    <n v="25177509"/>
    <x v="317"/>
    <x v="686"/>
    <x v="674"/>
    <n v="7830"/>
    <s v="Vinderup"/>
    <n v="661"/>
    <n v="388"/>
    <x v="274"/>
    <m/>
    <s v="ER"/>
    <s v="Erhvervsværk"/>
    <n v="101200"/>
    <n v="100010"/>
    <x v="855"/>
    <x v="0"/>
    <s v="pvp"/>
    <d v="1995-01-01T00:00:00"/>
    <m/>
    <n v="2"/>
    <n v="0"/>
    <n v="2"/>
    <x v="21"/>
    <n v="0"/>
    <n v="0"/>
    <n v="0"/>
    <n v="0"/>
    <n v="0"/>
    <n v="0"/>
    <n v="1"/>
    <x v="0"/>
    <x v="0"/>
    <m/>
    <m/>
    <m/>
    <m/>
    <m/>
    <m/>
    <n v="0"/>
    <m/>
    <m/>
    <m/>
    <m/>
    <m/>
    <m/>
    <m/>
    <m/>
    <m/>
    <m/>
    <m/>
    <s v="488297"/>
    <s v="6264258"/>
    <n v="0"/>
    <n v="0"/>
    <n v="0"/>
  </r>
  <r>
    <n v="1172"/>
    <x v="688"/>
    <s v=""/>
    <x v="1659"/>
    <n v="2017"/>
    <n v="25177509"/>
    <x v="317"/>
    <x v="686"/>
    <x v="674"/>
    <n v="7830"/>
    <s v="Vinderup"/>
    <n v="661"/>
    <n v="388"/>
    <x v="274"/>
    <m/>
    <s v="ER"/>
    <s v="Erhvervsværk"/>
    <n v="101200"/>
    <n v="100010"/>
    <x v="856"/>
    <x v="1"/>
    <s v="pev"/>
    <d v="2007-08-01T00:00:00"/>
    <m/>
    <n v="5.0999999999999996"/>
    <n v="2"/>
    <n v="3.06"/>
    <x v="1337"/>
    <n v="35.3628"/>
    <n v="0"/>
    <n v="22.972968000000002"/>
    <n v="0.64439999999999997"/>
    <n v="0"/>
    <n v="0.70593813965863794"/>
    <n v="0.29406186034136206"/>
    <x v="0"/>
    <x v="0"/>
    <m/>
    <m/>
    <m/>
    <m/>
    <m/>
    <m/>
    <n v="60.1281648"/>
    <m/>
    <m/>
    <m/>
    <m/>
    <m/>
    <m/>
    <m/>
    <m/>
    <m/>
    <m/>
    <m/>
    <s v="488297"/>
    <s v="6264258"/>
    <n v="60.1281648"/>
    <n v="0"/>
    <n v="0"/>
  </r>
  <r>
    <n v="1172"/>
    <x v="688"/>
    <s v=""/>
    <x v="1660"/>
    <n v="2017"/>
    <n v="25177509"/>
    <x v="317"/>
    <x v="686"/>
    <x v="674"/>
    <n v="7830"/>
    <s v="Vinderup"/>
    <n v="661"/>
    <n v="388"/>
    <x v="274"/>
    <m/>
    <s v="ER"/>
    <s v="Erhvervsværk"/>
    <n v="101200"/>
    <n v="100010"/>
    <x v="123"/>
    <x v="15"/>
    <s v="pvp"/>
    <d v="2013-01-01T00:00:00"/>
    <m/>
    <n v="2"/>
    <n v="0"/>
    <n v="2"/>
    <x v="21"/>
    <n v="0"/>
    <n v="0"/>
    <n v="0"/>
    <n v="0"/>
    <n v="0"/>
    <n v="0"/>
    <n v="1"/>
    <x v="0"/>
    <x v="0"/>
    <m/>
    <m/>
    <m/>
    <m/>
    <m/>
    <m/>
    <n v="0"/>
    <m/>
    <m/>
    <m/>
    <m/>
    <m/>
    <m/>
    <m/>
    <m/>
    <m/>
    <m/>
    <m/>
    <s v="488297"/>
    <s v="6264258"/>
    <n v="0"/>
    <n v="0"/>
    <n v="0"/>
  </r>
  <r>
    <n v="1174"/>
    <x v="689"/>
    <s v=""/>
    <x v="1661"/>
    <n v="2017"/>
    <n v="61372415"/>
    <x v="318"/>
    <x v="687"/>
    <x v="675"/>
    <n v="7870"/>
    <s v="Roslev"/>
    <n v="779"/>
    <n v="888"/>
    <x v="275"/>
    <m/>
    <s v="ER"/>
    <s v="Erhvervsværk"/>
    <n v="11100"/>
    <n v="10000"/>
    <x v="857"/>
    <x v="1"/>
    <s v="pev"/>
    <d v="1995-01-01T00:00:00"/>
    <m/>
    <n v="2.7"/>
    <n v="0.96"/>
    <n v="1.1200000000000001"/>
    <x v="1338"/>
    <n v="0.10440000000000001"/>
    <n v="0"/>
    <n v="8.6400000000000005E-2"/>
    <n v="8.6400000000000005E-2"/>
    <n v="0"/>
    <n v="0.7547568710359408"/>
    <n v="0.2452431289640592"/>
    <x v="0"/>
    <x v="0"/>
    <m/>
    <m/>
    <m/>
    <m/>
    <m/>
    <m/>
    <n v="0.21284999999999998"/>
    <m/>
    <m/>
    <m/>
    <m/>
    <m/>
    <m/>
    <m/>
    <m/>
    <m/>
    <m/>
    <m/>
    <s v="501574,12"/>
    <s v="6280833,19"/>
    <n v="0.21284999999999998"/>
    <n v="0"/>
    <n v="0"/>
  </r>
  <r>
    <n v="1174"/>
    <x v="689"/>
    <s v=""/>
    <x v="1662"/>
    <n v="2017"/>
    <n v="61372415"/>
    <x v="318"/>
    <x v="687"/>
    <x v="675"/>
    <n v="7870"/>
    <s v="Roslev"/>
    <n v="779"/>
    <n v="888"/>
    <x v="275"/>
    <m/>
    <s v="ER"/>
    <s v="Erhvervsværk"/>
    <n v="11100"/>
    <n v="10000"/>
    <x v="540"/>
    <x v="1"/>
    <s v="pev"/>
    <d v="1997-01-01T00:00:00"/>
    <m/>
    <n v="2.2799999999999998"/>
    <n v="0.92"/>
    <n v="1"/>
    <x v="1339"/>
    <n v="6.4799999999999996E-2"/>
    <n v="0"/>
    <n v="9.7199999999999995E-2"/>
    <n v="9.7199999999999995E-2"/>
    <n v="0"/>
    <n v="0.90123348404372061"/>
    <n v="9.8766515956279388E-2"/>
    <x v="0"/>
    <x v="0"/>
    <m/>
    <m/>
    <m/>
    <m/>
    <m/>
    <m/>
    <n v="0.32804640000000002"/>
    <m/>
    <m/>
    <m/>
    <m/>
    <m/>
    <m/>
    <m/>
    <m/>
    <m/>
    <m/>
    <m/>
    <s v="501574,12"/>
    <s v="6280833,19"/>
    <n v="0.32804640000000002"/>
    <n v="0"/>
    <n v="0"/>
  </r>
  <r>
    <n v="1174"/>
    <x v="689"/>
    <s v=""/>
    <x v="1663"/>
    <n v="2017"/>
    <n v="61372415"/>
    <x v="318"/>
    <x v="687"/>
    <x v="675"/>
    <n v="7870"/>
    <s v="Roslev"/>
    <n v="779"/>
    <n v="888"/>
    <x v="275"/>
    <m/>
    <s v="ER"/>
    <s v="Erhvervsværk"/>
    <n v="11100"/>
    <n v="10000"/>
    <x v="858"/>
    <x v="1"/>
    <s v="pev"/>
    <d v="1995-01-01T00:00:00"/>
    <m/>
    <n v="2.7"/>
    <n v="0.96"/>
    <n v="1.1200000000000001"/>
    <x v="1340"/>
    <n v="9.3600000000000003E-2"/>
    <n v="0"/>
    <n v="7.9200000000000007E-2"/>
    <n v="7.9200000000000007E-2"/>
    <n v="0"/>
    <n v="0.84342631401454926"/>
    <n v="0.15657368598545074"/>
    <x v="0"/>
    <x v="0"/>
    <m/>
    <m/>
    <m/>
    <m/>
    <m/>
    <m/>
    <n v="0.29890080000000002"/>
    <m/>
    <m/>
    <m/>
    <m/>
    <m/>
    <m/>
    <m/>
    <m/>
    <m/>
    <m/>
    <m/>
    <s v="501574,12"/>
    <s v="6280833,19"/>
    <n v="0.29890080000000002"/>
    <n v="0"/>
    <n v="0"/>
  </r>
  <r>
    <n v="1174"/>
    <x v="689"/>
    <s v=""/>
    <x v="1664"/>
    <n v="2017"/>
    <n v="61372415"/>
    <x v="318"/>
    <x v="687"/>
    <x v="675"/>
    <n v="7870"/>
    <s v="Roslev"/>
    <n v="779"/>
    <n v="888"/>
    <x v="275"/>
    <m/>
    <s v="ER"/>
    <s v="Erhvervsværk"/>
    <n v="11100"/>
    <n v="10000"/>
    <x v="859"/>
    <x v="1"/>
    <s v="pev"/>
    <d v="1998-12-01T00:00:00"/>
    <m/>
    <n v="5.2"/>
    <n v="2.1"/>
    <n v="2.5"/>
    <x v="1341"/>
    <n v="7.5600000000000001E-2"/>
    <n v="0"/>
    <n v="0.12239999999999999"/>
    <n v="0.12239999999999999"/>
    <n v="0"/>
    <n v="0.90087793826111584"/>
    <n v="9.912206173888416E-2"/>
    <x v="0"/>
    <x v="0"/>
    <m/>
    <m/>
    <m/>
    <m/>
    <m/>
    <m/>
    <n v="0.38134800000000002"/>
    <m/>
    <m/>
    <m/>
    <m/>
    <m/>
    <m/>
    <m/>
    <m/>
    <m/>
    <m/>
    <m/>
    <s v="501574,12"/>
    <s v="6280833,19"/>
    <n v="0.38134800000000002"/>
    <n v="0"/>
    <n v="0"/>
  </r>
  <r>
    <n v="1179"/>
    <x v="690"/>
    <s v=""/>
    <x v="1665"/>
    <n v="2017"/>
    <n v="42411310"/>
    <x v="319"/>
    <x v="688"/>
    <x v="676"/>
    <n v="7120"/>
    <s v="Vejle Øst"/>
    <n v="630"/>
    <m/>
    <x v="18"/>
    <m/>
    <s v="ER"/>
    <s v="Erhvervsværk"/>
    <n v="11300"/>
    <n v="10000"/>
    <x v="860"/>
    <x v="1"/>
    <s v="pev"/>
    <d v="1995-01-01T00:00:00"/>
    <d v="2018-12-31T00:00:00"/>
    <n v="1.82"/>
    <n v="0.74"/>
    <n v="0.89"/>
    <x v="21"/>
    <n v="0"/>
    <n v="0"/>
    <n v="0"/>
    <n v="0"/>
    <n v="0"/>
    <n v="0"/>
    <n v="1"/>
    <x v="0"/>
    <x v="0"/>
    <m/>
    <m/>
    <m/>
    <m/>
    <m/>
    <m/>
    <n v="0"/>
    <m/>
    <m/>
    <m/>
    <m/>
    <m/>
    <m/>
    <m/>
    <m/>
    <m/>
    <m/>
    <m/>
    <s v="537957,92"/>
    <s v="6176131,45"/>
    <n v="0"/>
    <n v="0"/>
    <n v="0"/>
  </r>
  <r>
    <n v="1180"/>
    <x v="691"/>
    <s v=""/>
    <x v="1666"/>
    <n v="2017"/>
    <n v="10132851"/>
    <x v="320"/>
    <x v="689"/>
    <x v="677"/>
    <n v="5792"/>
    <s v="Årslev"/>
    <n v="430"/>
    <m/>
    <x v="18"/>
    <m/>
    <s v="ER"/>
    <s v="Erhvervsværk"/>
    <n v="13000"/>
    <n v="10000"/>
    <x v="861"/>
    <x v="1"/>
    <s v="pev"/>
    <d v="1996-04-01T00:00:00"/>
    <m/>
    <n v="3.7"/>
    <n v="1.56"/>
    <n v="1.96"/>
    <x v="21"/>
    <n v="0"/>
    <n v="0"/>
    <n v="0"/>
    <n v="0"/>
    <n v="0"/>
    <n v="0"/>
    <n v="1"/>
    <x v="0"/>
    <x v="0"/>
    <m/>
    <m/>
    <m/>
    <m/>
    <m/>
    <m/>
    <n v="0"/>
    <m/>
    <m/>
    <m/>
    <m/>
    <m/>
    <m/>
    <m/>
    <m/>
    <m/>
    <m/>
    <m/>
    <s v="596689"/>
    <s v="6130670"/>
    <n v="0"/>
    <n v="0"/>
    <n v="0"/>
  </r>
  <r>
    <n v="1185"/>
    <x v="692"/>
    <s v=""/>
    <x v="1667"/>
    <n v="2017"/>
    <n v="27521002"/>
    <x v="321"/>
    <x v="690"/>
    <x v="678"/>
    <n v="5450"/>
    <s v="Otterup"/>
    <n v="480"/>
    <m/>
    <x v="18"/>
    <m/>
    <s v="ER"/>
    <s v="Erhvervsværk"/>
    <n v="13000"/>
    <n v="10000"/>
    <x v="5"/>
    <x v="1"/>
    <s v="pev"/>
    <d v="1996-01-01T00:00:00"/>
    <m/>
    <n v="5.4"/>
    <n v="2.0699999999999998"/>
    <n v="3.31"/>
    <x v="1342"/>
    <n v="5.0292300000000001"/>
    <n v="0"/>
    <n v="3.1389480000000001"/>
    <n v="3.1389480000000001"/>
    <n v="0"/>
    <n v="0.74114020420092785"/>
    <n v="0.25885979579907215"/>
    <x v="0"/>
    <x v="0"/>
    <m/>
    <n v="0"/>
    <m/>
    <m/>
    <m/>
    <m/>
    <n v="9.7141967999999999"/>
    <m/>
    <m/>
    <m/>
    <m/>
    <m/>
    <m/>
    <m/>
    <m/>
    <m/>
    <m/>
    <m/>
    <s v="581365"/>
    <s v="6157276"/>
    <n v="9.7141967999999999"/>
    <n v="0"/>
    <n v="0"/>
  </r>
  <r>
    <n v="1187"/>
    <x v="693"/>
    <s v=""/>
    <x v="1668"/>
    <n v="2017"/>
    <n v="85485318"/>
    <x v="322"/>
    <x v="691"/>
    <x v="679"/>
    <n v="5220"/>
    <s v="Odense SØ"/>
    <n v="461"/>
    <m/>
    <x v="18"/>
    <m/>
    <s v="ER"/>
    <s v="Erhvervsværk"/>
    <n v="13000"/>
    <n v="10000"/>
    <x v="862"/>
    <x v="1"/>
    <s v="pev"/>
    <d v="1996-02-14T00:00:00"/>
    <m/>
    <n v="2"/>
    <n v="0.74"/>
    <n v="0.85"/>
    <x v="1343"/>
    <n v="0.54971999999999999"/>
    <n v="0"/>
    <n v="0.35208"/>
    <n v="0.35208"/>
    <n v="0"/>
    <n v="0.71505771620718872"/>
    <n v="0.28494228379281128"/>
    <x v="0"/>
    <x v="0"/>
    <m/>
    <m/>
    <m/>
    <m/>
    <m/>
    <m/>
    <n v="0.96461640000000004"/>
    <m/>
    <m/>
    <m/>
    <m/>
    <m/>
    <m/>
    <m/>
    <m/>
    <m/>
    <m/>
    <m/>
    <s v="597962,24"/>
    <s v="6133393,38"/>
    <n v="0.96461640000000004"/>
    <n v="0"/>
    <n v="0"/>
  </r>
  <r>
    <n v="1191"/>
    <x v="694"/>
    <s v=""/>
    <x v="1669"/>
    <n v="2017"/>
    <n v="41257911"/>
    <x v="323"/>
    <x v="692"/>
    <x v="680"/>
    <n v="7600"/>
    <s v="Struer"/>
    <n v="671"/>
    <m/>
    <x v="18"/>
    <m/>
    <s v="ER"/>
    <s v="Erhvervsværk"/>
    <n v="721900"/>
    <n v="720002"/>
    <x v="229"/>
    <x v="1"/>
    <s v="pev"/>
    <d v="1996-01-01T00:00:00"/>
    <d v="2020-01-03T00:00:00"/>
    <n v="2.7"/>
    <n v="1.05"/>
    <n v="1.2"/>
    <x v="1344"/>
    <n v="17.456399999999999"/>
    <n v="0"/>
    <n v="13.309200000000001"/>
    <n v="3.3480000000000003E-2"/>
    <n v="0"/>
    <n v="0.76355547805727553"/>
    <n v="0.23644452194272447"/>
    <x v="0"/>
    <x v="0"/>
    <m/>
    <m/>
    <m/>
    <m/>
    <m/>
    <m/>
    <n v="36.914367599999999"/>
    <m/>
    <m/>
    <m/>
    <m/>
    <m/>
    <m/>
    <m/>
    <m/>
    <m/>
    <m/>
    <m/>
    <s v="475696,92"/>
    <s v="6260052,94"/>
    <n v="36.914367599999999"/>
    <n v="0"/>
    <n v="0"/>
  </r>
  <r>
    <n v="1192"/>
    <x v="695"/>
    <s v=""/>
    <x v="1670"/>
    <n v="2017"/>
    <n v="18071495"/>
    <x v="324"/>
    <x v="693"/>
    <x v="681"/>
    <n v="4632"/>
    <s v="Bjæverskov"/>
    <n v="259"/>
    <m/>
    <x v="18"/>
    <m/>
    <s v="ER"/>
    <s v="Erhvervsværk"/>
    <n v="11100"/>
    <n v="10000"/>
    <x v="577"/>
    <x v="1"/>
    <s v="pev"/>
    <d v="1997-01-01T00:00:00"/>
    <m/>
    <n v="15.4"/>
    <n v="6.2"/>
    <n v="8"/>
    <x v="1345"/>
    <n v="1.4076"/>
    <n v="0"/>
    <n v="1.1556"/>
    <n v="1.1195999999999999"/>
    <n v="0"/>
    <n v="0.76126044714513896"/>
    <n v="0.23873955285486104"/>
    <x v="0"/>
    <x v="0"/>
    <m/>
    <m/>
    <m/>
    <m/>
    <m/>
    <m/>
    <n v="2.9479823999999999"/>
    <m/>
    <m/>
    <m/>
    <m/>
    <m/>
    <m/>
    <m/>
    <m/>
    <m/>
    <m/>
    <m/>
    <s v="693355,44"/>
    <s v="6149654,06"/>
    <n v="2.9479823999999999"/>
    <n v="0"/>
    <n v="0"/>
  </r>
  <r>
    <n v="1192"/>
    <x v="695"/>
    <s v=""/>
    <x v="1671"/>
    <n v="2017"/>
    <n v="18071495"/>
    <x v="324"/>
    <x v="693"/>
    <x v="681"/>
    <n v="4632"/>
    <s v="Bjæverskov"/>
    <n v="259"/>
    <m/>
    <x v="18"/>
    <m/>
    <s v="ER"/>
    <s v="Erhvervsværk"/>
    <n v="11100"/>
    <n v="10000"/>
    <x v="863"/>
    <x v="0"/>
    <s v="pvp"/>
    <d v="2016-01-02T00:00:00"/>
    <m/>
    <n v="2"/>
    <n v="0"/>
    <n v="2"/>
    <x v="1346"/>
    <n v="22.766400000000001"/>
    <n v="0"/>
    <n v="0"/>
    <n v="0"/>
    <n v="0"/>
    <n v="0"/>
    <n v="1"/>
    <x v="0"/>
    <x v="0"/>
    <m/>
    <m/>
    <m/>
    <m/>
    <m/>
    <m/>
    <n v="26.9714016"/>
    <m/>
    <m/>
    <m/>
    <m/>
    <m/>
    <m/>
    <m/>
    <m/>
    <m/>
    <m/>
    <m/>
    <s v="693355,44"/>
    <s v="6149654,06"/>
    <n v="26.9714016"/>
    <n v="0"/>
    <n v="0"/>
  </r>
  <r>
    <n v="1200"/>
    <x v="696"/>
    <s v=""/>
    <x v="1672"/>
    <n v="2017"/>
    <n v="19209490"/>
    <x v="325"/>
    <x v="694"/>
    <x v="682"/>
    <n v="2670"/>
    <s v="Greve"/>
    <n v="253"/>
    <m/>
    <x v="18"/>
    <m/>
    <s v="ER"/>
    <s v="Erhvervsværk"/>
    <n v="11300"/>
    <n v="10000"/>
    <x v="247"/>
    <x v="1"/>
    <s v="pev"/>
    <d v="1996-03-25T00:00:00"/>
    <d v="2017-12-31T00:00:00"/>
    <n v="1.86"/>
    <n v="0.74"/>
    <n v="0.94"/>
    <x v="21"/>
    <n v="0"/>
    <n v="0"/>
    <n v="0"/>
    <n v="0"/>
    <n v="0"/>
    <n v="0"/>
    <n v="1"/>
    <x v="0"/>
    <x v="0"/>
    <m/>
    <m/>
    <m/>
    <m/>
    <m/>
    <m/>
    <n v="0"/>
    <m/>
    <m/>
    <m/>
    <m/>
    <m/>
    <m/>
    <m/>
    <m/>
    <m/>
    <m/>
    <m/>
    <s v="706958,38"/>
    <s v="6166547,48"/>
    <n v="0"/>
    <n v="0"/>
    <n v="0"/>
  </r>
  <r>
    <n v="1227"/>
    <x v="697"/>
    <s v=""/>
    <x v="1673"/>
    <n v="2017"/>
    <n v="17552589"/>
    <x v="326"/>
    <x v="695"/>
    <x v="683"/>
    <n v="6880"/>
    <s v="Tarm"/>
    <n v="760"/>
    <m/>
    <x v="18"/>
    <m/>
    <s v="LO"/>
    <s v="Lokalt værk"/>
    <n v="352100"/>
    <n v="350020"/>
    <x v="296"/>
    <x v="1"/>
    <s v="kvt"/>
    <d v="1994-01-01T00:00:00"/>
    <m/>
    <n v="0.33"/>
    <n v="0.1"/>
    <n v="0.2"/>
    <x v="1347"/>
    <n v="0"/>
    <n v="0"/>
    <n v="1.7380800000000001"/>
    <n v="1.7380800000000001"/>
    <n v="0"/>
    <n v="1"/>
    <n v="0"/>
    <x v="0"/>
    <x v="0"/>
    <m/>
    <m/>
    <m/>
    <m/>
    <m/>
    <m/>
    <m/>
    <m/>
    <n v="5.4317030000000006"/>
    <m/>
    <m/>
    <m/>
    <m/>
    <m/>
    <m/>
    <m/>
    <m/>
    <m/>
    <s v="464088"/>
    <s v="6187374"/>
    <n v="0"/>
    <n v="5.4317030000000006"/>
    <n v="0"/>
  </r>
  <r>
    <n v="1231"/>
    <x v="698"/>
    <s v=""/>
    <x v="1674"/>
    <n v="2017"/>
    <n v="14749330"/>
    <x v="327"/>
    <x v="696"/>
    <x v="684"/>
    <n v="8300"/>
    <s v="Odder"/>
    <n v="727"/>
    <m/>
    <x v="18"/>
    <m/>
    <s v="ER"/>
    <s v="Erhvervsværk"/>
    <n v="331100"/>
    <n v="330000"/>
    <x v="864"/>
    <x v="1"/>
    <s v="pev"/>
    <d v="1992-01-01T00:00:00"/>
    <m/>
    <n v="0.28999999999999998"/>
    <n v="0.03"/>
    <n v="0.23"/>
    <x v="21"/>
    <n v="0"/>
    <n v="0"/>
    <n v="0"/>
    <n v="0"/>
    <n v="0"/>
    <n v="0"/>
    <n v="1"/>
    <x v="0"/>
    <x v="0"/>
    <m/>
    <m/>
    <m/>
    <m/>
    <m/>
    <m/>
    <m/>
    <m/>
    <n v="0"/>
    <m/>
    <m/>
    <m/>
    <m/>
    <m/>
    <m/>
    <m/>
    <m/>
    <m/>
    <s v="574634,93"/>
    <s v="6198791,34"/>
    <n v="0"/>
    <n v="0"/>
    <n v="0"/>
  </r>
  <r>
    <n v="1240"/>
    <x v="699"/>
    <s v=""/>
    <x v="1675"/>
    <n v="2017"/>
    <n v="18886499"/>
    <x v="328"/>
    <x v="697"/>
    <x v="685"/>
    <n v="4800"/>
    <s v="Nykøbing F"/>
    <n v="376"/>
    <n v="406"/>
    <x v="276"/>
    <m/>
    <s v="FJ"/>
    <s v="Fjernvarmeværk"/>
    <n v="353000"/>
    <n v="350030"/>
    <x v="56"/>
    <x v="0"/>
    <s v="fvv"/>
    <d v="1996-01-01T00:00:00"/>
    <m/>
    <n v="0.99"/>
    <n v="0"/>
    <n v="0.99"/>
    <x v="1348"/>
    <n v="10.044"/>
    <n v="10.044"/>
    <n v="0"/>
    <n v="0"/>
    <n v="1"/>
    <n v="0"/>
    <n v="0"/>
    <x v="0"/>
    <x v="0"/>
    <m/>
    <m/>
    <m/>
    <n v="7.1739999999999998E-2"/>
    <m/>
    <m/>
    <m/>
    <m/>
    <m/>
    <n v="12.615"/>
    <m/>
    <m/>
    <m/>
    <m/>
    <m/>
    <m/>
    <m/>
    <m/>
    <s v="692372"/>
    <s v="6077503"/>
    <n v="7.1739999999999998E-2"/>
    <n v="12.615"/>
    <n v="0"/>
  </r>
  <r>
    <n v="1241"/>
    <x v="700"/>
    <s v=""/>
    <x v="1676"/>
    <n v="2017"/>
    <n v="19500438"/>
    <x v="329"/>
    <x v="698"/>
    <x v="686"/>
    <n v="6780"/>
    <s v="Skærbæk"/>
    <n v="550"/>
    <n v="407"/>
    <x v="277"/>
    <m/>
    <s v="DC"/>
    <s v="Decentralt værk"/>
    <n v="351100"/>
    <n v="350010"/>
    <x v="865"/>
    <x v="1"/>
    <s v="kvt"/>
    <d v="1997-01-20T00:00:00"/>
    <m/>
    <n v="2.12"/>
    <n v="0.92"/>
    <n v="1.2"/>
    <x v="1349"/>
    <n v="0.09"/>
    <n v="0.09"/>
    <n v="2.56032E-2"/>
    <n v="2.56032E-2"/>
    <n v="0.36456966197100937"/>
    <n v="0.63543033802899063"/>
    <n v="0"/>
    <x v="0"/>
    <x v="0"/>
    <m/>
    <m/>
    <m/>
    <m/>
    <m/>
    <m/>
    <n v="0.12343319999999999"/>
    <m/>
    <m/>
    <m/>
    <m/>
    <m/>
    <m/>
    <m/>
    <m/>
    <m/>
    <m/>
    <m/>
    <s v="482538"/>
    <s v="6120980"/>
    <n v="0.12343319999999999"/>
    <n v="0"/>
    <n v="0"/>
  </r>
  <r>
    <n v="1241"/>
    <x v="700"/>
    <s v=""/>
    <x v="1677"/>
    <n v="2017"/>
    <n v="19500438"/>
    <x v="329"/>
    <x v="698"/>
    <x v="686"/>
    <n v="6780"/>
    <s v="Skærbæk"/>
    <n v="550"/>
    <n v="407"/>
    <x v="277"/>
    <m/>
    <s v="DC"/>
    <s v="Decentralt værk"/>
    <n v="351100"/>
    <n v="350010"/>
    <x v="866"/>
    <x v="0"/>
    <s v="fvv"/>
    <d v="2013-09-01T00:00:00"/>
    <m/>
    <n v="1"/>
    <n v="0"/>
    <n v="1"/>
    <x v="1350"/>
    <n v="14.9472"/>
    <n v="14.896800000000001"/>
    <n v="0"/>
    <n v="0"/>
    <n v="1"/>
    <n v="0"/>
    <n v="0"/>
    <x v="0"/>
    <x v="0"/>
    <m/>
    <m/>
    <m/>
    <m/>
    <m/>
    <m/>
    <m/>
    <m/>
    <m/>
    <m/>
    <m/>
    <n v="14.141399999999999"/>
    <m/>
    <m/>
    <m/>
    <m/>
    <m/>
    <m/>
    <s v="482538"/>
    <s v="6120980"/>
    <n v="0"/>
    <n v="14.141399999999999"/>
    <n v="0"/>
  </r>
  <r>
    <n v="1242"/>
    <x v="701"/>
    <s v=""/>
    <x v="1678"/>
    <n v="2017"/>
    <n v="19445933"/>
    <x v="330"/>
    <x v="699"/>
    <x v="687"/>
    <n v="6780"/>
    <s v="Skærbæk"/>
    <n v="550"/>
    <n v="408"/>
    <x v="278"/>
    <m/>
    <s v="DC"/>
    <s v="Decentralt værk"/>
    <n v="351100"/>
    <n v="350010"/>
    <x v="1"/>
    <x v="1"/>
    <s v="kvt"/>
    <d v="1997-01-01T00:00:00"/>
    <m/>
    <n v="2.13"/>
    <n v="0.93"/>
    <n v="1.2"/>
    <x v="1351"/>
    <n v="9.7199999999999995E-2"/>
    <n v="9.7199999999999995E-2"/>
    <n v="2.1239999999999998E-2"/>
    <n v="2.1239999999999998E-2"/>
    <n v="0.49828368951389651"/>
    <n v="0.50171631048610354"/>
    <n v="0"/>
    <x v="0"/>
    <x v="0"/>
    <m/>
    <m/>
    <m/>
    <m/>
    <m/>
    <m/>
    <n v="9.7534800000000005E-2"/>
    <m/>
    <m/>
    <m/>
    <m/>
    <m/>
    <m/>
    <m/>
    <m/>
    <m/>
    <m/>
    <m/>
    <s v="482715"/>
    <s v="6116633"/>
    <n v="9.7534800000000005E-2"/>
    <n v="0"/>
    <n v="0"/>
  </r>
  <r>
    <n v="1242"/>
    <x v="701"/>
    <s v=""/>
    <x v="1679"/>
    <n v="2017"/>
    <n v="19445933"/>
    <x v="330"/>
    <x v="699"/>
    <x v="687"/>
    <n v="6780"/>
    <s v="Skærbæk"/>
    <n v="550"/>
    <n v="408"/>
    <x v="278"/>
    <m/>
    <s v="DC"/>
    <s v="Decentralt værk"/>
    <n v="351100"/>
    <n v="350010"/>
    <x v="866"/>
    <x v="0"/>
    <s v="fvv"/>
    <d v="2013-05-11T00:00:00"/>
    <m/>
    <n v="1"/>
    <n v="0"/>
    <n v="1"/>
    <x v="1352"/>
    <n v="13.114800000000001"/>
    <n v="12.06"/>
    <n v="0"/>
    <n v="0"/>
    <n v="1"/>
    <n v="0"/>
    <n v="0"/>
    <x v="0"/>
    <x v="0"/>
    <m/>
    <m/>
    <m/>
    <m/>
    <m/>
    <m/>
    <m/>
    <m/>
    <m/>
    <m/>
    <m/>
    <n v="13.026551999999999"/>
    <m/>
    <m/>
    <m/>
    <m/>
    <m/>
    <m/>
    <s v="482715"/>
    <s v="6116633"/>
    <n v="0"/>
    <n v="13.026551999999999"/>
    <n v="0"/>
  </r>
  <r>
    <n v="1243"/>
    <x v="702"/>
    <s v=""/>
    <x v="1680"/>
    <n v="2017"/>
    <n v="19446077"/>
    <x v="331"/>
    <x v="700"/>
    <x v="688"/>
    <n v="6780"/>
    <s v="Skærbæk"/>
    <n v="550"/>
    <n v="409"/>
    <x v="279"/>
    <m/>
    <s v="DC"/>
    <s v="Decentralt værk"/>
    <n v="351100"/>
    <n v="350010"/>
    <x v="867"/>
    <x v="1"/>
    <s v="kvt"/>
    <d v="1997-01-01T00:00:00"/>
    <m/>
    <n v="4.25"/>
    <n v="1.85"/>
    <n v="2.4"/>
    <x v="1353"/>
    <n v="27.844235999999999"/>
    <n v="27.844235999999999"/>
    <n v="16.904879999999999"/>
    <n v="16.904879999999999"/>
    <n v="0.27021313568479421"/>
    <n v="0.72978686431520579"/>
    <n v="0"/>
    <x v="0"/>
    <x v="0"/>
    <m/>
    <m/>
    <m/>
    <m/>
    <m/>
    <m/>
    <n v="4.158792"/>
    <m/>
    <n v="47.3639364"/>
    <m/>
    <m/>
    <m/>
    <m/>
    <m/>
    <m/>
    <m/>
    <m/>
    <m/>
    <s v="489469"/>
    <s v="6119677"/>
    <n v="4.158792"/>
    <n v="47.3639364"/>
    <n v="0"/>
  </r>
  <r>
    <n v="1246"/>
    <x v="703"/>
    <s v=""/>
    <x v="1681"/>
    <n v="2017"/>
    <n v="18468840"/>
    <x v="332"/>
    <x v="701"/>
    <x v="689"/>
    <n v="8300"/>
    <s v="Odder"/>
    <n v="727"/>
    <n v="412"/>
    <x v="280"/>
    <m/>
    <s v="DC"/>
    <s v="Decentralt værk"/>
    <n v="351100"/>
    <n v="350010"/>
    <x v="56"/>
    <x v="0"/>
    <s v="fvv"/>
    <d v="1995-09-01T00:00:00"/>
    <m/>
    <n v="3.7"/>
    <n v="0"/>
    <n v="3.7"/>
    <x v="1354"/>
    <n v="49.413600000000002"/>
    <n v="48.452399999999997"/>
    <n v="0"/>
    <n v="0"/>
    <n v="1"/>
    <n v="0"/>
    <n v="0"/>
    <x v="0"/>
    <x v="0"/>
    <m/>
    <m/>
    <m/>
    <m/>
    <m/>
    <m/>
    <n v="48.324117600000001"/>
    <m/>
    <m/>
    <m/>
    <m/>
    <m/>
    <m/>
    <m/>
    <m/>
    <m/>
    <m/>
    <m/>
    <s v="571590,62"/>
    <s v="6197202,14"/>
    <n v="48.324117600000001"/>
    <n v="0"/>
    <n v="0"/>
  </r>
  <r>
    <n v="1246"/>
    <x v="703"/>
    <s v=""/>
    <x v="1682"/>
    <n v="2017"/>
    <n v="18468840"/>
    <x v="332"/>
    <x v="701"/>
    <x v="689"/>
    <n v="8300"/>
    <s v="Odder"/>
    <n v="727"/>
    <n v="412"/>
    <x v="280"/>
    <m/>
    <s v="DC"/>
    <s v="Decentralt værk"/>
    <n v="351100"/>
    <n v="350010"/>
    <x v="868"/>
    <x v="1"/>
    <s v="kvt"/>
    <d v="2008-08-31T00:00:00"/>
    <m/>
    <n v="7.1"/>
    <n v="3.04"/>
    <n v="3.71"/>
    <x v="1355"/>
    <n v="0.93959999999999999"/>
    <n v="0.33839999999999998"/>
    <n v="0.73080000000000001"/>
    <n v="0.72360000000000002"/>
    <n v="0.25550010474525364"/>
    <n v="0.74449989525474636"/>
    <n v="0"/>
    <x v="0"/>
    <x v="0"/>
    <m/>
    <m/>
    <m/>
    <m/>
    <m/>
    <m/>
    <n v="1.8387467999999998"/>
    <m/>
    <m/>
    <m/>
    <m/>
    <m/>
    <m/>
    <m/>
    <m/>
    <m/>
    <m/>
    <m/>
    <s v="571590,62"/>
    <s v="6197202,14"/>
    <n v="1.8387467999999998"/>
    <n v="0"/>
    <n v="0"/>
  </r>
  <r>
    <n v="1247"/>
    <x v="704"/>
    <s v=""/>
    <x v="1683"/>
    <n v="2017"/>
    <n v="18440342"/>
    <x v="333"/>
    <x v="702"/>
    <x v="690"/>
    <n v="8350"/>
    <s v="Hundslund"/>
    <n v="727"/>
    <n v="413"/>
    <x v="281"/>
    <m/>
    <s v="DC"/>
    <s v="Decentralt værk"/>
    <n v="351100"/>
    <n v="350010"/>
    <x v="1"/>
    <x v="1"/>
    <s v="kvt"/>
    <d v="1995-01-01T00:00:00"/>
    <m/>
    <n v="2.4"/>
    <n v="0.92"/>
    <n v="1.2"/>
    <x v="1356"/>
    <n v="0.54"/>
    <n v="0.52559999999999996"/>
    <n v="0.35532000000000002"/>
    <n v="0.34811999999999999"/>
    <n v="0.28650230347851996"/>
    <n v="0.7134976965214801"/>
    <n v="0"/>
    <x v="0"/>
    <x v="0"/>
    <m/>
    <m/>
    <m/>
    <m/>
    <m/>
    <m/>
    <n v="0.94240080000000004"/>
    <m/>
    <m/>
    <m/>
    <m/>
    <m/>
    <m/>
    <m/>
    <m/>
    <m/>
    <m/>
    <m/>
    <s v="566054,98"/>
    <s v="6197364,39"/>
    <n v="0.94240080000000004"/>
    <n v="0"/>
    <n v="0"/>
  </r>
  <r>
    <n v="1247"/>
    <x v="704"/>
    <s v=""/>
    <x v="1684"/>
    <n v="2017"/>
    <n v="18440342"/>
    <x v="333"/>
    <x v="702"/>
    <x v="690"/>
    <n v="8350"/>
    <s v="Hundslund"/>
    <n v="727"/>
    <n v="413"/>
    <x v="281"/>
    <m/>
    <s v="DC"/>
    <s v="Decentralt værk"/>
    <n v="351100"/>
    <n v="350010"/>
    <x v="103"/>
    <x v="0"/>
    <s v="fvv"/>
    <d v="1995-08-01T00:00:00"/>
    <m/>
    <n v="2"/>
    <n v="0"/>
    <n v="1.4"/>
    <x v="1357"/>
    <n v="11.4336"/>
    <n v="11.4336"/>
    <n v="0"/>
    <n v="0"/>
    <n v="1"/>
    <n v="0"/>
    <n v="0"/>
    <x v="0"/>
    <x v="0"/>
    <m/>
    <m/>
    <m/>
    <m/>
    <m/>
    <m/>
    <n v="10.9348668"/>
    <m/>
    <m/>
    <m/>
    <m/>
    <m/>
    <m/>
    <m/>
    <m/>
    <m/>
    <m/>
    <m/>
    <s v="566054,98"/>
    <s v="6197364,39"/>
    <n v="10.9348668"/>
    <n v="0"/>
    <n v="0"/>
  </r>
  <r>
    <n v="1247"/>
    <x v="704"/>
    <s v=""/>
    <x v="1685"/>
    <n v="2017"/>
    <n v="18440342"/>
    <x v="333"/>
    <x v="702"/>
    <x v="690"/>
    <n v="8350"/>
    <s v="Hundslund"/>
    <n v="727"/>
    <n v="413"/>
    <x v="281"/>
    <m/>
    <s v="DC"/>
    <s v="Decentralt værk"/>
    <n v="351100"/>
    <n v="350010"/>
    <x v="869"/>
    <x v="0"/>
    <s v="fvv"/>
    <d v="2017-08-12T00:00:00"/>
    <m/>
    <n v="0.93"/>
    <n v="0"/>
    <n v="0.93"/>
    <x v="1358"/>
    <n v="7.2576000000000001"/>
    <n v="7.2576000000000001"/>
    <n v="0"/>
    <n v="0"/>
    <n v="1"/>
    <n v="0"/>
    <n v="0"/>
    <x v="0"/>
    <x v="0"/>
    <m/>
    <m/>
    <m/>
    <m/>
    <m/>
    <m/>
    <m/>
    <m/>
    <m/>
    <n v="7.2065000000000001"/>
    <m/>
    <m/>
    <m/>
    <m/>
    <m/>
    <m/>
    <m/>
    <m/>
    <s v="566054,98"/>
    <s v="6197364,39"/>
    <n v="0"/>
    <n v="7.2065000000000001"/>
    <n v="0"/>
  </r>
  <r>
    <n v="1250"/>
    <x v="705"/>
    <s v=""/>
    <x v="1686"/>
    <n v="2017"/>
    <n v="18503379"/>
    <x v="334"/>
    <x v="703"/>
    <x v="691"/>
    <n v="4591"/>
    <s v="Føllenslev"/>
    <n v="326"/>
    <n v="395"/>
    <x v="282"/>
    <m/>
    <s v="DC"/>
    <s v="Decentralt værk"/>
    <n v="353000"/>
    <n v="350030"/>
    <x v="870"/>
    <x v="0"/>
    <s v="fvv"/>
    <d v="1996-01-01T00:00:00"/>
    <d v="2017-04-24T00:00:00"/>
    <n v="2"/>
    <n v="0"/>
    <n v="1.6"/>
    <x v="1359"/>
    <n v="6.3129600000000003"/>
    <n v="6.3129600000000003"/>
    <n v="0"/>
    <n v="0"/>
    <n v="1"/>
    <n v="0"/>
    <n v="0"/>
    <x v="0"/>
    <x v="0"/>
    <m/>
    <m/>
    <m/>
    <m/>
    <m/>
    <m/>
    <m/>
    <m/>
    <m/>
    <m/>
    <n v="7.2539999999999996"/>
    <m/>
    <m/>
    <m/>
    <m/>
    <m/>
    <m/>
    <m/>
    <s v="649161,66"/>
    <s v="6177849,22"/>
    <n v="0"/>
    <n v="7.2539999999999996"/>
    <n v="0"/>
  </r>
  <r>
    <n v="1250"/>
    <x v="705"/>
    <s v=""/>
    <x v="1687"/>
    <n v="2017"/>
    <n v="18503379"/>
    <x v="334"/>
    <x v="703"/>
    <x v="691"/>
    <n v="4591"/>
    <s v="Føllenslev"/>
    <n v="326"/>
    <n v="395"/>
    <x v="282"/>
    <m/>
    <s v="DC"/>
    <s v="Decentralt værk"/>
    <n v="353000"/>
    <n v="350030"/>
    <x v="69"/>
    <x v="0"/>
    <s v="fvv"/>
    <d v="1996-01-01T00:00:00"/>
    <m/>
    <n v="3.5"/>
    <n v="0"/>
    <n v="3.15"/>
    <x v="1360"/>
    <n v="6.1815600000000002"/>
    <n v="5.0688000000000004"/>
    <n v="0"/>
    <n v="0"/>
    <n v="1"/>
    <n v="0"/>
    <n v="0"/>
    <x v="0"/>
    <x v="0"/>
    <m/>
    <m/>
    <m/>
    <n v="7.3956400000000002"/>
    <m/>
    <m/>
    <m/>
    <m/>
    <m/>
    <m/>
    <m/>
    <m/>
    <m/>
    <m/>
    <m/>
    <m/>
    <m/>
    <m/>
    <s v="649161,66"/>
    <s v="6177849,22"/>
    <n v="7.3956400000000002"/>
    <n v="0"/>
    <n v="0"/>
  </r>
  <r>
    <n v="1250"/>
    <x v="705"/>
    <s v=""/>
    <x v="1688"/>
    <n v="2017"/>
    <n v="18503379"/>
    <x v="334"/>
    <x v="703"/>
    <x v="691"/>
    <n v="4591"/>
    <s v="Føllenslev"/>
    <n v="326"/>
    <n v="395"/>
    <x v="282"/>
    <m/>
    <s v="DC"/>
    <s v="Decentralt værk"/>
    <n v="353000"/>
    <n v="350030"/>
    <x v="2"/>
    <x v="0"/>
    <s v="fvv"/>
    <d v="1996-01-01T00:00:00"/>
    <m/>
    <n v="1.8"/>
    <n v="0"/>
    <n v="1.6"/>
    <x v="1361"/>
    <n v="2.3677199999999998"/>
    <n v="2.3022"/>
    <n v="0"/>
    <n v="0"/>
    <n v="1"/>
    <n v="0"/>
    <n v="0"/>
    <x v="0"/>
    <x v="0"/>
    <m/>
    <m/>
    <m/>
    <m/>
    <m/>
    <m/>
    <m/>
    <m/>
    <n v="2.664803"/>
    <m/>
    <m/>
    <m/>
    <m/>
    <m/>
    <m/>
    <m/>
    <m/>
    <m/>
    <s v="649161,66"/>
    <s v="6177849,22"/>
    <n v="0"/>
    <n v="2.664803"/>
    <n v="0"/>
  </r>
  <r>
    <n v="1250"/>
    <x v="705"/>
    <s v=""/>
    <x v="1689"/>
    <n v="2017"/>
    <n v="18503379"/>
    <x v="334"/>
    <x v="703"/>
    <x v="691"/>
    <n v="4591"/>
    <s v="Føllenslev"/>
    <n v="326"/>
    <n v="395"/>
    <x v="282"/>
    <m/>
    <s v="DC"/>
    <s v="Decentralt værk"/>
    <n v="353000"/>
    <n v="350030"/>
    <x v="384"/>
    <x v="1"/>
    <s v="kvt"/>
    <d v="2008-09-01T00:00:00"/>
    <m/>
    <n v="2.02"/>
    <n v="0.84"/>
    <n v="0.99"/>
    <x v="1362"/>
    <n v="46.551600000000001"/>
    <n v="19.546199999999999"/>
    <n v="18.122399999999999"/>
    <n v="18.122399999999999"/>
    <n v="0.3348181823543433"/>
    <n v="0.66518181764565676"/>
    <n v="0"/>
    <x v="0"/>
    <x v="0"/>
    <m/>
    <m/>
    <m/>
    <m/>
    <m/>
    <m/>
    <m/>
    <m/>
    <n v="69.51773"/>
    <m/>
    <m/>
    <m/>
    <m/>
    <m/>
    <m/>
    <m/>
    <m/>
    <m/>
    <s v="649161,66"/>
    <s v="6177849,22"/>
    <n v="0"/>
    <n v="69.51773"/>
    <n v="0"/>
  </r>
  <r>
    <n v="1250"/>
    <x v="705"/>
    <s v=""/>
    <x v="1690"/>
    <n v="2017"/>
    <n v="18503379"/>
    <x v="334"/>
    <x v="703"/>
    <x v="691"/>
    <n v="4591"/>
    <s v="Føllenslev"/>
    <n v="326"/>
    <n v="395"/>
    <x v="282"/>
    <m/>
    <s v="DC"/>
    <s v="Decentralt værk"/>
    <n v="353000"/>
    <n v="350030"/>
    <x v="3"/>
    <x v="0"/>
    <s v="fvv"/>
    <d v="2017-10-01T00:00:00"/>
    <m/>
    <n v="1.2"/>
    <n v="0"/>
    <n v="1.1000000000000001"/>
    <x v="1363"/>
    <n v="5.4720000000000004"/>
    <n v="5.4720000000000004"/>
    <n v="0"/>
    <n v="0"/>
    <n v="1"/>
    <n v="0"/>
    <n v="0"/>
    <x v="0"/>
    <x v="0"/>
    <m/>
    <m/>
    <m/>
    <m/>
    <m/>
    <m/>
    <m/>
    <m/>
    <m/>
    <m/>
    <n v="8.1468000000000007"/>
    <m/>
    <m/>
    <m/>
    <m/>
    <m/>
    <m/>
    <m/>
    <s v="649161,66"/>
    <s v="6177849,22"/>
    <n v="0"/>
    <n v="8.1468000000000007"/>
    <n v="0"/>
  </r>
  <r>
    <n v="1262"/>
    <x v="706"/>
    <s v=""/>
    <x v="1691"/>
    <n v="2017"/>
    <n v="29189897"/>
    <x v="335"/>
    <x v="704"/>
    <x v="692"/>
    <n v="6064"/>
    <s v="Jordrup"/>
    <n v="621"/>
    <m/>
    <x v="18"/>
    <m/>
    <s v="LO"/>
    <s v="Lokalt værk"/>
    <n v="841100"/>
    <n v="840010"/>
    <x v="871"/>
    <x v="1"/>
    <s v="pev"/>
    <d v="2013-01-01T00:00:00"/>
    <m/>
    <n v="4.4999999999999998E-2"/>
    <n v="1.4999999999999999E-2"/>
    <n v="0.03"/>
    <x v="1364"/>
    <n v="2.5272000000000001"/>
    <n v="0"/>
    <n v="1.5156000000000001"/>
    <n v="0"/>
    <n v="0"/>
    <n v="0.72492163009404398"/>
    <n v="0.27507836990595602"/>
    <x v="0"/>
    <x v="0"/>
    <m/>
    <m/>
    <m/>
    <m/>
    <m/>
    <m/>
    <n v="4.5936000000000003"/>
    <m/>
    <m/>
    <m/>
    <m/>
    <m/>
    <m/>
    <m/>
    <m/>
    <m/>
    <m/>
    <m/>
    <s v="519856"/>
    <s v="6155562"/>
    <n v="4.5936000000000003"/>
    <n v="0"/>
    <n v="0"/>
  </r>
  <r>
    <n v="1275"/>
    <x v="707"/>
    <s v=""/>
    <x v="1692"/>
    <n v="2017"/>
    <n v="25817117"/>
    <x v="336"/>
    <x v="705"/>
    <x v="693"/>
    <n v="8800"/>
    <s v="Viborg"/>
    <n v="791"/>
    <m/>
    <x v="18"/>
    <m/>
    <s v="LO"/>
    <s v="Lokalt værk"/>
    <n v="370000"/>
    <n v="370000"/>
    <x v="872"/>
    <x v="1"/>
    <s v="pev"/>
    <d v="1985-01-01T00:00:00"/>
    <m/>
    <n v="0.878"/>
    <n v="0.35699999999999998"/>
    <n v="0.37"/>
    <x v="1365"/>
    <n v="3.96"/>
    <n v="0"/>
    <n v="3.2292000000000001"/>
    <n v="3.2292000000000001"/>
    <n v="0"/>
    <n v="0.83231468740408909"/>
    <n v="0.16768531259591091"/>
    <x v="0"/>
    <x v="0"/>
    <m/>
    <m/>
    <m/>
    <m/>
    <m/>
    <m/>
    <m/>
    <m/>
    <n v="11.807832000000001"/>
    <m/>
    <m/>
    <m/>
    <m/>
    <m/>
    <m/>
    <m/>
    <m/>
    <m/>
    <s v="528173"/>
    <s v="6253703"/>
    <n v="0"/>
    <n v="11.807832000000001"/>
    <n v="0"/>
  </r>
  <r>
    <n v="1282"/>
    <x v="708"/>
    <s v=""/>
    <x v="1693"/>
    <n v="2017"/>
    <n v="76759715"/>
    <x v="337"/>
    <x v="706"/>
    <x v="694"/>
    <n v="4100"/>
    <s v="Ringsted"/>
    <n v="329"/>
    <n v="888"/>
    <x v="275"/>
    <m/>
    <s v="LO"/>
    <s v="Lokalt værk"/>
    <n v="353000"/>
    <n v="350030"/>
    <x v="1"/>
    <x v="1"/>
    <s v="kvt"/>
    <d v="1995-09-09T00:00:00"/>
    <m/>
    <n v="2.85"/>
    <n v="1.03"/>
    <n v="1.45"/>
    <x v="1366"/>
    <n v="0.96875999999999995"/>
    <n v="0.96875999999999995"/>
    <n v="0.64476"/>
    <n v="0.64476"/>
    <n v="0.26839465883657748"/>
    <n v="0.73160534116342246"/>
    <n v="0"/>
    <x v="0"/>
    <x v="0"/>
    <m/>
    <m/>
    <m/>
    <m/>
    <m/>
    <m/>
    <n v="1.8047304"/>
    <m/>
    <m/>
    <m/>
    <m/>
    <m/>
    <m/>
    <m/>
    <m/>
    <m/>
    <m/>
    <m/>
    <s v="676395,68"/>
    <s v="6150044,15"/>
    <n v="1.8047304"/>
    <n v="0"/>
    <n v="0"/>
  </r>
  <r>
    <n v="1282"/>
    <x v="708"/>
    <s v=""/>
    <x v="1694"/>
    <n v="2017"/>
    <n v="76759715"/>
    <x v="337"/>
    <x v="706"/>
    <x v="694"/>
    <n v="4100"/>
    <s v="Ringsted"/>
    <n v="329"/>
    <n v="888"/>
    <x v="275"/>
    <m/>
    <s v="LO"/>
    <s v="Lokalt værk"/>
    <n v="353000"/>
    <n v="350030"/>
    <x v="382"/>
    <x v="0"/>
    <s v="fvv"/>
    <d v="1985-01-31T00:00:00"/>
    <m/>
    <n v="5"/>
    <n v="0"/>
    <n v="4.2699999999999996"/>
    <x v="1367"/>
    <n v="25.601400000000002"/>
    <n v="25.601400000000002"/>
    <n v="0"/>
    <n v="0"/>
    <n v="1"/>
    <n v="0"/>
    <n v="0"/>
    <x v="0"/>
    <x v="0"/>
    <m/>
    <m/>
    <m/>
    <m/>
    <m/>
    <m/>
    <n v="30.167676"/>
    <m/>
    <m/>
    <m/>
    <m/>
    <m/>
    <m/>
    <m/>
    <m/>
    <m/>
    <m/>
    <m/>
    <s v="676395,68"/>
    <s v="6150044,15"/>
    <n v="30.167676"/>
    <n v="0"/>
    <n v="0"/>
  </r>
  <r>
    <n v="1283"/>
    <x v="709"/>
    <s v=""/>
    <x v="1695"/>
    <n v="2017"/>
    <n v="19253007"/>
    <x v="338"/>
    <x v="707"/>
    <x v="695"/>
    <n v="4700"/>
    <s v="Næstved"/>
    <n v="370"/>
    <m/>
    <x v="18"/>
    <m/>
    <s v="LO"/>
    <s v="Lokalt værk"/>
    <n v="353000"/>
    <n v="350030"/>
    <x v="873"/>
    <x v="1"/>
    <s v="kvt"/>
    <d v="1995-02-01T00:00:00"/>
    <m/>
    <n v="2"/>
    <n v="0.82"/>
    <n v="1.01"/>
    <x v="1368"/>
    <n v="9.3600000000000003E-2"/>
    <n v="0"/>
    <n v="6.8760000000000002E-2"/>
    <n v="6.8760000000000002E-2"/>
    <n v="0.24528301886792453"/>
    <n v="0.75471698113207553"/>
    <n v="0"/>
    <x v="0"/>
    <x v="0"/>
    <m/>
    <m/>
    <m/>
    <m/>
    <m/>
    <m/>
    <n v="0.19080000000000003"/>
    <m/>
    <m/>
    <m/>
    <m/>
    <m/>
    <m/>
    <m/>
    <m/>
    <m/>
    <m/>
    <m/>
    <s v="675964,99"/>
    <s v="6120885,9"/>
    <n v="0.19080000000000003"/>
    <n v="0"/>
    <n v="0"/>
  </r>
  <r>
    <n v="1283"/>
    <x v="709"/>
    <s v=""/>
    <x v="1696"/>
    <n v="2017"/>
    <n v="19253007"/>
    <x v="338"/>
    <x v="707"/>
    <x v="695"/>
    <n v="4700"/>
    <s v="Næstved"/>
    <n v="370"/>
    <m/>
    <x v="18"/>
    <m/>
    <s v="LO"/>
    <s v="Lokalt værk"/>
    <n v="353000"/>
    <n v="350030"/>
    <x v="874"/>
    <x v="1"/>
    <s v="kvt"/>
    <d v="1995-02-01T00:00:00"/>
    <m/>
    <n v="2"/>
    <n v="0.82"/>
    <n v="1.01"/>
    <x v="1368"/>
    <n v="9.3600000000000003E-2"/>
    <n v="0"/>
    <n v="6.8760000000000002E-2"/>
    <n v="6.8760000000000002E-2"/>
    <n v="0.24528301886792453"/>
    <n v="0.75471698113207553"/>
    <n v="0"/>
    <x v="0"/>
    <x v="0"/>
    <m/>
    <m/>
    <m/>
    <m/>
    <m/>
    <m/>
    <n v="0.19080000000000003"/>
    <m/>
    <m/>
    <m/>
    <m/>
    <m/>
    <m/>
    <m/>
    <m/>
    <m/>
    <m/>
    <m/>
    <s v="675964,99"/>
    <s v="6120885,9"/>
    <n v="0.19080000000000003"/>
    <n v="0"/>
    <n v="0"/>
  </r>
  <r>
    <n v="1283"/>
    <x v="709"/>
    <s v=""/>
    <x v="1697"/>
    <n v="2017"/>
    <n v="19253007"/>
    <x v="338"/>
    <x v="707"/>
    <x v="695"/>
    <n v="4700"/>
    <s v="Næstved"/>
    <n v="370"/>
    <m/>
    <x v="18"/>
    <m/>
    <s v="LO"/>
    <s v="Lokalt værk"/>
    <n v="353000"/>
    <n v="350030"/>
    <x v="875"/>
    <x v="0"/>
    <s v="fvv"/>
    <d v="1995-02-01T00:00:00"/>
    <m/>
    <n v="2.5"/>
    <n v="0"/>
    <n v="2.5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675964,99"/>
    <s v="6120885,9"/>
    <n v="0"/>
    <n v="0"/>
    <n v="0"/>
  </r>
  <r>
    <n v="1284"/>
    <x v="710"/>
    <s v=""/>
    <x v="1698"/>
    <n v="2017"/>
    <n v="64723413"/>
    <x v="339"/>
    <x v="708"/>
    <x v="696"/>
    <n v="4293"/>
    <s v="Dianalund"/>
    <n v="340"/>
    <m/>
    <x v="18"/>
    <m/>
    <s v="LO"/>
    <s v="Lokalt værk"/>
    <n v="861000"/>
    <n v="860010"/>
    <x v="876"/>
    <x v="1"/>
    <s v="pev"/>
    <d v="1993-08-11T00:00:00"/>
    <m/>
    <n v="2.97"/>
    <n v="1.03"/>
    <n v="1.7"/>
    <x v="1369"/>
    <n v="0.101088"/>
    <n v="0"/>
    <n v="6.8220000000000003E-2"/>
    <n v="6.7136399999999999E-2"/>
    <n v="0"/>
    <n v="0.75027125095604852"/>
    <n v="0.24972874904395148"/>
    <x v="0"/>
    <x v="0"/>
    <m/>
    <m/>
    <m/>
    <m/>
    <m/>
    <m/>
    <n v="0.20239560000000001"/>
    <m/>
    <m/>
    <m/>
    <m/>
    <m/>
    <m/>
    <m/>
    <m/>
    <m/>
    <m/>
    <m/>
    <s v="658041"/>
    <s v="6156730"/>
    <n v="0.20239560000000001"/>
    <n v="0"/>
    <n v="0"/>
  </r>
  <r>
    <n v="1286"/>
    <x v="711"/>
    <s v=""/>
    <x v="1699"/>
    <n v="2017"/>
    <n v="59005014"/>
    <x v="340"/>
    <x v="709"/>
    <x v="697"/>
    <n v="5620"/>
    <s v="Glamsbjerg"/>
    <n v="420"/>
    <m/>
    <x v="18"/>
    <m/>
    <s v="ER"/>
    <s v="Erhvervsværk"/>
    <n v="11300"/>
    <n v="10000"/>
    <x v="877"/>
    <x v="1"/>
    <s v="pev"/>
    <d v="1995-11-01T00:00:00"/>
    <m/>
    <n v="1.2"/>
    <n v="0.5"/>
    <n v="0.6"/>
    <x v="1370"/>
    <n v="3.9599999999999998E-4"/>
    <n v="0"/>
    <n v="3.6000000000000002E-4"/>
    <n v="3.6000000000000002E-4"/>
    <n v="0"/>
    <n v="0.78260869565217395"/>
    <n v="0.21739130434782605"/>
    <x v="0"/>
    <x v="0"/>
    <m/>
    <m/>
    <m/>
    <m/>
    <m/>
    <m/>
    <n v="9.1080000000000002E-4"/>
    <m/>
    <m/>
    <m/>
    <m/>
    <m/>
    <m/>
    <m/>
    <m/>
    <m/>
    <m/>
    <m/>
    <s v="572202"/>
    <s v="6124678"/>
    <n v="9.1080000000000002E-4"/>
    <n v="0"/>
    <n v="0"/>
  </r>
  <r>
    <n v="1300"/>
    <x v="712"/>
    <s v=""/>
    <x v="1700"/>
    <n v="2017"/>
    <n v="73685311"/>
    <x v="341"/>
    <x v="710"/>
    <x v="698"/>
    <n v="7860"/>
    <s v="Spøttrup"/>
    <n v="779"/>
    <n v="256"/>
    <x v="160"/>
    <m/>
    <s v="ER"/>
    <s v="Erhvervsværk"/>
    <n v="162300"/>
    <n v="160000"/>
    <x v="878"/>
    <x v="0"/>
    <s v="pvp"/>
    <d v="1998-11-01T00:00:00"/>
    <d v="2017-12-31T00:00:00"/>
    <n v="1.1000000000000001"/>
    <n v="0"/>
    <n v="1.1000000000000001"/>
    <x v="1371"/>
    <n v="7.5419999999999998"/>
    <n v="3.7907999999999999"/>
    <n v="0"/>
    <n v="0"/>
    <n v="0.50262529832935565"/>
    <n v="0"/>
    <n v="0.49737470167064435"/>
    <x v="0"/>
    <x v="0"/>
    <m/>
    <m/>
    <m/>
    <m/>
    <m/>
    <m/>
    <m/>
    <m/>
    <m/>
    <m/>
    <m/>
    <n v="6.84"/>
    <m/>
    <m/>
    <m/>
    <m/>
    <m/>
    <m/>
    <s v="492211,64"/>
    <s v="6274343,58"/>
    <n v="0"/>
    <n v="6.84"/>
    <n v="0"/>
  </r>
  <r>
    <n v="1309"/>
    <x v="713"/>
    <s v=""/>
    <x v="1701"/>
    <n v="2017"/>
    <n v="18807483"/>
    <x v="342"/>
    <x v="711"/>
    <x v="699"/>
    <n v="8680"/>
    <s v="Ry"/>
    <n v="746"/>
    <n v="416"/>
    <x v="283"/>
    <m/>
    <s v="DC"/>
    <s v="Decentralt værk"/>
    <n v="353000"/>
    <n v="350030"/>
    <x v="2"/>
    <x v="0"/>
    <s v="fvv"/>
    <d v="1996-02-12T00:00:00"/>
    <m/>
    <n v="3.4"/>
    <n v="0"/>
    <n v="3.2"/>
    <x v="1372"/>
    <n v="7.7220000000000004"/>
    <n v="7.6428000000000003"/>
    <n v="0"/>
    <n v="0"/>
    <n v="1"/>
    <n v="0"/>
    <n v="0"/>
    <x v="0"/>
    <x v="0"/>
    <m/>
    <m/>
    <m/>
    <m/>
    <m/>
    <m/>
    <n v="9.2796659999999989"/>
    <m/>
    <m/>
    <m/>
    <m/>
    <m/>
    <m/>
    <m/>
    <m/>
    <m/>
    <m/>
    <m/>
    <s v="543198"/>
    <s v="6214300"/>
    <n v="9.2796659999999989"/>
    <n v="0"/>
    <n v="0"/>
  </r>
  <r>
    <n v="1309"/>
    <x v="713"/>
    <s v=""/>
    <x v="1702"/>
    <n v="2017"/>
    <n v="18807483"/>
    <x v="342"/>
    <x v="711"/>
    <x v="699"/>
    <n v="8680"/>
    <s v="Ry"/>
    <n v="746"/>
    <n v="416"/>
    <x v="283"/>
    <m/>
    <s v="DC"/>
    <s v="Decentralt værk"/>
    <n v="353000"/>
    <n v="350030"/>
    <x v="879"/>
    <x v="1"/>
    <s v="kvt"/>
    <d v="2006-06-30T00:00:00"/>
    <m/>
    <n v="2"/>
    <n v="0.85"/>
    <n v="1.03"/>
    <x v="1373"/>
    <n v="1.3140000000000001"/>
    <n v="1.2996000000000001"/>
    <n v="1.0224"/>
    <n v="1.0224"/>
    <n v="0.25792719810504772"/>
    <n v="0.74207280189495228"/>
    <n v="0"/>
    <x v="0"/>
    <x v="0"/>
    <m/>
    <m/>
    <m/>
    <m/>
    <m/>
    <m/>
    <n v="2.5472304000000001"/>
    <m/>
    <m/>
    <m/>
    <m/>
    <m/>
    <m/>
    <m/>
    <m/>
    <m/>
    <m/>
    <m/>
    <s v="543198"/>
    <s v="6214300"/>
    <n v="2.5472304000000001"/>
    <n v="0"/>
    <n v="0"/>
  </r>
  <r>
    <n v="1309"/>
    <x v="713"/>
    <s v=""/>
    <x v="1703"/>
    <n v="2017"/>
    <n v="18807483"/>
    <x v="342"/>
    <x v="711"/>
    <x v="699"/>
    <n v="8680"/>
    <s v="Ry"/>
    <n v="746"/>
    <n v="416"/>
    <x v="283"/>
    <m/>
    <s v="DC"/>
    <s v="Decentralt værk"/>
    <n v="353000"/>
    <n v="350030"/>
    <x v="880"/>
    <x v="1"/>
    <s v="kvt"/>
    <d v="2006-06-30T00:00:00"/>
    <m/>
    <n v="2"/>
    <n v="0.85"/>
    <n v="1.03"/>
    <x v="1374"/>
    <n v="1.3031999999999999"/>
    <n v="1.2887999999999999"/>
    <n v="1.0152000000000001"/>
    <n v="1.0152000000000001"/>
    <n v="0.25768609278123017"/>
    <n v="0.74231390721876989"/>
    <n v="0"/>
    <x v="0"/>
    <x v="0"/>
    <m/>
    <m/>
    <m/>
    <m/>
    <m/>
    <m/>
    <n v="2.5286580000000001"/>
    <m/>
    <m/>
    <m/>
    <m/>
    <m/>
    <m/>
    <m/>
    <m/>
    <m/>
    <m/>
    <m/>
    <s v="543198"/>
    <s v="6214300"/>
    <n v="2.5286580000000001"/>
    <n v="0"/>
    <n v="0"/>
  </r>
  <r>
    <n v="1309"/>
    <x v="713"/>
    <s v=""/>
    <x v="1704"/>
    <n v="2017"/>
    <n v="18807483"/>
    <x v="342"/>
    <x v="711"/>
    <x v="699"/>
    <n v="8680"/>
    <s v="Ry"/>
    <n v="746"/>
    <n v="416"/>
    <x v="283"/>
    <m/>
    <s v="DC"/>
    <s v="Decentralt værk"/>
    <n v="353000"/>
    <n v="350030"/>
    <x v="881"/>
    <x v="3"/>
    <s v="fvv"/>
    <d v="2014-07-14T00:00:00"/>
    <m/>
    <n v="1.7"/>
    <n v="0"/>
    <n v="1.7"/>
    <x v="1375"/>
    <n v="3.4337879999999998"/>
    <n v="3.4020000000000001"/>
    <n v="0"/>
    <n v="0"/>
    <n v="1"/>
    <n v="0"/>
    <n v="0"/>
    <x v="0"/>
    <x v="0"/>
    <m/>
    <m/>
    <m/>
    <m/>
    <m/>
    <m/>
    <m/>
    <m/>
    <m/>
    <m/>
    <m/>
    <m/>
    <m/>
    <m/>
    <m/>
    <n v="3.4337879999999998"/>
    <m/>
    <m/>
    <s v="543198"/>
    <s v="6214300"/>
    <n v="0"/>
    <n v="3.4337879999999998"/>
    <n v="0"/>
  </r>
  <r>
    <n v="1309"/>
    <x v="713"/>
    <s v=""/>
    <x v="1705"/>
    <n v="2017"/>
    <n v="18807483"/>
    <x v="342"/>
    <x v="711"/>
    <x v="699"/>
    <n v="8680"/>
    <s v="Ry"/>
    <n v="746"/>
    <n v="416"/>
    <x v="283"/>
    <m/>
    <s v="DC"/>
    <s v="Decentralt værk"/>
    <n v="353000"/>
    <n v="350030"/>
    <x v="882"/>
    <x v="4"/>
    <s v="fvv"/>
    <d v="2015-02-01T00:00:00"/>
    <m/>
    <n v="0.50939999999999996"/>
    <n v="0"/>
    <n v="2.048"/>
    <x v="1376"/>
    <n v="21.545999999999999"/>
    <n v="21.33"/>
    <n v="0"/>
    <n v="0"/>
    <n v="1"/>
    <n v="0"/>
    <n v="0"/>
    <x v="0"/>
    <x v="0"/>
    <m/>
    <m/>
    <m/>
    <m/>
    <m/>
    <m/>
    <m/>
    <m/>
    <m/>
    <m/>
    <m/>
    <m/>
    <m/>
    <m/>
    <m/>
    <m/>
    <m/>
    <n v="7.0179732000000001"/>
    <s v="543198"/>
    <s v="6214300"/>
    <n v="0"/>
    <n v="0"/>
    <n v="7.0179732000000001"/>
  </r>
  <r>
    <n v="1318"/>
    <x v="714"/>
    <s v=""/>
    <x v="1706"/>
    <n v="2017"/>
    <n v="19416801"/>
    <x v="343"/>
    <x v="712"/>
    <x v="700"/>
    <n v="5550"/>
    <s v="Langeskov"/>
    <n v="440"/>
    <m/>
    <x v="18"/>
    <m/>
    <s v="ER"/>
    <s v="Erhvervsværk"/>
    <n v="13000"/>
    <n v="10000"/>
    <x v="883"/>
    <x v="1"/>
    <s v="pev"/>
    <d v="1996-11-26T00:00:00"/>
    <m/>
    <n v="2.42"/>
    <n v="0.92"/>
    <n v="2"/>
    <x v="1377"/>
    <n v="0.87119999999999997"/>
    <n v="0"/>
    <n v="0.57599999999999996"/>
    <n v="0.46439999999999998"/>
    <n v="0"/>
    <n v="0.73522975929978118"/>
    <n v="0.26477024070021882"/>
    <x v="0"/>
    <x v="0"/>
    <m/>
    <m/>
    <m/>
    <m/>
    <m/>
    <m/>
    <n v="1.6452"/>
    <m/>
    <m/>
    <m/>
    <m/>
    <m/>
    <m/>
    <m/>
    <m/>
    <m/>
    <m/>
    <m/>
    <s v="600481,8"/>
    <s v="6134056,24"/>
    <n v="1.6452"/>
    <n v="0"/>
    <n v="0"/>
  </r>
  <r>
    <n v="1322"/>
    <x v="715"/>
    <s v=""/>
    <x v="1707"/>
    <n v="2017"/>
    <n v="16023876"/>
    <x v="344"/>
    <x v="713"/>
    <x v="701"/>
    <n v="7000"/>
    <s v="Fredericia"/>
    <n v="607"/>
    <m/>
    <x v="18"/>
    <m/>
    <s v="ER"/>
    <s v="Erhvervsværk"/>
    <n v="11300"/>
    <n v="10000"/>
    <x v="296"/>
    <x v="1"/>
    <s v="pev"/>
    <d v="1996-12-16T00:00:00"/>
    <m/>
    <n v="3"/>
    <n v="0.92"/>
    <n v="1.8"/>
    <x v="1378"/>
    <n v="5.0400000000000002E-3"/>
    <n v="0"/>
    <n v="3.2399999999999998E-3"/>
    <n v="3.2399999999999998E-3"/>
    <n v="0"/>
    <n v="0.73076923076923084"/>
    <n v="0.26923076923076916"/>
    <x v="0"/>
    <x v="0"/>
    <m/>
    <m/>
    <m/>
    <m/>
    <m/>
    <m/>
    <n v="9.3600000000000003E-3"/>
    <m/>
    <m/>
    <m/>
    <m/>
    <m/>
    <m/>
    <m/>
    <m/>
    <m/>
    <m/>
    <m/>
    <s v="542373,51"/>
    <s v="6159137,78"/>
    <n v="9.3600000000000003E-3"/>
    <n v="0"/>
    <n v="0"/>
  </r>
  <r>
    <n v="1324"/>
    <x v="716"/>
    <s v=""/>
    <x v="1708"/>
    <n v="2017"/>
    <n v="40442014"/>
    <x v="345"/>
    <x v="714"/>
    <x v="702"/>
    <n v="5700"/>
    <s v="Svendborg"/>
    <n v="479"/>
    <m/>
    <x v="18"/>
    <m/>
    <s v="ER"/>
    <s v="Erhvervsværk"/>
    <n v="682010"/>
    <n v="680023"/>
    <x v="884"/>
    <x v="0"/>
    <s v="pvp"/>
    <d v="1985-01-01T00:00:00"/>
    <m/>
    <n v="8"/>
    <n v="0"/>
    <n v="7.7"/>
    <x v="1379"/>
    <n v="35.86824"/>
    <n v="0"/>
    <n v="0"/>
    <n v="0"/>
    <n v="0"/>
    <n v="0"/>
    <n v="1"/>
    <x v="0"/>
    <x v="0"/>
    <m/>
    <m/>
    <m/>
    <m/>
    <m/>
    <m/>
    <n v="37.279756800000001"/>
    <m/>
    <m/>
    <m/>
    <m/>
    <m/>
    <m/>
    <m/>
    <m/>
    <m/>
    <m/>
    <m/>
    <s v="604393"/>
    <s v="6104639"/>
    <n v="37.279756800000001"/>
    <n v="0"/>
    <n v="0"/>
  </r>
  <r>
    <n v="1324"/>
    <x v="716"/>
    <s v=""/>
    <x v="1709"/>
    <n v="2017"/>
    <n v="40442014"/>
    <x v="345"/>
    <x v="714"/>
    <x v="702"/>
    <n v="5700"/>
    <s v="Svendborg"/>
    <n v="479"/>
    <m/>
    <x v="18"/>
    <m/>
    <s v="ER"/>
    <s v="Erhvervsværk"/>
    <n v="682010"/>
    <n v="680023"/>
    <x v="884"/>
    <x v="1"/>
    <s v="pev"/>
    <d v="2006-09-01T00:00:00"/>
    <m/>
    <n v="1.65"/>
    <n v="0.7"/>
    <n v="0.8"/>
    <x v="1380"/>
    <n v="1.48356"/>
    <n v="0"/>
    <n v="1.1329199999999999"/>
    <n v="1.1329199999999999"/>
    <n v="0"/>
    <n v="0.73777447459447631"/>
    <n v="0.26222552540552369"/>
    <x v="0"/>
    <x v="0"/>
    <m/>
    <m/>
    <m/>
    <m/>
    <m/>
    <m/>
    <n v="2.8287863999999998"/>
    <m/>
    <m/>
    <m/>
    <m/>
    <m/>
    <m/>
    <m/>
    <m/>
    <m/>
    <m/>
    <m/>
    <s v="604393"/>
    <s v="6104639"/>
    <n v="2.8287863999999998"/>
    <n v="0"/>
    <n v="0"/>
  </r>
  <r>
    <n v="1324"/>
    <x v="717"/>
    <s v=""/>
    <x v="1710"/>
    <n v="2017"/>
    <n v="40442014"/>
    <x v="345"/>
    <x v="715"/>
    <x v="703"/>
    <n v="5700"/>
    <s v="Svendborg"/>
    <n v="479"/>
    <m/>
    <x v="18"/>
    <m/>
    <s v="ER"/>
    <s v="Erhvervsværk"/>
    <n v="682010"/>
    <n v="680023"/>
    <x v="885"/>
    <x v="0"/>
    <s v="pvp"/>
    <d v="1985-01-01T00:00:00"/>
    <m/>
    <n v="2.8"/>
    <n v="0"/>
    <n v="2.5"/>
    <x v="1381"/>
    <n v="9.1789199999999997"/>
    <n v="0"/>
    <n v="0"/>
    <n v="0"/>
    <n v="0"/>
    <n v="0"/>
    <n v="1"/>
    <x v="0"/>
    <x v="0"/>
    <m/>
    <m/>
    <m/>
    <m/>
    <m/>
    <m/>
    <n v="9.6887736000000011"/>
    <m/>
    <m/>
    <m/>
    <m/>
    <m/>
    <m/>
    <m/>
    <m/>
    <m/>
    <m/>
    <m/>
    <s v="603790"/>
    <s v="6104342"/>
    <n v="9.6887736000000011"/>
    <n v="0"/>
    <n v="0"/>
  </r>
  <r>
    <n v="1329"/>
    <x v="718"/>
    <s v=""/>
    <x v="1711"/>
    <n v="2017"/>
    <n v="16934690"/>
    <x v="346"/>
    <x v="716"/>
    <x v="704"/>
    <n v="6720"/>
    <s v="Fanø"/>
    <n v="563"/>
    <n v="126"/>
    <x v="284"/>
    <m/>
    <s v="FJ"/>
    <s v="Fjernvarmeværk"/>
    <n v="353000"/>
    <n v="350030"/>
    <x v="241"/>
    <x v="0"/>
    <s v="fvv"/>
    <d v="1996-01-01T00:00:00"/>
    <m/>
    <n v="8.5"/>
    <n v="0"/>
    <n v="8.5"/>
    <x v="1382"/>
    <n v="0.44400000000000001"/>
    <n v="0.44400000000000001"/>
    <n v="0"/>
    <n v="0"/>
    <n v="1"/>
    <n v="0"/>
    <n v="0"/>
    <x v="0"/>
    <x v="0"/>
    <m/>
    <m/>
    <m/>
    <n v="0.44407999999999997"/>
    <m/>
    <m/>
    <m/>
    <m/>
    <m/>
    <m/>
    <m/>
    <m/>
    <m/>
    <m/>
    <m/>
    <m/>
    <m/>
    <m/>
    <s v="461923,89"/>
    <s v="6142411,52"/>
    <n v="0.44407999999999997"/>
    <n v="0"/>
    <n v="0"/>
  </r>
  <r>
    <n v="1334"/>
    <x v="719"/>
    <s v=""/>
    <x v="1712"/>
    <n v="2017"/>
    <n v="17968971"/>
    <x v="347"/>
    <x v="717"/>
    <x v="705"/>
    <n v="5620"/>
    <s v="Glamsbjerg"/>
    <n v="420"/>
    <m/>
    <x v="18"/>
    <m/>
    <s v="ER"/>
    <s v="Erhvervsværk"/>
    <n v="11300"/>
    <n v="10000"/>
    <x v="886"/>
    <x v="1"/>
    <s v="pev"/>
    <d v="1996-01-01T00:00:00"/>
    <m/>
    <n v="2.81"/>
    <n v="1.04"/>
    <n v="1.38"/>
    <x v="1383"/>
    <n v="0.1908"/>
    <n v="0"/>
    <n v="0.14401439999999999"/>
    <n v="0.14401439999999999"/>
    <n v="0"/>
    <n v="0.74651821242730332"/>
    <n v="0.25348178757269668"/>
    <x v="0"/>
    <x v="0"/>
    <m/>
    <m/>
    <m/>
    <m/>
    <m/>
    <m/>
    <n v="0.37635840000000004"/>
    <m/>
    <m/>
    <m/>
    <m/>
    <m/>
    <m/>
    <m/>
    <m/>
    <m/>
    <m/>
    <m/>
    <s v="571708,88"/>
    <s v="6125326,48"/>
    <n v="0.37635840000000004"/>
    <n v="0"/>
    <n v="0"/>
  </r>
  <r>
    <n v="1334"/>
    <x v="719"/>
    <s v=""/>
    <x v="1713"/>
    <n v="2017"/>
    <n v="17968971"/>
    <x v="347"/>
    <x v="717"/>
    <x v="705"/>
    <n v="5620"/>
    <s v="Glamsbjerg"/>
    <n v="420"/>
    <m/>
    <x v="18"/>
    <m/>
    <s v="ER"/>
    <s v="Erhvervsværk"/>
    <n v="11300"/>
    <n v="10000"/>
    <x v="887"/>
    <x v="1"/>
    <s v="pev"/>
    <d v="2002-06-25T00:00:00"/>
    <m/>
    <n v="2.0699999999999998"/>
    <n v="0.8"/>
    <n v="1.02"/>
    <x v="1384"/>
    <n v="0.10872"/>
    <n v="0"/>
    <n v="8.0280000000000004E-2"/>
    <n v="8.0280000000000004E-2"/>
    <n v="0"/>
    <n v="0.74040709668546278"/>
    <n v="0.25959290331453722"/>
    <x v="0"/>
    <x v="0"/>
    <m/>
    <m/>
    <m/>
    <m/>
    <m/>
    <m/>
    <n v="0.2094048"/>
    <m/>
    <m/>
    <m/>
    <m/>
    <m/>
    <m/>
    <m/>
    <m/>
    <m/>
    <m/>
    <m/>
    <s v="571708,88"/>
    <s v="6125326,48"/>
    <n v="0.2094048"/>
    <n v="0"/>
    <n v="0"/>
  </r>
  <r>
    <n v="1334"/>
    <x v="720"/>
    <s v=""/>
    <x v="1714"/>
    <n v="2017"/>
    <n v="17968971"/>
    <x v="347"/>
    <x v="718"/>
    <x v="511"/>
    <n v="5856"/>
    <s v="Ryslinge"/>
    <n v="430"/>
    <m/>
    <x v="18"/>
    <m/>
    <s v="ER"/>
    <s v="Erhvervsværk"/>
    <n v="13000"/>
    <n v="10000"/>
    <x v="14"/>
    <x v="1"/>
    <s v="pev"/>
    <d v="2002-11-01T00:00:00"/>
    <m/>
    <n v="2.2000000000000002"/>
    <n v="0.84"/>
    <n v="1"/>
    <x v="1385"/>
    <n v="3.2399999999999998E-3"/>
    <n v="0"/>
    <n v="2.5200000000000001E-3"/>
    <n v="2.5200000000000001E-3"/>
    <n v="0"/>
    <n v="0.7410817031070196"/>
    <n v="0.2589182968929804"/>
    <x v="0"/>
    <x v="0"/>
    <m/>
    <m/>
    <m/>
    <m/>
    <m/>
    <m/>
    <n v="6.2567999999999999E-3"/>
    <m/>
    <m/>
    <m/>
    <m/>
    <m/>
    <m/>
    <m/>
    <m/>
    <m/>
    <m/>
    <m/>
    <s v="598017"/>
    <s v="6123059"/>
    <n v="6.2567999999999999E-3"/>
    <n v="0"/>
    <n v="0"/>
  </r>
  <r>
    <n v="1337"/>
    <x v="721"/>
    <s v=""/>
    <x v="1715"/>
    <n v="2017"/>
    <n v="18548046"/>
    <x v="348"/>
    <x v="719"/>
    <x v="706"/>
    <n v="4760"/>
    <s v="Vordingborg"/>
    <n v="390"/>
    <m/>
    <x v="18"/>
    <m/>
    <s v="ER"/>
    <s v="Erhvervsværk"/>
    <n v="11300"/>
    <n v="10000"/>
    <x v="888"/>
    <x v="1"/>
    <s v="pev"/>
    <d v="1997-03-11T00:00:00"/>
    <m/>
    <n v="4"/>
    <n v="1.44"/>
    <n v="1.72"/>
    <x v="1386"/>
    <n v="0.29880000000000001"/>
    <n v="0"/>
    <n v="0.24479999999999999"/>
    <n v="0.24479999999999999"/>
    <n v="0"/>
    <n v="0.76370241308234543"/>
    <n v="0.23629758691765457"/>
    <x v="0"/>
    <x v="0"/>
    <m/>
    <m/>
    <m/>
    <m/>
    <m/>
    <m/>
    <n v="0.63225359999999997"/>
    <m/>
    <m/>
    <m/>
    <m/>
    <m/>
    <m/>
    <m/>
    <m/>
    <m/>
    <m/>
    <m/>
    <s v="689720"/>
    <s v="6104298"/>
    <n v="0.63225359999999997"/>
    <n v="0"/>
    <n v="0"/>
  </r>
  <r>
    <n v="1337"/>
    <x v="721"/>
    <s v=""/>
    <x v="1716"/>
    <n v="2017"/>
    <n v="18548046"/>
    <x v="348"/>
    <x v="719"/>
    <x v="706"/>
    <n v="4760"/>
    <s v="Vordingborg"/>
    <n v="390"/>
    <m/>
    <x v="18"/>
    <m/>
    <s v="ER"/>
    <s v="Erhvervsværk"/>
    <n v="11300"/>
    <n v="10000"/>
    <x v="889"/>
    <x v="1"/>
    <s v="pev"/>
    <d v="1999-03-18T00:00:00"/>
    <m/>
    <n v="3.5"/>
    <n v="0.74"/>
    <n v="0.85"/>
    <x v="1387"/>
    <n v="0.15479999999999999"/>
    <n v="0"/>
    <n v="0.10440000000000001"/>
    <n v="0.10440000000000001"/>
    <n v="0"/>
    <n v="0.76850107135550694"/>
    <n v="0.23149892864449306"/>
    <x v="0"/>
    <x v="0"/>
    <m/>
    <m/>
    <m/>
    <m/>
    <m/>
    <m/>
    <n v="0.3343428"/>
    <m/>
    <m/>
    <m/>
    <m/>
    <m/>
    <m/>
    <m/>
    <m/>
    <m/>
    <m/>
    <m/>
    <s v="689720"/>
    <s v="6104298"/>
    <n v="0.3343428"/>
    <n v="0"/>
    <n v="0"/>
  </r>
  <r>
    <n v="1339"/>
    <x v="722"/>
    <s v=""/>
    <x v="1717"/>
    <n v="2017"/>
    <n v="16812331"/>
    <x v="349"/>
    <x v="720"/>
    <x v="707"/>
    <n v="5750"/>
    <s v="Ringe"/>
    <n v="430"/>
    <m/>
    <x v="18"/>
    <m/>
    <s v="ER"/>
    <s v="Erhvervsværk"/>
    <n v="13000"/>
    <n v="10000"/>
    <x v="890"/>
    <x v="1"/>
    <s v="pev"/>
    <d v="1997-04-01T00:00:00"/>
    <m/>
    <n v="1.56"/>
    <n v="0.6"/>
    <n v="0.75"/>
    <x v="1388"/>
    <n v="2.8800000000000002E-3"/>
    <n v="0"/>
    <n v="2.5200000000000001E-3"/>
    <n v="2.5200000000000001E-3"/>
    <n v="0"/>
    <n v="0.78094194961664842"/>
    <n v="0.21905805038335158"/>
    <x v="0"/>
    <x v="0"/>
    <m/>
    <m/>
    <m/>
    <m/>
    <m/>
    <m/>
    <n v="6.5735999999999998E-3"/>
    <m/>
    <m/>
    <m/>
    <m/>
    <m/>
    <m/>
    <m/>
    <m/>
    <m/>
    <m/>
    <m/>
    <s v="588089,05"/>
    <s v="6119697,89"/>
    <n v="6.5735999999999998E-3"/>
    <n v="0"/>
    <n v="0"/>
  </r>
  <r>
    <n v="1341"/>
    <x v="723"/>
    <s v=""/>
    <x v="1718"/>
    <n v="2017"/>
    <n v="19231097"/>
    <x v="350"/>
    <x v="721"/>
    <x v="708"/>
    <n v="7330"/>
    <s v="Brande"/>
    <n v="756"/>
    <n v="424"/>
    <x v="285"/>
    <m/>
    <s v="DC"/>
    <s v="Decentralt værk"/>
    <n v="353000"/>
    <n v="350030"/>
    <x v="891"/>
    <x v="0"/>
    <s v="fvv"/>
    <d v="1996-01-01T00:00:00"/>
    <m/>
    <n v="1.2"/>
    <n v="0"/>
    <n v="1"/>
    <x v="1389"/>
    <n v="3.8059919999999998"/>
    <n v="3.6383760000000001"/>
    <n v="0"/>
    <n v="0"/>
    <n v="1"/>
    <n v="0"/>
    <n v="0"/>
    <x v="0"/>
    <x v="0"/>
    <m/>
    <m/>
    <m/>
    <m/>
    <m/>
    <m/>
    <m/>
    <m/>
    <m/>
    <m/>
    <n v="3.8064899999999997"/>
    <m/>
    <m/>
    <m/>
    <m/>
    <m/>
    <m/>
    <m/>
    <s v="500769,79"/>
    <s v="6191194,86"/>
    <n v="0"/>
    <n v="3.8064899999999997"/>
    <n v="0"/>
  </r>
  <r>
    <n v="1341"/>
    <x v="723"/>
    <s v=""/>
    <x v="1719"/>
    <n v="2017"/>
    <n v="19231097"/>
    <x v="350"/>
    <x v="721"/>
    <x v="708"/>
    <n v="7330"/>
    <s v="Brande"/>
    <n v="756"/>
    <n v="424"/>
    <x v="285"/>
    <m/>
    <s v="DC"/>
    <s v="Decentralt værk"/>
    <n v="353000"/>
    <n v="350030"/>
    <x v="384"/>
    <x v="1"/>
    <s v="kvt"/>
    <d v="1997-05-01T00:00:00"/>
    <m/>
    <n v="2.2000000000000002"/>
    <n v="0.90100000000000002"/>
    <n v="1.2"/>
    <x v="1390"/>
    <n v="30.952116"/>
    <n v="28.396799999999999"/>
    <n v="26.517600000000002"/>
    <n v="26.517600000000002"/>
    <n v="0.2580426779247284"/>
    <n v="0.74195732207527154"/>
    <n v="0"/>
    <x v="0"/>
    <x v="0"/>
    <m/>
    <m/>
    <m/>
    <m/>
    <m/>
    <m/>
    <m/>
    <m/>
    <n v="59.974800000000002"/>
    <m/>
    <m/>
    <m/>
    <m/>
    <m/>
    <m/>
    <m/>
    <m/>
    <m/>
    <s v="500769,79"/>
    <s v="6191194,86"/>
    <n v="0"/>
    <n v="59.974800000000002"/>
    <n v="0"/>
  </r>
  <r>
    <n v="1341"/>
    <x v="723"/>
    <s v=""/>
    <x v="1720"/>
    <n v="2017"/>
    <n v="19231097"/>
    <x v="350"/>
    <x v="721"/>
    <x v="708"/>
    <n v="7330"/>
    <s v="Brande"/>
    <n v="756"/>
    <n v="424"/>
    <x v="285"/>
    <m/>
    <s v="DC"/>
    <s v="Decentralt værk"/>
    <n v="353000"/>
    <n v="350030"/>
    <x v="892"/>
    <x v="0"/>
    <s v="fvv"/>
    <d v="1995-01-01T00:00:00"/>
    <m/>
    <n v="1"/>
    <n v="0"/>
    <n v="1"/>
    <x v="1391"/>
    <n v="0.87839999999999996"/>
    <n v="0.86399999999999999"/>
    <n v="0"/>
    <n v="0"/>
    <n v="1"/>
    <n v="0"/>
    <n v="0"/>
    <x v="0"/>
    <x v="0"/>
    <m/>
    <m/>
    <m/>
    <m/>
    <m/>
    <m/>
    <m/>
    <m/>
    <n v="1.001144"/>
    <m/>
    <m/>
    <m/>
    <m/>
    <m/>
    <m/>
    <m/>
    <m/>
    <m/>
    <s v="500769,79"/>
    <s v="6191194,86"/>
    <n v="0"/>
    <n v="1.001144"/>
    <n v="0"/>
  </r>
  <r>
    <n v="1343"/>
    <x v="724"/>
    <s v=""/>
    <x v="1721"/>
    <n v="2017"/>
    <n v="11745873"/>
    <x v="351"/>
    <x v="722"/>
    <x v="709"/>
    <n v="5450"/>
    <s v="Otterup"/>
    <n v="480"/>
    <m/>
    <x v="18"/>
    <m/>
    <s v="ER"/>
    <s v="Erhvervsværk"/>
    <n v="13000"/>
    <n v="10000"/>
    <x v="893"/>
    <x v="1"/>
    <s v="pev"/>
    <d v="1997-02-01T00:00:00"/>
    <m/>
    <n v="1.59"/>
    <n v="0.625"/>
    <n v="0.75"/>
    <x v="21"/>
    <n v="0"/>
    <n v="0"/>
    <n v="0"/>
    <n v="0"/>
    <n v="0"/>
    <n v="0"/>
    <n v="1"/>
    <x v="0"/>
    <x v="0"/>
    <m/>
    <m/>
    <m/>
    <m/>
    <m/>
    <m/>
    <n v="0"/>
    <m/>
    <m/>
    <m/>
    <m/>
    <m/>
    <m/>
    <m/>
    <m/>
    <m/>
    <m/>
    <m/>
    <s v="589296"/>
    <s v="6150570"/>
    <n v="0"/>
    <n v="0"/>
    <n v="0"/>
  </r>
  <r>
    <n v="1359"/>
    <x v="725"/>
    <s v=""/>
    <x v="1722"/>
    <n v="2017"/>
    <n v="19493288"/>
    <x v="352"/>
    <x v="723"/>
    <x v="710"/>
    <n v="9560"/>
    <s v="Hadsund"/>
    <n v="846"/>
    <n v="421"/>
    <x v="286"/>
    <m/>
    <s v="DC"/>
    <s v="Decentralt værk"/>
    <n v="353000"/>
    <n v="350030"/>
    <x v="540"/>
    <x v="1"/>
    <s v="kvt"/>
    <d v="1997-04-01T00:00:00"/>
    <m/>
    <n v="3.62"/>
    <n v="1.47"/>
    <n v="2.2000000000000002"/>
    <x v="1392"/>
    <n v="4.5719999999999997E-2"/>
    <n v="4.5719999999999997E-2"/>
    <n v="3.2039999999999999E-2"/>
    <n v="3.2039999999999999E-2"/>
    <n v="0.26444009494856952"/>
    <n v="0.73555990505143054"/>
    <n v="0"/>
    <x v="0"/>
    <x v="0"/>
    <m/>
    <m/>
    <m/>
    <m/>
    <m/>
    <m/>
    <n v="8.644679999999999E-2"/>
    <m/>
    <m/>
    <m/>
    <m/>
    <m/>
    <m/>
    <m/>
    <m/>
    <m/>
    <m/>
    <m/>
    <s v="577311"/>
    <s v="6296230"/>
    <n v="8.644679999999999E-2"/>
    <n v="0"/>
    <n v="0"/>
  </r>
  <r>
    <n v="1359"/>
    <x v="725"/>
    <s v=""/>
    <x v="1723"/>
    <n v="2017"/>
    <n v="19493288"/>
    <x v="352"/>
    <x v="723"/>
    <x v="710"/>
    <n v="9560"/>
    <s v="Hadsund"/>
    <n v="846"/>
    <n v="421"/>
    <x v="286"/>
    <m/>
    <s v="DC"/>
    <s v="Decentralt værk"/>
    <n v="353000"/>
    <n v="350030"/>
    <x v="894"/>
    <x v="0"/>
    <s v="fvv"/>
    <d v="1997-07-01T00:00:00"/>
    <m/>
    <n v="3.25"/>
    <n v="0"/>
    <n v="3.25"/>
    <x v="1393"/>
    <n v="1.7964"/>
    <n v="1.7964"/>
    <n v="0"/>
    <n v="0"/>
    <n v="1"/>
    <n v="0"/>
    <n v="0"/>
    <x v="0"/>
    <x v="0"/>
    <m/>
    <m/>
    <m/>
    <m/>
    <m/>
    <m/>
    <n v="1.7683776"/>
    <m/>
    <m/>
    <m/>
    <m/>
    <m/>
    <m/>
    <m/>
    <m/>
    <m/>
    <m/>
    <m/>
    <s v="577311"/>
    <s v="6296230"/>
    <n v="1.7683776"/>
    <n v="0"/>
    <n v="0"/>
  </r>
  <r>
    <n v="1359"/>
    <x v="725"/>
    <s v=""/>
    <x v="1724"/>
    <n v="2017"/>
    <n v="19493288"/>
    <x v="352"/>
    <x v="723"/>
    <x v="710"/>
    <n v="9560"/>
    <s v="Hadsund"/>
    <n v="846"/>
    <n v="421"/>
    <x v="286"/>
    <m/>
    <s v="DC"/>
    <s v="Decentralt værk"/>
    <n v="353000"/>
    <n v="350030"/>
    <x v="895"/>
    <x v="3"/>
    <s v="fvv"/>
    <d v="2015-05-15T00:00:00"/>
    <m/>
    <n v="2.2999999999999998"/>
    <n v="0"/>
    <n v="2.2999999999999998"/>
    <x v="1394"/>
    <n v="4.9644000000000004"/>
    <n v="4.9644000000000004"/>
    <n v="0"/>
    <n v="0"/>
    <n v="1"/>
    <n v="0"/>
    <n v="0"/>
    <x v="0"/>
    <x v="0"/>
    <m/>
    <m/>
    <m/>
    <m/>
    <m/>
    <m/>
    <m/>
    <m/>
    <m/>
    <m/>
    <m/>
    <m/>
    <m/>
    <m/>
    <m/>
    <n v="4.9643999999999995"/>
    <m/>
    <m/>
    <s v="577311"/>
    <s v="6296230"/>
    <n v="0"/>
    <n v="4.9643999999999995"/>
    <n v="0"/>
  </r>
  <r>
    <n v="1359"/>
    <x v="726"/>
    <s v=""/>
    <x v="1725"/>
    <n v="2017"/>
    <n v="19493288"/>
    <x v="352"/>
    <x v="724"/>
    <x v="711"/>
    <n v="9560"/>
    <s v="Hadsund"/>
    <n v="846"/>
    <n v="421"/>
    <x v="286"/>
    <m/>
    <s v="FJ"/>
    <s v="Fjernvarmeværk"/>
    <n v="353000"/>
    <n v="350030"/>
    <x v="184"/>
    <x v="0"/>
    <s v="fvv"/>
    <d v="2012-12-01T00:00:00"/>
    <m/>
    <n v="0.95"/>
    <n v="0"/>
    <n v="0.86"/>
    <x v="1395"/>
    <n v="22.921199999999999"/>
    <n v="22.921199999999999"/>
    <n v="0"/>
    <n v="0"/>
    <n v="1"/>
    <n v="0"/>
    <n v="0"/>
    <x v="0"/>
    <x v="0"/>
    <m/>
    <m/>
    <m/>
    <m/>
    <m/>
    <m/>
    <m/>
    <m/>
    <m/>
    <n v="27.027999999999999"/>
    <m/>
    <m/>
    <m/>
    <m/>
    <m/>
    <m/>
    <m/>
    <m/>
    <s v="577329"/>
    <s v="6296183"/>
    <n v="0"/>
    <n v="27.027999999999999"/>
    <n v="0"/>
  </r>
  <r>
    <n v="1365"/>
    <x v="727"/>
    <s v=""/>
    <x v="1726"/>
    <n v="2017"/>
    <n v="19294749"/>
    <x v="353"/>
    <x v="725"/>
    <x v="712"/>
    <n v="4700"/>
    <s v="Næstved"/>
    <n v="370"/>
    <n v="423"/>
    <x v="287"/>
    <m/>
    <s v="DC"/>
    <s v="Decentralt værk"/>
    <n v="353000"/>
    <n v="350030"/>
    <x v="896"/>
    <x v="1"/>
    <s v="kvt"/>
    <d v="1997-01-01T00:00:00"/>
    <m/>
    <n v="1.86"/>
    <n v="0.74"/>
    <n v="0.9"/>
    <x v="1396"/>
    <n v="5.7599999999999998E-2"/>
    <n v="5.7599999999999998E-2"/>
    <n v="6.8400000000000002E-2"/>
    <n v="6.8400000000000002E-2"/>
    <n v="0.18425962180712624"/>
    <n v="0.81574037819287382"/>
    <n v="0"/>
    <x v="0"/>
    <x v="0"/>
    <m/>
    <m/>
    <m/>
    <m/>
    <m/>
    <m/>
    <n v="0.1563012"/>
    <m/>
    <m/>
    <m/>
    <m/>
    <m/>
    <m/>
    <m/>
    <m/>
    <m/>
    <m/>
    <m/>
    <s v="665363,45"/>
    <s v="6126043,32"/>
    <n v="0.1563012"/>
    <n v="0"/>
    <n v="0"/>
  </r>
  <r>
    <n v="1365"/>
    <x v="727"/>
    <s v=""/>
    <x v="1727"/>
    <n v="2017"/>
    <n v="19294749"/>
    <x v="353"/>
    <x v="725"/>
    <x v="712"/>
    <n v="4700"/>
    <s v="Næstved"/>
    <n v="370"/>
    <n v="423"/>
    <x v="287"/>
    <m/>
    <s v="DC"/>
    <s v="Decentralt værk"/>
    <n v="353000"/>
    <n v="350030"/>
    <x v="897"/>
    <x v="0"/>
    <s v="fvv"/>
    <d v="1997-01-01T00:00:00"/>
    <m/>
    <n v="1.1000000000000001"/>
    <n v="0"/>
    <n v="1"/>
    <x v="1397"/>
    <n v="10.6128"/>
    <n v="10.6128"/>
    <n v="0"/>
    <n v="0"/>
    <n v="1"/>
    <n v="0"/>
    <n v="0"/>
    <x v="0"/>
    <x v="0"/>
    <m/>
    <m/>
    <m/>
    <m/>
    <m/>
    <m/>
    <n v="12.347359200000001"/>
    <m/>
    <m/>
    <m/>
    <m/>
    <m/>
    <m/>
    <m/>
    <m/>
    <m/>
    <m/>
    <m/>
    <s v="665363,45"/>
    <s v="6126043,32"/>
    <n v="12.347359200000001"/>
    <n v="0"/>
    <n v="0"/>
  </r>
  <r>
    <n v="1365"/>
    <x v="728"/>
    <s v=""/>
    <x v="1728"/>
    <n v="2017"/>
    <n v="19294749"/>
    <x v="353"/>
    <x v="726"/>
    <x v="713"/>
    <n v="4700"/>
    <s v="Næstved"/>
    <n v="370"/>
    <n v="422"/>
    <x v="288"/>
    <m/>
    <s v="DC"/>
    <s v="Decentralt værk"/>
    <n v="353000"/>
    <n v="350030"/>
    <x v="898"/>
    <x v="1"/>
    <s v="kvt"/>
    <d v="1997-01-01T00:00:00"/>
    <m/>
    <n v="1.86"/>
    <n v="0.74"/>
    <n v="0.9"/>
    <x v="1398"/>
    <n v="9.7199999999999995E-2"/>
    <n v="9.7199999999999995E-2"/>
    <n v="7.5600000000000001E-2"/>
    <n v="7.5600000000000001E-2"/>
    <n v="0.23970170454545456"/>
    <n v="0.76029829545454541"/>
    <n v="0"/>
    <x v="0"/>
    <x v="0"/>
    <m/>
    <m/>
    <m/>
    <m/>
    <m/>
    <m/>
    <n v="0.20275200000000002"/>
    <m/>
    <m/>
    <m/>
    <m/>
    <m/>
    <m/>
    <m/>
    <m/>
    <m/>
    <m/>
    <m/>
    <s v="664513,89"/>
    <s v="6121629,41"/>
    <n v="0.20275200000000002"/>
    <n v="0"/>
    <n v="0"/>
  </r>
  <r>
    <n v="1365"/>
    <x v="728"/>
    <s v=""/>
    <x v="1729"/>
    <n v="2017"/>
    <n v="19294749"/>
    <x v="353"/>
    <x v="726"/>
    <x v="713"/>
    <n v="4700"/>
    <s v="Næstved"/>
    <n v="370"/>
    <n v="422"/>
    <x v="288"/>
    <m/>
    <s v="DC"/>
    <s v="Decentralt værk"/>
    <n v="353000"/>
    <n v="350030"/>
    <x v="899"/>
    <x v="0"/>
    <s v="fvv"/>
    <d v="1997-01-01T00:00:00"/>
    <m/>
    <n v="1.1000000000000001"/>
    <n v="0"/>
    <n v="1"/>
    <x v="1399"/>
    <n v="8.4923999999999999"/>
    <n v="8.3087999999999997"/>
    <n v="0"/>
    <n v="0"/>
    <n v="1"/>
    <n v="0"/>
    <n v="0"/>
    <x v="0"/>
    <x v="0"/>
    <m/>
    <m/>
    <m/>
    <m/>
    <m/>
    <m/>
    <n v="8.5777163999999999"/>
    <m/>
    <m/>
    <m/>
    <m/>
    <m/>
    <m/>
    <m/>
    <m/>
    <m/>
    <m/>
    <m/>
    <s v="664513,89"/>
    <s v="6121629,41"/>
    <n v="8.5777163999999999"/>
    <n v="0"/>
    <n v="0"/>
  </r>
  <r>
    <n v="1378"/>
    <x v="729"/>
    <s v=""/>
    <x v="1730"/>
    <n v="2017"/>
    <n v="46076753"/>
    <x v="354"/>
    <x v="727"/>
    <x v="714"/>
    <n v="9500"/>
    <s v="Hobro"/>
    <n v="846"/>
    <n v="300"/>
    <x v="68"/>
    <m/>
    <s v="ER"/>
    <s v="Erhvervsværk"/>
    <n v="382120"/>
    <n v="383900"/>
    <x v="900"/>
    <x v="0"/>
    <s v="pvp"/>
    <d v="2001-01-05T00:00:00"/>
    <d v="2017-12-31T00:00:00"/>
    <n v="11.9"/>
    <n v="0"/>
    <n v="10.199999999999999"/>
    <x v="1400"/>
    <n v="171.25899999999999"/>
    <n v="171.25899999999999"/>
    <n v="0"/>
    <n v="0"/>
    <n v="1"/>
    <n v="0"/>
    <n v="0"/>
    <x v="0"/>
    <x v="0"/>
    <m/>
    <m/>
    <m/>
    <m/>
    <m/>
    <m/>
    <n v="0.72503639999999991"/>
    <n v="194.49939999999998"/>
    <m/>
    <m/>
    <m/>
    <n v="30.105599999999999"/>
    <m/>
    <m/>
    <m/>
    <m/>
    <m/>
    <m/>
    <s v="549328,17"/>
    <s v="6279162,48"/>
    <n v="88.249766399999984"/>
    <n v="137.08027000000001"/>
    <n v="0"/>
  </r>
  <r>
    <n v="1378"/>
    <x v="730"/>
    <s v=""/>
    <x v="1731"/>
    <n v="2017"/>
    <n v="46076753"/>
    <x v="354"/>
    <x v="728"/>
    <x v="715"/>
    <n v="9220"/>
    <s v="Aalborg Øst"/>
    <n v="851"/>
    <n v="295"/>
    <x v="34"/>
    <n v="1"/>
    <s v="ER"/>
    <s v="Erhvervsværk"/>
    <n v="382120"/>
    <n v="383900"/>
    <x v="330"/>
    <x v="8"/>
    <s v="pev"/>
    <d v="1991-07-01T00:00:00"/>
    <m/>
    <n v="32"/>
    <n v="7"/>
    <n v="19"/>
    <x v="1401"/>
    <n v="149.56800000000001"/>
    <n v="149.56800000000001"/>
    <n v="29.2392"/>
    <n v="26.216135999999999"/>
    <n v="0.63032902123011258"/>
    <n v="0.36967097876988742"/>
    <n v="0"/>
    <x v="0"/>
    <x v="0"/>
    <m/>
    <m/>
    <m/>
    <n v="0"/>
    <m/>
    <m/>
    <m/>
    <n v="183.26339999999999"/>
    <m/>
    <m/>
    <n v="0"/>
    <n v="3.6161999999999996"/>
    <m/>
    <m/>
    <m/>
    <m/>
    <m/>
    <m/>
    <s v="561660,04"/>
    <s v="6320573,18"/>
    <n v="82.468530000000001"/>
    <n v="104.41107000000001"/>
    <n v="0"/>
  </r>
  <r>
    <n v="1378"/>
    <x v="730"/>
    <s v=""/>
    <x v="1732"/>
    <n v="2017"/>
    <n v="46076753"/>
    <x v="354"/>
    <x v="728"/>
    <x v="715"/>
    <n v="9220"/>
    <s v="Aalborg Øst"/>
    <n v="851"/>
    <n v="295"/>
    <x v="34"/>
    <n v="1"/>
    <s v="ER"/>
    <s v="Erhvervsværk"/>
    <n v="382120"/>
    <n v="383900"/>
    <x v="677"/>
    <x v="8"/>
    <s v="pev"/>
    <d v="2005-07-01T00:00:00"/>
    <m/>
    <n v="66"/>
    <n v="17.899999999999999"/>
    <n v="46.7"/>
    <x v="1402"/>
    <n v="1373.2719999999999"/>
    <n v="1373.2719999999999"/>
    <n v="399.07215359999998"/>
    <n v="339.59035080000001"/>
    <n v="0.36389901611215575"/>
    <n v="0.6361009838878442"/>
    <n v="0"/>
    <x v="0"/>
    <x v="0"/>
    <m/>
    <m/>
    <m/>
    <n v="5.1893129"/>
    <m/>
    <m/>
    <m/>
    <n v="1692.4490000000001"/>
    <m/>
    <m/>
    <n v="0"/>
    <n v="189.24779999999998"/>
    <m/>
    <m/>
    <m/>
    <m/>
    <m/>
    <m/>
    <s v="561660,04"/>
    <s v="6320573,18"/>
    <n v="766.79136290000008"/>
    <n v="1120.0947500000002"/>
    <n v="0"/>
  </r>
  <r>
    <n v="1383"/>
    <x v="731"/>
    <s v=""/>
    <x v="1733"/>
    <n v="2017"/>
    <n v="19470695"/>
    <x v="355"/>
    <x v="729"/>
    <x v="716"/>
    <n v="9750"/>
    <s v="Østervrå"/>
    <n v="813"/>
    <n v="327"/>
    <x v="84"/>
    <m/>
    <s v="DC"/>
    <s v="Decentralt værk"/>
    <n v="353000"/>
    <n v="350030"/>
    <x v="901"/>
    <x v="1"/>
    <s v="kvt"/>
    <d v="1997-09-01T00:00:00"/>
    <m/>
    <n v="2.4"/>
    <n v="0.92"/>
    <n v="1.28"/>
    <x v="1403"/>
    <n v="0.99"/>
    <n v="0.99"/>
    <n v="0.7056"/>
    <n v="0.7056"/>
    <n v="0.26214243771495682"/>
    <n v="0.73785756228504318"/>
    <n v="0"/>
    <x v="0"/>
    <x v="0"/>
    <m/>
    <m/>
    <m/>
    <m/>
    <m/>
    <m/>
    <n v="1.8882863999999999"/>
    <m/>
    <m/>
    <m/>
    <m/>
    <m/>
    <m/>
    <m/>
    <m/>
    <m/>
    <m/>
    <m/>
    <s v="578519,49"/>
    <s v="6355585,29"/>
    <n v="1.8882863999999999"/>
    <n v="0"/>
    <n v="0"/>
  </r>
  <r>
    <n v="1383"/>
    <x v="731"/>
    <s v=""/>
    <x v="1734"/>
    <n v="2017"/>
    <n v="19470695"/>
    <x v="355"/>
    <x v="729"/>
    <x v="716"/>
    <n v="9750"/>
    <s v="Østervrå"/>
    <n v="813"/>
    <n v="327"/>
    <x v="84"/>
    <m/>
    <s v="DC"/>
    <s v="Decentralt værk"/>
    <n v="353000"/>
    <n v="350030"/>
    <x v="901"/>
    <x v="0"/>
    <s v="fvv"/>
    <d v="1997-09-01T00:00:00"/>
    <m/>
    <n v="1.6"/>
    <n v="0"/>
    <n v="1.25"/>
    <x v="1404"/>
    <n v="3.6000000000000002E-4"/>
    <n v="3.6000000000000002E-4"/>
    <n v="0"/>
    <n v="0"/>
    <n v="1"/>
    <n v="0"/>
    <n v="0"/>
    <x v="0"/>
    <x v="0"/>
    <m/>
    <m/>
    <m/>
    <m/>
    <m/>
    <m/>
    <n v="4.752E-4"/>
    <m/>
    <m/>
    <m/>
    <m/>
    <m/>
    <m/>
    <m/>
    <m/>
    <m/>
    <m/>
    <m/>
    <s v="578519,49"/>
    <s v="6355585,29"/>
    <n v="4.752E-4"/>
    <n v="0"/>
    <n v="0"/>
  </r>
  <r>
    <n v="1386"/>
    <x v="732"/>
    <s v=""/>
    <x v="1735"/>
    <n v="2017"/>
    <n v="84130028"/>
    <x v="356"/>
    <x v="730"/>
    <x v="717"/>
    <n v="8300"/>
    <s v="Odder"/>
    <n v="727"/>
    <m/>
    <x v="18"/>
    <m/>
    <s v="LO"/>
    <s v="Lokalt værk"/>
    <n v="11100"/>
    <n v="10000"/>
    <x v="902"/>
    <x v="1"/>
    <s v="pev"/>
    <d v="1996-01-01T00:00:00"/>
    <m/>
    <n v="0.05"/>
    <n v="0.01"/>
    <n v="0.03"/>
    <x v="21"/>
    <n v="0"/>
    <n v="0"/>
    <n v="0"/>
    <n v="0"/>
    <n v="0"/>
    <n v="0"/>
    <n v="1"/>
    <x v="0"/>
    <x v="0"/>
    <m/>
    <m/>
    <m/>
    <m/>
    <m/>
    <m/>
    <m/>
    <m/>
    <n v="0"/>
    <m/>
    <m/>
    <m/>
    <m/>
    <m/>
    <m/>
    <m/>
    <m/>
    <m/>
    <s v="575279,48"/>
    <s v="6198219,34"/>
    <n v="0"/>
    <n v="0"/>
    <n v="0"/>
  </r>
  <r>
    <n v="1394"/>
    <x v="733"/>
    <s v=""/>
    <x v="1736"/>
    <n v="2017"/>
    <n v="20095806"/>
    <x v="357"/>
    <x v="731"/>
    <x v="718"/>
    <n v="8570"/>
    <s v="Trustrup"/>
    <n v="707"/>
    <n v="425"/>
    <x v="289"/>
    <m/>
    <s v="FJ"/>
    <s v="Fjernvarmeværk"/>
    <n v="353000"/>
    <n v="350030"/>
    <x v="3"/>
    <x v="0"/>
    <s v="fvv"/>
    <d v="1998-01-01T00:00:00"/>
    <m/>
    <n v="4"/>
    <n v="0"/>
    <n v="4"/>
    <x v="1405"/>
    <n v="37.0764"/>
    <n v="37.0764"/>
    <n v="0"/>
    <n v="0"/>
    <n v="1"/>
    <n v="0"/>
    <n v="0"/>
    <x v="0"/>
    <x v="0"/>
    <m/>
    <m/>
    <m/>
    <n v="0"/>
    <m/>
    <m/>
    <m/>
    <m/>
    <m/>
    <m/>
    <n v="35.7804"/>
    <m/>
    <m/>
    <m/>
    <m/>
    <m/>
    <m/>
    <m/>
    <s v="610009"/>
    <s v="6246949"/>
    <n v="0"/>
    <n v="35.7804"/>
    <n v="0"/>
  </r>
  <r>
    <n v="1394"/>
    <x v="733"/>
    <s v=""/>
    <x v="1737"/>
    <n v="2017"/>
    <n v="20095806"/>
    <x v="357"/>
    <x v="731"/>
    <x v="718"/>
    <n v="8570"/>
    <s v="Trustrup"/>
    <n v="707"/>
    <n v="425"/>
    <x v="289"/>
    <m/>
    <s v="FJ"/>
    <s v="Fjernvarmeværk"/>
    <n v="353000"/>
    <n v="350030"/>
    <x v="8"/>
    <x v="3"/>
    <s v="fvv"/>
    <d v="2016-12-01T00:00:00"/>
    <m/>
    <n v="5.0999999999999996"/>
    <n v="0"/>
    <n v="5.0999999999999996"/>
    <x v="1406"/>
    <n v="12.1716"/>
    <n v="12.1716"/>
    <n v="0"/>
    <n v="0"/>
    <n v="1"/>
    <n v="0"/>
    <n v="0"/>
    <x v="0"/>
    <x v="0"/>
    <m/>
    <m/>
    <m/>
    <m/>
    <m/>
    <m/>
    <m/>
    <m/>
    <m/>
    <m/>
    <m/>
    <m/>
    <m/>
    <m/>
    <m/>
    <n v="12.1716"/>
    <m/>
    <m/>
    <s v="610009"/>
    <s v="6246949"/>
    <n v="0"/>
    <n v="12.1716"/>
    <n v="0"/>
  </r>
  <r>
    <n v="1400"/>
    <x v="734"/>
    <s v=""/>
    <x v="1738"/>
    <n v="2017"/>
    <n v="20237848"/>
    <x v="358"/>
    <x v="732"/>
    <x v="719"/>
    <n v="7790"/>
    <s v="Thyholm"/>
    <n v="671"/>
    <n v="429"/>
    <x v="290"/>
    <m/>
    <s v="FJ"/>
    <s v="Fjernvarmeværk"/>
    <n v="353000"/>
    <n v="350030"/>
    <x v="13"/>
    <x v="0"/>
    <s v="fvv"/>
    <d v="1998-03-01T00:00:00"/>
    <m/>
    <n v="1"/>
    <n v="0"/>
    <n v="0.9"/>
    <x v="1407"/>
    <n v="7.1532"/>
    <n v="7.1532"/>
    <n v="0"/>
    <n v="0"/>
    <n v="1"/>
    <n v="0"/>
    <n v="0"/>
    <x v="0"/>
    <x v="0"/>
    <m/>
    <m/>
    <m/>
    <n v="5.7000000000000002E-2"/>
    <m/>
    <m/>
    <m/>
    <m/>
    <m/>
    <m/>
    <n v="2.0924999999999998"/>
    <n v="4.234"/>
    <m/>
    <m/>
    <m/>
    <m/>
    <m/>
    <m/>
    <s v="473893,58"/>
    <s v="6275206,74"/>
    <n v="5.7000000000000002E-2"/>
    <n v="6.3264999999999993"/>
    <n v="0"/>
  </r>
  <r>
    <n v="1402"/>
    <x v="735"/>
    <s v=""/>
    <x v="1739"/>
    <n v="2017"/>
    <n v="20745533"/>
    <x v="359"/>
    <x v="733"/>
    <x v="720"/>
    <n v="6893"/>
    <s v="Hemmet"/>
    <n v="760"/>
    <n v="431"/>
    <x v="291"/>
    <m/>
    <s v="FJ"/>
    <s v="Fjernvarmeværk"/>
    <n v="353000"/>
    <n v="350030"/>
    <x v="3"/>
    <x v="0"/>
    <s v="fvv"/>
    <d v="1999-01-01T00:00:00"/>
    <m/>
    <n v="0.95"/>
    <n v="0"/>
    <n v="0.95"/>
    <x v="1408"/>
    <n v="17.508527999999998"/>
    <n v="17.508527999999998"/>
    <n v="0"/>
    <n v="0"/>
    <n v="1"/>
    <n v="0"/>
    <n v="0"/>
    <x v="0"/>
    <x v="0"/>
    <m/>
    <m/>
    <m/>
    <m/>
    <m/>
    <m/>
    <m/>
    <m/>
    <m/>
    <m/>
    <n v="15.618885000000001"/>
    <m/>
    <m/>
    <m/>
    <m/>
    <m/>
    <m/>
    <m/>
    <s v="460408"/>
    <s v="6190566"/>
    <n v="0"/>
    <n v="15.618885000000001"/>
    <n v="0"/>
  </r>
  <r>
    <n v="1402"/>
    <x v="735"/>
    <s v=""/>
    <x v="1740"/>
    <n v="2017"/>
    <n v="20745533"/>
    <x v="359"/>
    <x v="733"/>
    <x v="720"/>
    <n v="6893"/>
    <s v="Hemmet"/>
    <n v="760"/>
    <n v="431"/>
    <x v="291"/>
    <m/>
    <s v="FJ"/>
    <s v="Fjernvarmeværk"/>
    <n v="353000"/>
    <n v="350030"/>
    <x v="69"/>
    <x v="0"/>
    <s v="fvv"/>
    <d v="1999-01-01T00:00:00"/>
    <m/>
    <n v="1.1599999999999999"/>
    <n v="0"/>
    <n v="1.1599999999999999"/>
    <x v="1409"/>
    <n v="6.4702800000000005E-2"/>
    <n v="6.4702800000000005E-2"/>
    <n v="0"/>
    <n v="0"/>
    <n v="1"/>
    <n v="0"/>
    <n v="0"/>
    <x v="0"/>
    <x v="0"/>
    <m/>
    <m/>
    <m/>
    <n v="7.2206309999999996E-2"/>
    <m/>
    <m/>
    <m/>
    <m/>
    <m/>
    <m/>
    <m/>
    <m/>
    <m/>
    <m/>
    <m/>
    <m/>
    <m/>
    <m/>
    <s v="460408"/>
    <s v="6190566"/>
    <n v="7.2206309999999996E-2"/>
    <n v="0"/>
    <n v="0"/>
  </r>
  <r>
    <n v="1403"/>
    <x v="736"/>
    <s v=""/>
    <x v="1741"/>
    <n v="2017"/>
    <n v="20078480"/>
    <x v="360"/>
    <x v="734"/>
    <x v="721"/>
    <n v="6280"/>
    <s v="Højer"/>
    <n v="550"/>
    <n v="888"/>
    <x v="275"/>
    <m/>
    <s v="LO"/>
    <s v="Lokalt værk"/>
    <n v="351100"/>
    <n v="350010"/>
    <x v="903"/>
    <x v="1"/>
    <s v="kvt"/>
    <d v="1997-12-01T00:00:00"/>
    <d v="2019-06-01T00:00:00"/>
    <n v="0.85"/>
    <n v="0.3"/>
    <n v="0.5"/>
    <x v="1410"/>
    <n v="1.8360000000000001E-2"/>
    <n v="1.8360000000000001E-2"/>
    <n v="1.044E-2"/>
    <n v="1.044E-2"/>
    <n v="0.26433088006634187"/>
    <n v="0.73566911993365813"/>
    <n v="0"/>
    <x v="0"/>
    <x v="0"/>
    <m/>
    <m/>
    <m/>
    <m/>
    <m/>
    <m/>
    <n v="3.4729200000000002E-2"/>
    <m/>
    <m/>
    <m/>
    <m/>
    <m/>
    <m/>
    <m/>
    <m/>
    <m/>
    <m/>
    <m/>
    <s v="480070"/>
    <s v="6091058"/>
    <n v="3.4729200000000002E-2"/>
    <n v="0"/>
    <n v="0"/>
  </r>
  <r>
    <n v="1405"/>
    <x v="737"/>
    <s v=""/>
    <x v="1742"/>
    <n v="2017"/>
    <n v="19746933"/>
    <x v="361"/>
    <x v="735"/>
    <x v="722"/>
    <n v="3210"/>
    <s v="Vejby"/>
    <n v="270"/>
    <n v="433"/>
    <x v="292"/>
    <m/>
    <s v="DC"/>
    <s v="Decentralt værk"/>
    <n v="353000"/>
    <n v="350030"/>
    <x v="904"/>
    <x v="1"/>
    <s v="kvt"/>
    <d v="1997-11-01T00:00:00"/>
    <m/>
    <n v="2.91"/>
    <n v="1"/>
    <n v="1.5"/>
    <x v="1411"/>
    <n v="1.9476"/>
    <n v="1.9476"/>
    <n v="1.3824000000000001"/>
    <n v="1.3824000000000001"/>
    <n v="0.26300156245290524"/>
    <n v="0.73699843754709482"/>
    <n v="0"/>
    <x v="0"/>
    <x v="0"/>
    <m/>
    <m/>
    <m/>
    <m/>
    <m/>
    <m/>
    <n v="3.7026395999999999"/>
    <m/>
    <m/>
    <m/>
    <m/>
    <m/>
    <m/>
    <m/>
    <m/>
    <m/>
    <m/>
    <m/>
    <s v="695998,97"/>
    <s v="6218116,73"/>
    <n v="3.7026395999999999"/>
    <n v="0"/>
    <n v="0"/>
  </r>
  <r>
    <n v="1405"/>
    <x v="737"/>
    <s v=""/>
    <x v="1743"/>
    <n v="2017"/>
    <n v="19746933"/>
    <x v="361"/>
    <x v="735"/>
    <x v="722"/>
    <n v="3210"/>
    <s v="Vejby"/>
    <n v="270"/>
    <n v="433"/>
    <x v="292"/>
    <m/>
    <s v="DC"/>
    <s v="Decentralt værk"/>
    <n v="353000"/>
    <n v="350030"/>
    <x v="56"/>
    <x v="0"/>
    <s v="fvv"/>
    <d v="1998-01-01T00:00:00"/>
    <m/>
    <n v="5.26"/>
    <n v="0"/>
    <n v="5"/>
    <x v="1412"/>
    <n v="41.360399999999998"/>
    <n v="41.360399999999998"/>
    <n v="0"/>
    <n v="0"/>
    <n v="1"/>
    <n v="0"/>
    <n v="0"/>
    <x v="0"/>
    <x v="0"/>
    <m/>
    <m/>
    <m/>
    <m/>
    <m/>
    <m/>
    <n v="40.667695200000004"/>
    <m/>
    <m/>
    <m/>
    <m/>
    <m/>
    <m/>
    <m/>
    <m/>
    <m/>
    <m/>
    <m/>
    <s v="695998,97"/>
    <s v="6218116,73"/>
    <n v="40.667695200000004"/>
    <n v="0"/>
    <n v="0"/>
  </r>
  <r>
    <n v="1405"/>
    <x v="737"/>
    <s v=""/>
    <x v="1744"/>
    <n v="2017"/>
    <n v="19746933"/>
    <x v="361"/>
    <x v="735"/>
    <x v="722"/>
    <n v="3210"/>
    <s v="Vejby"/>
    <n v="270"/>
    <n v="433"/>
    <x v="292"/>
    <m/>
    <s v="DC"/>
    <s v="Decentralt værk"/>
    <n v="353000"/>
    <n v="350030"/>
    <x v="15"/>
    <x v="1"/>
    <s v="kvt"/>
    <d v="1997-11-01T00:00:00"/>
    <m/>
    <n v="2.91"/>
    <n v="1"/>
    <n v="1.5"/>
    <x v="1413"/>
    <n v="1.9907999999999999"/>
    <n v="1.9907999999999999"/>
    <n v="1.4543999999999999"/>
    <n v="1.4543999999999999"/>
    <n v="0.25534445643952863"/>
    <n v="0.74465554356047137"/>
    <n v="0"/>
    <x v="0"/>
    <x v="0"/>
    <m/>
    <m/>
    <m/>
    <m/>
    <m/>
    <m/>
    <n v="3.8982636000000004"/>
    <m/>
    <m/>
    <m/>
    <m/>
    <m/>
    <m/>
    <m/>
    <m/>
    <m/>
    <m/>
    <m/>
    <s v="695998,97"/>
    <s v="6218116,73"/>
    <n v="3.8982636000000004"/>
    <n v="0"/>
    <n v="0"/>
  </r>
  <r>
    <n v="1405"/>
    <x v="737"/>
    <s v=""/>
    <x v="1745"/>
    <n v="2017"/>
    <n v="19746933"/>
    <x v="361"/>
    <x v="735"/>
    <x v="722"/>
    <n v="3210"/>
    <s v="Vejby"/>
    <n v="270"/>
    <n v="433"/>
    <x v="292"/>
    <m/>
    <s v="DC"/>
    <s v="Decentralt værk"/>
    <n v="353000"/>
    <n v="350030"/>
    <x v="200"/>
    <x v="1"/>
    <s v="kvt"/>
    <d v="1997-11-01T00:00:00"/>
    <m/>
    <n v="2.91"/>
    <n v="1"/>
    <n v="1.5"/>
    <x v="1414"/>
    <n v="2.1023999999999998"/>
    <n v="2.1023999999999998"/>
    <n v="1.548"/>
    <n v="1.548"/>
    <n v="0.26335037595069932"/>
    <n v="0.73664962404930068"/>
    <n v="0"/>
    <x v="0"/>
    <x v="0"/>
    <m/>
    <m/>
    <m/>
    <m/>
    <m/>
    <m/>
    <n v="3.9916404000000001"/>
    <m/>
    <m/>
    <m/>
    <m/>
    <m/>
    <m/>
    <m/>
    <m/>
    <m/>
    <m/>
    <m/>
    <s v="695998,97"/>
    <s v="6218116,73"/>
    <n v="3.9916404000000001"/>
    <n v="0"/>
    <n v="0"/>
  </r>
  <r>
    <n v="1405"/>
    <x v="737"/>
    <s v=""/>
    <x v="1746"/>
    <n v="2017"/>
    <n v="19746933"/>
    <x v="361"/>
    <x v="735"/>
    <x v="722"/>
    <n v="3210"/>
    <s v="Vejby"/>
    <n v="270"/>
    <n v="433"/>
    <x v="292"/>
    <m/>
    <s v="DC"/>
    <s v="Decentralt værk"/>
    <n v="353000"/>
    <n v="350030"/>
    <x v="905"/>
    <x v="3"/>
    <s v="fvv"/>
    <d v="2012-06-01T00:00:00"/>
    <m/>
    <n v="5.6"/>
    <n v="0"/>
    <n v="5.6"/>
    <x v="1415"/>
    <n v="13.0068"/>
    <n v="13.0068"/>
    <n v="0"/>
    <n v="0"/>
    <n v="1"/>
    <n v="0"/>
    <n v="0"/>
    <x v="0"/>
    <x v="0"/>
    <m/>
    <m/>
    <m/>
    <m/>
    <m/>
    <m/>
    <m/>
    <m/>
    <m/>
    <m/>
    <m/>
    <m/>
    <m/>
    <m/>
    <m/>
    <n v="13.0068"/>
    <m/>
    <m/>
    <s v="695998,97"/>
    <s v="6218116,73"/>
    <n v="0"/>
    <n v="13.0068"/>
    <n v="0"/>
  </r>
  <r>
    <n v="1405"/>
    <x v="737"/>
    <s v=""/>
    <x v="1747"/>
    <n v="2017"/>
    <n v="19746933"/>
    <x v="361"/>
    <x v="735"/>
    <x v="722"/>
    <n v="3210"/>
    <s v="Vejby"/>
    <n v="270"/>
    <n v="433"/>
    <x v="292"/>
    <m/>
    <s v="DC"/>
    <s v="Decentralt værk"/>
    <n v="353000"/>
    <n v="350030"/>
    <x v="3"/>
    <x v="0"/>
    <s v="fvv"/>
    <d v="2017-01-01T00:00:00"/>
    <m/>
    <n v="1.67"/>
    <n v="0"/>
    <n v="1.5"/>
    <x v="1416"/>
    <n v="14.6808"/>
    <n v="14.6808"/>
    <n v="0"/>
    <n v="0"/>
    <n v="1"/>
    <n v="0"/>
    <n v="0"/>
    <x v="0"/>
    <x v="0"/>
    <m/>
    <m/>
    <m/>
    <m/>
    <m/>
    <m/>
    <m/>
    <m/>
    <m/>
    <m/>
    <n v="18.414000000000001"/>
    <m/>
    <m/>
    <m/>
    <m/>
    <m/>
    <m/>
    <m/>
    <s v="695998,97"/>
    <s v="6218116,73"/>
    <n v="0"/>
    <n v="18.414000000000001"/>
    <n v="0"/>
  </r>
  <r>
    <n v="1406"/>
    <x v="738"/>
    <s v=""/>
    <x v="1748"/>
    <n v="2017"/>
    <n v="20137193"/>
    <x v="362"/>
    <x v="736"/>
    <x v="723"/>
    <n v="4262"/>
    <s v="Sandved"/>
    <n v="370"/>
    <n v="434"/>
    <x v="293"/>
    <m/>
    <s v="DC"/>
    <s v="Decentralt værk"/>
    <n v="351100"/>
    <n v="350010"/>
    <x v="906"/>
    <x v="1"/>
    <s v="kvt"/>
    <d v="1998-01-01T00:00:00"/>
    <m/>
    <n v="2.2799999999999998"/>
    <n v="0.92"/>
    <n v="1.3"/>
    <x v="1417"/>
    <n v="0.31319999999999998"/>
    <n v="0.30599999999999999"/>
    <n v="0.16200000000000001"/>
    <n v="0.15840000000000001"/>
    <n v="0.26078511306683294"/>
    <n v="0.73921488693316706"/>
    <n v="0"/>
    <x v="0"/>
    <x v="0"/>
    <m/>
    <m/>
    <m/>
    <m/>
    <m/>
    <m/>
    <n v="0.60049440000000009"/>
    <m/>
    <m/>
    <m/>
    <m/>
    <m/>
    <m/>
    <m/>
    <m/>
    <m/>
    <m/>
    <m/>
    <s v="660332,95"/>
    <s v="6126123,81"/>
    <n v="0.60049440000000009"/>
    <n v="0"/>
    <n v="0"/>
  </r>
  <r>
    <n v="1406"/>
    <x v="738"/>
    <s v=""/>
    <x v="1749"/>
    <n v="2017"/>
    <n v="20137193"/>
    <x v="362"/>
    <x v="736"/>
    <x v="723"/>
    <n v="4262"/>
    <s v="Sandved"/>
    <n v="370"/>
    <n v="434"/>
    <x v="293"/>
    <m/>
    <s v="DC"/>
    <s v="Decentralt værk"/>
    <n v="351100"/>
    <n v="350010"/>
    <x v="907"/>
    <x v="1"/>
    <s v="kvt"/>
    <d v="1998-01-01T00:00:00"/>
    <m/>
    <n v="2.2799999999999998"/>
    <n v="0.92"/>
    <n v="1.3"/>
    <x v="1417"/>
    <n v="0.31319999999999998"/>
    <n v="0.30599999999999999"/>
    <n v="0.16200000000000001"/>
    <n v="0.15840000000000001"/>
    <n v="0.26078511306683294"/>
    <n v="0.73921488693316706"/>
    <n v="0"/>
    <x v="0"/>
    <x v="0"/>
    <m/>
    <m/>
    <m/>
    <m/>
    <m/>
    <m/>
    <n v="0.60049440000000009"/>
    <m/>
    <m/>
    <m/>
    <m/>
    <m/>
    <m/>
    <m/>
    <m/>
    <m/>
    <m/>
    <m/>
    <s v="660332,95"/>
    <s v="6126123,81"/>
    <n v="0.60049440000000009"/>
    <n v="0"/>
    <n v="0"/>
  </r>
  <r>
    <n v="1406"/>
    <x v="738"/>
    <s v=""/>
    <x v="1750"/>
    <n v="2017"/>
    <n v="20137193"/>
    <x v="362"/>
    <x v="736"/>
    <x v="723"/>
    <n v="4262"/>
    <s v="Sandved"/>
    <n v="370"/>
    <n v="434"/>
    <x v="293"/>
    <m/>
    <s v="DC"/>
    <s v="Decentralt værk"/>
    <n v="351100"/>
    <n v="350010"/>
    <x v="56"/>
    <x v="0"/>
    <s v="fvv"/>
    <d v="1997-12-01T00:00:00"/>
    <m/>
    <n v="4.2"/>
    <n v="0"/>
    <n v="4"/>
    <x v="1418"/>
    <n v="0.79200000000000004"/>
    <n v="0.77759999999999996"/>
    <n v="0"/>
    <n v="0"/>
    <n v="1"/>
    <n v="0"/>
    <n v="0"/>
    <x v="0"/>
    <x v="0"/>
    <m/>
    <m/>
    <m/>
    <m/>
    <m/>
    <m/>
    <n v="0.86118119999999998"/>
    <m/>
    <m/>
    <m/>
    <m/>
    <m/>
    <m/>
    <m/>
    <m/>
    <m/>
    <m/>
    <m/>
    <s v="660332,95"/>
    <s v="6126123,81"/>
    <n v="0.86118119999999998"/>
    <n v="0"/>
    <n v="0"/>
  </r>
  <r>
    <n v="1406"/>
    <x v="738"/>
    <s v=""/>
    <x v="1751"/>
    <n v="2017"/>
    <n v="20137193"/>
    <x v="362"/>
    <x v="736"/>
    <x v="723"/>
    <n v="4262"/>
    <s v="Sandved"/>
    <n v="370"/>
    <n v="434"/>
    <x v="293"/>
    <m/>
    <s v="DC"/>
    <s v="Decentralt værk"/>
    <n v="351100"/>
    <n v="350010"/>
    <x v="184"/>
    <x v="0"/>
    <s v="fvv"/>
    <d v="2015-01-22T00:00:00"/>
    <m/>
    <n v="0.998"/>
    <n v="0"/>
    <n v="0.95"/>
    <x v="1419"/>
    <n v="25.884"/>
    <n v="25.365600000000001"/>
    <n v="0"/>
    <n v="0"/>
    <n v="1"/>
    <n v="0"/>
    <n v="0"/>
    <x v="0"/>
    <x v="0"/>
    <m/>
    <m/>
    <m/>
    <m/>
    <m/>
    <m/>
    <m/>
    <m/>
    <m/>
    <n v="26.998999999999999"/>
    <m/>
    <m/>
    <m/>
    <m/>
    <m/>
    <m/>
    <m/>
    <m/>
    <s v="660332,95"/>
    <s v="6126123,81"/>
    <n v="0"/>
    <n v="26.998999999999999"/>
    <n v="0"/>
  </r>
  <r>
    <n v="1406"/>
    <x v="738"/>
    <s v=""/>
    <x v="1752"/>
    <n v="2017"/>
    <n v="20137193"/>
    <x v="362"/>
    <x v="736"/>
    <x v="723"/>
    <n v="4262"/>
    <s v="Sandved"/>
    <n v="370"/>
    <n v="434"/>
    <x v="293"/>
    <m/>
    <s v="DC"/>
    <s v="Decentralt værk"/>
    <n v="351100"/>
    <n v="350010"/>
    <x v="8"/>
    <x v="3"/>
    <s v="fvv"/>
    <d v="2012-11-28T00:00:00"/>
    <m/>
    <n v="2.4500000000000002"/>
    <n v="0"/>
    <n v="2.4500000000000002"/>
    <x v="1420"/>
    <n v="5.2919999999999998"/>
    <n v="5.1840000000000002"/>
    <n v="0"/>
    <n v="0"/>
    <n v="1"/>
    <n v="0"/>
    <n v="0"/>
    <x v="0"/>
    <x v="0"/>
    <m/>
    <m/>
    <m/>
    <m/>
    <m/>
    <m/>
    <m/>
    <m/>
    <m/>
    <m/>
    <m/>
    <m/>
    <m/>
    <m/>
    <m/>
    <n v="5.2919999999999998"/>
    <m/>
    <m/>
    <s v="660332,95"/>
    <s v="6126123,81"/>
    <n v="0"/>
    <n v="5.2919999999999998"/>
    <n v="0"/>
  </r>
  <r>
    <n v="1409"/>
    <x v="739"/>
    <s v=""/>
    <x v="1753"/>
    <n v="2017"/>
    <n v="19197298"/>
    <x v="363"/>
    <x v="737"/>
    <x v="724"/>
    <n v="8900"/>
    <s v="Randers SV"/>
    <n v="730"/>
    <n v="419"/>
    <x v="294"/>
    <m/>
    <s v="DC"/>
    <s v="Decentralt værk"/>
    <n v="351100"/>
    <n v="350010"/>
    <x v="908"/>
    <x v="1"/>
    <s v="kvt"/>
    <d v="1997-10-01T00:00:00"/>
    <d v="2019-06-15T00:00:00"/>
    <n v="2.67"/>
    <n v="1.1299999999999999"/>
    <n v="1.62"/>
    <x v="1421"/>
    <n v="1.6199999999999999E-2"/>
    <n v="1.6199999999999999E-2"/>
    <n v="1.0800000000000001E-2"/>
    <n v="1.0800000000000001E-2"/>
    <n v="0.31690140845070419"/>
    <n v="0.68309859154929575"/>
    <n v="0"/>
    <x v="0"/>
    <x v="0"/>
    <m/>
    <m/>
    <m/>
    <m/>
    <m/>
    <m/>
    <n v="2.5559999999999999E-2"/>
    <m/>
    <m/>
    <m/>
    <m/>
    <m/>
    <m/>
    <m/>
    <m/>
    <m/>
    <m/>
    <m/>
    <s v="575359"/>
    <s v="6257870"/>
    <n v="2.5559999999999999E-2"/>
    <n v="0"/>
    <n v="0"/>
  </r>
  <r>
    <n v="1409"/>
    <x v="739"/>
    <s v=""/>
    <x v="1754"/>
    <n v="2017"/>
    <n v="19197298"/>
    <x v="363"/>
    <x v="737"/>
    <x v="724"/>
    <n v="8900"/>
    <s v="Randers SV"/>
    <n v="730"/>
    <n v="419"/>
    <x v="294"/>
    <m/>
    <s v="DC"/>
    <s v="Decentralt værk"/>
    <n v="351100"/>
    <n v="350010"/>
    <x v="56"/>
    <x v="0"/>
    <s v="fvv"/>
    <d v="1997-01-01T00:00:00"/>
    <d v="2019-06-15T00:00:00"/>
    <n v="3.8"/>
    <n v="0"/>
    <n v="2.2999999999999998"/>
    <x v="1422"/>
    <n v="17.423999999999999"/>
    <n v="17.423999999999999"/>
    <n v="0"/>
    <n v="0"/>
    <n v="1"/>
    <n v="0"/>
    <n v="0"/>
    <x v="0"/>
    <x v="0"/>
    <m/>
    <m/>
    <m/>
    <m/>
    <m/>
    <m/>
    <n v="18.341999999999999"/>
    <m/>
    <m/>
    <m/>
    <m/>
    <m/>
    <m/>
    <m/>
    <m/>
    <m/>
    <m/>
    <m/>
    <s v="575359"/>
    <s v="6257870"/>
    <n v="18.341999999999999"/>
    <n v="0"/>
    <n v="0"/>
  </r>
  <r>
    <n v="1411"/>
    <x v="740"/>
    <s v=""/>
    <x v="1755"/>
    <n v="2017"/>
    <n v="20066873"/>
    <x v="364"/>
    <x v="738"/>
    <x v="725"/>
    <n v="9480"/>
    <s v="Løkken"/>
    <n v="860"/>
    <n v="436"/>
    <x v="295"/>
    <m/>
    <s v="DC"/>
    <s v="Decentralt værk"/>
    <n v="353000"/>
    <n v="350030"/>
    <x v="56"/>
    <x v="0"/>
    <s v="fvv"/>
    <d v="1997-08-01T00:00:00"/>
    <m/>
    <n v="1"/>
    <n v="0"/>
    <n v="1"/>
    <x v="1423"/>
    <n v="4.5792000000000002"/>
    <n v="4.3956"/>
    <n v="0"/>
    <n v="0"/>
    <n v="1"/>
    <n v="0"/>
    <n v="0"/>
    <x v="0"/>
    <x v="0"/>
    <m/>
    <m/>
    <m/>
    <m/>
    <m/>
    <m/>
    <n v="4.5379224000000002"/>
    <m/>
    <m/>
    <m/>
    <m/>
    <m/>
    <m/>
    <m/>
    <m/>
    <m/>
    <m/>
    <m/>
    <s v="548883"/>
    <s v="6363546"/>
    <n v="4.5379224000000002"/>
    <n v="0"/>
    <n v="0"/>
  </r>
  <r>
    <n v="1411"/>
    <x v="740"/>
    <s v=""/>
    <x v="1756"/>
    <n v="2017"/>
    <n v="20066873"/>
    <x v="364"/>
    <x v="738"/>
    <x v="725"/>
    <n v="9480"/>
    <s v="Løkken"/>
    <n v="860"/>
    <n v="436"/>
    <x v="295"/>
    <m/>
    <s v="DC"/>
    <s v="Decentralt værk"/>
    <n v="353000"/>
    <n v="350030"/>
    <x v="909"/>
    <x v="1"/>
    <s v="kvt"/>
    <d v="2012-09-28T00:00:00"/>
    <m/>
    <n v="6.06"/>
    <n v="2.68"/>
    <n v="3.04"/>
    <x v="1424"/>
    <n v="1.6488"/>
    <n v="1.5840000000000001"/>
    <n v="1.4867999999999999"/>
    <n v="1.4867999999999999"/>
    <n v="0.23952070755881333"/>
    <n v="0.76047929244118673"/>
    <n v="0"/>
    <x v="0"/>
    <x v="0"/>
    <m/>
    <m/>
    <m/>
    <m/>
    <m/>
    <m/>
    <n v="3.4418736000000001"/>
    <m/>
    <m/>
    <m/>
    <m/>
    <m/>
    <m/>
    <m/>
    <m/>
    <m/>
    <m/>
    <m/>
    <s v="548883"/>
    <s v="6363546"/>
    <n v="3.4418736000000001"/>
    <n v="0"/>
    <n v="0"/>
  </r>
  <r>
    <n v="1411"/>
    <x v="740"/>
    <s v=""/>
    <x v="1757"/>
    <n v="2017"/>
    <n v="20066873"/>
    <x v="364"/>
    <x v="738"/>
    <x v="725"/>
    <n v="9480"/>
    <s v="Løkken"/>
    <n v="860"/>
    <n v="436"/>
    <x v="295"/>
    <m/>
    <s v="DC"/>
    <s v="Decentralt værk"/>
    <n v="353000"/>
    <n v="350030"/>
    <x v="368"/>
    <x v="14"/>
    <s v="fvv"/>
    <d v="2016-12-01T00:00:00"/>
    <m/>
    <n v="1.66"/>
    <n v="0"/>
    <n v="1.5"/>
    <x v="1425"/>
    <n v="22.852799999999998"/>
    <n v="21.945599999999999"/>
    <n v="0"/>
    <n v="0"/>
    <n v="1"/>
    <n v="0"/>
    <n v="0"/>
    <x v="0"/>
    <x v="0"/>
    <m/>
    <m/>
    <m/>
    <m/>
    <m/>
    <m/>
    <m/>
    <m/>
    <m/>
    <n v="25.838999999999999"/>
    <m/>
    <m/>
    <m/>
    <m/>
    <m/>
    <m/>
    <m/>
    <m/>
    <s v="548883"/>
    <s v="6363546"/>
    <n v="0"/>
    <n v="25.838999999999999"/>
    <n v="0"/>
  </r>
  <r>
    <n v="1416"/>
    <x v="741"/>
    <s v=""/>
    <x v="1758"/>
    <n v="2017"/>
    <n v="65566311"/>
    <x v="365"/>
    <x v="739"/>
    <x v="726"/>
    <n v="8543"/>
    <s v="Hornslet"/>
    <n v="706"/>
    <m/>
    <x v="18"/>
    <m/>
    <s v="ER"/>
    <s v="Erhvervsværk"/>
    <n v="11300"/>
    <n v="10000"/>
    <x v="195"/>
    <x v="1"/>
    <s v="pev"/>
    <d v="1997-03-01T00:00:00"/>
    <d v="2018-12-31T00:00:00"/>
    <n v="1.3333330000000001"/>
    <n v="0.55000000000000004"/>
    <n v="0.65"/>
    <x v="1426"/>
    <n v="0"/>
    <n v="0"/>
    <n v="3.5999999999999999E-3"/>
    <n v="3.5999999999999999E-3"/>
    <n v="0"/>
    <n v="1"/>
    <n v="0"/>
    <x v="0"/>
    <x v="0"/>
    <m/>
    <m/>
    <m/>
    <m/>
    <m/>
    <m/>
    <n v="9.9000000000000008E-3"/>
    <m/>
    <m/>
    <m/>
    <m/>
    <m/>
    <m/>
    <m/>
    <m/>
    <m/>
    <m/>
    <m/>
    <s v="572076,29"/>
    <s v="6243882,01"/>
    <n v="9.9000000000000008E-3"/>
    <n v="0"/>
    <n v="0"/>
  </r>
  <r>
    <n v="1423"/>
    <x v="742"/>
    <s v=""/>
    <x v="1759"/>
    <n v="2017"/>
    <n v="31857791"/>
    <x v="366"/>
    <x v="740"/>
    <x v="727"/>
    <n v="8600"/>
    <s v="Silkeborg"/>
    <n v="740"/>
    <n v="226"/>
    <x v="296"/>
    <m/>
    <s v="LO"/>
    <s v="Lokalt værk"/>
    <n v="382110"/>
    <n v="383900"/>
    <x v="70"/>
    <x v="1"/>
    <s v="pev"/>
    <d v="2008-07-01T00:00:00"/>
    <m/>
    <n v="2.36"/>
    <n v="0.33"/>
    <n v="1.43"/>
    <x v="1427"/>
    <n v="0"/>
    <n v="0"/>
    <n v="3.7069200000000002"/>
    <n v="3.7069200000000002"/>
    <n v="0"/>
    <n v="1"/>
    <n v="0"/>
    <x v="0"/>
    <x v="0"/>
    <m/>
    <m/>
    <m/>
    <m/>
    <m/>
    <m/>
    <m/>
    <m/>
    <n v="10.902597999999999"/>
    <m/>
    <m/>
    <m/>
    <m/>
    <m/>
    <m/>
    <m/>
    <m/>
    <m/>
    <s v="528831,98"/>
    <s v="6231840,53"/>
    <n v="0"/>
    <n v="10.902597999999999"/>
    <n v="0"/>
  </r>
  <r>
    <n v="1429"/>
    <x v="743"/>
    <s v=""/>
    <x v="1760"/>
    <n v="2017"/>
    <n v="20165715"/>
    <x v="367"/>
    <x v="741"/>
    <x v="728"/>
    <n v="6430"/>
    <s v="Nordborg"/>
    <n v="540"/>
    <m/>
    <x v="18"/>
    <n v="1"/>
    <s v="ER"/>
    <s v="Erhvervsværk"/>
    <n v="281400"/>
    <n v="280010"/>
    <x v="910"/>
    <x v="1"/>
    <s v="pev"/>
    <d v="1997-09-01T00:00:00"/>
    <m/>
    <n v="10.6"/>
    <n v="4.3"/>
    <n v="4.5999999999999996"/>
    <x v="1428"/>
    <n v="35.9208"/>
    <n v="0"/>
    <n v="31.032"/>
    <n v="0.27432000000000001"/>
    <n v="0"/>
    <n v="0.77189123971830287"/>
    <n v="0.22810876028169713"/>
    <x v="0"/>
    <x v="0"/>
    <m/>
    <m/>
    <m/>
    <m/>
    <m/>
    <m/>
    <n v="78.736125599999994"/>
    <m/>
    <m/>
    <m/>
    <m/>
    <m/>
    <m/>
    <m/>
    <m/>
    <m/>
    <m/>
    <m/>
    <s v="552087,9"/>
    <s v="6098974,46"/>
    <n v="78.736125599999994"/>
    <n v="0"/>
    <n v="0"/>
  </r>
  <r>
    <n v="1430"/>
    <x v="744"/>
    <s v=""/>
    <x v="1761"/>
    <n v="2017"/>
    <n v="12760043"/>
    <x v="368"/>
    <x v="742"/>
    <x v="729"/>
    <n v="7673"/>
    <s v="Harboøre"/>
    <n v="665"/>
    <m/>
    <x v="18"/>
    <n v="1"/>
    <s v="ER"/>
    <s v="Erhvervsværk"/>
    <n v="202000"/>
    <n v="200010"/>
    <x v="806"/>
    <x v="7"/>
    <s v="pev"/>
    <d v="1997-01-01T00:00:00"/>
    <d v="2019-01-31T00:00:00"/>
    <n v="18"/>
    <n v="5.0999999999999996"/>
    <n v="18.5"/>
    <x v="1429"/>
    <n v="413.58600000000001"/>
    <n v="0"/>
    <n v="148.78800000000001"/>
    <n v="14.9292"/>
    <n v="0"/>
    <n v="0.67498780370881173"/>
    <n v="0.32501219629118827"/>
    <x v="0"/>
    <x v="0"/>
    <m/>
    <m/>
    <m/>
    <n v="0.408918"/>
    <m/>
    <m/>
    <n v="635.85335880000002"/>
    <m/>
    <m/>
    <m/>
    <m/>
    <m/>
    <m/>
    <m/>
    <m/>
    <m/>
    <m/>
    <m/>
    <s v="451029"/>
    <s v="6279490,03"/>
    <n v="636.2622768"/>
    <n v="0"/>
    <n v="0"/>
  </r>
  <r>
    <n v="1430"/>
    <x v="744"/>
    <s v=""/>
    <x v="1762"/>
    <n v="2017"/>
    <n v="12760043"/>
    <x v="368"/>
    <x v="742"/>
    <x v="729"/>
    <n v="7673"/>
    <s v="Harboøre"/>
    <n v="665"/>
    <m/>
    <x v="18"/>
    <n v="1"/>
    <s v="ER"/>
    <s v="Erhvervsværk"/>
    <n v="202000"/>
    <n v="200010"/>
    <x v="567"/>
    <x v="0"/>
    <s v="pvp"/>
    <d v="2015-07-01T00:00:00"/>
    <m/>
    <n v="10"/>
    <n v="0"/>
    <n v="10"/>
    <x v="1430"/>
    <n v="10.4184"/>
    <n v="0"/>
    <n v="0"/>
    <n v="0"/>
    <n v="0"/>
    <n v="0"/>
    <n v="1"/>
    <x v="0"/>
    <x v="0"/>
    <m/>
    <m/>
    <m/>
    <m/>
    <m/>
    <m/>
    <n v="11.1974544"/>
    <m/>
    <m/>
    <m/>
    <m/>
    <m/>
    <m/>
    <m/>
    <m/>
    <m/>
    <m/>
    <m/>
    <s v="451029"/>
    <s v="6279490,03"/>
    <n v="11.1974544"/>
    <n v="0"/>
    <n v="0"/>
  </r>
  <r>
    <n v="1430"/>
    <x v="744"/>
    <s v=""/>
    <x v="1763"/>
    <n v="2017"/>
    <n v="12760043"/>
    <x v="368"/>
    <x v="742"/>
    <x v="729"/>
    <n v="7673"/>
    <s v="Harboøre"/>
    <n v="665"/>
    <m/>
    <x v="18"/>
    <n v="1"/>
    <s v="ER"/>
    <s v="Erhvervsværk"/>
    <n v="202000"/>
    <n v="200010"/>
    <x v="6"/>
    <x v="0"/>
    <s v="pvp"/>
    <d v="1987-01-01T00:00:00"/>
    <m/>
    <n v="30"/>
    <n v="0"/>
    <n v="30"/>
    <x v="1431"/>
    <n v="13.1112"/>
    <n v="0"/>
    <n v="0"/>
    <n v="0"/>
    <n v="0"/>
    <n v="0"/>
    <n v="1"/>
    <x v="0"/>
    <x v="0"/>
    <m/>
    <m/>
    <m/>
    <n v="1.0761E-2"/>
    <m/>
    <m/>
    <n v="16.0415244"/>
    <m/>
    <m/>
    <m/>
    <m/>
    <m/>
    <m/>
    <m/>
    <m/>
    <m/>
    <m/>
    <m/>
    <s v="451029"/>
    <s v="6279490,03"/>
    <n v="16.052285399999999"/>
    <n v="0"/>
    <n v="0"/>
  </r>
  <r>
    <n v="1432"/>
    <x v="745"/>
    <s v=""/>
    <x v="1764"/>
    <n v="2017"/>
    <n v="27411762"/>
    <x v="369"/>
    <x v="743"/>
    <x v="730"/>
    <n v="7400"/>
    <s v="Herning"/>
    <n v="657"/>
    <m/>
    <x v="18"/>
    <m/>
    <s v="LO"/>
    <s v="Lokalt værk"/>
    <n v="382110"/>
    <n v="383900"/>
    <x v="911"/>
    <x v="1"/>
    <s v="pel"/>
    <d v="1989-07-01T00:00:00"/>
    <m/>
    <n v="0.57999999999999996"/>
    <n v="0.35"/>
    <n v="0"/>
    <x v="1432"/>
    <n v="0"/>
    <n v="0"/>
    <n v="1.21716"/>
    <n v="1.21716"/>
    <n v="0"/>
    <n v="1"/>
    <n v="0"/>
    <x v="0"/>
    <x v="0"/>
    <m/>
    <m/>
    <m/>
    <m/>
    <m/>
    <m/>
    <m/>
    <m/>
    <n v="3.5797890000000003"/>
    <m/>
    <m/>
    <m/>
    <m/>
    <m/>
    <m/>
    <m/>
    <m/>
    <m/>
    <s v="503438"/>
    <s v="6209753"/>
    <n v="0"/>
    <n v="3.5797890000000003"/>
    <n v="0"/>
  </r>
  <r>
    <n v="1438"/>
    <x v="746"/>
    <s v=""/>
    <x v="1765"/>
    <n v="2017"/>
    <n v="38454218"/>
    <x v="370"/>
    <x v="744"/>
    <x v="731"/>
    <n v="7400"/>
    <s v="Herning"/>
    <n v="657"/>
    <n v="163"/>
    <x v="58"/>
    <m/>
    <s v="ER"/>
    <s v="Erhvervsværk"/>
    <n v="139300"/>
    <n v="130000"/>
    <x v="5"/>
    <x v="1"/>
    <s v="pev"/>
    <d v="1997-09-01T00:00:00"/>
    <d v="2020-01-01T00:00:00"/>
    <n v="3.17"/>
    <n v="1.85"/>
    <n v="1"/>
    <x v="1433"/>
    <n v="0.1188"/>
    <n v="0"/>
    <n v="7.4843999999999994E-2"/>
    <n v="7.3943999999999996E-2"/>
    <n v="0"/>
    <n v="0.72056631892697465"/>
    <n v="0.27943368107302535"/>
    <x v="0"/>
    <x v="0"/>
    <m/>
    <m/>
    <m/>
    <m/>
    <m/>
    <m/>
    <n v="0.21257280000000001"/>
    <m/>
    <m/>
    <m/>
    <m/>
    <m/>
    <m/>
    <m/>
    <m/>
    <m/>
    <m/>
    <m/>
    <s v="502542,5"/>
    <s v="6221061,84"/>
    <n v="0.21257280000000001"/>
    <n v="0"/>
    <n v="0"/>
  </r>
  <r>
    <n v="1438"/>
    <x v="746"/>
    <s v=""/>
    <x v="1766"/>
    <n v="2017"/>
    <n v="38454218"/>
    <x v="370"/>
    <x v="744"/>
    <x v="731"/>
    <n v="7400"/>
    <s v="Herning"/>
    <n v="657"/>
    <n v="163"/>
    <x v="58"/>
    <m/>
    <s v="ER"/>
    <s v="Erhvervsværk"/>
    <n v="139300"/>
    <n v="130000"/>
    <x v="912"/>
    <x v="6"/>
    <s v="pvp"/>
    <d v="2017-01-01T00:00:00"/>
    <m/>
    <n v="1"/>
    <n v="0"/>
    <n v="1"/>
    <x v="1434"/>
    <n v="2.8008000000000002"/>
    <n v="2.4767999999999999"/>
    <n v="0"/>
    <n v="0"/>
    <n v="0.8843187660668379"/>
    <n v="0"/>
    <n v="0.1156812339331621"/>
    <x v="0"/>
    <x v="0"/>
    <m/>
    <m/>
    <m/>
    <m/>
    <m/>
    <m/>
    <m/>
    <m/>
    <m/>
    <m/>
    <m/>
    <m/>
    <m/>
    <m/>
    <n v="2.8008000000000002"/>
    <m/>
    <m/>
    <m/>
    <s v="502542,5"/>
    <s v="6221061,84"/>
    <n v="0"/>
    <n v="2.8008000000000002"/>
    <n v="0"/>
  </r>
  <r>
    <n v="1438"/>
    <x v="747"/>
    <s v=""/>
    <x v="1767"/>
    <n v="2017"/>
    <n v="38454218"/>
    <x v="370"/>
    <x v="745"/>
    <x v="732"/>
    <n v="6510"/>
    <s v="Gram"/>
    <n v="510"/>
    <n v="101"/>
    <x v="39"/>
    <m/>
    <s v="ER"/>
    <s v="Erhvervsværk"/>
    <n v="139300"/>
    <n v="130000"/>
    <x v="912"/>
    <x v="6"/>
    <s v="pvp"/>
    <d v="2017-01-01T00:00:00"/>
    <m/>
    <n v="1"/>
    <n v="0"/>
    <n v="1"/>
    <x v="1435"/>
    <n v="2.0663999999999998"/>
    <n v="2.0663999999999998"/>
    <n v="0"/>
    <n v="0"/>
    <n v="1"/>
    <n v="0"/>
    <n v="0"/>
    <x v="0"/>
    <x v="0"/>
    <m/>
    <m/>
    <m/>
    <m/>
    <m/>
    <m/>
    <m/>
    <m/>
    <m/>
    <m/>
    <m/>
    <m/>
    <m/>
    <m/>
    <n v="2.0664000000000002"/>
    <m/>
    <m/>
    <m/>
    <s v="502803,73"/>
    <s v="6126080,23"/>
    <n v="0"/>
    <n v="2.0664000000000002"/>
    <n v="0"/>
  </r>
  <r>
    <n v="1448"/>
    <x v="748"/>
    <s v=""/>
    <x v="1768"/>
    <n v="2017"/>
    <n v="30832116"/>
    <x v="371"/>
    <x v="746"/>
    <x v="733"/>
    <n v="6800"/>
    <s v="Varde"/>
    <n v="573"/>
    <n v="126"/>
    <x v="284"/>
    <m/>
    <s v="ER"/>
    <s v="Erhvervsværk"/>
    <n v="222100"/>
    <n v="220000"/>
    <x v="912"/>
    <x v="6"/>
    <s v="pvp"/>
    <d v="1997-01-01T00:00:00"/>
    <m/>
    <n v="0.2"/>
    <n v="0"/>
    <n v="0.14000000000000001"/>
    <x v="1436"/>
    <n v="0.93600000000000005"/>
    <n v="0.93600000000000005"/>
    <n v="0"/>
    <n v="0"/>
    <n v="1"/>
    <n v="0"/>
    <n v="0"/>
    <x v="0"/>
    <x v="0"/>
    <m/>
    <m/>
    <m/>
    <m/>
    <m/>
    <m/>
    <m/>
    <m/>
    <m/>
    <m/>
    <m/>
    <m/>
    <m/>
    <m/>
    <n v="0.93600000000000005"/>
    <m/>
    <m/>
    <n v="7.1999999999999994E-4"/>
    <s v="468706"/>
    <s v="6162249"/>
    <n v="0"/>
    <n v="0.93600000000000005"/>
    <n v="7.1999999999999994E-4"/>
  </r>
  <r>
    <n v="1452"/>
    <x v="749"/>
    <s v=""/>
    <x v="1769"/>
    <n v="2017"/>
    <n v="50605914"/>
    <x v="372"/>
    <x v="747"/>
    <x v="734"/>
    <n v="6940"/>
    <s v="Lem St"/>
    <n v="760"/>
    <m/>
    <x v="18"/>
    <m/>
    <s v="ER"/>
    <s v="Erhvervsværk"/>
    <n v="682040"/>
    <n v="680030"/>
    <x v="913"/>
    <x v="1"/>
    <s v="pev"/>
    <d v="1998-04-01T00:00:00"/>
    <m/>
    <n v="0.33333299999999999"/>
    <n v="0.1"/>
    <n v="0.2"/>
    <x v="1437"/>
    <n v="3.2889599999999999"/>
    <n v="0"/>
    <n v="1.98576"/>
    <n v="1.98576"/>
    <n v="0"/>
    <n v="0.73500487213446863"/>
    <n v="0.26499512786553137"/>
    <x v="0"/>
    <x v="0"/>
    <m/>
    <m/>
    <m/>
    <m/>
    <m/>
    <m/>
    <m/>
    <m/>
    <n v="6.2056989999999992"/>
    <m/>
    <m/>
    <m/>
    <m/>
    <m/>
    <m/>
    <m/>
    <m/>
    <m/>
    <s v="467051"/>
    <s v="6212675"/>
    <n v="0"/>
    <n v="6.2056989999999992"/>
    <n v="0"/>
  </r>
  <r>
    <n v="1453"/>
    <x v="750"/>
    <s v=""/>
    <x v="1770"/>
    <n v="2017"/>
    <n v="48845711"/>
    <x v="373"/>
    <x v="748"/>
    <x v="735"/>
    <n v="7760"/>
    <s v="Hurup Thy"/>
    <n v="787"/>
    <m/>
    <x v="18"/>
    <m/>
    <s v="ER"/>
    <s v="Erhvervsværk"/>
    <n v="21000"/>
    <n v="20000"/>
    <x v="914"/>
    <x v="1"/>
    <s v="pev"/>
    <d v="1998-04-01T00:00:00"/>
    <m/>
    <n v="0.73333300000000001"/>
    <n v="0.26"/>
    <n v="0.4"/>
    <x v="21"/>
    <n v="0"/>
    <n v="0"/>
    <n v="0"/>
    <n v="0"/>
    <n v="0"/>
    <n v="0"/>
    <n v="1"/>
    <x v="0"/>
    <x v="0"/>
    <m/>
    <m/>
    <m/>
    <m/>
    <m/>
    <m/>
    <m/>
    <m/>
    <n v="0"/>
    <m/>
    <m/>
    <m/>
    <m/>
    <m/>
    <m/>
    <m/>
    <m/>
    <m/>
    <s v="482533"/>
    <s v="6313115"/>
    <n v="0"/>
    <n v="0"/>
    <n v="0"/>
  </r>
  <r>
    <n v="1454"/>
    <x v="751"/>
    <s v=""/>
    <x v="1771"/>
    <n v="2017"/>
    <n v="13159394"/>
    <x v="374"/>
    <x v="749"/>
    <x v="736"/>
    <n v="7700"/>
    <s v="Thisted"/>
    <n v="787"/>
    <m/>
    <x v="18"/>
    <m/>
    <s v="ER"/>
    <s v="Erhvervsværk"/>
    <n v="14620"/>
    <n v="10000"/>
    <x v="15"/>
    <x v="1"/>
    <s v="pev"/>
    <d v="2014-01-01T00:00:00"/>
    <m/>
    <n v="1.5"/>
    <n v="0.55000000000000004"/>
    <n v="0.7"/>
    <x v="1438"/>
    <n v="16.925039999999999"/>
    <n v="0"/>
    <n v="12.434760000000001"/>
    <n v="12.434760000000001"/>
    <n v="0"/>
    <n v="0.75499997191734525"/>
    <n v="0.24500002808265475"/>
    <x v="0"/>
    <x v="0"/>
    <m/>
    <m/>
    <m/>
    <m/>
    <m/>
    <m/>
    <m/>
    <m/>
    <n v="34.540894000000002"/>
    <m/>
    <m/>
    <m/>
    <m/>
    <m/>
    <m/>
    <m/>
    <m/>
    <m/>
    <s v="482248,52"/>
    <s v="6316903,38"/>
    <n v="0"/>
    <n v="34.540894000000002"/>
    <n v="0"/>
  </r>
  <r>
    <n v="1458"/>
    <x v="752"/>
    <s v=""/>
    <x v="1772"/>
    <n v="2017"/>
    <n v="24077713"/>
    <x v="375"/>
    <x v="750"/>
    <x v="737"/>
    <n v="9850"/>
    <s v="Hirtshals"/>
    <n v="860"/>
    <n v="298"/>
    <x v="67"/>
    <m/>
    <s v="ER"/>
    <s v="Erhvervsværk"/>
    <n v="162300"/>
    <n v="160000"/>
    <x v="915"/>
    <x v="0"/>
    <s v="pvp"/>
    <d v="2004-12-01T00:00:00"/>
    <m/>
    <n v="4.5"/>
    <n v="0"/>
    <n v="4.5"/>
    <x v="1439"/>
    <n v="62.776800000000001"/>
    <n v="54.003599999999999"/>
    <n v="0"/>
    <n v="0"/>
    <n v="0.86024773483197614"/>
    <n v="0"/>
    <n v="0.13975226516802386"/>
    <x v="0"/>
    <x v="0"/>
    <m/>
    <m/>
    <m/>
    <m/>
    <m/>
    <m/>
    <m/>
    <m/>
    <m/>
    <m/>
    <n v="32.654000000000003"/>
    <n v="33.61"/>
    <m/>
    <m/>
    <m/>
    <m/>
    <m/>
    <m/>
    <s v="556545,08"/>
    <s v="6381943,57"/>
    <n v="0"/>
    <n v="66.26400000000001"/>
    <n v="0"/>
  </r>
  <r>
    <n v="1464"/>
    <x v="753"/>
    <s v=""/>
    <x v="1773"/>
    <n v="2017"/>
    <n v="15270586"/>
    <x v="376"/>
    <x v="751"/>
    <x v="738"/>
    <n v="8881"/>
    <s v="Thorsø"/>
    <n v="710"/>
    <m/>
    <x v="18"/>
    <m/>
    <s v="LO"/>
    <s v="Lokalt værk"/>
    <n v="352100"/>
    <n v="350020"/>
    <x v="1"/>
    <x v="1"/>
    <s v="kvt"/>
    <d v="1998-01-12T00:00:00"/>
    <m/>
    <n v="0.86"/>
    <n v="0.31"/>
    <n v="0.36"/>
    <x v="1440"/>
    <n v="12.3192"/>
    <n v="0"/>
    <n v="8.9603999999999999"/>
    <n v="8.9603999999999999"/>
    <n v="0.24748901866923667"/>
    <n v="0.75251098133076333"/>
    <n v="0"/>
    <x v="0"/>
    <x v="0"/>
    <m/>
    <m/>
    <m/>
    <m/>
    <m/>
    <m/>
    <n v="0.88228799999999996"/>
    <m/>
    <n v="24.006088999999999"/>
    <m/>
    <m/>
    <m/>
    <m/>
    <m/>
    <m/>
    <m/>
    <m/>
    <m/>
    <s v="547509"/>
    <s v="6241208"/>
    <n v="0.88228799999999996"/>
    <n v="24.006088999999999"/>
    <n v="0"/>
  </r>
  <r>
    <n v="1472"/>
    <x v="754"/>
    <s v=""/>
    <x v="1774"/>
    <n v="2017"/>
    <n v="10036852"/>
    <x v="377"/>
    <x v="752"/>
    <x v="739"/>
    <n v="5270"/>
    <s v="Odense N"/>
    <n v="461"/>
    <m/>
    <x v="18"/>
    <m/>
    <s v="ER"/>
    <s v="Erhvervsværk"/>
    <n v="11100"/>
    <n v="10000"/>
    <x v="916"/>
    <x v="1"/>
    <s v="pev"/>
    <d v="1998-03-11T00:00:00"/>
    <m/>
    <n v="2.59"/>
    <n v="1"/>
    <n v="1.25"/>
    <x v="1441"/>
    <n v="7.5599999999999999E-3"/>
    <n v="0"/>
    <n v="5.9760000000000004E-3"/>
    <n v="5.9760000000000004E-3"/>
    <n v="0"/>
    <n v="0.75649350649350655"/>
    <n v="0.24350649350649345"/>
    <x v="0"/>
    <x v="0"/>
    <m/>
    <m/>
    <m/>
    <m/>
    <m/>
    <m/>
    <n v="1.5523199999999999E-2"/>
    <m/>
    <m/>
    <m/>
    <m/>
    <m/>
    <m/>
    <m/>
    <m/>
    <m/>
    <m/>
    <m/>
    <s v="584909"/>
    <s v="6147952"/>
    <n v="1.5523199999999999E-2"/>
    <n v="0"/>
    <n v="0"/>
  </r>
  <r>
    <n v="1477"/>
    <x v="755"/>
    <s v=""/>
    <x v="1775"/>
    <n v="2017"/>
    <n v="29848408"/>
    <x v="378"/>
    <x v="753"/>
    <x v="740"/>
    <n v="9982"/>
    <s v="Ålbæk"/>
    <n v="813"/>
    <m/>
    <x v="18"/>
    <m/>
    <s v="ER"/>
    <s v="Erhvervsværk"/>
    <n v="109100"/>
    <n v="100050"/>
    <x v="917"/>
    <x v="1"/>
    <s v="pev"/>
    <d v="2000-12-15T00:00:00"/>
    <m/>
    <n v="1.5"/>
    <n v="0.51"/>
    <n v="0.7"/>
    <x v="1442"/>
    <n v="15.625439999999999"/>
    <n v="0"/>
    <n v="9.6890400000000003"/>
    <n v="9.5072399999999995"/>
    <n v="0"/>
    <n v="0.76607917490206967"/>
    <n v="0.23392082509793033"/>
    <x v="0"/>
    <x v="0"/>
    <m/>
    <n v="1.0731600000000001"/>
    <m/>
    <m/>
    <m/>
    <m/>
    <m/>
    <m/>
    <n v="32.325832999999996"/>
    <m/>
    <m/>
    <m/>
    <m/>
    <m/>
    <m/>
    <m/>
    <m/>
    <m/>
    <s v="581863"/>
    <s v="6381346"/>
    <n v="1.0731600000000001"/>
    <n v="32.325832999999996"/>
    <n v="0"/>
  </r>
  <r>
    <n v="1480"/>
    <x v="756"/>
    <s v=""/>
    <x v="1776"/>
    <n v="2017"/>
    <n v="52094917"/>
    <x v="379"/>
    <x v="754"/>
    <x v="741"/>
    <n v="4600"/>
    <s v="Køge"/>
    <n v="336"/>
    <m/>
    <x v="18"/>
    <m/>
    <s v="ER"/>
    <s v="Erhvervsværk"/>
    <n v="13000"/>
    <n v="10000"/>
    <x v="918"/>
    <x v="1"/>
    <s v="pev"/>
    <d v="1997-11-21T00:00:00"/>
    <m/>
    <n v="1.6"/>
    <n v="0.62"/>
    <n v="0.8"/>
    <x v="21"/>
    <n v="0"/>
    <n v="0"/>
    <n v="0"/>
    <n v="0"/>
    <n v="0"/>
    <n v="0"/>
    <n v="1"/>
    <x v="0"/>
    <x v="0"/>
    <m/>
    <m/>
    <m/>
    <m/>
    <m/>
    <m/>
    <n v="0"/>
    <m/>
    <m/>
    <m/>
    <m/>
    <m/>
    <m/>
    <m/>
    <m/>
    <m/>
    <m/>
    <m/>
    <s v="704401"/>
    <s v="6143367"/>
    <n v="0"/>
    <n v="0"/>
    <n v="0"/>
  </r>
  <r>
    <n v="1481"/>
    <x v="757"/>
    <s v=""/>
    <x v="1777"/>
    <n v="2017"/>
    <n v="19244547"/>
    <x v="380"/>
    <x v="755"/>
    <x v="742"/>
    <n v="4140"/>
    <s v="Borup"/>
    <n v="259"/>
    <m/>
    <x v="18"/>
    <m/>
    <s v="ER"/>
    <s v="Erhvervsværk"/>
    <n v="11300"/>
    <n v="10000"/>
    <x v="577"/>
    <x v="1"/>
    <s v="pev"/>
    <d v="1997-10-15T00:00:00"/>
    <m/>
    <n v="8.1999999999999993"/>
    <n v="3.14"/>
    <n v="4.0199999999999996"/>
    <x v="1443"/>
    <n v="0.68111999999999995"/>
    <n v="0"/>
    <n v="0.63251999999999997"/>
    <n v="0.63216000000000006"/>
    <n v="0"/>
    <n v="0.803948388273378"/>
    <n v="0.196051611726622"/>
    <x v="0"/>
    <x v="0"/>
    <m/>
    <m/>
    <m/>
    <m/>
    <m/>
    <m/>
    <n v="1.7370935999999999"/>
    <m/>
    <m/>
    <m/>
    <m/>
    <m/>
    <m/>
    <m/>
    <m/>
    <m/>
    <m/>
    <m/>
    <s v="688458,56"/>
    <s v="6151231,51"/>
    <n v="1.7370935999999999"/>
    <n v="0"/>
    <n v="0"/>
  </r>
  <r>
    <n v="1481"/>
    <x v="757"/>
    <s v=""/>
    <x v="1778"/>
    <n v="2017"/>
    <n v="19244547"/>
    <x v="380"/>
    <x v="755"/>
    <x v="742"/>
    <n v="4140"/>
    <s v="Borup"/>
    <n v="259"/>
    <m/>
    <x v="18"/>
    <m/>
    <s v="ER"/>
    <s v="Erhvervsværk"/>
    <n v="11300"/>
    <n v="10000"/>
    <x v="919"/>
    <x v="0"/>
    <s v="pvp"/>
    <d v="2014-02-14T00:00:00"/>
    <m/>
    <n v="2.5"/>
    <n v="0"/>
    <n v="2.5"/>
    <x v="1444"/>
    <n v="38.667960000000001"/>
    <n v="0"/>
    <n v="0"/>
    <n v="0"/>
    <n v="0"/>
    <n v="0"/>
    <n v="1"/>
    <x v="0"/>
    <x v="0"/>
    <m/>
    <m/>
    <m/>
    <m/>
    <m/>
    <m/>
    <n v="38.805703200000004"/>
    <m/>
    <m/>
    <m/>
    <m/>
    <m/>
    <m/>
    <m/>
    <m/>
    <m/>
    <m/>
    <m/>
    <s v="688458,56"/>
    <s v="6151231,51"/>
    <n v="38.805703200000004"/>
    <n v="0"/>
    <n v="0"/>
  </r>
  <r>
    <n v="1481"/>
    <x v="757"/>
    <s v=""/>
    <x v="1779"/>
    <n v="2017"/>
    <n v="19244547"/>
    <x v="380"/>
    <x v="755"/>
    <x v="742"/>
    <n v="4140"/>
    <s v="Borup"/>
    <n v="259"/>
    <m/>
    <x v="18"/>
    <m/>
    <s v="ER"/>
    <s v="Erhvervsværk"/>
    <n v="11300"/>
    <n v="10000"/>
    <x v="920"/>
    <x v="0"/>
    <s v="pvp"/>
    <d v="2014-04-03T00:00:00"/>
    <m/>
    <n v="9"/>
    <n v="0"/>
    <n v="9"/>
    <x v="1445"/>
    <n v="7.1981999999999999"/>
    <n v="0"/>
    <n v="0"/>
    <n v="0"/>
    <n v="0"/>
    <n v="0"/>
    <n v="1"/>
    <x v="0"/>
    <x v="0"/>
    <m/>
    <m/>
    <m/>
    <m/>
    <m/>
    <m/>
    <n v="7.3759752000000001"/>
    <m/>
    <m/>
    <m/>
    <m/>
    <m/>
    <m/>
    <m/>
    <m/>
    <m/>
    <m/>
    <m/>
    <s v="688458,56"/>
    <s v="6151231,51"/>
    <n v="7.3759752000000001"/>
    <n v="0"/>
    <n v="0"/>
  </r>
  <r>
    <n v="1497"/>
    <x v="758"/>
    <s v=""/>
    <x v="1780"/>
    <n v="2017"/>
    <n v="11458378"/>
    <x v="381"/>
    <x v="756"/>
    <x v="743"/>
    <n v="6660"/>
    <s v="Lintrup"/>
    <n v="575"/>
    <n v="110"/>
    <x v="270"/>
    <m/>
    <s v="ER"/>
    <s v="Erhvervsværk"/>
    <n v="352100"/>
    <n v="350020"/>
    <x v="921"/>
    <x v="1"/>
    <s v="kvt"/>
    <d v="2010-07-01T00:00:00"/>
    <m/>
    <n v="3"/>
    <n v="1.1200000000000001"/>
    <n v="1.5"/>
    <x v="1446"/>
    <n v="9.6948000000000008"/>
    <n v="0"/>
    <n v="9.2739600000000006"/>
    <n v="9.2739600000000006"/>
    <n v="0.16362575831428408"/>
    <n v="0.83637424168571595"/>
    <n v="0"/>
    <x v="0"/>
    <x v="0"/>
    <m/>
    <m/>
    <m/>
    <m/>
    <m/>
    <m/>
    <m/>
    <m/>
    <n v="29.624919999999999"/>
    <m/>
    <m/>
    <m/>
    <m/>
    <m/>
    <m/>
    <m/>
    <m/>
    <m/>
    <s v="497236,55"/>
    <s v="6137418,67"/>
    <n v="0"/>
    <n v="29.624919999999999"/>
    <n v="0"/>
  </r>
  <r>
    <n v="1497"/>
    <x v="758"/>
    <s v=""/>
    <x v="1781"/>
    <n v="2017"/>
    <n v="11458378"/>
    <x v="381"/>
    <x v="756"/>
    <x v="743"/>
    <n v="6660"/>
    <s v="Lintrup"/>
    <n v="575"/>
    <n v="110"/>
    <x v="270"/>
    <m/>
    <s v="ER"/>
    <s v="Erhvervsværk"/>
    <n v="352100"/>
    <n v="350020"/>
    <x v="201"/>
    <x v="1"/>
    <s v="kvt"/>
    <d v="2015-12-22T00:00:00"/>
    <m/>
    <n v="4.99"/>
    <n v="2"/>
    <n v="1.98"/>
    <x v="1447"/>
    <n v="33.440399999999997"/>
    <n v="0"/>
    <n v="46.190458800000002"/>
    <n v="46.190458800000002"/>
    <n v="0.13540565758076145"/>
    <n v="0.8645943424192386"/>
    <n v="0"/>
    <x v="0"/>
    <x v="0"/>
    <m/>
    <m/>
    <m/>
    <m/>
    <m/>
    <m/>
    <m/>
    <m/>
    <n v="123.482285"/>
    <m/>
    <m/>
    <m/>
    <m/>
    <m/>
    <m/>
    <m/>
    <m/>
    <m/>
    <s v="497236,55"/>
    <s v="6137418,67"/>
    <n v="0"/>
    <n v="123.482285"/>
    <n v="0"/>
  </r>
  <r>
    <n v="1502"/>
    <x v="759"/>
    <s v=""/>
    <x v="1782"/>
    <n v="2017"/>
    <n v="20683341"/>
    <x v="382"/>
    <x v="757"/>
    <x v="744"/>
    <n v="9550"/>
    <s v="Mariager"/>
    <n v="846"/>
    <m/>
    <x v="18"/>
    <n v="1"/>
    <s v="ER"/>
    <s v="Erhvervsværk"/>
    <n v="89300"/>
    <n v="80090"/>
    <x v="792"/>
    <x v="9"/>
    <s v="pev"/>
    <d v="1999-05-01T00:00:00"/>
    <m/>
    <n v="80.2"/>
    <n v="30"/>
    <n v="32"/>
    <x v="1448"/>
    <n v="21.128399999999999"/>
    <n v="0"/>
    <n v="18.7164"/>
    <n v="18.471599999999999"/>
    <n v="0"/>
    <n v="0.80045677684349348"/>
    <n v="0.19954322315650652"/>
    <x v="0"/>
    <x v="0"/>
    <m/>
    <m/>
    <m/>
    <m/>
    <m/>
    <m/>
    <n v="52.941913200000002"/>
    <m/>
    <m/>
    <m/>
    <m/>
    <m/>
    <m/>
    <m/>
    <m/>
    <m/>
    <m/>
    <m/>
    <s v="563846,29"/>
    <s v="6282364,81"/>
    <n v="52.941913200000002"/>
    <n v="0"/>
    <n v="0"/>
  </r>
  <r>
    <n v="1506"/>
    <x v="760"/>
    <s v=""/>
    <x v="1783"/>
    <n v="2017"/>
    <n v="10797780"/>
    <x v="383"/>
    <x v="758"/>
    <x v="745"/>
    <n v="9900"/>
    <s v="Frederikshavn"/>
    <n v="813"/>
    <m/>
    <x v="18"/>
    <m/>
    <s v="VA"/>
    <s v="Vandkraftværk"/>
    <n v="351100"/>
    <n v="350010"/>
    <x v="296"/>
    <x v="13"/>
    <s v="vkt"/>
    <d v="1985-09-29T00:00:00"/>
    <m/>
    <n v="0.02"/>
    <n v="0.02"/>
    <n v="0"/>
    <x v="394"/>
    <n v="0"/>
    <n v="0"/>
    <n v="0.44028"/>
    <n v="0.44028"/>
    <n v="0"/>
    <n v="1"/>
    <n v="0"/>
    <x v="0"/>
    <x v="0"/>
    <m/>
    <m/>
    <m/>
    <m/>
    <m/>
    <m/>
    <m/>
    <m/>
    <m/>
    <m/>
    <m/>
    <m/>
    <m/>
    <m/>
    <m/>
    <m/>
    <n v="0.44027999999999995"/>
    <m/>
    <s v="588118,04"/>
    <s v="6370788,44"/>
    <n v="0"/>
    <n v="0"/>
    <n v="0"/>
  </r>
  <r>
    <n v="1508"/>
    <x v="761"/>
    <s v=""/>
    <x v="1784"/>
    <n v="2017"/>
    <n v="11110004"/>
    <x v="384"/>
    <x v="759"/>
    <x v="746"/>
    <n v="8620"/>
    <s v="Kjellerup"/>
    <n v="740"/>
    <m/>
    <x v="18"/>
    <m/>
    <s v="VA"/>
    <s v="Vandkraftværk"/>
    <n v="351100"/>
    <n v="350010"/>
    <x v="922"/>
    <x v="13"/>
    <s v="vkt"/>
    <d v="1983-06-21T00:00:00"/>
    <m/>
    <n v="0.02"/>
    <n v="0.02"/>
    <n v="0"/>
    <x v="1449"/>
    <n v="0"/>
    <n v="0"/>
    <n v="9.3600000000000003E-2"/>
    <n v="9.3600000000000003E-2"/>
    <n v="0"/>
    <n v="1"/>
    <n v="0"/>
    <x v="0"/>
    <x v="0"/>
    <m/>
    <m/>
    <m/>
    <m/>
    <m/>
    <m/>
    <m/>
    <m/>
    <m/>
    <m/>
    <m/>
    <m/>
    <m/>
    <m/>
    <m/>
    <m/>
    <n v="9.3599999999999989E-2"/>
    <m/>
    <s v="526095"/>
    <s v="6239766"/>
    <n v="0"/>
    <n v="0"/>
    <n v="0"/>
  </r>
  <r>
    <n v="1509"/>
    <x v="762"/>
    <s v=""/>
    <x v="1785"/>
    <n v="2017"/>
    <n v="11110005"/>
    <x v="385"/>
    <x v="760"/>
    <x v="747"/>
    <n v="8600"/>
    <s v="Silkeborg"/>
    <n v="740"/>
    <m/>
    <x v="18"/>
    <m/>
    <s v="VA"/>
    <s v="Vandkraftværk"/>
    <n v="351100"/>
    <n v="350010"/>
    <x v="922"/>
    <x v="13"/>
    <s v="vkt"/>
    <d v="1985-04-16T00:00:00"/>
    <m/>
    <n v="0.04"/>
    <n v="0.04"/>
    <n v="0"/>
    <x v="21"/>
    <n v="0"/>
    <n v="0"/>
    <n v="0"/>
    <n v="0"/>
    <n v="0"/>
    <n v="1"/>
    <n v="0"/>
    <x v="0"/>
    <x v="0"/>
    <m/>
    <m/>
    <m/>
    <m/>
    <m/>
    <m/>
    <m/>
    <m/>
    <m/>
    <m/>
    <m/>
    <m/>
    <m/>
    <m/>
    <m/>
    <m/>
    <n v="0"/>
    <m/>
    <s v="533412"/>
    <s v="6227599"/>
    <n v="0"/>
    <n v="0"/>
    <n v="0"/>
  </r>
  <r>
    <n v="1511"/>
    <x v="763"/>
    <s v=""/>
    <x v="1786"/>
    <n v="2017"/>
    <n v="13662479"/>
    <x v="386"/>
    <x v="761"/>
    <x v="748"/>
    <n v="8800"/>
    <s v="Viborg"/>
    <n v="791"/>
    <m/>
    <x v="18"/>
    <m/>
    <s v="VA"/>
    <s v="Vandkraftværk"/>
    <n v="910200"/>
    <n v="910002"/>
    <x v="922"/>
    <x v="13"/>
    <s v="vkt"/>
    <d v="1990-03-09T00:00:00"/>
    <m/>
    <n v="0.02"/>
    <n v="0.02"/>
    <n v="0"/>
    <x v="21"/>
    <n v="0"/>
    <n v="0"/>
    <n v="0"/>
    <n v="0"/>
    <n v="0"/>
    <n v="1"/>
    <n v="0"/>
    <x v="0"/>
    <x v="0"/>
    <m/>
    <m/>
    <m/>
    <m/>
    <m/>
    <m/>
    <m/>
    <m/>
    <m/>
    <m/>
    <m/>
    <m/>
    <m/>
    <m/>
    <m/>
    <m/>
    <n v="0"/>
    <m/>
    <s v="527525,18"/>
    <s v="6253189,5"/>
    <n v="0"/>
    <n v="0"/>
    <n v="0"/>
  </r>
  <r>
    <n v="1512"/>
    <x v="764"/>
    <s v=""/>
    <x v="1787"/>
    <n v="2017"/>
    <n v="28331959"/>
    <x v="387"/>
    <x v="762"/>
    <x v="749"/>
    <n v="8600"/>
    <s v="Silkeborg"/>
    <n v="740"/>
    <m/>
    <x v="18"/>
    <m/>
    <s v="LO"/>
    <s v="Lokalt værk"/>
    <n v="351300"/>
    <n v="350010"/>
    <x v="923"/>
    <x v="5"/>
    <s v="kvt"/>
    <d v="2012-01-01T00:00:00"/>
    <m/>
    <n v="0.64"/>
    <n v="0.64"/>
    <n v="0"/>
    <x v="1450"/>
    <n v="0"/>
    <n v="0"/>
    <n v="6.1199999999999996E-3"/>
    <n v="6.1199999999999996E-3"/>
    <n v="0"/>
    <n v="1"/>
    <n v="0"/>
    <x v="0"/>
    <x v="0"/>
    <m/>
    <m/>
    <m/>
    <m/>
    <m/>
    <m/>
    <n v="1.6920000000000001E-2"/>
    <m/>
    <m/>
    <m/>
    <m/>
    <m/>
    <m/>
    <m/>
    <m/>
    <m/>
    <m/>
    <m/>
    <s v="535776,45"/>
    <s v="6228452,42"/>
    <n v="1.6920000000000001E-2"/>
    <n v="0"/>
    <n v="0"/>
  </r>
  <r>
    <n v="1513"/>
    <x v="765"/>
    <s v=""/>
    <x v="1788"/>
    <n v="2017"/>
    <n v="58401013"/>
    <x v="388"/>
    <x v="763"/>
    <x v="750"/>
    <n v="7330"/>
    <s v="Brande"/>
    <n v="756"/>
    <m/>
    <x v="18"/>
    <m/>
    <s v="VA"/>
    <s v="Vandkraftværk"/>
    <n v="351100"/>
    <n v="350010"/>
    <x v="922"/>
    <x v="13"/>
    <s v="vkt"/>
    <d v="1915-01-01T00:00:00"/>
    <d v="2018-12-31T00:00:00"/>
    <n v="0.1"/>
    <n v="0.1"/>
    <n v="0"/>
    <x v="21"/>
    <n v="0"/>
    <n v="0"/>
    <n v="0"/>
    <n v="0"/>
    <n v="0"/>
    <n v="1"/>
    <n v="0"/>
    <x v="0"/>
    <x v="0"/>
    <m/>
    <m/>
    <m/>
    <m/>
    <m/>
    <m/>
    <m/>
    <m/>
    <m/>
    <m/>
    <m/>
    <m/>
    <m/>
    <m/>
    <m/>
    <m/>
    <n v="0"/>
    <m/>
    <s v="505597"/>
    <s v="6197114"/>
    <n v="0"/>
    <n v="0"/>
    <n v="0"/>
  </r>
  <r>
    <n v="1516"/>
    <x v="766"/>
    <s v=""/>
    <x v="1789"/>
    <n v="2017"/>
    <n v="11110007"/>
    <x v="389"/>
    <x v="764"/>
    <x v="751"/>
    <n v="7183"/>
    <s v="Randbøl"/>
    <n v="630"/>
    <m/>
    <x v="18"/>
    <m/>
    <s v="VA"/>
    <s v="Vandkraftværk"/>
    <n v="351100"/>
    <n v="350010"/>
    <x v="922"/>
    <x v="13"/>
    <s v="vkt"/>
    <d v="1984-07-02T00:00:00"/>
    <m/>
    <n v="0.08"/>
    <n v="0.08"/>
    <n v="0"/>
    <x v="1451"/>
    <n v="0"/>
    <n v="0"/>
    <n v="1.2718799999999999"/>
    <n v="1.2718799999999999"/>
    <n v="0"/>
    <n v="1"/>
    <n v="0"/>
    <x v="0"/>
    <x v="0"/>
    <m/>
    <m/>
    <m/>
    <m/>
    <m/>
    <m/>
    <m/>
    <m/>
    <m/>
    <m/>
    <m/>
    <m/>
    <m/>
    <m/>
    <m/>
    <m/>
    <n v="1.2718800000000001"/>
    <m/>
    <s v="513748"/>
    <s v="6173887"/>
    <n v="0"/>
    <n v="0"/>
    <n v="0"/>
  </r>
  <r>
    <n v="1517"/>
    <x v="767"/>
    <s v=""/>
    <x v="1790"/>
    <n v="2017"/>
    <n v="11110008"/>
    <x v="390"/>
    <x v="765"/>
    <x v="752"/>
    <n v="7183"/>
    <s v="Randbøl"/>
    <n v="630"/>
    <m/>
    <x v="18"/>
    <m/>
    <s v="VA"/>
    <s v="Vandkraftværk"/>
    <n v="351100"/>
    <n v="350010"/>
    <x v="922"/>
    <x v="13"/>
    <s v="vkt"/>
    <d v="1980-01-01T00:00:00"/>
    <m/>
    <n v="0.05"/>
    <n v="0.05"/>
    <n v="0"/>
    <x v="1452"/>
    <n v="0"/>
    <n v="0"/>
    <n v="0.15336"/>
    <n v="0.15336"/>
    <n v="0"/>
    <n v="1"/>
    <n v="0"/>
    <x v="0"/>
    <x v="0"/>
    <m/>
    <m/>
    <m/>
    <m/>
    <m/>
    <m/>
    <m/>
    <m/>
    <m/>
    <m/>
    <m/>
    <m/>
    <m/>
    <m/>
    <m/>
    <m/>
    <n v="0.15336000000000002"/>
    <m/>
    <s v="516296,07"/>
    <s v="6171731,37"/>
    <n v="0"/>
    <n v="0"/>
    <n v="0"/>
  </r>
  <r>
    <n v="1518"/>
    <x v="768"/>
    <s v=""/>
    <x v="1791"/>
    <n v="2017"/>
    <n v="34935319"/>
    <x v="391"/>
    <x v="766"/>
    <x v="753"/>
    <n v="7183"/>
    <s v="Randbøl"/>
    <n v="630"/>
    <m/>
    <x v="18"/>
    <m/>
    <s v="VA"/>
    <s v="Vandkraftværk"/>
    <n v="467310"/>
    <n v="460000"/>
    <x v="922"/>
    <x v="13"/>
    <s v="vkt"/>
    <d v="1983-12-06T00:00:00"/>
    <m/>
    <n v="0.02"/>
    <n v="0.02"/>
    <n v="0"/>
    <x v="21"/>
    <n v="0"/>
    <n v="0"/>
    <n v="0"/>
    <n v="0"/>
    <n v="0"/>
    <n v="1"/>
    <n v="0"/>
    <x v="0"/>
    <x v="0"/>
    <m/>
    <m/>
    <m/>
    <m/>
    <m/>
    <m/>
    <m/>
    <m/>
    <m/>
    <m/>
    <m/>
    <m/>
    <m/>
    <m/>
    <m/>
    <m/>
    <n v="0"/>
    <m/>
    <s v="517648"/>
    <s v="6173804"/>
    <n v="0"/>
    <n v="0"/>
    <n v="0"/>
  </r>
  <r>
    <n v="1519"/>
    <x v="769"/>
    <s v=""/>
    <x v="1792"/>
    <n v="2017"/>
    <n v="75656513"/>
    <x v="392"/>
    <x v="767"/>
    <x v="754"/>
    <n v="7300"/>
    <s v="Jelling"/>
    <n v="630"/>
    <m/>
    <x v="18"/>
    <m/>
    <s v="VA"/>
    <s v="Vandkraftværk"/>
    <n v="14700"/>
    <n v="10000"/>
    <x v="922"/>
    <x v="13"/>
    <s v="vkt"/>
    <d v="1984-01-09T00:00:00"/>
    <m/>
    <n v="0.03"/>
    <n v="0.03"/>
    <n v="0"/>
    <x v="1453"/>
    <n v="0"/>
    <n v="0"/>
    <n v="0.16955999999999999"/>
    <n v="0.16955999999999999"/>
    <n v="0"/>
    <n v="1"/>
    <n v="0"/>
    <x v="0"/>
    <x v="0"/>
    <m/>
    <m/>
    <m/>
    <m/>
    <m/>
    <m/>
    <m/>
    <m/>
    <m/>
    <m/>
    <m/>
    <m/>
    <m/>
    <m/>
    <m/>
    <m/>
    <n v="0.16955999999999999"/>
    <m/>
    <s v="529465,08"/>
    <s v="6177436,22"/>
    <n v="0"/>
    <n v="0"/>
    <n v="0"/>
  </r>
  <r>
    <n v="1523"/>
    <x v="770"/>
    <s v=""/>
    <x v="1793"/>
    <n v="2017"/>
    <n v="10869609"/>
    <x v="393"/>
    <x v="768"/>
    <x v="755"/>
    <n v="6500"/>
    <s v="Vojens"/>
    <n v="510"/>
    <m/>
    <x v="18"/>
    <m/>
    <s v="VA"/>
    <s v="Vandkraftværk"/>
    <n v="949900"/>
    <n v="940000"/>
    <x v="922"/>
    <x v="13"/>
    <s v="vkt"/>
    <d v="1983-10-14T00:00:00"/>
    <m/>
    <n v="0.04"/>
    <n v="0.04"/>
    <n v="0"/>
    <x v="1454"/>
    <n v="0"/>
    <n v="0"/>
    <n v="0.80135999999999996"/>
    <n v="0.80135999999999996"/>
    <n v="0"/>
    <n v="1"/>
    <n v="0"/>
    <x v="0"/>
    <x v="0"/>
    <m/>
    <m/>
    <m/>
    <m/>
    <m/>
    <m/>
    <m/>
    <m/>
    <m/>
    <m/>
    <m/>
    <m/>
    <m/>
    <m/>
    <m/>
    <m/>
    <n v="0.80135999999999996"/>
    <m/>
    <s v="523807"/>
    <s v="6121527"/>
    <n v="0"/>
    <n v="0"/>
    <n v="0"/>
  </r>
  <r>
    <n v="1524"/>
    <x v="771"/>
    <s v=""/>
    <x v="1794"/>
    <n v="2017"/>
    <n v="11110010"/>
    <x v="394"/>
    <x v="769"/>
    <x v="756"/>
    <n v="6650"/>
    <s v="Brørup"/>
    <n v="575"/>
    <m/>
    <x v="18"/>
    <m/>
    <s v="VA"/>
    <s v="Vandkraftværk"/>
    <n v="351100"/>
    <n v="350010"/>
    <x v="922"/>
    <x v="13"/>
    <s v="vkt"/>
    <d v="1981-03-10T00:00:00"/>
    <m/>
    <n v="5.0000000000000001E-3"/>
    <n v="5.0000000000000001E-3"/>
    <n v="0"/>
    <x v="1455"/>
    <n v="0"/>
    <n v="0"/>
    <n v="2.8080000000000001E-2"/>
    <n v="2.8080000000000001E-2"/>
    <n v="0"/>
    <n v="1"/>
    <n v="0"/>
    <x v="0"/>
    <x v="0"/>
    <m/>
    <m/>
    <m/>
    <m/>
    <m/>
    <m/>
    <m/>
    <m/>
    <m/>
    <m/>
    <m/>
    <m/>
    <m/>
    <m/>
    <m/>
    <m/>
    <n v="2.8079999999999997E-2"/>
    <m/>
    <s v="503064"/>
    <s v="6144769"/>
    <n v="0"/>
    <n v="0"/>
    <n v="0"/>
  </r>
  <r>
    <n v="1525"/>
    <x v="772"/>
    <s v=""/>
    <x v="1795"/>
    <n v="2017"/>
    <n v="38097512"/>
    <x v="395"/>
    <x v="770"/>
    <x v="757"/>
    <n v="6510"/>
    <s v="Gram"/>
    <n v="510"/>
    <m/>
    <x v="18"/>
    <m/>
    <s v="VA"/>
    <s v="Vandkraftværk"/>
    <n v="551010"/>
    <n v="550000"/>
    <x v="922"/>
    <x v="13"/>
    <s v="vkt"/>
    <d v="1962-01-01T00:00:00"/>
    <m/>
    <n v="0.11"/>
    <n v="0.11"/>
    <n v="0"/>
    <x v="21"/>
    <n v="0"/>
    <n v="0"/>
    <n v="0"/>
    <n v="0"/>
    <n v="0"/>
    <n v="1"/>
    <n v="0"/>
    <x v="0"/>
    <x v="0"/>
    <m/>
    <m/>
    <m/>
    <m/>
    <m/>
    <m/>
    <m/>
    <m/>
    <m/>
    <m/>
    <m/>
    <m/>
    <m/>
    <m/>
    <m/>
    <m/>
    <n v="0"/>
    <m/>
    <s v="503252"/>
    <s v="6127108"/>
    <n v="0"/>
    <n v="0"/>
    <n v="0"/>
  </r>
  <r>
    <n v="1531"/>
    <x v="773"/>
    <s v=""/>
    <x v="1796"/>
    <n v="2017"/>
    <n v="17515039"/>
    <x v="396"/>
    <x v="771"/>
    <x v="758"/>
    <n v="5863"/>
    <s v="Ferritslev Fyn"/>
    <n v="430"/>
    <m/>
    <x v="18"/>
    <m/>
    <s v="VA"/>
    <s v="Vandkraftværk"/>
    <n v="15000"/>
    <n v="10000"/>
    <x v="922"/>
    <x v="13"/>
    <s v="vkt"/>
    <d v="1980-09-12T00:00:00"/>
    <m/>
    <n v="0.01"/>
    <n v="0.01"/>
    <n v="0"/>
    <x v="21"/>
    <n v="0"/>
    <n v="0"/>
    <n v="0"/>
    <n v="0"/>
    <n v="0"/>
    <n v="1"/>
    <n v="0"/>
    <x v="0"/>
    <x v="0"/>
    <m/>
    <m/>
    <m/>
    <m/>
    <m/>
    <m/>
    <m/>
    <m/>
    <m/>
    <m/>
    <m/>
    <m/>
    <m/>
    <m/>
    <m/>
    <m/>
    <n v="0"/>
    <m/>
    <s v="599395"/>
    <s v="6131619"/>
    <n v="0"/>
    <n v="0"/>
    <n v="0"/>
  </r>
  <r>
    <n v="1532"/>
    <x v="774"/>
    <s v=""/>
    <x v="1797"/>
    <n v="2017"/>
    <n v="11110011"/>
    <x v="397"/>
    <x v="772"/>
    <x v="759"/>
    <n v="5800"/>
    <s v="Nyborg"/>
    <n v="450"/>
    <m/>
    <x v="18"/>
    <m/>
    <s v="VA"/>
    <s v="Vandkraftværk"/>
    <n v="351100"/>
    <n v="350010"/>
    <x v="922"/>
    <x v="13"/>
    <s v="vkt"/>
    <d v="1981-01-26T00:00:00"/>
    <m/>
    <n v="2E-3"/>
    <n v="2E-3"/>
    <n v="0"/>
    <x v="21"/>
    <n v="0"/>
    <n v="0"/>
    <n v="0"/>
    <n v="0"/>
    <n v="0"/>
    <n v="1"/>
    <n v="0"/>
    <x v="0"/>
    <x v="0"/>
    <m/>
    <m/>
    <m/>
    <m/>
    <m/>
    <m/>
    <m/>
    <m/>
    <m/>
    <m/>
    <m/>
    <m/>
    <m/>
    <m/>
    <m/>
    <m/>
    <n v="0"/>
    <m/>
    <s v="608495"/>
    <s v="6128155"/>
    <n v="0"/>
    <n v="0"/>
    <n v="0"/>
  </r>
  <r>
    <n v="1533"/>
    <x v="775"/>
    <s v=""/>
    <x v="1798"/>
    <n v="2017"/>
    <n v="53831419"/>
    <x v="398"/>
    <x v="773"/>
    <x v="760"/>
    <n v="5464"/>
    <s v="Brenderup Fyn"/>
    <n v="410"/>
    <m/>
    <x v="18"/>
    <m/>
    <s v="VA"/>
    <s v="Vandkraftværk"/>
    <n v="351100"/>
    <n v="350010"/>
    <x v="922"/>
    <x v="13"/>
    <s v="vkt"/>
    <d v="1991-10-20T00:00:00"/>
    <m/>
    <n v="0.01"/>
    <n v="0.01"/>
    <n v="0"/>
    <x v="21"/>
    <n v="0"/>
    <n v="0"/>
    <n v="0"/>
    <n v="0"/>
    <n v="0"/>
    <n v="1"/>
    <n v="0"/>
    <x v="0"/>
    <x v="0"/>
    <m/>
    <m/>
    <m/>
    <m/>
    <m/>
    <m/>
    <m/>
    <m/>
    <m/>
    <m/>
    <m/>
    <m/>
    <m/>
    <m/>
    <m/>
    <m/>
    <n v="0"/>
    <m/>
    <s v="562189"/>
    <s v="6148727"/>
    <n v="0"/>
    <n v="0"/>
    <n v="0"/>
  </r>
  <r>
    <n v="1536"/>
    <x v="776"/>
    <s v=""/>
    <x v="1799"/>
    <n v="2017"/>
    <n v="19358135"/>
    <x v="399"/>
    <x v="774"/>
    <x v="761"/>
    <n v="5450"/>
    <s v="Otterup"/>
    <n v="480"/>
    <m/>
    <x v="18"/>
    <m/>
    <s v="VA"/>
    <s v="Vandkraftværk"/>
    <n v="14610"/>
    <n v="10000"/>
    <x v="922"/>
    <x v="13"/>
    <s v="vkt"/>
    <d v="1979-01-19T00:00:00"/>
    <m/>
    <n v="0.01"/>
    <n v="0.01"/>
    <n v="0"/>
    <x v="21"/>
    <n v="0"/>
    <n v="0"/>
    <n v="0"/>
    <n v="0"/>
    <n v="0"/>
    <n v="1"/>
    <n v="0"/>
    <x v="0"/>
    <x v="0"/>
    <m/>
    <m/>
    <m/>
    <m/>
    <m/>
    <m/>
    <m/>
    <m/>
    <m/>
    <m/>
    <m/>
    <m/>
    <m/>
    <m/>
    <m/>
    <m/>
    <n v="0"/>
    <m/>
    <s v="580156"/>
    <s v="6159341"/>
    <n v="0"/>
    <n v="0"/>
    <n v="0"/>
  </r>
  <r>
    <n v="1541"/>
    <x v="777"/>
    <s v=""/>
    <x v="1800"/>
    <n v="2017"/>
    <n v="13898588"/>
    <x v="400"/>
    <x v="775"/>
    <x v="762"/>
    <n v="8832"/>
    <s v="Skals"/>
    <n v="791"/>
    <m/>
    <x v="18"/>
    <m/>
    <s v="LO"/>
    <s v="Lokalt værk"/>
    <n v="711230"/>
    <n v="710000"/>
    <x v="924"/>
    <x v="1"/>
    <s v="pev"/>
    <d v="2000-03-01T00:00:00"/>
    <m/>
    <n v="0.3"/>
    <n v="0.1"/>
    <n v="0.2"/>
    <x v="1456"/>
    <n v="2.5992000000000002"/>
    <n v="0"/>
    <n v="1.56924"/>
    <n v="1.56924"/>
    <n v="0"/>
    <n v="0.73498638532318872"/>
    <n v="0.26501361467681128"/>
    <x v="0"/>
    <x v="0"/>
    <m/>
    <m/>
    <m/>
    <m/>
    <m/>
    <m/>
    <m/>
    <m/>
    <n v="4.903899"/>
    <m/>
    <m/>
    <m/>
    <m/>
    <m/>
    <m/>
    <m/>
    <m/>
    <m/>
    <s v="519404"/>
    <s v="6271601"/>
    <n v="0"/>
    <n v="4.903899"/>
    <n v="0"/>
  </r>
  <r>
    <n v="1542"/>
    <x v="778"/>
    <s v=""/>
    <x v="1801"/>
    <n v="2017"/>
    <n v="25024737"/>
    <x v="401"/>
    <x v="776"/>
    <x v="763"/>
    <n v="4400"/>
    <s v="Kalundborg"/>
    <n v="326"/>
    <m/>
    <x v="18"/>
    <m/>
    <s v="LO"/>
    <s v="Lokalt værk"/>
    <n v="351100"/>
    <n v="350010"/>
    <x v="925"/>
    <x v="1"/>
    <s v="kvt"/>
    <d v="2001-05-01T00:00:00"/>
    <m/>
    <n v="0.34"/>
    <n v="0.11"/>
    <n v="0.18"/>
    <x v="1457"/>
    <n v="0"/>
    <n v="0"/>
    <n v="0.66600000000000004"/>
    <n v="0.66600000000000004"/>
    <n v="0"/>
    <n v="1"/>
    <n v="0"/>
    <x v="0"/>
    <x v="0"/>
    <m/>
    <m/>
    <m/>
    <m/>
    <m/>
    <m/>
    <m/>
    <m/>
    <n v="2.0812010000000001"/>
    <m/>
    <m/>
    <m/>
    <m/>
    <m/>
    <m/>
    <m/>
    <m/>
    <m/>
    <s v="636200"/>
    <s v="6172493"/>
    <n v="0"/>
    <n v="2.0812010000000001"/>
    <n v="0"/>
  </r>
  <r>
    <n v="1542"/>
    <x v="779"/>
    <s v=""/>
    <x v="1802"/>
    <n v="2017"/>
    <n v="25024737"/>
    <x v="401"/>
    <x v="777"/>
    <x v="764"/>
    <n v="4000"/>
    <s v="Roskilde"/>
    <n v="265"/>
    <m/>
    <x v="18"/>
    <m/>
    <s v="LO"/>
    <s v="Lokalt værk"/>
    <n v="351100"/>
    <n v="350010"/>
    <x v="925"/>
    <x v="1"/>
    <s v="kvt"/>
    <d v="2002-02-15T00:00:00"/>
    <m/>
    <n v="0.32"/>
    <n v="0.1"/>
    <n v="0.13"/>
    <x v="1458"/>
    <n v="0"/>
    <n v="0"/>
    <n v="1.3449599999999999"/>
    <n v="1.3449599999999999"/>
    <n v="0"/>
    <n v="1"/>
    <n v="0"/>
    <x v="0"/>
    <x v="0"/>
    <m/>
    <m/>
    <m/>
    <m/>
    <m/>
    <m/>
    <m/>
    <m/>
    <n v="4.2029969999999999"/>
    <m/>
    <m/>
    <m/>
    <m/>
    <m/>
    <m/>
    <m/>
    <m/>
    <m/>
    <s v="698183"/>
    <s v="6166443"/>
    <n v="0"/>
    <n v="4.2029969999999999"/>
    <n v="0"/>
  </r>
  <r>
    <n v="1542"/>
    <x v="780"/>
    <s v=""/>
    <x v="1803"/>
    <n v="2017"/>
    <n v="25024737"/>
    <x v="401"/>
    <x v="778"/>
    <x v="765"/>
    <n v="6310"/>
    <s v="Broager"/>
    <n v="540"/>
    <m/>
    <x v="18"/>
    <m/>
    <s v="LO"/>
    <s v="Lokalt værk"/>
    <n v="351100"/>
    <n v="350010"/>
    <x v="925"/>
    <x v="1"/>
    <s v="kvt"/>
    <d v="2002-11-15T00:00:00"/>
    <m/>
    <n v="0.24"/>
    <n v="0.06"/>
    <n v="0.09"/>
    <x v="1459"/>
    <n v="0"/>
    <n v="0"/>
    <n v="0.41760000000000003"/>
    <n v="0.41760000000000003"/>
    <n v="0"/>
    <n v="1"/>
    <n v="0"/>
    <x v="0"/>
    <x v="0"/>
    <m/>
    <m/>
    <m/>
    <m/>
    <m/>
    <m/>
    <m/>
    <m/>
    <n v="1.304997"/>
    <m/>
    <m/>
    <m/>
    <m/>
    <m/>
    <m/>
    <m/>
    <m/>
    <m/>
    <s v="541710"/>
    <s v="6084408"/>
    <n v="0"/>
    <n v="1.304997"/>
    <n v="0"/>
  </r>
  <r>
    <n v="1542"/>
    <x v="781"/>
    <s v=""/>
    <x v="1804"/>
    <n v="2017"/>
    <n v="25024737"/>
    <x v="401"/>
    <x v="779"/>
    <x v="766"/>
    <n v="4970"/>
    <s v="Rødby"/>
    <n v="360"/>
    <m/>
    <x v="18"/>
    <m/>
    <s v="LO"/>
    <s v="Lokalt værk"/>
    <n v="351100"/>
    <n v="350010"/>
    <x v="296"/>
    <x v="1"/>
    <s v="kvt"/>
    <d v="2008-07-01T00:00:00"/>
    <m/>
    <n v="0.12"/>
    <n v="7.0000000000000007E-2"/>
    <n v="0.06"/>
    <x v="1460"/>
    <n v="0"/>
    <n v="0"/>
    <n v="0.74772000000000005"/>
    <n v="0.74772000000000005"/>
    <n v="0"/>
    <n v="1"/>
    <n v="0"/>
    <x v="0"/>
    <x v="0"/>
    <m/>
    <m/>
    <m/>
    <m/>
    <m/>
    <m/>
    <m/>
    <m/>
    <n v="2.3368000000000002"/>
    <m/>
    <m/>
    <m/>
    <m/>
    <m/>
    <m/>
    <m/>
    <m/>
    <m/>
    <s v="650613"/>
    <s v="6065379"/>
    <n v="0"/>
    <n v="2.3368000000000002"/>
    <n v="0"/>
  </r>
  <r>
    <n v="1542"/>
    <x v="782"/>
    <s v=""/>
    <x v="1805"/>
    <n v="2017"/>
    <n v="25024737"/>
    <x v="401"/>
    <x v="780"/>
    <x v="767"/>
    <n v="4700"/>
    <s v="Næstved"/>
    <n v="370"/>
    <m/>
    <x v="18"/>
    <m/>
    <s v="LO"/>
    <s v="Lokalt værk"/>
    <n v="351100"/>
    <n v="350010"/>
    <x v="296"/>
    <x v="1"/>
    <s v="kvt"/>
    <d v="2012-01-01T00:00:00"/>
    <m/>
    <n v="0.17"/>
    <n v="0.08"/>
    <n v="0.1"/>
    <x v="1461"/>
    <n v="0"/>
    <n v="0"/>
    <n v="0.97596000000000005"/>
    <n v="0.97596000000000005"/>
    <n v="0"/>
    <n v="1"/>
    <n v="0"/>
    <x v="0"/>
    <x v="0"/>
    <m/>
    <m/>
    <m/>
    <m/>
    <m/>
    <m/>
    <m/>
    <m/>
    <n v="3.0498919999999998"/>
    <m/>
    <m/>
    <m/>
    <m/>
    <m/>
    <m/>
    <m/>
    <m/>
    <m/>
    <s v="674533,23"/>
    <s v="6122338,17"/>
    <n v="0"/>
    <n v="3.0498919999999998"/>
    <n v="0"/>
  </r>
  <r>
    <n v="1549"/>
    <x v="783"/>
    <s v=""/>
    <x v="1806"/>
    <n v="2017"/>
    <n v="45231216"/>
    <x v="402"/>
    <x v="781"/>
    <x v="768"/>
    <n v="6690"/>
    <s v="Gørding"/>
    <n v="561"/>
    <m/>
    <x v="18"/>
    <n v="13"/>
    <s v="ER"/>
    <s v="Erhvervsværk"/>
    <n v="233200"/>
    <n v="230020"/>
    <x v="926"/>
    <x v="1"/>
    <s v="pev"/>
    <d v="1999-08-01T00:00:00"/>
    <m/>
    <n v="1.371"/>
    <n v="0.55000000000000004"/>
    <n v="0.7"/>
    <x v="1462"/>
    <n v="8.8596000000000004"/>
    <n v="0"/>
    <n v="5.5835999999999997"/>
    <n v="2.556"/>
    <n v="0"/>
    <n v="0.69852383254242278"/>
    <n v="0.30147616745757722"/>
    <x v="0"/>
    <x v="0"/>
    <m/>
    <m/>
    <m/>
    <m/>
    <m/>
    <m/>
    <n v="14.6936988"/>
    <m/>
    <m/>
    <m/>
    <m/>
    <m/>
    <m/>
    <m/>
    <m/>
    <m/>
    <m/>
    <m/>
    <s v="487626,55"/>
    <s v="6148865,38"/>
    <n v="14.6936988"/>
    <n v="0"/>
    <n v="0"/>
  </r>
  <r>
    <n v="1553"/>
    <x v="784"/>
    <s v=""/>
    <x v="1807"/>
    <n v="2017"/>
    <n v="11372732"/>
    <x v="403"/>
    <x v="782"/>
    <x v="769"/>
    <n v="9480"/>
    <s v="Løkken"/>
    <n v="849"/>
    <m/>
    <x v="18"/>
    <m/>
    <s v="LO"/>
    <s v="Lokalt værk"/>
    <n v="351100"/>
    <n v="350010"/>
    <x v="247"/>
    <x v="1"/>
    <s v="kvt"/>
    <d v="1999-04-07T00:00:00"/>
    <m/>
    <n v="1.8"/>
    <n v="0.55000000000000004"/>
    <n v="1.1000000000000001"/>
    <x v="1463"/>
    <n v="0.70920000000000005"/>
    <n v="0"/>
    <n v="0.31247999999999998"/>
    <n v="0.31247999999999998"/>
    <n v="0.29491017964071858"/>
    <n v="0.70508982035928147"/>
    <n v="0"/>
    <x v="0"/>
    <x v="0"/>
    <m/>
    <m/>
    <m/>
    <m/>
    <m/>
    <m/>
    <n v="1.2024000000000001"/>
    <m/>
    <m/>
    <m/>
    <m/>
    <m/>
    <m/>
    <m/>
    <m/>
    <m/>
    <m/>
    <m/>
    <s v="540887,81"/>
    <s v="6354477,96"/>
    <n v="1.2024000000000001"/>
    <n v="0"/>
    <n v="0"/>
  </r>
  <r>
    <n v="1555"/>
    <x v="785"/>
    <s v=""/>
    <x v="1808"/>
    <n v="2017"/>
    <n v="11110014"/>
    <x v="404"/>
    <x v="783"/>
    <x v="770"/>
    <n v="8450"/>
    <s v="Hammel"/>
    <n v="710"/>
    <m/>
    <x v="18"/>
    <m/>
    <s v="VA"/>
    <s v="Vandkraftværk"/>
    <n v="11300"/>
    <n v="10000"/>
    <x v="927"/>
    <x v="13"/>
    <s v="vkt"/>
    <d v="1999-07-20T00:00:00"/>
    <m/>
    <n v="0.02"/>
    <n v="0.02"/>
    <n v="0"/>
    <x v="1464"/>
    <n v="0"/>
    <n v="0"/>
    <n v="6.1920000000000003E-2"/>
    <n v="6.1920000000000003E-2"/>
    <n v="0"/>
    <n v="1"/>
    <n v="0"/>
    <x v="0"/>
    <x v="0"/>
    <m/>
    <m/>
    <m/>
    <m/>
    <m/>
    <m/>
    <m/>
    <m/>
    <m/>
    <m/>
    <m/>
    <m/>
    <m/>
    <m/>
    <m/>
    <m/>
    <n v="6.1920000000000003E-2"/>
    <m/>
    <s v="555504"/>
    <s v="6234999"/>
    <n v="0"/>
    <n v="0"/>
    <n v="0"/>
  </r>
  <r>
    <n v="1563"/>
    <x v="786"/>
    <s v=""/>
    <x v="1809"/>
    <n v="2017"/>
    <n v="21999040"/>
    <x v="405"/>
    <x v="784"/>
    <x v="771"/>
    <n v="6990"/>
    <s v="Ulfborg"/>
    <n v="661"/>
    <n v="455"/>
    <x v="297"/>
    <m/>
    <s v="FJ"/>
    <s v="Fjernvarmeværk"/>
    <n v="353000"/>
    <n v="350030"/>
    <x v="13"/>
    <x v="0"/>
    <s v="fvv"/>
    <d v="1999-08-26T00:00:00"/>
    <m/>
    <n v="0.88888900000000004"/>
    <n v="0"/>
    <n v="0.8"/>
    <x v="1465"/>
    <n v="11.286"/>
    <n v="11.286"/>
    <n v="0"/>
    <n v="0"/>
    <n v="1"/>
    <n v="0"/>
    <n v="0"/>
    <x v="0"/>
    <x v="0"/>
    <m/>
    <m/>
    <m/>
    <m/>
    <m/>
    <m/>
    <m/>
    <m/>
    <m/>
    <n v="11.571"/>
    <m/>
    <m/>
    <m/>
    <m/>
    <m/>
    <m/>
    <m/>
    <m/>
    <s v="450205"/>
    <s v="6240520"/>
    <n v="0"/>
    <n v="11.571"/>
    <n v="0"/>
  </r>
  <r>
    <n v="1578"/>
    <x v="787"/>
    <s v=""/>
    <x v="1810"/>
    <n v="2017"/>
    <n v="12711204"/>
    <x v="406"/>
    <x v="785"/>
    <x v="772"/>
    <n v="9560"/>
    <s v="Hadsund"/>
    <n v="846"/>
    <m/>
    <x v="18"/>
    <m/>
    <s v="ER"/>
    <s v="Erhvervsværk"/>
    <n v="14610"/>
    <n v="10000"/>
    <x v="928"/>
    <x v="1"/>
    <s v="pev"/>
    <d v="2000-08-15T00:00:00"/>
    <m/>
    <n v="1.5"/>
    <n v="0.35"/>
    <n v="1"/>
    <x v="1466"/>
    <n v="4.2933599999999998"/>
    <n v="0"/>
    <n v="2.8623599999999998"/>
    <n v="2.8623599999999998"/>
    <n v="0"/>
    <n v="0.74500742285116828"/>
    <n v="0.25499257714883172"/>
    <x v="0"/>
    <x v="0"/>
    <m/>
    <m/>
    <m/>
    <m/>
    <m/>
    <m/>
    <m/>
    <m/>
    <n v="8.4185979999999994"/>
    <m/>
    <m/>
    <m/>
    <m/>
    <m/>
    <m/>
    <m/>
    <m/>
    <m/>
    <s v="567956"/>
    <s v="6291296"/>
    <n v="0"/>
    <n v="8.4185979999999994"/>
    <n v="0"/>
  </r>
  <r>
    <n v="1581"/>
    <x v="788"/>
    <s v=""/>
    <x v="1811"/>
    <n v="2017"/>
    <n v="16993409"/>
    <x v="407"/>
    <x v="786"/>
    <x v="773"/>
    <n v="4760"/>
    <s v="Vordingborg"/>
    <n v="390"/>
    <m/>
    <x v="18"/>
    <n v="1"/>
    <s v="ER"/>
    <s v="Erhvervsværk"/>
    <n v="110600"/>
    <n v="110000"/>
    <x v="544"/>
    <x v="1"/>
    <s v="pev"/>
    <d v="2000-05-15T00:00:00"/>
    <m/>
    <n v="27"/>
    <n v="11"/>
    <n v="11.5"/>
    <x v="1467"/>
    <n v="10.1106"/>
    <n v="0"/>
    <n v="9.2498400000000007"/>
    <n v="7.5254399999999997"/>
    <n v="0"/>
    <n v="0.77670070420575499"/>
    <n v="0.22329929579424501"/>
    <x v="0"/>
    <x v="0"/>
    <m/>
    <m/>
    <m/>
    <m/>
    <m/>
    <m/>
    <n v="22.639122"/>
    <m/>
    <m/>
    <m/>
    <m/>
    <m/>
    <m/>
    <m/>
    <m/>
    <m/>
    <m/>
    <m/>
    <s v="688690,89"/>
    <s v="6103649,75"/>
    <n v="22.639122"/>
    <n v="0"/>
    <n v="0"/>
  </r>
  <r>
    <n v="1581"/>
    <x v="788"/>
    <s v=""/>
    <x v="1812"/>
    <n v="2017"/>
    <n v="16993409"/>
    <x v="407"/>
    <x v="786"/>
    <x v="773"/>
    <n v="4760"/>
    <s v="Vordingborg"/>
    <n v="390"/>
    <m/>
    <x v="18"/>
    <n v="1"/>
    <s v="ER"/>
    <s v="Erhvervsværk"/>
    <n v="110600"/>
    <n v="110000"/>
    <x v="20"/>
    <x v="5"/>
    <s v="pev"/>
    <d v="2015-04-01T00:00:00"/>
    <m/>
    <n v="0.2"/>
    <n v="7.8E-2"/>
    <n v="7.8E-2"/>
    <x v="1468"/>
    <n v="0"/>
    <n v="0"/>
    <n v="7.7399999999999998E-5"/>
    <n v="0"/>
    <n v="0"/>
    <n v="1"/>
    <n v="0"/>
    <x v="0"/>
    <x v="0"/>
    <m/>
    <m/>
    <m/>
    <n v="1.9369800000000001E-4"/>
    <m/>
    <m/>
    <m/>
    <m/>
    <m/>
    <m/>
    <m/>
    <m/>
    <m/>
    <m/>
    <m/>
    <m/>
    <m/>
    <m/>
    <s v="688690,89"/>
    <s v="6103649,75"/>
    <n v="1.9369800000000001E-4"/>
    <n v="0"/>
    <n v="0"/>
  </r>
  <r>
    <n v="1585"/>
    <x v="789"/>
    <s v=""/>
    <x v="1813"/>
    <n v="2017"/>
    <n v="18653087"/>
    <x v="408"/>
    <x v="787"/>
    <x v="774"/>
    <n v="8300"/>
    <s v="Odder"/>
    <n v="727"/>
    <n v="420"/>
    <x v="298"/>
    <m/>
    <s v="DC"/>
    <s v="Decentralt værk"/>
    <n v="351100"/>
    <n v="350010"/>
    <x v="929"/>
    <x v="0"/>
    <s v="fvv"/>
    <d v="1996-10-01T00:00:00"/>
    <m/>
    <n v="4.46"/>
    <n v="0"/>
    <n v="4"/>
    <x v="1469"/>
    <n v="3.7044000000000001"/>
    <n v="3.6853199999999999"/>
    <n v="0"/>
    <n v="0"/>
    <n v="1"/>
    <n v="0"/>
    <n v="0"/>
    <x v="0"/>
    <x v="0"/>
    <m/>
    <m/>
    <m/>
    <m/>
    <m/>
    <m/>
    <n v="4.9366152000000003"/>
    <m/>
    <m/>
    <m/>
    <m/>
    <m/>
    <m/>
    <m/>
    <m/>
    <m/>
    <m/>
    <m/>
    <s v="577813"/>
    <s v="6198475"/>
    <n v="4.9366152000000003"/>
    <n v="0"/>
    <n v="0"/>
  </r>
  <r>
    <n v="1585"/>
    <x v="789"/>
    <s v=""/>
    <x v="1814"/>
    <n v="2017"/>
    <n v="18653087"/>
    <x v="408"/>
    <x v="787"/>
    <x v="774"/>
    <n v="8300"/>
    <s v="Odder"/>
    <n v="727"/>
    <n v="420"/>
    <x v="298"/>
    <m/>
    <s v="DC"/>
    <s v="Decentralt værk"/>
    <n v="351100"/>
    <n v="350010"/>
    <x v="930"/>
    <x v="1"/>
    <s v="kvt"/>
    <d v="2006-09-01T00:00:00"/>
    <m/>
    <n v="2.67"/>
    <n v="1.1299999999999999"/>
    <n v="1.38"/>
    <x v="1470"/>
    <n v="2.8799999999999999E-2"/>
    <n v="2.52E-2"/>
    <n v="2.52E-2"/>
    <n v="3.5999999999999999E-3"/>
    <n v="0.21302657506523939"/>
    <n v="0.78697342493476063"/>
    <n v="0"/>
    <x v="0"/>
    <x v="0"/>
    <m/>
    <m/>
    <m/>
    <m/>
    <m/>
    <m/>
    <n v="6.7597199999999996E-2"/>
    <m/>
    <m/>
    <m/>
    <m/>
    <m/>
    <m/>
    <m/>
    <m/>
    <m/>
    <m/>
    <m/>
    <s v="577813"/>
    <s v="6198475"/>
    <n v="6.7597199999999996E-2"/>
    <n v="0"/>
    <n v="0"/>
  </r>
  <r>
    <n v="1585"/>
    <x v="789"/>
    <s v=""/>
    <x v="1815"/>
    <n v="2017"/>
    <n v="18653087"/>
    <x v="408"/>
    <x v="787"/>
    <x v="774"/>
    <n v="8300"/>
    <s v="Odder"/>
    <n v="727"/>
    <n v="420"/>
    <x v="298"/>
    <m/>
    <s v="DC"/>
    <s v="Decentralt værk"/>
    <n v="351100"/>
    <n v="350010"/>
    <x v="931"/>
    <x v="1"/>
    <s v="kvt"/>
    <d v="2006-09-01T00:00:00"/>
    <m/>
    <n v="2.67"/>
    <n v="1.1299999999999999"/>
    <n v="1.38"/>
    <x v="1470"/>
    <n v="2.8799999999999999E-2"/>
    <n v="2.52E-2"/>
    <n v="2.52E-2"/>
    <n v="3.5999999999999999E-3"/>
    <n v="0.21302657506523939"/>
    <n v="0.78697342493476063"/>
    <n v="0"/>
    <x v="0"/>
    <x v="0"/>
    <m/>
    <m/>
    <m/>
    <m/>
    <m/>
    <m/>
    <n v="6.7597199999999996E-2"/>
    <m/>
    <m/>
    <m/>
    <m/>
    <m/>
    <m/>
    <m/>
    <m/>
    <m/>
    <m/>
    <m/>
    <s v="577813"/>
    <s v="6198475"/>
    <n v="6.7597199999999996E-2"/>
    <n v="0"/>
    <n v="0"/>
  </r>
  <r>
    <n v="1585"/>
    <x v="790"/>
    <s v=""/>
    <x v="1816"/>
    <n v="2017"/>
    <n v="18653087"/>
    <x v="408"/>
    <x v="788"/>
    <x v="775"/>
    <n v="8300"/>
    <s v="Odder"/>
    <n v="727"/>
    <n v="420"/>
    <x v="298"/>
    <m/>
    <s v="FJ"/>
    <s v="Fjernvarmeværk"/>
    <n v="351100"/>
    <n v="350010"/>
    <x v="184"/>
    <x v="0"/>
    <s v="fvv"/>
    <d v="2016-07-01T00:00:00"/>
    <m/>
    <n v="2"/>
    <n v="0"/>
    <n v="2"/>
    <x v="1471"/>
    <n v="57.056399999999996"/>
    <n v="57.056399999999996"/>
    <n v="0"/>
    <n v="0"/>
    <n v="1"/>
    <n v="0"/>
    <n v="0"/>
    <x v="0"/>
    <x v="0"/>
    <m/>
    <m/>
    <m/>
    <m/>
    <m/>
    <m/>
    <m/>
    <m/>
    <m/>
    <n v="60.058800000000005"/>
    <m/>
    <m/>
    <m/>
    <m/>
    <m/>
    <m/>
    <m/>
    <m/>
    <s v="576283"/>
    <s v="6199822"/>
    <n v="0"/>
    <n v="60.058800000000005"/>
    <n v="0"/>
  </r>
  <r>
    <n v="1586"/>
    <x v="791"/>
    <s v=""/>
    <x v="1817"/>
    <n v="2017"/>
    <n v="20806397"/>
    <x v="409"/>
    <x v="789"/>
    <x v="776"/>
    <n v="6000"/>
    <s v="Kolding"/>
    <n v="621"/>
    <m/>
    <x v="18"/>
    <m/>
    <s v="VA"/>
    <s v="Vandkraftværk"/>
    <n v="351300"/>
    <n v="350010"/>
    <x v="296"/>
    <x v="13"/>
    <s v="vkt"/>
    <d v="1920-01-01T00:00:00"/>
    <m/>
    <n v="0.5"/>
    <n v="0.95"/>
    <n v="0"/>
    <x v="1472"/>
    <n v="0"/>
    <n v="0"/>
    <n v="2.4037199999999999"/>
    <n v="2.4037199999999999"/>
    <n v="0"/>
    <n v="1"/>
    <n v="0"/>
    <x v="0"/>
    <x v="0"/>
    <m/>
    <m/>
    <m/>
    <m/>
    <m/>
    <m/>
    <m/>
    <m/>
    <m/>
    <m/>
    <m/>
    <m/>
    <m/>
    <m/>
    <m/>
    <m/>
    <n v="2.4037199999999999"/>
    <m/>
    <s v="526888"/>
    <s v="6151000"/>
    <n v="0"/>
    <n v="0"/>
    <n v="0"/>
  </r>
  <r>
    <n v="1589"/>
    <x v="792"/>
    <s v=""/>
    <x v="1818"/>
    <n v="2017"/>
    <n v="17260154"/>
    <x v="410"/>
    <x v="790"/>
    <x v="777"/>
    <n v="4600"/>
    <s v="Køge"/>
    <n v="259"/>
    <m/>
    <x v="18"/>
    <m/>
    <s v="LO"/>
    <s v="Lokalt værk"/>
    <n v="682030"/>
    <n v="680023"/>
    <x v="932"/>
    <x v="1"/>
    <s v="pev"/>
    <d v="2012-01-01T00:00:00"/>
    <m/>
    <n v="4.5999999999999996"/>
    <n v="1.3"/>
    <n v="2.6"/>
    <x v="1473"/>
    <n v="7.1999999999999998E-3"/>
    <n v="0"/>
    <n v="7.1107200000000001E-3"/>
    <n v="7.1107200000000001E-3"/>
    <n v="0"/>
    <n v="0.77329403763318982"/>
    <n v="0.22670596236681018"/>
    <x v="0"/>
    <x v="0"/>
    <m/>
    <m/>
    <m/>
    <m/>
    <m/>
    <m/>
    <n v="1.5879600000000001E-2"/>
    <m/>
    <m/>
    <m/>
    <m/>
    <m/>
    <m/>
    <m/>
    <m/>
    <m/>
    <m/>
    <m/>
    <s v="700243,2"/>
    <s v="6149841,97"/>
    <n v="1.5879600000000001E-2"/>
    <n v="0"/>
    <n v="0"/>
  </r>
  <r>
    <n v="1593"/>
    <x v="793"/>
    <s v=""/>
    <x v="1819"/>
    <n v="2017"/>
    <n v="25495977"/>
    <x v="411"/>
    <x v="791"/>
    <x v="455"/>
    <n v="7500"/>
    <s v="Holstebro"/>
    <n v="661"/>
    <n v="172"/>
    <x v="70"/>
    <n v="1"/>
    <s v="DC"/>
    <s v="Decentralt værk"/>
    <n v="351100"/>
    <n v="350010"/>
    <x v="933"/>
    <x v="8"/>
    <s v="kvt"/>
    <d v="1993-02-01T00:00:00"/>
    <m/>
    <n v="130.80000000000001"/>
    <n v="27"/>
    <n v="84"/>
    <x v="1474"/>
    <n v="1816.9452000000001"/>
    <n v="1813.8707999999999"/>
    <n v="531.06119999999999"/>
    <n v="461.66399999999999"/>
    <n v="0.34061012977308502"/>
    <n v="0.65938987022691498"/>
    <n v="0"/>
    <x v="0"/>
    <x v="0"/>
    <m/>
    <m/>
    <m/>
    <n v="3.0489499999999999E-2"/>
    <m/>
    <m/>
    <n v="8.4623615999999995"/>
    <n v="1716.14"/>
    <n v="118.51371"/>
    <n v="452.63200000000001"/>
    <n v="215.58329999999998"/>
    <n v="89.505099999999999"/>
    <n v="66.325000000000003"/>
    <m/>
    <m/>
    <m/>
    <m/>
    <m/>
    <s v="476401,85"/>
    <s v="6250149,85"/>
    <n v="780.75585110000009"/>
    <n v="1886.4361100000001"/>
    <n v="0"/>
  </r>
  <r>
    <n v="1593"/>
    <x v="793"/>
    <s v=""/>
    <x v="1820"/>
    <n v="2017"/>
    <n v="25495977"/>
    <x v="411"/>
    <x v="791"/>
    <x v="455"/>
    <n v="7500"/>
    <s v="Holstebro"/>
    <n v="661"/>
    <n v="172"/>
    <x v="70"/>
    <n v="1"/>
    <s v="DC"/>
    <s v="Decentralt værk"/>
    <n v="351100"/>
    <n v="350010"/>
    <x v="326"/>
    <x v="5"/>
    <s v="kvt"/>
    <d v="2015-01-01T00:00:00"/>
    <m/>
    <n v="1.8"/>
    <n v="0.7"/>
    <n v="0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476401,85"/>
    <s v="6250149,85"/>
    <n v="0"/>
    <n v="0"/>
    <n v="0"/>
  </r>
  <r>
    <n v="1594"/>
    <x v="794"/>
    <s v=""/>
    <x v="1821"/>
    <n v="2017"/>
    <n v="87469816"/>
    <x v="412"/>
    <x v="792"/>
    <x v="778"/>
    <n v="9230"/>
    <s v="Svenstrup J"/>
    <n v="851"/>
    <m/>
    <x v="18"/>
    <n v="1"/>
    <s v="ER"/>
    <s v="Erhvervsværk"/>
    <n v="105100"/>
    <n v="100030"/>
    <x v="934"/>
    <x v="7"/>
    <s v="pev"/>
    <d v="2012-01-01T00:00:00"/>
    <d v="2019-02-13T00:00:00"/>
    <n v="17"/>
    <n v="4.9000000000000004"/>
    <n v="9.5"/>
    <x v="1475"/>
    <n v="264.62700000000001"/>
    <n v="0"/>
    <n v="125.892"/>
    <n v="34.125120000000003"/>
    <n v="0"/>
    <n v="0.72544911102209353"/>
    <n v="0.27455088897790647"/>
    <x v="0"/>
    <x v="0"/>
    <m/>
    <m/>
    <m/>
    <m/>
    <m/>
    <m/>
    <n v="481.92705000000001"/>
    <m/>
    <m/>
    <m/>
    <m/>
    <m/>
    <m/>
    <m/>
    <m/>
    <m/>
    <m/>
    <m/>
    <s v="551354,09"/>
    <s v="6314853,36"/>
    <n v="481.92705000000001"/>
    <n v="0"/>
    <n v="0"/>
  </r>
  <r>
    <n v="1594"/>
    <x v="795"/>
    <s v=""/>
    <x v="1822"/>
    <n v="2017"/>
    <n v="87469816"/>
    <x v="412"/>
    <x v="793"/>
    <x v="779"/>
    <n v="6920"/>
    <s v="Videbæk"/>
    <n v="760"/>
    <n v="190"/>
    <x v="299"/>
    <n v="1"/>
    <s v="ER"/>
    <s v="Erhvervsværk"/>
    <n v="105100"/>
    <n v="100030"/>
    <x v="935"/>
    <x v="7"/>
    <s v="pev"/>
    <d v="2012-01-01T00:00:00"/>
    <d v="2019-02-06T00:00:00"/>
    <n v="17"/>
    <n v="4.9000000000000004"/>
    <n v="9.5"/>
    <x v="1476"/>
    <n v="250.32599999999999"/>
    <n v="0"/>
    <n v="126.036"/>
    <n v="0"/>
    <n v="0"/>
    <n v="0.73155699045671685"/>
    <n v="0.26844300954328315"/>
    <x v="0"/>
    <x v="0"/>
    <m/>
    <m/>
    <m/>
    <m/>
    <m/>
    <m/>
    <n v="466.2553896"/>
    <m/>
    <m/>
    <m/>
    <m/>
    <m/>
    <m/>
    <m/>
    <m/>
    <m/>
    <m/>
    <m/>
    <s v="479346"/>
    <s v="6211655,76"/>
    <n v="466.2553896"/>
    <n v="0"/>
    <n v="0"/>
  </r>
  <r>
    <n v="1594"/>
    <x v="796"/>
    <s v=""/>
    <x v="1823"/>
    <n v="2017"/>
    <n v="87469816"/>
    <x v="412"/>
    <x v="794"/>
    <x v="780"/>
    <n v="6920"/>
    <s v="Videbæk"/>
    <n v="760"/>
    <n v="190"/>
    <x v="299"/>
    <n v="1"/>
    <s v="ER"/>
    <s v="Erhvervsværk"/>
    <n v="105100"/>
    <n v="100030"/>
    <x v="229"/>
    <x v="7"/>
    <s v="pev"/>
    <d v="2012-01-01T00:00:00"/>
    <d v="2019-02-06T00:00:00"/>
    <n v="17"/>
    <n v="4.9000000000000004"/>
    <n v="9.5"/>
    <x v="21"/>
    <n v="0"/>
    <n v="0"/>
    <n v="0"/>
    <n v="0"/>
    <n v="0"/>
    <n v="0"/>
    <n v="1"/>
    <x v="0"/>
    <x v="0"/>
    <m/>
    <m/>
    <m/>
    <m/>
    <m/>
    <m/>
    <n v="0"/>
    <m/>
    <m/>
    <m/>
    <m/>
    <m/>
    <m/>
    <m/>
    <m/>
    <m/>
    <m/>
    <m/>
    <s v="476967,08"/>
    <s v="6215600,81"/>
    <n v="0"/>
    <n v="0"/>
    <n v="0"/>
  </r>
  <r>
    <n v="1594"/>
    <x v="796"/>
    <s v=""/>
    <x v="1824"/>
    <n v="2017"/>
    <n v="87469816"/>
    <x v="412"/>
    <x v="794"/>
    <x v="780"/>
    <n v="6920"/>
    <s v="Videbæk"/>
    <n v="760"/>
    <n v="190"/>
    <x v="299"/>
    <n v="1"/>
    <s v="ER"/>
    <s v="Erhvervsværk"/>
    <n v="105100"/>
    <n v="100030"/>
    <x v="14"/>
    <x v="1"/>
    <s v="pev"/>
    <d v="2016-07-01T00:00:00"/>
    <m/>
    <n v="7.0490000000000004"/>
    <n v="3.0470000000000002"/>
    <n v="4.0019999999999998"/>
    <x v="1477"/>
    <n v="109.8"/>
    <n v="41.320799999999998"/>
    <n v="86.353200000000001"/>
    <n v="26.290800000000001"/>
    <n v="9.9758296026094637E-2"/>
    <n v="0.73491653347308883"/>
    <n v="0.16532517050081652"/>
    <x v="0"/>
    <x v="0"/>
    <m/>
    <m/>
    <m/>
    <m/>
    <m/>
    <m/>
    <m/>
    <m/>
    <n v="207.10458"/>
    <m/>
    <m/>
    <m/>
    <m/>
    <m/>
    <m/>
    <m/>
    <m/>
    <m/>
    <s v="476967,08"/>
    <s v="6215600,81"/>
    <n v="0"/>
    <n v="207.10458"/>
    <n v="0"/>
  </r>
  <r>
    <n v="1594"/>
    <x v="796"/>
    <s v=""/>
    <x v="1825"/>
    <n v="2017"/>
    <n v="87469816"/>
    <x v="412"/>
    <x v="794"/>
    <x v="780"/>
    <n v="6920"/>
    <s v="Videbæk"/>
    <n v="760"/>
    <n v="190"/>
    <x v="299"/>
    <n v="1"/>
    <s v="ER"/>
    <s v="Erhvervsværk"/>
    <n v="105100"/>
    <n v="100030"/>
    <x v="15"/>
    <x v="1"/>
    <s v="pev"/>
    <d v="2016-08-15T00:00:00"/>
    <m/>
    <n v="7.0490000000000004"/>
    <n v="3.0470000000000002"/>
    <n v="4.0019999999999998"/>
    <x v="1478"/>
    <n v="108.72"/>
    <n v="41.320799999999998"/>
    <n v="84.517200000000003"/>
    <n v="25.732800000000001"/>
    <n v="0.10071787149915892"/>
    <n v="0.73499915322577114"/>
    <n v="0.16428297527506994"/>
    <x v="0"/>
    <x v="0"/>
    <m/>
    <m/>
    <m/>
    <m/>
    <m/>
    <m/>
    <m/>
    <m/>
    <n v="205.13142000000002"/>
    <m/>
    <m/>
    <m/>
    <m/>
    <m/>
    <m/>
    <m/>
    <m/>
    <m/>
    <s v="476967,08"/>
    <s v="6215600,81"/>
    <n v="0"/>
    <n v="205.13142000000002"/>
    <n v="0"/>
  </r>
  <r>
    <n v="1594"/>
    <x v="797"/>
    <s v=""/>
    <x v="1826"/>
    <n v="2017"/>
    <n v="87469816"/>
    <x v="412"/>
    <x v="795"/>
    <x v="781"/>
    <n v="7500"/>
    <s v="Holstebro"/>
    <n v="661"/>
    <m/>
    <x v="18"/>
    <n v="1"/>
    <s v="ER"/>
    <s v="Erhvervsværk"/>
    <n v="105100"/>
    <n v="100030"/>
    <x v="229"/>
    <x v="7"/>
    <s v="pev"/>
    <d v="2012-01-01T00:00:00"/>
    <d v="2019-02-11T00:00:00"/>
    <n v="17"/>
    <n v="4.9000000000000004"/>
    <n v="9.5"/>
    <x v="1479"/>
    <n v="77.796000000000006"/>
    <n v="0"/>
    <n v="39.7836"/>
    <n v="0.18360000000000001"/>
    <n v="0"/>
    <n v="0.73324493013535363"/>
    <n v="0.26675506986464637"/>
    <x v="0"/>
    <x v="0"/>
    <m/>
    <m/>
    <m/>
    <m/>
    <m/>
    <m/>
    <n v="145.8191592"/>
    <m/>
    <m/>
    <m/>
    <m/>
    <m/>
    <m/>
    <m/>
    <m/>
    <m/>
    <m/>
    <m/>
    <s v="476044,74"/>
    <s v="6244985,25"/>
    <n v="145.8191592"/>
    <n v="0"/>
    <n v="0"/>
  </r>
  <r>
    <n v="1594"/>
    <x v="798"/>
    <s v=""/>
    <x v="1827"/>
    <n v="2017"/>
    <n v="87469816"/>
    <x v="412"/>
    <x v="796"/>
    <x v="782"/>
    <n v="8840"/>
    <s v="Rødkærsbro"/>
    <n v="791"/>
    <n v="232"/>
    <x v="139"/>
    <m/>
    <s v="ER"/>
    <s v="Erhvervsværk"/>
    <n v="105100"/>
    <n v="100030"/>
    <x v="384"/>
    <x v="1"/>
    <s v="pev"/>
    <d v="2017-02-06T00:00:00"/>
    <m/>
    <n v="7.3"/>
    <n v="3"/>
    <n v="4"/>
    <x v="1480"/>
    <n v="38.159999999999997"/>
    <n v="17.218800000000002"/>
    <n v="31.089600000000001"/>
    <n v="31.089600000000001"/>
    <n v="0.11353682766282197"/>
    <n v="0.74838169073261285"/>
    <n v="0.13808148160456518"/>
    <x v="0"/>
    <x v="0"/>
    <m/>
    <m/>
    <m/>
    <m/>
    <m/>
    <m/>
    <m/>
    <m/>
    <n v="75.829139999999995"/>
    <m/>
    <m/>
    <m/>
    <m/>
    <m/>
    <m/>
    <m/>
    <m/>
    <m/>
    <s v="531759,09"/>
    <s v="6244863,91"/>
    <n v="0"/>
    <n v="75.829139999999995"/>
    <n v="0"/>
  </r>
  <r>
    <n v="1596"/>
    <x v="799"/>
    <s v=""/>
    <x v="1828"/>
    <n v="2017"/>
    <n v="18964015"/>
    <x v="413"/>
    <x v="797"/>
    <x v="783"/>
    <n v="7755"/>
    <s v="Bedsted Thy"/>
    <n v="787"/>
    <m/>
    <x v="18"/>
    <m/>
    <s v="ER"/>
    <s v="Erhvervsværk"/>
    <n v="14620"/>
    <n v="10000"/>
    <x v="936"/>
    <x v="1"/>
    <s v="pev"/>
    <d v="2001-12-16T00:00:00"/>
    <m/>
    <n v="1.1000000000000001"/>
    <n v="0.33"/>
    <n v="0.66"/>
    <x v="1481"/>
    <n v="7.0019999999999998"/>
    <n v="0"/>
    <n v="4.66812"/>
    <n v="4.66812"/>
    <n v="0"/>
    <n v="0.74500514906055049"/>
    <n v="0.25499485093944951"/>
    <x v="0"/>
    <x v="0"/>
    <m/>
    <m/>
    <m/>
    <m/>
    <m/>
    <m/>
    <m/>
    <m/>
    <n v="13.729689"/>
    <m/>
    <m/>
    <m/>
    <m/>
    <m/>
    <m/>
    <m/>
    <m/>
    <m/>
    <s v="465278"/>
    <s v="6293866"/>
    <n v="0"/>
    <n v="13.729689"/>
    <n v="0"/>
  </r>
  <r>
    <n v="1597"/>
    <x v="800"/>
    <s v=""/>
    <x v="1829"/>
    <n v="2017"/>
    <n v="29190623"/>
    <x v="414"/>
    <x v="798"/>
    <x v="784"/>
    <n v="2900"/>
    <s v="Hellerup"/>
    <n v="157"/>
    <n v="2"/>
    <x v="5"/>
    <n v="1"/>
    <s v="ER"/>
    <s v="Erhvervsværk"/>
    <n v="353000"/>
    <n v="350030"/>
    <x v="937"/>
    <x v="0"/>
    <s v="fvv"/>
    <d v="1987-01-01T00:00:00"/>
    <d v="2019-04-12T00:00:00"/>
    <n v="9.3000000000000007"/>
    <n v="0"/>
    <n v="9.3000000000000007"/>
    <x v="1482"/>
    <n v="1.3938699999999999"/>
    <n v="0.12"/>
    <n v="0"/>
    <n v="0"/>
    <n v="1"/>
    <n v="0"/>
    <n v="0"/>
    <x v="0"/>
    <x v="0"/>
    <m/>
    <m/>
    <m/>
    <n v="0.1151427"/>
    <m/>
    <m/>
    <n v="1.7433504"/>
    <m/>
    <m/>
    <m/>
    <m/>
    <m/>
    <m/>
    <m/>
    <m/>
    <m/>
    <m/>
    <m/>
    <s v="722656,26"/>
    <s v="6182704,76"/>
    <n v="1.8584931"/>
    <n v="0"/>
    <n v="0"/>
  </r>
  <r>
    <n v="1597"/>
    <x v="800"/>
    <s v=""/>
    <x v="1830"/>
    <n v="2017"/>
    <n v="29190623"/>
    <x v="414"/>
    <x v="798"/>
    <x v="784"/>
    <n v="2900"/>
    <s v="Hellerup"/>
    <n v="157"/>
    <n v="2"/>
    <x v="5"/>
    <n v="1"/>
    <s v="ER"/>
    <s v="Erhvervsværk"/>
    <n v="353000"/>
    <n v="350030"/>
    <x v="938"/>
    <x v="0"/>
    <s v="fvv"/>
    <d v="1987-01-01T00:00:00"/>
    <m/>
    <n v="9.3000000000000007"/>
    <n v="0"/>
    <n v="8.1999999999999993"/>
    <x v="1483"/>
    <n v="4.9318799999999996"/>
    <n v="0.12"/>
    <n v="0"/>
    <n v="0"/>
    <n v="1"/>
    <n v="0"/>
    <n v="0"/>
    <x v="0"/>
    <x v="0"/>
    <m/>
    <m/>
    <m/>
    <n v="0.1151427"/>
    <m/>
    <m/>
    <n v="6.4607003999999995"/>
    <m/>
    <m/>
    <m/>
    <m/>
    <m/>
    <m/>
    <m/>
    <m/>
    <m/>
    <m/>
    <m/>
    <s v="722656,26"/>
    <s v="6182704,76"/>
    <n v="6.5758430999999993"/>
    <n v="0"/>
    <n v="0"/>
  </r>
  <r>
    <n v="1597"/>
    <x v="800"/>
    <s v=""/>
    <x v="1831"/>
    <n v="2017"/>
    <n v="29190623"/>
    <x v="414"/>
    <x v="798"/>
    <x v="784"/>
    <n v="2900"/>
    <s v="Hellerup"/>
    <n v="157"/>
    <n v="2"/>
    <x v="5"/>
    <n v="1"/>
    <s v="ER"/>
    <s v="Erhvervsværk"/>
    <n v="353000"/>
    <n v="350030"/>
    <x v="939"/>
    <x v="0"/>
    <s v="fvv"/>
    <d v="1997-03-26T00:00:00"/>
    <m/>
    <n v="2.4"/>
    <n v="0"/>
    <n v="2.4"/>
    <x v="1484"/>
    <n v="1.5382499999999999"/>
    <n v="0"/>
    <n v="0"/>
    <n v="0"/>
    <n v="1"/>
    <n v="0"/>
    <n v="0"/>
    <x v="0"/>
    <x v="0"/>
    <m/>
    <m/>
    <m/>
    <n v="0"/>
    <m/>
    <m/>
    <n v="2.0510028"/>
    <m/>
    <m/>
    <m/>
    <m/>
    <m/>
    <m/>
    <m/>
    <m/>
    <m/>
    <m/>
    <m/>
    <s v="722656,26"/>
    <s v="6182704,76"/>
    <n v="2.0510028"/>
    <n v="0"/>
    <n v="0"/>
  </r>
  <r>
    <n v="1597"/>
    <x v="800"/>
    <s v=""/>
    <x v="1832"/>
    <n v="2017"/>
    <n v="29190623"/>
    <x v="414"/>
    <x v="798"/>
    <x v="784"/>
    <n v="2900"/>
    <s v="Hellerup"/>
    <n v="157"/>
    <n v="2"/>
    <x v="5"/>
    <n v="1"/>
    <s v="ER"/>
    <s v="Erhvervsværk"/>
    <n v="353000"/>
    <n v="350030"/>
    <x v="940"/>
    <x v="5"/>
    <s v="kvt"/>
    <d v="2006-03-01T00:00:00"/>
    <m/>
    <n v="4.3"/>
    <n v="1.5"/>
    <n v="0"/>
    <x v="21"/>
    <n v="0"/>
    <n v="0"/>
    <n v="0"/>
    <n v="0"/>
    <n v="1"/>
    <n v="0"/>
    <n v="0"/>
    <x v="0"/>
    <x v="0"/>
    <m/>
    <m/>
    <m/>
    <n v="0"/>
    <m/>
    <m/>
    <n v="0"/>
    <m/>
    <m/>
    <m/>
    <m/>
    <m/>
    <m/>
    <m/>
    <m/>
    <m/>
    <m/>
    <m/>
    <s v="722656,26"/>
    <s v="6182704,76"/>
    <n v="0"/>
    <n v="0"/>
    <n v="0"/>
  </r>
  <r>
    <n v="1597"/>
    <x v="800"/>
    <s v=""/>
    <x v="1833"/>
    <n v="2017"/>
    <n v="29190623"/>
    <x v="414"/>
    <x v="798"/>
    <x v="784"/>
    <n v="2900"/>
    <s v="Hellerup"/>
    <n v="157"/>
    <n v="2"/>
    <x v="5"/>
    <n v="1"/>
    <s v="ER"/>
    <s v="Erhvervsværk"/>
    <n v="353000"/>
    <n v="350030"/>
    <x v="941"/>
    <x v="5"/>
    <s v="kvt"/>
    <d v="2006-03-01T00:00:00"/>
    <m/>
    <n v="4.3"/>
    <n v="1.5"/>
    <n v="0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722656,26"/>
    <s v="6182704,76"/>
    <n v="0"/>
    <n v="0"/>
    <n v="0"/>
  </r>
  <r>
    <n v="1597"/>
    <x v="801"/>
    <s v=""/>
    <x v="1834"/>
    <n v="2017"/>
    <n v="29190623"/>
    <x v="414"/>
    <x v="799"/>
    <x v="785"/>
    <n v="2600"/>
    <s v="Glostrup"/>
    <n v="161"/>
    <n v="2"/>
    <x v="5"/>
    <m/>
    <s v="LO"/>
    <s v="Lokalt værk"/>
    <n v="861000"/>
    <n v="860010"/>
    <x v="13"/>
    <x v="0"/>
    <s v="pvp"/>
    <d v="2008-01-01T00:00:00"/>
    <m/>
    <n v="7.4"/>
    <n v="0"/>
    <n v="6.5"/>
    <x v="21"/>
    <n v="0"/>
    <n v="0"/>
    <n v="0"/>
    <n v="0"/>
    <n v="0"/>
    <n v="0"/>
    <n v="1"/>
    <x v="0"/>
    <x v="0"/>
    <m/>
    <m/>
    <m/>
    <n v="0"/>
    <m/>
    <m/>
    <n v="0"/>
    <m/>
    <m/>
    <m/>
    <m/>
    <m/>
    <m/>
    <m/>
    <m/>
    <m/>
    <m/>
    <m/>
    <s v="713305,67"/>
    <s v="6174684,9"/>
    <n v="0"/>
    <n v="0"/>
    <n v="0"/>
  </r>
  <r>
    <n v="1597"/>
    <x v="802"/>
    <s v=""/>
    <x v="1835"/>
    <n v="2017"/>
    <n v="29190623"/>
    <x v="414"/>
    <x v="800"/>
    <x v="786"/>
    <n v="2650"/>
    <s v="Hvidovre"/>
    <n v="167"/>
    <n v="2"/>
    <x v="5"/>
    <n v="1"/>
    <s v="ER"/>
    <s v="Erhvervsværk"/>
    <n v="861000"/>
    <n v="860010"/>
    <x v="942"/>
    <x v="0"/>
    <s v="pvp"/>
    <d v="1971-07-01T00:00:00"/>
    <m/>
    <n v="23.34"/>
    <n v="0"/>
    <n v="20"/>
    <x v="1485"/>
    <n v="0.22500000000000001"/>
    <n v="0"/>
    <n v="0"/>
    <n v="0"/>
    <n v="0"/>
    <n v="0"/>
    <n v="1"/>
    <x v="0"/>
    <x v="0"/>
    <m/>
    <m/>
    <m/>
    <m/>
    <m/>
    <m/>
    <n v="0.25225200000000003"/>
    <m/>
    <m/>
    <m/>
    <m/>
    <m/>
    <m/>
    <m/>
    <m/>
    <m/>
    <m/>
    <m/>
    <s v="718347,12"/>
    <s v="6172451,55"/>
    <n v="0.25225200000000003"/>
    <n v="0"/>
    <n v="0"/>
  </r>
  <r>
    <n v="1597"/>
    <x v="802"/>
    <s v=""/>
    <x v="1836"/>
    <n v="2017"/>
    <n v="29190623"/>
    <x v="414"/>
    <x v="800"/>
    <x v="786"/>
    <n v="2650"/>
    <s v="Hvidovre"/>
    <n v="167"/>
    <n v="2"/>
    <x v="5"/>
    <n v="1"/>
    <s v="ER"/>
    <s v="Erhvervsværk"/>
    <n v="861000"/>
    <n v="860010"/>
    <x v="943"/>
    <x v="0"/>
    <s v="pvp"/>
    <d v="1971-11-01T00:00:00"/>
    <m/>
    <n v="23.34"/>
    <n v="0"/>
    <n v="20"/>
    <x v="1486"/>
    <n v="3.3809999999999998"/>
    <n v="0"/>
    <n v="0"/>
    <n v="0"/>
    <n v="0"/>
    <n v="0"/>
    <n v="1"/>
    <x v="0"/>
    <x v="0"/>
    <m/>
    <m/>
    <m/>
    <m/>
    <m/>
    <m/>
    <n v="3.7907100000000002"/>
    <m/>
    <m/>
    <m/>
    <m/>
    <m/>
    <m/>
    <m/>
    <m/>
    <m/>
    <m/>
    <m/>
    <s v="718347,12"/>
    <s v="6172451,55"/>
    <n v="3.7907100000000002"/>
    <n v="0"/>
    <n v="0"/>
  </r>
  <r>
    <n v="1597"/>
    <x v="802"/>
    <s v=""/>
    <x v="1837"/>
    <n v="2017"/>
    <n v="29190623"/>
    <x v="414"/>
    <x v="800"/>
    <x v="786"/>
    <n v="2650"/>
    <s v="Hvidovre"/>
    <n v="167"/>
    <n v="2"/>
    <x v="5"/>
    <n v="1"/>
    <s v="ER"/>
    <s v="Erhvervsværk"/>
    <n v="861000"/>
    <n v="860010"/>
    <x v="944"/>
    <x v="0"/>
    <s v="pvp"/>
    <d v="1993-02-23T00:00:00"/>
    <m/>
    <n v="6.2"/>
    <n v="0"/>
    <n v="4.0999999999999996"/>
    <x v="1487"/>
    <n v="9.423"/>
    <n v="0"/>
    <n v="0"/>
    <n v="0"/>
    <n v="0"/>
    <n v="0"/>
    <n v="1"/>
    <x v="0"/>
    <x v="0"/>
    <m/>
    <m/>
    <m/>
    <n v="0"/>
    <m/>
    <m/>
    <n v="11.855646"/>
    <m/>
    <m/>
    <m/>
    <m/>
    <m/>
    <m/>
    <m/>
    <m/>
    <m/>
    <m/>
    <m/>
    <s v="718347,12"/>
    <s v="6172451,55"/>
    <n v="11.855646"/>
    <n v="0"/>
    <n v="0"/>
  </r>
  <r>
    <n v="1597"/>
    <x v="802"/>
    <s v=""/>
    <x v="1838"/>
    <n v="2017"/>
    <n v="29190623"/>
    <x v="414"/>
    <x v="800"/>
    <x v="786"/>
    <n v="2650"/>
    <s v="Hvidovre"/>
    <n v="167"/>
    <n v="2"/>
    <x v="5"/>
    <n v="1"/>
    <s v="ER"/>
    <s v="Erhvervsværk"/>
    <n v="861000"/>
    <n v="860010"/>
    <x v="945"/>
    <x v="0"/>
    <s v="pvp"/>
    <d v="1993-02-23T00:00:00"/>
    <m/>
    <n v="6.2"/>
    <n v="0"/>
    <n v="4"/>
    <x v="1488"/>
    <n v="9.2899999999999991"/>
    <n v="0"/>
    <n v="0"/>
    <n v="0"/>
    <n v="0"/>
    <n v="0"/>
    <n v="1"/>
    <x v="0"/>
    <x v="0"/>
    <m/>
    <m/>
    <m/>
    <n v="0"/>
    <m/>
    <m/>
    <n v="11.971080000000001"/>
    <m/>
    <m/>
    <m/>
    <m/>
    <m/>
    <m/>
    <m/>
    <m/>
    <m/>
    <m/>
    <m/>
    <s v="718347,12"/>
    <s v="6172451,55"/>
    <n v="11.971080000000001"/>
    <n v="0"/>
    <n v="0"/>
  </r>
  <r>
    <n v="1597"/>
    <x v="802"/>
    <s v=""/>
    <x v="1839"/>
    <n v="2017"/>
    <n v="29190623"/>
    <x v="414"/>
    <x v="800"/>
    <x v="786"/>
    <n v="2650"/>
    <s v="Hvidovre"/>
    <n v="167"/>
    <n v="2"/>
    <x v="5"/>
    <n v="1"/>
    <s v="ER"/>
    <s v="Erhvervsværk"/>
    <n v="861000"/>
    <n v="860010"/>
    <x v="946"/>
    <x v="0"/>
    <s v="pvp"/>
    <d v="1975-06-01T00:00:00"/>
    <m/>
    <n v="47"/>
    <n v="0"/>
    <n v="40"/>
    <x v="1489"/>
    <n v="0.309"/>
    <n v="0"/>
    <n v="0"/>
    <n v="0"/>
    <n v="0"/>
    <n v="0"/>
    <n v="1"/>
    <x v="0"/>
    <x v="0"/>
    <m/>
    <m/>
    <m/>
    <n v="0.44478800000000002"/>
    <m/>
    <n v="0"/>
    <m/>
    <m/>
    <m/>
    <m/>
    <m/>
    <m/>
    <m/>
    <m/>
    <m/>
    <m/>
    <m/>
    <m/>
    <s v="718347,12"/>
    <s v="6172451,55"/>
    <n v="0.44478800000000002"/>
    <n v="0"/>
    <n v="0"/>
  </r>
  <r>
    <n v="1598"/>
    <x v="803"/>
    <s v=""/>
    <x v="1840"/>
    <n v="2017"/>
    <n v="11000738"/>
    <x v="415"/>
    <x v="801"/>
    <x v="787"/>
    <n v="5800"/>
    <s v="Nyborg"/>
    <n v="450"/>
    <n v="82"/>
    <x v="102"/>
    <m/>
    <s v="ER"/>
    <s v="Erhvervsværk"/>
    <n v="201400"/>
    <n v="200010"/>
    <x v="90"/>
    <x v="6"/>
    <s v="pvp"/>
    <d v="2000-01-01T00:00:00"/>
    <m/>
    <n v="15"/>
    <n v="0"/>
    <n v="2.5"/>
    <x v="1490"/>
    <n v="88.924000000000007"/>
    <n v="88.924000000000007"/>
    <n v="0"/>
    <n v="0"/>
    <n v="1"/>
    <n v="0"/>
    <n v="0"/>
    <x v="0"/>
    <x v="0"/>
    <m/>
    <m/>
    <m/>
    <m/>
    <m/>
    <m/>
    <m/>
    <m/>
    <m/>
    <m/>
    <m/>
    <m/>
    <m/>
    <m/>
    <n v="88.924000000000007"/>
    <m/>
    <m/>
    <m/>
    <s v="613293,03"/>
    <s v="6129803,14"/>
    <n v="0"/>
    <n v="88.924000000000007"/>
    <n v="0"/>
  </r>
  <r>
    <n v="1602"/>
    <x v="804"/>
    <s v=""/>
    <x v="1841"/>
    <n v="2017"/>
    <n v="87417115"/>
    <x v="416"/>
    <x v="802"/>
    <x v="788"/>
    <n v="6823"/>
    <s v="Ansager"/>
    <n v="573"/>
    <m/>
    <x v="18"/>
    <m/>
    <s v="ER"/>
    <s v="Erhvervsværk"/>
    <n v="721900"/>
    <n v="720002"/>
    <x v="75"/>
    <x v="1"/>
    <s v="pev"/>
    <d v="2001-06-07T00:00:00"/>
    <m/>
    <n v="0.25"/>
    <n v="0.04"/>
    <n v="0.21"/>
    <x v="21"/>
    <n v="0"/>
    <n v="0"/>
    <n v="0"/>
    <n v="0"/>
    <n v="0"/>
    <n v="0"/>
    <n v="1"/>
    <x v="0"/>
    <x v="0"/>
    <m/>
    <m/>
    <m/>
    <m/>
    <m/>
    <m/>
    <m/>
    <m/>
    <m/>
    <m/>
    <n v="0"/>
    <m/>
    <m/>
    <m/>
    <m/>
    <m/>
    <m/>
    <m/>
    <s v="481512"/>
    <s v="6172660"/>
    <n v="0"/>
    <n v="0"/>
    <n v="0"/>
  </r>
  <r>
    <n v="1604"/>
    <x v="805"/>
    <s v=""/>
    <x v="1842"/>
    <n v="2017"/>
    <n v="48820611"/>
    <x v="417"/>
    <x v="803"/>
    <x v="789"/>
    <n v="8800"/>
    <s v="Viborg"/>
    <n v="791"/>
    <m/>
    <x v="18"/>
    <m/>
    <s v="VA"/>
    <s v="Vandkraftværk"/>
    <n v="351100"/>
    <n v="350010"/>
    <x v="947"/>
    <x v="13"/>
    <s v="vkt"/>
    <d v="2001-02-01T00:00:00"/>
    <m/>
    <n v="3.0000000000000001E-3"/>
    <n v="3.0000000000000001E-3"/>
    <n v="0"/>
    <x v="1491"/>
    <n v="0"/>
    <n v="0"/>
    <n v="2.5200000000000001E-3"/>
    <n v="2.5200000000000001E-3"/>
    <n v="0"/>
    <n v="1"/>
    <n v="0"/>
    <x v="0"/>
    <x v="0"/>
    <m/>
    <m/>
    <m/>
    <m/>
    <m/>
    <m/>
    <m/>
    <m/>
    <m/>
    <m/>
    <m/>
    <m/>
    <m/>
    <m/>
    <m/>
    <m/>
    <n v="2.5200000000000001E-3"/>
    <m/>
    <s v="528425"/>
    <s v="6251494"/>
    <n v="0"/>
    <n v="0"/>
    <n v="0"/>
  </r>
  <r>
    <n v="1606"/>
    <x v="806"/>
    <s v=""/>
    <x v="1843"/>
    <n v="2017"/>
    <n v="11110016"/>
    <x v="418"/>
    <x v="804"/>
    <x v="790"/>
    <n v="7860"/>
    <s v="Spøttrup"/>
    <n v="779"/>
    <m/>
    <x v="18"/>
    <m/>
    <s v="LO"/>
    <s v="Lokalt værk"/>
    <n v="15000"/>
    <n v="10000"/>
    <x v="948"/>
    <x v="1"/>
    <s v="pev"/>
    <d v="2001-06-17T00:00:00"/>
    <m/>
    <n v="0.98"/>
    <n v="0.28000000000000003"/>
    <n v="0.6"/>
    <x v="21"/>
    <n v="0"/>
    <n v="0"/>
    <n v="0"/>
    <n v="0"/>
    <n v="0"/>
    <n v="0"/>
    <n v="1"/>
    <x v="0"/>
    <x v="0"/>
    <m/>
    <m/>
    <m/>
    <m/>
    <m/>
    <m/>
    <m/>
    <m/>
    <n v="0"/>
    <m/>
    <m/>
    <m/>
    <m/>
    <m/>
    <m/>
    <m/>
    <m/>
    <m/>
    <s v="497110"/>
    <s v="6278257"/>
    <n v="0"/>
    <n v="0"/>
    <n v="0"/>
  </r>
  <r>
    <n v="1609"/>
    <x v="807"/>
    <s v=""/>
    <x v="1844"/>
    <n v="2017"/>
    <n v="19061574"/>
    <x v="419"/>
    <x v="805"/>
    <x v="791"/>
    <n v="7990"/>
    <s v="Øster Assels"/>
    <n v="773"/>
    <m/>
    <x v="18"/>
    <m/>
    <s v="LO"/>
    <s v="Lokalt værk"/>
    <n v="14200"/>
    <n v="10000"/>
    <x v="75"/>
    <x v="1"/>
    <s v="pev"/>
    <d v="2001-07-09T00:00:00"/>
    <m/>
    <n v="0.81"/>
    <n v="0.33"/>
    <n v="0.4"/>
    <x v="21"/>
    <n v="0"/>
    <n v="0"/>
    <n v="0"/>
    <n v="0"/>
    <n v="0"/>
    <n v="0"/>
    <n v="1"/>
    <x v="0"/>
    <x v="0"/>
    <m/>
    <m/>
    <m/>
    <m/>
    <m/>
    <m/>
    <m/>
    <m/>
    <n v="0"/>
    <m/>
    <m/>
    <m/>
    <m/>
    <m/>
    <m/>
    <m/>
    <m/>
    <m/>
    <s v="481477"/>
    <s v="6285289"/>
    <n v="0"/>
    <n v="0"/>
    <n v="0"/>
  </r>
  <r>
    <n v="1611"/>
    <x v="808"/>
    <s v=""/>
    <x v="1845"/>
    <n v="2017"/>
    <n v="25699386"/>
    <x v="420"/>
    <x v="806"/>
    <x v="792"/>
    <n v="9370"/>
    <s v="Hals"/>
    <n v="851"/>
    <m/>
    <x v="18"/>
    <m/>
    <s v="ER"/>
    <s v="Erhvervsværk"/>
    <n v="352100"/>
    <n v="350020"/>
    <x v="949"/>
    <x v="1"/>
    <s v="kvt"/>
    <d v="2001-11-28T00:00:00"/>
    <m/>
    <n v="1.6"/>
    <n v="0.6"/>
    <n v="0.75"/>
    <x v="1492"/>
    <n v="10.551959999999999"/>
    <n v="0"/>
    <n v="7.7526000000000002"/>
    <n v="7.7526000000000002"/>
    <n v="0.24499777290793581"/>
    <n v="0.75500222709206422"/>
    <n v="0"/>
    <x v="0"/>
    <x v="0"/>
    <m/>
    <m/>
    <m/>
    <m/>
    <m/>
    <m/>
    <m/>
    <m/>
    <n v="21.534808000000002"/>
    <m/>
    <m/>
    <m/>
    <m/>
    <m/>
    <m/>
    <m/>
    <m/>
    <m/>
    <s v="578712"/>
    <s v="6329661"/>
    <n v="0"/>
    <n v="21.534808000000002"/>
    <n v="0"/>
  </r>
  <r>
    <n v="1611"/>
    <x v="809"/>
    <s v=""/>
    <x v="1846"/>
    <n v="2017"/>
    <n v="25699386"/>
    <x v="420"/>
    <x v="807"/>
    <x v="793"/>
    <n v="9370"/>
    <s v="Hals"/>
    <n v="851"/>
    <m/>
    <x v="18"/>
    <m/>
    <s v="ER"/>
    <s v="Erhvervsværk"/>
    <n v="352100"/>
    <n v="350020"/>
    <x v="950"/>
    <x v="1"/>
    <s v="kvt"/>
    <d v="2001-12-17T00:00:00"/>
    <m/>
    <n v="0.89"/>
    <n v="0.3"/>
    <n v="0.45"/>
    <x v="1493"/>
    <n v="11.3292"/>
    <n v="0"/>
    <n v="7.5528000000000004"/>
    <n v="7.5528000000000004"/>
    <n v="0.25499899726323766"/>
    <n v="0.7450010027367624"/>
    <n v="0"/>
    <x v="0"/>
    <x v="0"/>
    <m/>
    <m/>
    <m/>
    <m/>
    <m/>
    <m/>
    <m/>
    <m/>
    <n v="22.214205000000003"/>
    <m/>
    <m/>
    <m/>
    <m/>
    <m/>
    <m/>
    <m/>
    <m/>
    <m/>
    <s v="579353,71"/>
    <s v="6324447,38"/>
    <n v="0"/>
    <n v="22.214205000000003"/>
    <n v="0"/>
  </r>
  <r>
    <n v="1623"/>
    <x v="810"/>
    <s v=""/>
    <x v="1847"/>
    <n v="2017"/>
    <n v="25809890"/>
    <x v="421"/>
    <x v="808"/>
    <x v="794"/>
    <n v="7400"/>
    <s v="Herning"/>
    <n v="657"/>
    <n v="449"/>
    <x v="300"/>
    <m/>
    <s v="FJ"/>
    <s v="Fjernvarmeværk"/>
    <n v="352100"/>
    <n v="350020"/>
    <x v="951"/>
    <x v="0"/>
    <s v="fvv"/>
    <d v="2008-08-01T00:00:00"/>
    <m/>
    <n v="2"/>
    <n v="0"/>
    <n v="1.6"/>
    <x v="1494"/>
    <n v="32.612400000000001"/>
    <n v="3.16"/>
    <n v="0"/>
    <n v="0"/>
    <n v="1"/>
    <n v="0"/>
    <n v="0"/>
    <x v="0"/>
    <x v="0"/>
    <m/>
    <m/>
    <m/>
    <m/>
    <m/>
    <m/>
    <m/>
    <m/>
    <m/>
    <m/>
    <n v="0"/>
    <m/>
    <n v="36.207500000000003"/>
    <m/>
    <m/>
    <m/>
    <m/>
    <m/>
    <s v="495376"/>
    <s v="6217953"/>
    <n v="0"/>
    <n v="36.207500000000003"/>
    <n v="0"/>
  </r>
  <r>
    <n v="1623"/>
    <x v="810"/>
    <s v=""/>
    <x v="1848"/>
    <n v="2017"/>
    <n v="25809890"/>
    <x v="421"/>
    <x v="808"/>
    <x v="794"/>
    <n v="7400"/>
    <s v="Herning"/>
    <n v="657"/>
    <n v="449"/>
    <x v="300"/>
    <m/>
    <s v="FJ"/>
    <s v="Fjernvarmeværk"/>
    <n v="352100"/>
    <n v="350020"/>
    <x v="128"/>
    <x v="0"/>
    <s v="fvv"/>
    <d v="1995-12-31T00:00:00"/>
    <m/>
    <n v="3.8"/>
    <n v="0"/>
    <n v="4"/>
    <x v="1495"/>
    <n v="10.351000000000001"/>
    <n v="3.867"/>
    <n v="0"/>
    <n v="0"/>
    <n v="1"/>
    <n v="0"/>
    <n v="0"/>
    <x v="0"/>
    <x v="0"/>
    <m/>
    <m/>
    <m/>
    <n v="2.0546336000000003"/>
    <m/>
    <m/>
    <m/>
    <m/>
    <n v="10.648172000000001"/>
    <m/>
    <m/>
    <m/>
    <m/>
    <m/>
    <m/>
    <m/>
    <m/>
    <m/>
    <s v="495376"/>
    <s v="6217953"/>
    <n v="2.0546336000000003"/>
    <n v="10.648172000000001"/>
    <n v="0"/>
  </r>
  <r>
    <n v="1623"/>
    <x v="811"/>
    <s v=""/>
    <x v="1849"/>
    <n v="2017"/>
    <n v="25809890"/>
    <x v="421"/>
    <x v="809"/>
    <x v="795"/>
    <n v="7400"/>
    <s v="Herning"/>
    <n v="657"/>
    <n v="163"/>
    <x v="58"/>
    <m/>
    <s v="ER"/>
    <s v="Erhvervsværk"/>
    <n v="352100"/>
    <n v="350020"/>
    <x v="952"/>
    <x v="1"/>
    <s v="kvt"/>
    <d v="1992-04-01T00:00:00"/>
    <d v="2017-02-01T00:00:00"/>
    <n v="0.56000000000000005"/>
    <n v="0.28000000000000003"/>
    <n v="0.35"/>
    <x v="1496"/>
    <n v="0.4032"/>
    <n v="0"/>
    <n v="0.34092"/>
    <n v="0.34092"/>
    <n v="0.22178217821782178"/>
    <n v="0.77821782178217824"/>
    <n v="0"/>
    <x v="0"/>
    <x v="0"/>
    <m/>
    <m/>
    <m/>
    <m/>
    <m/>
    <m/>
    <m/>
    <m/>
    <n v="0.90900000000000003"/>
    <m/>
    <m/>
    <m/>
    <m/>
    <m/>
    <m/>
    <m/>
    <m/>
    <m/>
    <s v="492415,31"/>
    <s v="6229256,98"/>
    <n v="0"/>
    <n v="0.90900000000000003"/>
    <n v="0"/>
  </r>
  <r>
    <n v="1623"/>
    <x v="811"/>
    <s v=""/>
    <x v="1850"/>
    <n v="2017"/>
    <n v="25809890"/>
    <x v="421"/>
    <x v="809"/>
    <x v="795"/>
    <n v="7400"/>
    <s v="Herning"/>
    <n v="657"/>
    <n v="163"/>
    <x v="58"/>
    <m/>
    <s v="ER"/>
    <s v="Erhvervsværk"/>
    <n v="352100"/>
    <n v="350020"/>
    <x v="2"/>
    <x v="0"/>
    <s v="fvv"/>
    <d v="2017-01-01T00:00:00"/>
    <d v="2018-12-31T00:00:00"/>
    <n v="0.5"/>
    <n v="0"/>
    <n v="0.45"/>
    <x v="1497"/>
    <n v="0.33839999999999998"/>
    <n v="0"/>
    <n v="0"/>
    <n v="0"/>
    <n v="1"/>
    <n v="0"/>
    <n v="0"/>
    <x v="0"/>
    <x v="0"/>
    <m/>
    <m/>
    <m/>
    <m/>
    <m/>
    <m/>
    <m/>
    <m/>
    <n v="0.36"/>
    <m/>
    <m/>
    <m/>
    <m/>
    <m/>
    <m/>
    <m/>
    <m/>
    <m/>
    <s v="492415,31"/>
    <s v="6229256,98"/>
    <n v="0"/>
    <n v="0.36"/>
    <n v="0"/>
  </r>
  <r>
    <n v="1631"/>
    <x v="812"/>
    <s v=""/>
    <x v="1851"/>
    <n v="2017"/>
    <n v="26325471"/>
    <x v="422"/>
    <x v="810"/>
    <x v="796"/>
    <n v="8305"/>
    <s v="Samsø"/>
    <n v="741"/>
    <n v="466"/>
    <x v="301"/>
    <m/>
    <s v="FJ"/>
    <s v="Fjernvarmeværk"/>
    <n v="353000"/>
    <n v="350030"/>
    <x v="953"/>
    <x v="0"/>
    <s v="fvv"/>
    <d v="2002-02-01T00:00:00"/>
    <m/>
    <n v="1.35"/>
    <n v="0"/>
    <n v="0.85"/>
    <x v="1498"/>
    <n v="6.2747999999999999"/>
    <n v="6.2747999999999999"/>
    <n v="0"/>
    <n v="0"/>
    <n v="1"/>
    <n v="0"/>
    <n v="0"/>
    <x v="0"/>
    <x v="0"/>
    <m/>
    <m/>
    <m/>
    <m/>
    <m/>
    <m/>
    <m/>
    <m/>
    <m/>
    <n v="8.6750000000000007"/>
    <m/>
    <m/>
    <n v="0"/>
    <m/>
    <m/>
    <m/>
    <m/>
    <m/>
    <s v="598176"/>
    <s v="6190358"/>
    <n v="0"/>
    <n v="8.6750000000000007"/>
    <n v="0"/>
  </r>
  <r>
    <n v="1634"/>
    <x v="813"/>
    <s v=""/>
    <x v="1852"/>
    <n v="2017"/>
    <n v="10897831"/>
    <x v="423"/>
    <x v="811"/>
    <x v="511"/>
    <n v="8840"/>
    <s v="Rødkærsbro"/>
    <n v="791"/>
    <m/>
    <x v="18"/>
    <m/>
    <s v="ER"/>
    <s v="Erhvervsværk"/>
    <n v="11200"/>
    <n v="10000"/>
    <x v="296"/>
    <x v="1"/>
    <s v="pev"/>
    <d v="2002-01-01T00:00:00"/>
    <m/>
    <n v="0.45555600000000002"/>
    <n v="0.17"/>
    <n v="0.24"/>
    <x v="1499"/>
    <n v="2.4613200000000002"/>
    <n v="0"/>
    <n v="1.4860800000000001"/>
    <n v="1.4860800000000001"/>
    <n v="0"/>
    <n v="0.7349999429371108"/>
    <n v="0.2650000570628892"/>
    <x v="0"/>
    <x v="0"/>
    <m/>
    <m/>
    <m/>
    <m/>
    <m/>
    <m/>
    <m/>
    <m/>
    <n v="4.643999"/>
    <m/>
    <m/>
    <m/>
    <m/>
    <m/>
    <m/>
    <m/>
    <m/>
    <m/>
    <s v="529484"/>
    <s v="6244330"/>
    <n v="0"/>
    <n v="4.643999"/>
    <n v="0"/>
  </r>
  <r>
    <n v="1636"/>
    <x v="814"/>
    <s v=""/>
    <x v="1853"/>
    <n v="2017"/>
    <n v="13818770"/>
    <x v="424"/>
    <x v="812"/>
    <x v="511"/>
    <n v="7870"/>
    <s v="Roslev"/>
    <n v="779"/>
    <m/>
    <x v="18"/>
    <m/>
    <s v="ER"/>
    <s v="Erhvervsværk"/>
    <n v="14620"/>
    <n v="10000"/>
    <x v="952"/>
    <x v="1"/>
    <s v="pev"/>
    <d v="2002-03-04T00:00:00"/>
    <m/>
    <n v="1.5"/>
    <n v="0.51"/>
    <n v="0.72"/>
    <x v="1500"/>
    <n v="18.192599999999999"/>
    <n v="0"/>
    <n v="13.36608"/>
    <n v="13.36608"/>
    <n v="0"/>
    <n v="0.75500102874088448"/>
    <n v="0.24499897125911552"/>
    <x v="0"/>
    <x v="0"/>
    <m/>
    <m/>
    <m/>
    <m/>
    <m/>
    <m/>
    <m/>
    <m/>
    <n v="37.127910999999997"/>
    <m/>
    <m/>
    <m/>
    <m/>
    <m/>
    <m/>
    <m/>
    <m/>
    <m/>
    <s v="502978"/>
    <s v="6286415"/>
    <n v="0"/>
    <n v="37.127910999999997"/>
    <n v="0"/>
  </r>
  <r>
    <n v="1640"/>
    <x v="815"/>
    <s v=""/>
    <x v="1854"/>
    <n v="2017"/>
    <n v="26114179"/>
    <x v="425"/>
    <x v="813"/>
    <x v="797"/>
    <n v="9800"/>
    <s v="Hjørring"/>
    <n v="860"/>
    <n v="298"/>
    <x v="67"/>
    <m/>
    <s v="ER"/>
    <s v="Erhvervsværk"/>
    <n v="351100"/>
    <n v="350010"/>
    <x v="954"/>
    <x v="1"/>
    <s v="kvt"/>
    <d v="2002-03-07T00:00:00"/>
    <d v="2017-09-26T00:00:00"/>
    <n v="1.81"/>
    <n v="0.626"/>
    <n v="1.006"/>
    <x v="1501"/>
    <n v="8.8620479999999997"/>
    <n v="6.5539440000000004"/>
    <n v="5.5146240000000004"/>
    <n v="5.5146240000000004"/>
    <n v="0.31029788435552508"/>
    <n v="0.68970211564447492"/>
    <n v="0"/>
    <x v="0"/>
    <x v="0"/>
    <m/>
    <m/>
    <m/>
    <m/>
    <m/>
    <m/>
    <m/>
    <m/>
    <n v="14.279904"/>
    <m/>
    <m/>
    <m/>
    <m/>
    <m/>
    <m/>
    <m/>
    <m/>
    <m/>
    <s v="555276,1"/>
    <s v="6372514,56"/>
    <n v="0"/>
    <n v="14.279904"/>
    <n v="0"/>
  </r>
  <r>
    <n v="1640"/>
    <x v="815"/>
    <s v=""/>
    <x v="1855"/>
    <n v="2017"/>
    <n v="26114179"/>
    <x v="425"/>
    <x v="813"/>
    <x v="797"/>
    <n v="9800"/>
    <s v="Hjørring"/>
    <n v="860"/>
    <n v="298"/>
    <x v="67"/>
    <m/>
    <s v="ER"/>
    <s v="Erhvervsværk"/>
    <n v="351100"/>
    <n v="350010"/>
    <x v="955"/>
    <x v="1"/>
    <s v="kvt"/>
    <d v="2009-07-01T00:00:00"/>
    <m/>
    <n v="3.3610000000000002"/>
    <n v="1.415"/>
    <n v="1.728"/>
    <x v="1502"/>
    <n v="48.161448"/>
    <n v="35.617823999999999"/>
    <n v="39.438504000000002"/>
    <n v="39.438504000000002"/>
    <n v="0.25705804883691347"/>
    <n v="0.74294195116308659"/>
    <n v="0"/>
    <x v="0"/>
    <x v="0"/>
    <m/>
    <m/>
    <m/>
    <m/>
    <m/>
    <m/>
    <m/>
    <m/>
    <n v="93.678156000000001"/>
    <m/>
    <m/>
    <m/>
    <m/>
    <m/>
    <m/>
    <m/>
    <m/>
    <m/>
    <s v="555276,1"/>
    <s v="6372514,56"/>
    <n v="0"/>
    <n v="93.678156000000001"/>
    <n v="0"/>
  </r>
  <r>
    <n v="1640"/>
    <x v="815"/>
    <s v=""/>
    <x v="1856"/>
    <n v="2017"/>
    <n v="26114179"/>
    <x v="425"/>
    <x v="813"/>
    <x v="797"/>
    <n v="9800"/>
    <s v="Hjørring"/>
    <n v="860"/>
    <n v="298"/>
    <x v="67"/>
    <m/>
    <s v="ER"/>
    <s v="Erhvervsværk"/>
    <n v="351100"/>
    <n v="350010"/>
    <x v="956"/>
    <x v="1"/>
    <s v="kvt"/>
    <d v="2017-10-18T00:00:00"/>
    <m/>
    <n v="2.1269999999999998"/>
    <n v="0.88900000000000001"/>
    <n v="0.91600000000000004"/>
    <x v="1503"/>
    <n v="3.7361879999999998"/>
    <n v="2.6030160000000002"/>
    <n v="3.624876"/>
    <n v="3.624876"/>
    <n v="0.21541753844110126"/>
    <n v="0.78458246155889877"/>
    <n v="0"/>
    <x v="0"/>
    <x v="0"/>
    <m/>
    <m/>
    <m/>
    <m/>
    <m/>
    <m/>
    <m/>
    <m/>
    <n v="8.6719680000000015"/>
    <m/>
    <m/>
    <m/>
    <m/>
    <m/>
    <m/>
    <m/>
    <m/>
    <m/>
    <s v="555276,1"/>
    <s v="6372514,56"/>
    <n v="0"/>
    <n v="8.6719680000000015"/>
    <n v="0"/>
  </r>
  <r>
    <n v="1642"/>
    <x v="816"/>
    <s v=""/>
    <x v="1857"/>
    <n v="2017"/>
    <n v="25919742"/>
    <x v="426"/>
    <x v="814"/>
    <x v="798"/>
    <n v="6200"/>
    <s v="Aabenraa"/>
    <n v="580"/>
    <m/>
    <x v="18"/>
    <m/>
    <s v="ER"/>
    <s v="Erhvervsværk"/>
    <n v="11100"/>
    <n v="10000"/>
    <x v="957"/>
    <x v="1"/>
    <s v="pev"/>
    <d v="2002-11-12T00:00:00"/>
    <m/>
    <n v="0.27777800000000002"/>
    <n v="0.19"/>
    <n v="0.23"/>
    <x v="1504"/>
    <n v="6.8259600000000002"/>
    <n v="0"/>
    <n v="4.1212799999999996"/>
    <n v="4.1212799999999996"/>
    <n v="0"/>
    <n v="0.73499673228014162"/>
    <n v="0.26500326771985838"/>
    <x v="0"/>
    <x v="0"/>
    <m/>
    <m/>
    <m/>
    <m/>
    <m/>
    <m/>
    <m/>
    <m/>
    <n v="12.879011"/>
    <m/>
    <m/>
    <m/>
    <m/>
    <m/>
    <m/>
    <m/>
    <m/>
    <m/>
    <s v="532808"/>
    <s v="6091387"/>
    <n v="0"/>
    <n v="12.879011"/>
    <n v="0"/>
  </r>
  <r>
    <n v="1644"/>
    <x v="817"/>
    <s v=""/>
    <x v="1858"/>
    <n v="2017"/>
    <n v="11110018"/>
    <x v="427"/>
    <x v="815"/>
    <x v="799"/>
    <n v="7860"/>
    <s v="Spøttrup"/>
    <n v="779"/>
    <m/>
    <x v="18"/>
    <m/>
    <s v="ER"/>
    <s v="Erhvervsværk"/>
    <n v="14610"/>
    <n v="10000"/>
    <x v="296"/>
    <x v="1"/>
    <s v="pev"/>
    <d v="2002-12-02T00:00:00"/>
    <m/>
    <n v="1.2"/>
    <n v="0.47"/>
    <n v="0.6"/>
    <x v="1505"/>
    <n v="5.3891999999999998"/>
    <n v="0"/>
    <n v="3.59172"/>
    <n v="3.59172"/>
    <n v="0"/>
    <n v="0.74497444633730836"/>
    <n v="0.25502555366269164"/>
    <x v="0"/>
    <x v="0"/>
    <m/>
    <m/>
    <m/>
    <m/>
    <m/>
    <m/>
    <m/>
    <m/>
    <n v="10.566000000000001"/>
    <m/>
    <m/>
    <m/>
    <m/>
    <m/>
    <m/>
    <m/>
    <m/>
    <m/>
    <s v="484184,87"/>
    <s v="6272240,19"/>
    <n v="0"/>
    <n v="10.566000000000001"/>
    <n v="0"/>
  </r>
  <r>
    <n v="1646"/>
    <x v="818"/>
    <s v=""/>
    <x v="1859"/>
    <n v="2017"/>
    <n v="15874295"/>
    <x v="428"/>
    <x v="816"/>
    <x v="800"/>
    <n v="8660"/>
    <s v="Skanderborg"/>
    <n v="746"/>
    <m/>
    <x v="18"/>
    <m/>
    <s v="ER"/>
    <s v="Erhvervsværk"/>
    <n v="682040"/>
    <n v="680030"/>
    <x v="958"/>
    <x v="1"/>
    <s v="pev"/>
    <d v="2002-01-01T00:00:00"/>
    <m/>
    <n v="0.27777800000000002"/>
    <n v="0.1"/>
    <n v="0.15"/>
    <x v="1506"/>
    <n v="3.2691599999999998"/>
    <n v="0"/>
    <n v="1.9738800000000001"/>
    <n v="1.9738800000000001"/>
    <n v="0"/>
    <n v="0.73499925180875025"/>
    <n v="0.26500074819124975"/>
    <x v="0"/>
    <x v="0"/>
    <m/>
    <m/>
    <m/>
    <m/>
    <m/>
    <m/>
    <m/>
    <m/>
    <n v="6.1682090000000001"/>
    <m/>
    <m/>
    <m/>
    <m/>
    <m/>
    <m/>
    <m/>
    <m/>
    <m/>
    <s v="561917"/>
    <s v="6214049"/>
    <n v="0"/>
    <n v="6.1682090000000001"/>
    <n v="0"/>
  </r>
  <r>
    <n v="1648"/>
    <x v="819"/>
    <s v=""/>
    <x v="1860"/>
    <n v="2017"/>
    <n v="16390143"/>
    <x v="429"/>
    <x v="817"/>
    <x v="801"/>
    <n v="8840"/>
    <s v="Rødkærsbro"/>
    <n v="791"/>
    <m/>
    <x v="18"/>
    <m/>
    <s v="ER"/>
    <s v="Erhvervsværk"/>
    <n v="14610"/>
    <n v="10000"/>
    <x v="296"/>
    <x v="1"/>
    <s v="pev"/>
    <d v="2002-08-01T00:00:00"/>
    <m/>
    <n v="0.51111099999999998"/>
    <n v="0.16"/>
    <n v="0.3"/>
    <x v="1507"/>
    <n v="14.8104"/>
    <n v="0"/>
    <n v="8.9420400000000004"/>
    <n v="8.9420400000000004"/>
    <n v="0"/>
    <n v="0.73499758229847401"/>
    <n v="0.26500241770152599"/>
    <x v="0"/>
    <x v="0"/>
    <m/>
    <m/>
    <m/>
    <m/>
    <m/>
    <m/>
    <m/>
    <m/>
    <n v="27.943896000000002"/>
    <m/>
    <m/>
    <m/>
    <m/>
    <m/>
    <m/>
    <m/>
    <m/>
    <m/>
    <s v="531784,6"/>
    <s v="6246557,5"/>
    <n v="0"/>
    <n v="27.943896000000002"/>
    <n v="0"/>
  </r>
  <r>
    <n v="1649"/>
    <x v="820"/>
    <s v=""/>
    <x v="1861"/>
    <n v="2017"/>
    <n v="78183853"/>
    <x v="430"/>
    <x v="818"/>
    <x v="802"/>
    <n v="8860"/>
    <s v="Ulstrup"/>
    <n v="710"/>
    <m/>
    <x v="18"/>
    <m/>
    <s v="ER"/>
    <s v="Erhvervsværk"/>
    <n v="14610"/>
    <n v="10000"/>
    <x v="952"/>
    <x v="1"/>
    <s v="pev"/>
    <d v="2002-09-02T00:00:00"/>
    <m/>
    <n v="1.4"/>
    <n v="0.51"/>
    <n v="0.63"/>
    <x v="1508"/>
    <n v="12.40668"/>
    <n v="0"/>
    <n v="9.1151999999999997"/>
    <n v="9.1151999999999997"/>
    <n v="0"/>
    <n v="0.75500135367859933"/>
    <n v="0.24499864632140067"/>
    <x v="0"/>
    <x v="0"/>
    <m/>
    <m/>
    <m/>
    <m/>
    <m/>
    <m/>
    <m/>
    <m/>
    <n v="25.319894999999999"/>
    <m/>
    <m/>
    <m/>
    <m/>
    <m/>
    <m/>
    <m/>
    <m/>
    <m/>
    <s v="546363"/>
    <s v="6250002"/>
    <n v="0"/>
    <n v="25.319894999999999"/>
    <n v="0"/>
  </r>
  <r>
    <n v="1651"/>
    <x v="821"/>
    <s v=""/>
    <x v="1862"/>
    <n v="2017"/>
    <n v="26688396"/>
    <x v="431"/>
    <x v="819"/>
    <x v="511"/>
    <n v="9900"/>
    <s v="Frederikshavn"/>
    <n v="813"/>
    <m/>
    <x v="18"/>
    <m/>
    <s v="LO"/>
    <s v="Lokalt værk"/>
    <n v="352100"/>
    <n v="350020"/>
    <x v="296"/>
    <x v="1"/>
    <s v="kvt"/>
    <d v="2002-12-16T00:00:00"/>
    <m/>
    <n v="1.3"/>
    <n v="0.47"/>
    <n v="0.7"/>
    <x v="1509"/>
    <n v="11.82672"/>
    <n v="0"/>
    <n v="7.88436"/>
    <n v="7.88436"/>
    <n v="0.2550026617759274"/>
    <n v="0.74499733822407266"/>
    <n v="0"/>
    <x v="0"/>
    <x v="0"/>
    <m/>
    <m/>
    <m/>
    <m/>
    <m/>
    <m/>
    <m/>
    <m/>
    <n v="23.189404999999997"/>
    <m/>
    <m/>
    <m/>
    <m/>
    <m/>
    <m/>
    <m/>
    <m/>
    <m/>
    <s v="585500"/>
    <s v="6361025"/>
    <n v="0"/>
    <n v="23.189404999999997"/>
    <n v="0"/>
  </r>
  <r>
    <n v="1655"/>
    <x v="822"/>
    <s v=""/>
    <x v="1863"/>
    <n v="2017"/>
    <n v="19258831"/>
    <x v="432"/>
    <x v="820"/>
    <x v="803"/>
    <n v="6230"/>
    <s v="Rødekro"/>
    <n v="580"/>
    <m/>
    <x v="18"/>
    <m/>
    <s v="ER"/>
    <s v="Erhvervsværk"/>
    <n v="11100"/>
    <n v="10000"/>
    <x v="959"/>
    <x v="1"/>
    <s v="pev"/>
    <d v="2002-02-06T00:00:00"/>
    <m/>
    <n v="1.144444"/>
    <n v="0.33"/>
    <n v="0.7"/>
    <x v="1510"/>
    <n v="13.621320000000001"/>
    <n v="0"/>
    <n v="9.0809999999999995"/>
    <n v="9.0809999999999995"/>
    <n v="0"/>
    <n v="0.74500310684165627"/>
    <n v="0.25499689315834373"/>
    <x v="0"/>
    <x v="0"/>
    <m/>
    <m/>
    <m/>
    <m/>
    <m/>
    <m/>
    <m/>
    <m/>
    <n v="26.708796"/>
    <m/>
    <m/>
    <m/>
    <m/>
    <m/>
    <m/>
    <m/>
    <m/>
    <m/>
    <s v="514306"/>
    <s v="6097976"/>
    <n v="0"/>
    <n v="26.708796"/>
    <n v="0"/>
  </r>
  <r>
    <n v="1659"/>
    <x v="823"/>
    <s v=""/>
    <x v="1864"/>
    <n v="2017"/>
    <n v="25495969"/>
    <x v="433"/>
    <x v="821"/>
    <x v="804"/>
    <n v="5000"/>
    <s v="Odense C"/>
    <n v="461"/>
    <n v="79"/>
    <x v="21"/>
    <n v="1"/>
    <s v="ER"/>
    <s v="Erhvervsværk"/>
    <n v="382110"/>
    <n v="383900"/>
    <x v="960"/>
    <x v="8"/>
    <s v="pev"/>
    <d v="1996-01-01T00:00:00"/>
    <m/>
    <n v="26"/>
    <n v="4.5"/>
    <n v="26"/>
    <x v="1511"/>
    <n v="411.47140000000002"/>
    <n v="405.8775"/>
    <n v="106.36020000000001"/>
    <n v="91.016639999999995"/>
    <n v="0.36189166686431079"/>
    <n v="0.6331206563236651"/>
    <n v="4.9876768120241111E-3"/>
    <x v="0"/>
    <x v="0"/>
    <m/>
    <m/>
    <m/>
    <n v="9.9637000000000011"/>
    <m/>
    <m/>
    <m/>
    <n v="536.7956999999999"/>
    <m/>
    <n v="0.38480000000000003"/>
    <n v="0.2094"/>
    <n v="13.4185"/>
    <m/>
    <m/>
    <m/>
    <m/>
    <m/>
    <m/>
    <s v="588927,19"/>
    <s v="6143298,6"/>
    <n v="251.52176499999996"/>
    <n v="309.25033499999995"/>
    <n v="0"/>
  </r>
  <r>
    <n v="1659"/>
    <x v="823"/>
    <s v=""/>
    <x v="1865"/>
    <n v="2017"/>
    <n v="25495969"/>
    <x v="433"/>
    <x v="821"/>
    <x v="804"/>
    <n v="5000"/>
    <s v="Odense C"/>
    <n v="461"/>
    <n v="79"/>
    <x v="21"/>
    <n v="1"/>
    <s v="ER"/>
    <s v="Erhvervsværk"/>
    <n v="382110"/>
    <n v="383900"/>
    <x v="961"/>
    <x v="8"/>
    <s v="pev"/>
    <d v="1996-01-01T00:00:00"/>
    <m/>
    <n v="26"/>
    <n v="4.5"/>
    <n v="26"/>
    <x v="1512"/>
    <n v="409.6028"/>
    <n v="404.03440000000001"/>
    <n v="105.87708000000001"/>
    <n v="90.603359999999995"/>
    <n v="0.36189161480741572"/>
    <n v="0.6331207968389847"/>
    <n v="4.9875883535995813E-3"/>
    <x v="0"/>
    <x v="0"/>
    <m/>
    <m/>
    <m/>
    <n v="9.9184999999999999"/>
    <m/>
    <m/>
    <m/>
    <n v="534.35809999999992"/>
    <m/>
    <n v="0.3831"/>
    <n v="0.20849999999999999"/>
    <n v="13.3575"/>
    <m/>
    <m/>
    <m/>
    <m/>
    <m/>
    <m/>
    <s v="588927,19"/>
    <s v="6143298,6"/>
    <n v="250.37964499999995"/>
    <n v="307.84605499999998"/>
    <n v="0"/>
  </r>
  <r>
    <n v="1659"/>
    <x v="823"/>
    <s v=""/>
    <x v="1866"/>
    <n v="2017"/>
    <n v="25495969"/>
    <x v="433"/>
    <x v="821"/>
    <x v="804"/>
    <n v="5000"/>
    <s v="Odense C"/>
    <n v="461"/>
    <n v="79"/>
    <x v="21"/>
    <n v="1"/>
    <s v="ER"/>
    <s v="Erhvervsværk"/>
    <n v="382110"/>
    <n v="383900"/>
    <x v="962"/>
    <x v="8"/>
    <s v="pev"/>
    <d v="2000-01-01T00:00:00"/>
    <m/>
    <n v="60"/>
    <n v="13"/>
    <n v="56"/>
    <x v="1513"/>
    <n v="884.07579999999996"/>
    <n v="872.05709999999999"/>
    <n v="228.52260000000001"/>
    <n v="195.55596"/>
    <n v="0.36189167482045409"/>
    <n v="0.6331207303624582"/>
    <n v="4.9875948170877149E-3"/>
    <x v="0"/>
    <x v="0"/>
    <m/>
    <m/>
    <m/>
    <n v="21.407799999999998"/>
    <m/>
    <m/>
    <m/>
    <n v="1153.3442"/>
    <m/>
    <n v="0.82679999999999998"/>
    <n v="0.44989999999999997"/>
    <n v="28.830599999999997"/>
    <m/>
    <m/>
    <m/>
    <m/>
    <m/>
    <m/>
    <s v="588927,19"/>
    <s v="6143298,6"/>
    <n v="540.41269"/>
    <n v="664.44661000000008"/>
    <n v="0"/>
  </r>
  <r>
    <n v="1670"/>
    <x v="824"/>
    <s v=""/>
    <x v="1867"/>
    <n v="2017"/>
    <n v="15980907"/>
    <x v="434"/>
    <x v="822"/>
    <x v="805"/>
    <n v="6000"/>
    <s v="Kolding"/>
    <n v="621"/>
    <n v="81"/>
    <x v="20"/>
    <n v="1"/>
    <s v="ER"/>
    <s v="Erhvervsværk"/>
    <n v="382120"/>
    <n v="383900"/>
    <x v="292"/>
    <x v="8"/>
    <s v="pev"/>
    <d v="1994-01-01T00:00:00"/>
    <m/>
    <n v="27.6"/>
    <n v="6.26"/>
    <n v="17.98"/>
    <x v="1514"/>
    <n v="547.79759999999999"/>
    <n v="546.98040000000003"/>
    <n v="175.38120000000001"/>
    <n v="158.8176"/>
    <n v="0.32879128266736585"/>
    <n v="0.67071749637445033"/>
    <n v="4.912209581838245E-4"/>
    <x v="0"/>
    <x v="0"/>
    <m/>
    <m/>
    <m/>
    <m/>
    <m/>
    <m/>
    <m/>
    <n v="828.80340000000001"/>
    <m/>
    <n v="0"/>
    <n v="0"/>
    <n v="3.0015000000000001"/>
    <m/>
    <m/>
    <m/>
    <m/>
    <m/>
    <m/>
    <s v="528213,97"/>
    <s v="6151781,9"/>
    <n v="372.96153000000004"/>
    <n v="458.84337000000005"/>
    <n v="0"/>
  </r>
  <r>
    <n v="1670"/>
    <x v="824"/>
    <s v=""/>
    <x v="1868"/>
    <n v="2017"/>
    <n v="15980907"/>
    <x v="434"/>
    <x v="822"/>
    <x v="805"/>
    <n v="6000"/>
    <s v="Kolding"/>
    <n v="621"/>
    <n v="81"/>
    <x v="20"/>
    <n v="1"/>
    <s v="ER"/>
    <s v="Erhvervsværk"/>
    <n v="382120"/>
    <n v="383900"/>
    <x v="317"/>
    <x v="0"/>
    <s v="pvp"/>
    <d v="2007-04-01T00:00:00"/>
    <m/>
    <n v="30.5"/>
    <n v="0"/>
    <n v="28"/>
    <x v="1515"/>
    <n v="687.0204"/>
    <n v="664.06679999999994"/>
    <n v="0"/>
    <n v="0"/>
    <n v="0.96658963838628364"/>
    <n v="0"/>
    <n v="3.3410361613716355E-2"/>
    <x v="0"/>
    <x v="0"/>
    <m/>
    <n v="0"/>
    <m/>
    <n v="0"/>
    <m/>
    <m/>
    <m/>
    <n v="683.46680000000003"/>
    <m/>
    <n v="0"/>
    <n v="0"/>
    <n v="2.4649999999999999"/>
    <m/>
    <m/>
    <m/>
    <m/>
    <m/>
    <m/>
    <s v="528213,97"/>
    <s v="6151781,9"/>
    <n v="307.56006000000002"/>
    <n v="378.37174000000005"/>
    <n v="0"/>
  </r>
  <r>
    <n v="1670"/>
    <x v="825"/>
    <s v=""/>
    <x v="1869"/>
    <n v="2017"/>
    <n v="15980907"/>
    <x v="434"/>
    <x v="823"/>
    <x v="806"/>
    <n v="6705"/>
    <s v="Esbjerg Ø"/>
    <n v="561"/>
    <n v="126"/>
    <x v="284"/>
    <n v="1"/>
    <s v="ER"/>
    <s v="Erhvervsværk"/>
    <n v="382120"/>
    <n v="383900"/>
    <x v="963"/>
    <x v="8"/>
    <s v="pev"/>
    <d v="2003-03-24T00:00:00"/>
    <m/>
    <n v="80.3"/>
    <n v="18.5"/>
    <n v="58"/>
    <x v="1516"/>
    <n v="2133.0324000000001"/>
    <n v="2094.2028"/>
    <n v="547.97760000000005"/>
    <n v="497.08800000000002"/>
    <n v="0.43908558442146051"/>
    <n v="0.55277312305001669"/>
    <n v="8.1412925285228033E-3"/>
    <x v="0"/>
    <x v="0"/>
    <m/>
    <m/>
    <m/>
    <n v="0"/>
    <m/>
    <m/>
    <m/>
    <n v="2383.8764000000001"/>
    <m/>
    <m/>
    <m/>
    <n v="0.85550000000000004"/>
    <m/>
    <m/>
    <m/>
    <m/>
    <m/>
    <m/>
    <s v="468986,5"/>
    <s v="6146250,34"/>
    <n v="1072.7443800000001"/>
    <n v="1311.9875200000001"/>
    <n v="0"/>
  </r>
  <r>
    <n v="1672"/>
    <x v="826"/>
    <s v=""/>
    <x v="1870"/>
    <n v="2017"/>
    <n v="11110020"/>
    <x v="435"/>
    <x v="824"/>
    <x v="807"/>
    <n v="9800"/>
    <s v="Hjørring"/>
    <n v="860"/>
    <m/>
    <x v="18"/>
    <m/>
    <s v="ER"/>
    <s v="Erhvervsværk"/>
    <n v="14610"/>
    <n v="10000"/>
    <x v="952"/>
    <x v="1"/>
    <s v="pev"/>
    <d v="2002-11-21T00:00:00"/>
    <m/>
    <n v="1.7"/>
    <n v="0.63"/>
    <n v="0.9"/>
    <x v="21"/>
    <n v="0"/>
    <n v="0"/>
    <n v="0"/>
    <n v="0"/>
    <n v="0"/>
    <n v="0"/>
    <n v="1"/>
    <x v="0"/>
    <x v="0"/>
    <m/>
    <m/>
    <m/>
    <m/>
    <m/>
    <m/>
    <m/>
    <m/>
    <n v="0"/>
    <m/>
    <m/>
    <m/>
    <m/>
    <m/>
    <m/>
    <m/>
    <m/>
    <m/>
    <s v="561340"/>
    <s v="6362014"/>
    <n v="0"/>
    <n v="0"/>
    <n v="0"/>
  </r>
  <r>
    <n v="1674"/>
    <x v="827"/>
    <s v=""/>
    <x v="1871"/>
    <n v="2017"/>
    <n v="80083955"/>
    <x v="436"/>
    <x v="825"/>
    <x v="808"/>
    <n v="8370"/>
    <s v="Hadsten"/>
    <n v="710"/>
    <m/>
    <x v="18"/>
    <m/>
    <s v="ER"/>
    <s v="Erhvervsværk"/>
    <n v="382110"/>
    <n v="383900"/>
    <x v="964"/>
    <x v="1"/>
    <s v="pev"/>
    <d v="2003-08-19T00:00:00"/>
    <m/>
    <n v="0.11"/>
    <n v="0.03"/>
    <n v="0.06"/>
    <x v="1517"/>
    <n v="0"/>
    <n v="0"/>
    <n v="0.34955999999999998"/>
    <n v="0.34955999999999998"/>
    <n v="0"/>
    <n v="1"/>
    <n v="0"/>
    <x v="0"/>
    <x v="0"/>
    <m/>
    <m/>
    <m/>
    <m/>
    <m/>
    <m/>
    <m/>
    <m/>
    <n v="2.4771000000000001"/>
    <m/>
    <m/>
    <m/>
    <m/>
    <m/>
    <m/>
    <m/>
    <m/>
    <m/>
    <s v="564509"/>
    <s v="6246652"/>
    <n v="0"/>
    <n v="2.4771000000000001"/>
    <n v="0"/>
  </r>
  <r>
    <n v="1677"/>
    <x v="828"/>
    <s v=""/>
    <x v="1872"/>
    <n v="2017"/>
    <n v="51227611"/>
    <x v="437"/>
    <x v="826"/>
    <x v="809"/>
    <n v="6900"/>
    <s v="Skjern"/>
    <n v="760"/>
    <m/>
    <x v="18"/>
    <m/>
    <s v="VA"/>
    <s v="Vandkraftværk"/>
    <n v="910200"/>
    <n v="910002"/>
    <x v="965"/>
    <x v="13"/>
    <s v="vkt"/>
    <d v="1986-12-19T00:00:00"/>
    <m/>
    <n v="2E-3"/>
    <n v="2E-3"/>
    <n v="0"/>
    <x v="21"/>
    <n v="0"/>
    <n v="0"/>
    <n v="0"/>
    <n v="0"/>
    <n v="0"/>
    <n v="1"/>
    <n v="0"/>
    <x v="0"/>
    <x v="0"/>
    <m/>
    <m/>
    <m/>
    <m/>
    <m/>
    <m/>
    <m/>
    <m/>
    <m/>
    <m/>
    <m/>
    <m/>
    <m/>
    <m/>
    <m/>
    <m/>
    <n v="0"/>
    <m/>
    <s v="467488,67"/>
    <s v="6206965,49"/>
    <n v="0"/>
    <n v="0"/>
    <n v="0"/>
  </r>
  <r>
    <n v="1701"/>
    <x v="829"/>
    <s v=""/>
    <x v="1873"/>
    <n v="2017"/>
    <n v="10007127"/>
    <x v="438"/>
    <x v="827"/>
    <x v="810"/>
    <n v="4400"/>
    <s v="Kalundborg"/>
    <n v="326"/>
    <n v="888"/>
    <x v="275"/>
    <m/>
    <s v="ER"/>
    <s v="Erhvervsværk"/>
    <n v="201400"/>
    <n v="200010"/>
    <x v="966"/>
    <x v="1"/>
    <s v="pev"/>
    <d v="2013-04-01T00:00:00"/>
    <m/>
    <n v="7.1"/>
    <n v="3.1"/>
    <n v="3.4"/>
    <x v="1518"/>
    <n v="18.997199999999999"/>
    <n v="1.49"/>
    <n v="13.3164"/>
    <n v="13.3164"/>
    <n v="2.0979775687730282E-2"/>
    <n v="0.73251208409734914"/>
    <n v="0.24650814021492057"/>
    <x v="0"/>
    <x v="0"/>
    <m/>
    <m/>
    <m/>
    <m/>
    <m/>
    <m/>
    <m/>
    <m/>
    <n v="35.510389199999999"/>
    <m/>
    <m/>
    <m/>
    <m/>
    <m/>
    <m/>
    <m/>
    <m/>
    <m/>
    <s v="633420,74"/>
    <s v="6171525,27"/>
    <n v="0"/>
    <n v="35.510389199999999"/>
    <n v="0"/>
  </r>
  <r>
    <n v="1714"/>
    <x v="830"/>
    <s v=""/>
    <x v="1874"/>
    <n v="2017"/>
    <n v="18445042"/>
    <x v="439"/>
    <x v="828"/>
    <x v="811"/>
    <n v="4684"/>
    <s v="Holmegaard"/>
    <n v="370"/>
    <n v="44"/>
    <x v="24"/>
    <n v="12"/>
    <s v="ER"/>
    <s v="Erhvervsværk"/>
    <n v="231300"/>
    <n v="230010"/>
    <x v="912"/>
    <x v="6"/>
    <s v="pvp"/>
    <d v="2014-03-04T00:00:00"/>
    <m/>
    <n v="2"/>
    <n v="0"/>
    <n v="2"/>
    <x v="1519"/>
    <n v="57.101399999999998"/>
    <n v="41.538960000000003"/>
    <n v="0"/>
    <n v="0"/>
    <n v="0.72745957191942767"/>
    <n v="0"/>
    <n v="0.27254042808057233"/>
    <x v="0"/>
    <x v="0"/>
    <m/>
    <m/>
    <m/>
    <m/>
    <m/>
    <m/>
    <m/>
    <m/>
    <m/>
    <m/>
    <m/>
    <m/>
    <m/>
    <m/>
    <n v="57.101399999999998"/>
    <m/>
    <m/>
    <m/>
    <s v="678873,77"/>
    <s v="6130291,58"/>
    <n v="0"/>
    <n v="57.101399999999998"/>
    <n v="0"/>
  </r>
  <r>
    <n v="1726"/>
    <x v="831"/>
    <s v=""/>
    <x v="1875"/>
    <n v="2017"/>
    <n v="27210538"/>
    <x v="440"/>
    <x v="829"/>
    <x v="812"/>
    <n v="6851"/>
    <s v="Janderup Vestj"/>
    <n v="573"/>
    <m/>
    <x v="18"/>
    <n v="1"/>
    <s v="LO"/>
    <s v="Lokalt værk"/>
    <n v="352200"/>
    <n v="350020"/>
    <x v="967"/>
    <x v="7"/>
    <s v="kvt"/>
    <d v="2012-01-01T00:00:00"/>
    <d v="2019-10-13T00:00:00"/>
    <n v="18.5"/>
    <n v="4"/>
    <n v="12"/>
    <x v="1520"/>
    <n v="0"/>
    <n v="0"/>
    <n v="2.5012800000000002E-2"/>
    <n v="2.5012800000000002E-2"/>
    <n v="0"/>
    <n v="1"/>
    <n v="0"/>
    <x v="0"/>
    <x v="0"/>
    <m/>
    <m/>
    <m/>
    <m/>
    <m/>
    <m/>
    <n v="5.5439999999999996E-2"/>
    <m/>
    <m/>
    <m/>
    <m/>
    <m/>
    <m/>
    <m/>
    <m/>
    <m/>
    <m/>
    <m/>
    <s v="460599,14"/>
    <s v="6169855,96"/>
    <n v="5.5439999999999996E-2"/>
    <n v="0"/>
    <n v="0"/>
  </r>
  <r>
    <n v="1728"/>
    <x v="832"/>
    <s v=""/>
    <x v="1876"/>
    <n v="2017"/>
    <n v="27496636"/>
    <x v="441"/>
    <x v="830"/>
    <x v="813"/>
    <n v="4760"/>
    <s v="Vordingborg"/>
    <n v="390"/>
    <m/>
    <x v="18"/>
    <n v="1"/>
    <s v="ER"/>
    <s v="Erhvervsværk"/>
    <n v="11300"/>
    <n v="10000"/>
    <x v="968"/>
    <x v="0"/>
    <s v="pvp"/>
    <d v="2012-01-01T00:00:00"/>
    <m/>
    <n v="5.45"/>
    <n v="0"/>
    <n v="0"/>
    <x v="1521"/>
    <n v="46.83276"/>
    <n v="0"/>
    <n v="0"/>
    <n v="0"/>
    <n v="0"/>
    <n v="0"/>
    <n v="1"/>
    <x v="0"/>
    <x v="0"/>
    <m/>
    <m/>
    <m/>
    <m/>
    <m/>
    <m/>
    <n v="46.832682599999998"/>
    <m/>
    <m/>
    <m/>
    <m/>
    <m/>
    <m/>
    <m/>
    <m/>
    <m/>
    <m/>
    <m/>
    <s v="684433,93"/>
    <s v="6097989,96"/>
    <n v="46.832682599999998"/>
    <n v="0"/>
    <n v="0"/>
  </r>
  <r>
    <n v="1728"/>
    <x v="832"/>
    <s v=""/>
    <x v="1877"/>
    <n v="2017"/>
    <n v="27496636"/>
    <x v="441"/>
    <x v="830"/>
    <x v="813"/>
    <n v="4760"/>
    <s v="Vordingborg"/>
    <n v="390"/>
    <m/>
    <x v="18"/>
    <n v="1"/>
    <s v="ER"/>
    <s v="Erhvervsværk"/>
    <n v="11300"/>
    <n v="10000"/>
    <x v="57"/>
    <x v="2"/>
    <s v="pvp"/>
    <d v="2010-11-01T00:00:00"/>
    <m/>
    <n v="10"/>
    <n v="0"/>
    <n v="10"/>
    <x v="1522"/>
    <n v="2.7324000000000002"/>
    <n v="0"/>
    <n v="0"/>
    <n v="0"/>
    <n v="0"/>
    <n v="0"/>
    <n v="1"/>
    <x v="0"/>
    <x v="0"/>
    <m/>
    <m/>
    <m/>
    <m/>
    <m/>
    <m/>
    <m/>
    <m/>
    <m/>
    <m/>
    <m/>
    <m/>
    <m/>
    <m/>
    <m/>
    <m/>
    <m/>
    <n v="2.7324000000000002"/>
    <s v="684433,93"/>
    <s v="6097989,96"/>
    <n v="0"/>
    <n v="0"/>
    <n v="2.7324000000000002"/>
  </r>
  <r>
    <n v="1728"/>
    <x v="832"/>
    <s v=""/>
    <x v="1878"/>
    <n v="2017"/>
    <n v="27496636"/>
    <x v="441"/>
    <x v="830"/>
    <x v="813"/>
    <n v="4760"/>
    <s v="Vordingborg"/>
    <n v="390"/>
    <m/>
    <x v="18"/>
    <n v="1"/>
    <s v="ER"/>
    <s v="Erhvervsværk"/>
    <n v="11300"/>
    <n v="10000"/>
    <x v="969"/>
    <x v="0"/>
    <s v="pvp"/>
    <d v="2012-01-01T00:00:00"/>
    <m/>
    <n v="9.4"/>
    <n v="0"/>
    <n v="0"/>
    <x v="1521"/>
    <n v="46.83276"/>
    <n v="0"/>
    <n v="0"/>
    <n v="0"/>
    <n v="0"/>
    <n v="0"/>
    <n v="1"/>
    <x v="0"/>
    <x v="0"/>
    <m/>
    <m/>
    <m/>
    <m/>
    <m/>
    <m/>
    <n v="46.832682599999998"/>
    <m/>
    <m/>
    <m/>
    <m/>
    <m/>
    <m/>
    <m/>
    <m/>
    <m/>
    <m/>
    <m/>
    <s v="684433,93"/>
    <s v="6097989,96"/>
    <n v="46.832682599999998"/>
    <n v="0"/>
    <n v="0"/>
  </r>
  <r>
    <n v="1728"/>
    <x v="832"/>
    <s v=""/>
    <x v="1879"/>
    <n v="2017"/>
    <n v="27496636"/>
    <x v="441"/>
    <x v="830"/>
    <x v="813"/>
    <n v="4760"/>
    <s v="Vordingborg"/>
    <n v="390"/>
    <m/>
    <x v="18"/>
    <n v="1"/>
    <s v="ER"/>
    <s v="Erhvervsværk"/>
    <n v="11300"/>
    <n v="10000"/>
    <x v="970"/>
    <x v="1"/>
    <s v="pev"/>
    <d v="2012-01-01T00:00:00"/>
    <m/>
    <n v="15.54"/>
    <n v="6.06"/>
    <n v="6.04"/>
    <x v="1523"/>
    <n v="6.9407999999999997E-2"/>
    <n v="0"/>
    <n v="6.1199999999999997E-2"/>
    <n v="5.5800000000000002E-2"/>
    <n v="0"/>
    <n v="0.78754820936639125"/>
    <n v="0.21245179063360875"/>
    <x v="0"/>
    <x v="0"/>
    <m/>
    <m/>
    <m/>
    <m/>
    <m/>
    <m/>
    <n v="0.16335"/>
    <m/>
    <m/>
    <m/>
    <m/>
    <m/>
    <m/>
    <m/>
    <m/>
    <m/>
    <m/>
    <m/>
    <s v="684433,93"/>
    <s v="6097989,96"/>
    <n v="0.16335"/>
    <n v="0"/>
    <n v="0"/>
  </r>
  <r>
    <n v="1739"/>
    <x v="833"/>
    <s v=""/>
    <x v="1880"/>
    <n v="2017"/>
    <n v="41853816"/>
    <x v="442"/>
    <x v="831"/>
    <x v="814"/>
    <n v="3600"/>
    <s v="Frederikssund"/>
    <n v="250"/>
    <n v="12"/>
    <x v="302"/>
    <n v="1"/>
    <s v="ER"/>
    <s v="Erhvervsværk"/>
    <n v="205900"/>
    <n v="200020"/>
    <x v="912"/>
    <x v="6"/>
    <s v="pvp"/>
    <d v="2014-07-01T00:00:00"/>
    <m/>
    <n v="12.6"/>
    <n v="0"/>
    <n v="12.6"/>
    <x v="1524"/>
    <n v="124.2504"/>
    <n v="124.2504"/>
    <n v="0"/>
    <n v="0"/>
    <n v="1"/>
    <n v="0"/>
    <n v="0"/>
    <x v="0"/>
    <x v="0"/>
    <m/>
    <m/>
    <m/>
    <m/>
    <m/>
    <m/>
    <m/>
    <m/>
    <m/>
    <m/>
    <m/>
    <m/>
    <m/>
    <m/>
    <n v="124.2504"/>
    <m/>
    <m/>
    <m/>
    <s v="691245,68"/>
    <s v="6193878,29"/>
    <n v="0"/>
    <n v="124.2504"/>
    <n v="0"/>
  </r>
  <r>
    <n v="1750"/>
    <x v="834"/>
    <s v=""/>
    <x v="1881"/>
    <n v="2017"/>
    <n v="83031212"/>
    <x v="443"/>
    <x v="832"/>
    <x v="815"/>
    <n v="6900"/>
    <s v="Skjern"/>
    <n v="760"/>
    <n v="183"/>
    <x v="150"/>
    <n v="17"/>
    <s v="ER"/>
    <s v="Erhvervsværk"/>
    <n v="171200"/>
    <n v="170000"/>
    <x v="971"/>
    <x v="6"/>
    <s v="pvp"/>
    <d v="2013-01-01T00:00:00"/>
    <m/>
    <n v="4.5"/>
    <n v="0"/>
    <n v="4.5"/>
    <x v="1525"/>
    <n v="80.067599999999999"/>
    <n v="80.067599999999999"/>
    <n v="0"/>
    <n v="0"/>
    <n v="1"/>
    <n v="0"/>
    <n v="0"/>
    <x v="0"/>
    <x v="0"/>
    <m/>
    <m/>
    <m/>
    <m/>
    <m/>
    <m/>
    <m/>
    <m/>
    <m/>
    <m/>
    <m/>
    <m/>
    <m/>
    <m/>
    <n v="80.067599999999999"/>
    <m/>
    <m/>
    <m/>
    <s v="468765,07"/>
    <s v="6199008,99"/>
    <n v="0"/>
    <n v="80.067599999999999"/>
    <n v="0"/>
  </r>
  <r>
    <n v="1750"/>
    <x v="834"/>
    <s v=""/>
    <x v="1882"/>
    <n v="2017"/>
    <n v="83031212"/>
    <x v="443"/>
    <x v="832"/>
    <x v="815"/>
    <n v="6900"/>
    <s v="Skjern"/>
    <n v="760"/>
    <n v="183"/>
    <x v="150"/>
    <n v="17"/>
    <s v="ER"/>
    <s v="Erhvervsværk"/>
    <n v="171200"/>
    <n v="170000"/>
    <x v="972"/>
    <x v="15"/>
    <s v="pvp"/>
    <d v="2015-11-05T00:00:00"/>
    <m/>
    <n v="17"/>
    <n v="0"/>
    <n v="19"/>
    <x v="1526"/>
    <n v="238.15440000000001"/>
    <n v="0"/>
    <n v="0"/>
    <n v="0"/>
    <n v="0"/>
    <n v="0"/>
    <n v="1"/>
    <x v="0"/>
    <x v="0"/>
    <m/>
    <m/>
    <m/>
    <m/>
    <m/>
    <m/>
    <m/>
    <m/>
    <m/>
    <m/>
    <n v="298.10879999999997"/>
    <m/>
    <m/>
    <m/>
    <m/>
    <m/>
    <m/>
    <m/>
    <s v="468765,07"/>
    <s v="6199008,99"/>
    <n v="0"/>
    <n v="298.10879999999997"/>
    <n v="0"/>
  </r>
  <r>
    <n v="1750"/>
    <x v="834"/>
    <s v=""/>
    <x v="1883"/>
    <n v="2017"/>
    <n v="83031212"/>
    <x v="443"/>
    <x v="832"/>
    <x v="815"/>
    <n v="6900"/>
    <s v="Skjern"/>
    <n v="760"/>
    <n v="183"/>
    <x v="150"/>
    <n v="17"/>
    <s v="ER"/>
    <s v="Erhvervsværk"/>
    <n v="171200"/>
    <n v="170000"/>
    <x v="973"/>
    <x v="6"/>
    <s v="pvp"/>
    <d v="2016-10-01T00:00:00"/>
    <m/>
    <n v="17"/>
    <n v="0"/>
    <n v="3"/>
    <x v="1527"/>
    <n v="80.319599999999994"/>
    <n v="80.319599999999994"/>
    <n v="0"/>
    <n v="0"/>
    <n v="1"/>
    <n v="0"/>
    <n v="0"/>
    <x v="0"/>
    <x v="0"/>
    <m/>
    <m/>
    <m/>
    <m/>
    <m/>
    <m/>
    <m/>
    <m/>
    <m/>
    <m/>
    <m/>
    <m/>
    <m/>
    <m/>
    <n v="80.319600000000008"/>
    <m/>
    <m/>
    <m/>
    <s v="468765,07"/>
    <s v="6199008,99"/>
    <n v="0"/>
    <n v="80.319600000000008"/>
    <n v="0"/>
  </r>
  <r>
    <n v="1759"/>
    <x v="835"/>
    <s v=""/>
    <x v="1884"/>
    <n v="2017"/>
    <n v="76343616"/>
    <x v="444"/>
    <x v="833"/>
    <x v="816"/>
    <n v="2650"/>
    <s v="Hvidovre"/>
    <n v="167"/>
    <n v="2"/>
    <x v="5"/>
    <n v="1"/>
    <s v="FJ"/>
    <s v="Fjernvarmeværk"/>
    <n v="353000"/>
    <n v="350030"/>
    <x v="974"/>
    <x v="0"/>
    <s v="fvv"/>
    <d v="2012-01-01T00:00:00"/>
    <m/>
    <n v="6"/>
    <n v="0"/>
    <n v="6"/>
    <x v="1528"/>
    <n v="0.44900000000000001"/>
    <n v="0.44900000000000001"/>
    <n v="0"/>
    <n v="0"/>
    <n v="1"/>
    <n v="0"/>
    <n v="0"/>
    <x v="0"/>
    <x v="0"/>
    <m/>
    <m/>
    <m/>
    <n v="0.51700000000000002"/>
    <m/>
    <n v="0"/>
    <m/>
    <m/>
    <m/>
    <m/>
    <m/>
    <m/>
    <m/>
    <m/>
    <m/>
    <m/>
    <m/>
    <m/>
    <s v="718493,7"/>
    <s v="6172103,8"/>
    <n v="0.51700000000000002"/>
    <n v="0"/>
    <n v="0"/>
  </r>
  <r>
    <n v="1759"/>
    <x v="835"/>
    <s v=""/>
    <x v="1885"/>
    <n v="2017"/>
    <n v="76343616"/>
    <x v="444"/>
    <x v="833"/>
    <x v="816"/>
    <n v="2650"/>
    <s v="Hvidovre"/>
    <n v="167"/>
    <n v="2"/>
    <x v="5"/>
    <n v="1"/>
    <s v="FJ"/>
    <s v="Fjernvarmeværk"/>
    <n v="353000"/>
    <n v="350030"/>
    <x v="974"/>
    <x v="0"/>
    <s v="fvv"/>
    <d v="2012-01-01T00:00:00"/>
    <m/>
    <n v="6"/>
    <n v="0"/>
    <n v="6"/>
    <x v="21"/>
    <n v="0"/>
    <n v="0"/>
    <n v="0"/>
    <n v="0"/>
    <n v="1"/>
    <n v="0"/>
    <n v="0"/>
    <x v="0"/>
    <x v="0"/>
    <m/>
    <m/>
    <m/>
    <n v="0"/>
    <m/>
    <n v="0"/>
    <m/>
    <m/>
    <m/>
    <m/>
    <m/>
    <m/>
    <m/>
    <m/>
    <m/>
    <m/>
    <m/>
    <m/>
    <s v="718493,7"/>
    <s v="6172103,8"/>
    <n v="0"/>
    <n v="0"/>
    <n v="0"/>
  </r>
  <r>
    <n v="1759"/>
    <x v="835"/>
    <s v=""/>
    <x v="1886"/>
    <n v="2017"/>
    <n v="76343616"/>
    <x v="444"/>
    <x v="833"/>
    <x v="816"/>
    <n v="2650"/>
    <s v="Hvidovre"/>
    <n v="167"/>
    <n v="2"/>
    <x v="5"/>
    <n v="1"/>
    <s v="FJ"/>
    <s v="Fjernvarmeværk"/>
    <n v="353000"/>
    <n v="350030"/>
    <x v="975"/>
    <x v="0"/>
    <s v="fvv"/>
    <d v="2012-01-01T00:00:00"/>
    <m/>
    <n v="6"/>
    <n v="0"/>
    <n v="6"/>
    <x v="21"/>
    <n v="0"/>
    <n v="0"/>
    <n v="0"/>
    <n v="0"/>
    <n v="1"/>
    <n v="0"/>
    <n v="0"/>
    <x v="0"/>
    <x v="0"/>
    <m/>
    <m/>
    <m/>
    <n v="0"/>
    <m/>
    <n v="0"/>
    <m/>
    <m/>
    <m/>
    <m/>
    <m/>
    <m/>
    <m/>
    <m/>
    <m/>
    <m/>
    <m/>
    <m/>
    <s v="718493,7"/>
    <s v="6172103,8"/>
    <n v="0"/>
    <n v="0"/>
    <n v="0"/>
  </r>
  <r>
    <n v="1759"/>
    <x v="835"/>
    <s v=""/>
    <x v="1887"/>
    <n v="2017"/>
    <n v="76343616"/>
    <x v="444"/>
    <x v="833"/>
    <x v="816"/>
    <n v="2650"/>
    <s v="Hvidovre"/>
    <n v="167"/>
    <n v="2"/>
    <x v="5"/>
    <n v="1"/>
    <s v="FJ"/>
    <s v="Fjernvarmeværk"/>
    <n v="353000"/>
    <n v="350030"/>
    <x v="975"/>
    <x v="0"/>
    <s v="fvv"/>
    <d v="2012-01-01T00:00:00"/>
    <m/>
    <n v="6"/>
    <n v="0"/>
    <n v="6"/>
    <x v="21"/>
    <n v="0"/>
    <n v="0"/>
    <n v="0"/>
    <n v="0"/>
    <n v="1"/>
    <n v="0"/>
    <n v="0"/>
    <x v="0"/>
    <x v="0"/>
    <m/>
    <m/>
    <m/>
    <n v="0"/>
    <m/>
    <n v="0"/>
    <m/>
    <m/>
    <m/>
    <m/>
    <m/>
    <m/>
    <m/>
    <m/>
    <m/>
    <m/>
    <m/>
    <m/>
    <s v="718493,7"/>
    <s v="6172103,8"/>
    <n v="0"/>
    <n v="0"/>
    <n v="0"/>
  </r>
  <r>
    <n v="1759"/>
    <x v="835"/>
    <s v=""/>
    <x v="1888"/>
    <n v="2017"/>
    <n v="76343616"/>
    <x v="444"/>
    <x v="833"/>
    <x v="816"/>
    <n v="2650"/>
    <s v="Hvidovre"/>
    <n v="167"/>
    <n v="2"/>
    <x v="5"/>
    <n v="1"/>
    <s v="FJ"/>
    <s v="Fjernvarmeværk"/>
    <n v="353000"/>
    <n v="350030"/>
    <x v="975"/>
    <x v="0"/>
    <s v="fvv"/>
    <d v="2012-01-01T00:00:00"/>
    <m/>
    <n v="6"/>
    <n v="0"/>
    <n v="6"/>
    <x v="21"/>
    <n v="0"/>
    <n v="0"/>
    <n v="0"/>
    <n v="0"/>
    <n v="1"/>
    <n v="0"/>
    <n v="0"/>
    <x v="0"/>
    <x v="0"/>
    <m/>
    <m/>
    <m/>
    <n v="0"/>
    <m/>
    <n v="0"/>
    <m/>
    <m/>
    <m/>
    <m/>
    <m/>
    <m/>
    <m/>
    <m/>
    <m/>
    <m/>
    <m/>
    <m/>
    <s v="718493,7"/>
    <s v="6172103,8"/>
    <n v="0"/>
    <n v="0"/>
    <n v="0"/>
  </r>
  <r>
    <n v="1759"/>
    <x v="835"/>
    <s v=""/>
    <x v="1889"/>
    <n v="2017"/>
    <n v="76343616"/>
    <x v="444"/>
    <x v="833"/>
    <x v="816"/>
    <n v="2650"/>
    <s v="Hvidovre"/>
    <n v="167"/>
    <n v="2"/>
    <x v="5"/>
    <n v="1"/>
    <s v="FJ"/>
    <s v="Fjernvarmeværk"/>
    <n v="353000"/>
    <n v="350030"/>
    <x v="975"/>
    <x v="0"/>
    <s v="fvv"/>
    <d v="2012-01-01T00:00:00"/>
    <m/>
    <n v="6"/>
    <n v="0"/>
    <n v="6"/>
    <x v="21"/>
    <n v="0"/>
    <n v="0"/>
    <n v="0"/>
    <n v="0"/>
    <n v="1"/>
    <n v="0"/>
    <n v="0"/>
    <x v="0"/>
    <x v="0"/>
    <m/>
    <m/>
    <m/>
    <n v="0"/>
    <m/>
    <n v="0"/>
    <m/>
    <m/>
    <m/>
    <m/>
    <m/>
    <m/>
    <m/>
    <m/>
    <m/>
    <m/>
    <m/>
    <m/>
    <s v="718493,7"/>
    <s v="6172103,8"/>
    <n v="0"/>
    <n v="0"/>
    <n v="0"/>
  </r>
  <r>
    <n v="1760"/>
    <x v="836"/>
    <s v=""/>
    <x v="1890"/>
    <n v="2017"/>
    <n v="26089263"/>
    <x v="445"/>
    <x v="834"/>
    <x v="817"/>
    <n v="2400"/>
    <s v="København NV"/>
    <n v="101"/>
    <n v="2"/>
    <x v="5"/>
    <n v="1"/>
    <s v="FJ"/>
    <s v="Fjernvarmeværk"/>
    <n v="353000"/>
    <n v="350030"/>
    <x v="13"/>
    <x v="0"/>
    <s v="fvv"/>
    <d v="1968-12-31T00:00:00"/>
    <d v="2018-03-12T00:00:00"/>
    <n v="65"/>
    <n v="0"/>
    <n v="55"/>
    <x v="1529"/>
    <n v="10.211"/>
    <n v="10.211"/>
    <n v="0"/>
    <n v="0"/>
    <n v="1"/>
    <n v="0"/>
    <n v="0"/>
    <x v="0"/>
    <x v="0"/>
    <m/>
    <m/>
    <m/>
    <n v="10.77093599"/>
    <m/>
    <m/>
    <m/>
    <m/>
    <m/>
    <m/>
    <m/>
    <m/>
    <m/>
    <m/>
    <m/>
    <m/>
    <m/>
    <m/>
    <s v="722356,49"/>
    <s v="6179177,68"/>
    <n v="10.77093599"/>
    <n v="0"/>
    <n v="0"/>
  </r>
  <r>
    <n v="1760"/>
    <x v="837"/>
    <s v=""/>
    <x v="1891"/>
    <n v="2017"/>
    <n v="26089263"/>
    <x v="445"/>
    <x v="835"/>
    <x v="818"/>
    <n v="2100"/>
    <s v="København Ø"/>
    <n v="101"/>
    <n v="2"/>
    <x v="5"/>
    <n v="1"/>
    <s v="FJ"/>
    <s v="Fjernvarmeværk"/>
    <n v="353000"/>
    <n v="350030"/>
    <x v="13"/>
    <x v="0"/>
    <s v="fvv"/>
    <d v="1974-12-01T00:00:00"/>
    <m/>
    <n v="23"/>
    <n v="0"/>
    <n v="23"/>
    <x v="1530"/>
    <n v="3.5009999999999999"/>
    <n v="3.5009999999999999"/>
    <n v="0"/>
    <n v="0"/>
    <n v="1"/>
    <n v="0"/>
    <n v="0"/>
    <x v="0"/>
    <x v="0"/>
    <m/>
    <m/>
    <m/>
    <n v="3.7950459999999997"/>
    <m/>
    <m/>
    <m/>
    <m/>
    <m/>
    <m/>
    <m/>
    <m/>
    <m/>
    <m/>
    <m/>
    <m/>
    <m/>
    <m/>
    <s v="724669,63"/>
    <s v="6178484,53"/>
    <n v="3.7950459999999997"/>
    <n v="0"/>
    <n v="0"/>
  </r>
  <r>
    <n v="1760"/>
    <x v="837"/>
    <s v=""/>
    <x v="1892"/>
    <n v="2017"/>
    <n v="26089263"/>
    <x v="445"/>
    <x v="835"/>
    <x v="818"/>
    <n v="2100"/>
    <s v="København Ø"/>
    <n v="101"/>
    <n v="2"/>
    <x v="5"/>
    <n v="1"/>
    <s v="FJ"/>
    <s v="Fjernvarmeværk"/>
    <n v="353000"/>
    <n v="350030"/>
    <x v="16"/>
    <x v="0"/>
    <s v="fvv"/>
    <d v="1974-12-01T00:00:00"/>
    <m/>
    <n v="23"/>
    <n v="0"/>
    <n v="23"/>
    <x v="1531"/>
    <n v="5.6769999999999996"/>
    <n v="5.6769999999999996"/>
    <n v="0"/>
    <n v="0"/>
    <n v="1"/>
    <n v="0"/>
    <n v="0"/>
    <x v="0"/>
    <x v="0"/>
    <m/>
    <m/>
    <m/>
    <n v="6.1529963200000006"/>
    <m/>
    <m/>
    <m/>
    <m/>
    <m/>
    <m/>
    <m/>
    <m/>
    <m/>
    <m/>
    <m/>
    <m/>
    <m/>
    <m/>
    <s v="724669,63"/>
    <s v="6178484,53"/>
    <n v="6.1529963200000006"/>
    <n v="0"/>
    <n v="0"/>
  </r>
  <r>
    <n v="1760"/>
    <x v="837"/>
    <s v=""/>
    <x v="1893"/>
    <n v="2017"/>
    <n v="26089263"/>
    <x v="445"/>
    <x v="835"/>
    <x v="818"/>
    <n v="2100"/>
    <s v="København Ø"/>
    <n v="101"/>
    <n v="2"/>
    <x v="5"/>
    <n v="1"/>
    <s v="FJ"/>
    <s v="Fjernvarmeværk"/>
    <n v="353000"/>
    <n v="350030"/>
    <x v="76"/>
    <x v="0"/>
    <s v="fvv"/>
    <d v="1974-12-01T00:00:00"/>
    <m/>
    <n v="23"/>
    <n v="0"/>
    <n v="23"/>
    <x v="1532"/>
    <n v="3.694"/>
    <n v="3.694"/>
    <n v="0"/>
    <n v="0"/>
    <n v="1"/>
    <n v="0"/>
    <n v="0"/>
    <x v="0"/>
    <x v="0"/>
    <m/>
    <m/>
    <m/>
    <n v="4.0043115800000004"/>
    <m/>
    <m/>
    <m/>
    <m/>
    <m/>
    <m/>
    <m/>
    <m/>
    <m/>
    <m/>
    <m/>
    <m/>
    <m/>
    <m/>
    <s v="724669,63"/>
    <s v="6178484,53"/>
    <n v="4.0043115800000004"/>
    <n v="0"/>
    <n v="0"/>
  </r>
  <r>
    <n v="1760"/>
    <x v="838"/>
    <s v=""/>
    <x v="1894"/>
    <n v="2017"/>
    <n v="26089263"/>
    <x v="445"/>
    <x v="836"/>
    <x v="819"/>
    <n v="2300"/>
    <s v="København S"/>
    <n v="101"/>
    <n v="2"/>
    <x v="5"/>
    <n v="1"/>
    <s v="FJ"/>
    <s v="Fjernvarmeværk"/>
    <n v="353000"/>
    <n v="350030"/>
    <x v="4"/>
    <x v="0"/>
    <s v="fvv"/>
    <d v="2013-10-15T00:00:00"/>
    <m/>
    <n v="19.7"/>
    <n v="0"/>
    <n v="18.2"/>
    <x v="1533"/>
    <n v="4.1470000000000002"/>
    <n v="4.1470000000000002"/>
    <n v="0"/>
    <n v="0"/>
    <n v="1"/>
    <n v="0"/>
    <n v="0"/>
    <x v="0"/>
    <x v="0"/>
    <m/>
    <m/>
    <m/>
    <n v="4.2843127999999995"/>
    <m/>
    <m/>
    <m/>
    <m/>
    <m/>
    <m/>
    <m/>
    <m/>
    <m/>
    <m/>
    <m/>
    <m/>
    <m/>
    <m/>
    <s v="726416,12"/>
    <s v="6174055,28"/>
    <n v="4.2843127999999995"/>
    <n v="0"/>
    <n v="0"/>
  </r>
  <r>
    <n v="1760"/>
    <x v="838"/>
    <s v=""/>
    <x v="1895"/>
    <n v="2017"/>
    <n v="26089263"/>
    <x v="445"/>
    <x v="836"/>
    <x v="819"/>
    <n v="2300"/>
    <s v="København S"/>
    <n v="101"/>
    <n v="2"/>
    <x v="5"/>
    <n v="1"/>
    <s v="FJ"/>
    <s v="Fjernvarmeværk"/>
    <n v="353000"/>
    <n v="350030"/>
    <x v="6"/>
    <x v="0"/>
    <s v="fvv"/>
    <d v="2013-10-15T00:00:00"/>
    <m/>
    <n v="19.7"/>
    <n v="0"/>
    <n v="18.2"/>
    <x v="1534"/>
    <n v="5.7030000000000003"/>
    <n v="5.7030000000000003"/>
    <n v="0"/>
    <n v="0"/>
    <n v="1"/>
    <n v="0"/>
    <n v="0"/>
    <x v="0"/>
    <x v="0"/>
    <m/>
    <m/>
    <m/>
    <n v="5.8909300999999994"/>
    <m/>
    <m/>
    <m/>
    <m/>
    <m/>
    <m/>
    <m/>
    <m/>
    <m/>
    <m/>
    <m/>
    <m/>
    <m/>
    <m/>
    <s v="726416,12"/>
    <s v="6174055,28"/>
    <n v="5.8909300999999994"/>
    <n v="0"/>
    <n v="0"/>
  </r>
  <r>
    <n v="1760"/>
    <x v="838"/>
    <s v=""/>
    <x v="1896"/>
    <n v="2017"/>
    <n v="26089263"/>
    <x v="445"/>
    <x v="836"/>
    <x v="819"/>
    <n v="2300"/>
    <s v="København S"/>
    <n v="101"/>
    <n v="2"/>
    <x v="5"/>
    <n v="1"/>
    <s v="FJ"/>
    <s v="Fjernvarmeværk"/>
    <n v="353000"/>
    <n v="350030"/>
    <x v="13"/>
    <x v="0"/>
    <s v="fvv"/>
    <d v="2013-10-15T00:00:00"/>
    <m/>
    <n v="19.7"/>
    <n v="0"/>
    <n v="19.399999999999999"/>
    <x v="1535"/>
    <n v="50.655000000000001"/>
    <n v="50.655000000000001"/>
    <n v="0"/>
    <n v="0"/>
    <n v="1"/>
    <n v="0"/>
    <n v="0"/>
    <x v="0"/>
    <x v="0"/>
    <m/>
    <m/>
    <m/>
    <m/>
    <m/>
    <m/>
    <n v="51.688712893999998"/>
    <m/>
    <m/>
    <m/>
    <m/>
    <m/>
    <m/>
    <m/>
    <m/>
    <m/>
    <m/>
    <m/>
    <s v="726416,12"/>
    <s v="6174055,28"/>
    <n v="51.688712893999998"/>
    <n v="0"/>
    <n v="0"/>
  </r>
  <r>
    <n v="1760"/>
    <x v="838"/>
    <s v=""/>
    <x v="1897"/>
    <n v="2017"/>
    <n v="26089263"/>
    <x v="445"/>
    <x v="836"/>
    <x v="819"/>
    <n v="2300"/>
    <s v="København S"/>
    <n v="101"/>
    <n v="2"/>
    <x v="5"/>
    <n v="1"/>
    <s v="FJ"/>
    <s v="Fjernvarmeværk"/>
    <n v="353000"/>
    <n v="350030"/>
    <x v="16"/>
    <x v="0"/>
    <s v="fvv"/>
    <d v="2013-10-15T00:00:00"/>
    <m/>
    <n v="19.7"/>
    <n v="0"/>
    <n v="18.2"/>
    <x v="1536"/>
    <n v="5.7889999999999997"/>
    <n v="5.7889999999999997"/>
    <n v="0"/>
    <n v="0"/>
    <n v="1"/>
    <n v="0"/>
    <n v="0"/>
    <x v="0"/>
    <x v="0"/>
    <m/>
    <m/>
    <m/>
    <n v="5.9801746599999994"/>
    <m/>
    <m/>
    <m/>
    <m/>
    <m/>
    <m/>
    <m/>
    <m/>
    <m/>
    <m/>
    <m/>
    <m/>
    <m/>
    <m/>
    <s v="726416,12"/>
    <s v="6174055,28"/>
    <n v="5.9801746599999994"/>
    <n v="0"/>
    <n v="0"/>
  </r>
  <r>
    <n v="1760"/>
    <x v="838"/>
    <s v=""/>
    <x v="1898"/>
    <n v="2017"/>
    <n v="26089263"/>
    <x v="445"/>
    <x v="836"/>
    <x v="819"/>
    <n v="2300"/>
    <s v="København S"/>
    <n v="101"/>
    <n v="2"/>
    <x v="5"/>
    <n v="1"/>
    <s v="FJ"/>
    <s v="Fjernvarmeværk"/>
    <n v="353000"/>
    <n v="350030"/>
    <x v="76"/>
    <x v="0"/>
    <s v="fvv"/>
    <d v="2013-10-15T00:00:00"/>
    <m/>
    <n v="19.7"/>
    <n v="0"/>
    <n v="18.2"/>
    <x v="1537"/>
    <n v="13.163"/>
    <n v="13.163"/>
    <n v="0"/>
    <n v="0"/>
    <n v="1"/>
    <n v="0"/>
    <n v="0"/>
    <x v="0"/>
    <x v="0"/>
    <m/>
    <m/>
    <m/>
    <n v="13.596756655"/>
    <m/>
    <m/>
    <m/>
    <m/>
    <m/>
    <m/>
    <m/>
    <m/>
    <m/>
    <m/>
    <m/>
    <m/>
    <m/>
    <m/>
    <s v="726416,12"/>
    <s v="6174055,28"/>
    <n v="13.596756655"/>
    <n v="0"/>
    <n v="0"/>
  </r>
  <r>
    <n v="1762"/>
    <x v="839"/>
    <s v=""/>
    <x v="1899"/>
    <n v="2017"/>
    <n v="26931460"/>
    <x v="446"/>
    <x v="837"/>
    <x v="820"/>
    <n v="9700"/>
    <s v="Brønderslev"/>
    <n v="810"/>
    <m/>
    <x v="18"/>
    <m/>
    <s v="ER"/>
    <s v="Erhvervsværk"/>
    <n v="352100"/>
    <n v="350020"/>
    <x v="296"/>
    <x v="1"/>
    <s v="kvt"/>
    <d v="2004-04-21T00:00:00"/>
    <m/>
    <n v="3.72"/>
    <n v="1.42"/>
    <n v="1.93"/>
    <x v="21"/>
    <n v="0"/>
    <n v="0"/>
    <n v="0"/>
    <n v="0"/>
    <n v="1"/>
    <n v="0"/>
    <n v="0"/>
    <x v="0"/>
    <x v="0"/>
    <m/>
    <m/>
    <m/>
    <m/>
    <m/>
    <m/>
    <m/>
    <m/>
    <n v="0"/>
    <m/>
    <m/>
    <m/>
    <m/>
    <m/>
    <m/>
    <m/>
    <m/>
    <m/>
    <s v="556176"/>
    <s v="6345651"/>
    <n v="0"/>
    <n v="0"/>
    <n v="0"/>
  </r>
  <r>
    <n v="1763"/>
    <x v="840"/>
    <s v=""/>
    <x v="1900"/>
    <n v="2017"/>
    <n v="11110022"/>
    <x v="447"/>
    <x v="838"/>
    <x v="821"/>
    <n v="9800"/>
    <s v="Hjørring"/>
    <n v="860"/>
    <m/>
    <x v="18"/>
    <m/>
    <s v="ER"/>
    <s v="Erhvervsværk"/>
    <n v="353000"/>
    <n v="350030"/>
    <x v="976"/>
    <x v="1"/>
    <s v="kvt"/>
    <d v="2004-05-01T00:00:00"/>
    <m/>
    <n v="5.66"/>
    <n v="2.1"/>
    <n v="3"/>
    <x v="1538"/>
    <n v="19.748159999999999"/>
    <n v="0"/>
    <n v="14.50872"/>
    <n v="14.50872"/>
    <n v="0.24500221490232135"/>
    <n v="0.75499778509767868"/>
    <n v="0"/>
    <x v="0"/>
    <x v="0"/>
    <m/>
    <m/>
    <m/>
    <m/>
    <m/>
    <m/>
    <m/>
    <m/>
    <n v="40.302002999999999"/>
    <m/>
    <m/>
    <m/>
    <m/>
    <m/>
    <m/>
    <m/>
    <m/>
    <m/>
    <s v="560895,35"/>
    <s v="6363824,36"/>
    <n v="0"/>
    <n v="40.302002999999999"/>
    <n v="0"/>
  </r>
  <r>
    <n v="1764"/>
    <x v="841"/>
    <s v=""/>
    <x v="1901"/>
    <n v="2017"/>
    <n v="12243472"/>
    <x v="448"/>
    <x v="839"/>
    <x v="822"/>
    <n v="6971"/>
    <s v="Spjald"/>
    <n v="760"/>
    <m/>
    <x v="18"/>
    <m/>
    <s v="ER"/>
    <s v="Erhvervsværk"/>
    <n v="469000"/>
    <n v="460000"/>
    <x v="977"/>
    <x v="1"/>
    <s v="pev"/>
    <d v="2004-01-01T00:00:00"/>
    <d v="2017-12-31T00:00:00"/>
    <n v="0.06"/>
    <n v="0.02"/>
    <n v="0.04"/>
    <x v="21"/>
    <n v="0"/>
    <n v="0"/>
    <n v="0"/>
    <n v="0"/>
    <n v="0"/>
    <n v="0"/>
    <n v="1"/>
    <x v="0"/>
    <x v="0"/>
    <m/>
    <m/>
    <m/>
    <m/>
    <m/>
    <m/>
    <m/>
    <m/>
    <m/>
    <m/>
    <m/>
    <m/>
    <m/>
    <n v="0"/>
    <m/>
    <m/>
    <m/>
    <m/>
    <s v="466773,81"/>
    <s v="6216422,33"/>
    <n v="0"/>
    <n v="0"/>
    <n v="0"/>
  </r>
  <r>
    <n v="1765"/>
    <x v="842"/>
    <s v=""/>
    <x v="1902"/>
    <n v="2017"/>
    <n v="13036101"/>
    <x v="449"/>
    <x v="840"/>
    <x v="823"/>
    <n v="6430"/>
    <s v="Nordborg"/>
    <n v="540"/>
    <m/>
    <x v="18"/>
    <m/>
    <s v="ER"/>
    <s v="Erhvervsværk"/>
    <n v="682040"/>
    <n v="680030"/>
    <x v="952"/>
    <x v="1"/>
    <s v="pev"/>
    <d v="2003-12-28T00:00:00"/>
    <m/>
    <n v="0.46"/>
    <n v="0.16"/>
    <n v="0.25"/>
    <x v="1539"/>
    <n v="3.7825199999999999"/>
    <n v="0"/>
    <n v="2.2838400000000001"/>
    <n v="2.2838400000000001"/>
    <n v="0"/>
    <n v="0.73500600813339845"/>
    <n v="0.26499399186660155"/>
    <x v="0"/>
    <x v="0"/>
    <m/>
    <m/>
    <m/>
    <m/>
    <m/>
    <m/>
    <m/>
    <m/>
    <n v="7.1369920000000002"/>
    <m/>
    <m/>
    <m/>
    <m/>
    <m/>
    <m/>
    <m/>
    <m/>
    <m/>
    <s v="548470"/>
    <s v="6102745"/>
    <n v="0"/>
    <n v="7.1369920000000002"/>
    <n v="0"/>
  </r>
  <r>
    <n v="1768"/>
    <x v="843"/>
    <s v=""/>
    <x v="1903"/>
    <n v="2017"/>
    <n v="27827853"/>
    <x v="450"/>
    <x v="841"/>
    <x v="824"/>
    <n v="8305"/>
    <s v="Samsø"/>
    <n v="741"/>
    <n v="447"/>
    <x v="303"/>
    <m/>
    <s v="FJ"/>
    <s v="Fjernvarmeværk"/>
    <n v="353000"/>
    <n v="350030"/>
    <x v="296"/>
    <x v="0"/>
    <s v="fvv"/>
    <d v="2004-04-01T00:00:00"/>
    <m/>
    <n v="3.8"/>
    <n v="0"/>
    <n v="3.6"/>
    <x v="1540"/>
    <n v="19.929600000000001"/>
    <n v="19.929600000000001"/>
    <n v="0"/>
    <n v="0"/>
    <n v="1"/>
    <n v="0"/>
    <n v="0"/>
    <x v="0"/>
    <x v="0"/>
    <m/>
    <m/>
    <m/>
    <n v="0.132719"/>
    <m/>
    <m/>
    <m/>
    <m/>
    <m/>
    <n v="23.381250000000001"/>
    <m/>
    <m/>
    <m/>
    <m/>
    <m/>
    <m/>
    <m/>
    <m/>
    <s v="601710"/>
    <s v="6186444"/>
    <n v="0.132719"/>
    <n v="23.381250000000001"/>
    <n v="0"/>
  </r>
  <r>
    <n v="1774"/>
    <x v="844"/>
    <s v=""/>
    <x v="1904"/>
    <n v="2017"/>
    <n v="11110023"/>
    <x v="451"/>
    <x v="842"/>
    <x v="825"/>
    <n v="9881"/>
    <s v="Bindslev"/>
    <n v="860"/>
    <m/>
    <x v="18"/>
    <m/>
    <s v="VA"/>
    <s v="Vandkraftværk"/>
    <n v="351100"/>
    <n v="350010"/>
    <x v="978"/>
    <x v="13"/>
    <s v="vkt"/>
    <d v="2003-12-22T00:00:00"/>
    <m/>
    <n v="0.09"/>
    <n v="0.09"/>
    <n v="0"/>
    <x v="1541"/>
    <n v="0"/>
    <n v="0"/>
    <n v="1.3049999999999999"/>
    <n v="1.3049999999999999"/>
    <n v="0"/>
    <n v="1"/>
    <n v="0"/>
    <x v="0"/>
    <x v="0"/>
    <m/>
    <m/>
    <m/>
    <m/>
    <m/>
    <m/>
    <m/>
    <m/>
    <m/>
    <m/>
    <m/>
    <m/>
    <m/>
    <m/>
    <m/>
    <m/>
    <n v="1.3049999999999999"/>
    <m/>
    <s v="574405,22"/>
    <s v="6378632,88"/>
    <n v="0"/>
    <n v="0"/>
    <n v="0"/>
  </r>
  <r>
    <n v="1785"/>
    <x v="845"/>
    <s v=""/>
    <x v="1905"/>
    <n v="2017"/>
    <n v="28599404"/>
    <x v="452"/>
    <x v="843"/>
    <x v="826"/>
    <n v="6700"/>
    <s v="Esbjerg"/>
    <n v="561"/>
    <m/>
    <x v="18"/>
    <n v="1"/>
    <s v="DC"/>
    <s v="Decentralt værk"/>
    <n v="351300"/>
    <n v="350010"/>
    <x v="979"/>
    <x v="7"/>
    <s v="kvt"/>
    <d v="2005-10-28T00:00:00"/>
    <m/>
    <n v="86.14"/>
    <n v="25"/>
    <n v="0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465974,29"/>
    <s v="6146249,31"/>
    <n v="0"/>
    <n v="0"/>
    <n v="0"/>
  </r>
  <r>
    <n v="1785"/>
    <x v="845"/>
    <s v=""/>
    <x v="1906"/>
    <n v="2017"/>
    <n v="28599404"/>
    <x v="452"/>
    <x v="843"/>
    <x v="826"/>
    <n v="6700"/>
    <s v="Esbjerg"/>
    <n v="561"/>
    <m/>
    <x v="18"/>
    <n v="1"/>
    <s v="DC"/>
    <s v="Decentralt værk"/>
    <n v="351300"/>
    <n v="350010"/>
    <x v="1"/>
    <x v="1"/>
    <s v="kvt"/>
    <d v="2010-01-01T00:00:00"/>
    <m/>
    <n v="5.4444439999999998"/>
    <n v="4.9000000000000004"/>
    <n v="0"/>
    <x v="21"/>
    <n v="0"/>
    <n v="0"/>
    <n v="0"/>
    <n v="0"/>
    <n v="1"/>
    <n v="0"/>
    <n v="0"/>
    <x v="0"/>
    <x v="0"/>
    <m/>
    <m/>
    <m/>
    <m/>
    <m/>
    <m/>
    <m/>
    <m/>
    <m/>
    <m/>
    <m/>
    <m/>
    <m/>
    <m/>
    <m/>
    <m/>
    <m/>
    <m/>
    <s v="465974,29"/>
    <s v="6146249,31"/>
    <n v="0"/>
    <n v="0"/>
    <n v="0"/>
  </r>
  <r>
    <n v="1787"/>
    <x v="846"/>
    <s v=""/>
    <x v="1907"/>
    <n v="2017"/>
    <n v="29839999"/>
    <x v="453"/>
    <x v="844"/>
    <x v="827"/>
    <n v="5260"/>
    <s v="Odense S"/>
    <n v="461"/>
    <n v="79"/>
    <x v="21"/>
    <n v="1"/>
    <s v="DC"/>
    <s v="Decentralt værk"/>
    <n v="351100"/>
    <n v="350010"/>
    <x v="14"/>
    <x v="1"/>
    <s v="kvt"/>
    <d v="2006-09-22T00:00:00"/>
    <m/>
    <n v="5.4"/>
    <n v="2"/>
    <n v="1.3"/>
    <x v="275"/>
    <n v="3.78E-2"/>
    <n v="3.78E-2"/>
    <n v="5.8319999999999997E-2"/>
    <n v="5.8319999999999997E-2"/>
    <n v="0.13172567605241148"/>
    <n v="0.86827432394758852"/>
    <n v="0"/>
    <x v="0"/>
    <x v="0"/>
    <m/>
    <m/>
    <m/>
    <n v="0.14348"/>
    <m/>
    <m/>
    <m/>
    <m/>
    <m/>
    <m/>
    <m/>
    <m/>
    <m/>
    <m/>
    <m/>
    <m/>
    <m/>
    <m/>
    <s v="584861,6"/>
    <s v="6132450,22"/>
    <n v="0.14348"/>
    <n v="0"/>
    <n v="0"/>
  </r>
  <r>
    <n v="1787"/>
    <x v="846"/>
    <s v=""/>
    <x v="1908"/>
    <n v="2017"/>
    <n v="29839999"/>
    <x v="453"/>
    <x v="844"/>
    <x v="827"/>
    <n v="5260"/>
    <s v="Odense S"/>
    <n v="461"/>
    <n v="79"/>
    <x v="21"/>
    <n v="1"/>
    <s v="DC"/>
    <s v="Decentralt værk"/>
    <n v="351100"/>
    <n v="350010"/>
    <x v="15"/>
    <x v="1"/>
    <s v="kvt"/>
    <d v="2006-09-22T00:00:00"/>
    <m/>
    <n v="5.4"/>
    <n v="2"/>
    <n v="1.3"/>
    <x v="1542"/>
    <n v="3.6720000000000003E-2"/>
    <n v="3.6720000000000003E-2"/>
    <n v="5.6483999999999999E-2"/>
    <n v="5.6483999999999999E-2"/>
    <n v="0.13191967557531636"/>
    <n v="0.86808032442468364"/>
    <n v="0"/>
    <x v="0"/>
    <x v="0"/>
    <m/>
    <m/>
    <m/>
    <n v="0.13917560000000001"/>
    <m/>
    <m/>
    <m/>
    <m/>
    <m/>
    <m/>
    <m/>
    <m/>
    <m/>
    <m/>
    <m/>
    <m/>
    <m/>
    <m/>
    <s v="584861,6"/>
    <s v="6132450,22"/>
    <n v="0.13917560000000001"/>
    <n v="0"/>
    <n v="0"/>
  </r>
  <r>
    <n v="1787"/>
    <x v="846"/>
    <s v=""/>
    <x v="1909"/>
    <n v="2017"/>
    <n v="29839999"/>
    <x v="453"/>
    <x v="844"/>
    <x v="827"/>
    <n v="5260"/>
    <s v="Odense S"/>
    <n v="461"/>
    <n v="79"/>
    <x v="21"/>
    <n v="1"/>
    <s v="DC"/>
    <s v="Decentralt værk"/>
    <n v="351100"/>
    <n v="350010"/>
    <x v="200"/>
    <x v="1"/>
    <s v="kvt"/>
    <d v="2006-09-22T00:00:00"/>
    <m/>
    <n v="5.4"/>
    <n v="2"/>
    <n v="1.3"/>
    <x v="1543"/>
    <n v="3.8159999999999999E-2"/>
    <n v="3.8159999999999999E-2"/>
    <n v="5.9040000000000002E-2"/>
    <n v="5.9040000000000002E-2"/>
    <n v="0.13133847535854784"/>
    <n v="0.86866152464145219"/>
    <n v="0"/>
    <x v="0"/>
    <x v="0"/>
    <m/>
    <m/>
    <m/>
    <n v="0.1452735"/>
    <m/>
    <m/>
    <m/>
    <m/>
    <m/>
    <m/>
    <m/>
    <m/>
    <m/>
    <m/>
    <m/>
    <m/>
    <m/>
    <m/>
    <s v="584861,6"/>
    <s v="6132450,22"/>
    <n v="0.1452735"/>
    <n v="0"/>
    <n v="0"/>
  </r>
  <r>
    <n v="1787"/>
    <x v="846"/>
    <s v=""/>
    <x v="1910"/>
    <n v="2017"/>
    <n v="29839999"/>
    <x v="453"/>
    <x v="844"/>
    <x v="827"/>
    <n v="5260"/>
    <s v="Odense S"/>
    <n v="461"/>
    <n v="79"/>
    <x v="21"/>
    <n v="1"/>
    <s v="DC"/>
    <s v="Decentralt værk"/>
    <n v="351100"/>
    <n v="350010"/>
    <x v="201"/>
    <x v="1"/>
    <s v="kvt"/>
    <d v="2006-09-22T00:00:00"/>
    <m/>
    <n v="5.4"/>
    <n v="2"/>
    <n v="1.3"/>
    <x v="1544"/>
    <n v="4.0320000000000002E-2"/>
    <n v="4.0320000000000002E-2"/>
    <n v="6.1955999999999997E-2"/>
    <n v="6.1955999999999997E-2"/>
    <n v="0.13193181952041214"/>
    <n v="0.86806818047958789"/>
    <n v="0"/>
    <x v="0"/>
    <x v="0"/>
    <m/>
    <m/>
    <m/>
    <n v="0.1528062"/>
    <m/>
    <m/>
    <m/>
    <m/>
    <m/>
    <m/>
    <m/>
    <m/>
    <m/>
    <m/>
    <m/>
    <m/>
    <m/>
    <m/>
    <s v="584861,6"/>
    <s v="6132450,22"/>
    <n v="0.1528062"/>
    <n v="0"/>
    <n v="0"/>
  </r>
  <r>
    <n v="1787"/>
    <x v="846"/>
    <s v=""/>
    <x v="1911"/>
    <n v="2017"/>
    <n v="29839999"/>
    <x v="453"/>
    <x v="844"/>
    <x v="827"/>
    <n v="5260"/>
    <s v="Odense S"/>
    <n v="461"/>
    <n v="79"/>
    <x v="21"/>
    <n v="1"/>
    <s v="DC"/>
    <s v="Decentralt værk"/>
    <n v="351100"/>
    <n v="350010"/>
    <x v="279"/>
    <x v="1"/>
    <s v="kvt"/>
    <d v="2006-09-22T00:00:00"/>
    <m/>
    <n v="5.4"/>
    <n v="2"/>
    <n v="1.3"/>
    <x v="1543"/>
    <n v="3.8159999999999999E-2"/>
    <n v="3.8159999999999999E-2"/>
    <n v="5.8931999999999998E-2"/>
    <n v="5.8931999999999998E-2"/>
    <n v="0.13133847535854784"/>
    <n v="0.86866152464145219"/>
    <n v="0"/>
    <x v="0"/>
    <x v="0"/>
    <m/>
    <m/>
    <m/>
    <n v="0.1452735"/>
    <m/>
    <m/>
    <m/>
    <m/>
    <m/>
    <m/>
    <m/>
    <m/>
    <m/>
    <m/>
    <m/>
    <m/>
    <m/>
    <m/>
    <s v="584861,6"/>
    <s v="6132450,22"/>
    <n v="0.1452735"/>
    <n v="0"/>
    <n v="0"/>
  </r>
  <r>
    <n v="1787"/>
    <x v="846"/>
    <s v=""/>
    <x v="1912"/>
    <n v="2017"/>
    <n v="29839999"/>
    <x v="453"/>
    <x v="844"/>
    <x v="827"/>
    <n v="5260"/>
    <s v="Odense S"/>
    <n v="461"/>
    <n v="79"/>
    <x v="21"/>
    <n v="1"/>
    <s v="DC"/>
    <s v="Decentralt værk"/>
    <n v="351100"/>
    <n v="350010"/>
    <x v="980"/>
    <x v="1"/>
    <s v="kvt"/>
    <d v="2006-09-22T00:00:00"/>
    <m/>
    <n v="5.4"/>
    <n v="2"/>
    <n v="1.3"/>
    <x v="275"/>
    <n v="3.78E-2"/>
    <n v="3.78E-2"/>
    <n v="5.8319999999999997E-2"/>
    <n v="5.8319999999999997E-2"/>
    <n v="0.13172567605241148"/>
    <n v="0.86827432394758852"/>
    <n v="0"/>
    <x v="0"/>
    <x v="0"/>
    <m/>
    <m/>
    <m/>
    <n v="0.14348"/>
    <m/>
    <m/>
    <m/>
    <m/>
    <m/>
    <m/>
    <m/>
    <m/>
    <m/>
    <m/>
    <m/>
    <m/>
    <m/>
    <m/>
    <s v="584861,6"/>
    <s v="6132450,22"/>
    <n v="0.14348"/>
    <n v="0"/>
    <n v="0"/>
  </r>
  <r>
    <n v="1787"/>
    <x v="846"/>
    <s v=""/>
    <x v="1913"/>
    <n v="2017"/>
    <n v="29839999"/>
    <x v="453"/>
    <x v="844"/>
    <x v="827"/>
    <n v="5260"/>
    <s v="Odense S"/>
    <n v="461"/>
    <n v="79"/>
    <x v="21"/>
    <n v="1"/>
    <s v="DC"/>
    <s v="Decentralt værk"/>
    <n v="351100"/>
    <n v="350010"/>
    <x v="981"/>
    <x v="1"/>
    <s v="kvt"/>
    <d v="2006-09-22T00:00:00"/>
    <m/>
    <n v="5.4"/>
    <n v="2"/>
    <n v="1.3"/>
    <x v="1543"/>
    <n v="3.8159999999999999E-2"/>
    <n v="3.8159999999999999E-2"/>
    <n v="5.8931999999999998E-2"/>
    <n v="5.8931999999999998E-2"/>
    <n v="0.13133847535854784"/>
    <n v="0.86866152464145219"/>
    <n v="0"/>
    <x v="0"/>
    <x v="0"/>
    <m/>
    <m/>
    <m/>
    <n v="0.1452735"/>
    <m/>
    <m/>
    <m/>
    <m/>
    <m/>
    <m/>
    <m/>
    <m/>
    <m/>
    <m/>
    <m/>
    <m/>
    <m/>
    <m/>
    <s v="584861,6"/>
    <s v="6132450,22"/>
    <n v="0.1452735"/>
    <n v="0"/>
    <n v="0"/>
  </r>
  <r>
    <n v="1787"/>
    <x v="846"/>
    <s v=""/>
    <x v="1914"/>
    <n v="2017"/>
    <n v="29839999"/>
    <x v="453"/>
    <x v="844"/>
    <x v="827"/>
    <n v="5260"/>
    <s v="Odense S"/>
    <n v="461"/>
    <n v="79"/>
    <x v="21"/>
    <n v="1"/>
    <s v="DC"/>
    <s v="Decentralt værk"/>
    <n v="351100"/>
    <n v="350010"/>
    <x v="982"/>
    <x v="1"/>
    <s v="kvt"/>
    <d v="2006-09-22T00:00:00"/>
    <m/>
    <n v="5.4"/>
    <n v="2"/>
    <n v="1.3"/>
    <x v="1543"/>
    <n v="3.8159999999999999E-2"/>
    <n v="3.8159999999999999E-2"/>
    <n v="5.8931999999999998E-2"/>
    <n v="5.8931999999999998E-2"/>
    <n v="0.13133847535854784"/>
    <n v="0.86866152464145219"/>
    <n v="0"/>
    <x v="0"/>
    <x v="0"/>
    <m/>
    <m/>
    <m/>
    <n v="0.1452735"/>
    <m/>
    <m/>
    <m/>
    <m/>
    <m/>
    <m/>
    <m/>
    <m/>
    <m/>
    <m/>
    <m/>
    <m/>
    <m/>
    <m/>
    <s v="584861,6"/>
    <s v="6132450,22"/>
    <n v="0.1452735"/>
    <n v="0"/>
    <n v="0"/>
  </r>
  <r>
    <n v="1787"/>
    <x v="846"/>
    <s v=""/>
    <x v="1915"/>
    <n v="2017"/>
    <n v="29839999"/>
    <x v="453"/>
    <x v="844"/>
    <x v="827"/>
    <n v="5260"/>
    <s v="Odense S"/>
    <n v="461"/>
    <n v="79"/>
    <x v="21"/>
    <n v="1"/>
    <s v="DC"/>
    <s v="Decentralt værk"/>
    <n v="351100"/>
    <n v="350010"/>
    <x v="57"/>
    <x v="2"/>
    <s v="fvv"/>
    <d v="2006-10-01T00:00:00"/>
    <m/>
    <n v="16"/>
    <n v="0"/>
    <n v="16"/>
    <x v="1030"/>
    <n v="38.664000000000001"/>
    <n v="38.664000000000001"/>
    <n v="0"/>
    <n v="0"/>
    <n v="1"/>
    <n v="0"/>
    <n v="0"/>
    <x v="0"/>
    <x v="0"/>
    <m/>
    <m/>
    <m/>
    <m/>
    <m/>
    <m/>
    <m/>
    <m/>
    <m/>
    <m/>
    <m/>
    <m/>
    <m/>
    <m/>
    <m/>
    <m/>
    <m/>
    <n v="38.664000000000001"/>
    <s v="584861,6"/>
    <s v="6132450,22"/>
    <n v="0"/>
    <n v="0"/>
    <n v="38.664000000000001"/>
  </r>
  <r>
    <n v="1787"/>
    <x v="847"/>
    <s v=""/>
    <x v="1916"/>
    <n v="2017"/>
    <n v="29839999"/>
    <x v="453"/>
    <x v="845"/>
    <x v="828"/>
    <n v="5610"/>
    <s v="Assens"/>
    <n v="420"/>
    <n v="71"/>
    <x v="304"/>
    <n v="1"/>
    <s v="DC"/>
    <s v="Decentralt værk"/>
    <n v="351100"/>
    <n v="350010"/>
    <x v="14"/>
    <x v="1"/>
    <s v="kvt"/>
    <d v="2007-06-01T00:00:00"/>
    <m/>
    <n v="5.4"/>
    <n v="2"/>
    <n v="1.3"/>
    <x v="1545"/>
    <n v="2.5920000000000001E-3"/>
    <n v="0"/>
    <n v="3.96E-3"/>
    <n v="3.96E-3"/>
    <n v="0.1368578452492587"/>
    <n v="0.8631421547507413"/>
    <n v="0"/>
    <x v="0"/>
    <x v="0"/>
    <m/>
    <m/>
    <m/>
    <n v="9.4696800000000012E-3"/>
    <m/>
    <m/>
    <m/>
    <m/>
    <m/>
    <m/>
    <m/>
    <m/>
    <m/>
    <m/>
    <m/>
    <m/>
    <m/>
    <m/>
    <s v="557995,09"/>
    <s v="6123672,62"/>
    <n v="9.4696800000000012E-3"/>
    <n v="0"/>
    <n v="0"/>
  </r>
  <r>
    <n v="1787"/>
    <x v="847"/>
    <s v=""/>
    <x v="1917"/>
    <n v="2017"/>
    <n v="29839999"/>
    <x v="453"/>
    <x v="845"/>
    <x v="828"/>
    <n v="5610"/>
    <s v="Assens"/>
    <n v="420"/>
    <n v="71"/>
    <x v="304"/>
    <n v="1"/>
    <s v="DC"/>
    <s v="Decentralt værk"/>
    <n v="351100"/>
    <n v="350010"/>
    <x v="15"/>
    <x v="1"/>
    <s v="kvt"/>
    <d v="2007-06-01T00:00:00"/>
    <m/>
    <n v="5.4"/>
    <n v="2"/>
    <n v="1.3"/>
    <x v="1546"/>
    <n v="5.1479999999999998E-3"/>
    <n v="0"/>
    <n v="7.92E-3"/>
    <n v="7.92E-3"/>
    <n v="0.13565052966419908"/>
    <n v="0.8643494703358009"/>
    <n v="0"/>
    <x v="0"/>
    <x v="0"/>
    <m/>
    <m/>
    <m/>
    <n v="1.8975229999999999E-2"/>
    <m/>
    <m/>
    <m/>
    <m/>
    <m/>
    <m/>
    <m/>
    <m/>
    <m/>
    <m/>
    <m/>
    <m/>
    <m/>
    <m/>
    <s v="557995,09"/>
    <s v="6123672,62"/>
    <n v="1.8975229999999999E-2"/>
    <n v="0"/>
    <n v="0"/>
  </r>
  <r>
    <n v="1787"/>
    <x v="847"/>
    <s v=""/>
    <x v="1918"/>
    <n v="2017"/>
    <n v="29839999"/>
    <x v="453"/>
    <x v="845"/>
    <x v="828"/>
    <n v="5610"/>
    <s v="Assens"/>
    <n v="420"/>
    <n v="71"/>
    <x v="304"/>
    <n v="1"/>
    <s v="DC"/>
    <s v="Decentralt værk"/>
    <n v="351100"/>
    <n v="350010"/>
    <x v="200"/>
    <x v="1"/>
    <s v="kvt"/>
    <d v="2007-06-01T00:00:00"/>
    <m/>
    <n v="5.4"/>
    <n v="2"/>
    <n v="1.3"/>
    <x v="1547"/>
    <n v="5.6160000000000003E-3"/>
    <n v="0"/>
    <n v="8.6400000000000001E-3"/>
    <n v="8.6400000000000001E-3"/>
    <n v="0.13567190204952509"/>
    <n v="0.86432809795047494"/>
    <n v="0"/>
    <x v="0"/>
    <x v="0"/>
    <m/>
    <m/>
    <m/>
    <n v="2.0696989999999998E-2"/>
    <m/>
    <m/>
    <m/>
    <m/>
    <m/>
    <m/>
    <m/>
    <m/>
    <m/>
    <m/>
    <m/>
    <m/>
    <m/>
    <m/>
    <s v="557995,09"/>
    <s v="6123672,62"/>
    <n v="2.0696989999999998E-2"/>
    <n v="0"/>
    <n v="0"/>
  </r>
  <r>
    <n v="1787"/>
    <x v="847"/>
    <s v=""/>
    <x v="1919"/>
    <n v="2017"/>
    <n v="29839999"/>
    <x v="453"/>
    <x v="845"/>
    <x v="828"/>
    <n v="5610"/>
    <s v="Assens"/>
    <n v="420"/>
    <n v="71"/>
    <x v="304"/>
    <n v="1"/>
    <s v="DC"/>
    <s v="Decentralt værk"/>
    <n v="351100"/>
    <n v="350010"/>
    <x v="201"/>
    <x v="1"/>
    <s v="kvt"/>
    <d v="2007-06-01T00:00:00"/>
    <m/>
    <n v="5.4"/>
    <n v="2"/>
    <n v="1.3"/>
    <x v="1546"/>
    <n v="5.1479999999999998E-3"/>
    <n v="0"/>
    <n v="7.92E-3"/>
    <n v="7.92E-3"/>
    <n v="0.13565052966419908"/>
    <n v="0.8643494703358009"/>
    <n v="0"/>
    <x v="0"/>
    <x v="0"/>
    <m/>
    <m/>
    <m/>
    <n v="1.8975229999999999E-2"/>
    <m/>
    <m/>
    <m/>
    <m/>
    <m/>
    <m/>
    <m/>
    <m/>
    <m/>
    <m/>
    <m/>
    <m/>
    <m/>
    <m/>
    <s v="557995,09"/>
    <s v="6123672,62"/>
    <n v="1.8975229999999999E-2"/>
    <n v="0"/>
    <n v="0"/>
  </r>
  <r>
    <n v="1787"/>
    <x v="847"/>
    <s v=""/>
    <x v="1920"/>
    <n v="2017"/>
    <n v="29839999"/>
    <x v="453"/>
    <x v="845"/>
    <x v="828"/>
    <n v="5610"/>
    <s v="Assens"/>
    <n v="420"/>
    <n v="71"/>
    <x v="304"/>
    <n v="1"/>
    <s v="DC"/>
    <s v="Decentralt værk"/>
    <n v="351100"/>
    <n v="350010"/>
    <x v="279"/>
    <x v="1"/>
    <s v="kvt"/>
    <d v="2007-06-01T00:00:00"/>
    <m/>
    <n v="5.4"/>
    <n v="2"/>
    <n v="1.3"/>
    <x v="1547"/>
    <n v="5.6160000000000003E-3"/>
    <n v="0"/>
    <n v="8.6400000000000001E-3"/>
    <n v="8.6400000000000001E-3"/>
    <n v="0.13567190204952509"/>
    <n v="0.86432809795047494"/>
    <n v="0"/>
    <x v="0"/>
    <x v="0"/>
    <m/>
    <m/>
    <m/>
    <n v="2.0696989999999998E-2"/>
    <m/>
    <m/>
    <m/>
    <m/>
    <m/>
    <m/>
    <m/>
    <m/>
    <m/>
    <m/>
    <m/>
    <m/>
    <m/>
    <m/>
    <s v="557995,09"/>
    <s v="6123672,62"/>
    <n v="2.0696989999999998E-2"/>
    <n v="0"/>
    <n v="0"/>
  </r>
  <r>
    <n v="1787"/>
    <x v="847"/>
    <s v=""/>
    <x v="1921"/>
    <n v="2017"/>
    <n v="29839999"/>
    <x v="453"/>
    <x v="845"/>
    <x v="828"/>
    <n v="5610"/>
    <s v="Assens"/>
    <n v="420"/>
    <n v="71"/>
    <x v="304"/>
    <n v="1"/>
    <s v="DC"/>
    <s v="Decentralt værk"/>
    <n v="351100"/>
    <n v="350010"/>
    <x v="980"/>
    <x v="1"/>
    <s v="kvt"/>
    <d v="2007-06-01T00:00:00"/>
    <m/>
    <n v="5.4"/>
    <n v="2"/>
    <n v="1.3"/>
    <x v="1546"/>
    <n v="5.1479999999999998E-3"/>
    <n v="0"/>
    <n v="7.92E-3"/>
    <n v="7.92E-3"/>
    <n v="0.13565052966419908"/>
    <n v="0.8643494703358009"/>
    <n v="0"/>
    <x v="0"/>
    <x v="0"/>
    <m/>
    <m/>
    <m/>
    <n v="1.8975229999999999E-2"/>
    <m/>
    <m/>
    <m/>
    <m/>
    <m/>
    <m/>
    <m/>
    <m/>
    <m/>
    <m/>
    <m/>
    <m/>
    <m/>
    <m/>
    <s v="557995,09"/>
    <s v="6123672,62"/>
    <n v="1.8975229999999999E-2"/>
    <n v="0"/>
    <n v="0"/>
  </r>
  <r>
    <n v="1787"/>
    <x v="847"/>
    <s v=""/>
    <x v="1922"/>
    <n v="2017"/>
    <n v="29839999"/>
    <x v="453"/>
    <x v="845"/>
    <x v="828"/>
    <n v="5610"/>
    <s v="Assens"/>
    <n v="420"/>
    <n v="71"/>
    <x v="304"/>
    <n v="1"/>
    <s v="DC"/>
    <s v="Decentralt værk"/>
    <n v="351100"/>
    <n v="350010"/>
    <x v="981"/>
    <x v="1"/>
    <s v="kvt"/>
    <d v="2007-06-01T00:00:00"/>
    <m/>
    <n v="5.4"/>
    <n v="2"/>
    <n v="1.3"/>
    <x v="1548"/>
    <n v="4.9319999999999998E-3"/>
    <n v="0"/>
    <n v="7.5599999999999999E-3"/>
    <n v="7.5599999999999999E-3"/>
    <n v="0.13613516355817348"/>
    <n v="0.86386483644182654"/>
    <n v="0"/>
    <x v="0"/>
    <x v="0"/>
    <m/>
    <m/>
    <m/>
    <n v="1.8114350000000001E-2"/>
    <m/>
    <m/>
    <m/>
    <m/>
    <m/>
    <m/>
    <m/>
    <m/>
    <m/>
    <m/>
    <m/>
    <m/>
    <m/>
    <m/>
    <s v="557995,09"/>
    <s v="6123672,62"/>
    <n v="1.8114350000000001E-2"/>
    <n v="0"/>
    <n v="0"/>
  </r>
  <r>
    <n v="1787"/>
    <x v="847"/>
    <s v=""/>
    <x v="1923"/>
    <n v="2017"/>
    <n v="29839999"/>
    <x v="453"/>
    <x v="845"/>
    <x v="828"/>
    <n v="5610"/>
    <s v="Assens"/>
    <n v="420"/>
    <n v="71"/>
    <x v="304"/>
    <n v="1"/>
    <s v="DC"/>
    <s v="Decentralt værk"/>
    <n v="351100"/>
    <n v="350010"/>
    <x v="982"/>
    <x v="1"/>
    <s v="kvt"/>
    <d v="2007-06-01T00:00:00"/>
    <m/>
    <n v="5.4"/>
    <n v="2"/>
    <n v="1.3"/>
    <x v="1546"/>
    <n v="5.1479999999999998E-3"/>
    <n v="0"/>
    <n v="7.92E-3"/>
    <n v="7.92E-3"/>
    <n v="0.13565052966419908"/>
    <n v="0.8643494703358009"/>
    <n v="0"/>
    <x v="0"/>
    <x v="0"/>
    <m/>
    <m/>
    <m/>
    <n v="1.8975229999999999E-2"/>
    <m/>
    <m/>
    <m/>
    <m/>
    <m/>
    <m/>
    <m/>
    <m/>
    <m/>
    <m/>
    <m/>
    <m/>
    <m/>
    <m/>
    <s v="557995,09"/>
    <s v="6123672,62"/>
    <n v="1.8975229999999999E-2"/>
    <n v="0"/>
    <n v="0"/>
  </r>
  <r>
    <n v="1787"/>
    <x v="847"/>
    <s v=""/>
    <x v="1924"/>
    <n v="2017"/>
    <n v="29839999"/>
    <x v="453"/>
    <x v="845"/>
    <x v="828"/>
    <n v="5610"/>
    <s v="Assens"/>
    <n v="420"/>
    <n v="71"/>
    <x v="304"/>
    <n v="1"/>
    <s v="DC"/>
    <s v="Decentralt værk"/>
    <n v="351100"/>
    <n v="350010"/>
    <x v="57"/>
    <x v="2"/>
    <s v="fvv"/>
    <d v="2007-06-01T00:00:00"/>
    <m/>
    <n v="16"/>
    <n v="0"/>
    <n v="16"/>
    <x v="1549"/>
    <n v="0.87119999999999997"/>
    <n v="0.19116"/>
    <n v="0"/>
    <n v="0"/>
    <n v="1"/>
    <n v="0"/>
    <n v="0"/>
    <x v="0"/>
    <x v="0"/>
    <m/>
    <m/>
    <m/>
    <m/>
    <m/>
    <m/>
    <m/>
    <m/>
    <m/>
    <m/>
    <m/>
    <m/>
    <m/>
    <m/>
    <m/>
    <m/>
    <m/>
    <n v="0.87120000000000009"/>
    <s v="557995,09"/>
    <s v="6123672,62"/>
    <n v="0"/>
    <n v="0"/>
    <n v="0.87120000000000009"/>
  </r>
  <r>
    <n v="1787"/>
    <x v="848"/>
    <s v=""/>
    <x v="1925"/>
    <n v="2017"/>
    <n v="29839999"/>
    <x v="453"/>
    <x v="846"/>
    <x v="829"/>
    <n v="4700"/>
    <s v="Næstved"/>
    <n v="370"/>
    <m/>
    <x v="18"/>
    <n v="1"/>
    <s v="DC"/>
    <s v="Decentralt værk"/>
    <n v="351100"/>
    <n v="350010"/>
    <x v="14"/>
    <x v="1"/>
    <s v="kvt"/>
    <d v="2007-11-19T00:00:00"/>
    <m/>
    <n v="5.4"/>
    <n v="2"/>
    <n v="1.6"/>
    <x v="1550"/>
    <n v="0"/>
    <n v="0"/>
    <n v="1.332E-2"/>
    <n v="1.332E-2"/>
    <n v="0"/>
    <n v="1"/>
    <n v="0"/>
    <x v="0"/>
    <x v="0"/>
    <m/>
    <m/>
    <m/>
    <n v="3.6766750000000001E-2"/>
    <m/>
    <m/>
    <m/>
    <m/>
    <m/>
    <m/>
    <m/>
    <m/>
    <m/>
    <m/>
    <m/>
    <m/>
    <m/>
    <m/>
    <s v="673649,62"/>
    <s v="6121285,12"/>
    <n v="3.6766750000000001E-2"/>
    <n v="0"/>
    <n v="0"/>
  </r>
  <r>
    <n v="1787"/>
    <x v="848"/>
    <s v=""/>
    <x v="1926"/>
    <n v="2017"/>
    <n v="29839999"/>
    <x v="453"/>
    <x v="846"/>
    <x v="829"/>
    <n v="4700"/>
    <s v="Næstved"/>
    <n v="370"/>
    <m/>
    <x v="18"/>
    <n v="1"/>
    <s v="DC"/>
    <s v="Decentralt værk"/>
    <n v="351100"/>
    <n v="350010"/>
    <x v="15"/>
    <x v="1"/>
    <s v="kvt"/>
    <d v="2007-11-19T00:00:00"/>
    <m/>
    <n v="5.4"/>
    <n v="2"/>
    <n v="1.6"/>
    <x v="1551"/>
    <n v="0"/>
    <n v="0"/>
    <n v="1.3679999999999999E-2"/>
    <n v="1.3679999999999999E-2"/>
    <n v="0"/>
    <n v="1"/>
    <n v="0"/>
    <x v="0"/>
    <x v="0"/>
    <m/>
    <m/>
    <m/>
    <n v="3.7771110000000004E-2"/>
    <m/>
    <m/>
    <m/>
    <m/>
    <m/>
    <m/>
    <m/>
    <m/>
    <m/>
    <m/>
    <m/>
    <m/>
    <m/>
    <m/>
    <s v="673649,62"/>
    <s v="6121285,12"/>
    <n v="3.7771110000000004E-2"/>
    <n v="0"/>
    <n v="0"/>
  </r>
  <r>
    <n v="1787"/>
    <x v="848"/>
    <s v=""/>
    <x v="1927"/>
    <n v="2017"/>
    <n v="29839999"/>
    <x v="453"/>
    <x v="846"/>
    <x v="829"/>
    <n v="4700"/>
    <s v="Næstved"/>
    <n v="370"/>
    <m/>
    <x v="18"/>
    <n v="1"/>
    <s v="DC"/>
    <s v="Decentralt værk"/>
    <n v="351100"/>
    <n v="350010"/>
    <x v="200"/>
    <x v="1"/>
    <s v="kvt"/>
    <d v="2007-11-19T00:00:00"/>
    <m/>
    <n v="5.4"/>
    <n v="2"/>
    <n v="1.6"/>
    <x v="1552"/>
    <n v="0"/>
    <n v="0"/>
    <n v="1.2239999999999999E-2"/>
    <n v="1.2239999999999999E-2"/>
    <n v="0"/>
    <n v="1"/>
    <n v="0"/>
    <x v="0"/>
    <x v="0"/>
    <m/>
    <m/>
    <m/>
    <n v="3.378954E-2"/>
    <m/>
    <m/>
    <m/>
    <m/>
    <m/>
    <m/>
    <m/>
    <m/>
    <m/>
    <m/>
    <m/>
    <m/>
    <m/>
    <m/>
    <s v="673649,62"/>
    <s v="6121285,12"/>
    <n v="3.378954E-2"/>
    <n v="0"/>
    <n v="0"/>
  </r>
  <r>
    <n v="1787"/>
    <x v="848"/>
    <s v=""/>
    <x v="1928"/>
    <n v="2017"/>
    <n v="29839999"/>
    <x v="453"/>
    <x v="846"/>
    <x v="829"/>
    <n v="4700"/>
    <s v="Næstved"/>
    <n v="370"/>
    <m/>
    <x v="18"/>
    <n v="1"/>
    <s v="DC"/>
    <s v="Decentralt værk"/>
    <n v="351100"/>
    <n v="350010"/>
    <x v="201"/>
    <x v="1"/>
    <s v="kvt"/>
    <d v="2007-11-19T00:00:00"/>
    <m/>
    <n v="5.4"/>
    <n v="2"/>
    <n v="1.6"/>
    <x v="1553"/>
    <n v="0"/>
    <n v="0"/>
    <n v="1.5480000000000001E-2"/>
    <n v="1.5480000000000001E-2"/>
    <n v="0"/>
    <n v="1"/>
    <n v="0"/>
    <x v="0"/>
    <x v="0"/>
    <m/>
    <m/>
    <m/>
    <n v="4.2721170000000003E-2"/>
    <m/>
    <m/>
    <m/>
    <m/>
    <m/>
    <m/>
    <m/>
    <m/>
    <m/>
    <m/>
    <m/>
    <m/>
    <m/>
    <m/>
    <s v="673649,62"/>
    <s v="6121285,12"/>
    <n v="4.2721170000000003E-2"/>
    <n v="0"/>
    <n v="0"/>
  </r>
  <r>
    <n v="1787"/>
    <x v="848"/>
    <s v=""/>
    <x v="1929"/>
    <n v="2017"/>
    <n v="29839999"/>
    <x v="453"/>
    <x v="846"/>
    <x v="829"/>
    <n v="4700"/>
    <s v="Næstved"/>
    <n v="370"/>
    <m/>
    <x v="18"/>
    <n v="1"/>
    <s v="DC"/>
    <s v="Decentralt værk"/>
    <n v="351100"/>
    <n v="350010"/>
    <x v="279"/>
    <x v="1"/>
    <s v="kvt"/>
    <d v="2007-11-19T00:00:00"/>
    <m/>
    <n v="5.4"/>
    <n v="2"/>
    <n v="1.6"/>
    <x v="1554"/>
    <n v="0"/>
    <n v="0"/>
    <n v="1.1520000000000001E-2"/>
    <n v="1.1520000000000001E-2"/>
    <n v="0"/>
    <n v="1"/>
    <n v="0"/>
    <x v="0"/>
    <x v="0"/>
    <m/>
    <m/>
    <m/>
    <n v="3.1780820000000001E-2"/>
    <m/>
    <m/>
    <m/>
    <m/>
    <m/>
    <m/>
    <m/>
    <m/>
    <m/>
    <m/>
    <m/>
    <m/>
    <m/>
    <m/>
    <s v="673649,62"/>
    <s v="6121285,12"/>
    <n v="3.1780820000000001E-2"/>
    <n v="0"/>
    <n v="0"/>
  </r>
  <r>
    <n v="1787"/>
    <x v="848"/>
    <s v=""/>
    <x v="1930"/>
    <n v="2017"/>
    <n v="29839999"/>
    <x v="453"/>
    <x v="846"/>
    <x v="829"/>
    <n v="4700"/>
    <s v="Næstved"/>
    <n v="370"/>
    <m/>
    <x v="18"/>
    <n v="1"/>
    <s v="DC"/>
    <s v="Decentralt værk"/>
    <n v="351100"/>
    <n v="350010"/>
    <x v="980"/>
    <x v="1"/>
    <s v="kvt"/>
    <d v="2007-11-19T00:00:00"/>
    <m/>
    <n v="5.4"/>
    <n v="2"/>
    <n v="1.6"/>
    <x v="1555"/>
    <n v="0"/>
    <n v="0"/>
    <n v="1.044E-2"/>
    <n v="1.044E-2"/>
    <n v="0"/>
    <n v="1"/>
    <n v="0"/>
    <x v="0"/>
    <x v="0"/>
    <m/>
    <m/>
    <m/>
    <n v="2.880361E-2"/>
    <m/>
    <m/>
    <m/>
    <m/>
    <m/>
    <m/>
    <m/>
    <m/>
    <m/>
    <m/>
    <m/>
    <m/>
    <m/>
    <m/>
    <s v="673649,62"/>
    <s v="6121285,12"/>
    <n v="2.880361E-2"/>
    <n v="0"/>
    <n v="0"/>
  </r>
  <r>
    <n v="1787"/>
    <x v="848"/>
    <s v=""/>
    <x v="1931"/>
    <n v="2017"/>
    <n v="29839999"/>
    <x v="453"/>
    <x v="846"/>
    <x v="829"/>
    <n v="4700"/>
    <s v="Næstved"/>
    <n v="370"/>
    <m/>
    <x v="18"/>
    <n v="1"/>
    <s v="DC"/>
    <s v="Decentralt værk"/>
    <n v="351100"/>
    <n v="350010"/>
    <x v="981"/>
    <x v="1"/>
    <s v="kvt"/>
    <d v="2007-11-19T00:00:00"/>
    <m/>
    <n v="5.4"/>
    <n v="2"/>
    <n v="1.6"/>
    <x v="1556"/>
    <n v="0"/>
    <n v="0"/>
    <n v="1.116E-2"/>
    <n v="1.116E-2"/>
    <n v="0"/>
    <n v="1"/>
    <n v="0"/>
    <x v="0"/>
    <x v="0"/>
    <m/>
    <m/>
    <m/>
    <n v="3.0812329999999999E-2"/>
    <m/>
    <m/>
    <m/>
    <m/>
    <m/>
    <m/>
    <m/>
    <m/>
    <m/>
    <m/>
    <m/>
    <m/>
    <m/>
    <m/>
    <s v="673649,62"/>
    <s v="6121285,12"/>
    <n v="3.0812329999999999E-2"/>
    <n v="0"/>
    <n v="0"/>
  </r>
  <r>
    <n v="1787"/>
    <x v="848"/>
    <s v=""/>
    <x v="1932"/>
    <n v="2017"/>
    <n v="29839999"/>
    <x v="453"/>
    <x v="846"/>
    <x v="829"/>
    <n v="4700"/>
    <s v="Næstved"/>
    <n v="370"/>
    <m/>
    <x v="18"/>
    <n v="1"/>
    <s v="DC"/>
    <s v="Decentralt værk"/>
    <n v="351100"/>
    <n v="350010"/>
    <x v="982"/>
    <x v="1"/>
    <s v="kvt"/>
    <d v="2007-11-19T00:00:00"/>
    <m/>
    <n v="5.4"/>
    <n v="2"/>
    <n v="1.6"/>
    <x v="1556"/>
    <n v="0"/>
    <n v="0"/>
    <n v="1.116E-2"/>
    <n v="1.116E-2"/>
    <n v="0"/>
    <n v="1"/>
    <n v="0"/>
    <x v="0"/>
    <x v="0"/>
    <m/>
    <m/>
    <m/>
    <n v="3.0812329999999999E-2"/>
    <m/>
    <m/>
    <m/>
    <m/>
    <m/>
    <m/>
    <m/>
    <m/>
    <m/>
    <m/>
    <m/>
    <m/>
    <m/>
    <m/>
    <s v="673649,62"/>
    <s v="6121285,12"/>
    <n v="3.0812329999999999E-2"/>
    <n v="0"/>
    <n v="0"/>
  </r>
  <r>
    <n v="1787"/>
    <x v="849"/>
    <s v=""/>
    <x v="1933"/>
    <n v="2017"/>
    <n v="29839999"/>
    <x v="453"/>
    <x v="847"/>
    <x v="829"/>
    <n v="4700"/>
    <s v="Næstved"/>
    <n v="370"/>
    <m/>
    <x v="18"/>
    <n v="1"/>
    <s v="DC"/>
    <s v="Decentralt værk"/>
    <n v="351100"/>
    <n v="350010"/>
    <x v="983"/>
    <x v="1"/>
    <s v="kvt"/>
    <d v="2009-01-01T00:00:00"/>
    <m/>
    <n v="54.4"/>
    <n v="20"/>
    <n v="0"/>
    <x v="1557"/>
    <n v="0"/>
    <n v="0"/>
    <n v="0.32363999999999998"/>
    <n v="0.32363999999999998"/>
    <n v="0"/>
    <n v="1"/>
    <n v="0"/>
    <x v="0"/>
    <x v="0"/>
    <m/>
    <m/>
    <m/>
    <n v="0.84782331999999994"/>
    <m/>
    <m/>
    <m/>
    <m/>
    <m/>
    <m/>
    <m/>
    <m/>
    <m/>
    <m/>
    <m/>
    <m/>
    <m/>
    <m/>
    <s v="673649,62"/>
    <s v="6121285,12"/>
    <n v="0.84782331999999994"/>
    <n v="0"/>
    <n v="0"/>
  </r>
  <r>
    <n v="1787"/>
    <x v="850"/>
    <s v=""/>
    <x v="1934"/>
    <n v="2017"/>
    <n v="29839999"/>
    <x v="453"/>
    <x v="848"/>
    <x v="336"/>
    <n v="5000"/>
    <s v="Odense C"/>
    <n v="461"/>
    <n v="79"/>
    <x v="21"/>
    <n v="1"/>
    <s v="DC"/>
    <s v="Decentralt værk"/>
    <n v="351100"/>
    <n v="350010"/>
    <x v="14"/>
    <x v="1"/>
    <s v="kvt"/>
    <d v="2009-06-26T00:00:00"/>
    <m/>
    <n v="5.4"/>
    <n v="2"/>
    <n v="1.3"/>
    <x v="1558"/>
    <n v="1.5480000000000001E-2"/>
    <n v="1.5480000000000001E-2"/>
    <n v="2.3796000000000001E-2"/>
    <n v="2.3796000000000001E-2"/>
    <n v="0.12436841652814479"/>
    <n v="0.87563158347185521"/>
    <n v="0"/>
    <x v="0"/>
    <x v="0"/>
    <m/>
    <m/>
    <m/>
    <n v="6.2234450000000004E-2"/>
    <m/>
    <m/>
    <m/>
    <m/>
    <m/>
    <m/>
    <m/>
    <m/>
    <m/>
    <m/>
    <m/>
    <m/>
    <m/>
    <m/>
    <s v="586601,91"/>
    <s v="6138646,84"/>
    <n v="6.2234450000000004E-2"/>
    <n v="0"/>
    <n v="0"/>
  </r>
  <r>
    <n v="1787"/>
    <x v="850"/>
    <s v=""/>
    <x v="1935"/>
    <n v="2017"/>
    <n v="29839999"/>
    <x v="453"/>
    <x v="848"/>
    <x v="336"/>
    <n v="5000"/>
    <s v="Odense C"/>
    <n v="461"/>
    <n v="79"/>
    <x v="21"/>
    <n v="1"/>
    <s v="DC"/>
    <s v="Decentralt værk"/>
    <n v="351100"/>
    <n v="350010"/>
    <x v="15"/>
    <x v="1"/>
    <s v="kvt"/>
    <d v="2009-06-26T00:00:00"/>
    <m/>
    <n v="5.4"/>
    <n v="2"/>
    <n v="1.3"/>
    <x v="1559"/>
    <n v="1.4760000000000001E-2"/>
    <n v="1.4760000000000001E-2"/>
    <n v="2.2464000000000001E-2"/>
    <n v="2.2464000000000001E-2"/>
    <n v="0.12560620310829401"/>
    <n v="0.87439379689170593"/>
    <n v="0"/>
    <x v="0"/>
    <x v="0"/>
    <m/>
    <m/>
    <m/>
    <n v="5.8755059999999998E-2"/>
    <m/>
    <m/>
    <m/>
    <m/>
    <m/>
    <m/>
    <m/>
    <m/>
    <m/>
    <m/>
    <m/>
    <m/>
    <m/>
    <m/>
    <s v="586601,91"/>
    <s v="6138646,84"/>
    <n v="5.8755059999999998E-2"/>
    <n v="0"/>
    <n v="0"/>
  </r>
  <r>
    <n v="1787"/>
    <x v="850"/>
    <s v=""/>
    <x v="1936"/>
    <n v="2017"/>
    <n v="29839999"/>
    <x v="453"/>
    <x v="848"/>
    <x v="336"/>
    <n v="5000"/>
    <s v="Odense C"/>
    <n v="461"/>
    <n v="79"/>
    <x v="21"/>
    <n v="1"/>
    <s v="DC"/>
    <s v="Decentralt værk"/>
    <n v="351100"/>
    <n v="350010"/>
    <x v="200"/>
    <x v="1"/>
    <s v="kvt"/>
    <d v="2009-06-26T00:00:00"/>
    <m/>
    <n v="5.4"/>
    <n v="2"/>
    <n v="1.3"/>
    <x v="1560"/>
    <n v="1.2959999999999999E-2"/>
    <n v="1.2959999999999999E-2"/>
    <n v="1.9764E-2"/>
    <n v="1.9764E-2"/>
    <n v="0.12536596511382475"/>
    <n v="0.87463403488617519"/>
    <n v="0"/>
    <x v="0"/>
    <x v="0"/>
    <m/>
    <m/>
    <m/>
    <n v="5.1688669999999999E-2"/>
    <m/>
    <m/>
    <m/>
    <m/>
    <m/>
    <m/>
    <m/>
    <m/>
    <m/>
    <m/>
    <m/>
    <m/>
    <m/>
    <m/>
    <s v="586601,91"/>
    <s v="6138646,84"/>
    <n v="5.1688669999999999E-2"/>
    <n v="0"/>
    <n v="0"/>
  </r>
  <r>
    <n v="1787"/>
    <x v="850"/>
    <s v=""/>
    <x v="1937"/>
    <n v="2017"/>
    <n v="29839999"/>
    <x v="453"/>
    <x v="848"/>
    <x v="336"/>
    <n v="5000"/>
    <s v="Odense C"/>
    <n v="461"/>
    <n v="79"/>
    <x v="21"/>
    <n v="1"/>
    <s v="DC"/>
    <s v="Decentralt værk"/>
    <n v="351100"/>
    <n v="350010"/>
    <x v="201"/>
    <x v="1"/>
    <s v="kvt"/>
    <d v="2009-06-26T00:00:00"/>
    <m/>
    <n v="5.4"/>
    <n v="2"/>
    <n v="1.3"/>
    <x v="1561"/>
    <n v="1.26E-2"/>
    <n v="1.26E-2"/>
    <n v="1.9439999999999999E-2"/>
    <n v="1.9439999999999999E-2"/>
    <n v="0.12474022353448057"/>
    <n v="0.87525977646551945"/>
    <n v="0"/>
    <x v="0"/>
    <x v="0"/>
    <m/>
    <m/>
    <m/>
    <n v="5.0504959999999995E-2"/>
    <m/>
    <m/>
    <m/>
    <m/>
    <m/>
    <m/>
    <m/>
    <m/>
    <m/>
    <m/>
    <m/>
    <m/>
    <m/>
    <m/>
    <s v="586601,91"/>
    <s v="6138646,84"/>
    <n v="5.0504959999999995E-2"/>
    <n v="0"/>
    <n v="0"/>
  </r>
  <r>
    <n v="1787"/>
    <x v="850"/>
    <s v=""/>
    <x v="1938"/>
    <n v="2017"/>
    <n v="29839999"/>
    <x v="453"/>
    <x v="848"/>
    <x v="336"/>
    <n v="5000"/>
    <s v="Odense C"/>
    <n v="461"/>
    <n v="79"/>
    <x v="21"/>
    <n v="1"/>
    <s v="DC"/>
    <s v="Decentralt værk"/>
    <n v="351100"/>
    <n v="350010"/>
    <x v="279"/>
    <x v="1"/>
    <s v="kvt"/>
    <d v="2009-06-26T00:00:00"/>
    <m/>
    <n v="5.4"/>
    <n v="2"/>
    <n v="1.3"/>
    <x v="1562"/>
    <n v="1.0800000000000001E-2"/>
    <n v="1.0800000000000001E-2"/>
    <n v="1.7063999999999999E-2"/>
    <n v="1.7063999999999999E-2"/>
    <n v="0.12101577956124161"/>
    <n v="0.87898422043875835"/>
    <n v="0"/>
    <x v="0"/>
    <x v="0"/>
    <m/>
    <m/>
    <m/>
    <n v="4.462228E-2"/>
    <m/>
    <m/>
    <m/>
    <m/>
    <m/>
    <m/>
    <m/>
    <m/>
    <m/>
    <m/>
    <m/>
    <m/>
    <m/>
    <m/>
    <s v="586601,91"/>
    <s v="6138646,84"/>
    <n v="4.462228E-2"/>
    <n v="0"/>
    <n v="0"/>
  </r>
  <r>
    <n v="1787"/>
    <x v="850"/>
    <s v=""/>
    <x v="1939"/>
    <n v="2017"/>
    <n v="29839999"/>
    <x v="453"/>
    <x v="848"/>
    <x v="336"/>
    <n v="5000"/>
    <s v="Odense C"/>
    <n v="461"/>
    <n v="79"/>
    <x v="21"/>
    <n v="1"/>
    <s v="DC"/>
    <s v="Decentralt værk"/>
    <n v="351100"/>
    <n v="350010"/>
    <x v="980"/>
    <x v="1"/>
    <s v="kvt"/>
    <d v="2009-06-26T00:00:00"/>
    <m/>
    <n v="5.4"/>
    <n v="2"/>
    <n v="1.3"/>
    <x v="1563"/>
    <n v="1.332E-2"/>
    <n v="1.332E-2"/>
    <n v="2.0663999999999998E-2"/>
    <n v="2.0663999999999998E-2"/>
    <n v="0.12328716913777842"/>
    <n v="0.87671283086222163"/>
    <n v="0"/>
    <x v="0"/>
    <x v="0"/>
    <m/>
    <m/>
    <m/>
    <n v="5.4020220000000001E-2"/>
    <m/>
    <m/>
    <m/>
    <m/>
    <m/>
    <m/>
    <m/>
    <m/>
    <m/>
    <m/>
    <m/>
    <m/>
    <m/>
    <m/>
    <s v="586601,91"/>
    <s v="6138646,84"/>
    <n v="5.4020220000000001E-2"/>
    <n v="0"/>
    <n v="0"/>
  </r>
  <r>
    <n v="1787"/>
    <x v="850"/>
    <s v=""/>
    <x v="1940"/>
    <n v="2017"/>
    <n v="29839999"/>
    <x v="453"/>
    <x v="848"/>
    <x v="336"/>
    <n v="5000"/>
    <s v="Odense C"/>
    <n v="461"/>
    <n v="79"/>
    <x v="21"/>
    <n v="1"/>
    <s v="DC"/>
    <s v="Decentralt værk"/>
    <n v="351100"/>
    <n v="350010"/>
    <x v="981"/>
    <x v="1"/>
    <s v="kvt"/>
    <d v="2009-06-26T00:00:00"/>
    <m/>
    <n v="5.4"/>
    <n v="2"/>
    <n v="1.3"/>
    <x v="1564"/>
    <n v="9.7199999999999995E-3"/>
    <n v="9.7199999999999995E-3"/>
    <n v="1.48176E-2"/>
    <n v="1.48176E-2"/>
    <n v="0.12545302481182047"/>
    <n v="0.87454697518817959"/>
    <n v="0"/>
    <x v="0"/>
    <x v="0"/>
    <m/>
    <m/>
    <m/>
    <n v="3.8739600000000006E-2"/>
    <m/>
    <m/>
    <m/>
    <m/>
    <m/>
    <m/>
    <m/>
    <m/>
    <m/>
    <m/>
    <m/>
    <m/>
    <m/>
    <m/>
    <s v="586601,91"/>
    <s v="6138646,84"/>
    <n v="3.8739600000000006E-2"/>
    <n v="0"/>
    <n v="0"/>
  </r>
  <r>
    <n v="1787"/>
    <x v="850"/>
    <s v=""/>
    <x v="1941"/>
    <n v="2017"/>
    <n v="29839999"/>
    <x v="453"/>
    <x v="848"/>
    <x v="336"/>
    <n v="5000"/>
    <s v="Odense C"/>
    <n v="461"/>
    <n v="79"/>
    <x v="21"/>
    <n v="1"/>
    <s v="DC"/>
    <s v="Decentralt værk"/>
    <n v="351100"/>
    <n v="350010"/>
    <x v="982"/>
    <x v="1"/>
    <s v="kvt"/>
    <d v="2009-06-26T00:00:00"/>
    <m/>
    <n v="5.4"/>
    <n v="2"/>
    <n v="1.3"/>
    <x v="1565"/>
    <n v="6.8399999999999997E-3"/>
    <n v="6.8399999999999997E-3"/>
    <n v="1.044E-2"/>
    <n v="1.044E-2"/>
    <n v="0.12661925479015079"/>
    <n v="0.87338074520984921"/>
    <n v="0"/>
    <x v="0"/>
    <x v="0"/>
    <m/>
    <m/>
    <m/>
    <n v="2.701011E-2"/>
    <m/>
    <m/>
    <m/>
    <m/>
    <m/>
    <m/>
    <m/>
    <m/>
    <m/>
    <m/>
    <m/>
    <m/>
    <m/>
    <m/>
    <s v="586601,91"/>
    <s v="6138646,84"/>
    <n v="2.701011E-2"/>
    <n v="0"/>
    <n v="0"/>
  </r>
  <r>
    <n v="1794"/>
    <x v="851"/>
    <s v=""/>
    <x v="1942"/>
    <n v="2017"/>
    <n v="28450850"/>
    <x v="454"/>
    <x v="849"/>
    <x v="830"/>
    <n v="7620"/>
    <s v="Lemvig"/>
    <n v="665"/>
    <n v="176"/>
    <x v="108"/>
    <m/>
    <s v="LO"/>
    <s v="Lokalt værk"/>
    <n v="352100"/>
    <n v="350020"/>
    <x v="952"/>
    <x v="1"/>
    <s v="kvt"/>
    <d v="2005-10-01T00:00:00"/>
    <m/>
    <n v="2.1"/>
    <n v="0.84"/>
    <n v="0.93"/>
    <x v="1566"/>
    <n v="1.1237003999999999"/>
    <n v="1.1237003999999999"/>
    <n v="1.0905012000000001"/>
    <n v="1.0905012000000001"/>
    <n v="0.22360586162748075"/>
    <n v="0.77639413837251925"/>
    <n v="0"/>
    <x v="0"/>
    <x v="0"/>
    <m/>
    <m/>
    <m/>
    <m/>
    <m/>
    <m/>
    <m/>
    <m/>
    <n v="2.5126810000000002"/>
    <m/>
    <m/>
    <m/>
    <m/>
    <m/>
    <m/>
    <m/>
    <m/>
    <m/>
    <s v="457745"/>
    <s v="6263824"/>
    <n v="0"/>
    <n v="2.5126810000000002"/>
    <n v="0"/>
  </r>
  <r>
    <n v="1794"/>
    <x v="851"/>
    <s v=""/>
    <x v="1943"/>
    <n v="2017"/>
    <n v="28450850"/>
    <x v="454"/>
    <x v="849"/>
    <x v="830"/>
    <n v="7620"/>
    <s v="Lemvig"/>
    <n v="665"/>
    <n v="176"/>
    <x v="108"/>
    <m/>
    <s v="LO"/>
    <s v="Lokalt værk"/>
    <n v="352100"/>
    <n v="350020"/>
    <x v="984"/>
    <x v="1"/>
    <s v="kvt"/>
    <d v="2013-08-23T00:00:00"/>
    <m/>
    <n v="3.653"/>
    <n v="1.56"/>
    <n v="1.611"/>
    <x v="1567"/>
    <n v="18.226915200000001"/>
    <n v="18.226915200000001"/>
    <n v="17.688391200000002"/>
    <n v="17.688391200000002"/>
    <n v="0.22360657284832036"/>
    <n v="0.77639342715167969"/>
    <n v="0"/>
    <x v="0"/>
    <x v="0"/>
    <m/>
    <m/>
    <m/>
    <m/>
    <m/>
    <m/>
    <m/>
    <m/>
    <n v="40.756662400000003"/>
    <m/>
    <m/>
    <m/>
    <m/>
    <m/>
    <m/>
    <m/>
    <m/>
    <m/>
    <s v="457745"/>
    <s v="6263824"/>
    <n v="0"/>
    <n v="40.756662400000003"/>
    <n v="0"/>
  </r>
  <r>
    <n v="1795"/>
    <x v="852"/>
    <s v=""/>
    <x v="1944"/>
    <n v="2017"/>
    <n v="21311286"/>
    <x v="455"/>
    <x v="850"/>
    <x v="831"/>
    <n v="8530"/>
    <s v="Hjortshøj"/>
    <n v="751"/>
    <n v="777"/>
    <x v="266"/>
    <m/>
    <s v="LO"/>
    <s v="Lokalt værk"/>
    <n v="353000"/>
    <n v="350030"/>
    <x v="3"/>
    <x v="0"/>
    <s v="fvv"/>
    <d v="2002-02-15T00:00:00"/>
    <m/>
    <n v="0.18"/>
    <n v="0"/>
    <n v="0.16"/>
    <x v="1568"/>
    <n v="1.6950240000000001"/>
    <n v="1.6950240000000001"/>
    <n v="0"/>
    <n v="0"/>
    <n v="1"/>
    <n v="0"/>
    <n v="0"/>
    <x v="0"/>
    <x v="0"/>
    <m/>
    <m/>
    <m/>
    <m/>
    <m/>
    <m/>
    <m/>
    <m/>
    <m/>
    <m/>
    <n v="0"/>
    <m/>
    <n v="1.8900155000000001"/>
    <m/>
    <m/>
    <m/>
    <m/>
    <m/>
    <s v="578723,06"/>
    <s v="6234790,5"/>
    <n v="0"/>
    <n v="1.8900155000000001"/>
    <n v="0"/>
  </r>
  <r>
    <n v="1795"/>
    <x v="852"/>
    <s v=""/>
    <x v="1945"/>
    <n v="2017"/>
    <n v="21311286"/>
    <x v="455"/>
    <x v="850"/>
    <x v="831"/>
    <n v="8530"/>
    <s v="Hjortshøj"/>
    <n v="751"/>
    <n v="777"/>
    <x v="266"/>
    <m/>
    <s v="LO"/>
    <s v="Lokalt værk"/>
    <n v="353000"/>
    <n v="350030"/>
    <x v="254"/>
    <x v="0"/>
    <s v="fvv"/>
    <d v="1995-01-01T00:00:00"/>
    <m/>
    <n v="0.19"/>
    <n v="0"/>
    <n v="0.19"/>
    <x v="1569"/>
    <n v="2.1347999999999998"/>
    <n v="2.1347999999999998"/>
    <n v="0"/>
    <n v="0"/>
    <n v="1"/>
    <n v="0"/>
    <n v="0"/>
    <x v="0"/>
    <x v="0"/>
    <m/>
    <m/>
    <m/>
    <m/>
    <m/>
    <m/>
    <m/>
    <m/>
    <m/>
    <m/>
    <m/>
    <m/>
    <n v="2.120514"/>
    <m/>
    <m/>
    <m/>
    <m/>
    <m/>
    <s v="578723,06"/>
    <s v="6234790,5"/>
    <n v="0"/>
    <n v="2.120514"/>
    <n v="0"/>
  </r>
  <r>
    <n v="1795"/>
    <x v="852"/>
    <s v=""/>
    <x v="1946"/>
    <n v="2017"/>
    <n v="21311286"/>
    <x v="455"/>
    <x v="850"/>
    <x v="831"/>
    <n v="8530"/>
    <s v="Hjortshøj"/>
    <n v="751"/>
    <n v="777"/>
    <x v="266"/>
    <m/>
    <s v="LO"/>
    <s v="Lokalt værk"/>
    <n v="353000"/>
    <n v="350030"/>
    <x v="985"/>
    <x v="16"/>
    <s v="kvt"/>
    <d v="2008-01-01T00:00:00"/>
    <m/>
    <n v="0.2"/>
    <n v="0.04"/>
    <n v="0.12"/>
    <x v="21"/>
    <n v="0"/>
    <n v="0"/>
    <n v="0"/>
    <n v="0"/>
    <n v="1"/>
    <n v="0"/>
    <n v="0"/>
    <x v="0"/>
    <x v="0"/>
    <m/>
    <m/>
    <m/>
    <m/>
    <m/>
    <m/>
    <m/>
    <m/>
    <m/>
    <m/>
    <n v="0"/>
    <m/>
    <m/>
    <m/>
    <m/>
    <m/>
    <m/>
    <m/>
    <s v="578723,06"/>
    <s v="6234790,5"/>
    <n v="0"/>
    <n v="0"/>
    <n v="0"/>
  </r>
  <r>
    <n v="1795"/>
    <x v="852"/>
    <s v=""/>
    <x v="1947"/>
    <n v="2017"/>
    <n v="21311286"/>
    <x v="455"/>
    <x v="850"/>
    <x v="831"/>
    <n v="8530"/>
    <s v="Hjortshøj"/>
    <n v="751"/>
    <n v="777"/>
    <x v="266"/>
    <m/>
    <s v="LO"/>
    <s v="Lokalt værk"/>
    <n v="353000"/>
    <n v="350030"/>
    <x v="986"/>
    <x v="3"/>
    <s v="fvv"/>
    <d v="2003-01-01T00:00:00"/>
    <m/>
    <n v="0.05"/>
    <n v="0"/>
    <n v="0.05"/>
    <x v="1570"/>
    <n v="8.6040000000000005E-2"/>
    <n v="8.4959999999999994E-2"/>
    <n v="0"/>
    <n v="0"/>
    <n v="1"/>
    <n v="0"/>
    <n v="0"/>
    <x v="0"/>
    <x v="0"/>
    <m/>
    <m/>
    <m/>
    <m/>
    <m/>
    <m/>
    <m/>
    <m/>
    <m/>
    <m/>
    <m/>
    <m/>
    <m/>
    <m/>
    <m/>
    <n v="8.6040000000000005E-2"/>
    <m/>
    <m/>
    <s v="578723,06"/>
    <s v="6234790,5"/>
    <n v="0"/>
    <n v="8.6040000000000005E-2"/>
    <n v="0"/>
  </r>
  <r>
    <n v="1802"/>
    <x v="853"/>
    <s v=""/>
    <x v="1948"/>
    <n v="2017"/>
    <n v="11110024"/>
    <x v="456"/>
    <x v="851"/>
    <x v="832"/>
    <n v="6920"/>
    <s v="Videbæk"/>
    <n v="760"/>
    <m/>
    <x v="18"/>
    <m/>
    <s v="LO"/>
    <s v="Lokalt værk"/>
    <n v="11100"/>
    <n v="10000"/>
    <x v="987"/>
    <x v="1"/>
    <s v="pel"/>
    <d v="2005-11-01T00:00:00"/>
    <m/>
    <n v="0.04"/>
    <n v="0.02"/>
    <n v="0"/>
    <x v="21"/>
    <n v="0"/>
    <n v="0"/>
    <n v="0"/>
    <n v="0"/>
    <n v="0"/>
    <n v="1"/>
    <n v="0"/>
    <x v="0"/>
    <x v="0"/>
    <m/>
    <m/>
    <m/>
    <n v="0"/>
    <m/>
    <m/>
    <m/>
    <m/>
    <m/>
    <m/>
    <m/>
    <m/>
    <m/>
    <m/>
    <m/>
    <m/>
    <m/>
    <m/>
    <s v="483186,93"/>
    <s v="6218632,78"/>
    <n v="0"/>
    <n v="0"/>
    <n v="0"/>
  </r>
  <r>
    <n v="1804"/>
    <x v="854"/>
    <s v=""/>
    <x v="1949"/>
    <n v="2017"/>
    <n v="29346909"/>
    <x v="457"/>
    <x v="852"/>
    <x v="833"/>
    <n v="6792"/>
    <s v="Rømø"/>
    <n v="550"/>
    <n v="471"/>
    <x v="305"/>
    <m/>
    <s v="FJ"/>
    <s v="Fjernvarmeværk"/>
    <n v="353000"/>
    <n v="350030"/>
    <x v="147"/>
    <x v="0"/>
    <s v="fvv"/>
    <d v="2006-11-29T00:00:00"/>
    <m/>
    <n v="1"/>
    <n v="0"/>
    <n v="1"/>
    <x v="1571"/>
    <n v="9.3924000000000003"/>
    <n v="9.3924000000000003"/>
    <n v="0"/>
    <n v="0"/>
    <n v="1"/>
    <n v="0"/>
    <n v="0"/>
    <x v="0"/>
    <x v="0"/>
    <m/>
    <m/>
    <m/>
    <m/>
    <m/>
    <m/>
    <m/>
    <m/>
    <m/>
    <m/>
    <n v="9.8859999999999992"/>
    <m/>
    <m/>
    <m/>
    <m/>
    <m/>
    <m/>
    <m/>
    <s v="472302"/>
    <s v="6104438"/>
    <n v="0"/>
    <n v="9.8859999999999992"/>
    <n v="0"/>
  </r>
  <r>
    <n v="1804"/>
    <x v="854"/>
    <s v=""/>
    <x v="1950"/>
    <n v="2017"/>
    <n v="29346909"/>
    <x v="457"/>
    <x v="852"/>
    <x v="833"/>
    <n v="6792"/>
    <s v="Rømø"/>
    <n v="550"/>
    <n v="471"/>
    <x v="305"/>
    <m/>
    <s v="FJ"/>
    <s v="Fjernvarmeværk"/>
    <n v="353000"/>
    <n v="350030"/>
    <x v="96"/>
    <x v="0"/>
    <s v="fvv"/>
    <d v="2006-11-01T00:00:00"/>
    <m/>
    <n v="1"/>
    <n v="0"/>
    <n v="1"/>
    <x v="1572"/>
    <n v="11.7"/>
    <n v="11.7"/>
    <n v="0"/>
    <n v="0"/>
    <n v="1"/>
    <n v="0"/>
    <n v="0"/>
    <x v="0"/>
    <x v="0"/>
    <m/>
    <m/>
    <m/>
    <m/>
    <m/>
    <m/>
    <m/>
    <m/>
    <m/>
    <m/>
    <n v="12.316000000000001"/>
    <n v="0"/>
    <m/>
    <m/>
    <m/>
    <m/>
    <m/>
    <m/>
    <s v="472302"/>
    <s v="6104438"/>
    <n v="0"/>
    <n v="12.316000000000001"/>
    <n v="0"/>
  </r>
  <r>
    <n v="1804"/>
    <x v="854"/>
    <s v=""/>
    <x v="1951"/>
    <n v="2017"/>
    <n v="29346909"/>
    <x v="457"/>
    <x v="852"/>
    <x v="833"/>
    <n v="6792"/>
    <s v="Rømø"/>
    <n v="550"/>
    <n v="471"/>
    <x v="305"/>
    <m/>
    <s v="FJ"/>
    <s v="Fjernvarmeværk"/>
    <n v="353000"/>
    <n v="350030"/>
    <x v="988"/>
    <x v="0"/>
    <s v="fvv"/>
    <d v="2017-12-01T00:00:00"/>
    <m/>
    <n v="2.6"/>
    <n v="0"/>
    <n v="2.2999999999999998"/>
    <x v="1573"/>
    <n v="0.32040000000000002"/>
    <n v="0.32040000000000002"/>
    <n v="0"/>
    <n v="0"/>
    <n v="1"/>
    <n v="0"/>
    <n v="0"/>
    <x v="0"/>
    <x v="0"/>
    <m/>
    <m/>
    <m/>
    <n v="0.35869999999999996"/>
    <m/>
    <m/>
    <m/>
    <m/>
    <m/>
    <m/>
    <m/>
    <m/>
    <m/>
    <m/>
    <m/>
    <m/>
    <m/>
    <m/>
    <s v="472302"/>
    <s v="6104438"/>
    <n v="0.35869999999999996"/>
    <n v="0"/>
    <n v="0"/>
  </r>
  <r>
    <n v="1806"/>
    <x v="855"/>
    <s v=""/>
    <x v="1952"/>
    <n v="2017"/>
    <n v="30808142"/>
    <x v="458"/>
    <x v="853"/>
    <x v="834"/>
    <n v="5260"/>
    <s v="Odense S"/>
    <n v="461"/>
    <m/>
    <x v="18"/>
    <m/>
    <s v="DC"/>
    <s v="Decentralt værk"/>
    <n v="351100"/>
    <n v="350010"/>
    <x v="989"/>
    <x v="7"/>
    <s v="kvt"/>
    <d v="1995-07-15T00:00:00"/>
    <m/>
    <n v="16.2"/>
    <n v="5.3"/>
    <n v="10.75"/>
    <x v="1574"/>
    <n v="0"/>
    <n v="0"/>
    <n v="0.10692"/>
    <n v="0.10692"/>
    <n v="0"/>
    <n v="1"/>
    <n v="0"/>
    <x v="0"/>
    <x v="0"/>
    <m/>
    <m/>
    <m/>
    <n v="0"/>
    <m/>
    <m/>
    <n v="0.41017680000000001"/>
    <m/>
    <m/>
    <m/>
    <m/>
    <m/>
    <m/>
    <m/>
    <m/>
    <m/>
    <m/>
    <m/>
    <s v="589659,06"/>
    <s v="6135095,91"/>
    <n v="0.41017680000000001"/>
    <n v="0"/>
    <n v="0"/>
  </r>
  <r>
    <n v="1810"/>
    <x v="856"/>
    <s v=""/>
    <x v="1953"/>
    <n v="2017"/>
    <n v="25580230"/>
    <x v="459"/>
    <x v="854"/>
    <x v="835"/>
    <n v="3600"/>
    <s v="Frederikssund"/>
    <n v="250"/>
    <n v="12"/>
    <x v="302"/>
    <n v="1"/>
    <s v="DC"/>
    <s v="Decentralt værk"/>
    <n v="351100"/>
    <n v="350010"/>
    <x v="21"/>
    <x v="1"/>
    <s v="kvt"/>
    <d v="1996-01-01T00:00:00"/>
    <m/>
    <n v="13.75"/>
    <n v="5.4"/>
    <n v="5.87"/>
    <x v="1575"/>
    <n v="6.6430800000000003"/>
    <n v="6.6430800000000003"/>
    <n v="6.0742799999999999"/>
    <n v="6.0742799999999999"/>
    <n v="0.21729567856207327"/>
    <n v="0.78270432143792679"/>
    <n v="0"/>
    <x v="0"/>
    <x v="0"/>
    <m/>
    <m/>
    <m/>
    <m/>
    <m/>
    <m/>
    <n v="15.2858079"/>
    <m/>
    <m/>
    <m/>
    <m/>
    <m/>
    <m/>
    <m/>
    <m/>
    <m/>
    <m/>
    <m/>
    <s v="691615,73"/>
    <s v="6192924,48"/>
    <n v="15.2858079"/>
    <n v="0"/>
    <n v="0"/>
  </r>
  <r>
    <n v="1810"/>
    <x v="856"/>
    <s v=""/>
    <x v="1954"/>
    <n v="2017"/>
    <n v="25580230"/>
    <x v="459"/>
    <x v="854"/>
    <x v="835"/>
    <n v="3600"/>
    <s v="Frederikssund"/>
    <n v="250"/>
    <n v="12"/>
    <x v="302"/>
    <n v="1"/>
    <s v="DC"/>
    <s v="Decentralt værk"/>
    <n v="351100"/>
    <n v="350010"/>
    <x v="366"/>
    <x v="1"/>
    <s v="kvt"/>
    <d v="1996-01-01T00:00:00"/>
    <m/>
    <n v="13.75"/>
    <n v="5.4"/>
    <n v="5.87"/>
    <x v="1575"/>
    <n v="6.6430800000000003"/>
    <n v="6.6430800000000003"/>
    <n v="6.0742799999999999"/>
    <n v="6.0742799999999999"/>
    <n v="0.21729567856207327"/>
    <n v="0.78270432143792679"/>
    <n v="0"/>
    <x v="0"/>
    <x v="0"/>
    <m/>
    <m/>
    <m/>
    <m/>
    <m/>
    <m/>
    <n v="15.2858079"/>
    <m/>
    <m/>
    <m/>
    <m/>
    <m/>
    <m/>
    <m/>
    <m/>
    <m/>
    <m/>
    <m/>
    <s v="691615,73"/>
    <s v="6192924,48"/>
    <n v="15.2858079"/>
    <n v="0"/>
    <n v="0"/>
  </r>
  <r>
    <n v="1810"/>
    <x v="856"/>
    <s v=""/>
    <x v="1955"/>
    <n v="2017"/>
    <n v="25580230"/>
    <x v="459"/>
    <x v="854"/>
    <x v="835"/>
    <n v="3600"/>
    <s v="Frederikssund"/>
    <n v="250"/>
    <n v="12"/>
    <x v="302"/>
    <n v="1"/>
    <s v="DC"/>
    <s v="Decentralt værk"/>
    <n v="351100"/>
    <n v="350010"/>
    <x v="13"/>
    <x v="0"/>
    <s v="fvv"/>
    <d v="1986-01-01T00:00:00"/>
    <m/>
    <n v="8.3000000000000007"/>
    <n v="0"/>
    <n v="8.3000000000000007"/>
    <x v="1576"/>
    <n v="54.846359999999997"/>
    <n v="54.846359999999997"/>
    <n v="0"/>
    <n v="0"/>
    <n v="1"/>
    <n v="0"/>
    <n v="0"/>
    <x v="0"/>
    <x v="0"/>
    <m/>
    <m/>
    <m/>
    <m/>
    <m/>
    <m/>
    <n v="49.2931296"/>
    <m/>
    <m/>
    <m/>
    <m/>
    <m/>
    <m/>
    <m/>
    <m/>
    <m/>
    <m/>
    <m/>
    <s v="691615,73"/>
    <s v="6192924,48"/>
    <n v="49.2931296"/>
    <n v="0"/>
    <n v="0"/>
  </r>
  <r>
    <n v="1810"/>
    <x v="856"/>
    <s v=""/>
    <x v="1956"/>
    <n v="2017"/>
    <n v="25580230"/>
    <x v="459"/>
    <x v="854"/>
    <x v="835"/>
    <n v="3600"/>
    <s v="Frederikssund"/>
    <n v="250"/>
    <n v="12"/>
    <x v="302"/>
    <n v="1"/>
    <s v="DC"/>
    <s v="Decentralt værk"/>
    <n v="351100"/>
    <n v="350010"/>
    <x v="16"/>
    <x v="0"/>
    <s v="fvv"/>
    <d v="1986-01-01T00:00:00"/>
    <m/>
    <n v="6.2"/>
    <n v="0"/>
    <n v="6.2"/>
    <x v="1577"/>
    <n v="11.554092000000001"/>
    <n v="11.554092000000001"/>
    <n v="0"/>
    <n v="0"/>
    <n v="1"/>
    <n v="0"/>
    <n v="0"/>
    <x v="0"/>
    <x v="0"/>
    <m/>
    <m/>
    <m/>
    <m/>
    <m/>
    <m/>
    <n v="11.398622400000001"/>
    <m/>
    <m/>
    <m/>
    <m/>
    <m/>
    <m/>
    <m/>
    <m/>
    <m/>
    <m/>
    <m/>
    <s v="691615,73"/>
    <s v="6192924,48"/>
    <n v="11.398622400000001"/>
    <n v="0"/>
    <n v="0"/>
  </r>
  <r>
    <n v="1810"/>
    <x v="856"/>
    <s v=""/>
    <x v="1957"/>
    <n v="2017"/>
    <n v="25580230"/>
    <x v="459"/>
    <x v="854"/>
    <x v="835"/>
    <n v="3600"/>
    <s v="Frederikssund"/>
    <n v="250"/>
    <n v="12"/>
    <x v="302"/>
    <n v="1"/>
    <s v="DC"/>
    <s v="Decentralt værk"/>
    <n v="351100"/>
    <n v="350010"/>
    <x v="76"/>
    <x v="0"/>
    <s v="fvv"/>
    <d v="1994-01-01T00:00:00"/>
    <m/>
    <n v="6.2"/>
    <n v="0"/>
    <n v="6.2"/>
    <x v="1577"/>
    <n v="11.554092000000001"/>
    <n v="11.554092000000001"/>
    <n v="0"/>
    <n v="0"/>
    <n v="1"/>
    <n v="0"/>
    <n v="0"/>
    <x v="0"/>
    <x v="0"/>
    <m/>
    <m/>
    <m/>
    <m/>
    <m/>
    <m/>
    <n v="11.398622400000001"/>
    <m/>
    <m/>
    <m/>
    <m/>
    <m/>
    <m/>
    <m/>
    <m/>
    <m/>
    <m/>
    <m/>
    <s v="691615,73"/>
    <s v="6192924,48"/>
    <n v="11.398622400000001"/>
    <n v="0"/>
    <n v="0"/>
  </r>
  <r>
    <n v="1810"/>
    <x v="856"/>
    <s v=""/>
    <x v="1958"/>
    <n v="2017"/>
    <n v="25580230"/>
    <x v="459"/>
    <x v="854"/>
    <x v="835"/>
    <n v="3600"/>
    <s v="Frederikssund"/>
    <n v="250"/>
    <n v="12"/>
    <x v="302"/>
    <n v="1"/>
    <s v="DC"/>
    <s v="Decentralt værk"/>
    <n v="351100"/>
    <n v="350010"/>
    <x v="4"/>
    <x v="0"/>
    <s v="fvv"/>
    <d v="1991-01-01T00:00:00"/>
    <m/>
    <n v="6.2"/>
    <n v="0"/>
    <n v="6.2"/>
    <x v="1577"/>
    <n v="11.554092000000001"/>
    <n v="11.554092000000001"/>
    <n v="0"/>
    <n v="0"/>
    <n v="1"/>
    <n v="0"/>
    <n v="0"/>
    <x v="0"/>
    <x v="0"/>
    <m/>
    <m/>
    <m/>
    <m/>
    <m/>
    <m/>
    <n v="11.398622400000001"/>
    <m/>
    <m/>
    <m/>
    <m/>
    <m/>
    <m/>
    <m/>
    <m/>
    <m/>
    <m/>
    <m/>
    <s v="691615,73"/>
    <s v="6192924,48"/>
    <n v="11.398622400000001"/>
    <n v="0"/>
    <n v="0"/>
  </r>
  <r>
    <n v="1810"/>
    <x v="856"/>
    <s v=""/>
    <x v="1959"/>
    <n v="2017"/>
    <n v="25580230"/>
    <x v="459"/>
    <x v="854"/>
    <x v="835"/>
    <n v="3600"/>
    <s v="Frederikssund"/>
    <n v="250"/>
    <n v="12"/>
    <x v="302"/>
    <n v="1"/>
    <s v="DC"/>
    <s v="Decentralt værk"/>
    <n v="351100"/>
    <n v="350010"/>
    <x v="57"/>
    <x v="2"/>
    <s v="fvv"/>
    <d v="2012-01-01T00:00:00"/>
    <m/>
    <n v="10"/>
    <n v="0"/>
    <n v="9.8000000000000007"/>
    <x v="1578"/>
    <n v="34.536168000000004"/>
    <n v="34.536168000000004"/>
    <n v="0"/>
    <n v="0"/>
    <n v="1"/>
    <n v="0"/>
    <n v="0"/>
    <x v="0"/>
    <x v="0"/>
    <m/>
    <m/>
    <m/>
    <m/>
    <m/>
    <m/>
    <m/>
    <m/>
    <m/>
    <m/>
    <m/>
    <m/>
    <m/>
    <m/>
    <m/>
    <m/>
    <m/>
    <n v="34.679519999999997"/>
    <s v="691615,73"/>
    <s v="6192924,48"/>
    <n v="0"/>
    <n v="0"/>
    <n v="34.679519999999997"/>
  </r>
  <r>
    <n v="1810"/>
    <x v="857"/>
    <s v=""/>
    <x v="1960"/>
    <n v="2017"/>
    <n v="25580230"/>
    <x v="459"/>
    <x v="855"/>
    <x v="836"/>
    <n v="3550"/>
    <s v="Slangerup"/>
    <n v="250"/>
    <n v="21"/>
    <x v="306"/>
    <m/>
    <s v="DC"/>
    <s v="Decentralt værk"/>
    <n v="351100"/>
    <n v="350010"/>
    <x v="296"/>
    <x v="1"/>
    <s v="kvt"/>
    <d v="1990-01-01T00:00:00"/>
    <m/>
    <n v="2.14"/>
    <n v="0.71"/>
    <n v="1.19"/>
    <x v="1579"/>
    <n v="2.8472400000000002"/>
    <n v="2.8472400000000002"/>
    <n v="1.6455599999999999"/>
    <n v="1.6455599999999999"/>
    <n v="0.27742984362603201"/>
    <n v="0.72257015637396793"/>
    <n v="0"/>
    <x v="0"/>
    <x v="0"/>
    <m/>
    <m/>
    <m/>
    <m/>
    <m/>
    <m/>
    <n v="5.1314594759999999"/>
    <m/>
    <m/>
    <m/>
    <m/>
    <m/>
    <m/>
    <m/>
    <m/>
    <m/>
    <m/>
    <m/>
    <s v="698253"/>
    <s v="6193907"/>
    <n v="5.1314594759999999"/>
    <n v="0"/>
    <n v="0"/>
  </r>
  <r>
    <n v="1810"/>
    <x v="858"/>
    <s v=""/>
    <x v="1961"/>
    <n v="2017"/>
    <n v="25580230"/>
    <x v="459"/>
    <x v="856"/>
    <x v="39"/>
    <n v="3450"/>
    <s v="Allerød"/>
    <n v="201"/>
    <n v="17"/>
    <x v="17"/>
    <m/>
    <s v="DC"/>
    <s v="Decentralt værk"/>
    <n v="351100"/>
    <n v="350010"/>
    <x v="1"/>
    <x v="1"/>
    <s v="kvt"/>
    <d v="1992-01-01T00:00:00"/>
    <m/>
    <n v="2.85"/>
    <n v="0.97"/>
    <n v="1.45"/>
    <x v="1580"/>
    <n v="0.73799999999999999"/>
    <n v="0.73799999999999999"/>
    <n v="0.42768"/>
    <n v="0.42768"/>
    <n v="0.29827707594879316"/>
    <n v="0.70172292405120684"/>
    <n v="0"/>
    <x v="0"/>
    <x v="0"/>
    <m/>
    <m/>
    <m/>
    <m/>
    <m/>
    <m/>
    <n v="1.237104792"/>
    <m/>
    <m/>
    <m/>
    <m/>
    <m/>
    <m/>
    <m/>
    <m/>
    <m/>
    <m/>
    <m/>
    <s v="709493,86"/>
    <s v="6197971,25"/>
    <n v="1.237104792"/>
    <n v="0"/>
    <n v="0"/>
  </r>
  <r>
    <n v="1810"/>
    <x v="859"/>
    <s v=""/>
    <x v="1962"/>
    <n v="2017"/>
    <n v="25580230"/>
    <x v="459"/>
    <x v="857"/>
    <x v="837"/>
    <n v="3050"/>
    <s v="Humlebæk"/>
    <n v="210"/>
    <n v="383"/>
    <x v="307"/>
    <m/>
    <s v="DC"/>
    <s v="Decentralt værk"/>
    <n v="351100"/>
    <n v="350010"/>
    <x v="296"/>
    <x v="1"/>
    <s v="kvt"/>
    <d v="1996-01-01T00:00:00"/>
    <m/>
    <n v="3.05"/>
    <n v="1.06"/>
    <n v="1.61"/>
    <x v="1581"/>
    <n v="3.970872"/>
    <n v="3.970872"/>
    <n v="2.6128800000000001"/>
    <n v="2.6128800000000001"/>
    <n v="0.26422548907706367"/>
    <n v="0.73577451092293633"/>
    <n v="0"/>
    <x v="0"/>
    <x v="0"/>
    <m/>
    <m/>
    <m/>
    <m/>
    <m/>
    <m/>
    <n v="7.5141728639999998"/>
    <m/>
    <m/>
    <m/>
    <m/>
    <m/>
    <m/>
    <m/>
    <m/>
    <m/>
    <m/>
    <m/>
    <s v="720081,88"/>
    <s v="6207031,19"/>
    <n v="7.5141728639999998"/>
    <n v="0"/>
    <n v="0"/>
  </r>
  <r>
    <n v="1810"/>
    <x v="860"/>
    <s v=""/>
    <x v="1963"/>
    <n v="2017"/>
    <n v="25580230"/>
    <x v="459"/>
    <x v="858"/>
    <x v="838"/>
    <n v="4600"/>
    <s v="Køge"/>
    <n v="259"/>
    <m/>
    <x v="18"/>
    <m/>
    <s v="LO"/>
    <s v="Lokalt værk"/>
    <n v="351100"/>
    <n v="350010"/>
    <x v="1"/>
    <x v="1"/>
    <s v="kvt"/>
    <d v="1994-01-12T00:00:00"/>
    <m/>
    <n v="1.35"/>
    <n v="0.43"/>
    <n v="0.62"/>
    <x v="1582"/>
    <n v="4.6188E-2"/>
    <n v="0"/>
    <n v="2.9520000000000001E-2"/>
    <n v="2.9520000000000001E-2"/>
    <n v="0.2541484837259792"/>
    <n v="0.7458515162740208"/>
    <n v="0"/>
    <x v="0"/>
    <x v="0"/>
    <m/>
    <m/>
    <m/>
    <m/>
    <m/>
    <m/>
    <n v="9.086814E-2"/>
    <m/>
    <m/>
    <m/>
    <m/>
    <m/>
    <m/>
    <m/>
    <m/>
    <m/>
    <m/>
    <m/>
    <s v="700052"/>
    <s v="6149373"/>
    <n v="9.086814E-2"/>
    <n v="0"/>
    <n v="0"/>
  </r>
  <r>
    <n v="1810"/>
    <x v="861"/>
    <s v=""/>
    <x v="1964"/>
    <n v="2017"/>
    <n v="25580230"/>
    <x v="459"/>
    <x v="859"/>
    <x v="839"/>
    <n v="2800"/>
    <s v="Kongens Lyngby"/>
    <n v="173"/>
    <m/>
    <x v="18"/>
    <m/>
    <s v="LO"/>
    <s v="Lokalt værk"/>
    <n v="351100"/>
    <n v="350010"/>
    <x v="296"/>
    <x v="1"/>
    <s v="kvt"/>
    <d v="1991-07-29T00:00:00"/>
    <m/>
    <n v="0.87"/>
    <n v="0.28999999999999998"/>
    <n v="0.39"/>
    <x v="1583"/>
    <n v="0.35197200000000001"/>
    <n v="0"/>
    <n v="0.23363999999999999"/>
    <n v="0.23363999999999999"/>
    <n v="0.24935913147426414"/>
    <n v="0.75064086852573586"/>
    <n v="0"/>
    <x v="0"/>
    <x v="0"/>
    <m/>
    <m/>
    <m/>
    <m/>
    <m/>
    <m/>
    <n v="0.70575318000000009"/>
    <m/>
    <m/>
    <m/>
    <m/>
    <m/>
    <m/>
    <m/>
    <m/>
    <m/>
    <m/>
    <m/>
    <s v="719318,25"/>
    <s v="6188732,61"/>
    <n v="0.70575318000000009"/>
    <n v="0"/>
    <n v="0"/>
  </r>
  <r>
    <n v="1810"/>
    <x v="862"/>
    <s v=""/>
    <x v="1965"/>
    <n v="2017"/>
    <n v="25580230"/>
    <x v="459"/>
    <x v="860"/>
    <x v="840"/>
    <n v="2750"/>
    <s v="Ballerup"/>
    <n v="151"/>
    <m/>
    <x v="18"/>
    <m/>
    <s v="LO"/>
    <s v="Lokalt værk"/>
    <n v="351100"/>
    <n v="350010"/>
    <x v="296"/>
    <x v="1"/>
    <s v="kvt"/>
    <d v="1991-12-06T00:00:00"/>
    <m/>
    <n v="0.51"/>
    <n v="0.15"/>
    <n v="0.28000000000000003"/>
    <x v="1584"/>
    <n v="1.9764E-2"/>
    <n v="0"/>
    <n v="8.6400000000000001E-3"/>
    <n v="8.6400000000000001E-3"/>
    <n v="0.30235839548478127"/>
    <n v="0.69764160451521873"/>
    <n v="0"/>
    <x v="0"/>
    <x v="0"/>
    <m/>
    <m/>
    <m/>
    <m/>
    <m/>
    <m/>
    <n v="3.2683067999999996E-2"/>
    <m/>
    <m/>
    <m/>
    <m/>
    <m/>
    <m/>
    <m/>
    <m/>
    <m/>
    <m/>
    <m/>
    <s v="711972"/>
    <s v="6183763"/>
    <n v="3.2683067999999996E-2"/>
    <n v="0"/>
    <n v="0"/>
  </r>
  <r>
    <n v="1810"/>
    <x v="863"/>
    <s v=""/>
    <x v="1966"/>
    <n v="2017"/>
    <n v="25580230"/>
    <x v="459"/>
    <x v="861"/>
    <x v="841"/>
    <n v="2750"/>
    <s v="Ballerup"/>
    <n v="151"/>
    <m/>
    <x v="18"/>
    <m/>
    <s v="LO"/>
    <s v="Lokalt værk"/>
    <n v="351100"/>
    <n v="350010"/>
    <x v="296"/>
    <x v="1"/>
    <s v="kvt"/>
    <d v="1997-01-01T00:00:00"/>
    <m/>
    <n v="2.13"/>
    <n v="0.66"/>
    <n v="0.99"/>
    <x v="1585"/>
    <n v="2.62296"/>
    <n v="0"/>
    <n v="1.6599600000000001"/>
    <n v="1.6599600000000001"/>
    <n v="0.26978219608720877"/>
    <n v="0.73021780391279123"/>
    <n v="0"/>
    <x v="0"/>
    <x v="0"/>
    <m/>
    <m/>
    <m/>
    <m/>
    <m/>
    <m/>
    <n v="4.8612548159999998"/>
    <m/>
    <m/>
    <m/>
    <m/>
    <m/>
    <m/>
    <m/>
    <m/>
    <m/>
    <m/>
    <m/>
    <s v="712091,82"/>
    <s v="6183307,18"/>
    <n v="4.8612548159999998"/>
    <n v="0"/>
    <n v="0"/>
  </r>
  <r>
    <n v="1810"/>
    <x v="864"/>
    <s v=""/>
    <x v="1967"/>
    <n v="2017"/>
    <n v="25580230"/>
    <x v="459"/>
    <x v="862"/>
    <x v="842"/>
    <n v="2800"/>
    <s v="Kongens Lyngby"/>
    <n v="173"/>
    <m/>
    <x v="18"/>
    <m/>
    <s v="LO"/>
    <s v="Lokalt værk"/>
    <n v="351100"/>
    <n v="350010"/>
    <x v="296"/>
    <x v="1"/>
    <s v="kvt"/>
    <d v="1993-01-01T00:00:00"/>
    <m/>
    <n v="2.8"/>
    <n v="0.95"/>
    <n v="1.54"/>
    <x v="1586"/>
    <n v="5.7902399999999998"/>
    <n v="0"/>
    <n v="3.4185599999999998"/>
    <n v="3.4185599999999998"/>
    <n v="0.28384280693584757"/>
    <n v="0.71615719306415238"/>
    <n v="0"/>
    <x v="0"/>
    <x v="0"/>
    <m/>
    <m/>
    <m/>
    <m/>
    <m/>
    <m/>
    <n v="10.199730024000001"/>
    <m/>
    <m/>
    <m/>
    <m/>
    <m/>
    <m/>
    <m/>
    <m/>
    <m/>
    <m/>
    <m/>
    <s v="721555,13"/>
    <s v="6189131,14"/>
    <n v="10.199730024000001"/>
    <n v="0"/>
    <n v="0"/>
  </r>
  <r>
    <n v="1810"/>
    <x v="865"/>
    <s v=""/>
    <x v="1968"/>
    <n v="2017"/>
    <n v="25580230"/>
    <x v="459"/>
    <x v="863"/>
    <x v="843"/>
    <n v="2800"/>
    <s v="Kongens Lyngby"/>
    <n v="173"/>
    <m/>
    <x v="18"/>
    <m/>
    <s v="LO"/>
    <s v="Lokalt værk"/>
    <n v="351100"/>
    <n v="350010"/>
    <x v="296"/>
    <x v="1"/>
    <s v="kvt"/>
    <d v="1994-01-01T00:00:00"/>
    <m/>
    <n v="1.46"/>
    <n v="0.5"/>
    <n v="0.75"/>
    <x v="1587"/>
    <n v="8.7443999999999994E-2"/>
    <n v="0"/>
    <n v="4.6800000000000001E-2"/>
    <n v="4.6800000000000001E-2"/>
    <n v="0.30760533614842661"/>
    <n v="0.69239466385157344"/>
    <n v="0"/>
    <x v="0"/>
    <x v="0"/>
    <m/>
    <m/>
    <m/>
    <m/>
    <m/>
    <m/>
    <n v="0.14213667599999999"/>
    <m/>
    <m/>
    <m/>
    <m/>
    <m/>
    <m/>
    <m/>
    <m/>
    <m/>
    <m/>
    <m/>
    <s v="720349"/>
    <s v="6186897"/>
    <n v="0.14213667599999999"/>
    <n v="0"/>
    <n v="0"/>
  </r>
  <r>
    <n v="1810"/>
    <x v="866"/>
    <s v=""/>
    <x v="1969"/>
    <n v="2017"/>
    <n v="25580230"/>
    <x v="459"/>
    <x v="864"/>
    <x v="844"/>
    <n v="2800"/>
    <s v="Kongens Lyngby"/>
    <n v="173"/>
    <m/>
    <x v="18"/>
    <m/>
    <s v="LO"/>
    <s v="Lokalt værk"/>
    <n v="351100"/>
    <n v="350010"/>
    <x v="296"/>
    <x v="1"/>
    <s v="kvt"/>
    <d v="1993-04-20T00:00:00"/>
    <m/>
    <n v="2.0499999999999998"/>
    <n v="0.72"/>
    <n v="1.05"/>
    <x v="1588"/>
    <n v="6.8760000000000002E-2"/>
    <n v="0"/>
    <n v="4.5719999999999997E-2"/>
    <n v="4.5719999999999997E-2"/>
    <n v="0.24643813035261042"/>
    <n v="0.75356186964738958"/>
    <n v="0"/>
    <x v="0"/>
    <x v="0"/>
    <m/>
    <m/>
    <m/>
    <m/>
    <m/>
    <m/>
    <n v="0.13950763199999999"/>
    <m/>
    <m/>
    <m/>
    <m/>
    <m/>
    <m/>
    <m/>
    <m/>
    <m/>
    <m/>
    <m/>
    <s v="721005"/>
    <s v="6187323"/>
    <n v="0.13950763199999999"/>
    <n v="0"/>
    <n v="0"/>
  </r>
  <r>
    <n v="1810"/>
    <x v="867"/>
    <s v=""/>
    <x v="1970"/>
    <n v="2017"/>
    <n v="25580230"/>
    <x v="459"/>
    <x v="865"/>
    <x v="845"/>
    <n v="2750"/>
    <s v="Ballerup"/>
    <n v="151"/>
    <m/>
    <x v="18"/>
    <m/>
    <s v="LO"/>
    <s v="Lokalt værk"/>
    <n v="351100"/>
    <n v="350010"/>
    <x v="14"/>
    <x v="1"/>
    <s v="kvt"/>
    <d v="1992-05-07T00:00:00"/>
    <m/>
    <n v="2.85"/>
    <n v="0.99"/>
    <n v="1.44"/>
    <x v="1589"/>
    <n v="0.121284"/>
    <n v="0"/>
    <n v="8.6832000000000006E-2"/>
    <n v="8.6832000000000006E-2"/>
    <n v="0.23786584140610981"/>
    <n v="0.76213415859389022"/>
    <n v="0"/>
    <x v="0"/>
    <x v="0"/>
    <m/>
    <m/>
    <m/>
    <m/>
    <m/>
    <m/>
    <n v="0.25494202799999999"/>
    <m/>
    <m/>
    <m/>
    <m/>
    <m/>
    <m/>
    <m/>
    <m/>
    <m/>
    <m/>
    <m/>
    <s v="711114"/>
    <s v="6182500"/>
    <n v="0.25494202799999999"/>
    <n v="0"/>
    <n v="0"/>
  </r>
  <r>
    <n v="1810"/>
    <x v="867"/>
    <s v=""/>
    <x v="1971"/>
    <n v="2017"/>
    <n v="25580230"/>
    <x v="459"/>
    <x v="865"/>
    <x v="845"/>
    <n v="2750"/>
    <s v="Ballerup"/>
    <n v="151"/>
    <m/>
    <x v="18"/>
    <m/>
    <s v="LO"/>
    <s v="Lokalt værk"/>
    <n v="351100"/>
    <n v="350010"/>
    <x v="15"/>
    <x v="1"/>
    <s v="kvt"/>
    <d v="1992-05-07T00:00:00"/>
    <m/>
    <n v="2.85"/>
    <n v="0.99"/>
    <n v="1.44"/>
    <x v="1590"/>
    <n v="0.117576"/>
    <n v="0"/>
    <n v="8.4168000000000007E-2"/>
    <n v="8.4168000000000007E-2"/>
    <n v="0.2378054099347324"/>
    <n v="0.76219459006526757"/>
    <n v="0"/>
    <x v="0"/>
    <x v="0"/>
    <m/>
    <m/>
    <m/>
    <m/>
    <m/>
    <m/>
    <n v="0.24721052399999999"/>
    <m/>
    <m/>
    <m/>
    <m/>
    <m/>
    <m/>
    <m/>
    <m/>
    <m/>
    <m/>
    <m/>
    <s v="711114"/>
    <s v="6182500"/>
    <n v="0.24721052399999999"/>
    <n v="0"/>
    <n v="0"/>
  </r>
  <r>
    <n v="1810"/>
    <x v="868"/>
    <s v=""/>
    <x v="1972"/>
    <n v="2017"/>
    <n v="25580230"/>
    <x v="459"/>
    <x v="866"/>
    <x v="846"/>
    <n v="2800"/>
    <s v="Kongens Lyngby"/>
    <n v="173"/>
    <m/>
    <x v="18"/>
    <m/>
    <s v="LO"/>
    <s v="Lokalt værk"/>
    <n v="351100"/>
    <n v="350010"/>
    <x v="296"/>
    <x v="1"/>
    <s v="kvt"/>
    <d v="1994-01-01T00:00:00"/>
    <m/>
    <n v="2.15"/>
    <n v="0.72"/>
    <n v="1.08"/>
    <x v="1591"/>
    <n v="2.0952000000000002"/>
    <n v="0"/>
    <n v="1.30932"/>
    <n v="1.30932"/>
    <n v="0.26391159168454659"/>
    <n v="0.73608840831545341"/>
    <n v="0"/>
    <x v="0"/>
    <x v="0"/>
    <m/>
    <m/>
    <m/>
    <m/>
    <m/>
    <m/>
    <n v="3.9695111280000002"/>
    <m/>
    <m/>
    <m/>
    <m/>
    <m/>
    <m/>
    <m/>
    <m/>
    <m/>
    <m/>
    <m/>
    <s v="720059"/>
    <s v="6187588"/>
    <n v="3.9695111280000002"/>
    <n v="0"/>
    <n v="0"/>
  </r>
  <r>
    <n v="1810"/>
    <x v="869"/>
    <s v=""/>
    <x v="1973"/>
    <n v="2017"/>
    <n v="25580230"/>
    <x v="459"/>
    <x v="867"/>
    <x v="847"/>
    <n v="3450"/>
    <s v="Allerød"/>
    <n v="201"/>
    <m/>
    <x v="18"/>
    <m/>
    <s v="LO"/>
    <s v="Lokalt værk"/>
    <n v="351100"/>
    <n v="350010"/>
    <x v="296"/>
    <x v="1"/>
    <s v="kvt"/>
    <d v="1991-12-11T00:00:00"/>
    <m/>
    <n v="3.1"/>
    <n v="1.07"/>
    <n v="1.89"/>
    <x v="1592"/>
    <n v="5.5054800000000004"/>
    <n v="0"/>
    <n v="3.35988"/>
    <n v="3.35988"/>
    <n v="0.28644340728443135"/>
    <n v="0.7135565927155687"/>
    <n v="0"/>
    <x v="0"/>
    <x v="0"/>
    <m/>
    <m/>
    <m/>
    <m/>
    <m/>
    <m/>
    <n v="9.6100658280000015"/>
    <m/>
    <m/>
    <m/>
    <m/>
    <m/>
    <m/>
    <m/>
    <m/>
    <m/>
    <m/>
    <m/>
    <s v="708500,62"/>
    <s v="6196867,38"/>
    <n v="9.6100658280000015"/>
    <n v="0"/>
    <n v="0"/>
  </r>
  <r>
    <n v="1810"/>
    <x v="870"/>
    <s v=""/>
    <x v="1974"/>
    <n v="2017"/>
    <n v="25580230"/>
    <x v="459"/>
    <x v="868"/>
    <x v="848"/>
    <n v="2830"/>
    <s v="Virum"/>
    <n v="173"/>
    <m/>
    <x v="18"/>
    <m/>
    <s v="LO"/>
    <s v="Lokalt værk"/>
    <n v="351100"/>
    <n v="350010"/>
    <x v="296"/>
    <x v="1"/>
    <s v="kvt"/>
    <d v="1994-01-01T00:00:00"/>
    <m/>
    <n v="1.46"/>
    <n v="0.49"/>
    <n v="0.81"/>
    <x v="1593"/>
    <n v="1.406736"/>
    <n v="0"/>
    <n v="0.89315999999999995"/>
    <n v="0.89315999999999995"/>
    <n v="0.26551180131193924"/>
    <n v="0.7344881986880607"/>
    <n v="0"/>
    <x v="0"/>
    <x v="0"/>
    <m/>
    <m/>
    <m/>
    <m/>
    <m/>
    <m/>
    <n v="2.6491025880000003"/>
    <m/>
    <m/>
    <m/>
    <m/>
    <m/>
    <m/>
    <m/>
    <m/>
    <m/>
    <m/>
    <m/>
    <s v="716902,29"/>
    <s v="6188169,19"/>
    <n v="2.6491025880000003"/>
    <n v="0"/>
    <n v="0"/>
  </r>
  <r>
    <n v="1810"/>
    <x v="871"/>
    <s v=""/>
    <x v="1975"/>
    <n v="2017"/>
    <n v="25580230"/>
    <x v="459"/>
    <x v="869"/>
    <x v="849"/>
    <n v="3550"/>
    <s v="Slangerup"/>
    <n v="250"/>
    <m/>
    <x v="18"/>
    <m/>
    <s v="LO"/>
    <s v="Lokalt værk"/>
    <n v="351100"/>
    <n v="350010"/>
    <x v="296"/>
    <x v="1"/>
    <s v="kvt"/>
    <d v="1993-01-01T00:00:00"/>
    <m/>
    <n v="1.48"/>
    <n v="0.5"/>
    <n v="0.73"/>
    <x v="1594"/>
    <n v="1.1996640000000001"/>
    <n v="0"/>
    <n v="0.74304000000000003"/>
    <n v="0.74304000000000003"/>
    <n v="0.26770716094965186"/>
    <n v="0.73229283905034814"/>
    <n v="0"/>
    <x v="0"/>
    <x v="0"/>
    <m/>
    <m/>
    <m/>
    <m/>
    <m/>
    <m/>
    <n v="2.2406273999999997"/>
    <m/>
    <m/>
    <m/>
    <m/>
    <m/>
    <m/>
    <m/>
    <m/>
    <m/>
    <m/>
    <m/>
    <s v="699487"/>
    <s v="6193132"/>
    <n v="2.2406273999999997"/>
    <n v="0"/>
    <n v="0"/>
  </r>
  <r>
    <n v="1810"/>
    <x v="872"/>
    <s v=""/>
    <x v="1976"/>
    <n v="2017"/>
    <n v="25580230"/>
    <x v="459"/>
    <x v="870"/>
    <x v="850"/>
    <n v="2640"/>
    <s v="Hedehusene"/>
    <n v="169"/>
    <m/>
    <x v="18"/>
    <m/>
    <s v="LO"/>
    <s v="Lokalt værk"/>
    <n v="351100"/>
    <n v="350010"/>
    <x v="296"/>
    <x v="1"/>
    <s v="kvt"/>
    <d v="1992-04-21T00:00:00"/>
    <m/>
    <n v="2.9"/>
    <n v="1.02"/>
    <n v="1.55"/>
    <x v="1595"/>
    <n v="9.6119999999999997E-2"/>
    <n v="0"/>
    <n v="6.336E-2"/>
    <n v="6.336E-2"/>
    <n v="0.26540755467196819"/>
    <n v="0.73459244532803181"/>
    <n v="0"/>
    <x v="0"/>
    <x v="0"/>
    <m/>
    <m/>
    <m/>
    <m/>
    <m/>
    <m/>
    <n v="0.18108000000000002"/>
    <m/>
    <m/>
    <m/>
    <m/>
    <m/>
    <m/>
    <m/>
    <m/>
    <m/>
    <m/>
    <m/>
    <s v="702203"/>
    <s v="6176249"/>
    <n v="0.18108000000000002"/>
    <n v="0"/>
    <n v="0"/>
  </r>
  <r>
    <n v="1810"/>
    <x v="873"/>
    <s v=""/>
    <x v="1977"/>
    <n v="2017"/>
    <n v="25580230"/>
    <x v="459"/>
    <x v="871"/>
    <x v="851"/>
    <n v="3060"/>
    <s v="Espergærde"/>
    <n v="217"/>
    <m/>
    <x v="18"/>
    <m/>
    <s v="LO"/>
    <s v="Lokalt værk"/>
    <n v="351100"/>
    <n v="350010"/>
    <x v="296"/>
    <x v="1"/>
    <s v="kvt"/>
    <d v="1993-03-15T00:00:00"/>
    <m/>
    <n v="1.21"/>
    <n v="0.42"/>
    <n v="0.61"/>
    <x v="1596"/>
    <n v="5.3351999999999997E-2"/>
    <n v="0"/>
    <n v="3.5999999999999997E-2"/>
    <n v="3.5999999999999997E-2"/>
    <n v="0.24148480894347626"/>
    <n v="0.75851519105652376"/>
    <n v="0"/>
    <x v="0"/>
    <x v="0"/>
    <m/>
    <m/>
    <m/>
    <m/>
    <m/>
    <m/>
    <n v="0.110466576"/>
    <m/>
    <m/>
    <m/>
    <m/>
    <m/>
    <m/>
    <m/>
    <m/>
    <m/>
    <m/>
    <m/>
    <s v="720973"/>
    <s v="6210411"/>
    <n v="0.110466576"/>
    <n v="0"/>
    <n v="0"/>
  </r>
  <r>
    <n v="1810"/>
    <x v="874"/>
    <s v=""/>
    <x v="1978"/>
    <n v="2017"/>
    <n v="25580230"/>
    <x v="459"/>
    <x v="872"/>
    <x v="852"/>
    <n v="2730"/>
    <s v="Herlev"/>
    <n v="163"/>
    <m/>
    <x v="18"/>
    <m/>
    <s v="LO"/>
    <s v="Lokalt værk"/>
    <n v="351100"/>
    <n v="350010"/>
    <x v="296"/>
    <x v="1"/>
    <s v="kvt"/>
    <d v="1993-08-12T00:00:00"/>
    <m/>
    <n v="1.46"/>
    <n v="0.5"/>
    <n v="0.88"/>
    <x v="1597"/>
    <n v="5.6267999999999999E-2"/>
    <n v="0"/>
    <n v="3.7080000000000002E-2"/>
    <n v="3.7080000000000002E-2"/>
    <n v="0.24954059305405435"/>
    <n v="0.7504594069459456"/>
    <n v="0"/>
    <x v="0"/>
    <x v="0"/>
    <m/>
    <m/>
    <m/>
    <m/>
    <m/>
    <m/>
    <n v="0.11274318"/>
    <m/>
    <m/>
    <m/>
    <m/>
    <m/>
    <m/>
    <m/>
    <m/>
    <m/>
    <m/>
    <m/>
    <s v="713224,42"/>
    <s v="6183491,76"/>
    <n v="0.11274318"/>
    <n v="0"/>
    <n v="0"/>
  </r>
  <r>
    <n v="1810"/>
    <x v="875"/>
    <s v=""/>
    <x v="1979"/>
    <n v="2017"/>
    <n v="25580230"/>
    <x v="459"/>
    <x v="873"/>
    <x v="853"/>
    <n v="2950"/>
    <s v="Vedbæk"/>
    <n v="230"/>
    <m/>
    <x v="18"/>
    <m/>
    <s v="LO"/>
    <s v="Lokalt værk"/>
    <n v="351100"/>
    <n v="350010"/>
    <x v="296"/>
    <x v="1"/>
    <s v="kvt"/>
    <d v="1993-06-07T00:00:00"/>
    <m/>
    <n v="0.89"/>
    <n v="0.28999999999999998"/>
    <n v="0.47"/>
    <x v="1598"/>
    <n v="1.37124"/>
    <n v="0"/>
    <n v="0.82943999999999996"/>
    <n v="0.82943999999999996"/>
    <n v="0.2662159070133906"/>
    <n v="0.7337840929866094"/>
    <n v="0"/>
    <x v="0"/>
    <x v="0"/>
    <m/>
    <m/>
    <m/>
    <m/>
    <m/>
    <m/>
    <n v="2.5754283719999997"/>
    <m/>
    <m/>
    <m/>
    <m/>
    <m/>
    <m/>
    <m/>
    <m/>
    <m/>
    <m/>
    <m/>
    <s v="722857,03"/>
    <s v="6195739,48"/>
    <n v="2.5754283719999997"/>
    <n v="0"/>
    <n v="0"/>
  </r>
  <r>
    <n v="1810"/>
    <x v="876"/>
    <s v=""/>
    <x v="1980"/>
    <n v="2017"/>
    <n v="25580230"/>
    <x v="459"/>
    <x v="874"/>
    <x v="854"/>
    <n v="2750"/>
    <s v="Ballerup"/>
    <n v="151"/>
    <m/>
    <x v="18"/>
    <m/>
    <s v="LO"/>
    <s v="Lokalt værk"/>
    <n v="351100"/>
    <n v="350010"/>
    <x v="296"/>
    <x v="1"/>
    <s v="kvt"/>
    <d v="1993-09-13T00:00:00"/>
    <m/>
    <n v="0.88"/>
    <n v="0.28999999999999998"/>
    <n v="0.48"/>
    <x v="1599"/>
    <n v="1.9439999999999999E-2"/>
    <n v="0"/>
    <n v="8.6400000000000001E-3"/>
    <n v="8.6400000000000001E-3"/>
    <n v="0.31001129818953399"/>
    <n v="0.68998870181046601"/>
    <n v="0"/>
    <x v="0"/>
    <x v="0"/>
    <m/>
    <m/>
    <m/>
    <m/>
    <m/>
    <m/>
    <n v="3.1353696E-2"/>
    <m/>
    <m/>
    <m/>
    <m/>
    <m/>
    <m/>
    <m/>
    <m/>
    <m/>
    <m/>
    <m/>
    <s v="710303,91"/>
    <s v="6181805,63"/>
    <n v="3.1353696E-2"/>
    <n v="0"/>
    <n v="0"/>
  </r>
  <r>
    <n v="1810"/>
    <x v="877"/>
    <s v=""/>
    <x v="1981"/>
    <n v="2017"/>
    <n v="25580230"/>
    <x v="459"/>
    <x v="875"/>
    <x v="855"/>
    <n v="2800"/>
    <s v="Kongens Lyngby"/>
    <n v="173"/>
    <m/>
    <x v="18"/>
    <m/>
    <s v="LO"/>
    <s v="Lokalt værk"/>
    <n v="351100"/>
    <n v="350010"/>
    <x v="296"/>
    <x v="1"/>
    <s v="kvt"/>
    <d v="1993-12-08T00:00:00"/>
    <m/>
    <n v="2.76"/>
    <n v="0.98"/>
    <n v="1.47"/>
    <x v="1600"/>
    <n v="0.13788"/>
    <n v="0"/>
    <n v="8.5680000000000006E-2"/>
    <n v="8.5680000000000006E-2"/>
    <n v="0.28081941786354642"/>
    <n v="0.71918058213645364"/>
    <n v="0"/>
    <x v="0"/>
    <x v="0"/>
    <m/>
    <m/>
    <m/>
    <m/>
    <m/>
    <m/>
    <n v="0.24549584400000002"/>
    <m/>
    <m/>
    <m/>
    <m/>
    <m/>
    <m/>
    <m/>
    <m/>
    <m/>
    <m/>
    <m/>
    <s v="720689"/>
    <s v="6187117"/>
    <n v="0.24549584400000002"/>
    <n v="0"/>
    <n v="0"/>
  </r>
  <r>
    <n v="1810"/>
    <x v="878"/>
    <s v=""/>
    <x v="1982"/>
    <n v="2017"/>
    <n v="25580230"/>
    <x v="459"/>
    <x v="876"/>
    <x v="856"/>
    <n v="2950"/>
    <s v="Vedbæk"/>
    <n v="230"/>
    <m/>
    <x v="18"/>
    <m/>
    <s v="LO"/>
    <s v="Lokalt værk"/>
    <n v="351100"/>
    <n v="350010"/>
    <x v="296"/>
    <x v="1"/>
    <s v="kvt"/>
    <d v="1993-11-23T00:00:00"/>
    <m/>
    <n v="0.9"/>
    <n v="0.31"/>
    <n v="0.49"/>
    <x v="1601"/>
    <n v="0.73054799999999998"/>
    <n v="0"/>
    <n v="0.42552000000000001"/>
    <n v="0.42552000000000001"/>
    <n v="0.26412744049433806"/>
    <n v="0.73587255950566188"/>
    <n v="0"/>
    <x v="0"/>
    <x v="0"/>
    <m/>
    <m/>
    <m/>
    <m/>
    <m/>
    <m/>
    <n v="1.382946048"/>
    <m/>
    <m/>
    <m/>
    <m/>
    <m/>
    <m/>
    <m/>
    <m/>
    <m/>
    <m/>
    <m/>
    <s v="720810,35"/>
    <s v="6193648,21"/>
    <n v="1.382946048"/>
    <n v="0"/>
    <n v="0"/>
  </r>
  <r>
    <n v="1810"/>
    <x v="879"/>
    <s v=""/>
    <x v="1983"/>
    <n v="2017"/>
    <n v="25580230"/>
    <x v="459"/>
    <x v="877"/>
    <x v="857"/>
    <n v="4030"/>
    <s v="Tune"/>
    <n v="253"/>
    <m/>
    <x v="18"/>
    <m/>
    <s v="LO"/>
    <s v="Lokalt værk"/>
    <n v="351100"/>
    <n v="350010"/>
    <x v="296"/>
    <x v="1"/>
    <s v="kvt"/>
    <d v="1993-12-23T00:00:00"/>
    <m/>
    <n v="1.46"/>
    <n v="0.5"/>
    <n v="0.73"/>
    <x v="1602"/>
    <n v="1.0331999999999999"/>
    <n v="0"/>
    <n v="0.68435999999999997"/>
    <n v="0.68435999999999997"/>
    <n v="0.25574704147456007"/>
    <n v="0.74425295852543993"/>
    <n v="0"/>
    <x v="0"/>
    <x v="0"/>
    <m/>
    <m/>
    <m/>
    <m/>
    <m/>
    <m/>
    <n v="2.019964716"/>
    <m/>
    <m/>
    <m/>
    <m/>
    <m/>
    <m/>
    <m/>
    <m/>
    <m/>
    <m/>
    <m/>
    <s v="700670,18"/>
    <s v="6166035,5"/>
    <n v="2.019964716"/>
    <n v="0"/>
    <n v="0"/>
  </r>
  <r>
    <n v="1810"/>
    <x v="880"/>
    <s v=""/>
    <x v="1984"/>
    <n v="2017"/>
    <n v="25580230"/>
    <x v="459"/>
    <x v="878"/>
    <x v="858"/>
    <n v="3050"/>
    <s v="Humlebæk"/>
    <n v="210"/>
    <m/>
    <x v="18"/>
    <m/>
    <s v="LO"/>
    <s v="Lokalt værk"/>
    <n v="351100"/>
    <n v="350010"/>
    <x v="296"/>
    <x v="1"/>
    <s v="kvt"/>
    <d v="1994-08-25T00:00:00"/>
    <m/>
    <n v="0.89"/>
    <n v="0.3"/>
    <n v="0.48"/>
    <x v="1603"/>
    <n v="0.86857200000000001"/>
    <n v="0"/>
    <n v="0.50004000000000004"/>
    <n v="0.50004000000000004"/>
    <n v="0.28839488327448093"/>
    <n v="0.71160511672551907"/>
    <n v="0"/>
    <x v="0"/>
    <x v="0"/>
    <m/>
    <m/>
    <m/>
    <m/>
    <m/>
    <m/>
    <n v="1.505872764"/>
    <m/>
    <m/>
    <m/>
    <m/>
    <m/>
    <m/>
    <m/>
    <m/>
    <m/>
    <m/>
    <m/>
    <s v="720163,63"/>
    <s v="6207869,91"/>
    <n v="1.505872764"/>
    <n v="0"/>
    <n v="0"/>
  </r>
  <r>
    <n v="1810"/>
    <x v="881"/>
    <s v=""/>
    <x v="1985"/>
    <n v="2017"/>
    <n v="25580230"/>
    <x v="459"/>
    <x v="879"/>
    <x v="859"/>
    <n v="2830"/>
    <s v="Virum"/>
    <n v="173"/>
    <m/>
    <x v="18"/>
    <m/>
    <s v="LO"/>
    <s v="Lokalt værk"/>
    <n v="351100"/>
    <n v="350010"/>
    <x v="296"/>
    <x v="1"/>
    <s v="kvt"/>
    <d v="1995-03-14T00:00:00"/>
    <m/>
    <n v="0.9"/>
    <n v="0.28000000000000003"/>
    <n v="0.46"/>
    <x v="1604"/>
    <n v="1.003752"/>
    <n v="0"/>
    <n v="0.57528000000000001"/>
    <n v="0.57528000000000001"/>
    <n v="0.2772575428430622"/>
    <n v="0.72274245715693786"/>
    <n v="0"/>
    <x v="0"/>
    <x v="0"/>
    <m/>
    <m/>
    <m/>
    <m/>
    <m/>
    <m/>
    <n v="1.8101437200000001"/>
    <m/>
    <m/>
    <m/>
    <m/>
    <m/>
    <m/>
    <m/>
    <m/>
    <m/>
    <m/>
    <m/>
    <s v="718273,04"/>
    <s v="6189075,85"/>
    <n v="1.8101437200000001"/>
    <n v="0"/>
    <n v="0"/>
  </r>
  <r>
    <n v="1810"/>
    <x v="882"/>
    <s v=""/>
    <x v="1986"/>
    <n v="2017"/>
    <n v="25580230"/>
    <x v="459"/>
    <x v="880"/>
    <x v="860"/>
    <n v="2840"/>
    <s v="Holte"/>
    <n v="230"/>
    <m/>
    <x v="18"/>
    <m/>
    <s v="LO"/>
    <s v="Lokalt værk"/>
    <n v="351100"/>
    <n v="350010"/>
    <x v="296"/>
    <x v="1"/>
    <s v="kvt"/>
    <d v="1995-03-14T00:00:00"/>
    <m/>
    <n v="3.05"/>
    <n v="1.05"/>
    <n v="1.45"/>
    <x v="1605"/>
    <n v="2.5376400000000001"/>
    <n v="0"/>
    <n v="1.7319599999999999"/>
    <n v="1.7319599999999999"/>
    <n v="0.24973278875028648"/>
    <n v="0.75026721124971352"/>
    <n v="0"/>
    <x v="0"/>
    <x v="0"/>
    <m/>
    <m/>
    <m/>
    <m/>
    <m/>
    <m/>
    <n v="5.0807104920000006"/>
    <m/>
    <m/>
    <m/>
    <m/>
    <m/>
    <m/>
    <m/>
    <m/>
    <m/>
    <m/>
    <m/>
    <s v="719421,55"/>
    <s v="6190455,32"/>
    <n v="5.0807104920000006"/>
    <n v="0"/>
    <n v="0"/>
  </r>
  <r>
    <n v="1810"/>
    <x v="883"/>
    <s v=""/>
    <x v="1987"/>
    <n v="2017"/>
    <n v="25580230"/>
    <x v="459"/>
    <x v="881"/>
    <x v="861"/>
    <n v="4690"/>
    <s v="Haslev"/>
    <n v="320"/>
    <n v="385"/>
    <x v="308"/>
    <m/>
    <s v="DC"/>
    <s v="Decentralt værk"/>
    <n v="351100"/>
    <n v="350010"/>
    <x v="990"/>
    <x v="1"/>
    <s v="kvt"/>
    <d v="1996-01-01T00:00:00"/>
    <m/>
    <n v="5"/>
    <n v="2.02"/>
    <n v="2.25"/>
    <x v="1606"/>
    <n v="0.84563999999999995"/>
    <n v="0.84563999999999995"/>
    <n v="0.76139999999999997"/>
    <n v="0.76139999999999997"/>
    <n v="0.22057044682032442"/>
    <n v="0.77942955317967555"/>
    <n v="0"/>
    <x v="0"/>
    <x v="0"/>
    <m/>
    <m/>
    <m/>
    <m/>
    <m/>
    <m/>
    <n v="1.9169385839999999"/>
    <m/>
    <m/>
    <m/>
    <m/>
    <m/>
    <m/>
    <m/>
    <m/>
    <m/>
    <m/>
    <m/>
    <s v="688306,88"/>
    <s v="6140261,42"/>
    <n v="1.9169385839999999"/>
    <n v="0"/>
    <n v="0"/>
  </r>
  <r>
    <n v="1810"/>
    <x v="883"/>
    <s v=""/>
    <x v="1988"/>
    <n v="2017"/>
    <n v="25580230"/>
    <x v="459"/>
    <x v="881"/>
    <x v="861"/>
    <n v="4690"/>
    <s v="Haslev"/>
    <n v="320"/>
    <n v="385"/>
    <x v="308"/>
    <m/>
    <s v="DC"/>
    <s v="Decentralt værk"/>
    <n v="351100"/>
    <n v="350010"/>
    <x v="123"/>
    <x v="0"/>
    <s v="fvv"/>
    <d v="1996-01-01T00:00:00"/>
    <m/>
    <n v="3.5"/>
    <n v="0"/>
    <n v="3.25"/>
    <x v="1607"/>
    <n v="2.7136800000000001"/>
    <n v="2.7136800000000001"/>
    <n v="0"/>
    <n v="0"/>
    <n v="1"/>
    <n v="0"/>
    <n v="0"/>
    <x v="0"/>
    <x v="0"/>
    <m/>
    <m/>
    <m/>
    <m/>
    <m/>
    <m/>
    <n v="3.1568724000000001"/>
    <m/>
    <m/>
    <m/>
    <m/>
    <m/>
    <m/>
    <m/>
    <m/>
    <m/>
    <m/>
    <m/>
    <s v="688306,88"/>
    <s v="6140261,42"/>
    <n v="3.1568724000000001"/>
    <n v="0"/>
    <n v="0"/>
  </r>
  <r>
    <n v="1810"/>
    <x v="883"/>
    <s v=""/>
    <x v="1989"/>
    <n v="2017"/>
    <n v="25580230"/>
    <x v="459"/>
    <x v="881"/>
    <x v="861"/>
    <n v="4690"/>
    <s v="Haslev"/>
    <n v="320"/>
    <n v="385"/>
    <x v="308"/>
    <m/>
    <s v="DC"/>
    <s v="Decentralt værk"/>
    <n v="351100"/>
    <n v="350010"/>
    <x v="511"/>
    <x v="0"/>
    <s v="fvv"/>
    <d v="2016-09-01T00:00:00"/>
    <m/>
    <n v="1"/>
    <n v="0"/>
    <n v="0.9"/>
    <x v="1608"/>
    <n v="22.103999999999999"/>
    <n v="22.103999999999999"/>
    <n v="0"/>
    <n v="0"/>
    <n v="1"/>
    <n v="0"/>
    <n v="0"/>
    <x v="0"/>
    <x v="0"/>
    <m/>
    <m/>
    <m/>
    <m/>
    <m/>
    <m/>
    <m/>
    <m/>
    <m/>
    <m/>
    <m/>
    <m/>
    <n v="23.687999999999999"/>
    <m/>
    <m/>
    <m/>
    <m/>
    <m/>
    <s v="688306,88"/>
    <s v="6140261,42"/>
    <n v="0"/>
    <n v="23.687999999999999"/>
    <n v="0"/>
  </r>
  <r>
    <n v="1810"/>
    <x v="884"/>
    <s v=""/>
    <x v="1990"/>
    <n v="2017"/>
    <n v="25580230"/>
    <x v="459"/>
    <x v="882"/>
    <x v="862"/>
    <n v="2942"/>
    <s v="Skodsborg"/>
    <n v="230"/>
    <m/>
    <x v="18"/>
    <m/>
    <s v="LO"/>
    <s v="Lokalt værk"/>
    <n v="351100"/>
    <n v="350010"/>
    <x v="296"/>
    <x v="1"/>
    <s v="kvt"/>
    <d v="1995-09-01T00:00:00"/>
    <m/>
    <n v="0.87"/>
    <n v="0.28999999999999998"/>
    <n v="0.44"/>
    <x v="1609"/>
    <n v="1.213344"/>
    <n v="0"/>
    <n v="0.68723999999999996"/>
    <n v="0.68723999999999996"/>
    <n v="0.28311979534060955"/>
    <n v="0.71688020465939051"/>
    <n v="0"/>
    <x v="0"/>
    <x v="0"/>
    <m/>
    <m/>
    <m/>
    <m/>
    <m/>
    <m/>
    <n v="2.1428102520000003"/>
    <m/>
    <m/>
    <m/>
    <m/>
    <m/>
    <m/>
    <m/>
    <m/>
    <m/>
    <m/>
    <m/>
    <s v="723928,08"/>
    <s v="6191698,63"/>
    <n v="2.1428102520000003"/>
    <n v="0"/>
    <n v="0"/>
  </r>
  <r>
    <n v="1810"/>
    <x v="885"/>
    <s v=""/>
    <x v="1991"/>
    <n v="2017"/>
    <n v="25580230"/>
    <x v="459"/>
    <x v="883"/>
    <x v="863"/>
    <n v="3140"/>
    <s v="Ålsgårde"/>
    <n v="217"/>
    <m/>
    <x v="18"/>
    <m/>
    <s v="LO"/>
    <s v="Lokalt værk"/>
    <n v="351100"/>
    <n v="350010"/>
    <x v="296"/>
    <x v="1"/>
    <s v="kvt"/>
    <d v="1995-11-01T00:00:00"/>
    <m/>
    <n v="0.9"/>
    <n v="0.3"/>
    <n v="0.49"/>
    <x v="1610"/>
    <n v="4.1553360000000001"/>
    <n v="0"/>
    <n v="2.4217200000000001"/>
    <n v="2.4217200000000001"/>
    <n v="0.28047177926032663"/>
    <n v="0.71952822073967337"/>
    <n v="0"/>
    <x v="0"/>
    <x v="0"/>
    <m/>
    <m/>
    <m/>
    <m/>
    <m/>
    <m/>
    <n v="7.4077613279999994"/>
    <m/>
    <m/>
    <m/>
    <m/>
    <m/>
    <m/>
    <m/>
    <m/>
    <m/>
    <m/>
    <m/>
    <s v="719010,98"/>
    <s v="6220584,91"/>
    <n v="7.4077613279999994"/>
    <n v="0"/>
    <n v="0"/>
  </r>
  <r>
    <n v="1810"/>
    <x v="886"/>
    <s v=""/>
    <x v="1992"/>
    <n v="2017"/>
    <n v="25580230"/>
    <x v="459"/>
    <x v="884"/>
    <x v="864"/>
    <n v="2800"/>
    <s v="Kongens Lyngby"/>
    <n v="173"/>
    <m/>
    <x v="18"/>
    <m/>
    <s v="LO"/>
    <s v="Lokalt værk"/>
    <n v="351100"/>
    <n v="350010"/>
    <x v="296"/>
    <x v="1"/>
    <s v="kvt"/>
    <d v="1995-10-01T00:00:00"/>
    <m/>
    <n v="0.9"/>
    <n v="0.31"/>
    <n v="0.45"/>
    <x v="1611"/>
    <n v="1.0801080000000001"/>
    <n v="0"/>
    <n v="0.67644000000000004"/>
    <n v="0.67644000000000004"/>
    <n v="0.26363947427109663"/>
    <n v="0.73636052572890343"/>
    <n v="0"/>
    <x v="0"/>
    <x v="0"/>
    <m/>
    <m/>
    <m/>
    <m/>
    <m/>
    <m/>
    <n v="2.0484565200000002"/>
    <m/>
    <m/>
    <m/>
    <m/>
    <m/>
    <m/>
    <m/>
    <m/>
    <m/>
    <m/>
    <m/>
    <s v="721657"/>
    <s v="6188642"/>
    <n v="2.0484565200000002"/>
    <n v="0"/>
    <n v="0"/>
  </r>
  <r>
    <n v="1810"/>
    <x v="887"/>
    <s v=""/>
    <x v="1993"/>
    <n v="2017"/>
    <n v="25580230"/>
    <x v="459"/>
    <x v="885"/>
    <x v="865"/>
    <n v="3500"/>
    <s v="Værløse"/>
    <n v="190"/>
    <m/>
    <x v="18"/>
    <m/>
    <s v="LO"/>
    <s v="Lokalt værk"/>
    <n v="351100"/>
    <n v="350010"/>
    <x v="991"/>
    <x v="1"/>
    <s v="kvt"/>
    <d v="1995-10-01T00:00:00"/>
    <m/>
    <n v="0.9"/>
    <n v="0.31"/>
    <n v="0.46"/>
    <x v="1612"/>
    <n v="1.400652"/>
    <n v="0"/>
    <n v="0.88092000000000004"/>
    <n v="0.88092000000000004"/>
    <n v="0.26435594013851443"/>
    <n v="0.73564405986148551"/>
    <n v="0"/>
    <x v="0"/>
    <x v="0"/>
    <m/>
    <m/>
    <m/>
    <m/>
    <m/>
    <m/>
    <n v="2.6491782240000004"/>
    <m/>
    <m/>
    <m/>
    <m/>
    <m/>
    <m/>
    <m/>
    <m/>
    <m/>
    <m/>
    <m/>
    <s v="713368"/>
    <s v="6185490"/>
    <n v="2.6491782240000004"/>
    <n v="0"/>
    <n v="0"/>
  </r>
  <r>
    <n v="1810"/>
    <x v="888"/>
    <s v=""/>
    <x v="1994"/>
    <n v="2017"/>
    <n v="25580230"/>
    <x v="459"/>
    <x v="886"/>
    <x v="866"/>
    <n v="2850"/>
    <s v="Nærum"/>
    <n v="230"/>
    <m/>
    <x v="18"/>
    <m/>
    <s v="LO"/>
    <s v="Lokalt værk"/>
    <n v="351100"/>
    <n v="350010"/>
    <x v="14"/>
    <x v="1"/>
    <s v="kvt"/>
    <d v="1996-01-01T00:00:00"/>
    <m/>
    <n v="0.89"/>
    <n v="0.3"/>
    <n v="0.48"/>
    <x v="1613"/>
    <n v="3.2939999999999997E-2"/>
    <n v="0"/>
    <n v="2.4479999999999998E-2"/>
    <n v="2.4479999999999998E-2"/>
    <n v="0.22581786789432609"/>
    <n v="0.77418213210567388"/>
    <n v="0"/>
    <x v="0"/>
    <x v="0"/>
    <m/>
    <m/>
    <m/>
    <m/>
    <m/>
    <m/>
    <n v="7.2934883999999991E-2"/>
    <m/>
    <m/>
    <m/>
    <m/>
    <m/>
    <m/>
    <m/>
    <m/>
    <m/>
    <m/>
    <m/>
    <s v="720930,86"/>
    <s v="6193009,06"/>
    <n v="7.2934883999999991E-2"/>
    <n v="0"/>
    <n v="0"/>
  </r>
  <r>
    <n v="1810"/>
    <x v="888"/>
    <s v=""/>
    <x v="1995"/>
    <n v="2017"/>
    <n v="25580230"/>
    <x v="459"/>
    <x v="886"/>
    <x v="866"/>
    <n v="2850"/>
    <s v="Nærum"/>
    <n v="230"/>
    <m/>
    <x v="18"/>
    <m/>
    <s v="LO"/>
    <s v="Lokalt værk"/>
    <n v="351100"/>
    <n v="350010"/>
    <x v="992"/>
    <x v="1"/>
    <s v="kvt"/>
    <d v="1997-01-01T00:00:00"/>
    <m/>
    <n v="0.89"/>
    <n v="0.3"/>
    <n v="0.48"/>
    <x v="1613"/>
    <n v="3.2939999999999997E-2"/>
    <n v="0"/>
    <n v="2.4479999999999998E-2"/>
    <n v="2.4479999999999998E-2"/>
    <n v="0.22581786789432609"/>
    <n v="0.77418213210567388"/>
    <n v="0"/>
    <x v="0"/>
    <x v="0"/>
    <m/>
    <m/>
    <m/>
    <m/>
    <m/>
    <m/>
    <n v="7.2934883999999991E-2"/>
    <m/>
    <m/>
    <m/>
    <m/>
    <m/>
    <m/>
    <m/>
    <m/>
    <m/>
    <m/>
    <m/>
    <s v="720930,86"/>
    <s v="6193009,06"/>
    <n v="7.2934883999999991E-2"/>
    <n v="0"/>
    <n v="0"/>
  </r>
  <r>
    <n v="1810"/>
    <x v="889"/>
    <s v=""/>
    <x v="1996"/>
    <n v="2017"/>
    <n v="25580230"/>
    <x v="459"/>
    <x v="887"/>
    <x v="867"/>
    <n v="4600"/>
    <s v="Køge"/>
    <n v="259"/>
    <m/>
    <x v="18"/>
    <m/>
    <s v="LO"/>
    <s v="Lokalt værk"/>
    <n v="351100"/>
    <n v="350010"/>
    <x v="382"/>
    <x v="0"/>
    <s v="fvv"/>
    <d v="1985-01-01T00:00:00"/>
    <m/>
    <n v="2.1"/>
    <n v="0"/>
    <n v="2"/>
    <x v="1614"/>
    <n v="16.26408"/>
    <n v="0"/>
    <n v="0"/>
    <n v="0"/>
    <n v="1"/>
    <n v="0"/>
    <n v="0"/>
    <x v="0"/>
    <x v="0"/>
    <m/>
    <m/>
    <m/>
    <m/>
    <m/>
    <m/>
    <n v="16.040969999999998"/>
    <m/>
    <m/>
    <m/>
    <m/>
    <m/>
    <m/>
    <m/>
    <m/>
    <m/>
    <m/>
    <m/>
    <s v="699779"/>
    <s v="6148231"/>
    <n v="16.040969999999998"/>
    <n v="0"/>
    <n v="0"/>
  </r>
  <r>
    <n v="1810"/>
    <x v="889"/>
    <s v=""/>
    <x v="1997"/>
    <n v="2017"/>
    <n v="25580230"/>
    <x v="459"/>
    <x v="887"/>
    <x v="867"/>
    <n v="4600"/>
    <s v="Køge"/>
    <n v="259"/>
    <m/>
    <x v="18"/>
    <m/>
    <s v="LO"/>
    <s v="Lokalt værk"/>
    <n v="351100"/>
    <n v="350010"/>
    <x v="993"/>
    <x v="1"/>
    <s v="kvt"/>
    <d v="1993-06-01T00:00:00"/>
    <m/>
    <n v="2.74"/>
    <n v="1.1000000000000001"/>
    <n v="1.33"/>
    <x v="1615"/>
    <n v="2.3292000000000002"/>
    <n v="0"/>
    <n v="1.8871199999999999"/>
    <n v="1.8871199999999999"/>
    <n v="0.24359365259548249"/>
    <n v="0.75640634740451751"/>
    <n v="0"/>
    <x v="0"/>
    <x v="0"/>
    <m/>
    <m/>
    <m/>
    <m/>
    <m/>
    <m/>
    <n v="4.7809127519999999"/>
    <m/>
    <m/>
    <m/>
    <m/>
    <m/>
    <m/>
    <m/>
    <m/>
    <m/>
    <m/>
    <m/>
    <s v="699779"/>
    <s v="6148231"/>
    <n v="4.7809127519999999"/>
    <n v="0"/>
    <n v="0"/>
  </r>
  <r>
    <n v="1810"/>
    <x v="890"/>
    <s v=""/>
    <x v="1998"/>
    <n v="2017"/>
    <n v="25580230"/>
    <x v="459"/>
    <x v="888"/>
    <x v="868"/>
    <n v="4230"/>
    <s v="Skælskør"/>
    <n v="330"/>
    <m/>
    <x v="18"/>
    <m/>
    <s v="LO"/>
    <s v="Lokalt værk"/>
    <n v="351100"/>
    <n v="350010"/>
    <x v="993"/>
    <x v="1"/>
    <s v="kvt"/>
    <d v="2004-11-01T00:00:00"/>
    <m/>
    <n v="1.65"/>
    <n v="0.62"/>
    <n v="0.81"/>
    <x v="1616"/>
    <n v="0.94186800000000004"/>
    <n v="0"/>
    <n v="0.71928000000000003"/>
    <n v="0.71928000000000003"/>
    <n v="0.24581055219236461"/>
    <n v="0.75418944780763542"/>
    <n v="0"/>
    <x v="0"/>
    <x v="0"/>
    <m/>
    <m/>
    <m/>
    <m/>
    <m/>
    <m/>
    <n v="1.9158412679999999"/>
    <m/>
    <m/>
    <m/>
    <m/>
    <m/>
    <m/>
    <m/>
    <m/>
    <m/>
    <m/>
    <m/>
    <s v="646386"/>
    <s v="6125024"/>
    <n v="1.9158412679999999"/>
    <n v="0"/>
    <n v="0"/>
  </r>
  <r>
    <n v="1810"/>
    <x v="890"/>
    <s v=""/>
    <x v="1999"/>
    <n v="2017"/>
    <n v="25580230"/>
    <x v="459"/>
    <x v="888"/>
    <x v="868"/>
    <n v="4230"/>
    <s v="Skælskør"/>
    <n v="330"/>
    <m/>
    <x v="18"/>
    <m/>
    <s v="LO"/>
    <s v="Lokalt værk"/>
    <n v="351100"/>
    <n v="350010"/>
    <x v="382"/>
    <x v="0"/>
    <s v="fvv"/>
    <d v="1972-01-01T00:00:00"/>
    <m/>
    <n v="2.6"/>
    <n v="0"/>
    <n v="2.2000000000000002"/>
    <x v="1617"/>
    <n v="13.480812"/>
    <n v="0"/>
    <n v="0"/>
    <n v="0"/>
    <n v="1"/>
    <n v="0"/>
    <n v="0"/>
    <x v="0"/>
    <x v="0"/>
    <m/>
    <m/>
    <m/>
    <m/>
    <m/>
    <m/>
    <n v="14.9768784"/>
    <m/>
    <m/>
    <m/>
    <m/>
    <m/>
    <m/>
    <m/>
    <m/>
    <m/>
    <m/>
    <m/>
    <s v="646386"/>
    <s v="6125024"/>
    <n v="14.9768784"/>
    <n v="0"/>
    <n v="0"/>
  </r>
  <r>
    <n v="1810"/>
    <x v="891"/>
    <s v=""/>
    <x v="2000"/>
    <n v="2017"/>
    <n v="25580230"/>
    <x v="459"/>
    <x v="889"/>
    <x v="869"/>
    <n v="2750"/>
    <s v="Ballerup"/>
    <n v="151"/>
    <m/>
    <x v="18"/>
    <m/>
    <s v="LO"/>
    <s v="Lokalt værk"/>
    <n v="351100"/>
    <n v="350010"/>
    <x v="296"/>
    <x v="1"/>
    <s v="kvt"/>
    <d v="1998-09-01T00:00:00"/>
    <m/>
    <n v="2.8"/>
    <n v="1.01"/>
    <n v="1.42"/>
    <x v="1618"/>
    <n v="0.1008"/>
    <n v="0"/>
    <n v="6.1559999999999997E-2"/>
    <n v="6.1559999999999997E-2"/>
    <n v="0.25561905457466816"/>
    <n v="0.74438094542533184"/>
    <n v="0"/>
    <x v="0"/>
    <x v="0"/>
    <m/>
    <m/>
    <m/>
    <m/>
    <m/>
    <m/>
    <n v="0.19716839999999999"/>
    <m/>
    <m/>
    <m/>
    <m/>
    <m/>
    <m/>
    <m/>
    <m/>
    <m/>
    <m/>
    <m/>
    <s v="709257,31"/>
    <s v="6183314,51"/>
    <n v="0.19716839999999999"/>
    <n v="0"/>
    <n v="0"/>
  </r>
  <r>
    <n v="1810"/>
    <x v="892"/>
    <s v=""/>
    <x v="2001"/>
    <n v="2017"/>
    <n v="25580230"/>
    <x v="459"/>
    <x v="890"/>
    <x v="870"/>
    <n v="4780"/>
    <s v="Stege"/>
    <n v="390"/>
    <n v="888"/>
    <x v="275"/>
    <m/>
    <s v="FJ"/>
    <s v="Fjernvarmeværk"/>
    <n v="351100"/>
    <n v="350010"/>
    <x v="296"/>
    <x v="0"/>
    <s v="fvv"/>
    <d v="2002-10-01T00:00:00"/>
    <m/>
    <n v="6.1"/>
    <n v="0"/>
    <n v="5.6"/>
    <x v="1619"/>
    <n v="31.536000000000001"/>
    <n v="31.536000000000001"/>
    <n v="0"/>
    <n v="0"/>
    <n v="1"/>
    <n v="0"/>
    <n v="0"/>
    <x v="0"/>
    <x v="0"/>
    <m/>
    <n v="0.34073999999999999"/>
    <m/>
    <m/>
    <m/>
    <m/>
    <m/>
    <m/>
    <m/>
    <m/>
    <n v="32.444712000000003"/>
    <m/>
    <m/>
    <m/>
    <m/>
    <m/>
    <m/>
    <m/>
    <s v="709060,06"/>
    <s v="6097201,51"/>
    <n v="0.34073999999999999"/>
    <n v="32.444712000000003"/>
    <n v="0"/>
  </r>
  <r>
    <n v="1810"/>
    <x v="893"/>
    <s v=""/>
    <x v="2002"/>
    <n v="2017"/>
    <n v="25580230"/>
    <x v="459"/>
    <x v="891"/>
    <x v="511"/>
    <n v="3450"/>
    <s v="Allerød"/>
    <n v="201"/>
    <n v="17"/>
    <x v="17"/>
    <m/>
    <s v="DC"/>
    <s v="Decentralt værk"/>
    <n v="351100"/>
    <n v="350010"/>
    <x v="1"/>
    <x v="1"/>
    <s v="kvt"/>
    <d v="1992-01-01T00:00:00"/>
    <m/>
    <n v="2.85"/>
    <n v="0.99"/>
    <n v="1.59"/>
    <x v="1620"/>
    <n v="0.10263600000000001"/>
    <n v="0.10263600000000001"/>
    <n v="5.9040000000000002E-2"/>
    <n v="5.9040000000000002E-2"/>
    <n v="0.2835588012036977"/>
    <n v="0.7164411987963023"/>
    <n v="0"/>
    <x v="0"/>
    <x v="0"/>
    <m/>
    <m/>
    <m/>
    <m/>
    <m/>
    <m/>
    <n v="0.18097833600000002"/>
    <m/>
    <m/>
    <m/>
    <m/>
    <m/>
    <m/>
    <m/>
    <m/>
    <m/>
    <m/>
    <m/>
    <s v="708923"/>
    <s v="6196474"/>
    <n v="0.18097833600000002"/>
    <n v="0"/>
    <n v="0"/>
  </r>
  <r>
    <n v="1822"/>
    <x v="894"/>
    <s v=""/>
    <x v="2003"/>
    <n v="2017"/>
    <n v="29189579"/>
    <x v="460"/>
    <x v="892"/>
    <x v="871"/>
    <n v="7860"/>
    <s v="Spøttrup"/>
    <n v="779"/>
    <m/>
    <x v="18"/>
    <m/>
    <s v="LO"/>
    <s v="Lokalt værk"/>
    <n v="382110"/>
    <n v="383900"/>
    <x v="994"/>
    <x v="1"/>
    <s v="pev"/>
    <d v="2010-06-23T00:00:00"/>
    <m/>
    <n v="0.27"/>
    <n v="0.1"/>
    <n v="0.12"/>
    <x v="1621"/>
    <n v="0"/>
    <n v="0"/>
    <n v="0.48204000000000002"/>
    <n v="0.48204000000000002"/>
    <n v="0"/>
    <n v="1"/>
    <n v="0"/>
    <x v="0"/>
    <x v="0"/>
    <m/>
    <m/>
    <m/>
    <m/>
    <m/>
    <m/>
    <m/>
    <m/>
    <n v="1.5062010000000001"/>
    <m/>
    <m/>
    <m/>
    <m/>
    <m/>
    <m/>
    <m/>
    <m/>
    <m/>
    <s v="498697"/>
    <s v="6278069"/>
    <n v="0"/>
    <n v="1.5062010000000001"/>
    <n v="0"/>
  </r>
  <r>
    <n v="1823"/>
    <x v="895"/>
    <s v=""/>
    <x v="2004"/>
    <n v="2017"/>
    <n v="12850778"/>
    <x v="461"/>
    <x v="893"/>
    <x v="872"/>
    <n v="4300"/>
    <s v="Holbæk"/>
    <n v="316"/>
    <m/>
    <x v="18"/>
    <m/>
    <s v="ER"/>
    <s v="Erhvervsværk"/>
    <n v="14620"/>
    <n v="10000"/>
    <x v="995"/>
    <x v="1"/>
    <s v="pev"/>
    <d v="2005-01-01T00:00:00"/>
    <m/>
    <n v="0.46"/>
    <n v="0.16"/>
    <n v="0.25"/>
    <x v="21"/>
    <n v="0"/>
    <n v="0"/>
    <n v="0"/>
    <n v="0"/>
    <n v="0"/>
    <n v="0"/>
    <n v="1"/>
    <x v="0"/>
    <x v="0"/>
    <m/>
    <m/>
    <m/>
    <m/>
    <m/>
    <m/>
    <m/>
    <m/>
    <n v="0"/>
    <m/>
    <m/>
    <m/>
    <m/>
    <m/>
    <m/>
    <m/>
    <m/>
    <m/>
    <s v="675480"/>
    <s v="6185207"/>
    <n v="0"/>
    <n v="0"/>
    <n v="0"/>
  </r>
  <r>
    <n v="1826"/>
    <x v="896"/>
    <s v=""/>
    <x v="2005"/>
    <n v="2017"/>
    <n v="11110026"/>
    <x v="462"/>
    <x v="894"/>
    <x v="873"/>
    <n v="2300"/>
    <s v="København S"/>
    <n v="101"/>
    <n v="2"/>
    <x v="5"/>
    <m/>
    <s v="FJ"/>
    <s v="Fjernvarmeværk"/>
    <n v="353000"/>
    <n v="350030"/>
    <x v="996"/>
    <x v="12"/>
    <s v="fvv"/>
    <d v="2005-08-01T00:00:00"/>
    <m/>
    <n v="14"/>
    <n v="0"/>
    <n v="14"/>
    <x v="1622"/>
    <n v="72.150999999999996"/>
    <n v="72.150999999999996"/>
    <n v="0"/>
    <n v="0"/>
    <n v="1"/>
    <n v="0"/>
    <n v="0"/>
    <x v="0"/>
    <x v="0"/>
    <m/>
    <m/>
    <m/>
    <m/>
    <m/>
    <m/>
    <m/>
    <m/>
    <m/>
    <m/>
    <m/>
    <m/>
    <m/>
    <m/>
    <n v="39.450000000000003"/>
    <m/>
    <m/>
    <m/>
    <s v="727935"/>
    <s v="6176937"/>
    <n v="0"/>
    <n v="39.450000000000003"/>
    <n v="0"/>
  </r>
  <r>
    <n v="1836"/>
    <x v="897"/>
    <s v=""/>
    <x v="2006"/>
    <n v="2017"/>
    <n v="17335707"/>
    <x v="463"/>
    <x v="895"/>
    <x v="874"/>
    <n v="5550"/>
    <s v="Langeskov"/>
    <n v="440"/>
    <m/>
    <x v="18"/>
    <m/>
    <s v="ER"/>
    <s v="Erhvervsværk"/>
    <n v="11100"/>
    <n v="10000"/>
    <x v="952"/>
    <x v="1"/>
    <s v="pev"/>
    <d v="2006-12-08T00:00:00"/>
    <m/>
    <n v="0.15"/>
    <n v="0.06"/>
    <n v="0.09"/>
    <x v="1623"/>
    <n v="6.5743200000000002E-2"/>
    <n v="0"/>
    <n v="3.9693600000000002E-2"/>
    <n v="3.9693600000000002E-2"/>
    <n v="0"/>
    <n v="0.73499535639656366"/>
    <n v="0.26500464360343634"/>
    <x v="0"/>
    <x v="0"/>
    <m/>
    <m/>
    <m/>
    <m/>
    <m/>
    <m/>
    <m/>
    <m/>
    <n v="0.1240416"/>
    <m/>
    <m/>
    <m/>
    <m/>
    <m/>
    <m/>
    <m/>
    <m/>
    <m/>
    <s v="599089"/>
    <s v="6138408"/>
    <n v="0"/>
    <n v="0.1240416"/>
    <n v="0"/>
  </r>
  <r>
    <n v="1841"/>
    <x v="898"/>
    <s v=""/>
    <x v="2007"/>
    <n v="2017"/>
    <n v="28719310"/>
    <x v="464"/>
    <x v="896"/>
    <x v="875"/>
    <n v="3720"/>
    <s v="Aakirkeby"/>
    <n v="400"/>
    <n v="69"/>
    <x v="309"/>
    <m/>
    <s v="DC"/>
    <s v="Decentralt værk"/>
    <n v="351100"/>
    <n v="350010"/>
    <x v="952"/>
    <x v="1"/>
    <s v="kvt"/>
    <d v="2006-10-23T00:00:00"/>
    <m/>
    <n v="4.9000000000000004"/>
    <n v="2"/>
    <n v="2.2000000000000002"/>
    <x v="1624"/>
    <n v="29.514240000000001"/>
    <n v="24.595199999999998"/>
    <n v="33.98724"/>
    <n v="32.964840000000002"/>
    <n v="0.1256823965490349"/>
    <n v="0.8743176034509651"/>
    <n v="0"/>
    <x v="0"/>
    <x v="0"/>
    <m/>
    <m/>
    <m/>
    <m/>
    <m/>
    <m/>
    <m/>
    <m/>
    <n v="117.415966"/>
    <m/>
    <m/>
    <m/>
    <m/>
    <m/>
    <m/>
    <m/>
    <m/>
    <m/>
    <s v="875226,2"/>
    <s v="6119543,03"/>
    <n v="0"/>
    <n v="117.415966"/>
    <n v="0"/>
  </r>
  <r>
    <n v="1853"/>
    <x v="899"/>
    <s v=""/>
    <x v="2008"/>
    <n v="2017"/>
    <n v="20214414"/>
    <x v="465"/>
    <x v="897"/>
    <x v="876"/>
    <n v="2630"/>
    <s v="Høje-Taastrup"/>
    <n v="169"/>
    <m/>
    <x v="18"/>
    <m/>
    <s v="LO"/>
    <s v="Lokalt værk"/>
    <n v="351300"/>
    <n v="350010"/>
    <x v="997"/>
    <x v="5"/>
    <s v="kvt"/>
    <d v="2010-11-01T00:00:00"/>
    <m/>
    <n v="7.7142860000000004"/>
    <n v="2.7"/>
    <n v="0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706230,57"/>
    <s v="6172845,42"/>
    <n v="0"/>
    <n v="0"/>
    <n v="0"/>
  </r>
  <r>
    <n v="1858"/>
    <x v="900"/>
    <s v=""/>
    <x v="2009"/>
    <n v="2017"/>
    <n v="30173929"/>
    <x v="466"/>
    <x v="898"/>
    <x v="877"/>
    <n v="9900"/>
    <s v="Frederikshavn"/>
    <n v="813"/>
    <n v="289"/>
    <x v="147"/>
    <n v="1"/>
    <s v="FJ"/>
    <s v="Fjernvarmeværk"/>
    <n v="353000"/>
    <n v="350030"/>
    <x v="13"/>
    <x v="0"/>
    <s v="fvv"/>
    <d v="2012-01-01T00:00:00"/>
    <m/>
    <n v="9.25"/>
    <n v="0"/>
    <n v="9"/>
    <x v="1625"/>
    <n v="449.57159999999999"/>
    <n v="449.57159999999999"/>
    <n v="0"/>
    <n v="0"/>
    <n v="1"/>
    <n v="0"/>
    <n v="0"/>
    <x v="0"/>
    <x v="0"/>
    <m/>
    <m/>
    <m/>
    <m/>
    <m/>
    <m/>
    <n v="429.1051248"/>
    <m/>
    <m/>
    <m/>
    <m/>
    <m/>
    <m/>
    <m/>
    <m/>
    <m/>
    <m/>
    <m/>
    <s v="591100,74"/>
    <s v="6368298,64"/>
    <n v="429.1051248"/>
    <n v="0"/>
    <n v="0"/>
  </r>
  <r>
    <n v="1858"/>
    <x v="900"/>
    <s v=""/>
    <x v="2010"/>
    <n v="2017"/>
    <n v="30173929"/>
    <x v="466"/>
    <x v="898"/>
    <x v="877"/>
    <n v="9900"/>
    <s v="Frederikshavn"/>
    <n v="813"/>
    <n v="289"/>
    <x v="147"/>
    <n v="1"/>
    <s v="FJ"/>
    <s v="Fjernvarmeværk"/>
    <n v="353000"/>
    <n v="350030"/>
    <x v="16"/>
    <x v="0"/>
    <s v="fvv"/>
    <d v="2012-01-01T00:00:00"/>
    <m/>
    <n v="9.25"/>
    <n v="0"/>
    <n v="9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91100,74"/>
    <s v="6368298,64"/>
    <n v="0"/>
    <n v="0"/>
    <n v="0"/>
  </r>
  <r>
    <n v="1858"/>
    <x v="900"/>
    <s v=""/>
    <x v="2011"/>
    <n v="2017"/>
    <n v="30173929"/>
    <x v="466"/>
    <x v="898"/>
    <x v="877"/>
    <n v="9900"/>
    <s v="Frederikshavn"/>
    <n v="813"/>
    <n v="289"/>
    <x v="147"/>
    <n v="1"/>
    <s v="FJ"/>
    <s v="Fjernvarmeværk"/>
    <n v="353000"/>
    <n v="350030"/>
    <x v="76"/>
    <x v="0"/>
    <s v="fvv"/>
    <d v="2012-01-01T00:00:00"/>
    <m/>
    <n v="9.25"/>
    <n v="0"/>
    <n v="9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91100,74"/>
    <s v="6368298,64"/>
    <n v="0"/>
    <n v="0"/>
    <n v="0"/>
  </r>
  <r>
    <n v="1858"/>
    <x v="900"/>
    <s v=""/>
    <x v="2012"/>
    <n v="2017"/>
    <n v="30173929"/>
    <x v="466"/>
    <x v="898"/>
    <x v="877"/>
    <n v="9900"/>
    <s v="Frederikshavn"/>
    <n v="813"/>
    <n v="289"/>
    <x v="147"/>
    <n v="1"/>
    <s v="FJ"/>
    <s v="Fjernvarmeværk"/>
    <n v="353000"/>
    <n v="350030"/>
    <x v="4"/>
    <x v="0"/>
    <s v="fvv"/>
    <d v="2012-01-01T00:00:00"/>
    <m/>
    <n v="9.25"/>
    <n v="0"/>
    <n v="9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91100,74"/>
    <s v="6368298,64"/>
    <n v="0"/>
    <n v="0"/>
    <n v="0"/>
  </r>
  <r>
    <n v="1858"/>
    <x v="900"/>
    <s v=""/>
    <x v="2013"/>
    <n v="2017"/>
    <n v="30173929"/>
    <x v="466"/>
    <x v="898"/>
    <x v="877"/>
    <n v="9900"/>
    <s v="Frederikshavn"/>
    <n v="813"/>
    <n v="289"/>
    <x v="147"/>
    <n v="1"/>
    <s v="FJ"/>
    <s v="Fjernvarmeværk"/>
    <n v="353000"/>
    <n v="350030"/>
    <x v="6"/>
    <x v="0"/>
    <s v="fvv"/>
    <d v="2012-12-01T00:00:00"/>
    <m/>
    <n v="16.350000000000001"/>
    <n v="0"/>
    <n v="17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91100,74"/>
    <s v="6368298,64"/>
    <n v="0"/>
    <n v="0"/>
    <n v="0"/>
  </r>
  <r>
    <n v="1858"/>
    <x v="900"/>
    <s v=""/>
    <x v="2014"/>
    <n v="2017"/>
    <n v="30173929"/>
    <x v="466"/>
    <x v="898"/>
    <x v="877"/>
    <n v="9900"/>
    <s v="Frederikshavn"/>
    <n v="813"/>
    <n v="289"/>
    <x v="147"/>
    <n v="1"/>
    <s v="FJ"/>
    <s v="Fjernvarmeværk"/>
    <n v="353000"/>
    <n v="350030"/>
    <x v="410"/>
    <x v="0"/>
    <s v="fvv"/>
    <d v="2012-12-01T00:00:00"/>
    <m/>
    <n v="16.350000000000001"/>
    <n v="0"/>
    <n v="16.350000000000001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91100,74"/>
    <s v="6368298,64"/>
    <n v="0"/>
    <n v="0"/>
    <n v="0"/>
  </r>
  <r>
    <n v="1858"/>
    <x v="901"/>
    <s v=""/>
    <x v="2015"/>
    <n v="2017"/>
    <n v="30173929"/>
    <x v="466"/>
    <x v="899"/>
    <x v="878"/>
    <n v="9900"/>
    <s v="Frederikshavn"/>
    <n v="813"/>
    <n v="289"/>
    <x v="147"/>
    <n v="1"/>
    <s v="FJ"/>
    <s v="Fjernvarmeværk"/>
    <n v="353000"/>
    <n v="350030"/>
    <x v="13"/>
    <x v="0"/>
    <s v="fvv"/>
    <d v="2012-01-01T00:00:00"/>
    <m/>
    <n v="3.75"/>
    <n v="0"/>
    <n v="33"/>
    <x v="1626"/>
    <n v="60.93"/>
    <n v="60.93"/>
    <n v="0"/>
    <n v="0"/>
    <n v="1"/>
    <n v="0"/>
    <n v="0"/>
    <x v="0"/>
    <x v="0"/>
    <m/>
    <m/>
    <m/>
    <m/>
    <m/>
    <m/>
    <n v="66.034663199999997"/>
    <m/>
    <m/>
    <m/>
    <m/>
    <m/>
    <m/>
    <m/>
    <m/>
    <m/>
    <m/>
    <m/>
    <s v="591130,09"/>
    <s v="6366157,52"/>
    <n v="66.034663199999997"/>
    <n v="0"/>
    <n v="0"/>
  </r>
  <r>
    <n v="1858"/>
    <x v="901"/>
    <s v=""/>
    <x v="2016"/>
    <n v="2017"/>
    <n v="30173929"/>
    <x v="466"/>
    <x v="899"/>
    <x v="878"/>
    <n v="9900"/>
    <s v="Frederikshavn"/>
    <n v="813"/>
    <n v="289"/>
    <x v="147"/>
    <n v="1"/>
    <s v="FJ"/>
    <s v="Fjernvarmeværk"/>
    <n v="353000"/>
    <n v="350030"/>
    <x v="16"/>
    <x v="0"/>
    <s v="fvv"/>
    <d v="2012-01-01T00:00:00"/>
    <m/>
    <n v="9.75"/>
    <n v="0"/>
    <n v="0"/>
    <x v="21"/>
    <n v="0"/>
    <n v="0"/>
    <n v="0"/>
    <n v="0"/>
    <n v="1"/>
    <n v="0"/>
    <n v="0"/>
    <x v="0"/>
    <x v="0"/>
    <m/>
    <m/>
    <m/>
    <m/>
    <m/>
    <m/>
    <m/>
    <m/>
    <m/>
    <m/>
    <m/>
    <m/>
    <m/>
    <m/>
    <m/>
    <m/>
    <m/>
    <m/>
    <s v="591130,09"/>
    <s v="6366157,52"/>
    <n v="0"/>
    <n v="0"/>
    <n v="0"/>
  </r>
  <r>
    <n v="1858"/>
    <x v="901"/>
    <s v=""/>
    <x v="2017"/>
    <n v="2017"/>
    <n v="30173929"/>
    <x v="466"/>
    <x v="899"/>
    <x v="878"/>
    <n v="9900"/>
    <s v="Frederikshavn"/>
    <n v="813"/>
    <n v="289"/>
    <x v="147"/>
    <n v="1"/>
    <s v="FJ"/>
    <s v="Fjernvarmeværk"/>
    <n v="353000"/>
    <n v="350030"/>
    <x v="76"/>
    <x v="0"/>
    <s v="fvv"/>
    <d v="2012-01-01T00:00:00"/>
    <m/>
    <n v="9.75"/>
    <n v="0"/>
    <n v="0"/>
    <x v="21"/>
    <n v="0"/>
    <n v="0"/>
    <n v="0"/>
    <n v="0"/>
    <n v="1"/>
    <n v="0"/>
    <n v="0"/>
    <x v="0"/>
    <x v="0"/>
    <m/>
    <m/>
    <m/>
    <m/>
    <m/>
    <m/>
    <m/>
    <m/>
    <m/>
    <m/>
    <m/>
    <m/>
    <m/>
    <m/>
    <m/>
    <m/>
    <m/>
    <m/>
    <s v="591130,09"/>
    <s v="6366157,52"/>
    <n v="0"/>
    <n v="0"/>
    <n v="0"/>
  </r>
  <r>
    <n v="1858"/>
    <x v="901"/>
    <s v=""/>
    <x v="2018"/>
    <n v="2017"/>
    <n v="30173929"/>
    <x v="466"/>
    <x v="899"/>
    <x v="878"/>
    <n v="9900"/>
    <s v="Frederikshavn"/>
    <n v="813"/>
    <n v="289"/>
    <x v="147"/>
    <n v="1"/>
    <s v="FJ"/>
    <s v="Fjernvarmeværk"/>
    <n v="353000"/>
    <n v="350030"/>
    <x v="4"/>
    <x v="0"/>
    <s v="fvv"/>
    <d v="2012-01-01T00:00:00"/>
    <m/>
    <n v="9.75"/>
    <n v="0"/>
    <n v="0"/>
    <x v="21"/>
    <n v="0"/>
    <n v="0"/>
    <n v="0"/>
    <n v="0"/>
    <n v="1"/>
    <n v="0"/>
    <n v="0"/>
    <x v="0"/>
    <x v="0"/>
    <m/>
    <m/>
    <m/>
    <m/>
    <m/>
    <m/>
    <m/>
    <m/>
    <m/>
    <m/>
    <m/>
    <m/>
    <m/>
    <m/>
    <m/>
    <m/>
    <m/>
    <m/>
    <s v="591130,09"/>
    <s v="6366157,52"/>
    <n v="0"/>
    <n v="0"/>
    <n v="0"/>
  </r>
  <r>
    <n v="1858"/>
    <x v="902"/>
    <s v=""/>
    <x v="2019"/>
    <n v="2017"/>
    <n v="30173929"/>
    <x v="466"/>
    <x v="900"/>
    <x v="879"/>
    <n v="9900"/>
    <s v="Frederikshavn"/>
    <n v="813"/>
    <n v="289"/>
    <x v="147"/>
    <n v="1"/>
    <s v="DC"/>
    <s v="Decentralt værk"/>
    <n v="353000"/>
    <n v="350030"/>
    <x v="998"/>
    <x v="7"/>
    <s v="kvt"/>
    <d v="1987-01-01T00:00:00"/>
    <m/>
    <n v="55.4"/>
    <n v="17"/>
    <n v="31"/>
    <x v="1627"/>
    <n v="8.4887999999999995"/>
    <n v="8.4887999999999995"/>
    <n v="4.34016"/>
    <n v="4.3235999999999999"/>
    <n v="0.27823389677074045"/>
    <n v="0.72176610322925949"/>
    <n v="0"/>
    <x v="0"/>
    <x v="0"/>
    <m/>
    <m/>
    <m/>
    <m/>
    <m/>
    <m/>
    <n v="15.2547912"/>
    <m/>
    <m/>
    <m/>
    <m/>
    <m/>
    <m/>
    <m/>
    <m/>
    <m/>
    <m/>
    <m/>
    <s v="591229,69"/>
    <s v="6369296,13"/>
    <n v="15.2547912"/>
    <n v="0"/>
    <n v="0"/>
  </r>
  <r>
    <n v="1858"/>
    <x v="903"/>
    <s v=""/>
    <x v="2020"/>
    <n v="2017"/>
    <n v="30173929"/>
    <x v="466"/>
    <x v="901"/>
    <x v="880"/>
    <n v="9900"/>
    <s v="Frederikshavn"/>
    <n v="813"/>
    <n v="289"/>
    <x v="147"/>
    <m/>
    <s v="ER"/>
    <s v="Erhvervsværk"/>
    <n v="466900"/>
    <n v="460000"/>
    <x v="999"/>
    <x v="6"/>
    <s v="pvp"/>
    <d v="2013-01-01T00:00:00"/>
    <m/>
    <n v="10"/>
    <n v="0"/>
    <n v="10"/>
    <x v="1628"/>
    <n v="14.180400000000001"/>
    <n v="14.180400000000001"/>
    <n v="0"/>
    <n v="0"/>
    <n v="1"/>
    <n v="0"/>
    <n v="0"/>
    <x v="0"/>
    <x v="0"/>
    <m/>
    <m/>
    <m/>
    <m/>
    <m/>
    <m/>
    <m/>
    <m/>
    <m/>
    <m/>
    <m/>
    <m/>
    <m/>
    <m/>
    <n v="14.180399999999999"/>
    <m/>
    <m/>
    <m/>
    <s v="591109,12"/>
    <s v="6368130,84"/>
    <n v="0"/>
    <n v="14.180399999999999"/>
    <n v="0"/>
  </r>
  <r>
    <n v="1859"/>
    <x v="904"/>
    <s v=""/>
    <x v="2021"/>
    <n v="2017"/>
    <n v="15181443"/>
    <x v="467"/>
    <x v="902"/>
    <x v="881"/>
    <n v="9370"/>
    <s v="Hals"/>
    <n v="851"/>
    <n v="293"/>
    <x v="54"/>
    <m/>
    <s v="ER"/>
    <s v="Erhvervsværk"/>
    <n v="383200"/>
    <n v="383900"/>
    <x v="912"/>
    <x v="6"/>
    <s v="pvp"/>
    <d v="1992-01-01T00:00:00"/>
    <m/>
    <n v="5"/>
    <n v="0"/>
    <n v="5"/>
    <x v="1629"/>
    <n v="18.543600000000001"/>
    <n v="18.543600000000001"/>
    <n v="0"/>
    <n v="0"/>
    <n v="1"/>
    <n v="0"/>
    <n v="0"/>
    <x v="0"/>
    <x v="0"/>
    <m/>
    <m/>
    <m/>
    <m/>
    <m/>
    <m/>
    <m/>
    <m/>
    <m/>
    <m/>
    <m/>
    <m/>
    <m/>
    <m/>
    <n v="18.543599999999998"/>
    <m/>
    <m/>
    <m/>
    <s v="579938"/>
    <s v="6318662"/>
    <n v="0"/>
    <n v="18.543599999999998"/>
    <n v="0"/>
  </r>
  <r>
    <n v="1864"/>
    <x v="905"/>
    <s v=""/>
    <x v="2022"/>
    <n v="2017"/>
    <n v="12257899"/>
    <x v="468"/>
    <x v="903"/>
    <x v="882"/>
    <n v="6500"/>
    <s v="Vojens"/>
    <n v="510"/>
    <m/>
    <x v="18"/>
    <n v="1"/>
    <s v="DC"/>
    <s v="Decentralt værk"/>
    <n v="351400"/>
    <n v="350010"/>
    <x v="1000"/>
    <x v="1"/>
    <s v="kvt"/>
    <d v="2007-08-01T00:00:00"/>
    <m/>
    <n v="49.8"/>
    <n v="20.399999999999999"/>
    <n v="0"/>
    <x v="1630"/>
    <n v="0"/>
    <n v="0"/>
    <n v="0"/>
    <n v="0"/>
    <n v="1"/>
    <n v="0"/>
    <n v="0"/>
    <x v="0"/>
    <x v="0"/>
    <m/>
    <m/>
    <m/>
    <n v="5.2011499999999995E-2"/>
    <m/>
    <m/>
    <m/>
    <m/>
    <m/>
    <m/>
    <m/>
    <m/>
    <m/>
    <m/>
    <m/>
    <m/>
    <m/>
    <m/>
    <s v="503227"/>
    <s v="6127570"/>
    <n v="5.2011499999999995E-2"/>
    <n v="0"/>
    <n v="0"/>
  </r>
  <r>
    <n v="1866"/>
    <x v="906"/>
    <s v=""/>
    <x v="2023"/>
    <n v="2017"/>
    <n v="29831459"/>
    <x v="469"/>
    <x v="904"/>
    <x v="883"/>
    <n v="6520"/>
    <s v="Toftlund"/>
    <n v="550"/>
    <m/>
    <x v="18"/>
    <n v="1"/>
    <s v="DC"/>
    <s v="Decentralt værk"/>
    <n v="351100"/>
    <n v="350010"/>
    <x v="1001"/>
    <x v="1"/>
    <s v="kvt"/>
    <d v="2007-09-01T00:00:00"/>
    <m/>
    <n v="49.8"/>
    <n v="20.399999999999999"/>
    <n v="0"/>
    <x v="1631"/>
    <n v="0"/>
    <n v="0"/>
    <n v="0"/>
    <n v="0"/>
    <n v="1"/>
    <n v="0"/>
    <n v="0"/>
    <x v="0"/>
    <x v="0"/>
    <m/>
    <m/>
    <m/>
    <n v="8.6805400000000005E-2"/>
    <m/>
    <m/>
    <m/>
    <m/>
    <m/>
    <m/>
    <m/>
    <m/>
    <m/>
    <m/>
    <m/>
    <m/>
    <m/>
    <m/>
    <s v="505598"/>
    <s v="6115974"/>
    <n v="8.6805400000000005E-2"/>
    <n v="0"/>
    <n v="0"/>
  </r>
  <r>
    <n v="1867"/>
    <x v="907"/>
    <s v=""/>
    <x v="2024"/>
    <n v="2017"/>
    <n v="30134885"/>
    <x v="470"/>
    <x v="905"/>
    <x v="884"/>
    <n v="6270"/>
    <s v="Tønder"/>
    <n v="550"/>
    <m/>
    <x v="18"/>
    <n v="1"/>
    <s v="DC"/>
    <s v="Decentralt værk"/>
    <n v="351100"/>
    <n v="350010"/>
    <x v="1002"/>
    <x v="1"/>
    <s v="kvt"/>
    <d v="2007-10-12T00:00:00"/>
    <m/>
    <n v="49.8"/>
    <n v="20.399999999999999"/>
    <n v="0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491110,41"/>
    <s v="6089424,34"/>
    <n v="0"/>
    <n v="0"/>
    <n v="0"/>
  </r>
  <r>
    <n v="1868"/>
    <x v="908"/>
    <s v=""/>
    <x v="2025"/>
    <n v="2017"/>
    <n v="30082680"/>
    <x v="471"/>
    <x v="906"/>
    <x v="885"/>
    <n v="6400"/>
    <s v="Sønderborg"/>
    <n v="540"/>
    <m/>
    <x v="18"/>
    <n v="1"/>
    <s v="DC"/>
    <s v="Decentralt værk"/>
    <n v="351100"/>
    <n v="350010"/>
    <x v="1003"/>
    <x v="1"/>
    <s v="kvt"/>
    <d v="2007-10-01T00:00:00"/>
    <d v="2018-11-19T00:00:00"/>
    <n v="49.8"/>
    <n v="20.399999999999999"/>
    <n v="0"/>
    <x v="95"/>
    <n v="0"/>
    <n v="0"/>
    <n v="0"/>
    <n v="0"/>
    <n v="1"/>
    <n v="0"/>
    <n v="0"/>
    <x v="0"/>
    <x v="0"/>
    <m/>
    <m/>
    <m/>
    <n v="6.0978999999999998E-2"/>
    <m/>
    <m/>
    <m/>
    <m/>
    <m/>
    <m/>
    <m/>
    <m/>
    <m/>
    <m/>
    <m/>
    <m/>
    <m/>
    <m/>
    <s v="550315,43"/>
    <s v="6086709,33"/>
    <n v="6.0978999999999998E-2"/>
    <n v="0"/>
    <n v="0"/>
  </r>
  <r>
    <n v="1878"/>
    <x v="909"/>
    <s v=""/>
    <x v="2026"/>
    <n v="2017"/>
    <n v="28680872"/>
    <x v="472"/>
    <x v="907"/>
    <x v="886"/>
    <n v="8380"/>
    <s v="Trige"/>
    <n v="751"/>
    <n v="206"/>
    <x v="69"/>
    <m/>
    <s v="DC"/>
    <s v="Decentralt værk"/>
    <n v="352100"/>
    <n v="350020"/>
    <x v="1004"/>
    <x v="1"/>
    <s v="kvt"/>
    <d v="2006-05-19T00:00:00"/>
    <m/>
    <n v="2.7"/>
    <n v="1.04"/>
    <n v="1.1000000000000001"/>
    <x v="1632"/>
    <n v="9.8460000000000001"/>
    <n v="7.3655999999999997"/>
    <n v="9.1083599999999993"/>
    <n v="9.1083599999999993"/>
    <n v="0.2072735108495031"/>
    <n v="0.79272648915049693"/>
    <n v="0"/>
    <x v="0"/>
    <x v="0"/>
    <m/>
    <m/>
    <m/>
    <m/>
    <m/>
    <m/>
    <m/>
    <m/>
    <n v="23.751225999999999"/>
    <m/>
    <m/>
    <m/>
    <m/>
    <m/>
    <m/>
    <m/>
    <m/>
    <m/>
    <s v="570643,57"/>
    <s v="6238210"/>
    <n v="0"/>
    <n v="23.751225999999999"/>
    <n v="0"/>
  </r>
  <r>
    <n v="1878"/>
    <x v="909"/>
    <s v=""/>
    <x v="2027"/>
    <n v="2017"/>
    <n v="28680872"/>
    <x v="472"/>
    <x v="907"/>
    <x v="886"/>
    <n v="8380"/>
    <s v="Trige"/>
    <n v="751"/>
    <n v="206"/>
    <x v="69"/>
    <m/>
    <s v="DC"/>
    <s v="Decentralt værk"/>
    <n v="352100"/>
    <n v="350020"/>
    <x v="1005"/>
    <x v="1"/>
    <s v="kvt"/>
    <d v="2006-05-01T00:00:00"/>
    <m/>
    <n v="2.7"/>
    <n v="1.04"/>
    <n v="1.1000000000000001"/>
    <x v="1633"/>
    <n v="13.68"/>
    <n v="10.501200000000001"/>
    <n v="12.985200000000001"/>
    <n v="12.985200000000001"/>
    <n v="0.20398607884479461"/>
    <n v="0.79601392115520542"/>
    <n v="0"/>
    <x v="0"/>
    <x v="0"/>
    <m/>
    <m/>
    <m/>
    <m/>
    <m/>
    <m/>
    <m/>
    <m/>
    <n v="33.531699999999994"/>
    <m/>
    <m/>
    <m/>
    <m/>
    <m/>
    <m/>
    <m/>
    <m/>
    <m/>
    <s v="570643,57"/>
    <s v="6238210"/>
    <n v="0"/>
    <n v="33.531699999999994"/>
    <n v="0"/>
  </r>
  <r>
    <n v="1878"/>
    <x v="909"/>
    <s v=""/>
    <x v="2028"/>
    <n v="2017"/>
    <n v="28680872"/>
    <x v="472"/>
    <x v="907"/>
    <x v="886"/>
    <n v="8380"/>
    <s v="Trige"/>
    <n v="751"/>
    <n v="206"/>
    <x v="69"/>
    <m/>
    <s v="DC"/>
    <s v="Decentralt værk"/>
    <n v="352100"/>
    <n v="350020"/>
    <x v="78"/>
    <x v="1"/>
    <s v="kvt"/>
    <d v="2015-09-01T00:00:00"/>
    <m/>
    <n v="3.6"/>
    <n v="1.48"/>
    <n v="1.6"/>
    <x v="1634"/>
    <n v="43.2"/>
    <n v="32.4"/>
    <n v="43.214399999999998"/>
    <n v="43.214399999999998"/>
    <n v="0.20187670567124008"/>
    <n v="0.79812329432875995"/>
    <n v="0"/>
    <x v="0"/>
    <x v="0"/>
    <m/>
    <m/>
    <m/>
    <m/>
    <m/>
    <m/>
    <m/>
    <m/>
    <n v="106.996"/>
    <m/>
    <m/>
    <m/>
    <m/>
    <m/>
    <m/>
    <m/>
    <m/>
    <m/>
    <s v="570643,57"/>
    <s v="6238210"/>
    <n v="0"/>
    <n v="106.996"/>
    <n v="0"/>
  </r>
  <r>
    <n v="1880"/>
    <x v="910"/>
    <s v=""/>
    <x v="2029"/>
    <n v="2017"/>
    <n v="14552596"/>
    <x v="473"/>
    <x v="908"/>
    <x v="887"/>
    <n v="7700"/>
    <s v="Thisted"/>
    <n v="787"/>
    <m/>
    <x v="18"/>
    <m/>
    <s v="ER"/>
    <s v="Erhvervsværk"/>
    <n v="14610"/>
    <n v="10000"/>
    <x v="1006"/>
    <x v="1"/>
    <s v="pev"/>
    <d v="1996-04-01T00:00:00"/>
    <m/>
    <n v="0.3"/>
    <n v="0.09"/>
    <n v="0.18"/>
    <x v="1635"/>
    <n v="3.3191999999999999"/>
    <n v="0"/>
    <n v="2.0041199999999999"/>
    <n v="2.0041199999999999"/>
    <n v="0"/>
    <n v="0.73501093742515455"/>
    <n v="0.26498906257484545"/>
    <x v="0"/>
    <x v="0"/>
    <m/>
    <m/>
    <m/>
    <m/>
    <m/>
    <m/>
    <m/>
    <m/>
    <n v="6.2628999999999992"/>
    <m/>
    <m/>
    <m/>
    <m/>
    <m/>
    <m/>
    <m/>
    <m/>
    <m/>
    <s v="481367"/>
    <s v="6316491"/>
    <n v="0"/>
    <n v="6.2628999999999992"/>
    <n v="0"/>
  </r>
  <r>
    <n v="1880"/>
    <x v="911"/>
    <s v=""/>
    <x v="2030"/>
    <n v="2017"/>
    <n v="14552596"/>
    <x v="473"/>
    <x v="909"/>
    <x v="888"/>
    <n v="7700"/>
    <s v="Thisted"/>
    <n v="787"/>
    <m/>
    <x v="18"/>
    <m/>
    <s v="ER"/>
    <s v="Erhvervsværk"/>
    <n v="11100"/>
    <n v="10000"/>
    <x v="1007"/>
    <x v="1"/>
    <s v="pev"/>
    <d v="2008-02-01T00:00:00"/>
    <m/>
    <n v="0.74"/>
    <n v="0.34"/>
    <n v="0.4"/>
    <x v="1636"/>
    <n v="14.737679999999999"/>
    <n v="0"/>
    <n v="9.8251200000000001"/>
    <n v="9.8251200000000001"/>
    <n v="0"/>
    <n v="0.7450015816197274"/>
    <n v="0.2549984183802726"/>
    <x v="0"/>
    <x v="0"/>
    <m/>
    <m/>
    <m/>
    <m/>
    <m/>
    <m/>
    <m/>
    <m/>
    <n v="28.897591000000002"/>
    <m/>
    <m/>
    <m/>
    <m/>
    <m/>
    <m/>
    <m/>
    <m/>
    <m/>
    <s v="481281"/>
    <s v="6316176"/>
    <n v="0"/>
    <n v="28.897591000000002"/>
    <n v="0"/>
  </r>
  <r>
    <n v="1883"/>
    <x v="912"/>
    <s v=""/>
    <x v="2031"/>
    <n v="2017"/>
    <n v="29412006"/>
    <x v="474"/>
    <x v="910"/>
    <x v="889"/>
    <n v="8660"/>
    <s v="Skanderborg"/>
    <n v="746"/>
    <m/>
    <x v="18"/>
    <m/>
    <s v="ER"/>
    <s v="Erhvervsværk"/>
    <n v="631100"/>
    <n v="630000"/>
    <x v="1008"/>
    <x v="5"/>
    <s v="pel"/>
    <d v="2007-01-01T00:00:00"/>
    <m/>
    <n v="2"/>
    <n v="0.72"/>
    <n v="0"/>
    <x v="21"/>
    <n v="0"/>
    <n v="0"/>
    <n v="0"/>
    <n v="0"/>
    <n v="0"/>
    <n v="1"/>
    <n v="0"/>
    <x v="0"/>
    <x v="0"/>
    <m/>
    <m/>
    <m/>
    <n v="0"/>
    <m/>
    <m/>
    <m/>
    <m/>
    <m/>
    <m/>
    <m/>
    <m/>
    <m/>
    <m/>
    <m/>
    <m/>
    <m/>
    <m/>
    <s v="559199"/>
    <s v="6212371"/>
    <n v="0"/>
    <n v="0"/>
    <n v="0"/>
  </r>
  <r>
    <n v="1885"/>
    <x v="913"/>
    <s v=""/>
    <x v="2032"/>
    <n v="2017"/>
    <n v="15283343"/>
    <x v="475"/>
    <x v="911"/>
    <x v="890"/>
    <n v="5450"/>
    <s v="Otterup"/>
    <n v="480"/>
    <m/>
    <x v="18"/>
    <n v="1"/>
    <s v="ER"/>
    <s v="Erhvervsværk"/>
    <n v="11300"/>
    <n v="10000"/>
    <x v="200"/>
    <x v="1"/>
    <s v="pev"/>
    <d v="1999-06-01T00:00:00"/>
    <m/>
    <n v="3.14"/>
    <n v="1.2"/>
    <n v="1.4"/>
    <x v="1637"/>
    <n v="7.1999999999999998E-3"/>
    <n v="0"/>
    <n v="4.1292000000000004E-3"/>
    <n v="4.1292000000000004E-3"/>
    <n v="0"/>
    <n v="0.71767363071710899"/>
    <n v="0.28232636928289101"/>
    <x v="0"/>
    <x v="0"/>
    <m/>
    <m/>
    <m/>
    <m/>
    <m/>
    <m/>
    <n v="1.2751200000000001E-2"/>
    <m/>
    <m/>
    <m/>
    <m/>
    <m/>
    <m/>
    <m/>
    <m/>
    <m/>
    <m/>
    <m/>
    <s v="588996,7"/>
    <s v="6152375,77"/>
    <n v="1.2751200000000001E-2"/>
    <n v="0"/>
    <n v="0"/>
  </r>
  <r>
    <n v="1885"/>
    <x v="913"/>
    <s v=""/>
    <x v="2033"/>
    <n v="2017"/>
    <n v="15283343"/>
    <x v="475"/>
    <x v="911"/>
    <x v="890"/>
    <n v="5450"/>
    <s v="Otterup"/>
    <n v="480"/>
    <m/>
    <x v="18"/>
    <n v="1"/>
    <s v="ER"/>
    <s v="Erhvervsværk"/>
    <n v="11300"/>
    <n v="10000"/>
    <x v="14"/>
    <x v="1"/>
    <s v="pev"/>
    <d v="1999-06-01T00:00:00"/>
    <m/>
    <n v="3.14"/>
    <n v="1.2"/>
    <n v="1.4"/>
    <x v="1637"/>
    <n v="7.1999999999999998E-3"/>
    <n v="0"/>
    <n v="4.1292000000000004E-3"/>
    <n v="4.1292000000000004E-3"/>
    <n v="0"/>
    <n v="0.71767363071710899"/>
    <n v="0.28232636928289101"/>
    <x v="0"/>
    <x v="0"/>
    <m/>
    <m/>
    <m/>
    <m/>
    <m/>
    <m/>
    <n v="1.2751200000000001E-2"/>
    <m/>
    <m/>
    <m/>
    <m/>
    <m/>
    <m/>
    <m/>
    <m/>
    <m/>
    <m/>
    <m/>
    <s v="588996,7"/>
    <s v="6152375,77"/>
    <n v="1.2751200000000001E-2"/>
    <n v="0"/>
    <n v="0"/>
  </r>
  <r>
    <n v="1885"/>
    <x v="913"/>
    <s v=""/>
    <x v="2034"/>
    <n v="2017"/>
    <n v="15283343"/>
    <x v="475"/>
    <x v="911"/>
    <x v="890"/>
    <n v="5450"/>
    <s v="Otterup"/>
    <n v="480"/>
    <m/>
    <x v="18"/>
    <n v="1"/>
    <s v="ER"/>
    <s v="Erhvervsværk"/>
    <n v="11300"/>
    <n v="10000"/>
    <x v="15"/>
    <x v="1"/>
    <s v="pev"/>
    <d v="1999-06-01T00:00:00"/>
    <m/>
    <n v="3.14"/>
    <n v="1.2"/>
    <n v="1.4"/>
    <x v="1637"/>
    <n v="7.1999999999999998E-3"/>
    <n v="0"/>
    <n v="4.1292000000000004E-3"/>
    <n v="4.1292000000000004E-3"/>
    <n v="0"/>
    <n v="0.71767363071710899"/>
    <n v="0.28232636928289101"/>
    <x v="0"/>
    <x v="0"/>
    <m/>
    <m/>
    <m/>
    <m/>
    <m/>
    <m/>
    <n v="1.2751200000000001E-2"/>
    <m/>
    <m/>
    <m/>
    <m/>
    <m/>
    <m/>
    <m/>
    <m/>
    <m/>
    <m/>
    <m/>
    <s v="588996,7"/>
    <s v="6152375,77"/>
    <n v="1.2751200000000001E-2"/>
    <n v="0"/>
    <n v="0"/>
  </r>
  <r>
    <n v="1888"/>
    <x v="914"/>
    <s v=""/>
    <x v="2035"/>
    <n v="2017"/>
    <n v="29845867"/>
    <x v="476"/>
    <x v="912"/>
    <x v="891"/>
    <n v="7430"/>
    <s v="Ikast"/>
    <n v="756"/>
    <m/>
    <x v="18"/>
    <n v="1"/>
    <s v="DC"/>
    <s v="Decentralt værk"/>
    <n v="351100"/>
    <n v="350010"/>
    <x v="1009"/>
    <x v="1"/>
    <s v="kvt"/>
    <d v="2008-04-14T00:00:00"/>
    <m/>
    <n v="37.4"/>
    <n v="15.3"/>
    <n v="0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09998,62"/>
    <s v="6222065,09"/>
    <n v="0"/>
    <n v="0"/>
    <n v="0"/>
  </r>
  <r>
    <n v="1892"/>
    <x v="915"/>
    <s v=""/>
    <x v="2036"/>
    <n v="2017"/>
    <n v="27326773"/>
    <x v="477"/>
    <x v="913"/>
    <x v="892"/>
    <n v="7100"/>
    <s v="Vejle"/>
    <n v="630"/>
    <m/>
    <x v="18"/>
    <m/>
    <s v="ER"/>
    <s v="Erhvervsværk"/>
    <n v="14300"/>
    <n v="10000"/>
    <x v="1010"/>
    <x v="1"/>
    <s v="pev"/>
    <d v="1995-01-01T00:00:00"/>
    <d v="2018-12-31T00:00:00"/>
    <n v="2.4"/>
    <n v="0.92"/>
    <n v="1.2"/>
    <x v="21"/>
    <n v="0"/>
    <n v="0"/>
    <n v="0"/>
    <n v="0"/>
    <n v="0"/>
    <n v="0"/>
    <n v="1"/>
    <x v="0"/>
    <x v="0"/>
    <m/>
    <m/>
    <m/>
    <m/>
    <m/>
    <m/>
    <n v="0"/>
    <m/>
    <m/>
    <m/>
    <m/>
    <m/>
    <m/>
    <m/>
    <m/>
    <m/>
    <m/>
    <m/>
    <s v="529870,81"/>
    <s v="6175869,1"/>
    <n v="0"/>
    <n v="0"/>
    <n v="0"/>
  </r>
  <r>
    <n v="1894"/>
    <x v="916"/>
    <s v=""/>
    <x v="2037"/>
    <n v="2017"/>
    <n v="29190925"/>
    <x v="478"/>
    <x v="914"/>
    <x v="893"/>
    <n v="8800"/>
    <s v="Viborg"/>
    <n v="791"/>
    <m/>
    <x v="18"/>
    <m/>
    <s v="LO"/>
    <s v="Lokalt værk"/>
    <n v="861000"/>
    <n v="860010"/>
    <x v="1011"/>
    <x v="1"/>
    <s v="pev"/>
    <d v="1997-07-01T00:00:00"/>
    <m/>
    <n v="0.48"/>
    <n v="0.15"/>
    <n v="0.26"/>
    <x v="21"/>
    <n v="0"/>
    <n v="0"/>
    <n v="0"/>
    <n v="0"/>
    <n v="0"/>
    <n v="0"/>
    <n v="1"/>
    <x v="0"/>
    <x v="0"/>
    <m/>
    <m/>
    <m/>
    <m/>
    <m/>
    <m/>
    <n v="0"/>
    <m/>
    <m/>
    <m/>
    <m/>
    <m/>
    <m/>
    <m/>
    <m/>
    <m/>
    <m/>
    <m/>
    <s v="524950,08"/>
    <s v="6255764"/>
    <n v="0"/>
    <n v="0"/>
    <n v="0"/>
  </r>
  <r>
    <n v="1894"/>
    <x v="917"/>
    <s v=""/>
    <x v="2038"/>
    <n v="2017"/>
    <n v="29190925"/>
    <x v="478"/>
    <x v="915"/>
    <x v="894"/>
    <n v="7400"/>
    <s v="Herning"/>
    <n v="657"/>
    <m/>
    <x v="18"/>
    <m/>
    <s v="LO"/>
    <s v="Lokalt værk"/>
    <n v="861000"/>
    <n v="860010"/>
    <x v="39"/>
    <x v="5"/>
    <s v="pel"/>
    <d v="2010-08-01T00:00:00"/>
    <m/>
    <n v="1"/>
    <n v="0.5"/>
    <n v="0"/>
    <x v="21"/>
    <n v="0"/>
    <n v="0"/>
    <n v="0"/>
    <n v="0"/>
    <n v="0"/>
    <n v="1"/>
    <n v="0"/>
    <x v="0"/>
    <x v="0"/>
    <m/>
    <m/>
    <m/>
    <n v="0"/>
    <m/>
    <m/>
    <m/>
    <m/>
    <m/>
    <m/>
    <m/>
    <m/>
    <m/>
    <m/>
    <m/>
    <m/>
    <m/>
    <m/>
    <s v="498216,56"/>
    <s v="6221634,44"/>
    <n v="0"/>
    <n v="0"/>
    <n v="0"/>
  </r>
  <r>
    <n v="1895"/>
    <x v="918"/>
    <s v=""/>
    <x v="2039"/>
    <n v="2017"/>
    <n v="30776828"/>
    <x v="479"/>
    <x v="916"/>
    <x v="895"/>
    <n v="8500"/>
    <s v="Grenaa"/>
    <n v="707"/>
    <m/>
    <x v="18"/>
    <n v="1"/>
    <s v="DC"/>
    <s v="Decentralt værk"/>
    <n v="351100"/>
    <n v="350010"/>
    <x v="1012"/>
    <x v="7"/>
    <s v="kvt"/>
    <d v="2008-08-27T00:00:00"/>
    <m/>
    <n v="84"/>
    <n v="24.5"/>
    <n v="0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616890,28"/>
    <s v="6254628,19"/>
    <n v="0"/>
    <n v="0"/>
    <n v="0"/>
  </r>
  <r>
    <n v="1896"/>
    <x v="919"/>
    <s v=""/>
    <x v="2040"/>
    <n v="2017"/>
    <n v="29809577"/>
    <x v="480"/>
    <x v="917"/>
    <x v="896"/>
    <n v="9800"/>
    <s v="Hjørring"/>
    <n v="860"/>
    <m/>
    <x v="18"/>
    <m/>
    <s v="LO"/>
    <s v="Lokalt værk"/>
    <n v="370000"/>
    <n v="370000"/>
    <x v="1013"/>
    <x v="1"/>
    <s v="pev"/>
    <d v="2012-01-01T00:00:00"/>
    <d v="2017-02-07T00:00:00"/>
    <n v="0.45"/>
    <n v="0.16"/>
    <n v="0.24"/>
    <x v="21"/>
    <n v="0"/>
    <n v="0"/>
    <n v="0"/>
    <n v="0"/>
    <n v="0"/>
    <n v="0"/>
    <n v="1"/>
    <x v="0"/>
    <x v="0"/>
    <m/>
    <m/>
    <m/>
    <m/>
    <m/>
    <m/>
    <m/>
    <m/>
    <n v="0"/>
    <m/>
    <m/>
    <m/>
    <m/>
    <m/>
    <m/>
    <m/>
    <m/>
    <m/>
    <s v="558589,78"/>
    <s v="6364708,25"/>
    <n v="0"/>
    <n v="0"/>
    <n v="0"/>
  </r>
  <r>
    <n v="1896"/>
    <x v="919"/>
    <s v=""/>
    <x v="2041"/>
    <n v="2017"/>
    <n v="29809577"/>
    <x v="480"/>
    <x v="917"/>
    <x v="896"/>
    <n v="9800"/>
    <s v="Hjørring"/>
    <n v="860"/>
    <m/>
    <x v="18"/>
    <m/>
    <s v="LO"/>
    <s v="Lokalt værk"/>
    <n v="370000"/>
    <n v="370000"/>
    <x v="387"/>
    <x v="1"/>
    <s v="pev"/>
    <d v="2017-02-07T00:00:00"/>
    <m/>
    <n v="0.55000000000000004"/>
    <n v="0.249"/>
    <n v="0.3"/>
    <x v="1638"/>
    <n v="3.6"/>
    <n v="0"/>
    <n v="5.2271999999999998"/>
    <n v="4.9139999999999997"/>
    <n v="0"/>
    <n v="0.85046027082475728"/>
    <n v="0.14953972917524272"/>
    <x v="0"/>
    <x v="0"/>
    <m/>
    <m/>
    <m/>
    <m/>
    <m/>
    <m/>
    <m/>
    <m/>
    <n v="12.036935"/>
    <m/>
    <m/>
    <m/>
    <m/>
    <m/>
    <m/>
    <m/>
    <m/>
    <m/>
    <s v="558589,78"/>
    <s v="6364708,25"/>
    <n v="0"/>
    <n v="12.036935"/>
    <n v="0"/>
  </r>
  <r>
    <n v="1898"/>
    <x v="920"/>
    <s v=""/>
    <x v="2042"/>
    <n v="2017"/>
    <n v="29189994"/>
    <x v="481"/>
    <x v="918"/>
    <x v="897"/>
    <n v="4293"/>
    <s v="Dianalund"/>
    <n v="340"/>
    <m/>
    <x v="18"/>
    <m/>
    <s v="LO"/>
    <s v="Lokalt værk"/>
    <n v="841100"/>
    <n v="840010"/>
    <x v="5"/>
    <x v="1"/>
    <s v="pev"/>
    <d v="1994-10-01T00:00:00"/>
    <m/>
    <n v="0.4"/>
    <n v="0.15"/>
    <n v="0.23"/>
    <x v="1639"/>
    <n v="3.2829999999999998E-2"/>
    <n v="3.2829999999999998E-2"/>
    <n v="2.1239999999999998E-2"/>
    <n v="2.1239999999999998E-2"/>
    <n v="0.28746199862704713"/>
    <n v="0.71253800137295287"/>
    <n v="0"/>
    <x v="0"/>
    <x v="0"/>
    <m/>
    <m/>
    <m/>
    <m/>
    <m/>
    <m/>
    <n v="5.71032E-2"/>
    <m/>
    <m/>
    <m/>
    <m/>
    <m/>
    <m/>
    <m/>
    <m/>
    <m/>
    <m/>
    <m/>
    <s v="657542,71"/>
    <s v="6155599,56"/>
    <n v="5.71032E-2"/>
    <n v="0"/>
    <n v="0"/>
  </r>
  <r>
    <n v="2005"/>
    <x v="921"/>
    <s v=""/>
    <x v="2043"/>
    <n v="2017"/>
    <n v="11110027"/>
    <x v="482"/>
    <x v="919"/>
    <x v="511"/>
    <n v="4100"/>
    <s v="Ringsted"/>
    <n v="329"/>
    <m/>
    <x v="18"/>
    <m/>
    <s v="VA"/>
    <s v="Vandkraftværk"/>
    <n v="351100"/>
    <n v="350010"/>
    <x v="841"/>
    <x v="13"/>
    <s v="vkt"/>
    <d v="2012-01-01T00:00:00"/>
    <m/>
    <n v="1.4999999999999999E-2"/>
    <n v="1.4999999999999999E-2"/>
    <n v="0"/>
    <x v="1640"/>
    <n v="0"/>
    <n v="0"/>
    <n v="4.5719999999999997E-2"/>
    <n v="4.5719999999999997E-2"/>
    <n v="0"/>
    <n v="1"/>
    <n v="0"/>
    <x v="0"/>
    <x v="0"/>
    <m/>
    <m/>
    <m/>
    <m/>
    <m/>
    <m/>
    <m/>
    <m/>
    <m/>
    <m/>
    <m/>
    <m/>
    <m/>
    <m/>
    <m/>
    <m/>
    <n v="4.5719999999999997E-2"/>
    <m/>
    <s v="675986"/>
    <s v="6144985"/>
    <n v="0"/>
    <n v="0"/>
    <n v="0"/>
  </r>
  <r>
    <n v="2006"/>
    <x v="922"/>
    <s v=""/>
    <x v="2044"/>
    <n v="2017"/>
    <n v="15798416"/>
    <x v="483"/>
    <x v="920"/>
    <x v="898"/>
    <n v="7800"/>
    <s v="Skive"/>
    <n v="779"/>
    <m/>
    <x v="18"/>
    <m/>
    <s v="ER"/>
    <s v="Erhvervsværk"/>
    <n v="265100"/>
    <n v="260020"/>
    <x v="1014"/>
    <x v="1"/>
    <s v="pev"/>
    <d v="2009-03-01T00:00:00"/>
    <m/>
    <n v="0.28000000000000003"/>
    <n v="0.1"/>
    <n v="0.15"/>
    <x v="1641"/>
    <n v="1.1916"/>
    <n v="0"/>
    <n v="0.80279999999999996"/>
    <n v="0"/>
    <n v="0"/>
    <n v="0.75084944532010955"/>
    <n v="0.24915055467989045"/>
    <x v="0"/>
    <x v="0"/>
    <m/>
    <m/>
    <m/>
    <m/>
    <m/>
    <m/>
    <n v="2.3913252000000003"/>
    <m/>
    <m/>
    <m/>
    <m/>
    <m/>
    <m/>
    <m/>
    <m/>
    <m/>
    <m/>
    <m/>
    <s v="501903,67"/>
    <s v="6265837,61"/>
    <n v="2.3913252000000003"/>
    <n v="0"/>
    <n v="0"/>
  </r>
  <r>
    <n v="2007"/>
    <x v="923"/>
    <s v=""/>
    <x v="2045"/>
    <n v="2017"/>
    <n v="30588525"/>
    <x v="484"/>
    <x v="921"/>
    <x v="899"/>
    <n v="9700"/>
    <s v="Brønderslev"/>
    <n v="849"/>
    <m/>
    <x v="18"/>
    <m/>
    <s v="LO"/>
    <s v="Lokalt værk"/>
    <n v="351100"/>
    <n v="350010"/>
    <x v="1015"/>
    <x v="1"/>
    <s v="kvt"/>
    <d v="2012-01-01T00:00:00"/>
    <m/>
    <n v="0.94399999999999995"/>
    <n v="0.34"/>
    <n v="0.52"/>
    <x v="1642"/>
    <n v="4.32"/>
    <n v="0"/>
    <n v="4.2465599999999997"/>
    <n v="4.2465599999999997"/>
    <n v="0.18311276440084401"/>
    <n v="0.81688723559915599"/>
    <n v="0"/>
    <x v="0"/>
    <x v="0"/>
    <m/>
    <m/>
    <m/>
    <m/>
    <m/>
    <m/>
    <m/>
    <m/>
    <n v="11.796010000000001"/>
    <m/>
    <m/>
    <m/>
    <m/>
    <m/>
    <m/>
    <m/>
    <m/>
    <m/>
    <s v="545900,49"/>
    <s v="6349157,24"/>
    <n v="0"/>
    <n v="11.796010000000001"/>
    <n v="0"/>
  </r>
  <r>
    <n v="2007"/>
    <x v="923"/>
    <s v=""/>
    <x v="2046"/>
    <n v="2017"/>
    <n v="30588525"/>
    <x v="484"/>
    <x v="921"/>
    <x v="899"/>
    <n v="9700"/>
    <s v="Brønderslev"/>
    <n v="849"/>
    <m/>
    <x v="18"/>
    <m/>
    <s v="LO"/>
    <s v="Lokalt værk"/>
    <n v="351100"/>
    <n v="350010"/>
    <x v="1016"/>
    <x v="1"/>
    <s v="kvt"/>
    <d v="2013-01-01T00:00:00"/>
    <m/>
    <n v="1.92"/>
    <n v="0.73"/>
    <n v="1"/>
    <x v="21"/>
    <n v="0"/>
    <n v="0"/>
    <n v="0"/>
    <n v="0"/>
    <n v="1"/>
    <n v="0"/>
    <n v="0"/>
    <x v="0"/>
    <x v="0"/>
    <m/>
    <m/>
    <m/>
    <m/>
    <m/>
    <m/>
    <m/>
    <m/>
    <n v="0"/>
    <m/>
    <m/>
    <m/>
    <m/>
    <m/>
    <m/>
    <m/>
    <m/>
    <m/>
    <s v="545900,49"/>
    <s v="6349157,24"/>
    <n v="0"/>
    <n v="0"/>
    <n v="0"/>
  </r>
  <r>
    <n v="2007"/>
    <x v="924"/>
    <s v=""/>
    <x v="2047"/>
    <n v="2017"/>
    <n v="30588525"/>
    <x v="484"/>
    <x v="922"/>
    <x v="900"/>
    <n v="5854"/>
    <s v="Gislev"/>
    <n v="430"/>
    <m/>
    <x v="18"/>
    <m/>
    <s v="ER"/>
    <s v="Erhvervsværk"/>
    <n v="711220"/>
    <n v="710000"/>
    <x v="1017"/>
    <x v="1"/>
    <s v="pev"/>
    <d v="1998-01-01T00:00:00"/>
    <m/>
    <n v="0.25555600000000001"/>
    <n v="0.09"/>
    <n v="0.14000000000000001"/>
    <x v="21"/>
    <n v="0"/>
    <n v="0"/>
    <n v="0"/>
    <n v="0"/>
    <n v="0"/>
    <n v="0"/>
    <n v="1"/>
    <x v="0"/>
    <x v="0"/>
    <m/>
    <m/>
    <m/>
    <m/>
    <m/>
    <m/>
    <m/>
    <m/>
    <n v="0"/>
    <m/>
    <m/>
    <m/>
    <m/>
    <m/>
    <m/>
    <m/>
    <m/>
    <m/>
    <s v="584598"/>
    <s v="6118796"/>
    <n v="0"/>
    <n v="0"/>
    <n v="0"/>
  </r>
  <r>
    <n v="2008"/>
    <x v="925"/>
    <s v=""/>
    <x v="2048"/>
    <n v="2017"/>
    <n v="31857759"/>
    <x v="485"/>
    <x v="923"/>
    <x v="901"/>
    <n v="8600"/>
    <s v="Silkeborg"/>
    <n v="740"/>
    <n v="226"/>
    <x v="296"/>
    <n v="1"/>
    <s v="FJ"/>
    <s v="Fjernvarmeværk"/>
    <n v="353000"/>
    <n v="350030"/>
    <x v="1018"/>
    <x v="0"/>
    <s v="fvv"/>
    <d v="1981-01-01T00:00:00"/>
    <m/>
    <n v="9.3000000000000007"/>
    <n v="0"/>
    <n v="9.3000000000000007"/>
    <x v="1643"/>
    <n v="62.650799999999997"/>
    <n v="62.650799999999997"/>
    <n v="0"/>
    <n v="0"/>
    <n v="1"/>
    <n v="0"/>
    <n v="0"/>
    <x v="0"/>
    <x v="0"/>
    <m/>
    <m/>
    <m/>
    <m/>
    <m/>
    <m/>
    <n v="58.948084799999997"/>
    <m/>
    <m/>
    <m/>
    <m/>
    <m/>
    <m/>
    <m/>
    <m/>
    <m/>
    <m/>
    <m/>
    <s v="533951,86"/>
    <s v="6224606,27"/>
    <n v="58.948084799999997"/>
    <n v="0"/>
    <n v="0"/>
  </r>
  <r>
    <n v="2008"/>
    <x v="925"/>
    <s v=""/>
    <x v="2049"/>
    <n v="2017"/>
    <n v="31857759"/>
    <x v="485"/>
    <x v="923"/>
    <x v="901"/>
    <n v="8600"/>
    <s v="Silkeborg"/>
    <n v="740"/>
    <n v="226"/>
    <x v="296"/>
    <n v="1"/>
    <s v="FJ"/>
    <s v="Fjernvarmeværk"/>
    <n v="353000"/>
    <n v="350030"/>
    <x v="1019"/>
    <x v="5"/>
    <s v="kvt"/>
    <d v="1979-01-01T00:00:00"/>
    <m/>
    <n v="0.69"/>
    <n v="0.28000000000000003"/>
    <n v="0"/>
    <x v="1644"/>
    <n v="0"/>
    <n v="0"/>
    <n v="5.8737959999999995E-4"/>
    <n v="5.8737959999999995E-4"/>
    <n v="0"/>
    <n v="1"/>
    <n v="0"/>
    <x v="0"/>
    <x v="0"/>
    <m/>
    <m/>
    <m/>
    <n v="2.5108999999999999E-3"/>
    <m/>
    <m/>
    <m/>
    <m/>
    <m/>
    <m/>
    <m/>
    <m/>
    <m/>
    <m/>
    <m/>
    <m/>
    <m/>
    <m/>
    <s v="533951,86"/>
    <s v="6224606,27"/>
    <n v="2.5108999999999999E-3"/>
    <n v="0"/>
    <n v="0"/>
  </r>
  <r>
    <n v="2008"/>
    <x v="925"/>
    <s v=""/>
    <x v="2050"/>
    <n v="2017"/>
    <n v="31857759"/>
    <x v="485"/>
    <x v="923"/>
    <x v="901"/>
    <n v="8600"/>
    <s v="Silkeborg"/>
    <n v="740"/>
    <n v="226"/>
    <x v="296"/>
    <n v="1"/>
    <s v="FJ"/>
    <s v="Fjernvarmeværk"/>
    <n v="353000"/>
    <n v="350030"/>
    <x v="1020"/>
    <x v="0"/>
    <s v="fvv"/>
    <d v="1971-01-01T00:00:00"/>
    <m/>
    <n v="9.3000000000000007"/>
    <n v="0"/>
    <n v="9.3000000000000007"/>
    <x v="1645"/>
    <n v="69.836399999999998"/>
    <n v="69.836399999999998"/>
    <n v="0"/>
    <n v="0"/>
    <n v="1"/>
    <n v="0"/>
    <n v="0"/>
    <x v="0"/>
    <x v="0"/>
    <m/>
    <m/>
    <m/>
    <m/>
    <m/>
    <m/>
    <n v="65.707527600000006"/>
    <m/>
    <m/>
    <m/>
    <m/>
    <m/>
    <m/>
    <m/>
    <m/>
    <m/>
    <m/>
    <m/>
    <s v="533951,86"/>
    <s v="6224606,27"/>
    <n v="65.707527600000006"/>
    <n v="0"/>
    <n v="0"/>
  </r>
  <r>
    <n v="2008"/>
    <x v="925"/>
    <s v=""/>
    <x v="2051"/>
    <n v="2017"/>
    <n v="31857759"/>
    <x v="485"/>
    <x v="923"/>
    <x v="901"/>
    <n v="8600"/>
    <s v="Silkeborg"/>
    <n v="740"/>
    <n v="226"/>
    <x v="296"/>
    <n v="1"/>
    <s v="FJ"/>
    <s v="Fjernvarmeværk"/>
    <n v="353000"/>
    <n v="350030"/>
    <x v="1021"/>
    <x v="0"/>
    <s v="fvv"/>
    <d v="1967-01-01T00:00:00"/>
    <m/>
    <n v="9.3000000000000007"/>
    <n v="0"/>
    <n v="9.3000000000000007"/>
    <x v="1646"/>
    <n v="66.974400000000003"/>
    <n v="66.974400000000003"/>
    <n v="0"/>
    <n v="0"/>
    <n v="1"/>
    <n v="0"/>
    <n v="0"/>
    <x v="0"/>
    <x v="0"/>
    <m/>
    <m/>
    <m/>
    <m/>
    <m/>
    <m/>
    <n v="63.014648399999999"/>
    <m/>
    <m/>
    <m/>
    <m/>
    <m/>
    <m/>
    <m/>
    <m/>
    <m/>
    <m/>
    <m/>
    <s v="533951,86"/>
    <s v="6224606,27"/>
    <n v="63.014648399999999"/>
    <n v="0"/>
    <n v="0"/>
  </r>
  <r>
    <n v="2008"/>
    <x v="925"/>
    <s v=""/>
    <x v="2052"/>
    <n v="2017"/>
    <n v="31857759"/>
    <x v="485"/>
    <x v="923"/>
    <x v="901"/>
    <n v="8600"/>
    <s v="Silkeborg"/>
    <n v="740"/>
    <n v="226"/>
    <x v="296"/>
    <n v="1"/>
    <s v="FJ"/>
    <s v="Fjernvarmeværk"/>
    <n v="353000"/>
    <n v="350030"/>
    <x v="1022"/>
    <x v="0"/>
    <s v="fvv"/>
    <d v="1964-01-01T00:00:00"/>
    <m/>
    <n v="9.3000000000000007"/>
    <n v="0"/>
    <n v="9.3000000000000007"/>
    <x v="1647"/>
    <n v="82.094399999999993"/>
    <n v="82.094399999999993"/>
    <n v="0"/>
    <n v="0"/>
    <n v="1"/>
    <n v="0"/>
    <n v="0"/>
    <x v="0"/>
    <x v="0"/>
    <m/>
    <m/>
    <m/>
    <m/>
    <m/>
    <m/>
    <n v="77.241780000000006"/>
    <m/>
    <m/>
    <m/>
    <m/>
    <m/>
    <m/>
    <m/>
    <m/>
    <m/>
    <m/>
    <m/>
    <s v="533951,86"/>
    <s v="6224606,27"/>
    <n v="77.241780000000006"/>
    <n v="0"/>
    <n v="0"/>
  </r>
  <r>
    <n v="2008"/>
    <x v="925"/>
    <s v=""/>
    <x v="2053"/>
    <n v="2017"/>
    <n v="31857759"/>
    <x v="485"/>
    <x v="923"/>
    <x v="901"/>
    <n v="8600"/>
    <s v="Silkeborg"/>
    <n v="740"/>
    <n v="226"/>
    <x v="296"/>
    <n v="1"/>
    <s v="FJ"/>
    <s v="Fjernvarmeværk"/>
    <n v="353000"/>
    <n v="350030"/>
    <x v="1023"/>
    <x v="0"/>
    <s v="fvv"/>
    <d v="1977-01-01T00:00:00"/>
    <m/>
    <n v="8.5"/>
    <n v="0"/>
    <n v="8.5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33951,86"/>
    <s v="6224606,27"/>
    <n v="0"/>
    <n v="0"/>
    <n v="0"/>
  </r>
  <r>
    <n v="2008"/>
    <x v="925"/>
    <s v=""/>
    <x v="2054"/>
    <n v="2017"/>
    <n v="31857759"/>
    <x v="485"/>
    <x v="923"/>
    <x v="901"/>
    <n v="8600"/>
    <s v="Silkeborg"/>
    <n v="740"/>
    <n v="226"/>
    <x v="296"/>
    <n v="1"/>
    <s v="FJ"/>
    <s v="Fjernvarmeværk"/>
    <n v="353000"/>
    <n v="350030"/>
    <x v="1024"/>
    <x v="0"/>
    <s v="fvv"/>
    <d v="1962-01-01T00:00:00"/>
    <m/>
    <n v="6.98"/>
    <n v="0"/>
    <n v="6.98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33951,86"/>
    <s v="6224606,27"/>
    <n v="0"/>
    <n v="0"/>
    <n v="0"/>
  </r>
  <r>
    <n v="2008"/>
    <x v="925"/>
    <s v=""/>
    <x v="2055"/>
    <n v="2017"/>
    <n v="31857759"/>
    <x v="485"/>
    <x v="923"/>
    <x v="901"/>
    <n v="8600"/>
    <s v="Silkeborg"/>
    <n v="740"/>
    <n v="226"/>
    <x v="296"/>
    <n v="1"/>
    <s v="FJ"/>
    <s v="Fjernvarmeværk"/>
    <n v="353000"/>
    <n v="350030"/>
    <x v="1025"/>
    <x v="0"/>
    <s v="fvv"/>
    <d v="1963-01-01T00:00:00"/>
    <m/>
    <n v="6.98"/>
    <n v="0"/>
    <n v="6.98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33951,86"/>
    <s v="6224606,27"/>
    <n v="0"/>
    <n v="0"/>
    <n v="0"/>
  </r>
  <r>
    <n v="2008"/>
    <x v="925"/>
    <s v=""/>
    <x v="2056"/>
    <n v="2017"/>
    <n v="31857759"/>
    <x v="485"/>
    <x v="923"/>
    <x v="901"/>
    <n v="8600"/>
    <s v="Silkeborg"/>
    <n v="740"/>
    <n v="226"/>
    <x v="296"/>
    <n v="1"/>
    <s v="FJ"/>
    <s v="Fjernvarmeværk"/>
    <n v="353000"/>
    <n v="350030"/>
    <x v="1026"/>
    <x v="0"/>
    <s v="fvv"/>
    <d v="1975-01-01T00:00:00"/>
    <m/>
    <n v="9.3000000000000007"/>
    <n v="0"/>
    <n v="9.3000000000000007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33951,86"/>
    <s v="6224606,27"/>
    <n v="0"/>
    <n v="0"/>
    <n v="0"/>
  </r>
  <r>
    <n v="2008"/>
    <x v="925"/>
    <s v=""/>
    <x v="2057"/>
    <n v="2017"/>
    <n v="31857759"/>
    <x v="485"/>
    <x v="923"/>
    <x v="901"/>
    <n v="8600"/>
    <s v="Silkeborg"/>
    <n v="740"/>
    <n v="226"/>
    <x v="296"/>
    <n v="1"/>
    <s v="FJ"/>
    <s v="Fjernvarmeværk"/>
    <n v="353000"/>
    <n v="350030"/>
    <x v="1027"/>
    <x v="5"/>
    <s v="kvt"/>
    <d v="1979-01-01T00:00:00"/>
    <m/>
    <n v="0.69"/>
    <n v="0.28000000000000003"/>
    <n v="0"/>
    <x v="1644"/>
    <n v="0"/>
    <n v="0"/>
    <n v="5.8737959999999995E-4"/>
    <n v="5.8737959999999995E-4"/>
    <n v="0"/>
    <n v="1"/>
    <n v="0"/>
    <x v="0"/>
    <x v="0"/>
    <m/>
    <m/>
    <m/>
    <n v="2.5108999999999999E-3"/>
    <m/>
    <m/>
    <m/>
    <m/>
    <m/>
    <m/>
    <m/>
    <m/>
    <m/>
    <m/>
    <m/>
    <m/>
    <m/>
    <m/>
    <s v="533951,86"/>
    <s v="6224606,27"/>
    <n v="2.5108999999999999E-3"/>
    <n v="0"/>
    <n v="0"/>
  </r>
  <r>
    <n v="2008"/>
    <x v="926"/>
    <s v=""/>
    <x v="2058"/>
    <n v="2017"/>
    <n v="31857759"/>
    <x v="485"/>
    <x v="924"/>
    <x v="902"/>
    <n v="8600"/>
    <s v="Silkeborg"/>
    <n v="740"/>
    <n v="226"/>
    <x v="296"/>
    <n v="1"/>
    <s v="FJ"/>
    <s v="Fjernvarmeværk"/>
    <n v="353000"/>
    <n v="350030"/>
    <x v="1028"/>
    <x v="0"/>
    <s v="fvv"/>
    <d v="1967-01-01T00:00:00"/>
    <m/>
    <n v="15.46"/>
    <n v="0"/>
    <n v="15.46"/>
    <x v="21"/>
    <n v="1.6344000000000001E-2"/>
    <n v="1.6344000000000001E-2"/>
    <n v="0"/>
    <n v="0"/>
    <n v="1"/>
    <n v="0"/>
    <n v="0"/>
    <x v="0"/>
    <x v="0"/>
    <m/>
    <m/>
    <n v="0"/>
    <n v="0"/>
    <m/>
    <m/>
    <m/>
    <m/>
    <m/>
    <m/>
    <m/>
    <m/>
    <m/>
    <m/>
    <m/>
    <m/>
    <m/>
    <m/>
    <s v="534568,67"/>
    <s v="6226475,31"/>
    <n v="0"/>
    <n v="0"/>
    <n v="0"/>
  </r>
  <r>
    <n v="2008"/>
    <x v="926"/>
    <s v=""/>
    <x v="2059"/>
    <n v="2017"/>
    <n v="31857759"/>
    <x v="485"/>
    <x v="924"/>
    <x v="902"/>
    <n v="8600"/>
    <s v="Silkeborg"/>
    <n v="740"/>
    <n v="226"/>
    <x v="296"/>
    <n v="1"/>
    <s v="FJ"/>
    <s v="Fjernvarmeværk"/>
    <n v="353000"/>
    <n v="350030"/>
    <x v="1029"/>
    <x v="0"/>
    <s v="fvv"/>
    <d v="1967-01-01T00:00:00"/>
    <m/>
    <n v="15.46"/>
    <n v="0"/>
    <n v="15.46"/>
    <x v="21"/>
    <n v="6.3719999999999999E-2"/>
    <n v="6.3719999999999999E-2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34568,67"/>
    <s v="6226475,31"/>
    <n v="0"/>
    <n v="0"/>
    <n v="0"/>
  </r>
  <r>
    <n v="2008"/>
    <x v="926"/>
    <s v=""/>
    <x v="2060"/>
    <n v="2017"/>
    <n v="31857759"/>
    <x v="485"/>
    <x v="924"/>
    <x v="902"/>
    <n v="8600"/>
    <s v="Silkeborg"/>
    <n v="740"/>
    <n v="226"/>
    <x v="296"/>
    <n v="1"/>
    <s v="FJ"/>
    <s v="Fjernvarmeværk"/>
    <n v="353000"/>
    <n v="350030"/>
    <x v="1030"/>
    <x v="0"/>
    <s v="fvv"/>
    <d v="1978-01-01T00:00:00"/>
    <m/>
    <n v="9.3000000000000007"/>
    <n v="0"/>
    <n v="9.3000000000000007"/>
    <x v="21"/>
    <n v="1.1339999999999999E-2"/>
    <n v="1.1339999999999999E-2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34568,67"/>
    <s v="6226475,31"/>
    <n v="0"/>
    <n v="0"/>
    <n v="0"/>
  </r>
  <r>
    <n v="2008"/>
    <x v="926"/>
    <s v=""/>
    <x v="2061"/>
    <n v="2017"/>
    <n v="31857759"/>
    <x v="485"/>
    <x v="924"/>
    <x v="902"/>
    <n v="8600"/>
    <s v="Silkeborg"/>
    <n v="740"/>
    <n v="226"/>
    <x v="296"/>
    <n v="1"/>
    <s v="FJ"/>
    <s v="Fjernvarmeværk"/>
    <n v="353000"/>
    <n v="350030"/>
    <x v="1031"/>
    <x v="0"/>
    <s v="fvv"/>
    <d v="1978-01-01T00:00:00"/>
    <m/>
    <n v="9.3000000000000007"/>
    <n v="0"/>
    <n v="9.3000000000000007"/>
    <x v="21"/>
    <n v="1.872E-3"/>
    <n v="1.872E-3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34568,67"/>
    <s v="6226475,31"/>
    <n v="0"/>
    <n v="0"/>
    <n v="0"/>
  </r>
  <r>
    <n v="2008"/>
    <x v="926"/>
    <s v=""/>
    <x v="2062"/>
    <n v="2017"/>
    <n v="31857759"/>
    <x v="485"/>
    <x v="924"/>
    <x v="902"/>
    <n v="8600"/>
    <s v="Silkeborg"/>
    <n v="740"/>
    <n v="226"/>
    <x v="296"/>
    <n v="1"/>
    <s v="FJ"/>
    <s v="Fjernvarmeværk"/>
    <n v="353000"/>
    <n v="350030"/>
    <x v="1032"/>
    <x v="0"/>
    <s v="fvv"/>
    <d v="1971-01-01T00:00:00"/>
    <m/>
    <n v="15.46"/>
    <n v="0"/>
    <n v="15.46"/>
    <x v="21"/>
    <n v="1.4508E-2"/>
    <n v="1.4508E-2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34568,67"/>
    <s v="6226475,31"/>
    <n v="0"/>
    <n v="0"/>
    <n v="0"/>
  </r>
  <r>
    <n v="2008"/>
    <x v="926"/>
    <s v=""/>
    <x v="2063"/>
    <n v="2017"/>
    <n v="31857759"/>
    <x v="485"/>
    <x v="924"/>
    <x v="902"/>
    <n v="8600"/>
    <s v="Silkeborg"/>
    <n v="740"/>
    <n v="226"/>
    <x v="296"/>
    <n v="1"/>
    <s v="FJ"/>
    <s v="Fjernvarmeværk"/>
    <n v="353000"/>
    <n v="350030"/>
    <x v="1033"/>
    <x v="0"/>
    <s v="fvv"/>
    <d v="1996-01-01T00:00:00"/>
    <m/>
    <n v="15"/>
    <n v="0"/>
    <n v="15.46"/>
    <x v="1648"/>
    <n v="153.62891999999999"/>
    <n v="153.62891999999999"/>
    <n v="0"/>
    <n v="0"/>
    <n v="1"/>
    <n v="0"/>
    <n v="0"/>
    <x v="0"/>
    <x v="0"/>
    <m/>
    <m/>
    <n v="0"/>
    <n v="0"/>
    <m/>
    <m/>
    <n v="149.91514559999999"/>
    <m/>
    <m/>
    <m/>
    <m/>
    <m/>
    <m/>
    <m/>
    <m/>
    <m/>
    <m/>
    <m/>
    <s v="534568,67"/>
    <s v="6226475,31"/>
    <n v="149.91514559999999"/>
    <n v="0"/>
    <n v="0"/>
  </r>
  <r>
    <n v="2008"/>
    <x v="926"/>
    <s v=""/>
    <x v="2064"/>
    <n v="2017"/>
    <n v="31857759"/>
    <x v="485"/>
    <x v="924"/>
    <x v="902"/>
    <n v="8600"/>
    <s v="Silkeborg"/>
    <n v="740"/>
    <n v="226"/>
    <x v="296"/>
    <n v="1"/>
    <s v="FJ"/>
    <s v="Fjernvarmeværk"/>
    <n v="353000"/>
    <n v="350030"/>
    <x v="1034"/>
    <x v="0"/>
    <s v="fvv"/>
    <d v="1996-01-01T00:00:00"/>
    <m/>
    <n v="15"/>
    <n v="0"/>
    <n v="15.46"/>
    <x v="1649"/>
    <n v="168.20676"/>
    <n v="168.20676"/>
    <n v="0"/>
    <n v="0"/>
    <n v="1"/>
    <n v="0"/>
    <n v="0"/>
    <x v="0"/>
    <x v="0"/>
    <m/>
    <m/>
    <n v="0"/>
    <n v="0"/>
    <m/>
    <m/>
    <n v="164.140614"/>
    <m/>
    <m/>
    <m/>
    <m/>
    <m/>
    <m/>
    <m/>
    <m/>
    <m/>
    <m/>
    <m/>
    <s v="534568,67"/>
    <s v="6226475,31"/>
    <n v="164.140614"/>
    <n v="0"/>
    <n v="0"/>
  </r>
  <r>
    <n v="2008"/>
    <x v="926"/>
    <s v=""/>
    <x v="2065"/>
    <n v="2017"/>
    <n v="31857759"/>
    <x v="485"/>
    <x v="924"/>
    <x v="902"/>
    <n v="8600"/>
    <s v="Silkeborg"/>
    <n v="740"/>
    <n v="226"/>
    <x v="296"/>
    <n v="1"/>
    <s v="FJ"/>
    <s v="Fjernvarmeværk"/>
    <n v="353000"/>
    <n v="350030"/>
    <x v="1035"/>
    <x v="5"/>
    <s v="kvt"/>
    <d v="1996-01-01T00:00:00"/>
    <m/>
    <n v="1.79"/>
    <n v="0.68"/>
    <n v="0"/>
    <x v="1650"/>
    <n v="0"/>
    <n v="0"/>
    <n v="1.1952E-3"/>
    <n v="1.1952E-3"/>
    <n v="0"/>
    <n v="1"/>
    <n v="0"/>
    <x v="0"/>
    <x v="0"/>
    <m/>
    <m/>
    <m/>
    <n v="4.6630999999999999E-3"/>
    <m/>
    <m/>
    <m/>
    <m/>
    <m/>
    <m/>
    <m/>
    <m/>
    <m/>
    <m/>
    <m/>
    <m/>
    <m/>
    <m/>
    <s v="534568,67"/>
    <s v="6226475,31"/>
    <n v="4.6630999999999999E-3"/>
    <n v="0"/>
    <n v="0"/>
  </r>
  <r>
    <n v="2008"/>
    <x v="926"/>
    <s v=""/>
    <x v="2066"/>
    <n v="2017"/>
    <n v="31857759"/>
    <x v="485"/>
    <x v="924"/>
    <x v="902"/>
    <n v="8600"/>
    <s v="Silkeborg"/>
    <n v="740"/>
    <n v="226"/>
    <x v="296"/>
    <n v="1"/>
    <s v="FJ"/>
    <s v="Fjernvarmeværk"/>
    <n v="353000"/>
    <n v="350030"/>
    <x v="1036"/>
    <x v="5"/>
    <s v="kvt"/>
    <d v="1996-01-01T00:00:00"/>
    <m/>
    <n v="1.79"/>
    <n v="0.68"/>
    <n v="0"/>
    <x v="1650"/>
    <n v="0"/>
    <n v="0"/>
    <n v="1.1952E-3"/>
    <n v="1.1952E-3"/>
    <n v="0"/>
    <n v="1"/>
    <n v="0"/>
    <x v="0"/>
    <x v="0"/>
    <m/>
    <m/>
    <m/>
    <n v="4.6630999999999999E-3"/>
    <m/>
    <m/>
    <m/>
    <m/>
    <m/>
    <m/>
    <m/>
    <m/>
    <m/>
    <m/>
    <m/>
    <m/>
    <m/>
    <m/>
    <s v="534568,67"/>
    <s v="6226475,31"/>
    <n v="4.6630999999999999E-3"/>
    <n v="0"/>
    <n v="0"/>
  </r>
  <r>
    <n v="2008"/>
    <x v="927"/>
    <s v=""/>
    <x v="2067"/>
    <n v="2017"/>
    <n v="31857759"/>
    <x v="485"/>
    <x v="925"/>
    <x v="903"/>
    <n v="8600"/>
    <s v="Silkeborg"/>
    <n v="740"/>
    <n v="226"/>
    <x v="296"/>
    <m/>
    <s v="FJ"/>
    <s v="Fjernvarmeværk"/>
    <n v="353000"/>
    <n v="350030"/>
    <x v="1037"/>
    <x v="0"/>
    <s v="fvv"/>
    <d v="1975-01-01T00:00:00"/>
    <m/>
    <n v="4.3"/>
    <n v="0"/>
    <n v="4"/>
    <x v="1651"/>
    <n v="22.079736"/>
    <n v="22.079736"/>
    <n v="0"/>
    <n v="0"/>
    <n v="1"/>
    <n v="0"/>
    <n v="0"/>
    <x v="0"/>
    <x v="0"/>
    <m/>
    <m/>
    <m/>
    <n v="0"/>
    <m/>
    <m/>
    <n v="21.4552008"/>
    <m/>
    <m/>
    <m/>
    <m/>
    <m/>
    <m/>
    <m/>
    <m/>
    <m/>
    <m/>
    <m/>
    <s v="537315,19"/>
    <s v="6227919,26"/>
    <n v="21.4552008"/>
    <n v="0"/>
    <n v="0"/>
  </r>
  <r>
    <n v="2008"/>
    <x v="927"/>
    <s v=""/>
    <x v="2068"/>
    <n v="2017"/>
    <n v="31857759"/>
    <x v="485"/>
    <x v="925"/>
    <x v="903"/>
    <n v="8600"/>
    <s v="Silkeborg"/>
    <n v="740"/>
    <n v="226"/>
    <x v="296"/>
    <m/>
    <s v="FJ"/>
    <s v="Fjernvarmeværk"/>
    <n v="353000"/>
    <n v="350030"/>
    <x v="1038"/>
    <x v="0"/>
    <s v="fvv"/>
    <d v="1975-01-01T00:00:00"/>
    <m/>
    <n v="3.2"/>
    <n v="0"/>
    <n v="3.3"/>
    <x v="1652"/>
    <n v="2.722572"/>
    <n v="2.722572"/>
    <n v="0"/>
    <n v="0"/>
    <n v="1"/>
    <n v="0"/>
    <n v="0"/>
    <x v="0"/>
    <x v="0"/>
    <m/>
    <m/>
    <m/>
    <m/>
    <m/>
    <m/>
    <n v="2.6455572000000003"/>
    <m/>
    <m/>
    <m/>
    <m/>
    <m/>
    <m/>
    <m/>
    <m/>
    <m/>
    <m/>
    <m/>
    <s v="537315,19"/>
    <s v="6227919,26"/>
    <n v="2.6455572000000003"/>
    <n v="0"/>
    <n v="0"/>
  </r>
  <r>
    <n v="2008"/>
    <x v="928"/>
    <s v=""/>
    <x v="2069"/>
    <n v="2017"/>
    <n v="31857759"/>
    <x v="485"/>
    <x v="926"/>
    <x v="904"/>
    <n v="8600"/>
    <s v="Silkeborg"/>
    <n v="740"/>
    <n v="226"/>
    <x v="296"/>
    <n v="1"/>
    <s v="DC"/>
    <s v="Decentralt værk"/>
    <n v="353000"/>
    <n v="350030"/>
    <x v="1039"/>
    <x v="9"/>
    <s v="kvt"/>
    <d v="1995-02-12T00:00:00"/>
    <m/>
    <n v="115.02"/>
    <n v="54.25"/>
    <n v="60"/>
    <x v="1653"/>
    <n v="336.54599999999999"/>
    <n v="336.54599999999999"/>
    <n v="412.91640000000001"/>
    <n v="404.71559999999999"/>
    <n v="0.19601932875341094"/>
    <n v="0.80398067124658912"/>
    <n v="0"/>
    <x v="0"/>
    <x v="0"/>
    <m/>
    <m/>
    <m/>
    <m/>
    <m/>
    <m/>
    <n v="858.45105720000004"/>
    <m/>
    <m/>
    <m/>
    <m/>
    <m/>
    <m/>
    <m/>
    <m/>
    <m/>
    <m/>
    <m/>
    <s v="534735,77"/>
    <s v="6228560,03"/>
    <n v="858.45105720000004"/>
    <n v="0"/>
    <n v="0"/>
  </r>
  <r>
    <n v="2008"/>
    <x v="928"/>
    <s v=""/>
    <x v="2070"/>
    <n v="2017"/>
    <n v="31857759"/>
    <x v="485"/>
    <x v="926"/>
    <x v="904"/>
    <n v="8600"/>
    <s v="Silkeborg"/>
    <n v="740"/>
    <n v="226"/>
    <x v="296"/>
    <n v="1"/>
    <s v="DC"/>
    <s v="Decentralt værk"/>
    <n v="353000"/>
    <n v="350030"/>
    <x v="1040"/>
    <x v="9"/>
    <s v="kvt"/>
    <d v="1995-11-01T00:00:00"/>
    <m/>
    <n v="115.02"/>
    <n v="54.3"/>
    <n v="60"/>
    <x v="1654"/>
    <n v="212.24520000000001"/>
    <n v="212.24520000000001"/>
    <n v="260.40960000000001"/>
    <n v="255.2364"/>
    <n v="0.19601917723665871"/>
    <n v="0.80398082276334126"/>
    <n v="0"/>
    <x v="0"/>
    <x v="0"/>
    <m/>
    <m/>
    <m/>
    <m/>
    <m/>
    <m/>
    <n v="541.38886560000003"/>
    <m/>
    <m/>
    <m/>
    <m/>
    <m/>
    <m/>
    <m/>
    <m/>
    <m/>
    <m/>
    <m/>
    <s v="534735,77"/>
    <s v="6228560,03"/>
    <n v="541.38886560000003"/>
    <n v="0"/>
    <n v="0"/>
  </r>
  <r>
    <n v="2008"/>
    <x v="928"/>
    <s v=""/>
    <x v="2071"/>
    <n v="2017"/>
    <n v="31857759"/>
    <x v="485"/>
    <x v="926"/>
    <x v="904"/>
    <n v="8600"/>
    <s v="Silkeborg"/>
    <n v="740"/>
    <n v="226"/>
    <x v="296"/>
    <n v="1"/>
    <s v="DC"/>
    <s v="Decentralt værk"/>
    <n v="353000"/>
    <n v="350030"/>
    <x v="1041"/>
    <x v="5"/>
    <s v="kvt"/>
    <d v="1995-02-12T00:00:00"/>
    <m/>
    <n v="0.05"/>
    <n v="0"/>
    <n v="0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34735,77"/>
    <s v="6228560,03"/>
    <n v="0"/>
    <n v="0"/>
    <n v="0"/>
  </r>
  <r>
    <n v="2008"/>
    <x v="928"/>
    <s v=""/>
    <x v="2072"/>
    <n v="2017"/>
    <n v="31857759"/>
    <x v="485"/>
    <x v="926"/>
    <x v="904"/>
    <n v="8600"/>
    <s v="Silkeborg"/>
    <n v="740"/>
    <n v="226"/>
    <x v="296"/>
    <n v="1"/>
    <s v="DC"/>
    <s v="Decentralt værk"/>
    <n v="353000"/>
    <n v="350030"/>
    <x v="1042"/>
    <x v="0"/>
    <s v="fvv"/>
    <d v="2002-03-12T00:00:00"/>
    <m/>
    <n v="0.8"/>
    <n v="0"/>
    <n v="0"/>
    <x v="1655"/>
    <n v="0"/>
    <n v="0"/>
    <n v="0"/>
    <n v="0"/>
    <n v="1"/>
    <n v="0"/>
    <n v="0"/>
    <x v="0"/>
    <x v="0"/>
    <m/>
    <m/>
    <m/>
    <m/>
    <m/>
    <m/>
    <n v="9.5799132"/>
    <m/>
    <m/>
    <m/>
    <m/>
    <m/>
    <m/>
    <m/>
    <m/>
    <m/>
    <m/>
    <m/>
    <s v="534735,77"/>
    <s v="6228560,03"/>
    <n v="9.5799132"/>
    <n v="0"/>
    <n v="0"/>
  </r>
  <r>
    <n v="2008"/>
    <x v="928"/>
    <s v=""/>
    <x v="2073"/>
    <n v="2017"/>
    <n v="31857759"/>
    <x v="485"/>
    <x v="926"/>
    <x v="904"/>
    <n v="8600"/>
    <s v="Silkeborg"/>
    <n v="740"/>
    <n v="226"/>
    <x v="296"/>
    <n v="1"/>
    <s v="DC"/>
    <s v="Decentralt værk"/>
    <n v="353000"/>
    <n v="350030"/>
    <x v="57"/>
    <x v="2"/>
    <s v="fvv"/>
    <d v="2015-11-20T00:00:00"/>
    <m/>
    <n v="30"/>
    <n v="0"/>
    <n v="30"/>
    <x v="1656"/>
    <n v="73.839600000000004"/>
    <n v="73.839600000000004"/>
    <n v="0"/>
    <n v="0"/>
    <n v="1"/>
    <n v="0"/>
    <n v="0"/>
    <x v="0"/>
    <x v="0"/>
    <m/>
    <m/>
    <m/>
    <m/>
    <m/>
    <m/>
    <m/>
    <m/>
    <m/>
    <m/>
    <m/>
    <m/>
    <m/>
    <m/>
    <m/>
    <m/>
    <m/>
    <n v="72.81662399999999"/>
    <s v="534735,77"/>
    <s v="6228560,03"/>
    <n v="0"/>
    <n v="0"/>
    <n v="72.81662399999999"/>
  </r>
  <r>
    <n v="2008"/>
    <x v="928"/>
    <s v=""/>
    <x v="2074"/>
    <n v="2017"/>
    <n v="31857759"/>
    <x v="485"/>
    <x v="926"/>
    <x v="904"/>
    <n v="8600"/>
    <s v="Silkeborg"/>
    <n v="740"/>
    <n v="226"/>
    <x v="296"/>
    <n v="1"/>
    <s v="DC"/>
    <s v="Decentralt værk"/>
    <n v="353000"/>
    <n v="350030"/>
    <x v="1043"/>
    <x v="15"/>
    <s v="fvv"/>
    <d v="2017-11-15T00:00:00"/>
    <m/>
    <n v="27.712"/>
    <n v="0"/>
    <n v="25"/>
    <x v="1657"/>
    <n v="7.5815999999999999"/>
    <n v="7.5815999999999999"/>
    <n v="0"/>
    <n v="0"/>
    <n v="1"/>
    <n v="0"/>
    <n v="0"/>
    <x v="0"/>
    <x v="0"/>
    <m/>
    <m/>
    <m/>
    <m/>
    <m/>
    <m/>
    <n v="8.4169007999999987"/>
    <m/>
    <m/>
    <m/>
    <m/>
    <m/>
    <m/>
    <m/>
    <m/>
    <m/>
    <m/>
    <m/>
    <s v="534735,77"/>
    <s v="6228560,03"/>
    <n v="8.4169007999999987"/>
    <n v="0"/>
    <n v="0"/>
  </r>
  <r>
    <n v="2008"/>
    <x v="929"/>
    <s v=""/>
    <x v="2075"/>
    <n v="2017"/>
    <n v="31857759"/>
    <x v="485"/>
    <x v="927"/>
    <x v="905"/>
    <n v="8600"/>
    <s v="Silkeborg"/>
    <n v="740"/>
    <n v="226"/>
    <x v="296"/>
    <m/>
    <s v="FJ"/>
    <s v="Fjernvarmeværk"/>
    <n v="353000"/>
    <n v="350030"/>
    <x v="1044"/>
    <x v="0"/>
    <s v="fvv"/>
    <d v="2013-09-01T00:00:00"/>
    <d v="2019-11-12T00:00:00"/>
    <n v="1.7"/>
    <n v="0"/>
    <n v="1.8"/>
    <x v="1658"/>
    <n v="10.735200000000001"/>
    <n v="10.735200000000001"/>
    <n v="0"/>
    <n v="0"/>
    <n v="1"/>
    <n v="0"/>
    <n v="0"/>
    <x v="0"/>
    <x v="0"/>
    <m/>
    <m/>
    <m/>
    <m/>
    <m/>
    <m/>
    <n v="10.428739200000001"/>
    <m/>
    <m/>
    <m/>
    <m/>
    <m/>
    <m/>
    <m/>
    <m/>
    <m/>
    <m/>
    <m/>
    <s v="529069,37"/>
    <s v="6222568,08"/>
    <n v="10.428739200000001"/>
    <n v="0"/>
    <n v="0"/>
  </r>
  <r>
    <n v="2008"/>
    <x v="929"/>
    <s v=""/>
    <x v="2076"/>
    <n v="2017"/>
    <n v="31857759"/>
    <x v="485"/>
    <x v="927"/>
    <x v="905"/>
    <n v="8600"/>
    <s v="Silkeborg"/>
    <n v="740"/>
    <n v="226"/>
    <x v="296"/>
    <m/>
    <s v="FJ"/>
    <s v="Fjernvarmeværk"/>
    <n v="353000"/>
    <n v="350030"/>
    <x v="1045"/>
    <x v="0"/>
    <s v="fvv"/>
    <d v="2015-09-15T00:00:00"/>
    <d v="2019-11-12T00:00:00"/>
    <n v="2.742"/>
    <n v="0"/>
    <n v="2.8130000000000002"/>
    <x v="1659"/>
    <n v="25.522200000000002"/>
    <n v="25.522200000000002"/>
    <n v="0"/>
    <n v="0"/>
    <n v="1"/>
    <n v="0"/>
    <n v="0"/>
    <x v="0"/>
    <x v="0"/>
    <m/>
    <m/>
    <m/>
    <m/>
    <m/>
    <m/>
    <n v="24.793639200000001"/>
    <m/>
    <m/>
    <m/>
    <m/>
    <m/>
    <m/>
    <m/>
    <m/>
    <m/>
    <m/>
    <m/>
    <s v="529069,37"/>
    <s v="6222568,08"/>
    <n v="24.793639200000001"/>
    <n v="0"/>
    <n v="0"/>
  </r>
  <r>
    <n v="2008"/>
    <x v="930"/>
    <s v=""/>
    <x v="2077"/>
    <n v="2017"/>
    <n v="31857759"/>
    <x v="485"/>
    <x v="928"/>
    <x v="906"/>
    <n v="8600"/>
    <s v="Silkeborg"/>
    <n v="740"/>
    <n v="226"/>
    <x v="296"/>
    <m/>
    <s v="FJ"/>
    <s v="Fjernvarmeværk"/>
    <n v="353000"/>
    <n v="350030"/>
    <x v="1046"/>
    <x v="3"/>
    <s v="fvv"/>
    <d v="2017-01-01T00:00:00"/>
    <m/>
    <n v="110"/>
    <n v="0"/>
    <n v="110"/>
    <x v="1660"/>
    <n v="200.54519999999999"/>
    <n v="192.87719999999999"/>
    <n v="0"/>
    <n v="0"/>
    <n v="1"/>
    <n v="0"/>
    <n v="0"/>
    <x v="0"/>
    <x v="0"/>
    <m/>
    <m/>
    <m/>
    <m/>
    <m/>
    <m/>
    <m/>
    <m/>
    <m/>
    <m/>
    <m/>
    <m/>
    <m/>
    <m/>
    <m/>
    <n v="200.54520000000002"/>
    <m/>
    <m/>
    <s v="534396,88"/>
    <s v="6229294,83"/>
    <n v="0"/>
    <n v="200.54520000000002"/>
    <n v="0"/>
  </r>
  <r>
    <n v="2010"/>
    <x v="931"/>
    <s v=""/>
    <x v="2078"/>
    <n v="2017"/>
    <n v="11326943"/>
    <x v="486"/>
    <x v="929"/>
    <x v="907"/>
    <n v="6392"/>
    <s v="Bolderslev"/>
    <n v="580"/>
    <m/>
    <x v="18"/>
    <m/>
    <s v="ER"/>
    <s v="Erhvervsværk"/>
    <n v="107110"/>
    <n v="100040"/>
    <x v="195"/>
    <x v="1"/>
    <s v="pev"/>
    <d v="1994-05-18T00:00:00"/>
    <m/>
    <n v="1.42"/>
    <n v="0.52"/>
    <n v="0.68"/>
    <x v="1661"/>
    <n v="14.4"/>
    <n v="0"/>
    <n v="8.2260000000000009"/>
    <n v="0"/>
    <n v="0"/>
    <n v="0.66678545765101405"/>
    <n v="0.33321454234898595"/>
    <x v="0"/>
    <x v="0"/>
    <m/>
    <m/>
    <m/>
    <m/>
    <m/>
    <m/>
    <n v="21.607700400000002"/>
    <m/>
    <m/>
    <m/>
    <m/>
    <m/>
    <m/>
    <m/>
    <m/>
    <m/>
    <m/>
    <m/>
    <s v="517507,54"/>
    <s v="6093524,7"/>
    <n v="21.607700400000002"/>
    <n v="0"/>
    <n v="0"/>
  </r>
  <r>
    <n v="2014"/>
    <x v="932"/>
    <s v=""/>
    <x v="2079"/>
    <n v="2017"/>
    <n v="31592488"/>
    <x v="487"/>
    <x v="930"/>
    <x v="908"/>
    <n v="3400"/>
    <s v="Hillerød"/>
    <n v="219"/>
    <n v="18"/>
    <x v="19"/>
    <n v="1"/>
    <s v="FJ"/>
    <s v="Fjernvarmeværk"/>
    <n v="353000"/>
    <n v="350030"/>
    <x v="13"/>
    <x v="0"/>
    <s v="fvv"/>
    <d v="1969-01-01T00:00:00"/>
    <m/>
    <n v="8"/>
    <n v="0"/>
    <n v="8"/>
    <x v="1662"/>
    <n v="92.191999999999993"/>
    <n v="92.191999999999993"/>
    <n v="0"/>
    <n v="0"/>
    <n v="1"/>
    <n v="0"/>
    <n v="0"/>
    <x v="0"/>
    <x v="0"/>
    <m/>
    <m/>
    <m/>
    <m/>
    <m/>
    <m/>
    <n v="96.033247199999991"/>
    <m/>
    <m/>
    <m/>
    <m/>
    <m/>
    <m/>
    <m/>
    <m/>
    <m/>
    <m/>
    <m/>
    <s v="706113,6"/>
    <s v="6203036,49"/>
    <n v="96.033247199999991"/>
    <n v="0"/>
    <n v="0"/>
  </r>
  <r>
    <n v="2014"/>
    <x v="932"/>
    <s v=""/>
    <x v="2080"/>
    <n v="2017"/>
    <n v="31592488"/>
    <x v="487"/>
    <x v="930"/>
    <x v="908"/>
    <n v="3400"/>
    <s v="Hillerød"/>
    <n v="219"/>
    <n v="18"/>
    <x v="19"/>
    <n v="1"/>
    <s v="FJ"/>
    <s v="Fjernvarmeværk"/>
    <n v="353000"/>
    <n v="350030"/>
    <x v="16"/>
    <x v="0"/>
    <s v="fvv"/>
    <d v="2006-01-01T00:00:00"/>
    <m/>
    <n v="12"/>
    <n v="0"/>
    <n v="12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706113,6"/>
    <s v="6203036,49"/>
    <n v="0"/>
    <n v="0"/>
    <n v="0"/>
  </r>
  <r>
    <n v="2014"/>
    <x v="932"/>
    <s v=""/>
    <x v="2081"/>
    <n v="2017"/>
    <n v="31592488"/>
    <x v="487"/>
    <x v="930"/>
    <x v="908"/>
    <n v="3400"/>
    <s v="Hillerød"/>
    <n v="219"/>
    <n v="18"/>
    <x v="19"/>
    <n v="1"/>
    <s v="FJ"/>
    <s v="Fjernvarmeværk"/>
    <n v="353000"/>
    <n v="350030"/>
    <x v="76"/>
    <x v="0"/>
    <s v="fvv"/>
    <d v="2006-01-01T00:00:00"/>
    <m/>
    <n v="12"/>
    <n v="0"/>
    <n v="12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706113,6"/>
    <s v="6203036,49"/>
    <n v="0"/>
    <n v="0"/>
    <n v="0"/>
  </r>
  <r>
    <n v="2014"/>
    <x v="932"/>
    <s v=""/>
    <x v="2082"/>
    <n v="2017"/>
    <n v="31592488"/>
    <x v="487"/>
    <x v="930"/>
    <x v="908"/>
    <n v="3400"/>
    <s v="Hillerød"/>
    <n v="219"/>
    <n v="18"/>
    <x v="19"/>
    <n v="1"/>
    <s v="FJ"/>
    <s v="Fjernvarmeværk"/>
    <n v="353000"/>
    <n v="350030"/>
    <x v="4"/>
    <x v="0"/>
    <s v="fvv"/>
    <d v="1967-01-01T00:00:00"/>
    <m/>
    <n v="8"/>
    <n v="0"/>
    <n v="8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706113,6"/>
    <s v="6203036,49"/>
    <n v="0"/>
    <n v="0"/>
    <n v="0"/>
  </r>
  <r>
    <n v="2014"/>
    <x v="932"/>
    <s v=""/>
    <x v="2083"/>
    <n v="2017"/>
    <n v="31592488"/>
    <x v="487"/>
    <x v="930"/>
    <x v="908"/>
    <n v="3400"/>
    <s v="Hillerød"/>
    <n v="219"/>
    <n v="18"/>
    <x v="19"/>
    <n v="1"/>
    <s v="FJ"/>
    <s v="Fjernvarmeværk"/>
    <n v="353000"/>
    <n v="350030"/>
    <x v="6"/>
    <x v="0"/>
    <s v="fvv"/>
    <d v="1967-01-01T00:00:00"/>
    <m/>
    <n v="8"/>
    <n v="0"/>
    <n v="8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706113,6"/>
    <s v="6203036,49"/>
    <n v="0"/>
    <n v="0"/>
    <n v="0"/>
  </r>
  <r>
    <n v="2014"/>
    <x v="933"/>
    <s v=""/>
    <x v="2084"/>
    <n v="2017"/>
    <n v="31592488"/>
    <x v="487"/>
    <x v="931"/>
    <x v="909"/>
    <n v="3400"/>
    <s v="Hillerød"/>
    <n v="219"/>
    <n v="18"/>
    <x v="19"/>
    <n v="1"/>
    <s v="FJ"/>
    <s v="Fjernvarmeværk"/>
    <n v="353000"/>
    <n v="350030"/>
    <x v="1047"/>
    <x v="0"/>
    <s v="fvv"/>
    <d v="1974-01-01T00:00:00"/>
    <m/>
    <n v="9.3000000000000007"/>
    <n v="0"/>
    <n v="9.3000000000000007"/>
    <x v="1663"/>
    <n v="25.456"/>
    <n v="25.456"/>
    <n v="0"/>
    <n v="0"/>
    <n v="1"/>
    <n v="0"/>
    <n v="0"/>
    <x v="0"/>
    <x v="0"/>
    <m/>
    <m/>
    <m/>
    <m/>
    <m/>
    <m/>
    <n v="26.516595600000002"/>
    <m/>
    <m/>
    <m/>
    <m/>
    <m/>
    <m/>
    <m/>
    <m/>
    <m/>
    <m/>
    <m/>
    <s v="704336,54"/>
    <s v="6204597,4"/>
    <n v="26.516595600000002"/>
    <n v="0"/>
    <n v="0"/>
  </r>
  <r>
    <n v="2014"/>
    <x v="933"/>
    <s v=""/>
    <x v="2085"/>
    <n v="2017"/>
    <n v="31592488"/>
    <x v="487"/>
    <x v="931"/>
    <x v="909"/>
    <n v="3400"/>
    <s v="Hillerød"/>
    <n v="219"/>
    <n v="18"/>
    <x v="19"/>
    <n v="1"/>
    <s v="FJ"/>
    <s v="Fjernvarmeværk"/>
    <n v="353000"/>
    <n v="350030"/>
    <x v="1048"/>
    <x v="0"/>
    <s v="fvv"/>
    <d v="1974-01-01T00:00:00"/>
    <m/>
    <n v="9.3000000000000007"/>
    <n v="0"/>
    <n v="9.3000000000000007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704336,54"/>
    <s v="6204597,4"/>
    <n v="0"/>
    <n v="0"/>
    <n v="0"/>
  </r>
  <r>
    <n v="2014"/>
    <x v="933"/>
    <s v=""/>
    <x v="2086"/>
    <n v="2017"/>
    <n v="31592488"/>
    <x v="487"/>
    <x v="931"/>
    <x v="909"/>
    <n v="3400"/>
    <s v="Hillerød"/>
    <n v="219"/>
    <n v="18"/>
    <x v="19"/>
    <n v="1"/>
    <s v="FJ"/>
    <s v="Fjernvarmeværk"/>
    <n v="353000"/>
    <n v="350030"/>
    <x v="1049"/>
    <x v="0"/>
    <s v="fvv"/>
    <d v="1978-01-01T00:00:00"/>
    <m/>
    <n v="9.3000000000000007"/>
    <n v="0"/>
    <n v="9.3000000000000007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704336,54"/>
    <s v="6204597,4"/>
    <n v="0"/>
    <n v="0"/>
    <n v="0"/>
  </r>
  <r>
    <n v="2014"/>
    <x v="933"/>
    <s v=""/>
    <x v="2087"/>
    <n v="2017"/>
    <n v="31592488"/>
    <x v="487"/>
    <x v="931"/>
    <x v="909"/>
    <n v="3400"/>
    <s v="Hillerød"/>
    <n v="219"/>
    <n v="18"/>
    <x v="19"/>
    <n v="1"/>
    <s v="FJ"/>
    <s v="Fjernvarmeværk"/>
    <n v="353000"/>
    <n v="350030"/>
    <x v="1050"/>
    <x v="3"/>
    <s v="fvv"/>
    <d v="2010-01-01T00:00:00"/>
    <m/>
    <n v="0.78"/>
    <n v="0"/>
    <n v="0.78"/>
    <x v="1664"/>
    <n v="1.0589999999999999"/>
    <n v="1.0589999999999999"/>
    <n v="0"/>
    <n v="0"/>
    <n v="1"/>
    <n v="0"/>
    <n v="0"/>
    <x v="0"/>
    <x v="0"/>
    <m/>
    <m/>
    <m/>
    <m/>
    <m/>
    <m/>
    <m/>
    <m/>
    <m/>
    <m/>
    <m/>
    <m/>
    <m/>
    <m/>
    <m/>
    <n v="1.0589999999999999"/>
    <m/>
    <m/>
    <s v="704336,54"/>
    <s v="6204597,4"/>
    <n v="0"/>
    <n v="1.0589999999999999"/>
    <n v="0"/>
  </r>
  <r>
    <n v="2014"/>
    <x v="934"/>
    <s v=""/>
    <x v="2088"/>
    <n v="2017"/>
    <n v="31592488"/>
    <x v="487"/>
    <x v="932"/>
    <x v="910"/>
    <n v="3400"/>
    <s v="Hillerød"/>
    <n v="219"/>
    <n v="18"/>
    <x v="19"/>
    <n v="1"/>
    <s v="FJ"/>
    <s v="Fjernvarmeværk"/>
    <n v="353000"/>
    <n v="350030"/>
    <x v="1051"/>
    <x v="0"/>
    <s v="fvv"/>
    <d v="1974-01-01T00:00:00"/>
    <m/>
    <n v="9.3000000000000007"/>
    <n v="0"/>
    <n v="9.3000000000000007"/>
    <x v="1665"/>
    <n v="68.366"/>
    <n v="68.366"/>
    <n v="0"/>
    <n v="0"/>
    <n v="1"/>
    <n v="0"/>
    <n v="0"/>
    <x v="0"/>
    <x v="0"/>
    <m/>
    <m/>
    <m/>
    <m/>
    <m/>
    <m/>
    <n v="71.214066000000003"/>
    <m/>
    <m/>
    <m/>
    <m/>
    <m/>
    <m/>
    <m/>
    <m/>
    <m/>
    <m/>
    <m/>
    <s v="709036,11"/>
    <s v="6203432,51"/>
    <n v="71.214066000000003"/>
    <n v="0"/>
    <n v="0"/>
  </r>
  <r>
    <n v="2014"/>
    <x v="934"/>
    <s v=""/>
    <x v="2089"/>
    <n v="2017"/>
    <n v="31592488"/>
    <x v="487"/>
    <x v="932"/>
    <x v="910"/>
    <n v="3400"/>
    <s v="Hillerød"/>
    <n v="219"/>
    <n v="18"/>
    <x v="19"/>
    <n v="1"/>
    <s v="FJ"/>
    <s v="Fjernvarmeværk"/>
    <n v="353000"/>
    <n v="350030"/>
    <x v="1052"/>
    <x v="0"/>
    <s v="fvv"/>
    <d v="1974-01-01T00:00:00"/>
    <m/>
    <n v="9.3000000000000007"/>
    <n v="0"/>
    <n v="9.3000000000000007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709036,11"/>
    <s v="6203432,51"/>
    <n v="0"/>
    <n v="0"/>
    <n v="0"/>
  </r>
  <r>
    <n v="2014"/>
    <x v="934"/>
    <s v=""/>
    <x v="2090"/>
    <n v="2017"/>
    <n v="31592488"/>
    <x v="487"/>
    <x v="932"/>
    <x v="910"/>
    <n v="3400"/>
    <s v="Hillerød"/>
    <n v="219"/>
    <n v="18"/>
    <x v="19"/>
    <n v="1"/>
    <s v="FJ"/>
    <s v="Fjernvarmeværk"/>
    <n v="353000"/>
    <n v="350030"/>
    <x v="1053"/>
    <x v="0"/>
    <s v="fvv"/>
    <d v="1974-01-01T00:00:00"/>
    <m/>
    <n v="9.3000000000000007"/>
    <n v="0"/>
    <n v="9.3000000000000007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709036,11"/>
    <s v="6203432,51"/>
    <n v="0"/>
    <n v="0"/>
    <n v="0"/>
  </r>
  <r>
    <n v="2014"/>
    <x v="934"/>
    <s v=""/>
    <x v="2091"/>
    <n v="2017"/>
    <n v="31592488"/>
    <x v="487"/>
    <x v="932"/>
    <x v="910"/>
    <n v="3400"/>
    <s v="Hillerød"/>
    <n v="219"/>
    <n v="18"/>
    <x v="19"/>
    <n v="1"/>
    <s v="FJ"/>
    <s v="Fjernvarmeværk"/>
    <n v="353000"/>
    <n v="350030"/>
    <x v="1054"/>
    <x v="3"/>
    <s v="fvv"/>
    <d v="2010-01-01T00:00:00"/>
    <m/>
    <n v="0.22"/>
    <n v="0"/>
    <n v="0.22"/>
    <x v="1666"/>
    <n v="0.41199999999999998"/>
    <n v="0.41199999999999998"/>
    <n v="0"/>
    <n v="0"/>
    <n v="1"/>
    <n v="0"/>
    <n v="0"/>
    <x v="0"/>
    <x v="0"/>
    <m/>
    <m/>
    <m/>
    <m/>
    <m/>
    <m/>
    <m/>
    <m/>
    <m/>
    <m/>
    <m/>
    <m/>
    <m/>
    <m/>
    <m/>
    <n v="0.41199999999999998"/>
    <m/>
    <m/>
    <s v="709036,11"/>
    <s v="6203432,51"/>
    <n v="0"/>
    <n v="0.41199999999999998"/>
    <n v="0"/>
  </r>
  <r>
    <n v="2014"/>
    <x v="935"/>
    <s v=""/>
    <x v="2092"/>
    <n v="2017"/>
    <n v="31592488"/>
    <x v="487"/>
    <x v="933"/>
    <x v="911"/>
    <n v="3400"/>
    <s v="Hillerød"/>
    <n v="219"/>
    <n v="18"/>
    <x v="19"/>
    <n v="1"/>
    <s v="FJ"/>
    <s v="Fjernvarmeværk"/>
    <n v="353000"/>
    <n v="350030"/>
    <x v="1055"/>
    <x v="0"/>
    <s v="fvv"/>
    <d v="1972-01-01T00:00:00"/>
    <m/>
    <n v="9.3000000000000007"/>
    <n v="0"/>
    <n v="9.3000000000000007"/>
    <x v="1667"/>
    <n v="73.415999999999997"/>
    <n v="73.415999999999997"/>
    <n v="0"/>
    <n v="0"/>
    <n v="1"/>
    <n v="0"/>
    <n v="0"/>
    <x v="0"/>
    <x v="0"/>
    <m/>
    <m/>
    <m/>
    <m/>
    <m/>
    <m/>
    <n v="76.475401199999993"/>
    <m/>
    <m/>
    <m/>
    <m/>
    <m/>
    <m/>
    <m/>
    <m/>
    <m/>
    <m/>
    <m/>
    <s v="707401,61"/>
    <s v="6204169,13"/>
    <n v="76.475401199999993"/>
    <n v="0"/>
    <n v="0"/>
  </r>
  <r>
    <n v="2014"/>
    <x v="935"/>
    <s v=""/>
    <x v="2093"/>
    <n v="2017"/>
    <n v="31592488"/>
    <x v="487"/>
    <x v="933"/>
    <x v="911"/>
    <n v="3400"/>
    <s v="Hillerød"/>
    <n v="219"/>
    <n v="18"/>
    <x v="19"/>
    <n v="1"/>
    <s v="FJ"/>
    <s v="Fjernvarmeværk"/>
    <n v="353000"/>
    <n v="350030"/>
    <x v="1056"/>
    <x v="0"/>
    <s v="fvv"/>
    <d v="1965-01-01T00:00:00"/>
    <m/>
    <n v="7.3"/>
    <n v="0"/>
    <n v="7.3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707401,61"/>
    <s v="6204169,13"/>
    <n v="0"/>
    <n v="0"/>
    <n v="0"/>
  </r>
  <r>
    <n v="2014"/>
    <x v="935"/>
    <s v=""/>
    <x v="2094"/>
    <n v="2017"/>
    <n v="31592488"/>
    <x v="487"/>
    <x v="933"/>
    <x v="911"/>
    <n v="3400"/>
    <s v="Hillerød"/>
    <n v="219"/>
    <n v="18"/>
    <x v="19"/>
    <n v="1"/>
    <s v="FJ"/>
    <s v="Fjernvarmeværk"/>
    <n v="353000"/>
    <n v="350030"/>
    <x v="1057"/>
    <x v="0"/>
    <s v="fvv"/>
    <d v="1967-01-01T00:00:00"/>
    <m/>
    <n v="7.3"/>
    <n v="0"/>
    <n v="7.3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707401,61"/>
    <s v="6204169,13"/>
    <n v="0"/>
    <n v="0"/>
    <n v="0"/>
  </r>
  <r>
    <n v="2014"/>
    <x v="935"/>
    <s v=""/>
    <x v="2095"/>
    <n v="2017"/>
    <n v="31592488"/>
    <x v="487"/>
    <x v="933"/>
    <x v="911"/>
    <n v="3400"/>
    <s v="Hillerød"/>
    <n v="219"/>
    <n v="18"/>
    <x v="19"/>
    <n v="1"/>
    <s v="FJ"/>
    <s v="Fjernvarmeværk"/>
    <n v="353000"/>
    <n v="350030"/>
    <x v="1058"/>
    <x v="0"/>
    <s v="fvv"/>
    <d v="1969-01-01T00:00:00"/>
    <m/>
    <n v="9.3000000000000007"/>
    <n v="0"/>
    <n v="9.3000000000000007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707401,61"/>
    <s v="6204169,13"/>
    <n v="0"/>
    <n v="0"/>
    <n v="0"/>
  </r>
  <r>
    <n v="2014"/>
    <x v="935"/>
    <s v=""/>
    <x v="2096"/>
    <n v="2017"/>
    <n v="31592488"/>
    <x v="487"/>
    <x v="933"/>
    <x v="911"/>
    <n v="3400"/>
    <s v="Hillerød"/>
    <n v="219"/>
    <n v="18"/>
    <x v="19"/>
    <n v="1"/>
    <s v="FJ"/>
    <s v="Fjernvarmeværk"/>
    <n v="353000"/>
    <n v="350030"/>
    <x v="1059"/>
    <x v="3"/>
    <s v="fvv"/>
    <d v="2010-01-01T00:00:00"/>
    <m/>
    <n v="0.81"/>
    <n v="0"/>
    <n v="0.81"/>
    <x v="1668"/>
    <n v="1.0840000000000001"/>
    <n v="1.0840000000000001"/>
    <n v="0"/>
    <n v="0"/>
    <n v="1"/>
    <n v="0"/>
    <n v="0"/>
    <x v="0"/>
    <x v="0"/>
    <m/>
    <m/>
    <m/>
    <m/>
    <m/>
    <m/>
    <m/>
    <m/>
    <m/>
    <m/>
    <m/>
    <m/>
    <m/>
    <m/>
    <m/>
    <n v="1.0840000000000001"/>
    <m/>
    <m/>
    <s v="707401,61"/>
    <s v="6204169,13"/>
    <n v="0"/>
    <n v="1.0840000000000001"/>
    <n v="0"/>
  </r>
  <r>
    <n v="2014"/>
    <x v="936"/>
    <s v=""/>
    <x v="2097"/>
    <n v="2017"/>
    <n v="31592488"/>
    <x v="487"/>
    <x v="934"/>
    <x v="912"/>
    <n v="3400"/>
    <s v="Hillerød"/>
    <n v="219"/>
    <n v="18"/>
    <x v="19"/>
    <m/>
    <s v="FJ"/>
    <s v="Fjernvarmeværk"/>
    <n v="353000"/>
    <n v="350030"/>
    <x v="1060"/>
    <x v="0"/>
    <s v="fvv"/>
    <d v="2006-01-01T00:00:00"/>
    <m/>
    <n v="10.4"/>
    <n v="0"/>
    <n v="9.5"/>
    <x v="1669"/>
    <n v="78.073999999999998"/>
    <n v="78.073999999999998"/>
    <n v="0"/>
    <n v="0"/>
    <n v="1"/>
    <n v="0"/>
    <n v="0"/>
    <x v="0"/>
    <x v="0"/>
    <m/>
    <m/>
    <m/>
    <m/>
    <m/>
    <m/>
    <n v="13.246318799999999"/>
    <m/>
    <m/>
    <m/>
    <n v="0"/>
    <m/>
    <n v="70.665000000000006"/>
    <m/>
    <m/>
    <m/>
    <m/>
    <m/>
    <s v="704157"/>
    <s v="6203077"/>
    <n v="13.246318799999999"/>
    <n v="70.665000000000006"/>
    <n v="0"/>
  </r>
  <r>
    <n v="2014"/>
    <x v="937"/>
    <s v=""/>
    <x v="2098"/>
    <n v="2017"/>
    <n v="31592488"/>
    <x v="487"/>
    <x v="935"/>
    <x v="913"/>
    <n v="3400"/>
    <s v="Hillerød"/>
    <n v="219"/>
    <n v="18"/>
    <x v="19"/>
    <m/>
    <s v="FJ"/>
    <s v="Fjernvarmeværk"/>
    <n v="353000"/>
    <n v="350030"/>
    <x v="1061"/>
    <x v="3"/>
    <s v="fvv"/>
    <d v="2008-11-01T00:00:00"/>
    <m/>
    <n v="2.1"/>
    <n v="0"/>
    <n v="2.1"/>
    <x v="1670"/>
    <n v="4.0716000000000001"/>
    <n v="4.0716000000000001"/>
    <n v="0"/>
    <n v="0"/>
    <n v="1"/>
    <n v="0"/>
    <n v="0"/>
    <x v="0"/>
    <x v="0"/>
    <m/>
    <m/>
    <m/>
    <m/>
    <m/>
    <m/>
    <m/>
    <m/>
    <m/>
    <m/>
    <m/>
    <m/>
    <m/>
    <m/>
    <m/>
    <n v="4.0716000000000001"/>
    <m/>
    <m/>
    <s v="703170"/>
    <s v="6203650"/>
    <n v="0"/>
    <n v="4.0716000000000001"/>
    <n v="0"/>
  </r>
  <r>
    <n v="2014"/>
    <x v="938"/>
    <s v=""/>
    <x v="2099"/>
    <n v="2017"/>
    <n v="31592488"/>
    <x v="487"/>
    <x v="936"/>
    <x v="914"/>
    <n v="3400"/>
    <s v="Hillerød"/>
    <n v="219"/>
    <n v="18"/>
    <x v="19"/>
    <m/>
    <s v="FJ"/>
    <s v="Fjernvarmeværk"/>
    <n v="353000"/>
    <n v="350030"/>
    <x v="3"/>
    <x v="0"/>
    <s v="fvv"/>
    <d v="2013-10-01T00:00:00"/>
    <m/>
    <n v="7.4"/>
    <n v="0"/>
    <n v="8.14"/>
    <x v="1671"/>
    <n v="165.179"/>
    <n v="165.179"/>
    <n v="0"/>
    <n v="0"/>
    <n v="1"/>
    <n v="0"/>
    <n v="0"/>
    <x v="0"/>
    <x v="0"/>
    <m/>
    <m/>
    <m/>
    <m/>
    <m/>
    <m/>
    <m/>
    <m/>
    <m/>
    <m/>
    <n v="168.617860173"/>
    <m/>
    <m/>
    <m/>
    <m/>
    <m/>
    <m/>
    <m/>
    <s v="704219,09"/>
    <s v="6203121,63"/>
    <n v="0"/>
    <n v="168.617860173"/>
    <n v="0"/>
  </r>
  <r>
    <n v="2015"/>
    <x v="939"/>
    <s v=""/>
    <x v="2100"/>
    <n v="2017"/>
    <n v="28672330"/>
    <x v="488"/>
    <x v="937"/>
    <x v="915"/>
    <n v="4600"/>
    <s v="Køge"/>
    <n v="259"/>
    <n v="2"/>
    <x v="5"/>
    <m/>
    <s v="FJ"/>
    <s v="Fjernvarmeværk"/>
    <n v="351400"/>
    <n v="350010"/>
    <x v="1062"/>
    <x v="0"/>
    <s v="fvv"/>
    <d v="1995-01-01T00:00:00"/>
    <m/>
    <n v="5"/>
    <n v="0"/>
    <n v="3.1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700789,43"/>
    <s v="6152801,71"/>
    <n v="0"/>
    <n v="0"/>
    <n v="0"/>
  </r>
  <r>
    <n v="2016"/>
    <x v="940"/>
    <s v=""/>
    <x v="2101"/>
    <n v="2017"/>
    <n v="31303664"/>
    <x v="489"/>
    <x v="938"/>
    <x v="916"/>
    <n v="6100"/>
    <s v="Haderslev"/>
    <n v="510"/>
    <m/>
    <x v="18"/>
    <m/>
    <s v="ER"/>
    <s v="Erhvervsværk"/>
    <n v="14620"/>
    <n v="10000"/>
    <x v="1063"/>
    <x v="1"/>
    <s v="pev"/>
    <d v="1994-01-01T00:00:00"/>
    <m/>
    <n v="0.2"/>
    <n v="0.06"/>
    <n v="0.12"/>
    <x v="1672"/>
    <n v="1.0436399999999999"/>
    <n v="0"/>
    <n v="0.63"/>
    <n v="0.63"/>
    <n v="0"/>
    <n v="0.73495530272247056"/>
    <n v="0.26504469727752944"/>
    <x v="0"/>
    <x v="0"/>
    <m/>
    <m/>
    <m/>
    <m/>
    <m/>
    <m/>
    <m/>
    <m/>
    <n v="1.9687999999999999"/>
    <m/>
    <m/>
    <m/>
    <m/>
    <m/>
    <m/>
    <m/>
    <m/>
    <m/>
    <s v="543626,9"/>
    <s v="6122267,45"/>
    <n v="0"/>
    <n v="1.9687999999999999"/>
    <n v="0"/>
  </r>
  <r>
    <n v="2019"/>
    <x v="941"/>
    <s v=""/>
    <x v="2102"/>
    <n v="2017"/>
    <n v="31582148"/>
    <x v="490"/>
    <x v="939"/>
    <x v="917"/>
    <n v="3730"/>
    <s v="Nexø"/>
    <n v="400"/>
    <n v="67"/>
    <x v="310"/>
    <m/>
    <s v="FJ"/>
    <s v="Fjernvarmeværk"/>
    <n v="353000"/>
    <n v="350030"/>
    <x v="1064"/>
    <x v="0"/>
    <s v="fvv"/>
    <d v="1989-08-01T00:00:00"/>
    <m/>
    <n v="5"/>
    <n v="0"/>
    <n v="5"/>
    <x v="1673"/>
    <n v="1.4472"/>
    <n v="1.4472"/>
    <n v="0"/>
    <n v="0"/>
    <n v="1"/>
    <n v="0"/>
    <n v="0"/>
    <x v="0"/>
    <x v="0"/>
    <m/>
    <m/>
    <m/>
    <m/>
    <m/>
    <m/>
    <m/>
    <m/>
    <m/>
    <n v="1.45"/>
    <m/>
    <m/>
    <m/>
    <m/>
    <m/>
    <m/>
    <m/>
    <m/>
    <s v="890622"/>
    <s v="6118794"/>
    <n v="0"/>
    <n v="1.45"/>
    <n v="0"/>
  </r>
  <r>
    <n v="2019"/>
    <x v="941"/>
    <s v=""/>
    <x v="2103"/>
    <n v="2017"/>
    <n v="31582148"/>
    <x v="490"/>
    <x v="939"/>
    <x v="917"/>
    <n v="3730"/>
    <s v="Nexø"/>
    <n v="400"/>
    <n v="67"/>
    <x v="310"/>
    <m/>
    <s v="FJ"/>
    <s v="Fjernvarmeværk"/>
    <n v="353000"/>
    <n v="350030"/>
    <x v="69"/>
    <x v="0"/>
    <s v="fvv"/>
    <d v="1989-04-01T00:00:00"/>
    <m/>
    <n v="9"/>
    <n v="0"/>
    <n v="9"/>
    <x v="21"/>
    <n v="0"/>
    <n v="0"/>
    <n v="0"/>
    <n v="0"/>
    <n v="1"/>
    <n v="0"/>
    <n v="0"/>
    <x v="0"/>
    <x v="0"/>
    <m/>
    <n v="0"/>
    <m/>
    <m/>
    <m/>
    <m/>
    <m/>
    <m/>
    <m/>
    <m/>
    <m/>
    <m/>
    <m/>
    <m/>
    <m/>
    <m/>
    <m/>
    <m/>
    <s v="890622"/>
    <s v="6118794"/>
    <n v="0"/>
    <n v="0"/>
    <n v="0"/>
  </r>
  <r>
    <n v="2019"/>
    <x v="941"/>
    <s v=""/>
    <x v="2104"/>
    <n v="2017"/>
    <n v="31582148"/>
    <x v="490"/>
    <x v="939"/>
    <x v="917"/>
    <n v="3730"/>
    <s v="Nexø"/>
    <n v="400"/>
    <n v="67"/>
    <x v="310"/>
    <m/>
    <s v="FJ"/>
    <s v="Fjernvarmeværk"/>
    <n v="353000"/>
    <n v="350030"/>
    <x v="1065"/>
    <x v="0"/>
    <s v="fvv"/>
    <d v="2016-03-31T00:00:00"/>
    <m/>
    <n v="12"/>
    <n v="0"/>
    <n v="15"/>
    <x v="1674"/>
    <n v="199.7748"/>
    <n v="199.7748"/>
    <n v="0"/>
    <n v="0"/>
    <n v="1"/>
    <n v="0"/>
    <n v="0"/>
    <x v="0"/>
    <x v="0"/>
    <m/>
    <m/>
    <m/>
    <m/>
    <m/>
    <m/>
    <m/>
    <m/>
    <m/>
    <n v="196.25749999999999"/>
    <m/>
    <m/>
    <m/>
    <m/>
    <m/>
    <m/>
    <m/>
    <m/>
    <s v="890622"/>
    <s v="6118794"/>
    <n v="0"/>
    <n v="196.25749999999999"/>
    <n v="0"/>
  </r>
  <r>
    <n v="2019"/>
    <x v="942"/>
    <s v=""/>
    <x v="2105"/>
    <n v="2017"/>
    <n v="31582148"/>
    <x v="490"/>
    <x v="940"/>
    <x v="918"/>
    <n v="3720"/>
    <s v="Aakirkeby"/>
    <n v="400"/>
    <n v="69"/>
    <x v="309"/>
    <m/>
    <s v="FJ"/>
    <s v="Fjernvarmeværk"/>
    <n v="353000"/>
    <n v="350030"/>
    <x v="274"/>
    <x v="0"/>
    <s v="fvv"/>
    <d v="1986-01-01T00:00:00"/>
    <m/>
    <n v="1"/>
    <n v="0"/>
    <n v="1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872868"/>
    <s v="6118898"/>
    <n v="0"/>
    <n v="0"/>
    <n v="0"/>
  </r>
  <r>
    <n v="2019"/>
    <x v="942"/>
    <s v=""/>
    <x v="2106"/>
    <n v="2017"/>
    <n v="31582148"/>
    <x v="490"/>
    <x v="940"/>
    <x v="918"/>
    <n v="3720"/>
    <s v="Aakirkeby"/>
    <n v="400"/>
    <n v="69"/>
    <x v="309"/>
    <m/>
    <s v="FJ"/>
    <s v="Fjernvarmeværk"/>
    <n v="353000"/>
    <n v="350030"/>
    <x v="1066"/>
    <x v="0"/>
    <s v="fvv"/>
    <d v="1985-01-01T00:00:00"/>
    <m/>
    <n v="0.7"/>
    <n v="0"/>
    <n v="1"/>
    <x v="1675"/>
    <n v="2.6172"/>
    <n v="2.6172"/>
    <n v="0"/>
    <n v="0"/>
    <n v="1"/>
    <n v="0"/>
    <n v="0"/>
    <x v="0"/>
    <x v="0"/>
    <m/>
    <m/>
    <m/>
    <m/>
    <m/>
    <m/>
    <m/>
    <m/>
    <m/>
    <m/>
    <m/>
    <m/>
    <n v="2.73"/>
    <m/>
    <m/>
    <m/>
    <m/>
    <m/>
    <s v="872868"/>
    <s v="6118898"/>
    <n v="0"/>
    <n v="2.73"/>
    <n v="0"/>
  </r>
  <r>
    <n v="2019"/>
    <x v="943"/>
    <s v=""/>
    <x v="2107"/>
    <n v="2017"/>
    <n v="31582148"/>
    <x v="490"/>
    <x v="941"/>
    <x v="919"/>
    <n v="3782"/>
    <s v="Klemensker"/>
    <n v="400"/>
    <n v="66"/>
    <x v="311"/>
    <m/>
    <s v="FJ"/>
    <s v="Fjernvarmeværk"/>
    <n v="353000"/>
    <n v="350030"/>
    <x v="184"/>
    <x v="0"/>
    <s v="fvv"/>
    <d v="1986-06-10T00:00:00"/>
    <m/>
    <n v="3.5"/>
    <n v="0"/>
    <n v="3.5"/>
    <x v="1676"/>
    <n v="23.144400000000001"/>
    <n v="23.144400000000001"/>
    <n v="0"/>
    <n v="0"/>
    <n v="1"/>
    <n v="0"/>
    <n v="0"/>
    <x v="0"/>
    <x v="0"/>
    <m/>
    <m/>
    <m/>
    <m/>
    <m/>
    <m/>
    <m/>
    <m/>
    <m/>
    <n v="24.548500000000001"/>
    <m/>
    <m/>
    <m/>
    <m/>
    <m/>
    <m/>
    <m/>
    <m/>
    <s v="869921,76"/>
    <s v="6129957,95"/>
    <n v="0"/>
    <n v="24.548500000000001"/>
    <n v="0"/>
  </r>
  <r>
    <n v="2019"/>
    <x v="943"/>
    <s v=""/>
    <x v="2108"/>
    <n v="2017"/>
    <n v="31582148"/>
    <x v="490"/>
    <x v="941"/>
    <x v="919"/>
    <n v="3782"/>
    <s v="Klemensker"/>
    <n v="400"/>
    <n v="66"/>
    <x v="311"/>
    <m/>
    <s v="FJ"/>
    <s v="Fjernvarmeværk"/>
    <n v="353000"/>
    <n v="350030"/>
    <x v="69"/>
    <x v="0"/>
    <s v="fvv"/>
    <d v="1986-06-10T00:00:00"/>
    <m/>
    <n v="3.2"/>
    <n v="0"/>
    <n v="3.5"/>
    <x v="21"/>
    <n v="0"/>
    <n v="0"/>
    <n v="0"/>
    <n v="0"/>
    <n v="1"/>
    <n v="0"/>
    <n v="0"/>
    <x v="0"/>
    <x v="0"/>
    <m/>
    <n v="0"/>
    <m/>
    <m/>
    <m/>
    <m/>
    <m/>
    <m/>
    <m/>
    <m/>
    <m/>
    <m/>
    <m/>
    <m/>
    <m/>
    <m/>
    <m/>
    <m/>
    <s v="869921,76"/>
    <s v="6129957,95"/>
    <n v="0"/>
    <n v="0"/>
    <n v="0"/>
  </r>
  <r>
    <n v="2019"/>
    <x v="944"/>
    <s v=""/>
    <x v="2109"/>
    <n v="2017"/>
    <n v="31582148"/>
    <x v="490"/>
    <x v="942"/>
    <x v="920"/>
    <n v="3790"/>
    <s v="Hasle"/>
    <n v="400"/>
    <n v="470"/>
    <x v="312"/>
    <m/>
    <s v="FJ"/>
    <s v="Fjernvarmeværk"/>
    <n v="353000"/>
    <n v="350030"/>
    <x v="1067"/>
    <x v="0"/>
    <s v="fvv"/>
    <d v="2008-03-01T00:00:00"/>
    <m/>
    <n v="5"/>
    <n v="0"/>
    <n v="5"/>
    <x v="1677"/>
    <n v="34.473599999999998"/>
    <n v="34.473599999999998"/>
    <n v="0"/>
    <n v="0"/>
    <n v="1"/>
    <n v="0"/>
    <n v="0"/>
    <x v="0"/>
    <x v="0"/>
    <m/>
    <m/>
    <m/>
    <m/>
    <m/>
    <m/>
    <m/>
    <m/>
    <m/>
    <n v="34.060499999999998"/>
    <m/>
    <m/>
    <n v="2.1"/>
    <m/>
    <m/>
    <m/>
    <m/>
    <m/>
    <s v="863883"/>
    <s v="6130170"/>
    <n v="0"/>
    <n v="36.160499999999999"/>
    <n v="0"/>
  </r>
  <r>
    <n v="2019"/>
    <x v="944"/>
    <s v=""/>
    <x v="2110"/>
    <n v="2017"/>
    <n v="31582148"/>
    <x v="490"/>
    <x v="942"/>
    <x v="920"/>
    <n v="3790"/>
    <s v="Hasle"/>
    <n v="400"/>
    <n v="470"/>
    <x v="312"/>
    <m/>
    <s v="FJ"/>
    <s v="Fjernvarmeværk"/>
    <n v="353000"/>
    <n v="350030"/>
    <x v="611"/>
    <x v="0"/>
    <s v="fvv"/>
    <d v="2017-03-01T00:00:00"/>
    <m/>
    <n v="12"/>
    <n v="0"/>
    <n v="15"/>
    <x v="1678"/>
    <n v="86.94"/>
    <n v="86.94"/>
    <n v="0"/>
    <n v="0"/>
    <n v="1"/>
    <n v="0"/>
    <n v="0"/>
    <x v="0"/>
    <x v="0"/>
    <m/>
    <m/>
    <m/>
    <m/>
    <m/>
    <m/>
    <m/>
    <m/>
    <m/>
    <m/>
    <n v="80.333399999999997"/>
    <m/>
    <m/>
    <m/>
    <m/>
    <m/>
    <m/>
    <m/>
    <s v="863883"/>
    <s v="6130170"/>
    <n v="0"/>
    <n v="80.333399999999997"/>
    <n v="0"/>
  </r>
  <r>
    <n v="2019"/>
    <x v="945"/>
    <s v=""/>
    <x v="2111"/>
    <n v="2017"/>
    <n v="31582148"/>
    <x v="490"/>
    <x v="943"/>
    <x v="921"/>
    <n v="3700"/>
    <s v="Rønne"/>
    <n v="400"/>
    <n v="470"/>
    <x v="312"/>
    <m/>
    <s v="FJ"/>
    <s v="Fjernvarmeværk"/>
    <n v="353000"/>
    <n v="350030"/>
    <x v="1068"/>
    <x v="0"/>
    <s v="fvv"/>
    <d v="2010-11-01T00:00:00"/>
    <m/>
    <n v="1"/>
    <n v="0"/>
    <n v="1"/>
    <x v="21"/>
    <n v="0"/>
    <n v="0"/>
    <n v="0"/>
    <n v="0"/>
    <n v="1"/>
    <n v="0"/>
    <n v="0"/>
    <x v="0"/>
    <x v="0"/>
    <m/>
    <m/>
    <m/>
    <m/>
    <m/>
    <m/>
    <m/>
    <m/>
    <m/>
    <m/>
    <m/>
    <n v="0"/>
    <n v="0"/>
    <m/>
    <m/>
    <m/>
    <m/>
    <m/>
    <s v="864519,13"/>
    <s v="6127098,51"/>
    <n v="0"/>
    <n v="0"/>
    <n v="0"/>
  </r>
  <r>
    <n v="2019"/>
    <x v="946"/>
    <s v=""/>
    <x v="2112"/>
    <n v="2017"/>
    <n v="31582148"/>
    <x v="490"/>
    <x v="944"/>
    <x v="922"/>
    <n v="3720"/>
    <s v="Aakirkeby"/>
    <n v="400"/>
    <n v="69"/>
    <x v="309"/>
    <m/>
    <s v="FJ"/>
    <s v="Fjernvarmeværk"/>
    <n v="353000"/>
    <n v="350030"/>
    <x v="3"/>
    <x v="0"/>
    <s v="fvv"/>
    <d v="2010-04-01T00:00:00"/>
    <m/>
    <n v="6"/>
    <n v="0"/>
    <n v="8"/>
    <x v="1679"/>
    <n v="93.560400000000001"/>
    <n v="93.560400000000001"/>
    <n v="0"/>
    <n v="0"/>
    <n v="1"/>
    <n v="0"/>
    <n v="0"/>
    <x v="0"/>
    <x v="0"/>
    <m/>
    <m/>
    <m/>
    <m/>
    <m/>
    <m/>
    <m/>
    <m/>
    <m/>
    <m/>
    <n v="81.26339999999999"/>
    <m/>
    <n v="0"/>
    <m/>
    <m/>
    <m/>
    <m/>
    <m/>
    <s v="877320"/>
    <s v="6119261"/>
    <n v="0"/>
    <n v="81.26339999999999"/>
    <n v="0"/>
  </r>
  <r>
    <n v="2019"/>
    <x v="946"/>
    <s v=""/>
    <x v="2113"/>
    <n v="2017"/>
    <n v="31582148"/>
    <x v="490"/>
    <x v="944"/>
    <x v="922"/>
    <n v="3720"/>
    <s v="Aakirkeby"/>
    <n v="400"/>
    <n v="69"/>
    <x v="309"/>
    <m/>
    <s v="FJ"/>
    <s v="Fjernvarmeværk"/>
    <n v="353000"/>
    <n v="350030"/>
    <x v="69"/>
    <x v="0"/>
    <s v="fvv"/>
    <d v="2010-04-01T00:00:00"/>
    <m/>
    <n v="6"/>
    <n v="0"/>
    <n v="6"/>
    <x v="1680"/>
    <n v="0.84240000000000004"/>
    <n v="0.84240000000000004"/>
    <n v="0"/>
    <n v="0"/>
    <n v="1"/>
    <n v="0"/>
    <n v="0"/>
    <x v="0"/>
    <x v="0"/>
    <m/>
    <n v="0.84551999999999994"/>
    <m/>
    <m/>
    <m/>
    <m/>
    <m/>
    <m/>
    <m/>
    <m/>
    <m/>
    <m/>
    <m/>
    <m/>
    <m/>
    <m/>
    <m/>
    <m/>
    <s v="877320"/>
    <s v="6119261"/>
    <n v="0.84551999999999994"/>
    <n v="0"/>
    <n v="0"/>
  </r>
  <r>
    <n v="2019"/>
    <x v="947"/>
    <s v=""/>
    <x v="2114"/>
    <n v="2017"/>
    <n v="31582148"/>
    <x v="490"/>
    <x v="945"/>
    <x v="923"/>
    <n v="3760"/>
    <s v="Gudhjem"/>
    <n v="400"/>
    <n v="888"/>
    <x v="275"/>
    <m/>
    <s v="FJ"/>
    <s v="Fjernvarmeværk"/>
    <n v="353000"/>
    <n v="350030"/>
    <x v="184"/>
    <x v="0"/>
    <s v="fvv"/>
    <d v="2013-06-05T00:00:00"/>
    <m/>
    <n v="4"/>
    <n v="0"/>
    <n v="4.5"/>
    <x v="1681"/>
    <n v="60.695999999999998"/>
    <n v="60.695999999999998"/>
    <n v="0"/>
    <n v="0"/>
    <n v="1"/>
    <n v="0"/>
    <n v="0"/>
    <x v="0"/>
    <x v="0"/>
    <m/>
    <m/>
    <m/>
    <m/>
    <m/>
    <m/>
    <m/>
    <m/>
    <m/>
    <n v="64.597499999999997"/>
    <m/>
    <m/>
    <m/>
    <m/>
    <m/>
    <m/>
    <m/>
    <m/>
    <s v="880156,44"/>
    <s v="6129347,43"/>
    <n v="0"/>
    <n v="64.597499999999997"/>
    <n v="0"/>
  </r>
  <r>
    <n v="2019"/>
    <x v="947"/>
    <s v=""/>
    <x v="2115"/>
    <n v="2017"/>
    <n v="31582148"/>
    <x v="490"/>
    <x v="945"/>
    <x v="923"/>
    <n v="3760"/>
    <s v="Gudhjem"/>
    <n v="400"/>
    <n v="888"/>
    <x v="275"/>
    <m/>
    <s v="FJ"/>
    <s v="Fjernvarmeværk"/>
    <n v="353000"/>
    <n v="350030"/>
    <x v="254"/>
    <x v="0"/>
    <s v="fvv"/>
    <d v="2013-01-01T00:00:00"/>
    <m/>
    <n v="0.95"/>
    <n v="0"/>
    <n v="0.95"/>
    <x v="1682"/>
    <n v="1.3464"/>
    <n v="1.3464"/>
    <n v="0"/>
    <n v="0"/>
    <n v="1"/>
    <n v="0"/>
    <n v="0"/>
    <x v="0"/>
    <x v="0"/>
    <m/>
    <m/>
    <m/>
    <m/>
    <m/>
    <m/>
    <m/>
    <m/>
    <m/>
    <m/>
    <m/>
    <m/>
    <n v="1.3474999999999999"/>
    <m/>
    <m/>
    <m/>
    <m/>
    <m/>
    <s v="880156,44"/>
    <s v="6129347,43"/>
    <n v="0"/>
    <n v="1.3474999999999999"/>
    <n v="0"/>
  </r>
  <r>
    <n v="2019"/>
    <x v="947"/>
    <s v=""/>
    <x v="2116"/>
    <n v="2017"/>
    <n v="31582148"/>
    <x v="490"/>
    <x v="945"/>
    <x v="923"/>
    <n v="3760"/>
    <s v="Gudhjem"/>
    <n v="400"/>
    <n v="888"/>
    <x v="275"/>
    <m/>
    <s v="FJ"/>
    <s v="Fjernvarmeværk"/>
    <n v="353000"/>
    <n v="350030"/>
    <x v="129"/>
    <x v="2"/>
    <s v="fvv"/>
    <d v="2015-11-01T00:00:00"/>
    <m/>
    <n v="2.4"/>
    <n v="0"/>
    <n v="2.4"/>
    <x v="21"/>
    <n v="0"/>
    <n v="0"/>
    <n v="0"/>
    <n v="0"/>
    <n v="1"/>
    <n v="0"/>
    <n v="0"/>
    <x v="0"/>
    <x v="0"/>
    <m/>
    <m/>
    <m/>
    <m/>
    <m/>
    <m/>
    <m/>
    <m/>
    <m/>
    <m/>
    <m/>
    <m/>
    <m/>
    <m/>
    <m/>
    <m/>
    <m/>
    <m/>
    <s v="880156,44"/>
    <s v="6129347,43"/>
    <n v="0"/>
    <n v="0"/>
    <n v="0"/>
  </r>
  <r>
    <n v="2020"/>
    <x v="948"/>
    <s v=""/>
    <x v="2117"/>
    <n v="2017"/>
    <n v="25780582"/>
    <x v="491"/>
    <x v="946"/>
    <x v="924"/>
    <n v="8660"/>
    <s v="Skanderborg"/>
    <n v="746"/>
    <m/>
    <x v="18"/>
    <m/>
    <s v="LO"/>
    <s v="Lokalt værk"/>
    <n v="631100"/>
    <n v="630000"/>
    <x v="17"/>
    <x v="5"/>
    <s v="pel"/>
    <d v="2008-06-01T00:00:00"/>
    <d v="2017-12-31T00:00:00"/>
    <n v="0.48"/>
    <n v="0.48"/>
    <n v="0"/>
    <x v="21"/>
    <n v="0"/>
    <n v="0"/>
    <n v="0"/>
    <n v="0"/>
    <n v="0"/>
    <n v="1"/>
    <n v="0"/>
    <x v="0"/>
    <x v="0"/>
    <m/>
    <m/>
    <m/>
    <n v="0"/>
    <m/>
    <m/>
    <m/>
    <m/>
    <m/>
    <m/>
    <m/>
    <m/>
    <m/>
    <m/>
    <m/>
    <m/>
    <m/>
    <m/>
    <s v="561821,1"/>
    <s v="6214324,15"/>
    <n v="0"/>
    <n v="0"/>
    <n v="0"/>
  </r>
  <r>
    <n v="2024"/>
    <x v="949"/>
    <s v=""/>
    <x v="2118"/>
    <n v="2017"/>
    <n v="31857848"/>
    <x v="492"/>
    <x v="947"/>
    <x v="925"/>
    <n v="8600"/>
    <s v="Silkeborg"/>
    <n v="740"/>
    <m/>
    <x v="18"/>
    <m/>
    <s v="ER"/>
    <s v="Erhvervsværk"/>
    <n v="370000"/>
    <n v="370000"/>
    <x v="1069"/>
    <x v="1"/>
    <s v="pev"/>
    <d v="2009-06-17T00:00:00"/>
    <m/>
    <n v="0.27"/>
    <n v="0.1"/>
    <n v="0.125"/>
    <x v="1683"/>
    <n v="3.4451999999999998"/>
    <n v="0"/>
    <n v="2.8727999999999998"/>
    <n v="2.8727999999999998"/>
    <n v="0"/>
    <n v="0.78050458715596327"/>
    <n v="0.21949541284403673"/>
    <x v="0"/>
    <x v="0"/>
    <m/>
    <m/>
    <m/>
    <m/>
    <m/>
    <m/>
    <m/>
    <m/>
    <n v="7.8479999999999999"/>
    <m/>
    <m/>
    <m/>
    <m/>
    <m/>
    <m/>
    <m/>
    <m/>
    <m/>
    <s v="536180,48"/>
    <s v="6225727,76"/>
    <n v="0"/>
    <n v="7.8479999999999999"/>
    <n v="0"/>
  </r>
  <r>
    <n v="2024"/>
    <x v="949"/>
    <s v=""/>
    <x v="2119"/>
    <n v="2017"/>
    <n v="31857848"/>
    <x v="492"/>
    <x v="947"/>
    <x v="925"/>
    <n v="8600"/>
    <s v="Silkeborg"/>
    <n v="740"/>
    <m/>
    <x v="18"/>
    <m/>
    <s v="ER"/>
    <s v="Erhvervsværk"/>
    <n v="370000"/>
    <n v="370000"/>
    <x v="56"/>
    <x v="0"/>
    <s v="pvp"/>
    <d v="2009-06-17T00:00:00"/>
    <m/>
    <n v="0.52"/>
    <n v="0"/>
    <n v="0.44"/>
    <x v="1684"/>
    <n v="2.3904000000000001"/>
    <n v="0"/>
    <n v="0"/>
    <n v="0"/>
    <n v="0"/>
    <n v="0"/>
    <n v="1"/>
    <x v="0"/>
    <x v="0"/>
    <m/>
    <m/>
    <m/>
    <m/>
    <m/>
    <m/>
    <m/>
    <m/>
    <n v="10.763999999999999"/>
    <m/>
    <m/>
    <m/>
    <m/>
    <m/>
    <m/>
    <m/>
    <m/>
    <m/>
    <s v="536180,48"/>
    <s v="6225727,76"/>
    <n v="0"/>
    <n v="10.763999999999999"/>
    <n v="0"/>
  </r>
  <r>
    <n v="2027"/>
    <x v="950"/>
    <s v=""/>
    <x v="2120"/>
    <n v="2017"/>
    <n v="17890433"/>
    <x v="493"/>
    <x v="948"/>
    <x v="926"/>
    <n v="4330"/>
    <s v="Hvalsø"/>
    <n v="350"/>
    <n v="22"/>
    <x v="78"/>
    <m/>
    <s v="ER"/>
    <s v="Erhvervsværk"/>
    <n v="161000"/>
    <n v="160000"/>
    <x v="296"/>
    <x v="0"/>
    <s v="pvp"/>
    <d v="2008-02-01T00:00:00"/>
    <m/>
    <n v="4.5"/>
    <n v="0"/>
    <n v="3.8"/>
    <x v="1685"/>
    <n v="91.231200000000001"/>
    <n v="91.231200000000001"/>
    <n v="0"/>
    <n v="0"/>
    <n v="1"/>
    <n v="0"/>
    <n v="0"/>
    <x v="0"/>
    <x v="0"/>
    <m/>
    <m/>
    <m/>
    <m/>
    <m/>
    <m/>
    <m/>
    <m/>
    <m/>
    <m/>
    <n v="112"/>
    <n v="0"/>
    <m/>
    <m/>
    <m/>
    <m/>
    <m/>
    <m/>
    <s v="680478"/>
    <s v="6164765"/>
    <n v="0"/>
    <n v="112"/>
    <n v="0"/>
  </r>
  <r>
    <n v="2028"/>
    <x v="951"/>
    <s v=""/>
    <x v="2121"/>
    <n v="2017"/>
    <n v="12133146"/>
    <x v="494"/>
    <x v="949"/>
    <x v="927"/>
    <n v="7441"/>
    <s v="Bording"/>
    <n v="756"/>
    <m/>
    <x v="18"/>
    <m/>
    <s v="ER"/>
    <s v="Erhvervsværk"/>
    <n v="331200"/>
    <n v="330000"/>
    <x v="384"/>
    <x v="1"/>
    <s v="pev"/>
    <d v="2012-01-01T00:00:00"/>
    <m/>
    <n v="0.88"/>
    <n v="0.3"/>
    <n v="0.45"/>
    <x v="1686"/>
    <n v="3.9236399999999998"/>
    <n v="0"/>
    <n v="2.6157599999999999"/>
    <n v="2.6157599999999999"/>
    <n v="0"/>
    <n v="0.74500597380261391"/>
    <n v="0.25499402619738609"/>
    <x v="0"/>
    <x v="0"/>
    <m/>
    <m/>
    <m/>
    <m/>
    <m/>
    <m/>
    <m/>
    <m/>
    <n v="7.6935919999999998"/>
    <m/>
    <m/>
    <m/>
    <m/>
    <m/>
    <m/>
    <m/>
    <m/>
    <m/>
    <s v="511656"/>
    <s v="6235366"/>
    <n v="0"/>
    <n v="7.6935919999999998"/>
    <n v="0"/>
  </r>
  <r>
    <n v="2030"/>
    <x v="952"/>
    <s v=""/>
    <x v="2122"/>
    <n v="2017"/>
    <n v="28297947"/>
    <x v="495"/>
    <x v="950"/>
    <x v="928"/>
    <n v="6000"/>
    <s v="Kolding"/>
    <n v="621"/>
    <m/>
    <x v="18"/>
    <m/>
    <s v="LO"/>
    <s v="Lokalt værk"/>
    <n v="351100"/>
    <n v="350010"/>
    <x v="1070"/>
    <x v="1"/>
    <s v="kvt"/>
    <d v="2008-04-15T00:00:00"/>
    <d v="2017-12-31T00:00:00"/>
    <n v="0.75"/>
    <n v="0.75"/>
    <n v="0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30671,78"/>
    <s v="6154454,24"/>
    <n v="0"/>
    <n v="0"/>
    <n v="0"/>
  </r>
  <r>
    <n v="2031"/>
    <x v="953"/>
    <s v=""/>
    <x v="2123"/>
    <n v="2017"/>
    <n v="32077404"/>
    <x v="496"/>
    <x v="951"/>
    <x v="929"/>
    <n v="5290"/>
    <s v="Marslev"/>
    <n v="440"/>
    <n v="79"/>
    <x v="21"/>
    <m/>
    <s v="FJ"/>
    <s v="Fjernvarmeværk"/>
    <n v="353000"/>
    <n v="350030"/>
    <x v="1071"/>
    <x v="0"/>
    <s v="fvv"/>
    <d v="1960-01-01T00:00:00"/>
    <m/>
    <n v="1"/>
    <n v="0"/>
    <n v="1"/>
    <x v="1687"/>
    <n v="2.664E-2"/>
    <n v="2.664E-2"/>
    <n v="0"/>
    <n v="0"/>
    <n v="1"/>
    <n v="0"/>
    <n v="0"/>
    <x v="0"/>
    <x v="0"/>
    <m/>
    <m/>
    <m/>
    <n v="2.8337299999999999E-2"/>
    <m/>
    <m/>
    <m/>
    <m/>
    <m/>
    <m/>
    <m/>
    <m/>
    <m/>
    <m/>
    <m/>
    <m/>
    <m/>
    <m/>
    <s v="595867"/>
    <s v="6140912,29"/>
    <n v="2.8337299999999999E-2"/>
    <n v="0"/>
    <n v="0"/>
  </r>
  <r>
    <n v="2031"/>
    <x v="954"/>
    <s v=""/>
    <x v="2124"/>
    <n v="2017"/>
    <n v="32077404"/>
    <x v="496"/>
    <x v="952"/>
    <x v="930"/>
    <n v="5300"/>
    <s v="Kerteminde"/>
    <n v="440"/>
    <n v="79"/>
    <x v="21"/>
    <n v="1"/>
    <s v="FJ"/>
    <s v="Fjernvarmeværk"/>
    <n v="353000"/>
    <n v="350030"/>
    <x v="69"/>
    <x v="0"/>
    <s v="fvv"/>
    <d v="1963-01-01T00:00:00"/>
    <m/>
    <n v="3.5"/>
    <n v="0"/>
    <n v="3.5"/>
    <x v="1688"/>
    <n v="2.8839600000000001"/>
    <n v="2.8839600000000001"/>
    <n v="0"/>
    <n v="0"/>
    <n v="1"/>
    <n v="0"/>
    <n v="0"/>
    <x v="0"/>
    <x v="0"/>
    <m/>
    <m/>
    <m/>
    <n v="3.0851786999999997"/>
    <m/>
    <m/>
    <m/>
    <m/>
    <m/>
    <m/>
    <m/>
    <m/>
    <m/>
    <m/>
    <m/>
    <m/>
    <m/>
    <m/>
    <s v="604987,12"/>
    <s v="6146599,38"/>
    <n v="3.0851786999999997"/>
    <n v="0"/>
    <n v="0"/>
  </r>
  <r>
    <n v="2031"/>
    <x v="954"/>
    <s v=""/>
    <x v="2125"/>
    <n v="2017"/>
    <n v="32077404"/>
    <x v="496"/>
    <x v="952"/>
    <x v="930"/>
    <n v="5300"/>
    <s v="Kerteminde"/>
    <n v="440"/>
    <n v="79"/>
    <x v="21"/>
    <n v="1"/>
    <s v="FJ"/>
    <s v="Fjernvarmeværk"/>
    <n v="353000"/>
    <n v="350030"/>
    <x v="69"/>
    <x v="0"/>
    <s v="fvv"/>
    <d v="2012-01-01T00:00:00"/>
    <m/>
    <n v="3.5"/>
    <n v="0"/>
    <n v="3.5"/>
    <x v="21"/>
    <n v="0"/>
    <n v="0"/>
    <n v="0"/>
    <n v="0"/>
    <n v="1"/>
    <n v="0"/>
    <n v="0"/>
    <x v="0"/>
    <x v="0"/>
    <m/>
    <m/>
    <m/>
    <m/>
    <m/>
    <m/>
    <m/>
    <m/>
    <m/>
    <m/>
    <m/>
    <m/>
    <m/>
    <m/>
    <m/>
    <m/>
    <m/>
    <m/>
    <s v="604987,12"/>
    <s v="6146599,38"/>
    <n v="0"/>
    <n v="0"/>
    <n v="0"/>
  </r>
  <r>
    <n v="2031"/>
    <x v="954"/>
    <s v=""/>
    <x v="2126"/>
    <n v="2017"/>
    <n v="32077404"/>
    <x v="496"/>
    <x v="952"/>
    <x v="930"/>
    <n v="5300"/>
    <s v="Kerteminde"/>
    <n v="440"/>
    <n v="79"/>
    <x v="21"/>
    <n v="1"/>
    <s v="FJ"/>
    <s v="Fjernvarmeværk"/>
    <n v="353000"/>
    <n v="350030"/>
    <x v="69"/>
    <x v="0"/>
    <s v="fvv"/>
    <d v="2012-01-01T00:00:00"/>
    <m/>
    <n v="8.3000000000000007"/>
    <n v="0"/>
    <n v="8.3000000000000007"/>
    <x v="21"/>
    <n v="0"/>
    <n v="0"/>
    <n v="0"/>
    <n v="0"/>
    <n v="1"/>
    <n v="0"/>
    <n v="0"/>
    <x v="0"/>
    <x v="0"/>
    <m/>
    <m/>
    <m/>
    <m/>
    <m/>
    <m/>
    <m/>
    <m/>
    <m/>
    <m/>
    <m/>
    <m/>
    <m/>
    <m/>
    <m/>
    <m/>
    <m/>
    <m/>
    <s v="604987,12"/>
    <s v="6146599,38"/>
    <n v="0"/>
    <n v="0"/>
    <n v="0"/>
  </r>
  <r>
    <n v="2031"/>
    <x v="954"/>
    <s v=""/>
    <x v="2127"/>
    <n v="2017"/>
    <n v="32077404"/>
    <x v="496"/>
    <x v="952"/>
    <x v="930"/>
    <n v="5300"/>
    <s v="Kerteminde"/>
    <n v="440"/>
    <n v="79"/>
    <x v="21"/>
    <n v="1"/>
    <s v="FJ"/>
    <s v="Fjernvarmeværk"/>
    <n v="353000"/>
    <n v="350030"/>
    <x v="69"/>
    <x v="0"/>
    <s v="fvv"/>
    <d v="2012-01-01T00:00:00"/>
    <m/>
    <n v="4.7"/>
    <n v="0"/>
    <n v="4.7"/>
    <x v="21"/>
    <n v="0"/>
    <n v="0"/>
    <n v="0"/>
    <n v="0"/>
    <n v="1"/>
    <n v="0"/>
    <n v="0"/>
    <x v="0"/>
    <x v="0"/>
    <m/>
    <m/>
    <m/>
    <m/>
    <m/>
    <m/>
    <m/>
    <m/>
    <m/>
    <m/>
    <m/>
    <m/>
    <m/>
    <m/>
    <m/>
    <m/>
    <m/>
    <m/>
    <s v="604987,12"/>
    <s v="6146599,38"/>
    <n v="0"/>
    <n v="0"/>
    <n v="0"/>
  </r>
  <r>
    <n v="2031"/>
    <x v="954"/>
    <s v=""/>
    <x v="2128"/>
    <n v="2017"/>
    <n v="32077404"/>
    <x v="496"/>
    <x v="952"/>
    <x v="930"/>
    <n v="5300"/>
    <s v="Kerteminde"/>
    <n v="440"/>
    <n v="79"/>
    <x v="21"/>
    <n v="1"/>
    <s v="FJ"/>
    <s v="Fjernvarmeværk"/>
    <n v="353000"/>
    <n v="350030"/>
    <x v="69"/>
    <x v="0"/>
    <s v="fvv"/>
    <d v="2012-01-01T00:00:00"/>
    <m/>
    <n v="4.7"/>
    <n v="0"/>
    <n v="4.7"/>
    <x v="21"/>
    <n v="0"/>
    <n v="0"/>
    <n v="0"/>
    <n v="0"/>
    <n v="1"/>
    <n v="0"/>
    <n v="0"/>
    <x v="0"/>
    <x v="0"/>
    <m/>
    <m/>
    <m/>
    <m/>
    <m/>
    <m/>
    <m/>
    <m/>
    <m/>
    <m/>
    <m/>
    <m/>
    <m/>
    <m/>
    <m/>
    <m/>
    <m/>
    <m/>
    <s v="604987,12"/>
    <s v="6146599,38"/>
    <n v="0"/>
    <n v="0"/>
    <n v="0"/>
  </r>
  <r>
    <n v="2031"/>
    <x v="955"/>
    <s v=""/>
    <x v="2129"/>
    <n v="2017"/>
    <n v="32077404"/>
    <x v="496"/>
    <x v="953"/>
    <x v="931"/>
    <n v="5550"/>
    <s v="Langeskov"/>
    <n v="440"/>
    <n v="79"/>
    <x v="21"/>
    <n v="1"/>
    <s v="FJ"/>
    <s v="Fjernvarmeværk"/>
    <n v="353000"/>
    <n v="350030"/>
    <x v="69"/>
    <x v="0"/>
    <s v="fvv"/>
    <d v="1963-01-01T00:00:00"/>
    <m/>
    <n v="3.9"/>
    <n v="0"/>
    <n v="3.9"/>
    <x v="1689"/>
    <n v="0.12528"/>
    <n v="0.12528"/>
    <n v="0"/>
    <n v="0"/>
    <n v="1"/>
    <n v="0"/>
    <n v="0"/>
    <x v="0"/>
    <x v="0"/>
    <m/>
    <m/>
    <m/>
    <n v="0.13408206"/>
    <m/>
    <m/>
    <m/>
    <m/>
    <m/>
    <m/>
    <m/>
    <m/>
    <m/>
    <m/>
    <m/>
    <m/>
    <m/>
    <m/>
    <s v="600769,62"/>
    <s v="6135979,42"/>
    <n v="0.13408206"/>
    <n v="0"/>
    <n v="0"/>
  </r>
  <r>
    <n v="2031"/>
    <x v="955"/>
    <s v=""/>
    <x v="2130"/>
    <n v="2017"/>
    <n v="32077404"/>
    <x v="496"/>
    <x v="953"/>
    <x v="931"/>
    <n v="5550"/>
    <s v="Langeskov"/>
    <n v="440"/>
    <n v="79"/>
    <x v="21"/>
    <n v="1"/>
    <s v="FJ"/>
    <s v="Fjernvarmeværk"/>
    <n v="353000"/>
    <n v="350030"/>
    <x v="69"/>
    <x v="0"/>
    <s v="fvv"/>
    <d v="2012-01-01T00:00:00"/>
    <m/>
    <n v="3.9"/>
    <n v="0"/>
    <n v="3.9"/>
    <x v="21"/>
    <n v="0"/>
    <n v="0"/>
    <n v="0"/>
    <n v="0"/>
    <n v="1"/>
    <n v="0"/>
    <n v="0"/>
    <x v="0"/>
    <x v="0"/>
    <m/>
    <m/>
    <m/>
    <m/>
    <m/>
    <m/>
    <m/>
    <m/>
    <m/>
    <m/>
    <m/>
    <m/>
    <m/>
    <m/>
    <m/>
    <m/>
    <m/>
    <m/>
    <s v="600769,62"/>
    <s v="6135979,42"/>
    <n v="0"/>
    <n v="0"/>
    <n v="0"/>
  </r>
  <r>
    <n v="2031"/>
    <x v="955"/>
    <s v=""/>
    <x v="2131"/>
    <n v="2017"/>
    <n v="32077404"/>
    <x v="496"/>
    <x v="953"/>
    <x v="931"/>
    <n v="5550"/>
    <s v="Langeskov"/>
    <n v="440"/>
    <n v="79"/>
    <x v="21"/>
    <n v="1"/>
    <s v="FJ"/>
    <s v="Fjernvarmeværk"/>
    <n v="353000"/>
    <n v="350030"/>
    <x v="69"/>
    <x v="0"/>
    <s v="fvv"/>
    <d v="2012-01-01T00:00:00"/>
    <m/>
    <n v="7"/>
    <n v="0"/>
    <n v="7"/>
    <x v="21"/>
    <n v="0"/>
    <n v="0"/>
    <n v="0"/>
    <n v="0"/>
    <n v="1"/>
    <n v="0"/>
    <n v="0"/>
    <x v="0"/>
    <x v="0"/>
    <m/>
    <m/>
    <m/>
    <m/>
    <m/>
    <m/>
    <m/>
    <m/>
    <m/>
    <m/>
    <m/>
    <m/>
    <m/>
    <m/>
    <m/>
    <m/>
    <m/>
    <m/>
    <s v="600769,62"/>
    <s v="6135979,42"/>
    <n v="0"/>
    <n v="0"/>
    <n v="0"/>
  </r>
  <r>
    <n v="2031"/>
    <x v="955"/>
    <s v=""/>
    <x v="2132"/>
    <n v="2017"/>
    <n v="32077404"/>
    <x v="496"/>
    <x v="953"/>
    <x v="931"/>
    <n v="5550"/>
    <s v="Langeskov"/>
    <n v="440"/>
    <n v="79"/>
    <x v="21"/>
    <n v="1"/>
    <s v="FJ"/>
    <s v="Fjernvarmeværk"/>
    <n v="353000"/>
    <n v="350030"/>
    <x v="69"/>
    <x v="0"/>
    <s v="fvv"/>
    <d v="2012-01-01T00:00:00"/>
    <m/>
    <n v="9.3000000000000007"/>
    <n v="0"/>
    <n v="9.3000000000000007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600769,62"/>
    <s v="6135979,42"/>
    <n v="0"/>
    <n v="0"/>
    <n v="0"/>
  </r>
  <r>
    <n v="2031"/>
    <x v="956"/>
    <s v=""/>
    <x v="2133"/>
    <n v="2017"/>
    <n v="32077404"/>
    <x v="496"/>
    <x v="954"/>
    <x v="932"/>
    <n v="5330"/>
    <s v="Munkebo"/>
    <n v="440"/>
    <n v="79"/>
    <x v="21"/>
    <m/>
    <s v="FJ"/>
    <s v="Fjernvarmeværk"/>
    <n v="353000"/>
    <n v="350030"/>
    <x v="1072"/>
    <x v="0"/>
    <s v="fvv"/>
    <d v="2012-01-01T00:00:00"/>
    <m/>
    <n v="10.6"/>
    <n v="0"/>
    <n v="10.6"/>
    <x v="1690"/>
    <n v="1.0458719999999999"/>
    <n v="1.0458719999999999"/>
    <n v="0"/>
    <n v="0"/>
    <n v="1"/>
    <n v="0"/>
    <n v="0"/>
    <x v="0"/>
    <x v="0"/>
    <m/>
    <m/>
    <m/>
    <n v="0.67267010999999999"/>
    <m/>
    <m/>
    <n v="0.46042919999999998"/>
    <m/>
    <m/>
    <m/>
    <m/>
    <m/>
    <m/>
    <m/>
    <m/>
    <m/>
    <m/>
    <m/>
    <s v="598831"/>
    <s v="6147134"/>
    <n v="1.13309931"/>
    <n v="0"/>
    <n v="0"/>
  </r>
  <r>
    <n v="2031"/>
    <x v="957"/>
    <s v=""/>
    <x v="2134"/>
    <n v="2017"/>
    <n v="32077404"/>
    <x v="496"/>
    <x v="955"/>
    <x v="933"/>
    <n v="5550"/>
    <s v="Langeskov"/>
    <n v="440"/>
    <n v="79"/>
    <x v="21"/>
    <m/>
    <s v="FJ"/>
    <s v="Fjernvarmeværk"/>
    <n v="353000"/>
    <n v="350030"/>
    <x v="12"/>
    <x v="4"/>
    <s v="fvv"/>
    <d v="1979-01-01T00:00:00"/>
    <d v="2017-03-01T00:00:00"/>
    <n v="1.1599999999999999"/>
    <n v="0"/>
    <n v="1.1599999999999999"/>
    <x v="21"/>
    <n v="0"/>
    <n v="0"/>
    <n v="0"/>
    <n v="0"/>
    <n v="1"/>
    <n v="0"/>
    <n v="0"/>
    <x v="0"/>
    <x v="0"/>
    <m/>
    <m/>
    <m/>
    <m/>
    <m/>
    <m/>
    <m/>
    <m/>
    <m/>
    <m/>
    <m/>
    <m/>
    <m/>
    <m/>
    <m/>
    <m/>
    <m/>
    <n v="0"/>
    <s v="600223,37"/>
    <s v="6135144,29"/>
    <n v="0"/>
    <n v="0"/>
    <n v="0"/>
  </r>
  <r>
    <n v="2031"/>
    <x v="958"/>
    <s v=""/>
    <x v="2135"/>
    <n v="2017"/>
    <n v="32077404"/>
    <x v="496"/>
    <x v="956"/>
    <x v="934"/>
    <n v="5380"/>
    <s v="Dalby"/>
    <n v="440"/>
    <n v="79"/>
    <x v="21"/>
    <m/>
    <s v="DC"/>
    <s v="Decentralt værk"/>
    <n v="353000"/>
    <n v="350030"/>
    <x v="1073"/>
    <x v="1"/>
    <s v="kvt"/>
    <d v="1996-01-01T00:00:00"/>
    <m/>
    <n v="6.6"/>
    <n v="2.7"/>
    <n v="3.2"/>
    <x v="1691"/>
    <n v="0.82547999999999999"/>
    <n v="0.82547999999999999"/>
    <n v="0.74843999999999999"/>
    <n v="0.74843999999999999"/>
    <n v="0.22632026735993904"/>
    <n v="0.77367973264006096"/>
    <n v="0"/>
    <x v="0"/>
    <x v="0"/>
    <m/>
    <m/>
    <m/>
    <m/>
    <m/>
    <m/>
    <n v="1.8236987999999998"/>
    <m/>
    <m/>
    <m/>
    <m/>
    <m/>
    <m/>
    <m/>
    <m/>
    <m/>
    <m/>
    <m/>
    <s v="604982,02"/>
    <s v="6153711,91"/>
    <n v="1.8236987999999998"/>
    <n v="0"/>
    <n v="0"/>
  </r>
  <r>
    <n v="2031"/>
    <x v="958"/>
    <s v=""/>
    <x v="2136"/>
    <n v="2017"/>
    <n v="32077404"/>
    <x v="496"/>
    <x v="956"/>
    <x v="934"/>
    <n v="5380"/>
    <s v="Dalby"/>
    <n v="440"/>
    <n v="79"/>
    <x v="21"/>
    <m/>
    <s v="DC"/>
    <s v="Decentralt værk"/>
    <n v="353000"/>
    <n v="350030"/>
    <x v="123"/>
    <x v="0"/>
    <s v="fvv"/>
    <d v="1996-01-01T00:00:00"/>
    <m/>
    <n v="4.4000000000000004"/>
    <n v="0"/>
    <n v="4"/>
    <x v="1692"/>
    <n v="0.83555999999999997"/>
    <n v="0.83555999999999997"/>
    <n v="0"/>
    <n v="0"/>
    <n v="1"/>
    <n v="0"/>
    <n v="0"/>
    <x v="0"/>
    <x v="0"/>
    <m/>
    <m/>
    <m/>
    <m/>
    <m/>
    <m/>
    <n v="1.0886040000000001"/>
    <m/>
    <m/>
    <m/>
    <m/>
    <m/>
    <m/>
    <m/>
    <m/>
    <m/>
    <m/>
    <m/>
    <s v="604982,02"/>
    <s v="6153711,91"/>
    <n v="1.0886040000000001"/>
    <n v="0"/>
    <n v="0"/>
  </r>
  <r>
    <n v="2031"/>
    <x v="958"/>
    <s v=""/>
    <x v="2137"/>
    <n v="2017"/>
    <n v="32077404"/>
    <x v="496"/>
    <x v="956"/>
    <x v="934"/>
    <n v="5380"/>
    <s v="Dalby"/>
    <n v="440"/>
    <n v="79"/>
    <x v="21"/>
    <m/>
    <s v="DC"/>
    <s v="Decentralt værk"/>
    <n v="353000"/>
    <n v="350030"/>
    <x v="57"/>
    <x v="2"/>
    <s v="fvv"/>
    <d v="2012-01-01T00:00:00"/>
    <m/>
    <n v="2.95"/>
    <n v="0"/>
    <n v="2.95"/>
    <x v="1693"/>
    <n v="0.2772"/>
    <n v="0.2772"/>
    <n v="0"/>
    <n v="0"/>
    <n v="1"/>
    <n v="0"/>
    <n v="0"/>
    <x v="0"/>
    <x v="0"/>
    <m/>
    <m/>
    <m/>
    <m/>
    <m/>
    <m/>
    <m/>
    <m/>
    <m/>
    <m/>
    <m/>
    <m/>
    <m/>
    <m/>
    <m/>
    <m/>
    <m/>
    <n v="0.30060000000000003"/>
    <s v="604982,02"/>
    <s v="6153711,91"/>
    <n v="0"/>
    <n v="0"/>
    <n v="0.30060000000000003"/>
  </r>
  <r>
    <n v="2031"/>
    <x v="959"/>
    <s v=""/>
    <x v="2138"/>
    <n v="2017"/>
    <n v="32077404"/>
    <x v="496"/>
    <x v="957"/>
    <x v="935"/>
    <n v="5550"/>
    <s v="Langeskov"/>
    <n v="440"/>
    <n v="79"/>
    <x v="21"/>
    <m/>
    <s v="ER"/>
    <s v="Erhvervsværk"/>
    <n v="353000"/>
    <n v="350030"/>
    <x v="56"/>
    <x v="0"/>
    <s v="fvv"/>
    <d v="2012-01-01T00:00:00"/>
    <m/>
    <n v="1"/>
    <n v="0"/>
    <n v="1"/>
    <x v="1694"/>
    <n v="0.23508000000000001"/>
    <n v="0.23508000000000001"/>
    <n v="0"/>
    <n v="0"/>
    <n v="1"/>
    <n v="0"/>
    <n v="0"/>
    <x v="0"/>
    <x v="0"/>
    <m/>
    <m/>
    <m/>
    <n v="0.25162804999999999"/>
    <m/>
    <m/>
    <m/>
    <m/>
    <m/>
    <m/>
    <m/>
    <m/>
    <m/>
    <m/>
    <m/>
    <m/>
    <m/>
    <m/>
    <s v="601550,68"/>
    <s v="6136176,85"/>
    <n v="0.25162804999999999"/>
    <n v="0"/>
    <n v="0"/>
  </r>
  <r>
    <n v="2031"/>
    <x v="960"/>
    <s v=""/>
    <x v="2139"/>
    <n v="2017"/>
    <n v="32077404"/>
    <x v="496"/>
    <x v="958"/>
    <x v="936"/>
    <n v="5330"/>
    <s v="Munkebo"/>
    <n v="440"/>
    <n v="79"/>
    <x v="21"/>
    <n v="1"/>
    <s v="DC"/>
    <s v="Decentralt værk"/>
    <n v="353000"/>
    <n v="350030"/>
    <x v="5"/>
    <x v="1"/>
    <s v="kvt"/>
    <d v="2012-01-01T00:00:00"/>
    <d v="2019-01-01T00:00:00"/>
    <n v="9.5"/>
    <n v="3.7"/>
    <n v="4"/>
    <x v="1695"/>
    <n v="2.232E-2"/>
    <n v="2.232E-2"/>
    <n v="1.908E-2"/>
    <n v="1.908E-2"/>
    <n v="0.19860336985072713"/>
    <n v="0.80139663014927287"/>
    <n v="0"/>
    <x v="0"/>
    <x v="0"/>
    <m/>
    <m/>
    <m/>
    <m/>
    <m/>
    <m/>
    <n v="5.6192399999999997E-2"/>
    <m/>
    <m/>
    <m/>
    <m/>
    <m/>
    <m/>
    <m/>
    <m/>
    <m/>
    <m/>
    <m/>
    <s v="597310,78"/>
    <s v="6147918,7"/>
    <n v="5.6192399999999997E-2"/>
    <n v="0"/>
    <n v="0"/>
  </r>
  <r>
    <n v="2031"/>
    <x v="960"/>
    <s v=""/>
    <x v="2140"/>
    <n v="2017"/>
    <n v="32077404"/>
    <x v="496"/>
    <x v="958"/>
    <x v="936"/>
    <n v="5330"/>
    <s v="Munkebo"/>
    <n v="440"/>
    <n v="79"/>
    <x v="21"/>
    <n v="1"/>
    <s v="DC"/>
    <s v="Decentralt værk"/>
    <n v="353000"/>
    <n v="350030"/>
    <x v="1074"/>
    <x v="0"/>
    <s v="fvv"/>
    <d v="2012-01-01T00:00:00"/>
    <m/>
    <n v="3.7"/>
    <n v="0"/>
    <n v="2.4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97310,78"/>
    <s v="6147918,7"/>
    <n v="0"/>
    <n v="0"/>
    <n v="0"/>
  </r>
  <r>
    <n v="2031"/>
    <x v="960"/>
    <s v=""/>
    <x v="2141"/>
    <n v="2017"/>
    <n v="32077404"/>
    <x v="496"/>
    <x v="958"/>
    <x v="936"/>
    <n v="5330"/>
    <s v="Munkebo"/>
    <n v="440"/>
    <n v="79"/>
    <x v="21"/>
    <n v="1"/>
    <s v="DC"/>
    <s v="Decentralt værk"/>
    <n v="353000"/>
    <n v="350030"/>
    <x v="1075"/>
    <x v="0"/>
    <s v="fvv"/>
    <d v="2012-01-01T00:00:00"/>
    <m/>
    <n v="3.7"/>
    <n v="0"/>
    <n v="2.8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97310,78"/>
    <s v="6147918,7"/>
    <n v="0"/>
    <n v="0"/>
    <n v="0"/>
  </r>
  <r>
    <n v="2031"/>
    <x v="960"/>
    <s v=""/>
    <x v="2142"/>
    <n v="2017"/>
    <n v="32077404"/>
    <x v="496"/>
    <x v="958"/>
    <x v="936"/>
    <n v="5330"/>
    <s v="Munkebo"/>
    <n v="440"/>
    <n v="79"/>
    <x v="21"/>
    <n v="1"/>
    <s v="DC"/>
    <s v="Decentralt værk"/>
    <n v="353000"/>
    <n v="350030"/>
    <x v="1076"/>
    <x v="0"/>
    <s v="fvv"/>
    <d v="2012-01-01T00:00:00"/>
    <m/>
    <n v="5.3"/>
    <n v="0"/>
    <n v="5.22"/>
    <x v="1696"/>
    <n v="1.9188000000000001"/>
    <n v="1.9188000000000001"/>
    <n v="0"/>
    <n v="0"/>
    <n v="1"/>
    <n v="0"/>
    <n v="0"/>
    <x v="0"/>
    <x v="0"/>
    <m/>
    <m/>
    <m/>
    <m/>
    <m/>
    <m/>
    <n v="1.9706543999999999"/>
    <m/>
    <m/>
    <m/>
    <m/>
    <m/>
    <m/>
    <m/>
    <m/>
    <m/>
    <m/>
    <m/>
    <s v="597310,78"/>
    <s v="6147918,7"/>
    <n v="1.9706543999999999"/>
    <n v="0"/>
    <n v="0"/>
  </r>
  <r>
    <n v="2031"/>
    <x v="960"/>
    <s v=""/>
    <x v="2143"/>
    <n v="2017"/>
    <n v="32077404"/>
    <x v="496"/>
    <x v="958"/>
    <x v="936"/>
    <n v="5330"/>
    <s v="Munkebo"/>
    <n v="440"/>
    <n v="79"/>
    <x v="21"/>
    <n v="1"/>
    <s v="DC"/>
    <s v="Decentralt værk"/>
    <n v="353000"/>
    <n v="350030"/>
    <x v="1077"/>
    <x v="0"/>
    <s v="fvv"/>
    <d v="2012-01-01T00:00:00"/>
    <m/>
    <n v="3.7"/>
    <n v="0"/>
    <n v="1.78"/>
    <x v="1697"/>
    <n v="5.5440000000000003E-2"/>
    <n v="5.5440000000000003E-2"/>
    <n v="0"/>
    <n v="0"/>
    <n v="1"/>
    <n v="0"/>
    <n v="0"/>
    <x v="0"/>
    <x v="0"/>
    <m/>
    <m/>
    <m/>
    <m/>
    <m/>
    <m/>
    <n v="5.7697200000000004E-2"/>
    <m/>
    <m/>
    <m/>
    <m/>
    <m/>
    <m/>
    <m/>
    <m/>
    <m/>
    <m/>
    <m/>
    <s v="597310,78"/>
    <s v="6147918,7"/>
    <n v="5.7697200000000004E-2"/>
    <n v="0"/>
    <n v="0"/>
  </r>
  <r>
    <n v="2033"/>
    <x v="961"/>
    <s v=""/>
    <x v="2144"/>
    <n v="2017"/>
    <n v="11350356"/>
    <x v="497"/>
    <x v="959"/>
    <x v="937"/>
    <n v="7200"/>
    <s v="Grindsted"/>
    <n v="530"/>
    <n v="128"/>
    <x v="41"/>
    <n v="1"/>
    <s v="ER"/>
    <s v="Erhvervsværk"/>
    <n v="205900"/>
    <n v="200020"/>
    <x v="4"/>
    <x v="8"/>
    <s v="pev"/>
    <d v="1986-01-01T00:00:00"/>
    <m/>
    <n v="40"/>
    <n v="1.91"/>
    <n v="35"/>
    <x v="1698"/>
    <n v="485.32556"/>
    <n v="0"/>
    <n v="5.8428000000000004"/>
    <n v="0"/>
    <n v="0"/>
    <n v="3.4857834270610066E-2"/>
    <n v="0.96514216572938993"/>
    <x v="0"/>
    <x v="0"/>
    <m/>
    <m/>
    <m/>
    <n v="182.61823407100002"/>
    <m/>
    <m/>
    <n v="147.4784784"/>
    <m/>
    <m/>
    <m/>
    <n v="161.74120000000002"/>
    <m/>
    <m/>
    <m/>
    <m/>
    <m/>
    <m/>
    <m/>
    <s v="495643,64"/>
    <s v="6179775,1"/>
    <n v="330.09671247100005"/>
    <n v="161.74120000000002"/>
    <n v="0"/>
  </r>
  <r>
    <n v="2033"/>
    <x v="961"/>
    <s v=""/>
    <x v="2145"/>
    <n v="2017"/>
    <n v="11350356"/>
    <x v="497"/>
    <x v="959"/>
    <x v="937"/>
    <n v="7200"/>
    <s v="Grindsted"/>
    <n v="530"/>
    <n v="128"/>
    <x v="41"/>
    <n v="1"/>
    <s v="ER"/>
    <s v="Erhvervsværk"/>
    <n v="205900"/>
    <n v="200020"/>
    <x v="1078"/>
    <x v="6"/>
    <s v="pvp"/>
    <d v="2011-09-01T00:00:00"/>
    <m/>
    <n v="3.5"/>
    <n v="0"/>
    <n v="3.5"/>
    <x v="1699"/>
    <n v="81.867599999999996"/>
    <n v="81.867599999999996"/>
    <n v="0"/>
    <n v="0"/>
    <n v="1"/>
    <n v="0"/>
    <n v="0"/>
    <x v="0"/>
    <x v="0"/>
    <m/>
    <m/>
    <m/>
    <m/>
    <m/>
    <m/>
    <m/>
    <m/>
    <m/>
    <m/>
    <m/>
    <m/>
    <m/>
    <m/>
    <n v="81.86760000000001"/>
    <m/>
    <m/>
    <m/>
    <s v="495643,64"/>
    <s v="6179775,1"/>
    <n v="0"/>
    <n v="81.86760000000001"/>
    <n v="0"/>
  </r>
  <r>
    <n v="2034"/>
    <x v="962"/>
    <s v=""/>
    <x v="2146"/>
    <n v="2017"/>
    <n v="21545538"/>
    <x v="498"/>
    <x v="960"/>
    <x v="938"/>
    <n v="5800"/>
    <s v="Nyborg"/>
    <n v="450"/>
    <m/>
    <x v="18"/>
    <m/>
    <s v="VA"/>
    <s v="Vandkraftværk"/>
    <n v="682040"/>
    <n v="680030"/>
    <x v="1079"/>
    <x v="13"/>
    <s v="vkt"/>
    <d v="2012-01-01T00:00:00"/>
    <m/>
    <n v="0.01"/>
    <n v="0.01"/>
    <n v="0"/>
    <x v="1700"/>
    <n v="0"/>
    <n v="0"/>
    <n v="3.492E-2"/>
    <n v="3.492E-2"/>
    <n v="0"/>
    <n v="1"/>
    <n v="0"/>
    <x v="0"/>
    <x v="0"/>
    <m/>
    <m/>
    <m/>
    <m/>
    <m/>
    <m/>
    <m/>
    <m/>
    <m/>
    <m/>
    <m/>
    <m/>
    <m/>
    <m/>
    <m/>
    <m/>
    <n v="3.492E-2"/>
    <m/>
    <s v="608784"/>
    <s v="6128813"/>
    <n v="0"/>
    <n v="0"/>
    <n v="0"/>
  </r>
  <r>
    <n v="2035"/>
    <x v="963"/>
    <s v=""/>
    <x v="2147"/>
    <n v="2017"/>
    <n v="32555063"/>
    <x v="499"/>
    <x v="961"/>
    <x v="939"/>
    <n v="4850"/>
    <s v="Stubbekøbing"/>
    <n v="376"/>
    <n v="60"/>
    <x v="313"/>
    <m/>
    <s v="FJ"/>
    <s v="Fjernvarmeværk"/>
    <n v="353000"/>
    <n v="350030"/>
    <x v="1080"/>
    <x v="0"/>
    <s v="fvv"/>
    <d v="2008-10-31T00:00:00"/>
    <m/>
    <n v="6.5"/>
    <n v="0"/>
    <n v="6.5"/>
    <x v="1701"/>
    <n v="84.143159999999995"/>
    <n v="83.041200000000003"/>
    <n v="0"/>
    <n v="0"/>
    <n v="1"/>
    <n v="0"/>
    <n v="0"/>
    <x v="0"/>
    <x v="0"/>
    <m/>
    <m/>
    <m/>
    <m/>
    <m/>
    <m/>
    <m/>
    <m/>
    <m/>
    <m/>
    <n v="84.175200000000004"/>
    <m/>
    <m/>
    <m/>
    <m/>
    <m/>
    <m/>
    <m/>
    <s v="694316,83"/>
    <s v="6086273,5"/>
    <n v="0"/>
    <n v="84.175200000000004"/>
    <n v="0"/>
  </r>
  <r>
    <n v="2035"/>
    <x v="963"/>
    <s v=""/>
    <x v="2148"/>
    <n v="2017"/>
    <n v="32555063"/>
    <x v="499"/>
    <x v="961"/>
    <x v="939"/>
    <n v="4850"/>
    <s v="Stubbekøbing"/>
    <n v="376"/>
    <n v="60"/>
    <x v="313"/>
    <m/>
    <s v="FJ"/>
    <s v="Fjernvarmeværk"/>
    <n v="353000"/>
    <n v="350030"/>
    <x v="69"/>
    <x v="0"/>
    <s v="fvv"/>
    <d v="2008-10-31T00:00:00"/>
    <m/>
    <n v="5.9"/>
    <n v="0"/>
    <n v="6.5"/>
    <x v="1702"/>
    <n v="5.0000000000000001E-3"/>
    <n v="5.0000000000000001E-3"/>
    <n v="0"/>
    <n v="0"/>
    <n v="1"/>
    <n v="0"/>
    <n v="0"/>
    <x v="0"/>
    <x v="0"/>
    <m/>
    <m/>
    <m/>
    <n v="5.0217999999999999E-3"/>
    <m/>
    <m/>
    <m/>
    <m/>
    <m/>
    <m/>
    <m/>
    <m/>
    <m/>
    <m/>
    <m/>
    <m/>
    <m/>
    <m/>
    <s v="694316,83"/>
    <s v="6086273,5"/>
    <n v="5.0217999999999999E-3"/>
    <n v="0"/>
    <n v="0"/>
  </r>
  <r>
    <n v="2036"/>
    <x v="964"/>
    <s v=""/>
    <x v="2149"/>
    <n v="2017"/>
    <n v="22703714"/>
    <x v="500"/>
    <x v="962"/>
    <x v="940"/>
    <n v="8400"/>
    <s v="Ebeltoft"/>
    <n v="706"/>
    <n v="198"/>
    <x v="314"/>
    <m/>
    <s v="FJ"/>
    <s v="Fjernvarmeværk"/>
    <n v="353000"/>
    <n v="350030"/>
    <x v="147"/>
    <x v="0"/>
    <s v="fvv"/>
    <d v="1990-01-01T00:00:00"/>
    <m/>
    <n v="8"/>
    <n v="0"/>
    <n v="10"/>
    <x v="1703"/>
    <n v="15.156000000000001"/>
    <n v="15.156000000000001"/>
    <n v="0"/>
    <n v="0"/>
    <n v="1"/>
    <n v="0"/>
    <n v="0"/>
    <x v="0"/>
    <x v="0"/>
    <m/>
    <m/>
    <m/>
    <m/>
    <m/>
    <m/>
    <m/>
    <m/>
    <m/>
    <m/>
    <n v="14.7232"/>
    <m/>
    <m/>
    <m/>
    <m/>
    <m/>
    <m/>
    <m/>
    <s v="604657,34"/>
    <s v="6227900,23"/>
    <n v="0"/>
    <n v="14.7232"/>
    <n v="0"/>
  </r>
  <r>
    <n v="2036"/>
    <x v="964"/>
    <s v=""/>
    <x v="2150"/>
    <n v="2017"/>
    <n v="22703714"/>
    <x v="500"/>
    <x v="962"/>
    <x v="940"/>
    <n v="8400"/>
    <s v="Ebeltoft"/>
    <n v="706"/>
    <n v="198"/>
    <x v="314"/>
    <m/>
    <s v="FJ"/>
    <s v="Fjernvarmeværk"/>
    <n v="353000"/>
    <n v="350030"/>
    <x v="140"/>
    <x v="0"/>
    <s v="fvv"/>
    <d v="1989-01-01T00:00:00"/>
    <m/>
    <n v="7.3"/>
    <n v="0"/>
    <n v="7.3"/>
    <x v="1704"/>
    <n v="4.4639999999999999E-2"/>
    <n v="4.4639999999999999E-2"/>
    <n v="0"/>
    <n v="0"/>
    <n v="1"/>
    <n v="0"/>
    <n v="0"/>
    <x v="0"/>
    <x v="0"/>
    <m/>
    <m/>
    <m/>
    <n v="6.8870399999999998E-2"/>
    <m/>
    <m/>
    <m/>
    <m/>
    <m/>
    <m/>
    <m/>
    <m/>
    <m/>
    <m/>
    <m/>
    <m/>
    <m/>
    <m/>
    <s v="604657,34"/>
    <s v="6227900,23"/>
    <n v="6.8870399999999998E-2"/>
    <n v="0"/>
    <n v="0"/>
  </r>
  <r>
    <n v="2036"/>
    <x v="964"/>
    <s v=""/>
    <x v="2151"/>
    <n v="2017"/>
    <n v="22703714"/>
    <x v="500"/>
    <x v="962"/>
    <x v="940"/>
    <n v="8400"/>
    <s v="Ebeltoft"/>
    <n v="706"/>
    <n v="198"/>
    <x v="314"/>
    <m/>
    <s v="FJ"/>
    <s v="Fjernvarmeværk"/>
    <n v="353000"/>
    <n v="350030"/>
    <x v="96"/>
    <x v="0"/>
    <s v="fvv"/>
    <d v="1995-01-01T00:00:00"/>
    <m/>
    <n v="5"/>
    <n v="0"/>
    <n v="6"/>
    <x v="1705"/>
    <n v="44.01"/>
    <n v="44.01"/>
    <n v="0"/>
    <n v="0"/>
    <n v="1"/>
    <n v="0"/>
    <n v="0"/>
    <x v="0"/>
    <x v="0"/>
    <m/>
    <m/>
    <m/>
    <m/>
    <m/>
    <m/>
    <m/>
    <m/>
    <m/>
    <m/>
    <n v="43.174500000000002"/>
    <m/>
    <m/>
    <m/>
    <m/>
    <m/>
    <m/>
    <m/>
    <s v="604657,34"/>
    <s v="6227900,23"/>
    <n v="0"/>
    <n v="43.174500000000002"/>
    <n v="0"/>
  </r>
  <r>
    <n v="2036"/>
    <x v="964"/>
    <s v=""/>
    <x v="2152"/>
    <n v="2017"/>
    <n v="22703714"/>
    <x v="500"/>
    <x v="962"/>
    <x v="940"/>
    <n v="8400"/>
    <s v="Ebeltoft"/>
    <n v="706"/>
    <n v="198"/>
    <x v="314"/>
    <m/>
    <s v="FJ"/>
    <s v="Fjernvarmeværk"/>
    <n v="353000"/>
    <n v="350030"/>
    <x v="107"/>
    <x v="0"/>
    <s v="fvv"/>
    <d v="2005-12-01T00:00:00"/>
    <m/>
    <n v="10"/>
    <n v="0"/>
    <n v="10"/>
    <x v="1706"/>
    <n v="0.108"/>
    <n v="0.108"/>
    <n v="0"/>
    <n v="0"/>
    <n v="1"/>
    <n v="0"/>
    <n v="0"/>
    <x v="0"/>
    <x v="0"/>
    <m/>
    <m/>
    <m/>
    <n v="0.161415"/>
    <m/>
    <m/>
    <m/>
    <m/>
    <m/>
    <m/>
    <m/>
    <m/>
    <m/>
    <m/>
    <m/>
    <m/>
    <m/>
    <m/>
    <s v="604657,34"/>
    <s v="6227900,23"/>
    <n v="0.161415"/>
    <n v="0"/>
    <n v="0"/>
  </r>
  <r>
    <n v="2036"/>
    <x v="964"/>
    <s v=""/>
    <x v="2153"/>
    <n v="2017"/>
    <n v="22703714"/>
    <x v="500"/>
    <x v="962"/>
    <x v="940"/>
    <n v="8400"/>
    <s v="Ebeltoft"/>
    <n v="706"/>
    <n v="198"/>
    <x v="314"/>
    <m/>
    <s v="FJ"/>
    <s v="Fjernvarmeværk"/>
    <n v="353000"/>
    <n v="350030"/>
    <x v="17"/>
    <x v="5"/>
    <s v="kvt"/>
    <d v="1999-01-01T00:00:00"/>
    <m/>
    <n v="0.31"/>
    <n v="0.24"/>
    <n v="0"/>
    <x v="229"/>
    <n v="0"/>
    <n v="0"/>
    <n v="0"/>
    <n v="0"/>
    <n v="1"/>
    <n v="0"/>
    <n v="0"/>
    <x v="0"/>
    <x v="0"/>
    <m/>
    <m/>
    <m/>
    <n v="3.5870000000000003E-3"/>
    <m/>
    <m/>
    <m/>
    <m/>
    <m/>
    <m/>
    <m/>
    <m/>
    <m/>
    <m/>
    <m/>
    <m/>
    <m/>
    <m/>
    <s v="604657,34"/>
    <s v="6227900,23"/>
    <n v="3.5870000000000003E-3"/>
    <n v="0"/>
    <n v="0"/>
  </r>
  <r>
    <n v="2036"/>
    <x v="964"/>
    <s v=""/>
    <x v="2154"/>
    <n v="2017"/>
    <n v="22703714"/>
    <x v="500"/>
    <x v="962"/>
    <x v="940"/>
    <n v="8400"/>
    <s v="Ebeltoft"/>
    <n v="706"/>
    <n v="198"/>
    <x v="314"/>
    <m/>
    <s v="FJ"/>
    <s v="Fjernvarmeværk"/>
    <n v="353000"/>
    <n v="350030"/>
    <x v="1081"/>
    <x v="0"/>
    <s v="fvv"/>
    <d v="2016-01-01T00:00:00"/>
    <m/>
    <n v="10"/>
    <n v="0"/>
    <n v="12.7"/>
    <x v="1707"/>
    <n v="156.45240000000001"/>
    <n v="156.45240000000001"/>
    <n v="0"/>
    <n v="0"/>
    <n v="1"/>
    <n v="0"/>
    <n v="0"/>
    <x v="0"/>
    <x v="0"/>
    <m/>
    <m/>
    <m/>
    <m/>
    <m/>
    <m/>
    <m/>
    <m/>
    <m/>
    <m/>
    <n v="147.11429999999999"/>
    <m/>
    <m/>
    <m/>
    <m/>
    <m/>
    <m/>
    <m/>
    <s v="604657,34"/>
    <s v="6227900,23"/>
    <n v="0"/>
    <n v="147.11429999999999"/>
    <n v="0"/>
  </r>
  <r>
    <n v="2036"/>
    <x v="965"/>
    <s v=""/>
    <x v="2155"/>
    <n v="2017"/>
    <n v="22703714"/>
    <x v="500"/>
    <x v="963"/>
    <x v="941"/>
    <n v="8400"/>
    <s v="Ebeltoft"/>
    <n v="706"/>
    <n v="198"/>
    <x v="314"/>
    <m/>
    <s v="ER"/>
    <s v="Erhvervsværk"/>
    <n v="471900"/>
    <n v="470000"/>
    <x v="912"/>
    <x v="6"/>
    <s v="pvp"/>
    <d v="2013-01-01T00:00:00"/>
    <m/>
    <n v="0.05"/>
    <n v="0"/>
    <n v="0.05"/>
    <x v="1708"/>
    <n v="0.1008"/>
    <n v="0.1008"/>
    <n v="0"/>
    <n v="0"/>
    <n v="1"/>
    <n v="0"/>
    <n v="0"/>
    <x v="0"/>
    <x v="0"/>
    <m/>
    <m/>
    <m/>
    <m/>
    <m/>
    <m/>
    <m/>
    <m/>
    <m/>
    <m/>
    <m/>
    <m/>
    <m/>
    <m/>
    <n v="0.1008"/>
    <m/>
    <m/>
    <m/>
    <s v="604264,96"/>
    <s v="6229177,82"/>
    <n v="0"/>
    <n v="0.1008"/>
    <n v="0"/>
  </r>
  <r>
    <n v="2037"/>
    <x v="966"/>
    <s v=""/>
    <x v="2156"/>
    <n v="2017"/>
    <n v="11135617"/>
    <x v="501"/>
    <x v="964"/>
    <x v="942"/>
    <n v="4930"/>
    <s v="Maribo"/>
    <n v="360"/>
    <n v="48"/>
    <x v="142"/>
    <m/>
    <s v="FJ"/>
    <s v="Fjernvarmeværk"/>
    <n v="353000"/>
    <n v="350030"/>
    <x v="1082"/>
    <x v="0"/>
    <s v="fvv"/>
    <d v="1982-01-01T00:00:00"/>
    <m/>
    <n v="12"/>
    <n v="0"/>
    <n v="12"/>
    <x v="1709"/>
    <n v="45.828000000000003"/>
    <n v="45.828000000000003"/>
    <n v="0"/>
    <n v="0"/>
    <n v="1"/>
    <n v="0"/>
    <n v="0"/>
    <x v="0"/>
    <x v="0"/>
    <m/>
    <m/>
    <m/>
    <m/>
    <m/>
    <m/>
    <m/>
    <m/>
    <m/>
    <m/>
    <m/>
    <m/>
    <n v="45.832500000000003"/>
    <m/>
    <m/>
    <m/>
    <m/>
    <m/>
    <s v="661453,2"/>
    <s v="6073157,92"/>
    <n v="0"/>
    <n v="45.832500000000003"/>
    <n v="0"/>
  </r>
  <r>
    <n v="2037"/>
    <x v="966"/>
    <s v=""/>
    <x v="2157"/>
    <n v="2017"/>
    <n v="11135617"/>
    <x v="501"/>
    <x v="964"/>
    <x v="942"/>
    <n v="4930"/>
    <s v="Maribo"/>
    <n v="360"/>
    <n v="48"/>
    <x v="142"/>
    <m/>
    <s v="FJ"/>
    <s v="Fjernvarmeværk"/>
    <n v="353000"/>
    <n v="350030"/>
    <x v="1083"/>
    <x v="0"/>
    <s v="fvv"/>
    <d v="1986-01-01T00:00:00"/>
    <m/>
    <n v="8"/>
    <n v="0"/>
    <n v="7"/>
    <x v="21"/>
    <n v="0"/>
    <n v="0"/>
    <n v="0"/>
    <n v="0"/>
    <n v="1"/>
    <n v="0"/>
    <n v="0"/>
    <x v="0"/>
    <x v="0"/>
    <m/>
    <m/>
    <m/>
    <m/>
    <m/>
    <m/>
    <m/>
    <m/>
    <m/>
    <m/>
    <m/>
    <m/>
    <m/>
    <m/>
    <m/>
    <m/>
    <m/>
    <m/>
    <s v="661453,2"/>
    <s v="6073157,92"/>
    <n v="0"/>
    <n v="0"/>
    <n v="0"/>
  </r>
  <r>
    <n v="2037"/>
    <x v="967"/>
    <s v=""/>
    <x v="2158"/>
    <n v="2017"/>
    <n v="11135617"/>
    <x v="501"/>
    <x v="965"/>
    <x v="943"/>
    <n v="4930"/>
    <s v="Maribo"/>
    <n v="360"/>
    <n v="48"/>
    <x v="142"/>
    <m/>
    <s v="FJ"/>
    <s v="Fjernvarmeværk"/>
    <n v="353000"/>
    <n v="350030"/>
    <x v="513"/>
    <x v="0"/>
    <s v="fvv"/>
    <d v="1964-01-01T00:00:00"/>
    <d v="2017-12-31T00:00:00"/>
    <n v="10"/>
    <n v="0"/>
    <n v="9.3000000000000007"/>
    <x v="21"/>
    <n v="0"/>
    <n v="0"/>
    <n v="0"/>
    <n v="0"/>
    <n v="1"/>
    <n v="0"/>
    <n v="0"/>
    <x v="0"/>
    <x v="0"/>
    <m/>
    <m/>
    <m/>
    <m/>
    <m/>
    <m/>
    <m/>
    <m/>
    <m/>
    <m/>
    <m/>
    <m/>
    <m/>
    <m/>
    <m/>
    <m/>
    <m/>
    <m/>
    <s v="661496,77"/>
    <s v="6072872,65"/>
    <n v="0"/>
    <n v="0"/>
    <n v="0"/>
  </r>
  <r>
    <n v="2039"/>
    <x v="968"/>
    <s v=""/>
    <x v="2159"/>
    <n v="2017"/>
    <n v="60247412"/>
    <x v="502"/>
    <x v="966"/>
    <x v="944"/>
    <n v="8620"/>
    <s v="Kjellerup"/>
    <n v="740"/>
    <n v="244"/>
    <x v="315"/>
    <n v="1"/>
    <s v="FJ"/>
    <s v="Fjernvarmeværk"/>
    <n v="353000"/>
    <n v="350030"/>
    <x v="147"/>
    <x v="0"/>
    <s v="fvv"/>
    <d v="1987-07-01T00:00:00"/>
    <m/>
    <n v="7.5"/>
    <n v="0"/>
    <n v="7.5"/>
    <x v="1710"/>
    <n v="113.73012"/>
    <n v="113.364"/>
    <n v="0"/>
    <n v="0"/>
    <n v="1"/>
    <n v="0"/>
    <n v="0"/>
    <x v="0"/>
    <x v="0"/>
    <m/>
    <m/>
    <m/>
    <n v="0"/>
    <m/>
    <m/>
    <m/>
    <m/>
    <m/>
    <m/>
    <n v="107.88"/>
    <m/>
    <m/>
    <n v="0"/>
    <m/>
    <m/>
    <m/>
    <m/>
    <s v="526743,59"/>
    <s v="6237593,34"/>
    <n v="0"/>
    <n v="107.88"/>
    <n v="0"/>
  </r>
  <r>
    <n v="2039"/>
    <x v="968"/>
    <s v=""/>
    <x v="2160"/>
    <n v="2017"/>
    <n v="60247412"/>
    <x v="502"/>
    <x v="966"/>
    <x v="944"/>
    <n v="8620"/>
    <s v="Kjellerup"/>
    <n v="740"/>
    <n v="244"/>
    <x v="315"/>
    <n v="1"/>
    <s v="FJ"/>
    <s v="Fjernvarmeværk"/>
    <n v="353000"/>
    <n v="350030"/>
    <x v="96"/>
    <x v="0"/>
    <s v="fvv"/>
    <d v="2004-07-01T00:00:00"/>
    <m/>
    <n v="4"/>
    <n v="0"/>
    <n v="4"/>
    <x v="1711"/>
    <n v="77.760000000000005"/>
    <n v="77.400000000000006"/>
    <n v="0"/>
    <n v="0"/>
    <n v="1"/>
    <n v="0"/>
    <n v="0"/>
    <x v="0"/>
    <x v="0"/>
    <m/>
    <m/>
    <m/>
    <n v="0"/>
    <m/>
    <m/>
    <m/>
    <m/>
    <m/>
    <m/>
    <n v="73.748999999999995"/>
    <m/>
    <m/>
    <n v="0"/>
    <m/>
    <m/>
    <m/>
    <m/>
    <s v="526743,59"/>
    <s v="6237593,34"/>
    <n v="0"/>
    <n v="73.748999999999995"/>
    <n v="0"/>
  </r>
  <r>
    <n v="2039"/>
    <x v="968"/>
    <s v=""/>
    <x v="2161"/>
    <n v="2017"/>
    <n v="60247412"/>
    <x v="502"/>
    <x v="966"/>
    <x v="944"/>
    <n v="8620"/>
    <s v="Kjellerup"/>
    <n v="740"/>
    <n v="244"/>
    <x v="315"/>
    <n v="1"/>
    <s v="FJ"/>
    <s v="Fjernvarmeværk"/>
    <n v="353000"/>
    <n v="350030"/>
    <x v="303"/>
    <x v="0"/>
    <s v="fvv"/>
    <d v="2005-06-01T00:00:00"/>
    <m/>
    <n v="10"/>
    <n v="0"/>
    <n v="10"/>
    <x v="1712"/>
    <n v="1.1000000000000001"/>
    <n v="1.05"/>
    <n v="0"/>
    <n v="0"/>
    <n v="1"/>
    <n v="0"/>
    <n v="0"/>
    <x v="0"/>
    <x v="0"/>
    <m/>
    <m/>
    <m/>
    <m/>
    <m/>
    <m/>
    <n v="1.3751099999999998"/>
    <m/>
    <m/>
    <m/>
    <m/>
    <m/>
    <m/>
    <m/>
    <m/>
    <m/>
    <m/>
    <m/>
    <s v="526743,59"/>
    <s v="6237593,34"/>
    <n v="1.3751099999999998"/>
    <n v="0"/>
    <n v="0"/>
  </r>
  <r>
    <n v="2039"/>
    <x v="968"/>
    <s v=""/>
    <x v="2162"/>
    <n v="2017"/>
    <n v="60247412"/>
    <x v="502"/>
    <x v="966"/>
    <x v="944"/>
    <n v="8620"/>
    <s v="Kjellerup"/>
    <n v="740"/>
    <n v="244"/>
    <x v="315"/>
    <n v="1"/>
    <s v="FJ"/>
    <s v="Fjernvarmeværk"/>
    <n v="353000"/>
    <n v="350030"/>
    <x v="1084"/>
    <x v="0"/>
    <s v="fvv"/>
    <d v="1987-05-01T00:00:00"/>
    <m/>
    <n v="5.8"/>
    <n v="0"/>
    <n v="5.8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26743,59"/>
    <s v="6237593,34"/>
    <n v="0"/>
    <n v="0"/>
    <n v="0"/>
  </r>
  <r>
    <n v="2039"/>
    <x v="968"/>
    <s v=""/>
    <x v="2163"/>
    <n v="2017"/>
    <n v="60247412"/>
    <x v="502"/>
    <x v="966"/>
    <x v="944"/>
    <n v="8620"/>
    <s v="Kjellerup"/>
    <n v="740"/>
    <n v="244"/>
    <x v="315"/>
    <n v="1"/>
    <s v="FJ"/>
    <s v="Fjernvarmeværk"/>
    <n v="353000"/>
    <n v="350030"/>
    <x v="1085"/>
    <x v="5"/>
    <s v="kvt"/>
    <d v="2012-01-01T00:00:00"/>
    <m/>
    <n v="0.45"/>
    <n v="0.19"/>
    <n v="0"/>
    <x v="1713"/>
    <n v="0"/>
    <n v="0"/>
    <n v="0"/>
    <n v="0"/>
    <n v="1"/>
    <n v="0"/>
    <n v="0"/>
    <x v="0"/>
    <x v="0"/>
    <m/>
    <m/>
    <m/>
    <n v="3.2283000000000002E-4"/>
    <m/>
    <m/>
    <m/>
    <m/>
    <m/>
    <m/>
    <m/>
    <m/>
    <m/>
    <m/>
    <m/>
    <m/>
    <m/>
    <m/>
    <s v="526743,59"/>
    <s v="6237593,34"/>
    <n v="3.2283000000000002E-4"/>
    <n v="0"/>
    <n v="0"/>
  </r>
  <r>
    <n v="2039"/>
    <x v="969"/>
    <s v=""/>
    <x v="2164"/>
    <n v="2017"/>
    <n v="60247412"/>
    <x v="502"/>
    <x v="967"/>
    <x v="945"/>
    <n v="8620"/>
    <s v="Kjellerup"/>
    <n v="740"/>
    <n v="244"/>
    <x v="315"/>
    <m/>
    <s v="FJ"/>
    <s v="Fjernvarmeværk"/>
    <n v="353000"/>
    <n v="350030"/>
    <x v="1086"/>
    <x v="0"/>
    <s v="fvv"/>
    <d v="1976-07-01T00:00:00"/>
    <m/>
    <n v="4"/>
    <n v="0"/>
    <n v="4"/>
    <x v="1714"/>
    <n v="2.2599999999999999E-2"/>
    <n v="0.02"/>
    <n v="0"/>
    <n v="0"/>
    <n v="1"/>
    <n v="0"/>
    <n v="0"/>
    <x v="0"/>
    <x v="0"/>
    <m/>
    <m/>
    <m/>
    <m/>
    <m/>
    <m/>
    <n v="2.8313999999999999E-2"/>
    <m/>
    <m/>
    <m/>
    <m/>
    <m/>
    <m/>
    <m/>
    <m/>
    <m/>
    <m/>
    <m/>
    <s v="527907,14"/>
    <s v="6237400,75"/>
    <n v="2.8313999999999999E-2"/>
    <n v="0"/>
    <n v="0"/>
  </r>
  <r>
    <n v="2040"/>
    <x v="970"/>
    <s v=""/>
    <x v="2165"/>
    <n v="2017"/>
    <n v="31151899"/>
    <x v="503"/>
    <x v="968"/>
    <x v="946"/>
    <n v="4900"/>
    <s v="Nakskov"/>
    <n v="360"/>
    <n v="50"/>
    <x v="316"/>
    <m/>
    <s v="FJ"/>
    <s v="Fjernvarmeværk"/>
    <n v="353000"/>
    <n v="350030"/>
    <x v="1087"/>
    <x v="0"/>
    <s v="fvv"/>
    <d v="1966-08-01T00:00:00"/>
    <m/>
    <n v="20"/>
    <n v="0"/>
    <n v="19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n v="0"/>
    <m/>
    <m/>
    <m/>
    <m/>
    <s v="637573,06"/>
    <s v="6078190,1"/>
    <n v="0"/>
    <n v="0"/>
    <n v="0"/>
  </r>
  <r>
    <n v="2040"/>
    <x v="971"/>
    <s v=""/>
    <x v="2166"/>
    <n v="2017"/>
    <n v="31151899"/>
    <x v="503"/>
    <x v="969"/>
    <x v="947"/>
    <n v="4920"/>
    <s v="Søllested"/>
    <n v="360"/>
    <n v="45"/>
    <x v="317"/>
    <m/>
    <s v="FJ"/>
    <s v="Fjernvarmeværk"/>
    <n v="353000"/>
    <n v="350030"/>
    <x v="1088"/>
    <x v="0"/>
    <s v="fvv"/>
    <d v="2008-03-01T00:00:00"/>
    <m/>
    <n v="9.8000000000000007"/>
    <n v="0"/>
    <n v="9"/>
    <x v="1715"/>
    <n v="46.357199999999999"/>
    <n v="46.241999999999997"/>
    <n v="0"/>
    <n v="0"/>
    <n v="1"/>
    <n v="0"/>
    <n v="0"/>
    <x v="0"/>
    <x v="0"/>
    <m/>
    <m/>
    <m/>
    <m/>
    <m/>
    <m/>
    <m/>
    <m/>
    <m/>
    <n v="42.658999999999999"/>
    <m/>
    <m/>
    <m/>
    <m/>
    <m/>
    <m/>
    <m/>
    <m/>
    <s v="645597,8"/>
    <s v="6076136,59"/>
    <n v="0"/>
    <n v="42.658999999999999"/>
    <n v="0"/>
  </r>
  <r>
    <n v="2040"/>
    <x v="971"/>
    <s v=""/>
    <x v="2167"/>
    <n v="2017"/>
    <n v="31151899"/>
    <x v="503"/>
    <x v="969"/>
    <x v="947"/>
    <n v="4920"/>
    <s v="Søllested"/>
    <n v="360"/>
    <n v="45"/>
    <x v="317"/>
    <m/>
    <s v="FJ"/>
    <s v="Fjernvarmeværk"/>
    <n v="353000"/>
    <n v="350030"/>
    <x v="1089"/>
    <x v="3"/>
    <s v="fvv"/>
    <d v="2016-10-01T00:00:00"/>
    <m/>
    <n v="3.3"/>
    <n v="0"/>
    <n v="3.3"/>
    <x v="1716"/>
    <n v="7.5542400000000001"/>
    <n v="7.5542400000000001"/>
    <n v="0"/>
    <n v="0"/>
    <n v="1"/>
    <n v="0"/>
    <n v="0"/>
    <x v="0"/>
    <x v="0"/>
    <m/>
    <m/>
    <m/>
    <m/>
    <m/>
    <m/>
    <m/>
    <m/>
    <m/>
    <m/>
    <m/>
    <m/>
    <m/>
    <m/>
    <m/>
    <n v="7.5542400000000001"/>
    <m/>
    <m/>
    <s v="645597,8"/>
    <s v="6076136,59"/>
    <n v="0"/>
    <n v="7.5542400000000001"/>
    <n v="0"/>
  </r>
  <r>
    <n v="2040"/>
    <x v="972"/>
    <s v=""/>
    <x v="2168"/>
    <n v="2017"/>
    <n v="31151899"/>
    <x v="503"/>
    <x v="970"/>
    <x v="948"/>
    <n v="4900"/>
    <s v="Nakskov"/>
    <n v="360"/>
    <n v="50"/>
    <x v="316"/>
    <m/>
    <s v="FJ"/>
    <s v="Fjernvarmeværk"/>
    <n v="353000"/>
    <n v="350030"/>
    <x v="1090"/>
    <x v="0"/>
    <s v="fvv"/>
    <d v="2004-03-10T00:00:00"/>
    <m/>
    <n v="16"/>
    <n v="0"/>
    <n v="19"/>
    <x v="1717"/>
    <n v="165.16079999999999"/>
    <n v="165.024"/>
    <n v="0"/>
    <n v="0"/>
    <n v="1"/>
    <n v="0"/>
    <n v="0"/>
    <x v="0"/>
    <x v="0"/>
    <m/>
    <m/>
    <m/>
    <m/>
    <m/>
    <m/>
    <m/>
    <m/>
    <m/>
    <m/>
    <n v="159.82595999999998"/>
    <m/>
    <m/>
    <m/>
    <m/>
    <m/>
    <m/>
    <m/>
    <s v="636259"/>
    <s v="6077446"/>
    <n v="0"/>
    <n v="159.82595999999998"/>
    <n v="0"/>
  </r>
  <r>
    <n v="2040"/>
    <x v="973"/>
    <s v=""/>
    <x v="2169"/>
    <n v="2017"/>
    <n v="31151899"/>
    <x v="503"/>
    <x v="971"/>
    <x v="949"/>
    <n v="4900"/>
    <s v="Nakskov"/>
    <n v="360"/>
    <n v="50"/>
    <x v="316"/>
    <m/>
    <s v="FJ"/>
    <s v="Fjernvarmeværk"/>
    <n v="353000"/>
    <n v="350030"/>
    <x v="1091"/>
    <x v="0"/>
    <s v="fvv"/>
    <d v="2011-01-31T00:00:00"/>
    <m/>
    <n v="22"/>
    <n v="0"/>
    <n v="22"/>
    <x v="1718"/>
    <n v="364.61880000000002"/>
    <n v="364.464"/>
    <n v="0"/>
    <n v="0"/>
    <n v="1"/>
    <n v="0"/>
    <n v="0"/>
    <x v="0"/>
    <x v="0"/>
    <m/>
    <m/>
    <m/>
    <m/>
    <m/>
    <m/>
    <m/>
    <m/>
    <m/>
    <n v="390.06450000000001"/>
    <m/>
    <m/>
    <m/>
    <m/>
    <m/>
    <m/>
    <m/>
    <m/>
    <s v="639243,97"/>
    <s v="6077879,57"/>
    <n v="0"/>
    <n v="390.06450000000001"/>
    <n v="0"/>
  </r>
  <r>
    <n v="2041"/>
    <x v="974"/>
    <s v=""/>
    <x v="2170"/>
    <n v="2017"/>
    <n v="40893113"/>
    <x v="504"/>
    <x v="972"/>
    <x v="950"/>
    <n v="6880"/>
    <s v="Tarm"/>
    <n v="760"/>
    <n v="162"/>
    <x v="263"/>
    <m/>
    <s v="FJ"/>
    <s v="Fjernvarmeværk"/>
    <n v="353000"/>
    <n v="350030"/>
    <x v="1092"/>
    <x v="0"/>
    <s v="fvv"/>
    <d v="1979-01-01T00:00:00"/>
    <m/>
    <n v="7"/>
    <n v="0"/>
    <n v="7"/>
    <x v="999"/>
    <n v="1.44E-2"/>
    <n v="1.0800000000000001E-2"/>
    <n v="0"/>
    <n v="0"/>
    <n v="1"/>
    <n v="0"/>
    <n v="0"/>
    <x v="0"/>
    <x v="0"/>
    <m/>
    <m/>
    <m/>
    <n v="1.4348000000000001E-2"/>
    <m/>
    <m/>
    <m/>
    <m/>
    <m/>
    <m/>
    <m/>
    <m/>
    <m/>
    <m/>
    <m/>
    <m/>
    <m/>
    <m/>
    <s v="470244,54"/>
    <s v="6195634,88"/>
    <n v="1.4348000000000001E-2"/>
    <n v="0"/>
    <n v="0"/>
  </r>
  <r>
    <n v="2041"/>
    <x v="975"/>
    <s v=""/>
    <x v="2171"/>
    <n v="2017"/>
    <n v="40893113"/>
    <x v="504"/>
    <x v="973"/>
    <x v="951"/>
    <n v="6880"/>
    <s v="Tarm"/>
    <n v="760"/>
    <n v="162"/>
    <x v="263"/>
    <m/>
    <s v="FJ"/>
    <s v="Fjernvarmeværk"/>
    <n v="353000"/>
    <n v="350030"/>
    <x v="1093"/>
    <x v="0"/>
    <s v="fvv"/>
    <d v="1982-01-01T00:00:00"/>
    <m/>
    <n v="14.7"/>
    <n v="0"/>
    <n v="12.6"/>
    <x v="1719"/>
    <n v="10.6092"/>
    <n v="10.26"/>
    <n v="0"/>
    <n v="0"/>
    <n v="1"/>
    <n v="0"/>
    <n v="0"/>
    <x v="0"/>
    <x v="0"/>
    <m/>
    <m/>
    <m/>
    <m/>
    <m/>
    <m/>
    <m/>
    <m/>
    <m/>
    <m/>
    <m/>
    <m/>
    <n v="10.9725"/>
    <m/>
    <m/>
    <m/>
    <m/>
    <m/>
    <s v="470356,36"/>
    <s v="6196263,77"/>
    <n v="0"/>
    <n v="10.9725"/>
    <n v="0"/>
  </r>
  <r>
    <n v="2041"/>
    <x v="975"/>
    <s v=""/>
    <x v="2172"/>
    <n v="2017"/>
    <n v="40893113"/>
    <x v="504"/>
    <x v="973"/>
    <x v="951"/>
    <n v="6880"/>
    <s v="Tarm"/>
    <n v="760"/>
    <n v="162"/>
    <x v="263"/>
    <m/>
    <s v="FJ"/>
    <s v="Fjernvarmeværk"/>
    <n v="353000"/>
    <n v="350030"/>
    <x v="2"/>
    <x v="0"/>
    <s v="fvv"/>
    <d v="1992-01-01T00:00:00"/>
    <d v="2019-06-15T00:00:00"/>
    <n v="7.12"/>
    <n v="0"/>
    <n v="6.3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470356,36"/>
    <s v="6196263,77"/>
    <n v="0"/>
    <n v="0"/>
    <n v="0"/>
  </r>
  <r>
    <n v="2041"/>
    <x v="975"/>
    <s v=""/>
    <x v="2173"/>
    <n v="2017"/>
    <n v="40893113"/>
    <x v="504"/>
    <x v="973"/>
    <x v="951"/>
    <n v="6880"/>
    <s v="Tarm"/>
    <n v="760"/>
    <n v="162"/>
    <x v="263"/>
    <m/>
    <s v="FJ"/>
    <s v="Fjernvarmeværk"/>
    <n v="353000"/>
    <n v="350030"/>
    <x v="1094"/>
    <x v="0"/>
    <s v="fvv"/>
    <d v="2003-02-01T00:00:00"/>
    <m/>
    <n v="10"/>
    <n v="0"/>
    <n v="10"/>
    <x v="1720"/>
    <n v="174.13200000000001"/>
    <n v="173.09520000000001"/>
    <n v="0"/>
    <n v="0"/>
    <n v="1"/>
    <n v="0"/>
    <n v="0"/>
    <x v="0"/>
    <x v="0"/>
    <m/>
    <m/>
    <m/>
    <m/>
    <m/>
    <m/>
    <m/>
    <m/>
    <m/>
    <m/>
    <n v="161.10751999999999"/>
    <m/>
    <m/>
    <m/>
    <m/>
    <m/>
    <m/>
    <m/>
    <s v="470356,36"/>
    <s v="6196263,77"/>
    <n v="0"/>
    <n v="161.10751999999999"/>
    <n v="0"/>
  </r>
  <r>
    <n v="2041"/>
    <x v="975"/>
    <s v=""/>
    <x v="2174"/>
    <n v="2017"/>
    <n v="40893113"/>
    <x v="504"/>
    <x v="973"/>
    <x v="951"/>
    <n v="6880"/>
    <s v="Tarm"/>
    <n v="760"/>
    <n v="162"/>
    <x v="263"/>
    <m/>
    <s v="FJ"/>
    <s v="Fjernvarmeværk"/>
    <n v="353000"/>
    <n v="350030"/>
    <x v="1095"/>
    <x v="3"/>
    <s v="fvv"/>
    <d v="2013-04-01T00:00:00"/>
    <m/>
    <n v="13"/>
    <n v="0"/>
    <n v="13"/>
    <x v="1721"/>
    <n v="22.363199999999999"/>
    <n v="22.248000000000001"/>
    <n v="0"/>
    <n v="0"/>
    <n v="1"/>
    <n v="0"/>
    <n v="0"/>
    <x v="0"/>
    <x v="0"/>
    <m/>
    <m/>
    <m/>
    <m/>
    <m/>
    <m/>
    <m/>
    <m/>
    <m/>
    <m/>
    <m/>
    <m/>
    <m/>
    <m/>
    <m/>
    <n v="24.948"/>
    <m/>
    <m/>
    <s v="470356,36"/>
    <s v="6196263,77"/>
    <n v="0"/>
    <n v="24.948"/>
    <n v="0"/>
  </r>
  <r>
    <n v="2042"/>
    <x v="976"/>
    <s v=""/>
    <x v="2175"/>
    <n v="2017"/>
    <n v="29977089"/>
    <x v="505"/>
    <x v="974"/>
    <x v="952"/>
    <n v="7441"/>
    <s v="Bording"/>
    <n v="756"/>
    <m/>
    <x v="18"/>
    <m/>
    <s v="LO"/>
    <s v="Lokalt værk"/>
    <n v="351100"/>
    <n v="350010"/>
    <x v="1096"/>
    <x v="1"/>
    <s v="kvt"/>
    <d v="2007-08-15T00:00:00"/>
    <m/>
    <n v="32.97"/>
    <n v="12.04"/>
    <n v="0"/>
    <x v="21"/>
    <n v="0"/>
    <n v="0"/>
    <n v="0"/>
    <n v="0"/>
    <n v="1"/>
    <n v="0"/>
    <n v="0"/>
    <x v="0"/>
    <x v="0"/>
    <m/>
    <m/>
    <m/>
    <m/>
    <m/>
    <m/>
    <m/>
    <m/>
    <m/>
    <m/>
    <m/>
    <m/>
    <m/>
    <n v="0"/>
    <m/>
    <m/>
    <m/>
    <m/>
    <s v="511981,3"/>
    <s v="6224111,56"/>
    <n v="0"/>
    <n v="0"/>
    <n v="0"/>
  </r>
  <r>
    <n v="2042"/>
    <x v="976"/>
    <s v=""/>
    <x v="2176"/>
    <n v="2017"/>
    <n v="29977089"/>
    <x v="505"/>
    <x v="974"/>
    <x v="952"/>
    <n v="7441"/>
    <s v="Bording"/>
    <n v="756"/>
    <m/>
    <x v="18"/>
    <m/>
    <s v="LO"/>
    <s v="Lokalt værk"/>
    <n v="351100"/>
    <n v="350010"/>
    <x v="17"/>
    <x v="5"/>
    <s v="kvt"/>
    <d v="2007-11-02T00:00:00"/>
    <m/>
    <n v="0.01"/>
    <n v="0.01"/>
    <n v="0"/>
    <x v="21"/>
    <n v="0"/>
    <n v="0"/>
    <n v="0"/>
    <n v="0"/>
    <n v="1"/>
    <n v="0"/>
    <n v="0"/>
    <x v="0"/>
    <x v="0"/>
    <m/>
    <m/>
    <m/>
    <m/>
    <m/>
    <m/>
    <m/>
    <m/>
    <m/>
    <m/>
    <m/>
    <m/>
    <m/>
    <m/>
    <m/>
    <m/>
    <m/>
    <m/>
    <s v="511981,3"/>
    <s v="6224111,56"/>
    <n v="0"/>
    <n v="0"/>
    <n v="0"/>
  </r>
  <r>
    <n v="2042"/>
    <x v="976"/>
    <s v=""/>
    <x v="2177"/>
    <n v="2017"/>
    <n v="29977089"/>
    <x v="505"/>
    <x v="974"/>
    <x v="952"/>
    <n v="7441"/>
    <s v="Bording"/>
    <n v="756"/>
    <m/>
    <x v="18"/>
    <m/>
    <s v="LO"/>
    <s v="Lokalt værk"/>
    <n v="351100"/>
    <n v="350010"/>
    <x v="1097"/>
    <x v="1"/>
    <s v="kvt"/>
    <d v="2008-10-01T00:00:00"/>
    <m/>
    <n v="18.84"/>
    <n v="6.88"/>
    <n v="0"/>
    <x v="21"/>
    <n v="0"/>
    <n v="0"/>
    <n v="0"/>
    <n v="0"/>
    <n v="1"/>
    <n v="0"/>
    <n v="0"/>
    <x v="0"/>
    <x v="0"/>
    <m/>
    <m/>
    <m/>
    <m/>
    <m/>
    <m/>
    <m/>
    <m/>
    <m/>
    <m/>
    <m/>
    <m/>
    <m/>
    <n v="0"/>
    <m/>
    <m/>
    <m/>
    <m/>
    <s v="511981,3"/>
    <s v="6224111,56"/>
    <n v="0"/>
    <n v="0"/>
    <n v="0"/>
  </r>
  <r>
    <n v="2042"/>
    <x v="976"/>
    <s v=""/>
    <x v="2178"/>
    <n v="2017"/>
    <n v="29977089"/>
    <x v="505"/>
    <x v="974"/>
    <x v="952"/>
    <n v="7441"/>
    <s v="Bording"/>
    <n v="756"/>
    <m/>
    <x v="18"/>
    <m/>
    <s v="LO"/>
    <s v="Lokalt værk"/>
    <n v="351100"/>
    <n v="350010"/>
    <x v="1098"/>
    <x v="1"/>
    <s v="kvt"/>
    <d v="2008-10-10T00:00:00"/>
    <m/>
    <n v="9.42"/>
    <n v="3.44"/>
    <n v="0"/>
    <x v="21"/>
    <n v="0"/>
    <n v="0"/>
    <n v="0"/>
    <n v="0"/>
    <n v="1"/>
    <n v="0"/>
    <n v="0"/>
    <x v="0"/>
    <x v="0"/>
    <m/>
    <m/>
    <m/>
    <m/>
    <m/>
    <m/>
    <m/>
    <m/>
    <m/>
    <m/>
    <m/>
    <m/>
    <m/>
    <n v="0"/>
    <m/>
    <m/>
    <m/>
    <m/>
    <s v="511981,3"/>
    <s v="6224111,56"/>
    <n v="0"/>
    <n v="0"/>
    <n v="0"/>
  </r>
  <r>
    <n v="2042"/>
    <x v="976"/>
    <s v=""/>
    <x v="2179"/>
    <n v="2017"/>
    <n v="29977089"/>
    <x v="505"/>
    <x v="974"/>
    <x v="952"/>
    <n v="7441"/>
    <s v="Bording"/>
    <n v="756"/>
    <m/>
    <x v="18"/>
    <m/>
    <s v="LO"/>
    <s v="Lokalt værk"/>
    <n v="351100"/>
    <n v="350010"/>
    <x v="1099"/>
    <x v="1"/>
    <s v="kvt"/>
    <d v="2008-11-10T00:00:00"/>
    <m/>
    <n v="9.42"/>
    <n v="3.44"/>
    <n v="0"/>
    <x v="21"/>
    <n v="0"/>
    <n v="0"/>
    <n v="0"/>
    <n v="0"/>
    <n v="1"/>
    <n v="0"/>
    <n v="0"/>
    <x v="0"/>
    <x v="0"/>
    <m/>
    <m/>
    <m/>
    <m/>
    <m/>
    <m/>
    <m/>
    <m/>
    <m/>
    <m/>
    <m/>
    <m/>
    <m/>
    <m/>
    <m/>
    <m/>
    <m/>
    <m/>
    <s v="511981,3"/>
    <s v="6224111,56"/>
    <n v="0"/>
    <n v="0"/>
    <n v="0"/>
  </r>
  <r>
    <n v="2043"/>
    <x v="977"/>
    <s v=""/>
    <x v="2180"/>
    <n v="2017"/>
    <n v="61877215"/>
    <x v="506"/>
    <x v="975"/>
    <x v="953"/>
    <n v="5610"/>
    <s v="Assens"/>
    <n v="420"/>
    <n v="71"/>
    <x v="304"/>
    <m/>
    <s v="DC"/>
    <s v="Decentralt værk"/>
    <n v="353000"/>
    <n v="350030"/>
    <x v="1100"/>
    <x v="0"/>
    <s v="fvv"/>
    <d v="1984-02-01T00:00:00"/>
    <m/>
    <n v="20.8"/>
    <n v="0"/>
    <n v="18.899999999999999"/>
    <x v="1722"/>
    <n v="20.299859999999999"/>
    <n v="20.299859999999999"/>
    <n v="0"/>
    <n v="0"/>
    <n v="1"/>
    <n v="0"/>
    <n v="0"/>
    <x v="0"/>
    <x v="0"/>
    <m/>
    <m/>
    <m/>
    <m/>
    <m/>
    <m/>
    <m/>
    <m/>
    <m/>
    <m/>
    <n v="13.27896"/>
    <m/>
    <n v="9.5687999999999995"/>
    <m/>
    <m/>
    <m/>
    <m/>
    <m/>
    <s v="557847,08"/>
    <s v="6123774,43"/>
    <n v="0"/>
    <n v="22.847760000000001"/>
    <n v="0"/>
  </r>
  <r>
    <n v="2043"/>
    <x v="977"/>
    <s v=""/>
    <x v="2181"/>
    <n v="2017"/>
    <n v="61877215"/>
    <x v="506"/>
    <x v="975"/>
    <x v="953"/>
    <n v="5610"/>
    <s v="Assens"/>
    <n v="420"/>
    <n v="71"/>
    <x v="304"/>
    <m/>
    <s v="DC"/>
    <s v="Decentralt værk"/>
    <n v="353000"/>
    <n v="350030"/>
    <x v="1101"/>
    <x v="8"/>
    <s v="kvt"/>
    <d v="1999-03-23T00:00:00"/>
    <m/>
    <n v="17.2"/>
    <n v="4.7"/>
    <n v="13.8"/>
    <x v="1723"/>
    <n v="315.28152"/>
    <n v="307.87578000000002"/>
    <n v="99.245304000000004"/>
    <n v="98.985455999999999"/>
    <n v="0.3695249559247975"/>
    <n v="0.6304750440752025"/>
    <n v="0"/>
    <x v="0"/>
    <x v="0"/>
    <m/>
    <m/>
    <m/>
    <n v="0.26841599999999999"/>
    <m/>
    <m/>
    <m/>
    <m/>
    <m/>
    <m/>
    <n v="426.33540999999997"/>
    <m/>
    <m/>
    <m/>
    <m/>
    <m/>
    <m/>
    <m/>
    <s v="557847,08"/>
    <s v="6123774,43"/>
    <n v="0.26841599999999999"/>
    <n v="426.33540999999997"/>
    <n v="0"/>
  </r>
  <r>
    <n v="2043"/>
    <x v="978"/>
    <s v=""/>
    <x v="2182"/>
    <n v="2017"/>
    <n v="61877215"/>
    <x v="506"/>
    <x v="976"/>
    <x v="954"/>
    <n v="5610"/>
    <s v="Assens"/>
    <n v="420"/>
    <n v="71"/>
    <x v="304"/>
    <m/>
    <s v="FJ"/>
    <s v="Fjernvarmeværk"/>
    <n v="353000"/>
    <n v="350030"/>
    <x v="1102"/>
    <x v="0"/>
    <s v="fvv"/>
    <d v="1961-01-01T00:00:00"/>
    <m/>
    <n v="5.4"/>
    <n v="0"/>
    <n v="4.9000000000000004"/>
    <x v="1724"/>
    <n v="7.2000000000000005E-4"/>
    <n v="7.2000000000000005E-4"/>
    <n v="0"/>
    <n v="0"/>
    <n v="1"/>
    <n v="0"/>
    <n v="0"/>
    <x v="0"/>
    <x v="0"/>
    <m/>
    <m/>
    <m/>
    <n v="4.1399999999999996E-3"/>
    <m/>
    <m/>
    <m/>
    <m/>
    <m/>
    <m/>
    <m/>
    <m/>
    <m/>
    <m/>
    <m/>
    <m/>
    <m/>
    <m/>
    <s v="557353,43"/>
    <s v="6125179,93"/>
    <n v="4.1399999999999996E-3"/>
    <n v="0"/>
    <n v="0"/>
  </r>
  <r>
    <n v="2047"/>
    <x v="979"/>
    <s v=""/>
    <x v="2183"/>
    <n v="2017"/>
    <n v="32662498"/>
    <x v="507"/>
    <x v="977"/>
    <x v="955"/>
    <n v="6715"/>
    <s v="Esbjerg N"/>
    <n v="561"/>
    <n v="126"/>
    <x v="284"/>
    <m/>
    <s v="FJ"/>
    <s v="Fjernvarmeværk"/>
    <n v="353000"/>
    <n v="350030"/>
    <x v="1103"/>
    <x v="0"/>
    <s v="fvv"/>
    <d v="1988-01-01T00:00:00"/>
    <m/>
    <n v="1.45"/>
    <n v="0"/>
    <n v="1.25"/>
    <x v="1725"/>
    <n v="2.3E-2"/>
    <n v="2.3E-2"/>
    <n v="0"/>
    <n v="0"/>
    <n v="1"/>
    <n v="0"/>
    <n v="0"/>
    <x v="0"/>
    <x v="0"/>
    <m/>
    <m/>
    <m/>
    <n v="2.7548159999999999E-2"/>
    <m/>
    <m/>
    <m/>
    <m/>
    <m/>
    <m/>
    <m/>
    <m/>
    <m/>
    <m/>
    <m/>
    <m/>
    <m/>
    <m/>
    <s v="471096,11"/>
    <s v="6154768,5"/>
    <n v="2.7548159999999999E-2"/>
    <n v="0"/>
    <n v="0"/>
  </r>
  <r>
    <n v="2047"/>
    <x v="980"/>
    <s v=""/>
    <x v="2184"/>
    <n v="2017"/>
    <n v="32662498"/>
    <x v="507"/>
    <x v="978"/>
    <x v="956"/>
    <n v="6705"/>
    <s v="Esbjerg Ø"/>
    <n v="561"/>
    <n v="126"/>
    <x v="284"/>
    <n v="1"/>
    <s v="FJ"/>
    <s v="Fjernvarmeværk"/>
    <n v="353000"/>
    <n v="350030"/>
    <x v="16"/>
    <x v="0"/>
    <s v="fvv"/>
    <d v="1969-01-01T00:00:00"/>
    <d v="2019-05-01T00:00:00"/>
    <n v="16"/>
    <n v="0"/>
    <n v="13.6"/>
    <x v="1726"/>
    <n v="0.111"/>
    <n v="0.111"/>
    <n v="0"/>
    <n v="0"/>
    <n v="1"/>
    <n v="0"/>
    <n v="0"/>
    <x v="0"/>
    <x v="0"/>
    <m/>
    <m/>
    <m/>
    <n v="0"/>
    <m/>
    <m/>
    <m/>
    <m/>
    <m/>
    <m/>
    <m/>
    <m/>
    <m/>
    <n v="0.1304429"/>
    <m/>
    <m/>
    <m/>
    <m/>
    <s v="468199,4"/>
    <s v="6149170,06"/>
    <n v="0"/>
    <n v="0.1304429"/>
    <n v="0"/>
  </r>
  <r>
    <n v="2047"/>
    <x v="980"/>
    <s v=""/>
    <x v="2185"/>
    <n v="2017"/>
    <n v="32662498"/>
    <x v="507"/>
    <x v="978"/>
    <x v="956"/>
    <n v="6705"/>
    <s v="Esbjerg Ø"/>
    <n v="561"/>
    <n v="126"/>
    <x v="284"/>
    <n v="1"/>
    <s v="FJ"/>
    <s v="Fjernvarmeværk"/>
    <n v="353000"/>
    <n v="350030"/>
    <x v="76"/>
    <x v="0"/>
    <s v="fvv"/>
    <d v="1970-01-01T00:00:00"/>
    <d v="2019-05-01T00:00:00"/>
    <n v="24"/>
    <n v="0"/>
    <n v="20.399999999999999"/>
    <x v="1726"/>
    <n v="0.111"/>
    <n v="0.111"/>
    <n v="0"/>
    <n v="0"/>
    <n v="1"/>
    <n v="0"/>
    <n v="0"/>
    <x v="0"/>
    <x v="0"/>
    <m/>
    <m/>
    <m/>
    <n v="0"/>
    <m/>
    <m/>
    <m/>
    <m/>
    <m/>
    <m/>
    <m/>
    <m/>
    <m/>
    <n v="0.1304429"/>
    <m/>
    <m/>
    <m/>
    <m/>
    <s v="468199,4"/>
    <s v="6149170,06"/>
    <n v="0"/>
    <n v="0.1304429"/>
    <n v="0"/>
  </r>
  <r>
    <n v="2047"/>
    <x v="981"/>
    <s v=""/>
    <x v="2186"/>
    <n v="2017"/>
    <n v="32662498"/>
    <x v="507"/>
    <x v="979"/>
    <x v="957"/>
    <n v="6715"/>
    <s v="Esbjerg N"/>
    <n v="561"/>
    <n v="126"/>
    <x v="284"/>
    <m/>
    <s v="FJ"/>
    <s v="Fjernvarmeværk"/>
    <n v="353000"/>
    <n v="350030"/>
    <x v="296"/>
    <x v="0"/>
    <s v="fvv"/>
    <d v="1964-01-01T00:00:00"/>
    <m/>
    <n v="10.199999999999999"/>
    <n v="0"/>
    <n v="9.3000000000000007"/>
    <x v="1727"/>
    <n v="0.20499999999999999"/>
    <n v="0.20499999999999999"/>
    <n v="0"/>
    <n v="0"/>
    <n v="1"/>
    <n v="0"/>
    <n v="0"/>
    <x v="0"/>
    <x v="0"/>
    <m/>
    <m/>
    <m/>
    <n v="0.2417638"/>
    <m/>
    <m/>
    <m/>
    <m/>
    <m/>
    <m/>
    <m/>
    <m/>
    <m/>
    <n v="0"/>
    <m/>
    <m/>
    <m/>
    <m/>
    <s v="465495,89"/>
    <s v="6153686,44"/>
    <n v="0.2417638"/>
    <n v="0"/>
    <n v="0"/>
  </r>
  <r>
    <n v="2047"/>
    <x v="982"/>
    <s v=""/>
    <x v="2187"/>
    <n v="2017"/>
    <n v="32662498"/>
    <x v="507"/>
    <x v="980"/>
    <x v="958"/>
    <n v="6710"/>
    <s v="Esbjerg V"/>
    <n v="561"/>
    <n v="126"/>
    <x v="284"/>
    <n v="1"/>
    <s v="FJ"/>
    <s v="Fjernvarmeværk"/>
    <n v="353000"/>
    <n v="350030"/>
    <x v="13"/>
    <x v="0"/>
    <s v="fvv"/>
    <d v="1972-01-01T00:00:00"/>
    <m/>
    <n v="7.8"/>
    <n v="0"/>
    <n v="6.6"/>
    <x v="1728"/>
    <n v="0.34399999999999997"/>
    <n v="0.34399999999999997"/>
    <n v="0"/>
    <n v="0"/>
    <n v="1"/>
    <n v="0"/>
    <n v="0"/>
    <x v="0"/>
    <x v="0"/>
    <m/>
    <m/>
    <m/>
    <n v="0.40425490000000003"/>
    <m/>
    <m/>
    <m/>
    <m/>
    <m/>
    <m/>
    <m/>
    <m/>
    <m/>
    <n v="0"/>
    <m/>
    <m/>
    <m/>
    <m/>
    <s v="459526,42"/>
    <s v="6153445,62"/>
    <n v="0.40425490000000003"/>
    <n v="0"/>
    <n v="0"/>
  </r>
  <r>
    <n v="2047"/>
    <x v="982"/>
    <s v=""/>
    <x v="2188"/>
    <n v="2017"/>
    <n v="32662498"/>
    <x v="507"/>
    <x v="980"/>
    <x v="958"/>
    <n v="6710"/>
    <s v="Esbjerg V"/>
    <n v="561"/>
    <n v="126"/>
    <x v="284"/>
    <n v="1"/>
    <s v="FJ"/>
    <s v="Fjernvarmeværk"/>
    <n v="353000"/>
    <n v="350030"/>
    <x v="16"/>
    <x v="0"/>
    <s v="fvv"/>
    <d v="1973-01-01T00:00:00"/>
    <m/>
    <n v="11.6"/>
    <n v="0"/>
    <n v="10.1"/>
    <x v="1728"/>
    <n v="0.34399999999999997"/>
    <n v="0.34399999999999997"/>
    <n v="0"/>
    <n v="0"/>
    <n v="1"/>
    <n v="0"/>
    <n v="0"/>
    <x v="0"/>
    <x v="0"/>
    <m/>
    <m/>
    <m/>
    <n v="0.40425490000000003"/>
    <m/>
    <m/>
    <m/>
    <m/>
    <m/>
    <m/>
    <m/>
    <m/>
    <m/>
    <n v="0"/>
    <m/>
    <m/>
    <m/>
    <m/>
    <s v="459526,42"/>
    <s v="6153445,62"/>
    <n v="0.40425490000000003"/>
    <n v="0"/>
    <n v="0"/>
  </r>
  <r>
    <n v="2047"/>
    <x v="983"/>
    <s v=""/>
    <x v="2189"/>
    <n v="2017"/>
    <n v="32662498"/>
    <x v="507"/>
    <x v="981"/>
    <x v="959"/>
    <n v="6715"/>
    <s v="Esbjerg N"/>
    <n v="561"/>
    <n v="126"/>
    <x v="284"/>
    <n v="1"/>
    <s v="FJ"/>
    <s v="Fjernvarmeværk"/>
    <n v="353000"/>
    <n v="350030"/>
    <x v="13"/>
    <x v="0"/>
    <s v="fvv"/>
    <d v="1972-01-01T00:00:00"/>
    <m/>
    <n v="12.76"/>
    <n v="0"/>
    <n v="10.85"/>
    <x v="1729"/>
    <n v="1.4670000000000001"/>
    <n v="1.4670000000000001"/>
    <n v="0"/>
    <n v="0"/>
    <n v="1"/>
    <n v="0"/>
    <n v="0"/>
    <x v="0"/>
    <x v="0"/>
    <m/>
    <m/>
    <m/>
    <n v="0"/>
    <m/>
    <m/>
    <m/>
    <m/>
    <m/>
    <m/>
    <m/>
    <m/>
    <m/>
    <n v="1.7253929000000001"/>
    <m/>
    <m/>
    <m/>
    <m/>
    <s v="465663,04"/>
    <s v="6150735,02"/>
    <n v="0"/>
    <n v="1.7253929000000001"/>
    <n v="0"/>
  </r>
  <r>
    <n v="2047"/>
    <x v="983"/>
    <s v=""/>
    <x v="2190"/>
    <n v="2017"/>
    <n v="32662498"/>
    <x v="507"/>
    <x v="981"/>
    <x v="959"/>
    <n v="6715"/>
    <s v="Esbjerg N"/>
    <n v="561"/>
    <n v="126"/>
    <x v="284"/>
    <n v="1"/>
    <s v="FJ"/>
    <s v="Fjernvarmeværk"/>
    <n v="353000"/>
    <n v="350030"/>
    <x v="16"/>
    <x v="0"/>
    <s v="fvv"/>
    <d v="1984-01-01T00:00:00"/>
    <m/>
    <n v="14.67"/>
    <n v="0"/>
    <n v="12.47"/>
    <x v="1729"/>
    <n v="1.4670000000000001"/>
    <n v="1.4670000000000001"/>
    <n v="0"/>
    <n v="0"/>
    <n v="1"/>
    <n v="0"/>
    <n v="0"/>
    <x v="0"/>
    <x v="0"/>
    <m/>
    <m/>
    <m/>
    <n v="0"/>
    <m/>
    <m/>
    <m/>
    <m/>
    <m/>
    <m/>
    <m/>
    <m/>
    <m/>
    <n v="1.7253929000000001"/>
    <m/>
    <m/>
    <m/>
    <m/>
    <s v="465663,04"/>
    <s v="6150735,02"/>
    <n v="0"/>
    <n v="1.7253929000000001"/>
    <n v="0"/>
  </r>
  <r>
    <n v="2047"/>
    <x v="984"/>
    <s v=""/>
    <x v="2191"/>
    <n v="2017"/>
    <n v="32662498"/>
    <x v="507"/>
    <x v="982"/>
    <x v="960"/>
    <n v="6710"/>
    <s v="Esbjerg V"/>
    <n v="561"/>
    <n v="126"/>
    <x v="284"/>
    <n v="1"/>
    <s v="FJ"/>
    <s v="Fjernvarmeværk"/>
    <n v="353000"/>
    <n v="350030"/>
    <x v="13"/>
    <x v="0"/>
    <s v="fvv"/>
    <d v="1965-01-01T00:00:00"/>
    <m/>
    <n v="8.73"/>
    <n v="0"/>
    <n v="7.42"/>
    <x v="1730"/>
    <n v="1.298"/>
    <n v="1.298"/>
    <n v="0"/>
    <n v="0"/>
    <n v="1"/>
    <n v="0"/>
    <n v="0"/>
    <x v="0"/>
    <x v="0"/>
    <m/>
    <m/>
    <m/>
    <n v="6.2772500000000007E-3"/>
    <m/>
    <m/>
    <m/>
    <m/>
    <m/>
    <m/>
    <m/>
    <m/>
    <m/>
    <n v="1.5203818"/>
    <m/>
    <m/>
    <m/>
    <m/>
    <s v="462657,73"/>
    <s v="6150852,34"/>
    <n v="6.2772500000000007E-3"/>
    <n v="1.5203818"/>
    <n v="0"/>
  </r>
  <r>
    <n v="2047"/>
    <x v="984"/>
    <s v=""/>
    <x v="2192"/>
    <n v="2017"/>
    <n v="32662498"/>
    <x v="507"/>
    <x v="982"/>
    <x v="960"/>
    <n v="6710"/>
    <s v="Esbjerg V"/>
    <n v="561"/>
    <n v="126"/>
    <x v="284"/>
    <n v="1"/>
    <s v="FJ"/>
    <s v="Fjernvarmeværk"/>
    <n v="353000"/>
    <n v="350030"/>
    <x v="16"/>
    <x v="0"/>
    <s v="fvv"/>
    <d v="1966-01-01T00:00:00"/>
    <m/>
    <n v="8.4600000000000009"/>
    <n v="0"/>
    <n v="7.19"/>
    <x v="1730"/>
    <n v="1.298"/>
    <n v="1.298"/>
    <n v="0"/>
    <n v="0"/>
    <n v="1"/>
    <n v="0"/>
    <n v="0"/>
    <x v="0"/>
    <x v="0"/>
    <m/>
    <m/>
    <m/>
    <n v="6.2772500000000007E-3"/>
    <m/>
    <m/>
    <m/>
    <m/>
    <m/>
    <m/>
    <m/>
    <m/>
    <m/>
    <n v="1.5203818"/>
    <m/>
    <m/>
    <m/>
    <m/>
    <s v="462657,73"/>
    <s v="6150852,34"/>
    <n v="6.2772500000000007E-3"/>
    <n v="1.5203818"/>
    <n v="0"/>
  </r>
  <r>
    <n v="2047"/>
    <x v="984"/>
    <s v=""/>
    <x v="2193"/>
    <n v="2017"/>
    <n v="32662498"/>
    <x v="507"/>
    <x v="982"/>
    <x v="960"/>
    <n v="6710"/>
    <s v="Esbjerg V"/>
    <n v="561"/>
    <n v="126"/>
    <x v="284"/>
    <n v="1"/>
    <s v="FJ"/>
    <s v="Fjernvarmeværk"/>
    <n v="353000"/>
    <n v="350030"/>
    <x v="76"/>
    <x v="0"/>
    <s v="fvv"/>
    <d v="1970-01-01T00:00:00"/>
    <m/>
    <n v="6.26"/>
    <n v="0"/>
    <n v="5.32"/>
    <x v="1730"/>
    <n v="1.298"/>
    <n v="1.298"/>
    <n v="0"/>
    <n v="0"/>
    <n v="1"/>
    <n v="0"/>
    <n v="0"/>
    <x v="0"/>
    <x v="0"/>
    <m/>
    <m/>
    <m/>
    <n v="6.2772500000000007E-3"/>
    <m/>
    <m/>
    <m/>
    <m/>
    <m/>
    <m/>
    <m/>
    <m/>
    <m/>
    <n v="1.5203818"/>
    <m/>
    <m/>
    <m/>
    <m/>
    <s v="462657,73"/>
    <s v="6150852,34"/>
    <n v="6.2772500000000007E-3"/>
    <n v="1.5203818"/>
    <n v="0"/>
  </r>
  <r>
    <n v="2047"/>
    <x v="984"/>
    <s v=""/>
    <x v="2194"/>
    <n v="2017"/>
    <n v="32662498"/>
    <x v="507"/>
    <x v="982"/>
    <x v="960"/>
    <n v="6710"/>
    <s v="Esbjerg V"/>
    <n v="561"/>
    <n v="126"/>
    <x v="284"/>
    <n v="1"/>
    <s v="FJ"/>
    <s v="Fjernvarmeværk"/>
    <n v="353000"/>
    <n v="350030"/>
    <x v="4"/>
    <x v="0"/>
    <s v="fvv"/>
    <d v="1970-01-01T00:00:00"/>
    <m/>
    <n v="18.88"/>
    <n v="0"/>
    <n v="16.05"/>
    <x v="1730"/>
    <n v="1.298"/>
    <n v="1.298"/>
    <n v="0"/>
    <n v="0"/>
    <n v="1"/>
    <n v="0"/>
    <n v="0"/>
    <x v="0"/>
    <x v="0"/>
    <m/>
    <m/>
    <m/>
    <n v="6.2772500000000007E-3"/>
    <m/>
    <m/>
    <m/>
    <m/>
    <m/>
    <m/>
    <m/>
    <m/>
    <m/>
    <n v="1.5203818"/>
    <m/>
    <m/>
    <m/>
    <m/>
    <s v="462657,73"/>
    <s v="6150852,34"/>
    <n v="6.2772500000000007E-3"/>
    <n v="1.5203818"/>
    <n v="0"/>
  </r>
  <r>
    <n v="2047"/>
    <x v="985"/>
    <s v=""/>
    <x v="2195"/>
    <n v="2017"/>
    <n v="32662498"/>
    <x v="507"/>
    <x v="983"/>
    <x v="961"/>
    <n v="6731"/>
    <s v="Tjæreborg"/>
    <n v="561"/>
    <n v="126"/>
    <x v="284"/>
    <m/>
    <s v="FJ"/>
    <s v="Fjernvarmeværk"/>
    <n v="353000"/>
    <n v="350030"/>
    <x v="296"/>
    <x v="0"/>
    <s v="fvv"/>
    <d v="1966-01-01T00:00:00"/>
    <m/>
    <n v="9.76"/>
    <n v="0"/>
    <n v="8.76"/>
    <x v="1731"/>
    <n v="6.7000000000000002E-3"/>
    <n v="6.7000000000000002E-3"/>
    <n v="0"/>
    <n v="0"/>
    <n v="1"/>
    <n v="0"/>
    <n v="0"/>
    <x v="0"/>
    <x v="0"/>
    <m/>
    <m/>
    <m/>
    <n v="7.9272700000000001E-3"/>
    <m/>
    <m/>
    <m/>
    <m/>
    <m/>
    <m/>
    <m/>
    <m/>
    <m/>
    <m/>
    <m/>
    <m/>
    <m/>
    <m/>
    <s v="473240,56"/>
    <s v="6146509,5"/>
    <n v="7.9272700000000001E-3"/>
    <n v="0"/>
    <n v="0"/>
  </r>
  <r>
    <n v="2047"/>
    <x v="986"/>
    <s v=""/>
    <x v="2196"/>
    <n v="2017"/>
    <n v="32662498"/>
    <x v="507"/>
    <x v="984"/>
    <x v="962"/>
    <n v="6705"/>
    <s v="Esbjerg Ø"/>
    <n v="561"/>
    <n v="126"/>
    <x v="284"/>
    <m/>
    <s v="FJ"/>
    <s v="Fjernvarmeværk"/>
    <n v="353000"/>
    <n v="350030"/>
    <x v="678"/>
    <x v="0"/>
    <s v="fvv"/>
    <d v="1964-01-01T00:00:00"/>
    <m/>
    <n v="4.2"/>
    <n v="0"/>
    <n v="3.57"/>
    <x v="1732"/>
    <n v="7.1099999999999997E-2"/>
    <n v="7.1099999999999997E-2"/>
    <n v="0"/>
    <n v="0"/>
    <n v="1"/>
    <n v="0"/>
    <n v="0"/>
    <x v="0"/>
    <x v="0"/>
    <m/>
    <m/>
    <m/>
    <n v="8.3648840000000002E-2"/>
    <m/>
    <m/>
    <m/>
    <m/>
    <m/>
    <m/>
    <m/>
    <m/>
    <m/>
    <m/>
    <m/>
    <m/>
    <m/>
    <m/>
    <s v="470584,7"/>
    <s v="6150353,75"/>
    <n v="8.3648840000000002E-2"/>
    <n v="0"/>
    <n v="0"/>
  </r>
  <r>
    <n v="2047"/>
    <x v="987"/>
    <s v=""/>
    <x v="2197"/>
    <n v="2017"/>
    <n v="32662498"/>
    <x v="507"/>
    <x v="985"/>
    <x v="963"/>
    <n v="6800"/>
    <s v="Varde"/>
    <n v="573"/>
    <n v="126"/>
    <x v="284"/>
    <n v="1"/>
    <s v="FJ"/>
    <s v="Fjernvarmeværk"/>
    <n v="353000"/>
    <n v="350030"/>
    <x v="1104"/>
    <x v="0"/>
    <s v="fvv"/>
    <d v="1980-11-27T00:00:00"/>
    <m/>
    <n v="7.96"/>
    <n v="0"/>
    <n v="7.23"/>
    <x v="1733"/>
    <n v="0.17199999999999999"/>
    <n v="0.17199999999999999"/>
    <n v="0"/>
    <n v="0"/>
    <n v="1"/>
    <n v="0"/>
    <n v="0"/>
    <x v="0"/>
    <x v="0"/>
    <m/>
    <m/>
    <m/>
    <n v="0.19333930000000002"/>
    <m/>
    <m/>
    <m/>
    <m/>
    <m/>
    <m/>
    <m/>
    <m/>
    <m/>
    <m/>
    <m/>
    <m/>
    <m/>
    <m/>
    <s v="468458,33"/>
    <s v="6162383,45"/>
    <n v="0.19333930000000002"/>
    <n v="0"/>
    <n v="0"/>
  </r>
  <r>
    <n v="2047"/>
    <x v="987"/>
    <s v=""/>
    <x v="2198"/>
    <n v="2017"/>
    <n v="32662498"/>
    <x v="507"/>
    <x v="985"/>
    <x v="963"/>
    <n v="6800"/>
    <s v="Varde"/>
    <n v="573"/>
    <n v="126"/>
    <x v="284"/>
    <n v="1"/>
    <s v="FJ"/>
    <s v="Fjernvarmeværk"/>
    <n v="353000"/>
    <n v="350030"/>
    <x v="1105"/>
    <x v="0"/>
    <s v="fvv"/>
    <d v="2002-08-01T00:00:00"/>
    <m/>
    <n v="15.22"/>
    <n v="0"/>
    <n v="13.81"/>
    <x v="1733"/>
    <n v="0.17199999999999999"/>
    <n v="0.17199999999999999"/>
    <n v="0"/>
    <n v="0"/>
    <n v="1"/>
    <n v="0"/>
    <n v="0"/>
    <x v="0"/>
    <x v="0"/>
    <m/>
    <m/>
    <m/>
    <n v="0.19333930000000002"/>
    <m/>
    <m/>
    <m/>
    <m/>
    <m/>
    <m/>
    <m/>
    <m/>
    <m/>
    <m/>
    <m/>
    <m/>
    <m/>
    <m/>
    <s v="468458,33"/>
    <s v="6162383,45"/>
    <n v="0.19333930000000002"/>
    <n v="0"/>
    <n v="0"/>
  </r>
  <r>
    <n v="2047"/>
    <x v="988"/>
    <s v=""/>
    <x v="2199"/>
    <n v="2017"/>
    <n v="32662498"/>
    <x v="507"/>
    <x v="986"/>
    <x v="964"/>
    <n v="6800"/>
    <s v="Varde"/>
    <n v="573"/>
    <n v="126"/>
    <x v="284"/>
    <n v="1"/>
    <s v="FJ"/>
    <s v="Fjernvarmeværk"/>
    <n v="353000"/>
    <n v="350030"/>
    <x v="1105"/>
    <x v="0"/>
    <s v="fvv"/>
    <d v="1998-08-01T00:00:00"/>
    <m/>
    <n v="14.12"/>
    <n v="0"/>
    <n v="12.39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466956,62"/>
    <s v="6165331,85"/>
    <n v="0"/>
    <n v="0"/>
    <n v="0"/>
  </r>
  <r>
    <n v="2047"/>
    <x v="988"/>
    <s v=""/>
    <x v="2200"/>
    <n v="2017"/>
    <n v="32662498"/>
    <x v="507"/>
    <x v="986"/>
    <x v="964"/>
    <n v="6800"/>
    <s v="Varde"/>
    <n v="573"/>
    <n v="126"/>
    <x v="284"/>
    <n v="1"/>
    <s v="FJ"/>
    <s v="Fjernvarmeværk"/>
    <n v="353000"/>
    <n v="350030"/>
    <x v="1106"/>
    <x v="0"/>
    <s v="fvv"/>
    <d v="1989-09-01T00:00:00"/>
    <m/>
    <n v="15.34"/>
    <n v="0"/>
    <n v="13.8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466956,62"/>
    <s v="6165331,85"/>
    <n v="0"/>
    <n v="0"/>
    <n v="0"/>
  </r>
  <r>
    <n v="2047"/>
    <x v="988"/>
    <s v=""/>
    <x v="2201"/>
    <n v="2017"/>
    <n v="32662498"/>
    <x v="507"/>
    <x v="986"/>
    <x v="964"/>
    <n v="6800"/>
    <s v="Varde"/>
    <n v="573"/>
    <n v="126"/>
    <x v="284"/>
    <n v="1"/>
    <s v="FJ"/>
    <s v="Fjernvarmeværk"/>
    <n v="353000"/>
    <n v="350030"/>
    <x v="1107"/>
    <x v="0"/>
    <s v="fvv"/>
    <d v="2014-01-01T00:00:00"/>
    <m/>
    <n v="15.78"/>
    <n v="0"/>
    <n v="14.35"/>
    <x v="1734"/>
    <n v="2.0720000000000001"/>
    <n v="2.0720000000000001"/>
    <n v="0"/>
    <n v="0"/>
    <n v="1"/>
    <n v="0"/>
    <n v="0"/>
    <x v="0"/>
    <x v="0"/>
    <m/>
    <m/>
    <m/>
    <n v="2.3283217"/>
    <m/>
    <m/>
    <m/>
    <m/>
    <m/>
    <m/>
    <m/>
    <m/>
    <m/>
    <m/>
    <m/>
    <m/>
    <m/>
    <m/>
    <s v="466956,62"/>
    <s v="6165331,85"/>
    <n v="2.3283217"/>
    <n v="0"/>
    <n v="0"/>
  </r>
  <r>
    <n v="2047"/>
    <x v="989"/>
    <s v=""/>
    <x v="2202"/>
    <n v="2017"/>
    <n v="32662498"/>
    <x v="507"/>
    <x v="987"/>
    <x v="965"/>
    <n v="6715"/>
    <s v="Esbjerg N"/>
    <n v="561"/>
    <n v="126"/>
    <x v="284"/>
    <m/>
    <s v="ER"/>
    <s v="Erhvervsværk"/>
    <n v="109200"/>
    <n v="100050"/>
    <x v="912"/>
    <x v="6"/>
    <s v="pvp"/>
    <d v="1997-01-01T00:00:00"/>
    <d v="2019-09-10T00:00:00"/>
    <n v="18.600000000000001"/>
    <n v="0"/>
    <n v="18.7"/>
    <x v="21"/>
    <n v="0"/>
    <n v="0"/>
    <n v="0"/>
    <n v="0"/>
    <n v="0"/>
    <n v="0"/>
    <n v="1"/>
    <x v="0"/>
    <x v="0"/>
    <m/>
    <m/>
    <m/>
    <m/>
    <m/>
    <m/>
    <m/>
    <m/>
    <m/>
    <m/>
    <m/>
    <m/>
    <m/>
    <m/>
    <n v="0"/>
    <m/>
    <m/>
    <m/>
    <s v="466487"/>
    <s v="6151970"/>
    <n v="0"/>
    <n v="0"/>
    <n v="0"/>
  </r>
  <r>
    <n v="2047"/>
    <x v="990"/>
    <s v=""/>
    <x v="2203"/>
    <n v="2017"/>
    <n v="32662498"/>
    <x v="507"/>
    <x v="988"/>
    <x v="966"/>
    <n v="6700"/>
    <s v="Esbjerg"/>
    <n v="561"/>
    <n v="126"/>
    <x v="284"/>
    <m/>
    <s v="FJ"/>
    <s v="Fjernvarmeværk"/>
    <n v="353000"/>
    <n v="350030"/>
    <x v="306"/>
    <x v="0"/>
    <s v="fvv"/>
    <d v="2011-03-01T00:00:00"/>
    <m/>
    <n v="55"/>
    <n v="0"/>
    <n v="51.7"/>
    <x v="1735"/>
    <n v="11.041"/>
    <n v="11.041"/>
    <n v="0"/>
    <n v="0"/>
    <n v="1"/>
    <n v="0"/>
    <n v="0"/>
    <x v="0"/>
    <x v="0"/>
    <m/>
    <m/>
    <m/>
    <n v="0.12333899499999999"/>
    <m/>
    <m/>
    <m/>
    <m/>
    <m/>
    <m/>
    <m/>
    <m/>
    <m/>
    <n v="11.6223492"/>
    <m/>
    <m/>
    <m/>
    <m/>
    <s v="465632,09"/>
    <s v="6146258,49"/>
    <n v="0.12333899499999999"/>
    <n v="11.6223492"/>
    <n v="0"/>
  </r>
  <r>
    <n v="2047"/>
    <x v="990"/>
    <s v=""/>
    <x v="2204"/>
    <n v="2017"/>
    <n v="32662498"/>
    <x v="507"/>
    <x v="988"/>
    <x v="966"/>
    <n v="6700"/>
    <s v="Esbjerg"/>
    <n v="561"/>
    <n v="126"/>
    <x v="284"/>
    <m/>
    <s v="FJ"/>
    <s v="Fjernvarmeværk"/>
    <n v="353000"/>
    <n v="350030"/>
    <x v="307"/>
    <x v="0"/>
    <s v="fvv"/>
    <d v="2011-03-01T00:00:00"/>
    <m/>
    <n v="53.1"/>
    <n v="0"/>
    <n v="49.9"/>
    <x v="1735"/>
    <n v="11.041"/>
    <n v="11.041"/>
    <n v="0"/>
    <n v="0"/>
    <n v="1"/>
    <n v="0"/>
    <n v="0"/>
    <x v="0"/>
    <x v="0"/>
    <m/>
    <m/>
    <m/>
    <n v="0.12333899499999999"/>
    <m/>
    <m/>
    <m/>
    <m/>
    <m/>
    <m/>
    <m/>
    <m/>
    <m/>
    <n v="11.6223492"/>
    <m/>
    <m/>
    <m/>
    <m/>
    <s v="465632,09"/>
    <s v="6146258,49"/>
    <n v="0.12333899499999999"/>
    <n v="11.6223492"/>
    <n v="0"/>
  </r>
  <r>
    <n v="2047"/>
    <x v="991"/>
    <s v=""/>
    <x v="2205"/>
    <n v="2017"/>
    <n v="32662498"/>
    <x v="507"/>
    <x v="989"/>
    <x v="967"/>
    <n v="6705"/>
    <s v="Esbjerg Ø"/>
    <n v="561"/>
    <n v="126"/>
    <x v="284"/>
    <m/>
    <s v="ER"/>
    <s v="Erhvervsværk"/>
    <n v="949100"/>
    <n v="940000"/>
    <x v="1108"/>
    <x v="6"/>
    <s v="pvp"/>
    <d v="2013-01-01T00:00:00"/>
    <m/>
    <n v="0.3"/>
    <n v="0"/>
    <n v="0.3"/>
    <x v="1736"/>
    <n v="2.2200000000000002"/>
    <n v="2.2200000000000002"/>
    <n v="0"/>
    <n v="0"/>
    <n v="1"/>
    <n v="0"/>
    <n v="0"/>
    <x v="0"/>
    <x v="0"/>
    <m/>
    <m/>
    <m/>
    <m/>
    <m/>
    <m/>
    <m/>
    <m/>
    <m/>
    <m/>
    <m/>
    <m/>
    <m/>
    <m/>
    <n v="2.2200000000000002"/>
    <m/>
    <m/>
    <m/>
    <s v="468548,59"/>
    <s v="6147826,39"/>
    <n v="0"/>
    <n v="2.2200000000000002"/>
    <n v="0"/>
  </r>
  <r>
    <n v="2047"/>
    <x v="992"/>
    <s v=""/>
    <x v="2206"/>
    <n v="2017"/>
    <n v="32662498"/>
    <x v="507"/>
    <x v="990"/>
    <x v="968"/>
    <n v="6700"/>
    <s v="Esbjerg"/>
    <n v="561"/>
    <n v="126"/>
    <x v="284"/>
    <m/>
    <s v="ER"/>
    <s v="Erhvervsværk"/>
    <n v="102020"/>
    <n v="100020"/>
    <x v="1109"/>
    <x v="6"/>
    <s v="pvp"/>
    <d v="2014-01-01T00:00:00"/>
    <d v="2019-05-06T00:00:00"/>
    <n v="0.2"/>
    <n v="0"/>
    <n v="0.2"/>
    <x v="1737"/>
    <n v="1.121"/>
    <n v="1.121"/>
    <n v="0"/>
    <n v="0"/>
    <n v="1"/>
    <n v="0"/>
    <n v="0"/>
    <x v="0"/>
    <x v="0"/>
    <m/>
    <m/>
    <m/>
    <m/>
    <m/>
    <m/>
    <m/>
    <m/>
    <m/>
    <m/>
    <m/>
    <m/>
    <m/>
    <m/>
    <n v="1.121"/>
    <m/>
    <m/>
    <m/>
    <s v="463831,04"/>
    <s v="6147435,29"/>
    <n v="0"/>
    <n v="1.121"/>
    <n v="0"/>
  </r>
  <r>
    <n v="2047"/>
    <x v="993"/>
    <s v=""/>
    <x v="2207"/>
    <n v="2017"/>
    <n v="32662498"/>
    <x v="507"/>
    <x v="991"/>
    <x v="969"/>
    <n v="6715"/>
    <s v="Esbjerg N"/>
    <n v="561"/>
    <n v="126"/>
    <x v="284"/>
    <m/>
    <s v="ER"/>
    <s v="Erhvervsværk"/>
    <n v="256100"/>
    <n v="250000"/>
    <x v="1110"/>
    <x v="6"/>
    <s v="pvp"/>
    <d v="2013-01-01T00:00:00"/>
    <m/>
    <n v="0.01"/>
    <n v="0"/>
    <n v="0.01"/>
    <x v="21"/>
    <n v="0"/>
    <n v="0"/>
    <n v="0"/>
    <n v="0"/>
    <n v="0"/>
    <n v="0"/>
    <n v="1"/>
    <x v="0"/>
    <x v="0"/>
    <m/>
    <m/>
    <m/>
    <m/>
    <m/>
    <m/>
    <m/>
    <m/>
    <m/>
    <m/>
    <m/>
    <m/>
    <m/>
    <m/>
    <n v="0"/>
    <m/>
    <m/>
    <m/>
    <s v="467007,94"/>
    <s v="6151251,39"/>
    <n v="0"/>
    <n v="0"/>
    <n v="0"/>
  </r>
  <r>
    <n v="2047"/>
    <x v="994"/>
    <s v=""/>
    <x v="2208"/>
    <n v="2017"/>
    <n v="32662498"/>
    <x v="507"/>
    <x v="992"/>
    <x v="970"/>
    <n v="6715"/>
    <s v="Esbjerg N"/>
    <n v="561"/>
    <n v="126"/>
    <x v="284"/>
    <m/>
    <s v="FJ"/>
    <s v="Fjernvarmeværk"/>
    <n v="353000"/>
    <n v="350030"/>
    <x v="1111"/>
    <x v="0"/>
    <s v="fvv"/>
    <d v="2017-01-01T00:00:00"/>
    <m/>
    <n v="5"/>
    <n v="0"/>
    <n v="5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468172,16"/>
    <s v="6151864,66"/>
    <n v="0"/>
    <n v="0"/>
    <n v="0"/>
  </r>
  <r>
    <n v="2048"/>
    <x v="995"/>
    <s v=""/>
    <x v="2209"/>
    <n v="2017"/>
    <n v="32562361"/>
    <x v="508"/>
    <x v="993"/>
    <x v="971"/>
    <n v="8000"/>
    <s v="Århus C"/>
    <n v="751"/>
    <n v="206"/>
    <x v="69"/>
    <m/>
    <s v="LO"/>
    <s v="Lokalt værk"/>
    <n v="370000"/>
    <n v="370000"/>
    <x v="1112"/>
    <x v="1"/>
    <s v="pev"/>
    <d v="2011-01-01T00:00:00"/>
    <m/>
    <n v="0.68"/>
    <n v="0.25"/>
    <n v="0.34"/>
    <x v="1738"/>
    <n v="3.84768"/>
    <n v="1.7481599999999999"/>
    <n v="3.4542000000000002"/>
    <n v="3.4542000000000002"/>
    <n v="8.5550644184370805E-2"/>
    <n v="0.81170401873094"/>
    <n v="0.10274533708468919"/>
    <x v="0"/>
    <x v="0"/>
    <m/>
    <m/>
    <m/>
    <m/>
    <m/>
    <m/>
    <m/>
    <m/>
    <n v="10.217105999999999"/>
    <m/>
    <m/>
    <m/>
    <m/>
    <m/>
    <m/>
    <m/>
    <m/>
    <m/>
    <s v="575191,25"/>
    <s v="6222364"/>
    <n v="0"/>
    <n v="10.217105999999999"/>
    <n v="0"/>
  </r>
  <r>
    <n v="2048"/>
    <x v="995"/>
    <s v=""/>
    <x v="2210"/>
    <n v="2017"/>
    <n v="32562361"/>
    <x v="508"/>
    <x v="993"/>
    <x v="971"/>
    <n v="8000"/>
    <s v="Århus C"/>
    <n v="751"/>
    <n v="206"/>
    <x v="69"/>
    <m/>
    <s v="LO"/>
    <s v="Lokalt værk"/>
    <n v="370000"/>
    <n v="370000"/>
    <x v="1113"/>
    <x v="1"/>
    <s v="pev"/>
    <d v="2011-01-01T00:00:00"/>
    <m/>
    <n v="0.68"/>
    <n v="0.25"/>
    <n v="0.34"/>
    <x v="1739"/>
    <n v="4.0125599999999997"/>
    <n v="1.8262799999999999"/>
    <n v="3.60216"/>
    <n v="3.60216"/>
    <n v="8.5543260219892087E-2"/>
    <n v="0.81205101943407898"/>
    <n v="0.10240572034602893"/>
    <x v="0"/>
    <x v="0"/>
    <m/>
    <m/>
    <m/>
    <m/>
    <m/>
    <m/>
    <m/>
    <m/>
    <n v="10.674599000000001"/>
    <m/>
    <m/>
    <m/>
    <m/>
    <m/>
    <m/>
    <m/>
    <m/>
    <m/>
    <s v="575191,25"/>
    <s v="6222364"/>
    <n v="0"/>
    <n v="10.674599000000001"/>
    <n v="0"/>
  </r>
  <r>
    <n v="2048"/>
    <x v="995"/>
    <s v=""/>
    <x v="2211"/>
    <n v="2017"/>
    <n v="32562361"/>
    <x v="508"/>
    <x v="993"/>
    <x v="971"/>
    <n v="8000"/>
    <s v="Århus C"/>
    <n v="751"/>
    <n v="206"/>
    <x v="69"/>
    <m/>
    <s v="LO"/>
    <s v="Lokalt værk"/>
    <n v="370000"/>
    <n v="370000"/>
    <x v="1114"/>
    <x v="1"/>
    <s v="pev"/>
    <d v="2015-10-15T00:00:00"/>
    <m/>
    <n v="0.878"/>
    <n v="0.35699999999999998"/>
    <n v="0.441"/>
    <x v="1740"/>
    <n v="11.22372"/>
    <n v="5.1127200000000004"/>
    <n v="10.07568"/>
    <n v="10.07568"/>
    <n v="8.5528767193135402E-2"/>
    <n v="0.81224261549215726"/>
    <n v="0.10222861731470734"/>
    <x v="0"/>
    <x v="0"/>
    <m/>
    <m/>
    <m/>
    <m/>
    <m/>
    <m/>
    <m/>
    <m/>
    <n v="29.888891000000001"/>
    <m/>
    <m/>
    <m/>
    <m/>
    <m/>
    <m/>
    <m/>
    <m/>
    <m/>
    <s v="575191,25"/>
    <s v="6222364"/>
    <n v="0"/>
    <n v="29.888891000000001"/>
    <n v="0"/>
  </r>
  <r>
    <n v="2048"/>
    <x v="996"/>
    <s v=""/>
    <x v="2212"/>
    <n v="2017"/>
    <n v="32562361"/>
    <x v="508"/>
    <x v="994"/>
    <x v="972"/>
    <n v="8260"/>
    <s v="Viby J"/>
    <n v="751"/>
    <m/>
    <x v="18"/>
    <m/>
    <s v="LO"/>
    <s v="Lokalt værk"/>
    <n v="370000"/>
    <n v="370000"/>
    <x v="1115"/>
    <x v="1"/>
    <s v="pev"/>
    <d v="2013-03-01T00:00:00"/>
    <m/>
    <n v="0.67500000000000004"/>
    <n v="0.25"/>
    <n v="0.34"/>
    <x v="1741"/>
    <n v="6.7679999999999998"/>
    <n v="0"/>
    <n v="6.4512"/>
    <n v="6.4512"/>
    <n v="0"/>
    <n v="0.83555369856934636"/>
    <n v="0.16444630143065364"/>
    <x v="0"/>
    <x v="0"/>
    <m/>
    <m/>
    <m/>
    <m/>
    <m/>
    <m/>
    <m/>
    <m/>
    <n v="20.578146"/>
    <m/>
    <m/>
    <m/>
    <m/>
    <m/>
    <m/>
    <m/>
    <m/>
    <m/>
    <s v="570920,12"/>
    <s v="6220753,5"/>
    <n v="0"/>
    <n v="20.578146"/>
    <n v="0"/>
  </r>
  <r>
    <n v="2048"/>
    <x v="997"/>
    <s v=""/>
    <x v="2213"/>
    <n v="2017"/>
    <n v="32562361"/>
    <x v="508"/>
    <x v="995"/>
    <x v="973"/>
    <n v="8230"/>
    <s v="Åbyhøj"/>
    <n v="751"/>
    <n v="206"/>
    <x v="69"/>
    <m/>
    <s v="ER"/>
    <s v="Erhvervsværk"/>
    <n v="370000"/>
    <n v="370000"/>
    <x v="1116"/>
    <x v="0"/>
    <s v="pvp"/>
    <d v="1998-12-31T00:00:00"/>
    <d v="2019-09-15T00:00:00"/>
    <n v="0.42"/>
    <n v="0"/>
    <n v="0.378"/>
    <x v="1742"/>
    <n v="4.8672000000000004"/>
    <n v="1.0980000000000001"/>
    <n v="0"/>
    <n v="0"/>
    <n v="0.22559171597633135"/>
    <n v="0"/>
    <n v="0.77440828402366868"/>
    <x v="0"/>
    <x v="0"/>
    <m/>
    <m/>
    <m/>
    <m/>
    <m/>
    <m/>
    <m/>
    <m/>
    <n v="5.9138519999999994"/>
    <m/>
    <m/>
    <m/>
    <m/>
    <m/>
    <m/>
    <m/>
    <m/>
    <m/>
    <s v="573036"/>
    <s v="6223521,5"/>
    <n v="0"/>
    <n v="5.9138519999999994"/>
    <n v="0"/>
  </r>
  <r>
    <n v="2048"/>
    <x v="998"/>
    <s v=""/>
    <x v="2214"/>
    <n v="2017"/>
    <n v="32562361"/>
    <x v="508"/>
    <x v="996"/>
    <x v="974"/>
    <n v="8240"/>
    <s v="Risskov"/>
    <n v="751"/>
    <n v="206"/>
    <x v="69"/>
    <m/>
    <s v="ER"/>
    <s v="Erhvervsværk"/>
    <n v="370000"/>
    <n v="370000"/>
    <x v="14"/>
    <x v="1"/>
    <s v="pev"/>
    <d v="2016-10-31T00:00:00"/>
    <m/>
    <n v="0.9"/>
    <n v="0.35699999999999998"/>
    <n v="0.5"/>
    <x v="1743"/>
    <n v="7.3692000000000002"/>
    <n v="2.9735999999999998"/>
    <n v="5.8175999999999997"/>
    <n v="5.8175999999999997"/>
    <n v="8.6932549217487193E-2"/>
    <n v="0.78456304086174788"/>
    <n v="0.12850440992076492"/>
    <x v="0"/>
    <x v="0"/>
    <m/>
    <m/>
    <m/>
    <m/>
    <m/>
    <m/>
    <m/>
    <m/>
    <n v="17.102914999999999"/>
    <m/>
    <m/>
    <m/>
    <m/>
    <m/>
    <m/>
    <m/>
    <m/>
    <m/>
    <s v="577064,94"/>
    <s v="6230505"/>
    <n v="0"/>
    <n v="17.102914999999999"/>
    <n v="0"/>
  </r>
  <r>
    <n v="2049"/>
    <x v="999"/>
    <s v=""/>
    <x v="2215"/>
    <n v="2017"/>
    <n v="30692446"/>
    <x v="509"/>
    <x v="997"/>
    <x v="975"/>
    <n v="4760"/>
    <s v="Vordingborg"/>
    <n v="390"/>
    <n v="65"/>
    <x v="318"/>
    <n v="1"/>
    <s v="FJ"/>
    <s v="Fjernvarmeværk"/>
    <n v="353000"/>
    <n v="350030"/>
    <x v="2"/>
    <x v="0"/>
    <s v="fvv"/>
    <d v="1994-01-01T00:00:00"/>
    <m/>
    <n v="10.8"/>
    <n v="0"/>
    <n v="11"/>
    <x v="1744"/>
    <n v="2.2824"/>
    <n v="2.2824"/>
    <n v="0"/>
    <n v="0"/>
    <n v="1"/>
    <n v="0"/>
    <n v="0"/>
    <x v="0"/>
    <x v="0"/>
    <m/>
    <m/>
    <m/>
    <m/>
    <m/>
    <m/>
    <n v="2.2824"/>
    <m/>
    <m/>
    <m/>
    <m/>
    <m/>
    <m/>
    <m/>
    <m/>
    <m/>
    <m/>
    <m/>
    <s v="686085,14"/>
    <s v="6100008,55"/>
    <n v="2.2824"/>
    <n v="0"/>
    <n v="0"/>
  </r>
  <r>
    <n v="2049"/>
    <x v="999"/>
    <s v=""/>
    <x v="2216"/>
    <n v="2017"/>
    <n v="30692446"/>
    <x v="509"/>
    <x v="997"/>
    <x v="975"/>
    <n v="4760"/>
    <s v="Vordingborg"/>
    <n v="390"/>
    <n v="65"/>
    <x v="318"/>
    <n v="1"/>
    <s v="FJ"/>
    <s v="Fjernvarmeværk"/>
    <n v="353000"/>
    <n v="350030"/>
    <x v="1117"/>
    <x v="0"/>
    <s v="fvv"/>
    <d v="1964-01-01T00:00:00"/>
    <m/>
    <n v="14"/>
    <n v="0"/>
    <n v="12"/>
    <x v="21"/>
    <n v="0"/>
    <n v="0"/>
    <n v="0"/>
    <n v="0"/>
    <n v="1"/>
    <n v="0"/>
    <n v="0"/>
    <x v="0"/>
    <x v="0"/>
    <m/>
    <n v="0"/>
    <m/>
    <n v="0"/>
    <m/>
    <m/>
    <m/>
    <m/>
    <m/>
    <m/>
    <m/>
    <m/>
    <m/>
    <m/>
    <m/>
    <m/>
    <m/>
    <m/>
    <s v="686085,14"/>
    <s v="6100008,55"/>
    <n v="0"/>
    <n v="0"/>
    <n v="0"/>
  </r>
  <r>
    <n v="2049"/>
    <x v="1000"/>
    <s v=""/>
    <x v="2217"/>
    <n v="2017"/>
    <n v="30692446"/>
    <x v="509"/>
    <x v="998"/>
    <x v="976"/>
    <n v="4760"/>
    <s v="Vordingborg"/>
    <n v="390"/>
    <n v="65"/>
    <x v="318"/>
    <m/>
    <s v="FJ"/>
    <s v="Fjernvarmeværk"/>
    <n v="353000"/>
    <n v="350030"/>
    <x v="2"/>
    <x v="0"/>
    <s v="fvv"/>
    <d v="1989-01-01T00:00:00"/>
    <m/>
    <n v="9.3000000000000007"/>
    <n v="0"/>
    <n v="9.3000000000000007"/>
    <x v="1745"/>
    <n v="3.024"/>
    <n v="3.024"/>
    <n v="0"/>
    <n v="0"/>
    <n v="1"/>
    <n v="0"/>
    <n v="0"/>
    <x v="0"/>
    <x v="0"/>
    <m/>
    <m/>
    <m/>
    <m/>
    <m/>
    <m/>
    <n v="4.514202"/>
    <m/>
    <m/>
    <m/>
    <m/>
    <m/>
    <m/>
    <m/>
    <m/>
    <m/>
    <m/>
    <m/>
    <s v="684857,59"/>
    <s v="6098723,94"/>
    <n v="4.514202"/>
    <n v="0"/>
    <n v="0"/>
  </r>
  <r>
    <n v="2049"/>
    <x v="1000"/>
    <s v=""/>
    <x v="2218"/>
    <n v="2017"/>
    <n v="30692446"/>
    <x v="509"/>
    <x v="998"/>
    <x v="976"/>
    <n v="4760"/>
    <s v="Vordingborg"/>
    <n v="390"/>
    <n v="65"/>
    <x v="318"/>
    <m/>
    <s v="FJ"/>
    <s v="Fjernvarmeværk"/>
    <n v="353000"/>
    <n v="350030"/>
    <x v="69"/>
    <x v="0"/>
    <s v="fvv"/>
    <d v="1967-01-01T00:00:00"/>
    <d v="2017-12-31T00:00:00"/>
    <n v="7.8"/>
    <n v="0"/>
    <n v="7.8"/>
    <x v="21"/>
    <n v="0"/>
    <n v="0"/>
    <n v="0"/>
    <n v="0"/>
    <n v="1"/>
    <n v="0"/>
    <n v="0"/>
    <x v="0"/>
    <x v="0"/>
    <m/>
    <n v="0"/>
    <m/>
    <n v="0"/>
    <m/>
    <m/>
    <m/>
    <m/>
    <m/>
    <m/>
    <m/>
    <m/>
    <m/>
    <m/>
    <m/>
    <m/>
    <m/>
    <m/>
    <s v="684857,59"/>
    <s v="6098723,94"/>
    <n v="0"/>
    <n v="0"/>
    <n v="0"/>
  </r>
  <r>
    <n v="2051"/>
    <x v="1001"/>
    <s v=""/>
    <x v="2219"/>
    <n v="2017"/>
    <n v="32559956"/>
    <x v="510"/>
    <x v="999"/>
    <x v="977"/>
    <n v="4800"/>
    <s v="Nykøbing F"/>
    <n v="376"/>
    <n v="51"/>
    <x v="93"/>
    <n v="1"/>
    <s v="FJ"/>
    <s v="Fjernvarmeværk"/>
    <n v="353000"/>
    <n v="350030"/>
    <x v="13"/>
    <x v="0"/>
    <s v="fvv"/>
    <d v="1969-01-01T00:00:00"/>
    <m/>
    <n v="5.4"/>
    <n v="0"/>
    <n v="5.4"/>
    <x v="1746"/>
    <n v="0.21240000000000001"/>
    <n v="0.21240000000000001"/>
    <n v="0"/>
    <n v="0"/>
    <n v="1"/>
    <n v="0"/>
    <n v="0"/>
    <x v="0"/>
    <x v="0"/>
    <m/>
    <m/>
    <m/>
    <n v="0"/>
    <m/>
    <n v="5.5199999999999997E-3"/>
    <m/>
    <m/>
    <m/>
    <m/>
    <m/>
    <m/>
    <m/>
    <n v="0.28640499999999997"/>
    <m/>
    <m/>
    <m/>
    <m/>
    <s v="684609,42"/>
    <s v="6074294,77"/>
    <n v="5.5199999999999997E-3"/>
    <n v="0.28640499999999997"/>
    <n v="0"/>
  </r>
  <r>
    <n v="2051"/>
    <x v="1001"/>
    <s v=""/>
    <x v="2220"/>
    <n v="2017"/>
    <n v="32559956"/>
    <x v="510"/>
    <x v="999"/>
    <x v="977"/>
    <n v="4800"/>
    <s v="Nykøbing F"/>
    <n v="376"/>
    <n v="51"/>
    <x v="93"/>
    <n v="1"/>
    <s v="FJ"/>
    <s v="Fjernvarmeværk"/>
    <n v="353000"/>
    <n v="350030"/>
    <x v="16"/>
    <x v="0"/>
    <s v="fvv"/>
    <d v="1969-01-01T00:00:00"/>
    <m/>
    <n v="5.4"/>
    <n v="0"/>
    <n v="5.4"/>
    <x v="1747"/>
    <n v="0.63"/>
    <n v="0.63"/>
    <n v="0"/>
    <n v="0"/>
    <n v="1"/>
    <n v="0"/>
    <n v="0"/>
    <x v="0"/>
    <x v="0"/>
    <m/>
    <m/>
    <m/>
    <n v="0"/>
    <m/>
    <n v="1.702E-2"/>
    <m/>
    <m/>
    <m/>
    <m/>
    <m/>
    <m/>
    <m/>
    <n v="0.85098299999999993"/>
    <m/>
    <m/>
    <m/>
    <m/>
    <s v="684609,42"/>
    <s v="6074294,77"/>
    <n v="1.702E-2"/>
    <n v="0.85098299999999993"/>
    <n v="0"/>
  </r>
  <r>
    <n v="2051"/>
    <x v="1001"/>
    <s v=""/>
    <x v="2221"/>
    <n v="2017"/>
    <n v="32559956"/>
    <x v="510"/>
    <x v="999"/>
    <x v="977"/>
    <n v="4800"/>
    <s v="Nykøbing F"/>
    <n v="376"/>
    <n v="51"/>
    <x v="93"/>
    <n v="1"/>
    <s v="FJ"/>
    <s v="Fjernvarmeværk"/>
    <n v="353000"/>
    <n v="350030"/>
    <x v="76"/>
    <x v="0"/>
    <s v="fvv"/>
    <d v="1969-01-01T00:00:00"/>
    <m/>
    <n v="5.4"/>
    <n v="0"/>
    <n v="5.4"/>
    <x v="1748"/>
    <n v="0.37440000000000001"/>
    <n v="0.37440000000000001"/>
    <n v="0"/>
    <n v="0"/>
    <n v="1"/>
    <n v="0"/>
    <n v="0"/>
    <x v="0"/>
    <x v="0"/>
    <m/>
    <m/>
    <m/>
    <n v="0"/>
    <m/>
    <n v="1.0119999999999999E-2"/>
    <m/>
    <m/>
    <m/>
    <m/>
    <m/>
    <m/>
    <m/>
    <n v="0.50733130000000004"/>
    <m/>
    <m/>
    <m/>
    <m/>
    <s v="684609,42"/>
    <s v="6074294,77"/>
    <n v="1.0119999999999999E-2"/>
    <n v="0.50733130000000004"/>
    <n v="0"/>
  </r>
  <r>
    <n v="2051"/>
    <x v="1001"/>
    <s v=""/>
    <x v="2222"/>
    <n v="2017"/>
    <n v="32559956"/>
    <x v="510"/>
    <x v="999"/>
    <x v="977"/>
    <n v="4800"/>
    <s v="Nykøbing F"/>
    <n v="376"/>
    <n v="51"/>
    <x v="93"/>
    <n v="1"/>
    <s v="FJ"/>
    <s v="Fjernvarmeværk"/>
    <n v="353000"/>
    <n v="350030"/>
    <x v="4"/>
    <x v="0"/>
    <s v="fvv"/>
    <d v="1969-01-01T00:00:00"/>
    <m/>
    <n v="8.6"/>
    <n v="0"/>
    <n v="8.6"/>
    <x v="21"/>
    <n v="0"/>
    <n v="0"/>
    <n v="0"/>
    <n v="0"/>
    <n v="1"/>
    <n v="0"/>
    <n v="0"/>
    <x v="0"/>
    <x v="0"/>
    <m/>
    <m/>
    <m/>
    <n v="0"/>
    <m/>
    <n v="0"/>
    <m/>
    <m/>
    <m/>
    <m/>
    <m/>
    <m/>
    <m/>
    <n v="0"/>
    <m/>
    <m/>
    <m/>
    <m/>
    <s v="684609,42"/>
    <s v="6074294,77"/>
    <n v="0"/>
    <n v="0"/>
    <n v="0"/>
  </r>
  <r>
    <n v="2051"/>
    <x v="1001"/>
    <s v=""/>
    <x v="2223"/>
    <n v="2017"/>
    <n v="32559956"/>
    <x v="510"/>
    <x v="999"/>
    <x v="977"/>
    <n v="4800"/>
    <s v="Nykøbing F"/>
    <n v="376"/>
    <n v="51"/>
    <x v="93"/>
    <n v="1"/>
    <s v="FJ"/>
    <s v="Fjernvarmeværk"/>
    <n v="353000"/>
    <n v="350030"/>
    <x v="6"/>
    <x v="0"/>
    <s v="fvv"/>
    <d v="1999-01-01T00:00:00"/>
    <m/>
    <n v="10.3"/>
    <n v="0"/>
    <n v="10.3"/>
    <x v="1749"/>
    <n v="0.4284"/>
    <n v="0.4284"/>
    <n v="0"/>
    <n v="0"/>
    <n v="1"/>
    <n v="0"/>
    <n v="0"/>
    <x v="0"/>
    <x v="0"/>
    <m/>
    <m/>
    <n v="0"/>
    <n v="0"/>
    <m/>
    <n v="1.15E-2"/>
    <m/>
    <m/>
    <m/>
    <m/>
    <m/>
    <m/>
    <m/>
    <n v="0.58097339999999997"/>
    <m/>
    <m/>
    <m/>
    <m/>
    <s v="684609,42"/>
    <s v="6074294,77"/>
    <n v="1.15E-2"/>
    <n v="0.58097339999999997"/>
    <n v="0"/>
  </r>
  <r>
    <n v="2051"/>
    <x v="1002"/>
    <s v=""/>
    <x v="2224"/>
    <n v="2017"/>
    <n v="32559956"/>
    <x v="510"/>
    <x v="1000"/>
    <x v="978"/>
    <n v="4800"/>
    <s v="Nykøbing F"/>
    <n v="376"/>
    <n v="51"/>
    <x v="93"/>
    <n v="1"/>
    <s v="FJ"/>
    <s v="Fjernvarmeværk"/>
    <n v="353000"/>
    <n v="350030"/>
    <x v="13"/>
    <x v="0"/>
    <s v="fvv"/>
    <d v="1969-01-01T00:00:00"/>
    <d v="2018-08-20T00:00:00"/>
    <n v="2.7"/>
    <n v="0"/>
    <n v="2.7"/>
    <x v="21"/>
    <n v="0"/>
    <n v="0"/>
    <n v="0"/>
    <n v="0"/>
    <n v="1"/>
    <n v="0"/>
    <n v="0"/>
    <x v="0"/>
    <x v="0"/>
    <m/>
    <m/>
    <m/>
    <n v="0"/>
    <m/>
    <n v="0"/>
    <m/>
    <m/>
    <m/>
    <m/>
    <m/>
    <m/>
    <m/>
    <n v="0"/>
    <m/>
    <m/>
    <m/>
    <m/>
    <s v="685820,21"/>
    <s v="6072014,91"/>
    <n v="0"/>
    <n v="0"/>
    <n v="0"/>
  </r>
  <r>
    <n v="2051"/>
    <x v="1002"/>
    <s v=""/>
    <x v="2225"/>
    <n v="2017"/>
    <n v="32559956"/>
    <x v="510"/>
    <x v="1000"/>
    <x v="978"/>
    <n v="4800"/>
    <s v="Nykøbing F"/>
    <n v="376"/>
    <n v="51"/>
    <x v="93"/>
    <n v="1"/>
    <s v="FJ"/>
    <s v="Fjernvarmeværk"/>
    <n v="353000"/>
    <n v="350030"/>
    <x v="16"/>
    <x v="0"/>
    <s v="fvv"/>
    <d v="1969-01-01T00:00:00"/>
    <m/>
    <n v="5.4"/>
    <n v="0"/>
    <n v="5.4"/>
    <x v="1750"/>
    <n v="6.3432000000000004"/>
    <n v="6.3432000000000004"/>
    <n v="0"/>
    <n v="0"/>
    <n v="1"/>
    <n v="0"/>
    <n v="0"/>
    <x v="0"/>
    <x v="0"/>
    <m/>
    <m/>
    <m/>
    <m/>
    <m/>
    <n v="1.0119999999999999E-2"/>
    <m/>
    <m/>
    <m/>
    <m/>
    <m/>
    <m/>
    <m/>
    <n v="6.9224946000000003"/>
    <m/>
    <m/>
    <m/>
    <m/>
    <s v="685820,21"/>
    <s v="6072014,91"/>
    <n v="1.0119999999999999E-2"/>
    <n v="6.9224946000000003"/>
    <n v="0"/>
  </r>
  <r>
    <n v="2051"/>
    <x v="1002"/>
    <s v=""/>
    <x v="2226"/>
    <n v="2017"/>
    <n v="32559956"/>
    <x v="510"/>
    <x v="1000"/>
    <x v="978"/>
    <n v="4800"/>
    <s v="Nykøbing F"/>
    <n v="376"/>
    <n v="51"/>
    <x v="93"/>
    <n v="1"/>
    <s v="FJ"/>
    <s v="Fjernvarmeværk"/>
    <n v="353000"/>
    <n v="350030"/>
    <x v="76"/>
    <x v="0"/>
    <s v="fvv"/>
    <d v="1969-01-01T00:00:00"/>
    <m/>
    <n v="5.4"/>
    <n v="0"/>
    <n v="5.4"/>
    <x v="1751"/>
    <n v="2.4336000000000002"/>
    <n v="2.4336000000000002"/>
    <n v="0"/>
    <n v="0"/>
    <n v="1"/>
    <n v="0"/>
    <n v="0"/>
    <x v="0"/>
    <x v="0"/>
    <m/>
    <m/>
    <m/>
    <m/>
    <m/>
    <n v="4.1399999999999996E-3"/>
    <m/>
    <m/>
    <m/>
    <m/>
    <m/>
    <m/>
    <m/>
    <n v="2.6539967999999998"/>
    <m/>
    <m/>
    <m/>
    <m/>
    <s v="685820,21"/>
    <s v="6072014,91"/>
    <n v="4.1399999999999996E-3"/>
    <n v="2.6539967999999998"/>
    <n v="0"/>
  </r>
  <r>
    <n v="2051"/>
    <x v="1002"/>
    <s v=""/>
    <x v="2227"/>
    <n v="2017"/>
    <n v="32559956"/>
    <x v="510"/>
    <x v="1000"/>
    <x v="978"/>
    <n v="4800"/>
    <s v="Nykøbing F"/>
    <n v="376"/>
    <n v="51"/>
    <x v="93"/>
    <n v="1"/>
    <s v="FJ"/>
    <s v="Fjernvarmeværk"/>
    <n v="353000"/>
    <n v="350030"/>
    <x v="4"/>
    <x v="0"/>
    <s v="fvv"/>
    <d v="1969-01-01T00:00:00"/>
    <m/>
    <n v="5.4"/>
    <n v="0"/>
    <n v="5.4"/>
    <x v="1752"/>
    <n v="0.36359999999999998"/>
    <n v="0.36359999999999998"/>
    <n v="0"/>
    <n v="0"/>
    <n v="1"/>
    <n v="0"/>
    <n v="0"/>
    <x v="0"/>
    <x v="0"/>
    <m/>
    <m/>
    <m/>
    <n v="0"/>
    <m/>
    <n v="4.6000000000000001E-4"/>
    <m/>
    <m/>
    <m/>
    <m/>
    <m/>
    <m/>
    <m/>
    <n v="0.39808579999999999"/>
    <m/>
    <m/>
    <m/>
    <m/>
    <s v="685820,21"/>
    <s v="6072014,91"/>
    <n v="4.6000000000000001E-4"/>
    <n v="0.39808579999999999"/>
    <n v="0"/>
  </r>
  <r>
    <n v="2051"/>
    <x v="1002"/>
    <s v=""/>
    <x v="2228"/>
    <n v="2017"/>
    <n v="32559956"/>
    <x v="510"/>
    <x v="1000"/>
    <x v="978"/>
    <n v="4800"/>
    <s v="Nykøbing F"/>
    <n v="376"/>
    <n v="51"/>
    <x v="93"/>
    <n v="1"/>
    <s v="FJ"/>
    <s v="Fjernvarmeværk"/>
    <n v="353000"/>
    <n v="350030"/>
    <x v="6"/>
    <x v="0"/>
    <s v="fvv"/>
    <d v="1969-01-01T00:00:00"/>
    <m/>
    <n v="6.9"/>
    <n v="0"/>
    <n v="6.9"/>
    <x v="21"/>
    <n v="0"/>
    <n v="0"/>
    <n v="0"/>
    <n v="0"/>
    <n v="1"/>
    <n v="0"/>
    <n v="0"/>
    <x v="0"/>
    <x v="0"/>
    <m/>
    <m/>
    <m/>
    <m/>
    <m/>
    <n v="0"/>
    <m/>
    <m/>
    <m/>
    <m/>
    <m/>
    <m/>
    <m/>
    <n v="0"/>
    <m/>
    <m/>
    <m/>
    <m/>
    <s v="685820,21"/>
    <s v="6072014,91"/>
    <n v="0"/>
    <n v="0"/>
    <n v="0"/>
  </r>
  <r>
    <n v="2051"/>
    <x v="1002"/>
    <s v=""/>
    <x v="2229"/>
    <n v="2017"/>
    <n v="32559956"/>
    <x v="510"/>
    <x v="1000"/>
    <x v="978"/>
    <n v="4800"/>
    <s v="Nykøbing F"/>
    <n v="376"/>
    <n v="51"/>
    <x v="93"/>
    <n v="1"/>
    <s v="FJ"/>
    <s v="Fjernvarmeværk"/>
    <n v="353000"/>
    <n v="350030"/>
    <x v="410"/>
    <x v="0"/>
    <s v="fvv"/>
    <d v="1999-01-01T00:00:00"/>
    <m/>
    <n v="8.6"/>
    <n v="0"/>
    <n v="8.6"/>
    <x v="1753"/>
    <n v="3.8519999999999999"/>
    <n v="3.8519999999999999"/>
    <n v="0"/>
    <n v="0"/>
    <n v="1"/>
    <n v="0"/>
    <n v="0"/>
    <x v="0"/>
    <x v="0"/>
    <m/>
    <m/>
    <n v="0"/>
    <m/>
    <m/>
    <n v="6.4400000000000004E-3"/>
    <m/>
    <m/>
    <m/>
    <m/>
    <m/>
    <m/>
    <m/>
    <n v="4.2021616000000002"/>
    <m/>
    <m/>
    <m/>
    <m/>
    <s v="685820,21"/>
    <s v="6072014,91"/>
    <n v="6.4400000000000004E-3"/>
    <n v="4.2021616000000002"/>
    <n v="0"/>
  </r>
  <r>
    <n v="2051"/>
    <x v="1003"/>
    <s v=""/>
    <x v="2230"/>
    <n v="2017"/>
    <n v="32559956"/>
    <x v="510"/>
    <x v="1001"/>
    <x v="979"/>
    <n v="4800"/>
    <s v="Nykøbing F"/>
    <n v="376"/>
    <m/>
    <x v="18"/>
    <m/>
    <s v="LO"/>
    <s v="Lokalt værk"/>
    <n v="370000"/>
    <n v="370000"/>
    <x v="1118"/>
    <x v="1"/>
    <s v="pev"/>
    <d v="2012-01-01T00:00:00"/>
    <m/>
    <n v="0.6"/>
    <n v="0.2"/>
    <n v="0.4"/>
    <x v="1754"/>
    <n v="2.9843999999999999"/>
    <n v="0"/>
    <n v="1.4328000000000001"/>
    <n v="6.4799999999999996E-2"/>
    <n v="0"/>
    <n v="0.70201329737203766"/>
    <n v="0.29798670262796234"/>
    <x v="0"/>
    <x v="0"/>
    <m/>
    <m/>
    <m/>
    <m/>
    <m/>
    <m/>
    <m/>
    <m/>
    <n v="5.007606"/>
    <m/>
    <m/>
    <m/>
    <m/>
    <m/>
    <m/>
    <m/>
    <m/>
    <m/>
    <s v="685279"/>
    <s v="6073408"/>
    <n v="0"/>
    <n v="5.007606"/>
    <n v="0"/>
  </r>
  <r>
    <n v="2057"/>
    <x v="1004"/>
    <s v=""/>
    <x v="2231"/>
    <n v="2017"/>
    <n v="32648541"/>
    <x v="511"/>
    <x v="1002"/>
    <x v="980"/>
    <n v="6300"/>
    <s v="Gråsten"/>
    <n v="540"/>
    <n v="102"/>
    <x v="319"/>
    <n v="1"/>
    <s v="DC"/>
    <s v="Decentralt værk"/>
    <n v="353000"/>
    <n v="350030"/>
    <x v="1119"/>
    <x v="1"/>
    <s v="kvt"/>
    <d v="2012-01-01T00:00:00"/>
    <m/>
    <n v="6.6"/>
    <n v="2.7"/>
    <n v="3.6"/>
    <x v="1755"/>
    <n v="0.12672"/>
    <n v="0.12672"/>
    <n v="0.11196"/>
    <n v="0.11196"/>
    <n v="0.21011162179908077"/>
    <n v="0.78988837820091917"/>
    <n v="0"/>
    <x v="0"/>
    <x v="0"/>
    <m/>
    <m/>
    <m/>
    <m/>
    <m/>
    <m/>
    <n v="0.30155399999999999"/>
    <m/>
    <m/>
    <m/>
    <m/>
    <m/>
    <m/>
    <m/>
    <m/>
    <m/>
    <m/>
    <m/>
    <s v="538299,65"/>
    <s v="6086321,65"/>
    <n v="0.30155399999999999"/>
    <n v="0"/>
    <n v="0"/>
  </r>
  <r>
    <n v="2057"/>
    <x v="1004"/>
    <s v=""/>
    <x v="2232"/>
    <n v="2017"/>
    <n v="32648541"/>
    <x v="511"/>
    <x v="1002"/>
    <x v="980"/>
    <n v="6300"/>
    <s v="Gråsten"/>
    <n v="540"/>
    <n v="102"/>
    <x v="319"/>
    <n v="1"/>
    <s v="DC"/>
    <s v="Decentralt værk"/>
    <n v="353000"/>
    <n v="350030"/>
    <x v="1120"/>
    <x v="0"/>
    <s v="fvv"/>
    <d v="1955-01-01T00:00:00"/>
    <m/>
    <n v="5.8"/>
    <n v="0"/>
    <n v="5.5"/>
    <x v="1756"/>
    <n v="9.3193199999999994"/>
    <n v="9.3193199999999994"/>
    <n v="0"/>
    <n v="0"/>
    <n v="1"/>
    <n v="0"/>
    <n v="0"/>
    <x v="0"/>
    <x v="0"/>
    <m/>
    <m/>
    <m/>
    <m/>
    <m/>
    <m/>
    <n v="9.1441943999999999"/>
    <m/>
    <m/>
    <m/>
    <m/>
    <m/>
    <m/>
    <m/>
    <m/>
    <m/>
    <m/>
    <m/>
    <s v="538299,65"/>
    <s v="6086321,65"/>
    <n v="9.1441943999999999"/>
    <n v="0"/>
    <n v="0"/>
  </r>
  <r>
    <n v="2057"/>
    <x v="1004"/>
    <s v=""/>
    <x v="2233"/>
    <n v="2017"/>
    <n v="32648541"/>
    <x v="511"/>
    <x v="1002"/>
    <x v="980"/>
    <n v="6300"/>
    <s v="Gråsten"/>
    <n v="540"/>
    <n v="102"/>
    <x v="319"/>
    <n v="1"/>
    <s v="DC"/>
    <s v="Decentralt værk"/>
    <n v="353000"/>
    <n v="350030"/>
    <x v="1119"/>
    <x v="1"/>
    <s v="kvt"/>
    <d v="2012-01-01T00:00:00"/>
    <m/>
    <n v="6.6"/>
    <n v="2.7"/>
    <n v="3.6"/>
    <x v="1757"/>
    <n v="0.1404"/>
    <n v="0.1404"/>
    <n v="0.11736000000000001"/>
    <n v="0.11736000000000001"/>
    <n v="0.23254981932667884"/>
    <n v="0.76745018067332116"/>
    <n v="0"/>
    <x v="0"/>
    <x v="0"/>
    <m/>
    <m/>
    <m/>
    <m/>
    <m/>
    <m/>
    <n v="0.30187079999999999"/>
    <m/>
    <m/>
    <m/>
    <m/>
    <m/>
    <m/>
    <m/>
    <m/>
    <m/>
    <m/>
    <m/>
    <s v="538299,65"/>
    <s v="6086321,65"/>
    <n v="0.30187079999999999"/>
    <n v="0"/>
    <n v="0"/>
  </r>
  <r>
    <n v="2057"/>
    <x v="1004"/>
    <s v=""/>
    <x v="2234"/>
    <n v="2017"/>
    <n v="32648541"/>
    <x v="511"/>
    <x v="1002"/>
    <x v="980"/>
    <n v="6300"/>
    <s v="Gråsten"/>
    <n v="540"/>
    <n v="102"/>
    <x v="319"/>
    <n v="1"/>
    <s v="DC"/>
    <s v="Decentralt værk"/>
    <n v="353000"/>
    <n v="350030"/>
    <x v="1120"/>
    <x v="0"/>
    <s v="fvv"/>
    <d v="1994-11-01T00:00:00"/>
    <m/>
    <n v="5.8"/>
    <n v="0"/>
    <n v="5.5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38299,65"/>
    <s v="6086321,65"/>
    <n v="0"/>
    <n v="0"/>
    <n v="0"/>
  </r>
  <r>
    <n v="2057"/>
    <x v="1004"/>
    <s v=""/>
    <x v="2235"/>
    <n v="2017"/>
    <n v="32648541"/>
    <x v="511"/>
    <x v="1002"/>
    <x v="980"/>
    <n v="6300"/>
    <s v="Gråsten"/>
    <n v="540"/>
    <n v="102"/>
    <x v="319"/>
    <n v="1"/>
    <s v="DC"/>
    <s v="Decentralt værk"/>
    <n v="353000"/>
    <n v="350030"/>
    <x v="1120"/>
    <x v="0"/>
    <s v="fvv"/>
    <d v="2012-01-01T00:00:00"/>
    <m/>
    <n v="3.7"/>
    <n v="0"/>
    <n v="3.51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38299,65"/>
    <s v="6086321,65"/>
    <n v="0"/>
    <n v="0"/>
    <n v="0"/>
  </r>
  <r>
    <n v="2057"/>
    <x v="1005"/>
    <s v=""/>
    <x v="2236"/>
    <n v="2017"/>
    <n v="32648541"/>
    <x v="511"/>
    <x v="1003"/>
    <x v="981"/>
    <n v="6300"/>
    <s v="Gråsten"/>
    <n v="540"/>
    <n v="102"/>
    <x v="319"/>
    <m/>
    <s v="FJ"/>
    <s v="Fjernvarmeværk"/>
    <n v="353000"/>
    <n v="350030"/>
    <x v="184"/>
    <x v="0"/>
    <s v="fvv"/>
    <d v="2013-09-01T00:00:00"/>
    <m/>
    <n v="12"/>
    <n v="0"/>
    <n v="12"/>
    <x v="1758"/>
    <n v="99.884519999999995"/>
    <n v="99.884519999999995"/>
    <n v="0"/>
    <n v="0"/>
    <n v="1"/>
    <n v="0"/>
    <n v="0"/>
    <x v="0"/>
    <x v="0"/>
    <m/>
    <m/>
    <m/>
    <m/>
    <m/>
    <m/>
    <m/>
    <m/>
    <m/>
    <n v="99.884520000000009"/>
    <m/>
    <m/>
    <m/>
    <m/>
    <m/>
    <m/>
    <m/>
    <m/>
    <s v="538895,62"/>
    <s v="6087351,69"/>
    <n v="0"/>
    <n v="99.884520000000009"/>
    <n v="0"/>
  </r>
  <r>
    <n v="2057"/>
    <x v="1005"/>
    <s v=""/>
    <x v="2237"/>
    <n v="2017"/>
    <n v="32648541"/>
    <x v="511"/>
    <x v="1003"/>
    <x v="981"/>
    <n v="6300"/>
    <s v="Gråsten"/>
    <n v="540"/>
    <n v="102"/>
    <x v="319"/>
    <m/>
    <s v="FJ"/>
    <s v="Fjernvarmeværk"/>
    <n v="353000"/>
    <n v="350030"/>
    <x v="254"/>
    <x v="0"/>
    <s v="fvv"/>
    <d v="2012-07-01T00:00:00"/>
    <m/>
    <n v="1"/>
    <n v="0"/>
    <n v="0.95"/>
    <x v="1759"/>
    <n v="21.186720000000001"/>
    <n v="21.186720000000001"/>
    <n v="0"/>
    <n v="0"/>
    <n v="1"/>
    <n v="0"/>
    <n v="0"/>
    <x v="0"/>
    <x v="0"/>
    <m/>
    <m/>
    <m/>
    <m/>
    <m/>
    <m/>
    <m/>
    <m/>
    <m/>
    <m/>
    <m/>
    <m/>
    <n v="21.186720000000001"/>
    <m/>
    <m/>
    <m/>
    <m/>
    <m/>
    <s v="538895,62"/>
    <s v="6087351,69"/>
    <n v="0"/>
    <n v="21.186720000000001"/>
    <n v="0"/>
  </r>
  <r>
    <n v="2059"/>
    <x v="1006"/>
    <s v=""/>
    <x v="2238"/>
    <n v="2017"/>
    <n v="25810619"/>
    <x v="512"/>
    <x v="1004"/>
    <x v="982"/>
    <n v="7400"/>
    <s v="Herning"/>
    <n v="657"/>
    <n v="163"/>
    <x v="58"/>
    <m/>
    <s v="LO"/>
    <s v="Lokalt værk"/>
    <n v="370000"/>
    <n v="370000"/>
    <x v="1121"/>
    <x v="1"/>
    <s v="pev"/>
    <d v="2016-06-20T00:00:00"/>
    <m/>
    <n v="0.878"/>
    <n v="0.35699999999999998"/>
    <n v="0.40500000000000003"/>
    <x v="1760"/>
    <n v="11.3004"/>
    <n v="0"/>
    <n v="9.9792000000000005"/>
    <n v="9.9792000000000005"/>
    <n v="0"/>
    <n v="0.77109305839760356"/>
    <n v="0.22890694160239644"/>
    <x v="0"/>
    <x v="0"/>
    <m/>
    <m/>
    <m/>
    <m/>
    <m/>
    <m/>
    <m/>
    <m/>
    <n v="24.683392999999999"/>
    <m/>
    <m/>
    <m/>
    <m/>
    <m/>
    <m/>
    <m/>
    <m/>
    <m/>
    <s v="496427,67"/>
    <s v="6222367,3"/>
    <n v="0"/>
    <n v="24.683392999999999"/>
    <n v="0"/>
  </r>
  <r>
    <n v="2068"/>
    <x v="1007"/>
    <s v=""/>
    <x v="2239"/>
    <n v="2017"/>
    <n v="32654193"/>
    <x v="513"/>
    <x v="1005"/>
    <x v="983"/>
    <n v="3000"/>
    <s v="Helsingør"/>
    <n v="217"/>
    <n v="17"/>
    <x v="17"/>
    <n v="1"/>
    <s v="FJ"/>
    <s v="Fjernvarmeværk"/>
    <n v="353000"/>
    <n v="350030"/>
    <x v="1122"/>
    <x v="0"/>
    <s v="fvv"/>
    <d v="1967-01-01T00:00:00"/>
    <m/>
    <n v="11.6"/>
    <n v="0"/>
    <n v="13.5"/>
    <x v="1761"/>
    <n v="48.218400000000003"/>
    <n v="48.218400000000003"/>
    <n v="0"/>
    <n v="0"/>
    <n v="1"/>
    <n v="0"/>
    <n v="0"/>
    <x v="0"/>
    <x v="0"/>
    <m/>
    <m/>
    <m/>
    <n v="3.55113E-3"/>
    <m/>
    <m/>
    <n v="48.239254800000005"/>
    <m/>
    <m/>
    <m/>
    <n v="0"/>
    <m/>
    <m/>
    <n v="0"/>
    <m/>
    <m/>
    <m/>
    <m/>
    <s v="722764,26"/>
    <s v="6214766,88"/>
    <n v="48.242805930000003"/>
    <n v="0"/>
    <n v="0"/>
  </r>
  <r>
    <n v="2068"/>
    <x v="1007"/>
    <s v=""/>
    <x v="2240"/>
    <n v="2017"/>
    <n v="32654193"/>
    <x v="513"/>
    <x v="1005"/>
    <x v="983"/>
    <n v="3000"/>
    <s v="Helsingør"/>
    <n v="217"/>
    <n v="17"/>
    <x v="17"/>
    <n v="1"/>
    <s v="FJ"/>
    <s v="Fjernvarmeværk"/>
    <n v="353000"/>
    <n v="350030"/>
    <x v="1123"/>
    <x v="0"/>
    <s v="fvv"/>
    <d v="2009-01-01T00:00:00"/>
    <m/>
    <n v="5"/>
    <n v="0"/>
    <n v="6.5"/>
    <x v="1762"/>
    <n v="206.44560000000001"/>
    <n v="206.44560000000001"/>
    <n v="0"/>
    <n v="0"/>
    <n v="1"/>
    <n v="0"/>
    <n v="0"/>
    <x v="0"/>
    <x v="0"/>
    <m/>
    <m/>
    <m/>
    <m/>
    <m/>
    <m/>
    <m/>
    <m/>
    <m/>
    <m/>
    <n v="196.28198800000001"/>
    <m/>
    <m/>
    <m/>
    <m/>
    <m/>
    <m/>
    <m/>
    <s v="722764,26"/>
    <s v="6214766,88"/>
    <n v="0"/>
    <n v="196.28198800000001"/>
    <n v="0"/>
  </r>
  <r>
    <n v="2068"/>
    <x v="1007"/>
    <s v=""/>
    <x v="2241"/>
    <n v="2017"/>
    <n v="32654193"/>
    <x v="513"/>
    <x v="1005"/>
    <x v="983"/>
    <n v="3000"/>
    <s v="Helsingør"/>
    <n v="217"/>
    <n v="17"/>
    <x v="17"/>
    <n v="1"/>
    <s v="FJ"/>
    <s v="Fjernvarmeværk"/>
    <n v="353000"/>
    <n v="350030"/>
    <x v="1124"/>
    <x v="0"/>
    <s v="fvv"/>
    <d v="2009-01-01T00:00:00"/>
    <m/>
    <n v="9.3000000000000007"/>
    <n v="0"/>
    <n v="10.5"/>
    <x v="1763"/>
    <n v="65.397599999999997"/>
    <n v="65.397599999999997"/>
    <n v="0"/>
    <n v="0"/>
    <n v="1"/>
    <n v="0"/>
    <n v="0"/>
    <x v="0"/>
    <x v="0"/>
    <m/>
    <m/>
    <m/>
    <n v="3.55113E-3"/>
    <m/>
    <m/>
    <n v="67.8163464"/>
    <m/>
    <m/>
    <m/>
    <m/>
    <m/>
    <m/>
    <m/>
    <m/>
    <m/>
    <m/>
    <m/>
    <s v="722764,26"/>
    <s v="6214766,88"/>
    <n v="67.819897530000006"/>
    <n v="0"/>
    <n v="0"/>
  </r>
  <r>
    <n v="2068"/>
    <x v="1007"/>
    <s v=""/>
    <x v="2242"/>
    <n v="2017"/>
    <n v="32654193"/>
    <x v="513"/>
    <x v="1005"/>
    <x v="983"/>
    <n v="3000"/>
    <s v="Helsingør"/>
    <n v="217"/>
    <n v="17"/>
    <x v="17"/>
    <n v="1"/>
    <s v="FJ"/>
    <s v="Fjernvarmeværk"/>
    <n v="353000"/>
    <n v="350030"/>
    <x v="1125"/>
    <x v="0"/>
    <s v="fvv"/>
    <d v="2010-11-01T00:00:00"/>
    <m/>
    <n v="10"/>
    <n v="0"/>
    <n v="11"/>
    <x v="1764"/>
    <n v="55.285200000000003"/>
    <n v="55.285200000000003"/>
    <n v="0"/>
    <n v="0"/>
    <n v="1"/>
    <n v="0"/>
    <n v="0"/>
    <x v="0"/>
    <x v="0"/>
    <m/>
    <m/>
    <m/>
    <n v="3.55113E-3"/>
    <m/>
    <m/>
    <n v="57.328246800000002"/>
    <m/>
    <m/>
    <m/>
    <m/>
    <m/>
    <m/>
    <m/>
    <m/>
    <m/>
    <m/>
    <m/>
    <s v="722764,26"/>
    <s v="6214766,88"/>
    <n v="57.33179793"/>
    <n v="0"/>
    <n v="0"/>
  </r>
  <r>
    <n v="2068"/>
    <x v="1007"/>
    <s v=""/>
    <x v="2243"/>
    <n v="2017"/>
    <n v="32654193"/>
    <x v="513"/>
    <x v="1005"/>
    <x v="983"/>
    <n v="3000"/>
    <s v="Helsingør"/>
    <n v="217"/>
    <n v="17"/>
    <x v="17"/>
    <n v="1"/>
    <s v="FJ"/>
    <s v="Fjernvarmeværk"/>
    <n v="353000"/>
    <n v="350030"/>
    <x v="39"/>
    <x v="5"/>
    <s v="kvt"/>
    <d v="2009-01-01T00:00:00"/>
    <m/>
    <n v="0.24"/>
    <n v="0.24"/>
    <n v="0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722764,26"/>
    <s v="6214766,88"/>
    <n v="0"/>
    <n v="0"/>
    <n v="0"/>
  </r>
  <r>
    <n v="2068"/>
    <x v="1008"/>
    <s v=""/>
    <x v="2244"/>
    <n v="2017"/>
    <n v="32654193"/>
    <x v="513"/>
    <x v="1006"/>
    <x v="984"/>
    <n v="3000"/>
    <s v="Helsingør"/>
    <n v="217"/>
    <n v="17"/>
    <x v="17"/>
    <n v="1"/>
    <s v="FJ"/>
    <s v="Fjernvarmeværk"/>
    <n v="353000"/>
    <n v="350030"/>
    <x v="1122"/>
    <x v="0"/>
    <s v="fvv"/>
    <d v="2010-11-01T00:00:00"/>
    <m/>
    <n v="10"/>
    <n v="0"/>
    <n v="10"/>
    <x v="1765"/>
    <n v="4.8672000000000004"/>
    <n v="4.8672000000000004"/>
    <n v="0"/>
    <n v="0"/>
    <n v="1"/>
    <n v="0"/>
    <n v="0"/>
    <x v="0"/>
    <x v="0"/>
    <m/>
    <m/>
    <m/>
    <n v="3.4004759999999999E-3"/>
    <m/>
    <m/>
    <n v="5.5156582799999994"/>
    <m/>
    <m/>
    <m/>
    <m/>
    <m/>
    <m/>
    <n v="0"/>
    <m/>
    <m/>
    <m/>
    <m/>
    <s v="723854,45"/>
    <s v="6215415,28"/>
    <n v="5.5190587559999997"/>
    <n v="0"/>
    <n v="0"/>
  </r>
  <r>
    <n v="2068"/>
    <x v="1008"/>
    <s v=""/>
    <x v="2245"/>
    <n v="2017"/>
    <n v="32654193"/>
    <x v="513"/>
    <x v="1006"/>
    <x v="984"/>
    <n v="3000"/>
    <s v="Helsingør"/>
    <n v="217"/>
    <n v="17"/>
    <x v="17"/>
    <n v="1"/>
    <s v="FJ"/>
    <s v="Fjernvarmeværk"/>
    <n v="353000"/>
    <n v="350030"/>
    <x v="16"/>
    <x v="0"/>
    <s v="fvv"/>
    <d v="1965-01-01T00:00:00"/>
    <m/>
    <n v="7.3"/>
    <n v="0"/>
    <n v="7.3"/>
    <x v="21"/>
    <n v="0"/>
    <n v="0"/>
    <n v="0"/>
    <n v="0"/>
    <n v="1"/>
    <n v="0"/>
    <n v="0"/>
    <x v="0"/>
    <x v="0"/>
    <m/>
    <m/>
    <m/>
    <n v="0"/>
    <m/>
    <m/>
    <n v="0"/>
    <m/>
    <m/>
    <m/>
    <m/>
    <m/>
    <m/>
    <m/>
    <m/>
    <m/>
    <m/>
    <m/>
    <s v="723854,45"/>
    <s v="6215415,28"/>
    <n v="0"/>
    <n v="0"/>
    <n v="0"/>
  </r>
  <r>
    <n v="2068"/>
    <x v="1008"/>
    <s v=""/>
    <x v="2246"/>
    <n v="2017"/>
    <n v="32654193"/>
    <x v="513"/>
    <x v="1006"/>
    <x v="984"/>
    <n v="3000"/>
    <s v="Helsingør"/>
    <n v="217"/>
    <n v="17"/>
    <x v="17"/>
    <n v="1"/>
    <s v="FJ"/>
    <s v="Fjernvarmeværk"/>
    <n v="353000"/>
    <n v="350030"/>
    <x v="1125"/>
    <x v="0"/>
    <s v="fvv"/>
    <d v="1965-01-01T00:00:00"/>
    <m/>
    <n v="7.3"/>
    <n v="0"/>
    <n v="7.3"/>
    <x v="1766"/>
    <n v="0.36359999999999998"/>
    <n v="0.36359999999999998"/>
    <n v="0"/>
    <n v="0"/>
    <n v="1"/>
    <n v="0"/>
    <n v="0"/>
    <x v="0"/>
    <x v="0"/>
    <m/>
    <m/>
    <m/>
    <n v="3.4004759999999999E-3"/>
    <m/>
    <m/>
    <n v="0.4128696"/>
    <m/>
    <m/>
    <m/>
    <m/>
    <m/>
    <m/>
    <m/>
    <m/>
    <m/>
    <m/>
    <m/>
    <s v="723854,45"/>
    <s v="6215415,28"/>
    <n v="0.41627007599999999"/>
    <n v="0"/>
    <n v="0"/>
  </r>
  <r>
    <n v="2068"/>
    <x v="1008"/>
    <s v=""/>
    <x v="2247"/>
    <n v="2017"/>
    <n v="32654193"/>
    <x v="513"/>
    <x v="1006"/>
    <x v="984"/>
    <n v="3000"/>
    <s v="Helsingør"/>
    <n v="217"/>
    <n v="17"/>
    <x v="17"/>
    <n v="1"/>
    <s v="FJ"/>
    <s v="Fjernvarmeværk"/>
    <n v="353000"/>
    <n v="350030"/>
    <x v="1126"/>
    <x v="0"/>
    <s v="fvv"/>
    <d v="1965-01-01T00:00:00"/>
    <m/>
    <n v="9.3000000000000007"/>
    <n v="0"/>
    <n v="9.3000000000000007"/>
    <x v="1767"/>
    <n v="4.8419999999999996"/>
    <n v="4.8419999999999996"/>
    <n v="0"/>
    <n v="0"/>
    <n v="1"/>
    <n v="0"/>
    <n v="0"/>
    <x v="0"/>
    <x v="0"/>
    <m/>
    <m/>
    <m/>
    <n v="3.4004759999999999E-3"/>
    <m/>
    <m/>
    <n v="5.4559691999999993"/>
    <m/>
    <m/>
    <m/>
    <m/>
    <m/>
    <m/>
    <m/>
    <m/>
    <m/>
    <m/>
    <m/>
    <s v="723854,45"/>
    <s v="6215415,28"/>
    <n v="5.4593696759999997"/>
    <n v="0"/>
    <n v="0"/>
  </r>
  <r>
    <n v="2068"/>
    <x v="1008"/>
    <s v=""/>
    <x v="2248"/>
    <n v="2017"/>
    <n v="32654193"/>
    <x v="513"/>
    <x v="1006"/>
    <x v="984"/>
    <n v="3000"/>
    <s v="Helsingør"/>
    <n v="217"/>
    <n v="17"/>
    <x v="17"/>
    <n v="1"/>
    <s v="FJ"/>
    <s v="Fjernvarmeværk"/>
    <n v="353000"/>
    <n v="350030"/>
    <x v="1127"/>
    <x v="0"/>
    <s v="fvv"/>
    <d v="1965-01-01T00:00:00"/>
    <m/>
    <n v="9.3000000000000007"/>
    <n v="0"/>
    <n v="10.5"/>
    <x v="1768"/>
    <n v="12.8232"/>
    <n v="12.8232"/>
    <n v="0"/>
    <n v="0"/>
    <n v="1"/>
    <n v="0"/>
    <n v="0"/>
    <x v="0"/>
    <x v="0"/>
    <m/>
    <m/>
    <m/>
    <n v="3.4004759999999999E-3"/>
    <m/>
    <m/>
    <n v="12.8228364"/>
    <m/>
    <m/>
    <m/>
    <m/>
    <m/>
    <m/>
    <m/>
    <m/>
    <m/>
    <m/>
    <m/>
    <s v="723854,45"/>
    <s v="6215415,28"/>
    <n v="12.826236875999999"/>
    <n v="0"/>
    <n v="0"/>
  </r>
  <r>
    <n v="2069"/>
    <x v="1009"/>
    <s v=""/>
    <x v="2249"/>
    <n v="2017"/>
    <n v="32259901"/>
    <x v="514"/>
    <x v="1007"/>
    <x v="985"/>
    <n v="5500"/>
    <s v="Middelfart"/>
    <n v="410"/>
    <m/>
    <x v="18"/>
    <m/>
    <s v="LO"/>
    <s v="Lokalt værk"/>
    <n v="370000"/>
    <n v="370000"/>
    <x v="1128"/>
    <x v="1"/>
    <s v="pev"/>
    <d v="2012-01-01T00:00:00"/>
    <m/>
    <n v="0.06"/>
    <n v="0.02"/>
    <n v="0.04"/>
    <x v="1769"/>
    <n v="0"/>
    <n v="0"/>
    <n v="0.16416"/>
    <n v="0"/>
    <n v="0"/>
    <n v="1"/>
    <n v="0"/>
    <x v="0"/>
    <x v="0"/>
    <m/>
    <m/>
    <m/>
    <m/>
    <m/>
    <m/>
    <m/>
    <m/>
    <n v="0.8991849999999999"/>
    <m/>
    <m/>
    <m/>
    <m/>
    <m/>
    <m/>
    <m/>
    <m/>
    <m/>
    <s v="548489,67"/>
    <s v="6153349,18"/>
    <n v="0"/>
    <n v="0.8991849999999999"/>
    <n v="0"/>
  </r>
  <r>
    <n v="2069"/>
    <x v="1009"/>
    <s v=""/>
    <x v="2250"/>
    <n v="2017"/>
    <n v="32259901"/>
    <x v="514"/>
    <x v="1007"/>
    <x v="985"/>
    <n v="5500"/>
    <s v="Middelfart"/>
    <n v="410"/>
    <m/>
    <x v="18"/>
    <m/>
    <s v="LO"/>
    <s v="Lokalt værk"/>
    <n v="370000"/>
    <n v="370000"/>
    <x v="1129"/>
    <x v="1"/>
    <s v="pev"/>
    <d v="1997-01-01T00:00:00"/>
    <m/>
    <n v="0.06"/>
    <n v="0.02"/>
    <n v="0.04"/>
    <x v="1769"/>
    <n v="0"/>
    <n v="0"/>
    <n v="0.16416"/>
    <n v="0"/>
    <n v="0"/>
    <n v="1"/>
    <n v="0"/>
    <x v="0"/>
    <x v="0"/>
    <m/>
    <m/>
    <m/>
    <m/>
    <m/>
    <m/>
    <m/>
    <m/>
    <n v="0.8991849999999999"/>
    <m/>
    <m/>
    <m/>
    <m/>
    <m/>
    <m/>
    <m/>
    <m/>
    <m/>
    <s v="548489,67"/>
    <s v="6153349,18"/>
    <n v="0"/>
    <n v="0.8991849999999999"/>
    <n v="0"/>
  </r>
  <r>
    <n v="2070"/>
    <x v="1010"/>
    <s v=""/>
    <x v="2251"/>
    <n v="2017"/>
    <n v="31157439"/>
    <x v="515"/>
    <x v="1008"/>
    <x v="986"/>
    <n v="9700"/>
    <s v="Brønderslev"/>
    <n v="810"/>
    <n v="277"/>
    <x v="320"/>
    <m/>
    <s v="FJ"/>
    <s v="Fjernvarmeværk"/>
    <n v="353000"/>
    <n v="350030"/>
    <x v="1130"/>
    <x v="0"/>
    <s v="fvv"/>
    <d v="1971-09-01T00:00:00"/>
    <m/>
    <n v="15.3"/>
    <n v="0"/>
    <n v="11.5"/>
    <x v="1770"/>
    <n v="5.4000000000000001E-4"/>
    <n v="5.4000000000000001E-4"/>
    <n v="0"/>
    <n v="0"/>
    <n v="1"/>
    <n v="0"/>
    <n v="0"/>
    <x v="0"/>
    <x v="0"/>
    <m/>
    <m/>
    <m/>
    <m/>
    <m/>
    <m/>
    <n v="6.3360000000000001E-4"/>
    <m/>
    <m/>
    <m/>
    <m/>
    <m/>
    <m/>
    <m/>
    <m/>
    <m/>
    <m/>
    <m/>
    <s v="558422,3"/>
    <s v="6348215,68"/>
    <n v="6.3360000000000001E-4"/>
    <n v="0"/>
    <n v="0"/>
  </r>
  <r>
    <n v="2070"/>
    <x v="1011"/>
    <s v=""/>
    <x v="2252"/>
    <n v="2017"/>
    <n v="31157439"/>
    <x v="515"/>
    <x v="1009"/>
    <x v="987"/>
    <n v="9700"/>
    <s v="Brønderslev"/>
    <n v="810"/>
    <n v="277"/>
    <x v="320"/>
    <m/>
    <s v="FJ"/>
    <s v="Fjernvarmeværk"/>
    <n v="353000"/>
    <n v="350030"/>
    <x v="1131"/>
    <x v="0"/>
    <s v="fvv"/>
    <d v="1975-09-01T00:00:00"/>
    <m/>
    <n v="17.5"/>
    <n v="0"/>
    <n v="14.8"/>
    <x v="1404"/>
    <n v="3.6000000000000002E-4"/>
    <n v="3.6000000000000002E-4"/>
    <n v="0"/>
    <n v="0"/>
    <n v="1"/>
    <n v="0"/>
    <n v="0"/>
    <x v="0"/>
    <x v="0"/>
    <m/>
    <m/>
    <m/>
    <m/>
    <m/>
    <m/>
    <n v="4.752E-4"/>
    <m/>
    <m/>
    <m/>
    <m/>
    <m/>
    <m/>
    <m/>
    <m/>
    <m/>
    <m/>
    <m/>
    <s v="556672"/>
    <s v="6349082"/>
    <n v="4.752E-4"/>
    <n v="0"/>
    <n v="0"/>
  </r>
  <r>
    <n v="2070"/>
    <x v="1012"/>
    <s v=""/>
    <x v="2253"/>
    <n v="2017"/>
    <n v="31157439"/>
    <x v="515"/>
    <x v="1010"/>
    <x v="988"/>
    <n v="9700"/>
    <s v="Brønderslev"/>
    <n v="810"/>
    <n v="277"/>
    <x v="320"/>
    <n v="1"/>
    <s v="DC"/>
    <s v="Decentralt værk"/>
    <n v="353000"/>
    <n v="350030"/>
    <x v="598"/>
    <x v="0"/>
    <s v="fvv"/>
    <d v="2006-03-01T00:00:00"/>
    <m/>
    <n v="16.5"/>
    <n v="0"/>
    <n v="17.3"/>
    <x v="1771"/>
    <n v="59.191200000000002"/>
    <n v="59.165999999999997"/>
    <n v="0"/>
    <n v="0"/>
    <n v="1"/>
    <n v="0"/>
    <n v="0"/>
    <x v="0"/>
    <x v="0"/>
    <m/>
    <m/>
    <m/>
    <m/>
    <m/>
    <m/>
    <n v="57.919474800000003"/>
    <m/>
    <m/>
    <m/>
    <m/>
    <m/>
    <m/>
    <m/>
    <m/>
    <m/>
    <m/>
    <m/>
    <s v="557434"/>
    <s v="6346675,12"/>
    <n v="57.919474800000003"/>
    <n v="0"/>
    <n v="0"/>
  </r>
  <r>
    <n v="2070"/>
    <x v="1012"/>
    <s v=""/>
    <x v="2254"/>
    <n v="2017"/>
    <n v="31157439"/>
    <x v="515"/>
    <x v="1010"/>
    <x v="988"/>
    <n v="9700"/>
    <s v="Brønderslev"/>
    <n v="810"/>
    <n v="277"/>
    <x v="320"/>
    <n v="1"/>
    <s v="DC"/>
    <s v="Decentralt værk"/>
    <n v="353000"/>
    <n v="350030"/>
    <x v="17"/>
    <x v="5"/>
    <s v="kvt"/>
    <d v="2006-08-01T00:00:00"/>
    <m/>
    <n v="0.76"/>
    <n v="0.76"/>
    <n v="0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57434"/>
    <s v="6346675,12"/>
    <n v="0"/>
    <n v="0"/>
    <n v="0"/>
  </r>
  <r>
    <n v="2070"/>
    <x v="1012"/>
    <s v=""/>
    <x v="2255"/>
    <n v="2017"/>
    <n v="31157439"/>
    <x v="515"/>
    <x v="1010"/>
    <x v="988"/>
    <n v="9700"/>
    <s v="Brønderslev"/>
    <n v="810"/>
    <n v="277"/>
    <x v="320"/>
    <n v="1"/>
    <s v="DC"/>
    <s v="Decentralt værk"/>
    <n v="353000"/>
    <n v="350030"/>
    <x v="129"/>
    <x v="2"/>
    <s v="fvv"/>
    <d v="2014-01-02T00:00:00"/>
    <m/>
    <n v="20"/>
    <n v="0"/>
    <n v="19.850000000000001"/>
    <x v="1772"/>
    <n v="67.975200000000001"/>
    <n v="67.975200000000001"/>
    <n v="0"/>
    <n v="0"/>
    <n v="1"/>
    <n v="0"/>
    <n v="0"/>
    <x v="0"/>
    <x v="0"/>
    <m/>
    <m/>
    <m/>
    <m/>
    <m/>
    <m/>
    <m/>
    <m/>
    <m/>
    <m/>
    <m/>
    <m/>
    <m/>
    <m/>
    <m/>
    <m/>
    <m/>
    <n v="68.007600000000011"/>
    <s v="557434"/>
    <s v="6346675,12"/>
    <n v="0"/>
    <n v="0"/>
    <n v="68.007600000000011"/>
  </r>
  <r>
    <n v="2070"/>
    <x v="1012"/>
    <s v=""/>
    <x v="2256"/>
    <n v="2017"/>
    <n v="31157439"/>
    <x v="515"/>
    <x v="1010"/>
    <x v="988"/>
    <n v="9700"/>
    <s v="Brønderslev"/>
    <n v="810"/>
    <n v="277"/>
    <x v="320"/>
    <n v="1"/>
    <s v="DC"/>
    <s v="Decentralt værk"/>
    <n v="353000"/>
    <n v="350030"/>
    <x v="1132"/>
    <x v="0"/>
    <s v="fvv"/>
    <d v="2006-03-01T00:00:00"/>
    <m/>
    <n v="16.5"/>
    <n v="0"/>
    <n v="17.3"/>
    <x v="1773"/>
    <n v="89.636399999999995"/>
    <n v="89.596800000000002"/>
    <n v="0"/>
    <n v="0"/>
    <n v="1"/>
    <n v="0"/>
    <n v="0"/>
    <x v="0"/>
    <x v="0"/>
    <m/>
    <m/>
    <m/>
    <m/>
    <m/>
    <m/>
    <n v="87.711386400000009"/>
    <m/>
    <m/>
    <m/>
    <m/>
    <m/>
    <m/>
    <m/>
    <m/>
    <m/>
    <m/>
    <m/>
    <s v="557434"/>
    <s v="6346675,12"/>
    <n v="87.711386400000009"/>
    <n v="0"/>
    <n v="0"/>
  </r>
  <r>
    <n v="2070"/>
    <x v="1012"/>
    <s v=""/>
    <x v="2257"/>
    <n v="2017"/>
    <n v="31157439"/>
    <x v="515"/>
    <x v="1010"/>
    <x v="988"/>
    <n v="9700"/>
    <s v="Brønderslev"/>
    <n v="810"/>
    <n v="277"/>
    <x v="320"/>
    <n v="1"/>
    <s v="DC"/>
    <s v="Decentralt værk"/>
    <n v="353000"/>
    <n v="350030"/>
    <x v="1133"/>
    <x v="1"/>
    <s v="kvt"/>
    <d v="1995-09-01T00:00:00"/>
    <m/>
    <n v="7.79"/>
    <n v="3.2"/>
    <n v="4.2"/>
    <x v="1774"/>
    <n v="28.4328"/>
    <n v="28.382400000000001"/>
    <n v="22.147200000000002"/>
    <n v="22.147200000000002"/>
    <n v="0.26667439205295457"/>
    <n v="0.73332560794704538"/>
    <n v="0"/>
    <x v="0"/>
    <x v="0"/>
    <m/>
    <m/>
    <m/>
    <m/>
    <m/>
    <m/>
    <n v="53.309955600000002"/>
    <m/>
    <m/>
    <m/>
    <m/>
    <m/>
    <m/>
    <m/>
    <m/>
    <m/>
    <m/>
    <m/>
    <s v="557434"/>
    <s v="6346675,12"/>
    <n v="53.309955600000002"/>
    <n v="0"/>
    <n v="0"/>
  </r>
  <r>
    <n v="2070"/>
    <x v="1012"/>
    <s v=""/>
    <x v="2258"/>
    <n v="2017"/>
    <n v="31157439"/>
    <x v="515"/>
    <x v="1010"/>
    <x v="988"/>
    <n v="9700"/>
    <s v="Brønderslev"/>
    <n v="810"/>
    <n v="277"/>
    <x v="320"/>
    <n v="1"/>
    <s v="DC"/>
    <s v="Decentralt værk"/>
    <n v="353000"/>
    <n v="350030"/>
    <x v="1134"/>
    <x v="1"/>
    <s v="kvt"/>
    <d v="1995-09-01T00:00:00"/>
    <m/>
    <n v="7.79"/>
    <n v="3.2"/>
    <n v="4.2"/>
    <x v="1775"/>
    <n v="28.778400000000001"/>
    <n v="28.728000000000002"/>
    <n v="22.417200000000001"/>
    <n v="22.41"/>
    <n v="0.26666052887115599"/>
    <n v="0.73333947112884401"/>
    <n v="0"/>
    <x v="0"/>
    <x v="0"/>
    <m/>
    <m/>
    <m/>
    <m/>
    <m/>
    <m/>
    <n v="53.960741999999996"/>
    <m/>
    <m/>
    <m/>
    <m/>
    <m/>
    <m/>
    <m/>
    <m/>
    <m/>
    <m/>
    <m/>
    <s v="557434"/>
    <s v="6346675,12"/>
    <n v="53.960741999999996"/>
    <n v="0"/>
    <n v="0"/>
  </r>
  <r>
    <n v="2070"/>
    <x v="1012"/>
    <s v=""/>
    <x v="2259"/>
    <n v="2017"/>
    <n v="31157439"/>
    <x v="515"/>
    <x v="1010"/>
    <x v="988"/>
    <n v="9700"/>
    <s v="Brønderslev"/>
    <n v="810"/>
    <n v="277"/>
    <x v="320"/>
    <n v="1"/>
    <s v="DC"/>
    <s v="Decentralt værk"/>
    <n v="353000"/>
    <n v="350030"/>
    <x v="1135"/>
    <x v="1"/>
    <s v="kvt"/>
    <d v="1995-09-01T00:00:00"/>
    <m/>
    <n v="7.79"/>
    <n v="3.2"/>
    <n v="4.2"/>
    <x v="1776"/>
    <n v="30.1248"/>
    <n v="30.070799999999998"/>
    <n v="23.4648"/>
    <n v="23.457599999999999"/>
    <n v="0.2666737031812057"/>
    <n v="0.73332629681879435"/>
    <n v="0"/>
    <x v="0"/>
    <x v="0"/>
    <m/>
    <m/>
    <m/>
    <m/>
    <m/>
    <m/>
    <n v="56.4825096"/>
    <m/>
    <m/>
    <m/>
    <m/>
    <m/>
    <m/>
    <m/>
    <m/>
    <m/>
    <m/>
    <m/>
    <s v="557434"/>
    <s v="6346675,12"/>
    <n v="56.4825096"/>
    <n v="0"/>
    <n v="0"/>
  </r>
  <r>
    <n v="2070"/>
    <x v="1012"/>
    <s v=""/>
    <x v="2260"/>
    <n v="2017"/>
    <n v="31157439"/>
    <x v="515"/>
    <x v="1010"/>
    <x v="988"/>
    <n v="9700"/>
    <s v="Brønderslev"/>
    <n v="810"/>
    <n v="277"/>
    <x v="320"/>
    <n v="1"/>
    <s v="DC"/>
    <s v="Decentralt værk"/>
    <n v="353000"/>
    <n v="350030"/>
    <x v="1136"/>
    <x v="1"/>
    <s v="kvt"/>
    <d v="1995-09-01T00:00:00"/>
    <m/>
    <n v="7.79"/>
    <n v="3.2"/>
    <n v="4.2"/>
    <x v="1777"/>
    <n v="29.574000000000002"/>
    <n v="29.523599999999998"/>
    <n v="23.0364"/>
    <n v="23.029199999999999"/>
    <n v="0.26666249441842776"/>
    <n v="0.73333750558157229"/>
    <n v="0"/>
    <x v="0"/>
    <x v="0"/>
    <m/>
    <m/>
    <m/>
    <m/>
    <m/>
    <m/>
    <n v="55.452117600000001"/>
    <m/>
    <m/>
    <m/>
    <m/>
    <m/>
    <m/>
    <m/>
    <m/>
    <m/>
    <m/>
    <m/>
    <s v="557434"/>
    <s v="6346675,12"/>
    <n v="55.452117600000001"/>
    <n v="0"/>
    <n v="0"/>
  </r>
  <r>
    <n v="2070"/>
    <x v="1012"/>
    <s v=""/>
    <x v="2261"/>
    <n v="2017"/>
    <n v="31157439"/>
    <x v="515"/>
    <x v="1010"/>
    <x v="988"/>
    <n v="9700"/>
    <s v="Brønderslev"/>
    <n v="810"/>
    <n v="277"/>
    <x v="320"/>
    <n v="1"/>
    <s v="DC"/>
    <s v="Decentralt værk"/>
    <n v="353000"/>
    <n v="350030"/>
    <x v="1137"/>
    <x v="1"/>
    <s v="kvt"/>
    <d v="1995-09-01T00:00:00"/>
    <m/>
    <n v="7.79"/>
    <n v="3.2"/>
    <n v="4.2"/>
    <x v="1778"/>
    <n v="31.8888"/>
    <n v="31.831199999999999"/>
    <n v="24.84"/>
    <n v="24.832799999999999"/>
    <n v="0.26667043983161648"/>
    <n v="0.73332956016838358"/>
    <n v="0"/>
    <x v="0"/>
    <x v="0"/>
    <m/>
    <m/>
    <m/>
    <m/>
    <m/>
    <m/>
    <n v="59.790654000000004"/>
    <m/>
    <m/>
    <m/>
    <m/>
    <m/>
    <m/>
    <m/>
    <m/>
    <m/>
    <m/>
    <m/>
    <s v="557434"/>
    <s v="6346675,12"/>
    <n v="59.790654000000004"/>
    <n v="0"/>
    <n v="0"/>
  </r>
  <r>
    <n v="2070"/>
    <x v="1012"/>
    <s v=""/>
    <x v="2262"/>
    <n v="2017"/>
    <n v="31157439"/>
    <x v="515"/>
    <x v="1010"/>
    <x v="988"/>
    <n v="9700"/>
    <s v="Brønderslev"/>
    <n v="810"/>
    <n v="277"/>
    <x v="320"/>
    <n v="1"/>
    <s v="DC"/>
    <s v="Decentralt værk"/>
    <n v="353000"/>
    <n v="350030"/>
    <x v="1138"/>
    <x v="1"/>
    <s v="kvt"/>
    <d v="1995-09-01T00:00:00"/>
    <m/>
    <n v="7.79"/>
    <n v="3.2"/>
    <n v="4.2"/>
    <x v="1779"/>
    <n v="30.805199999999999"/>
    <n v="30.751200000000001"/>
    <n v="23.994"/>
    <n v="23.990400000000001"/>
    <n v="0.26667956485324767"/>
    <n v="0.73332043514675238"/>
    <n v="0"/>
    <x v="0"/>
    <x v="0"/>
    <m/>
    <m/>
    <m/>
    <m/>
    <m/>
    <m/>
    <n v="57.7569564"/>
    <m/>
    <m/>
    <m/>
    <m/>
    <m/>
    <m/>
    <m/>
    <m/>
    <m/>
    <m/>
    <m/>
    <s v="557434"/>
    <s v="6346675,12"/>
    <n v="57.7569564"/>
    <n v="0"/>
    <n v="0"/>
  </r>
  <r>
    <n v="2070"/>
    <x v="1012"/>
    <s v=""/>
    <x v="2263"/>
    <n v="2017"/>
    <n v="31157439"/>
    <x v="515"/>
    <x v="1010"/>
    <x v="988"/>
    <n v="9700"/>
    <s v="Brønderslev"/>
    <n v="810"/>
    <n v="277"/>
    <x v="320"/>
    <n v="1"/>
    <s v="DC"/>
    <s v="Decentralt værk"/>
    <n v="353000"/>
    <n v="350030"/>
    <x v="1139"/>
    <x v="1"/>
    <s v="kvt"/>
    <d v="1995-09-01T00:00:00"/>
    <m/>
    <n v="7.79"/>
    <n v="3.2"/>
    <n v="4.2"/>
    <x v="1780"/>
    <n v="28.475999999999999"/>
    <n v="28.425599999999999"/>
    <n v="22.179600000000001"/>
    <n v="22.175999999999998"/>
    <n v="0.26667288791027166"/>
    <n v="0.73332711208972834"/>
    <n v="0"/>
    <x v="0"/>
    <x v="0"/>
    <m/>
    <m/>
    <m/>
    <m/>
    <m/>
    <m/>
    <n v="53.391254400000001"/>
    <m/>
    <m/>
    <m/>
    <m/>
    <m/>
    <m/>
    <m/>
    <m/>
    <m/>
    <m/>
    <m/>
    <s v="557434"/>
    <s v="6346675,12"/>
    <n v="53.391254400000001"/>
    <n v="0"/>
    <n v="0"/>
  </r>
  <r>
    <n v="2070"/>
    <x v="1013"/>
    <s v=""/>
    <x v="2264"/>
    <n v="2017"/>
    <n v="31157439"/>
    <x v="515"/>
    <x v="1011"/>
    <x v="989"/>
    <n v="9700"/>
    <s v="Brønderslev"/>
    <n v="810"/>
    <n v="277"/>
    <x v="320"/>
    <m/>
    <s v="ER"/>
    <s v="Erhvervsværk"/>
    <n v="231200"/>
    <n v="230010"/>
    <x v="1140"/>
    <x v="6"/>
    <s v="pvp"/>
    <d v="2016-01-01T00:00:00"/>
    <m/>
    <n v="0.2"/>
    <n v="0"/>
    <n v="0.2"/>
    <x v="1781"/>
    <n v="1.579"/>
    <n v="1.579"/>
    <n v="0"/>
    <n v="0"/>
    <n v="1"/>
    <n v="0"/>
    <n v="0"/>
    <x v="0"/>
    <x v="0"/>
    <m/>
    <m/>
    <m/>
    <m/>
    <m/>
    <m/>
    <m/>
    <m/>
    <m/>
    <m/>
    <m/>
    <m/>
    <m/>
    <m/>
    <n v="1.579"/>
    <m/>
    <m/>
    <m/>
    <s v="558249,68"/>
    <s v="6347138,35"/>
    <n v="0"/>
    <n v="1.579"/>
    <n v="0"/>
  </r>
  <r>
    <n v="2071"/>
    <x v="1014"/>
    <s v=""/>
    <x v="2265"/>
    <n v="2017"/>
    <n v="32447104"/>
    <x v="516"/>
    <x v="1012"/>
    <x v="990"/>
    <n v="2970"/>
    <s v="Hørsholm"/>
    <n v="223"/>
    <m/>
    <x v="18"/>
    <m/>
    <s v="LO"/>
    <s v="Lokalt værk"/>
    <n v="370000"/>
    <n v="370000"/>
    <x v="1141"/>
    <x v="1"/>
    <s v="pev"/>
    <d v="2013-07-08T00:00:00"/>
    <m/>
    <n v="0.4"/>
    <n v="0.09"/>
    <n v="0.27"/>
    <x v="1782"/>
    <n v="2.07864"/>
    <n v="0"/>
    <n v="2.1790799999999999"/>
    <n v="2.1790799999999999"/>
    <n v="0"/>
    <n v="0.8731870229566483"/>
    <n v="0.1268129770433517"/>
    <x v="0"/>
    <x v="0"/>
    <m/>
    <m/>
    <m/>
    <m/>
    <m/>
    <m/>
    <m/>
    <m/>
    <n v="8.1956911999999988"/>
    <m/>
    <m/>
    <m/>
    <m/>
    <m/>
    <m/>
    <m/>
    <m/>
    <m/>
    <s v="718603"/>
    <s v="6200807"/>
    <n v="0"/>
    <n v="8.1956911999999988"/>
    <n v="0"/>
  </r>
  <r>
    <n v="2072"/>
    <x v="1015"/>
    <s v=""/>
    <x v="2266"/>
    <n v="2017"/>
    <n v="32444741"/>
    <x v="517"/>
    <x v="1013"/>
    <x v="991"/>
    <n v="4990"/>
    <s v="Sakskøbing"/>
    <n v="376"/>
    <n v="48"/>
    <x v="142"/>
    <m/>
    <s v="DC"/>
    <s v="Decentralt værk"/>
    <n v="353000"/>
    <n v="350030"/>
    <x v="1142"/>
    <x v="8"/>
    <s v="kvt"/>
    <d v="2000-01-01T00:00:00"/>
    <m/>
    <n v="39"/>
    <n v="11.5"/>
    <n v="24.5"/>
    <x v="1783"/>
    <n v="445.62799999999999"/>
    <n v="445.62799999999999"/>
    <n v="209.18879999999999"/>
    <n v="194.9076"/>
    <n v="0.30989559066310429"/>
    <n v="0.69010440933689576"/>
    <n v="0"/>
    <x v="0"/>
    <x v="0"/>
    <m/>
    <m/>
    <m/>
    <n v="0"/>
    <m/>
    <m/>
    <m/>
    <m/>
    <m/>
    <n v="559.55499999999995"/>
    <m/>
    <n v="159.44200000000001"/>
    <m/>
    <m/>
    <m/>
    <m/>
    <m/>
    <m/>
    <s v="667748"/>
    <s v="6075267"/>
    <n v="0"/>
    <n v="718.99699999999996"/>
    <n v="0"/>
  </r>
  <r>
    <n v="2074"/>
    <x v="1016"/>
    <s v=""/>
    <x v="2267"/>
    <n v="2017"/>
    <n v="32065791"/>
    <x v="518"/>
    <x v="1014"/>
    <x v="992"/>
    <n v="6280"/>
    <s v="Højer"/>
    <n v="550"/>
    <m/>
    <x v="18"/>
    <m/>
    <s v="LO"/>
    <s v="Lokalt værk"/>
    <n v="382110"/>
    <n v="383900"/>
    <x v="1143"/>
    <x v="1"/>
    <s v="pev"/>
    <d v="1993-01-01T00:00:00"/>
    <m/>
    <n v="0.64"/>
    <n v="0.16"/>
    <n v="0.3"/>
    <x v="1784"/>
    <n v="0"/>
    <n v="0"/>
    <n v="0.32112000000000002"/>
    <n v="0.32112000000000002"/>
    <n v="0"/>
    <n v="1"/>
    <n v="0"/>
    <x v="0"/>
    <x v="0"/>
    <m/>
    <m/>
    <m/>
    <m/>
    <m/>
    <m/>
    <m/>
    <m/>
    <n v="1.0036970000000001"/>
    <m/>
    <m/>
    <m/>
    <m/>
    <m/>
    <m/>
    <m/>
    <m/>
    <m/>
    <s v="480602"/>
    <s v="6097293"/>
    <n v="0"/>
    <n v="1.0036970000000001"/>
    <n v="0"/>
  </r>
  <r>
    <n v="2075"/>
    <x v="1017"/>
    <s v=""/>
    <x v="2268"/>
    <n v="2017"/>
    <n v="35952411"/>
    <x v="519"/>
    <x v="1015"/>
    <x v="993"/>
    <n v="9681"/>
    <s v="Ranum"/>
    <n v="820"/>
    <m/>
    <x v="18"/>
    <m/>
    <s v="LO"/>
    <s v="Lokalt værk"/>
    <n v="561010"/>
    <n v="560000"/>
    <x v="1144"/>
    <x v="1"/>
    <s v="pev"/>
    <d v="1999-01-01T00:00:00"/>
    <m/>
    <n v="0.42"/>
    <n v="0.15"/>
    <n v="0.25"/>
    <x v="1785"/>
    <n v="3.5819999999999999"/>
    <n v="0"/>
    <n v="2.6387999999999998"/>
    <n v="0"/>
    <n v="0"/>
    <n v="0.78994931762027565"/>
    <n v="0.21005068237972435"/>
    <x v="0"/>
    <x v="0"/>
    <m/>
    <m/>
    <m/>
    <m/>
    <m/>
    <m/>
    <n v="8.5265135999999995"/>
    <m/>
    <m/>
    <m/>
    <m/>
    <m/>
    <m/>
    <m/>
    <m/>
    <m/>
    <m/>
    <m/>
    <s v="510528"/>
    <s v="6305667"/>
    <n v="8.5265135999999995"/>
    <n v="0"/>
    <n v="0"/>
  </r>
  <r>
    <n v="2076"/>
    <x v="1018"/>
    <s v=""/>
    <x v="2269"/>
    <n v="2017"/>
    <n v="20954248"/>
    <x v="520"/>
    <x v="1016"/>
    <x v="994"/>
    <n v="5672"/>
    <s v="Broby"/>
    <n v="430"/>
    <m/>
    <x v="18"/>
    <m/>
    <s v="LO"/>
    <s v="Lokalt værk"/>
    <n v="381100"/>
    <n v="383900"/>
    <x v="1145"/>
    <x v="1"/>
    <s v="pev"/>
    <d v="1992-09-01T00:00:00"/>
    <m/>
    <n v="1.2"/>
    <n v="0.5"/>
    <n v="0.48"/>
    <x v="1786"/>
    <n v="0"/>
    <n v="0"/>
    <n v="3.6972"/>
    <n v="3.6972"/>
    <n v="0"/>
    <n v="1"/>
    <n v="0"/>
    <x v="0"/>
    <x v="0"/>
    <m/>
    <m/>
    <m/>
    <m/>
    <m/>
    <m/>
    <m/>
    <m/>
    <n v="10.874193"/>
    <m/>
    <m/>
    <m/>
    <m/>
    <m/>
    <m/>
    <m/>
    <m/>
    <m/>
    <s v="583343,19"/>
    <s v="6116798,95"/>
    <n v="0"/>
    <n v="10.874193"/>
    <n v="0"/>
  </r>
  <r>
    <n v="2078"/>
    <x v="1019"/>
    <s v=""/>
    <x v="2270"/>
    <n v="2017"/>
    <n v="32057810"/>
    <x v="521"/>
    <x v="1017"/>
    <x v="995"/>
    <n v="4750"/>
    <s v="Lundby"/>
    <n v="390"/>
    <m/>
    <x v="18"/>
    <m/>
    <s v="ER"/>
    <s v="Erhvervsværk"/>
    <n v="13000"/>
    <n v="10000"/>
    <x v="1146"/>
    <x v="1"/>
    <s v="pev"/>
    <d v="1997-02-11T00:00:00"/>
    <m/>
    <n v="7"/>
    <n v="3.2"/>
    <n v="3.8"/>
    <x v="21"/>
    <n v="0"/>
    <n v="0"/>
    <n v="0"/>
    <n v="0"/>
    <n v="0"/>
    <n v="0"/>
    <n v="1"/>
    <x v="0"/>
    <x v="0"/>
    <m/>
    <m/>
    <m/>
    <m/>
    <m/>
    <m/>
    <n v="0"/>
    <m/>
    <m/>
    <m/>
    <m/>
    <m/>
    <m/>
    <m/>
    <m/>
    <m/>
    <m/>
    <m/>
    <s v="685502"/>
    <s v="6115120"/>
    <n v="0"/>
    <n v="0"/>
    <n v="0"/>
  </r>
  <r>
    <n v="2080"/>
    <x v="1020"/>
    <s v=""/>
    <x v="2271"/>
    <n v="2017"/>
    <n v="30692438"/>
    <x v="522"/>
    <x v="1018"/>
    <x v="996"/>
    <n v="4780"/>
    <s v="Stege"/>
    <n v="390"/>
    <m/>
    <x v="18"/>
    <m/>
    <s v="LO"/>
    <s v="Lokalt værk"/>
    <n v="370000"/>
    <n v="370000"/>
    <x v="1147"/>
    <x v="1"/>
    <s v="pev"/>
    <d v="2010-01-01T00:00:00"/>
    <m/>
    <n v="0.1"/>
    <n v="0.04"/>
    <n v="0.06"/>
    <x v="1787"/>
    <n v="0.17424000000000001"/>
    <n v="0"/>
    <n v="0.17424000000000001"/>
    <n v="0.17424000000000001"/>
    <n v="0"/>
    <n v="0.82090656799259942"/>
    <n v="0.17909343200740058"/>
    <x v="0"/>
    <x v="0"/>
    <m/>
    <m/>
    <m/>
    <m/>
    <m/>
    <m/>
    <m/>
    <m/>
    <n v="0.48644999999999999"/>
    <m/>
    <m/>
    <m/>
    <m/>
    <m/>
    <m/>
    <m/>
    <m/>
    <m/>
    <s v="709610"/>
    <s v="6099953"/>
    <n v="0"/>
    <n v="0.48644999999999999"/>
    <n v="0"/>
  </r>
  <r>
    <n v="2081"/>
    <x v="1021"/>
    <s v=""/>
    <x v="2272"/>
    <n v="2017"/>
    <n v="26661684"/>
    <x v="523"/>
    <x v="1019"/>
    <x v="997"/>
    <n v="4532"/>
    <s v="Gislinge"/>
    <n v="316"/>
    <m/>
    <x v="18"/>
    <m/>
    <s v="LO"/>
    <s v="Lokalt værk"/>
    <n v="382110"/>
    <n v="383900"/>
    <x v="1"/>
    <x v="1"/>
    <s v="pev"/>
    <d v="2010-01-20T00:00:00"/>
    <m/>
    <n v="0.49"/>
    <n v="0.19"/>
    <n v="0.22"/>
    <x v="1788"/>
    <n v="0"/>
    <n v="0"/>
    <n v="2.2046399999999999"/>
    <n v="2.2046399999999999"/>
    <n v="0"/>
    <n v="1"/>
    <n v="0"/>
    <x v="0"/>
    <x v="0"/>
    <m/>
    <m/>
    <m/>
    <m/>
    <m/>
    <m/>
    <m/>
    <m/>
    <n v="6.8896959999999998"/>
    <m/>
    <m/>
    <m/>
    <m/>
    <m/>
    <m/>
    <m/>
    <m/>
    <m/>
    <s v="662299"/>
    <s v="6182271"/>
    <n v="0"/>
    <n v="6.8896959999999998"/>
    <n v="0"/>
  </r>
  <r>
    <n v="2082"/>
    <x v="1022"/>
    <s v=""/>
    <x v="2273"/>
    <n v="2017"/>
    <n v="31895901"/>
    <x v="524"/>
    <x v="1020"/>
    <x v="998"/>
    <n v="7900"/>
    <s v="Nykøbing M"/>
    <n v="773"/>
    <n v="246"/>
    <x v="321"/>
    <m/>
    <s v="FJ"/>
    <s v="Fjernvarmeværk"/>
    <n v="353000"/>
    <n v="350030"/>
    <x v="13"/>
    <x v="0"/>
    <s v="fvv"/>
    <d v="1970-01-01T00:00:00"/>
    <m/>
    <n v="1.2"/>
    <n v="0"/>
    <n v="1.2"/>
    <x v="1789"/>
    <n v="10.177199999999999"/>
    <n v="10.177199999999999"/>
    <n v="0"/>
    <n v="0"/>
    <n v="1"/>
    <n v="0"/>
    <n v="0"/>
    <x v="0"/>
    <x v="0"/>
    <m/>
    <m/>
    <m/>
    <m/>
    <m/>
    <m/>
    <n v="10.332352800000001"/>
    <m/>
    <m/>
    <m/>
    <m/>
    <m/>
    <m/>
    <m/>
    <m/>
    <m/>
    <m/>
    <m/>
    <s v="490323"/>
    <s v="6293530"/>
    <n v="10.332352800000001"/>
    <n v="0"/>
    <n v="0"/>
  </r>
  <r>
    <n v="2082"/>
    <x v="1022"/>
    <s v=""/>
    <x v="2274"/>
    <n v="2017"/>
    <n v="31895901"/>
    <x v="524"/>
    <x v="1020"/>
    <x v="998"/>
    <n v="7900"/>
    <s v="Nykøbing M"/>
    <n v="773"/>
    <n v="246"/>
    <x v="321"/>
    <m/>
    <s v="FJ"/>
    <s v="Fjernvarmeværk"/>
    <n v="353000"/>
    <n v="350030"/>
    <x v="1148"/>
    <x v="0"/>
    <s v="fvv"/>
    <d v="1981-01-01T00:00:00"/>
    <m/>
    <n v="1.8"/>
    <n v="0"/>
    <n v="1.8"/>
    <x v="1790"/>
    <n v="7.1604000000000001"/>
    <n v="7.1604000000000001"/>
    <n v="0"/>
    <n v="0"/>
    <n v="1"/>
    <n v="0"/>
    <n v="0"/>
    <x v="0"/>
    <x v="0"/>
    <m/>
    <m/>
    <m/>
    <m/>
    <m/>
    <m/>
    <n v="7.2698076"/>
    <m/>
    <m/>
    <m/>
    <m/>
    <m/>
    <m/>
    <m/>
    <m/>
    <m/>
    <m/>
    <m/>
    <s v="490323"/>
    <s v="6293530"/>
    <n v="7.2698076"/>
    <n v="0"/>
    <n v="0"/>
  </r>
  <r>
    <n v="2082"/>
    <x v="1023"/>
    <s v=""/>
    <x v="2275"/>
    <n v="2017"/>
    <n v="31895901"/>
    <x v="524"/>
    <x v="1021"/>
    <x v="999"/>
    <n v="7900"/>
    <s v="Nykøbing M"/>
    <n v="773"/>
    <n v="246"/>
    <x v="321"/>
    <m/>
    <s v="ER"/>
    <s v="Erhvervsværk"/>
    <n v="360000"/>
    <n v="360000"/>
    <x v="1149"/>
    <x v="6"/>
    <s v="pvp"/>
    <d v="2014-03-01T00:00:00"/>
    <m/>
    <n v="0.12"/>
    <n v="0"/>
    <n v="0.12"/>
    <x v="1791"/>
    <n v="1.7496"/>
    <n v="1.7496"/>
    <n v="0"/>
    <n v="0"/>
    <n v="1"/>
    <n v="0"/>
    <n v="0"/>
    <x v="0"/>
    <x v="0"/>
    <m/>
    <m/>
    <m/>
    <m/>
    <m/>
    <m/>
    <m/>
    <m/>
    <m/>
    <m/>
    <m/>
    <m/>
    <m/>
    <m/>
    <n v="1.7495999999999998"/>
    <m/>
    <m/>
    <m/>
    <s v="490106,64"/>
    <s v="6293097,86"/>
    <n v="0"/>
    <n v="1.7495999999999998"/>
    <n v="0"/>
  </r>
  <r>
    <n v="2084"/>
    <x v="1024"/>
    <s v=""/>
    <x v="2276"/>
    <n v="2017"/>
    <n v="29189781"/>
    <x v="525"/>
    <x v="1022"/>
    <x v="1000"/>
    <n v="6534"/>
    <s v="Agerskov"/>
    <n v="550"/>
    <m/>
    <x v="18"/>
    <m/>
    <s v="LO"/>
    <s v="Lokalt værk"/>
    <n v="852010"/>
    <n v="850010"/>
    <x v="1"/>
    <x v="1"/>
    <s v="pev"/>
    <d v="2010-06-01T00:00:00"/>
    <m/>
    <n v="0.05"/>
    <n v="1.4999999999999999E-2"/>
    <n v="3.0599999999999999E-2"/>
    <x v="21"/>
    <n v="0"/>
    <n v="0"/>
    <n v="0"/>
    <n v="0"/>
    <n v="0"/>
    <n v="0"/>
    <n v="1"/>
    <x v="0"/>
    <x v="0"/>
    <m/>
    <m/>
    <m/>
    <m/>
    <m/>
    <m/>
    <n v="0"/>
    <m/>
    <m/>
    <m/>
    <m/>
    <m/>
    <m/>
    <m/>
    <m/>
    <m/>
    <m/>
    <m/>
    <s v="508467"/>
    <s v="6109394"/>
    <n v="0"/>
    <n v="0"/>
    <n v="0"/>
  </r>
  <r>
    <n v="2088"/>
    <x v="1025"/>
    <s v=""/>
    <x v="2277"/>
    <n v="2017"/>
    <n v="33033575"/>
    <x v="526"/>
    <x v="1023"/>
    <x v="1001"/>
    <n v="3300"/>
    <s v="Frederiksværk"/>
    <n v="260"/>
    <n v="13"/>
    <x v="322"/>
    <m/>
    <s v="FJ"/>
    <s v="Fjernvarmeværk"/>
    <n v="353000"/>
    <n v="350030"/>
    <x v="730"/>
    <x v="0"/>
    <s v="fvv"/>
    <d v="1987-10-01T00:00:00"/>
    <m/>
    <n v="7.3"/>
    <n v="0"/>
    <n v="7.5"/>
    <x v="1792"/>
    <n v="0.4284"/>
    <n v="0.4284"/>
    <n v="0"/>
    <n v="0"/>
    <n v="1"/>
    <n v="0"/>
    <n v="0"/>
    <x v="0"/>
    <x v="0"/>
    <m/>
    <m/>
    <m/>
    <m/>
    <m/>
    <m/>
    <m/>
    <m/>
    <m/>
    <m/>
    <m/>
    <m/>
    <m/>
    <n v="0.56776000000000004"/>
    <m/>
    <m/>
    <m/>
    <m/>
    <s v="687865,55"/>
    <s v="6206764,6"/>
    <n v="0"/>
    <n v="0.56776000000000004"/>
    <n v="0"/>
  </r>
  <r>
    <n v="2088"/>
    <x v="1025"/>
    <s v=""/>
    <x v="2278"/>
    <n v="2017"/>
    <n v="33033575"/>
    <x v="526"/>
    <x v="1023"/>
    <x v="1001"/>
    <n v="3300"/>
    <s v="Frederiksværk"/>
    <n v="260"/>
    <n v="13"/>
    <x v="322"/>
    <m/>
    <s v="FJ"/>
    <s v="Fjernvarmeværk"/>
    <n v="353000"/>
    <n v="350030"/>
    <x v="147"/>
    <x v="0"/>
    <s v="fvv"/>
    <d v="2002-01-01T00:00:00"/>
    <m/>
    <n v="8.6999999999999993"/>
    <n v="0"/>
    <n v="8.6999999999999993"/>
    <x v="1793"/>
    <n v="177.09479999999999"/>
    <n v="177.09479999999999"/>
    <n v="0"/>
    <n v="0"/>
    <n v="1"/>
    <n v="0"/>
    <n v="0"/>
    <x v="0"/>
    <x v="0"/>
    <m/>
    <m/>
    <m/>
    <m/>
    <m/>
    <m/>
    <m/>
    <m/>
    <m/>
    <m/>
    <n v="185.07464999999999"/>
    <m/>
    <m/>
    <m/>
    <m/>
    <m/>
    <m/>
    <m/>
    <s v="687865,55"/>
    <s v="6206764,6"/>
    <n v="0"/>
    <n v="185.07464999999999"/>
    <n v="0"/>
  </r>
  <r>
    <n v="2088"/>
    <x v="1025"/>
    <s v=""/>
    <x v="2279"/>
    <n v="2017"/>
    <n v="33033575"/>
    <x v="526"/>
    <x v="1023"/>
    <x v="1001"/>
    <n v="3300"/>
    <s v="Frederiksværk"/>
    <n v="260"/>
    <n v="13"/>
    <x v="322"/>
    <m/>
    <s v="FJ"/>
    <s v="Fjernvarmeværk"/>
    <n v="353000"/>
    <n v="350030"/>
    <x v="1150"/>
    <x v="0"/>
    <s v="fvv"/>
    <d v="2004-05-26T00:00:00"/>
    <m/>
    <n v="8.6999999999999993"/>
    <n v="0"/>
    <n v="8.6999999999999993"/>
    <x v="1794"/>
    <n v="158.86080000000001"/>
    <n v="158.86080000000001"/>
    <n v="0"/>
    <n v="0"/>
    <n v="1"/>
    <n v="0"/>
    <n v="0"/>
    <x v="0"/>
    <x v="0"/>
    <m/>
    <m/>
    <m/>
    <m/>
    <m/>
    <m/>
    <m/>
    <m/>
    <m/>
    <m/>
    <n v="177.74904000000001"/>
    <m/>
    <m/>
    <m/>
    <m/>
    <m/>
    <m/>
    <m/>
    <s v="687865,55"/>
    <s v="6206764,6"/>
    <n v="0"/>
    <n v="177.74904000000001"/>
    <n v="0"/>
  </r>
  <r>
    <n v="2088"/>
    <x v="1025"/>
    <s v=""/>
    <x v="2280"/>
    <n v="2017"/>
    <n v="33033575"/>
    <x v="526"/>
    <x v="1023"/>
    <x v="1001"/>
    <n v="3300"/>
    <s v="Frederiksværk"/>
    <n v="260"/>
    <n v="13"/>
    <x v="322"/>
    <m/>
    <s v="FJ"/>
    <s v="Fjernvarmeværk"/>
    <n v="353000"/>
    <n v="350030"/>
    <x v="254"/>
    <x v="0"/>
    <s v="fvv"/>
    <d v="2013-11-01T00:00:00"/>
    <m/>
    <n v="10"/>
    <n v="0"/>
    <n v="10"/>
    <x v="1795"/>
    <n v="69.998400000000004"/>
    <n v="69.998400000000004"/>
    <n v="0"/>
    <n v="0"/>
    <n v="1"/>
    <n v="0"/>
    <n v="0"/>
    <x v="0"/>
    <x v="0"/>
    <m/>
    <m/>
    <m/>
    <m/>
    <m/>
    <m/>
    <m/>
    <m/>
    <m/>
    <m/>
    <m/>
    <m/>
    <n v="73.097499999999997"/>
    <m/>
    <m/>
    <m/>
    <m/>
    <m/>
    <s v="687865,55"/>
    <s v="6206764,6"/>
    <n v="0"/>
    <n v="73.097499999999997"/>
    <n v="0"/>
  </r>
  <r>
    <n v="2088"/>
    <x v="1025"/>
    <s v=""/>
    <x v="2281"/>
    <n v="2017"/>
    <n v="33033575"/>
    <x v="526"/>
    <x v="1023"/>
    <x v="1001"/>
    <n v="3300"/>
    <s v="Frederiksværk"/>
    <n v="260"/>
    <n v="13"/>
    <x v="322"/>
    <m/>
    <s v="FJ"/>
    <s v="Fjernvarmeværk"/>
    <n v="353000"/>
    <n v="350030"/>
    <x v="69"/>
    <x v="0"/>
    <s v="fvv"/>
    <d v="2016-11-01T00:00:00"/>
    <m/>
    <n v="10"/>
    <n v="0"/>
    <n v="10"/>
    <x v="1796"/>
    <n v="2.1625200000000002"/>
    <n v="2.1625200000000002"/>
    <n v="0"/>
    <n v="0"/>
    <n v="1"/>
    <n v="0"/>
    <n v="0"/>
    <x v="0"/>
    <x v="0"/>
    <m/>
    <m/>
    <m/>
    <m/>
    <m/>
    <m/>
    <m/>
    <m/>
    <m/>
    <m/>
    <m/>
    <m/>
    <m/>
    <n v="3.3952800000000001"/>
    <m/>
    <m/>
    <m/>
    <m/>
    <s v="687865,55"/>
    <s v="6206764,6"/>
    <n v="0"/>
    <n v="3.3952800000000001"/>
    <n v="0"/>
  </r>
  <r>
    <n v="2088"/>
    <x v="1026"/>
    <s v=""/>
    <x v="2282"/>
    <n v="2017"/>
    <n v="33033575"/>
    <x v="526"/>
    <x v="1024"/>
    <x v="1002"/>
    <n v="3300"/>
    <s v="Frederiksværk"/>
    <n v="260"/>
    <n v="13"/>
    <x v="322"/>
    <m/>
    <s v="FJ"/>
    <s v="Fjernvarmeværk"/>
    <n v="353000"/>
    <n v="350030"/>
    <x v="145"/>
    <x v="0"/>
    <s v="fvv"/>
    <d v="1986-01-01T00:00:00"/>
    <m/>
    <n v="7.5"/>
    <n v="0"/>
    <n v="7.5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689074,8"/>
    <s v="6205938,92"/>
    <n v="0"/>
    <n v="0"/>
    <n v="0"/>
  </r>
  <r>
    <n v="2088"/>
    <x v="1026"/>
    <s v=""/>
    <x v="2283"/>
    <n v="2017"/>
    <n v="33033575"/>
    <x v="526"/>
    <x v="1024"/>
    <x v="1002"/>
    <n v="3300"/>
    <s v="Frederiksværk"/>
    <n v="260"/>
    <n v="13"/>
    <x v="322"/>
    <m/>
    <s v="FJ"/>
    <s v="Fjernvarmeværk"/>
    <n v="353000"/>
    <n v="350030"/>
    <x v="146"/>
    <x v="0"/>
    <s v="fvv"/>
    <d v="1986-01-01T00:00:00"/>
    <m/>
    <n v="2.9"/>
    <n v="0"/>
    <n v="2.9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689074,8"/>
    <s v="6205938,92"/>
    <n v="0"/>
    <n v="0"/>
    <n v="0"/>
  </r>
  <r>
    <n v="2091"/>
    <x v="1027"/>
    <s v=""/>
    <x v="2284"/>
    <n v="2017"/>
    <n v="31875773"/>
    <x v="527"/>
    <x v="1025"/>
    <x v="1003"/>
    <n v="6430"/>
    <s v="Nordborg"/>
    <n v="540"/>
    <n v="105"/>
    <x v="7"/>
    <m/>
    <s v="FJ"/>
    <s v="Fjernvarmeværk"/>
    <n v="353000"/>
    <n v="350030"/>
    <x v="1151"/>
    <x v="0"/>
    <s v="fvv"/>
    <d v="2012-01-01T00:00:00"/>
    <m/>
    <n v="4.75"/>
    <n v="0"/>
    <n v="4.75"/>
    <x v="1797"/>
    <n v="39.164400000000001"/>
    <n v="39.164400000000001"/>
    <n v="0"/>
    <n v="0"/>
    <n v="1"/>
    <n v="0"/>
    <n v="0"/>
    <x v="0"/>
    <x v="0"/>
    <m/>
    <m/>
    <m/>
    <m/>
    <m/>
    <m/>
    <n v="35.319160799999999"/>
    <m/>
    <m/>
    <m/>
    <m/>
    <m/>
    <m/>
    <m/>
    <m/>
    <m/>
    <m/>
    <m/>
    <s v="548300,87"/>
    <s v="6100718,22"/>
    <n v="35.319160799999999"/>
    <n v="0"/>
    <n v="0"/>
  </r>
  <r>
    <n v="2092"/>
    <x v="1028"/>
    <s v=""/>
    <x v="2285"/>
    <n v="2017"/>
    <n v="31875846"/>
    <x v="528"/>
    <x v="1026"/>
    <x v="1004"/>
    <n v="6430"/>
    <s v="Nordborg"/>
    <n v="540"/>
    <n v="105"/>
    <x v="7"/>
    <m/>
    <s v="DC"/>
    <s v="Decentralt værk"/>
    <n v="353000"/>
    <n v="350030"/>
    <x v="1152"/>
    <x v="1"/>
    <s v="kvt"/>
    <d v="1994-01-01T00:00:00"/>
    <m/>
    <n v="15.4"/>
    <n v="6.1"/>
    <n v="8.6999999999999993"/>
    <x v="1798"/>
    <n v="17.535599999999999"/>
    <n v="17.535599999999999"/>
    <n v="13.224959999999999"/>
    <n v="13.224959999999999"/>
    <n v="0.25272067739725612"/>
    <n v="0.74727932260274388"/>
    <n v="0"/>
    <x v="0"/>
    <x v="0"/>
    <m/>
    <m/>
    <m/>
    <m/>
    <m/>
    <m/>
    <n v="34.6936392"/>
    <m/>
    <m/>
    <m/>
    <m/>
    <m/>
    <m/>
    <m/>
    <m/>
    <m/>
    <m/>
    <m/>
    <s v="548009,93"/>
    <s v="6100577,8"/>
    <n v="34.6936392"/>
    <n v="0"/>
    <n v="0"/>
  </r>
  <r>
    <n v="2095"/>
    <x v="1029"/>
    <s v=""/>
    <x v="2286"/>
    <n v="2017"/>
    <n v="33033125"/>
    <x v="529"/>
    <x v="1027"/>
    <x v="1005"/>
    <n v="4450"/>
    <s v="Jyderup"/>
    <n v="316"/>
    <n v="39"/>
    <x v="323"/>
    <n v="1"/>
    <s v="DC"/>
    <s v="Decentralt værk"/>
    <n v="353000"/>
    <n v="350030"/>
    <x v="13"/>
    <x v="0"/>
    <s v="fvv"/>
    <d v="1988-10-01T00:00:00"/>
    <m/>
    <n v="6.3"/>
    <n v="0"/>
    <n v="6"/>
    <x v="1799"/>
    <n v="49.2804"/>
    <n v="49.2804"/>
    <n v="0"/>
    <n v="0"/>
    <n v="1"/>
    <n v="0"/>
    <n v="0"/>
    <x v="0"/>
    <x v="0"/>
    <m/>
    <m/>
    <m/>
    <m/>
    <m/>
    <m/>
    <n v="50.6483208"/>
    <m/>
    <m/>
    <m/>
    <m/>
    <m/>
    <m/>
    <m/>
    <m/>
    <m/>
    <m/>
    <m/>
    <s v="651302,44"/>
    <s v="6170863,32"/>
    <n v="50.6483208"/>
    <n v="0"/>
    <n v="0"/>
  </r>
  <r>
    <n v="2095"/>
    <x v="1029"/>
    <s v=""/>
    <x v="2287"/>
    <n v="2017"/>
    <n v="33033125"/>
    <x v="529"/>
    <x v="1027"/>
    <x v="1005"/>
    <n v="4450"/>
    <s v="Jyderup"/>
    <n v="316"/>
    <n v="39"/>
    <x v="323"/>
    <n v="1"/>
    <s v="DC"/>
    <s v="Decentralt værk"/>
    <n v="353000"/>
    <n v="350030"/>
    <x v="16"/>
    <x v="0"/>
    <s v="fvv"/>
    <d v="1978-10-01T00:00:00"/>
    <m/>
    <n v="7.3"/>
    <n v="0"/>
    <n v="7"/>
    <x v="1800"/>
    <n v="21.121200000000002"/>
    <n v="21.121200000000002"/>
    <n v="0"/>
    <n v="0"/>
    <n v="1"/>
    <n v="0"/>
    <n v="0"/>
    <x v="0"/>
    <x v="0"/>
    <m/>
    <m/>
    <m/>
    <m/>
    <m/>
    <m/>
    <n v="21.767526"/>
    <m/>
    <m/>
    <m/>
    <m/>
    <m/>
    <m/>
    <m/>
    <m/>
    <m/>
    <m/>
    <m/>
    <s v="651302,44"/>
    <s v="6170863,32"/>
    <n v="21.767526"/>
    <n v="0"/>
    <n v="0"/>
  </r>
  <r>
    <n v="2095"/>
    <x v="1029"/>
    <s v=""/>
    <x v="2288"/>
    <n v="2017"/>
    <n v="33033125"/>
    <x v="529"/>
    <x v="1027"/>
    <x v="1005"/>
    <n v="4450"/>
    <s v="Jyderup"/>
    <n v="316"/>
    <n v="39"/>
    <x v="323"/>
    <n v="1"/>
    <s v="DC"/>
    <s v="Decentralt værk"/>
    <n v="353000"/>
    <n v="350030"/>
    <x v="14"/>
    <x v="1"/>
    <s v="kvt"/>
    <d v="1994-12-22T00:00:00"/>
    <m/>
    <n v="7"/>
    <n v="2.75"/>
    <n v="3.5"/>
    <x v="1801"/>
    <n v="9.5183999999999997"/>
    <n v="9.5183999999999997"/>
    <n v="8.0676000000000005"/>
    <n v="8.0676000000000005"/>
    <n v="0.23907930235140459"/>
    <n v="0.76092069764859538"/>
    <n v="0"/>
    <x v="0"/>
    <x v="0"/>
    <m/>
    <m/>
    <m/>
    <m/>
    <m/>
    <m/>
    <n v="19.906365600000001"/>
    <m/>
    <m/>
    <m/>
    <m/>
    <m/>
    <m/>
    <m/>
    <m/>
    <m/>
    <m/>
    <m/>
    <s v="651302,44"/>
    <s v="6170863,32"/>
    <n v="19.906365600000001"/>
    <n v="0"/>
    <n v="0"/>
  </r>
  <r>
    <n v="2095"/>
    <x v="1029"/>
    <s v=""/>
    <x v="2289"/>
    <n v="2017"/>
    <n v="33033125"/>
    <x v="529"/>
    <x v="1027"/>
    <x v="1005"/>
    <n v="4450"/>
    <s v="Jyderup"/>
    <n v="316"/>
    <n v="39"/>
    <x v="323"/>
    <n v="1"/>
    <s v="DC"/>
    <s v="Decentralt værk"/>
    <n v="353000"/>
    <n v="350030"/>
    <x v="1153"/>
    <x v="1"/>
    <s v="kvt"/>
    <d v="1994-12-22T00:00:00"/>
    <m/>
    <n v="7"/>
    <n v="2.75"/>
    <n v="3.5"/>
    <x v="1802"/>
    <n v="8.9244000000000003"/>
    <n v="8.9244000000000003"/>
    <n v="7.2504"/>
    <n v="7.2504"/>
    <n v="0.24945389822280953"/>
    <n v="0.7505461017771905"/>
    <n v="0"/>
    <x v="0"/>
    <x v="0"/>
    <m/>
    <m/>
    <m/>
    <m/>
    <m/>
    <m/>
    <n v="17.887874400000001"/>
    <m/>
    <m/>
    <m/>
    <m/>
    <m/>
    <m/>
    <m/>
    <m/>
    <m/>
    <m/>
    <m/>
    <s v="651302,44"/>
    <s v="6170863,32"/>
    <n v="17.887874400000001"/>
    <n v="0"/>
    <n v="0"/>
  </r>
  <r>
    <n v="2095"/>
    <x v="1029"/>
    <s v=""/>
    <x v="2290"/>
    <n v="2017"/>
    <n v="33033125"/>
    <x v="529"/>
    <x v="1027"/>
    <x v="1005"/>
    <n v="4450"/>
    <s v="Jyderup"/>
    <n v="316"/>
    <n v="39"/>
    <x v="323"/>
    <n v="1"/>
    <s v="DC"/>
    <s v="Decentralt værk"/>
    <n v="353000"/>
    <n v="350030"/>
    <x v="1154"/>
    <x v="3"/>
    <s v="fvv"/>
    <d v="2017-01-01T00:00:00"/>
    <m/>
    <n v="7"/>
    <n v="0"/>
    <n v="7"/>
    <x v="1803"/>
    <n v="11.88"/>
    <n v="11.88"/>
    <n v="0"/>
    <n v="0"/>
    <n v="1"/>
    <n v="0"/>
    <n v="0"/>
    <x v="0"/>
    <x v="0"/>
    <m/>
    <m/>
    <m/>
    <m/>
    <m/>
    <m/>
    <m/>
    <m/>
    <m/>
    <m/>
    <m/>
    <m/>
    <m/>
    <m/>
    <m/>
    <n v="11.88"/>
    <m/>
    <m/>
    <s v="651302,44"/>
    <s v="6170863,32"/>
    <n v="0"/>
    <n v="11.88"/>
    <n v="0"/>
  </r>
  <r>
    <n v="2096"/>
    <x v="1030"/>
    <s v=""/>
    <x v="2291"/>
    <n v="2017"/>
    <n v="32787177"/>
    <x v="530"/>
    <x v="1028"/>
    <x v="1006"/>
    <n v="2820"/>
    <s v="Gentofte"/>
    <n v="157"/>
    <m/>
    <x v="18"/>
    <m/>
    <s v="LO"/>
    <s v="Lokalt værk"/>
    <n v="682040"/>
    <n v="680030"/>
    <x v="1155"/>
    <x v="5"/>
    <s v="pel"/>
    <d v="2010-11-01T00:00:00"/>
    <d v="2017-12-31T00:00:00"/>
    <n v="0"/>
    <n v="1.65"/>
    <n v="0"/>
    <x v="21"/>
    <n v="0"/>
    <n v="0"/>
    <n v="0"/>
    <n v="0"/>
    <n v="0"/>
    <n v="1"/>
    <n v="0"/>
    <x v="0"/>
    <x v="0"/>
    <m/>
    <m/>
    <m/>
    <m/>
    <m/>
    <m/>
    <n v="0"/>
    <m/>
    <m/>
    <m/>
    <m/>
    <m/>
    <m/>
    <m/>
    <m/>
    <m/>
    <m/>
    <m/>
    <s v="720643,61"/>
    <s v="6184682,85"/>
    <n v="0"/>
    <n v="0"/>
    <n v="0"/>
  </r>
  <r>
    <n v="2096"/>
    <x v="1030"/>
    <s v=""/>
    <x v="2292"/>
    <n v="2017"/>
    <n v="32787177"/>
    <x v="530"/>
    <x v="1028"/>
    <x v="1006"/>
    <n v="2820"/>
    <s v="Gentofte"/>
    <n v="157"/>
    <m/>
    <x v="18"/>
    <m/>
    <s v="LO"/>
    <s v="Lokalt værk"/>
    <n v="682040"/>
    <n v="680030"/>
    <x v="1156"/>
    <x v="5"/>
    <s v="pel"/>
    <d v="2010-11-01T00:00:00"/>
    <d v="2017-12-31T00:00:00"/>
    <n v="0"/>
    <n v="0.52"/>
    <n v="0"/>
    <x v="21"/>
    <n v="0"/>
    <n v="0"/>
    <n v="0"/>
    <n v="0"/>
    <n v="0"/>
    <n v="1"/>
    <n v="0"/>
    <x v="0"/>
    <x v="0"/>
    <m/>
    <m/>
    <m/>
    <m/>
    <m/>
    <m/>
    <n v="0"/>
    <m/>
    <m/>
    <m/>
    <m/>
    <m/>
    <m/>
    <m/>
    <m/>
    <m/>
    <m/>
    <m/>
    <s v="720643,61"/>
    <s v="6184682,85"/>
    <n v="0"/>
    <n v="0"/>
    <n v="0"/>
  </r>
  <r>
    <n v="2100"/>
    <x v="1031"/>
    <s v=""/>
    <x v="2293"/>
    <n v="2017"/>
    <n v="11768474"/>
    <x v="531"/>
    <x v="1029"/>
    <x v="1007"/>
    <n v="8320"/>
    <s v="Mårslet"/>
    <n v="751"/>
    <m/>
    <x v="18"/>
    <m/>
    <s v="ER"/>
    <s v="Erhvervsværk"/>
    <n v="14610"/>
    <n v="10000"/>
    <x v="1157"/>
    <x v="1"/>
    <s v="pev"/>
    <d v="2010-12-01T00:00:00"/>
    <m/>
    <n v="0.06"/>
    <n v="2.5000000000000001E-2"/>
    <n v="3.6999999999999998E-2"/>
    <x v="21"/>
    <n v="0"/>
    <n v="0"/>
    <n v="0"/>
    <n v="0"/>
    <n v="0"/>
    <n v="0"/>
    <n v="1"/>
    <x v="0"/>
    <x v="0"/>
    <m/>
    <m/>
    <m/>
    <m/>
    <m/>
    <m/>
    <m/>
    <m/>
    <n v="0"/>
    <m/>
    <m/>
    <m/>
    <m/>
    <m/>
    <m/>
    <m/>
    <m/>
    <m/>
    <s v="571746"/>
    <s v="6211924"/>
    <n v="0"/>
    <n v="0"/>
    <n v="0"/>
  </r>
  <r>
    <n v="2101"/>
    <x v="1032"/>
    <s v=""/>
    <x v="2294"/>
    <n v="2017"/>
    <n v="33258445"/>
    <x v="532"/>
    <x v="1030"/>
    <x v="1008"/>
    <n v="6920"/>
    <s v="Videbæk"/>
    <n v="760"/>
    <n v="190"/>
    <x v="299"/>
    <m/>
    <s v="FJ"/>
    <s v="Fjernvarmeværk"/>
    <n v="353000"/>
    <n v="350030"/>
    <x v="99"/>
    <x v="0"/>
    <s v="fvv"/>
    <d v="1987-04-01T00:00:00"/>
    <d v="2019-06-26T00:00:00"/>
    <n v="4.51"/>
    <n v="0"/>
    <n v="4.51"/>
    <x v="1804"/>
    <n v="1.6596"/>
    <n v="1.6596"/>
    <n v="0"/>
    <n v="0"/>
    <n v="1"/>
    <n v="0"/>
    <n v="0"/>
    <x v="0"/>
    <x v="0"/>
    <m/>
    <m/>
    <m/>
    <m/>
    <m/>
    <m/>
    <n v="1.6103340000000002"/>
    <m/>
    <m/>
    <m/>
    <m/>
    <m/>
    <m/>
    <m/>
    <m/>
    <m/>
    <m/>
    <m/>
    <s v="477046,74"/>
    <s v="6216370,71"/>
    <n v="1.6103340000000002"/>
    <n v="0"/>
    <n v="0"/>
  </r>
  <r>
    <n v="2101"/>
    <x v="1032"/>
    <s v=""/>
    <x v="2295"/>
    <n v="2017"/>
    <n v="33258445"/>
    <x v="532"/>
    <x v="1030"/>
    <x v="1008"/>
    <n v="6920"/>
    <s v="Videbæk"/>
    <n v="760"/>
    <n v="190"/>
    <x v="299"/>
    <m/>
    <s v="FJ"/>
    <s v="Fjernvarmeværk"/>
    <n v="353000"/>
    <n v="350030"/>
    <x v="1158"/>
    <x v="0"/>
    <s v="fvv"/>
    <d v="1987-04-01T00:00:00"/>
    <m/>
    <n v="10.5"/>
    <n v="0"/>
    <n v="10.5"/>
    <x v="1805"/>
    <n v="3.7080000000000002"/>
    <n v="3.7080000000000002"/>
    <n v="0"/>
    <n v="0"/>
    <n v="1"/>
    <n v="0"/>
    <n v="0"/>
    <x v="0"/>
    <x v="0"/>
    <m/>
    <m/>
    <m/>
    <m/>
    <m/>
    <m/>
    <n v="3.5992440000000001"/>
    <m/>
    <m/>
    <m/>
    <m/>
    <m/>
    <m/>
    <m/>
    <m/>
    <m/>
    <m/>
    <m/>
    <s v="477046,74"/>
    <s v="6216370,71"/>
    <n v="3.5992440000000001"/>
    <n v="0"/>
    <n v="0"/>
  </r>
  <r>
    <n v="2101"/>
    <x v="1033"/>
    <s v=""/>
    <x v="2296"/>
    <n v="2017"/>
    <n v="33258445"/>
    <x v="532"/>
    <x v="1031"/>
    <x v="634"/>
    <n v="6920"/>
    <s v="Videbæk"/>
    <n v="760"/>
    <n v="190"/>
    <x v="299"/>
    <n v="1"/>
    <s v="DC"/>
    <s v="Decentralt værk"/>
    <n v="353000"/>
    <n v="350030"/>
    <x v="195"/>
    <x v="1"/>
    <s v="kvt"/>
    <d v="1994-12-01T00:00:00"/>
    <m/>
    <n v="7.5"/>
    <n v="3.2"/>
    <n v="4.3"/>
    <x v="1806"/>
    <n v="20.944800000000001"/>
    <n v="20.944800000000001"/>
    <n v="15.8184"/>
    <n v="15.8184"/>
    <n v="0.27542872768023685"/>
    <n v="0.72457127231976315"/>
    <n v="0"/>
    <x v="0"/>
    <x v="0"/>
    <m/>
    <m/>
    <m/>
    <m/>
    <m/>
    <m/>
    <n v="38.022177600000006"/>
    <m/>
    <m/>
    <m/>
    <m/>
    <m/>
    <m/>
    <m/>
    <m/>
    <m/>
    <m/>
    <m/>
    <s v="476857,46"/>
    <s v="6216761,83"/>
    <n v="38.022177600000006"/>
    <n v="0"/>
    <n v="0"/>
  </r>
  <r>
    <n v="2101"/>
    <x v="1033"/>
    <s v=""/>
    <x v="2297"/>
    <n v="2017"/>
    <n v="33258445"/>
    <x v="532"/>
    <x v="1031"/>
    <x v="634"/>
    <n v="6920"/>
    <s v="Videbæk"/>
    <n v="760"/>
    <n v="190"/>
    <x v="299"/>
    <n v="1"/>
    <s v="DC"/>
    <s v="Decentralt værk"/>
    <n v="353000"/>
    <n v="350030"/>
    <x v="1159"/>
    <x v="1"/>
    <s v="kvt"/>
    <d v="2011-07-01T00:00:00"/>
    <d v="2019-03-27T00:00:00"/>
    <n v="7.88"/>
    <n v="3"/>
    <n v="4"/>
    <x v="1807"/>
    <n v="1.3031999999999999"/>
    <n v="1.3031999999999999"/>
    <n v="0.98640000000000005"/>
    <n v="0.98640000000000005"/>
    <n v="0.24661349261930776"/>
    <n v="0.75338650738069224"/>
    <n v="0"/>
    <x v="0"/>
    <x v="0"/>
    <m/>
    <m/>
    <m/>
    <m/>
    <m/>
    <m/>
    <n v="2.6421912000000001"/>
    <m/>
    <m/>
    <m/>
    <m/>
    <m/>
    <m/>
    <m/>
    <m/>
    <m/>
    <m/>
    <n v="0"/>
    <s v="476857,46"/>
    <s v="6216761,83"/>
    <n v="2.6421912000000001"/>
    <n v="0"/>
    <n v="0"/>
  </r>
  <r>
    <n v="2101"/>
    <x v="1033"/>
    <s v=""/>
    <x v="2298"/>
    <n v="2017"/>
    <n v="33258445"/>
    <x v="532"/>
    <x v="1031"/>
    <x v="634"/>
    <n v="6920"/>
    <s v="Videbæk"/>
    <n v="760"/>
    <n v="190"/>
    <x v="299"/>
    <n v="1"/>
    <s v="DC"/>
    <s v="Decentralt værk"/>
    <n v="353000"/>
    <n v="350030"/>
    <x v="1160"/>
    <x v="1"/>
    <s v="kvt"/>
    <d v="2012-01-02T00:00:00"/>
    <m/>
    <n v="7.5"/>
    <n v="3"/>
    <n v="4"/>
    <x v="1808"/>
    <n v="27.561599999999999"/>
    <n v="27.561599999999999"/>
    <n v="20.811599999999999"/>
    <n v="20.811599999999999"/>
    <n v="0.27144704676533404"/>
    <n v="0.72855295323466596"/>
    <n v="0"/>
    <x v="0"/>
    <x v="0"/>
    <m/>
    <m/>
    <m/>
    <m/>
    <m/>
    <m/>
    <n v="50.767912799999998"/>
    <m/>
    <m/>
    <m/>
    <m/>
    <m/>
    <m/>
    <m/>
    <m/>
    <m/>
    <m/>
    <m/>
    <s v="476857,46"/>
    <s v="6216761,83"/>
    <n v="50.767912799999998"/>
    <n v="0"/>
    <n v="0"/>
  </r>
  <r>
    <n v="2101"/>
    <x v="1033"/>
    <s v=""/>
    <x v="2299"/>
    <n v="2017"/>
    <n v="33258445"/>
    <x v="532"/>
    <x v="1031"/>
    <x v="634"/>
    <n v="6920"/>
    <s v="Videbæk"/>
    <n v="760"/>
    <n v="190"/>
    <x v="299"/>
    <n v="1"/>
    <s v="DC"/>
    <s v="Decentralt værk"/>
    <n v="353000"/>
    <n v="350030"/>
    <x v="57"/>
    <x v="2"/>
    <s v="fvv"/>
    <d v="2011-07-01T00:00:00"/>
    <m/>
    <n v="10"/>
    <n v="0"/>
    <n v="10"/>
    <x v="1809"/>
    <n v="16.480799999999999"/>
    <n v="16.480799999999999"/>
    <n v="0"/>
    <n v="0"/>
    <n v="1"/>
    <n v="0"/>
    <n v="0"/>
    <x v="0"/>
    <x v="0"/>
    <m/>
    <m/>
    <m/>
    <m/>
    <m/>
    <m/>
    <m/>
    <m/>
    <m/>
    <m/>
    <m/>
    <m/>
    <m/>
    <m/>
    <m/>
    <m/>
    <m/>
    <n v="16.480799999999999"/>
    <s v="476857,46"/>
    <s v="6216761,83"/>
    <n v="0"/>
    <n v="0"/>
    <n v="16.480799999999999"/>
  </r>
  <r>
    <n v="2106"/>
    <x v="1034"/>
    <s v=""/>
    <x v="2300"/>
    <n v="2017"/>
    <n v="27464297"/>
    <x v="533"/>
    <x v="1032"/>
    <x v="1009"/>
    <n v="6950"/>
    <s v="Ringkøbing"/>
    <n v="760"/>
    <m/>
    <x v="18"/>
    <m/>
    <s v="LO"/>
    <s v="Lokalt værk"/>
    <n v="370000"/>
    <n v="370000"/>
    <x v="1161"/>
    <x v="1"/>
    <s v="pev"/>
    <d v="1998-12-01T00:00:00"/>
    <m/>
    <n v="0.3"/>
    <n v="0.1"/>
    <n v="0.2"/>
    <x v="1810"/>
    <n v="0.30599999999999999"/>
    <n v="0"/>
    <n v="0.23400000000000001"/>
    <n v="0.23400000000000001"/>
    <n v="0"/>
    <n v="0.91523193484493814"/>
    <n v="8.4768065155061856E-2"/>
    <x v="0"/>
    <x v="0"/>
    <m/>
    <m/>
    <m/>
    <m/>
    <m/>
    <m/>
    <m/>
    <m/>
    <n v="1.8049249999999999"/>
    <m/>
    <m/>
    <m/>
    <m/>
    <m/>
    <m/>
    <m/>
    <m/>
    <m/>
    <s v="452651"/>
    <s v="6216611"/>
    <n v="0"/>
    <n v="1.8049249999999999"/>
    <n v="0"/>
  </r>
  <r>
    <n v="2106"/>
    <x v="1034"/>
    <s v=""/>
    <x v="2301"/>
    <n v="2017"/>
    <n v="27464297"/>
    <x v="533"/>
    <x v="1032"/>
    <x v="1009"/>
    <n v="6950"/>
    <s v="Ringkøbing"/>
    <n v="760"/>
    <m/>
    <x v="18"/>
    <m/>
    <s v="LO"/>
    <s v="Lokalt værk"/>
    <n v="370000"/>
    <n v="370000"/>
    <x v="1162"/>
    <x v="1"/>
    <s v="pev"/>
    <d v="1998-12-01T00:00:00"/>
    <m/>
    <n v="0.3"/>
    <n v="0.1"/>
    <n v="0.2"/>
    <x v="1810"/>
    <n v="0.30599999999999999"/>
    <n v="0"/>
    <n v="0.23400000000000001"/>
    <n v="0.23400000000000001"/>
    <n v="0"/>
    <n v="0.91523193484493814"/>
    <n v="8.4768065155061856E-2"/>
    <x v="0"/>
    <x v="0"/>
    <m/>
    <m/>
    <m/>
    <m/>
    <m/>
    <m/>
    <m/>
    <m/>
    <n v="1.8049249999999999"/>
    <m/>
    <m/>
    <m/>
    <m/>
    <m/>
    <m/>
    <m/>
    <m/>
    <m/>
    <s v="452651"/>
    <s v="6216611"/>
    <n v="0"/>
    <n v="1.8049249999999999"/>
    <n v="0"/>
  </r>
  <r>
    <n v="2107"/>
    <x v="1035"/>
    <s v=""/>
    <x v="2302"/>
    <n v="2017"/>
    <n v="31498341"/>
    <x v="534"/>
    <x v="1033"/>
    <x v="1010"/>
    <n v="4640"/>
    <s v="Fakse"/>
    <n v="320"/>
    <n v="42"/>
    <x v="23"/>
    <m/>
    <s v="LO"/>
    <s v="Lokalt værk"/>
    <n v="370000"/>
    <n v="370000"/>
    <x v="1163"/>
    <x v="1"/>
    <s v="pev"/>
    <d v="2015-04-01T00:00:00"/>
    <m/>
    <n v="1.329"/>
    <n v="0.53"/>
    <n v="0.55700000000000005"/>
    <x v="1811"/>
    <n v="3.6"/>
    <n v="0"/>
    <n v="10.281599999999999"/>
    <n v="10.281599999999999"/>
    <n v="0"/>
    <n v="0.93055555555555558"/>
    <n v="6.944444444444442E-2"/>
    <x v="0"/>
    <x v="0"/>
    <m/>
    <m/>
    <m/>
    <m/>
    <m/>
    <m/>
    <m/>
    <m/>
    <n v="25.92"/>
    <m/>
    <m/>
    <m/>
    <m/>
    <m/>
    <m/>
    <m/>
    <m/>
    <m/>
    <s v="697589,46"/>
    <s v="6126625,1"/>
    <n v="0"/>
    <n v="25.92"/>
    <n v="0"/>
  </r>
  <r>
    <n v="2108"/>
    <x v="1036"/>
    <s v=""/>
    <x v="2303"/>
    <n v="2017"/>
    <n v="32654266"/>
    <x v="535"/>
    <x v="1034"/>
    <x v="1011"/>
    <n v="3000"/>
    <s v="Helsingør"/>
    <n v="217"/>
    <m/>
    <x v="18"/>
    <m/>
    <s v="LO"/>
    <s v="Lokalt værk"/>
    <n v="370000"/>
    <n v="370000"/>
    <x v="384"/>
    <x v="1"/>
    <s v="pev"/>
    <d v="2011-09-01T00:00:00"/>
    <m/>
    <n v="0.28999999999999998"/>
    <n v="0.1"/>
    <n v="0.12"/>
    <x v="1812"/>
    <n v="3"/>
    <n v="0"/>
    <n v="2.05524"/>
    <n v="2.05524"/>
    <n v="0"/>
    <n v="0.76415713612551373"/>
    <n v="0.23584286387448627"/>
    <x v="0"/>
    <x v="0"/>
    <m/>
    <m/>
    <m/>
    <m/>
    <m/>
    <m/>
    <m/>
    <m/>
    <n v="6.3601670000000006"/>
    <m/>
    <m/>
    <m/>
    <m/>
    <m/>
    <m/>
    <m/>
    <m/>
    <m/>
    <s v="724820"/>
    <s v="6215332"/>
    <n v="0"/>
    <n v="6.3601670000000006"/>
    <n v="0"/>
  </r>
  <r>
    <n v="2108"/>
    <x v="1037"/>
    <s v=""/>
    <x v="2304"/>
    <n v="2017"/>
    <n v="32654266"/>
    <x v="535"/>
    <x v="1035"/>
    <x v="1012"/>
    <n v="3060"/>
    <s v="Espergærde"/>
    <n v="217"/>
    <m/>
    <x v="18"/>
    <m/>
    <s v="LO"/>
    <s v="Lokalt værk"/>
    <n v="370000"/>
    <n v="370000"/>
    <x v="384"/>
    <x v="1"/>
    <s v="pev"/>
    <d v="2011-01-01T00:00:00"/>
    <m/>
    <n v="0.17"/>
    <n v="0.06"/>
    <n v="0.09"/>
    <x v="1813"/>
    <n v="0.9"/>
    <n v="0"/>
    <n v="0.54647999999999997"/>
    <n v="0.54647999999999997"/>
    <n v="0"/>
    <n v="0.72913741099906759"/>
    <n v="0.27086258900093241"/>
    <x v="0"/>
    <x v="0"/>
    <m/>
    <m/>
    <m/>
    <m/>
    <m/>
    <m/>
    <m/>
    <m/>
    <n v="1.661359"/>
    <m/>
    <m/>
    <m/>
    <m/>
    <m/>
    <m/>
    <m/>
    <m/>
    <m/>
    <s v="721867,79"/>
    <s v="6211174,86"/>
    <n v="0"/>
    <n v="1.661359"/>
    <n v="0"/>
  </r>
  <r>
    <n v="2111"/>
    <x v="1038"/>
    <s v=""/>
    <x v="2305"/>
    <n v="2017"/>
    <n v="32837425"/>
    <x v="536"/>
    <x v="1036"/>
    <x v="1013"/>
    <n v="4000"/>
    <s v="Roskilde"/>
    <n v="265"/>
    <n v="2"/>
    <x v="5"/>
    <n v="1"/>
    <s v="FJ"/>
    <s v="Fjernvarmeværk"/>
    <n v="353000"/>
    <n v="350030"/>
    <x v="13"/>
    <x v="0"/>
    <s v="fvv"/>
    <d v="1970-01-01T00:00:00"/>
    <m/>
    <n v="28"/>
    <n v="0"/>
    <n v="28"/>
    <x v="1814"/>
    <n v="7.99"/>
    <n v="7.4850000000000003"/>
    <n v="0"/>
    <n v="0"/>
    <n v="1"/>
    <n v="0"/>
    <n v="0"/>
    <x v="0"/>
    <x v="0"/>
    <m/>
    <m/>
    <m/>
    <n v="0.15531710000000001"/>
    <m/>
    <n v="0"/>
    <n v="10.132531199999999"/>
    <m/>
    <m/>
    <m/>
    <m/>
    <m/>
    <m/>
    <m/>
    <m/>
    <m/>
    <m/>
    <m/>
    <s v="693540,69"/>
    <s v="6169985,34"/>
    <n v="10.287848299999999"/>
    <n v="0"/>
    <n v="0"/>
  </r>
  <r>
    <n v="2111"/>
    <x v="1038"/>
    <s v=""/>
    <x v="2306"/>
    <n v="2017"/>
    <n v="32837425"/>
    <x v="536"/>
    <x v="1036"/>
    <x v="1013"/>
    <n v="4000"/>
    <s v="Roskilde"/>
    <n v="265"/>
    <n v="2"/>
    <x v="5"/>
    <n v="1"/>
    <s v="FJ"/>
    <s v="Fjernvarmeværk"/>
    <n v="353000"/>
    <n v="350030"/>
    <x v="16"/>
    <x v="0"/>
    <s v="fvv"/>
    <d v="1971-01-01T00:00:00"/>
    <m/>
    <n v="26.4"/>
    <n v="0"/>
    <n v="25.1"/>
    <x v="685"/>
    <n v="0.27900000000000003"/>
    <n v="0.27900000000000003"/>
    <n v="0"/>
    <n v="0"/>
    <n v="1"/>
    <n v="0"/>
    <n v="0"/>
    <x v="0"/>
    <x v="0"/>
    <m/>
    <m/>
    <m/>
    <n v="0.3726893"/>
    <m/>
    <n v="0"/>
    <m/>
    <m/>
    <m/>
    <m/>
    <m/>
    <m/>
    <m/>
    <m/>
    <m/>
    <m/>
    <m/>
    <m/>
    <s v="693540,69"/>
    <s v="6169985,34"/>
    <n v="0.3726893"/>
    <n v="0"/>
    <n v="0"/>
  </r>
  <r>
    <n v="2111"/>
    <x v="1038"/>
    <s v=""/>
    <x v="2307"/>
    <n v="2017"/>
    <n v="32837425"/>
    <x v="536"/>
    <x v="1036"/>
    <x v="1013"/>
    <n v="4000"/>
    <s v="Roskilde"/>
    <n v="265"/>
    <n v="2"/>
    <x v="5"/>
    <n v="1"/>
    <s v="FJ"/>
    <s v="Fjernvarmeværk"/>
    <n v="353000"/>
    <n v="350030"/>
    <x v="76"/>
    <x v="0"/>
    <s v="fvv"/>
    <d v="2000-01-01T00:00:00"/>
    <m/>
    <n v="22.6"/>
    <n v="0"/>
    <n v="21.5"/>
    <x v="1815"/>
    <n v="2.4710000000000001"/>
    <n v="1.966"/>
    <n v="0"/>
    <n v="0"/>
    <n v="1"/>
    <n v="0"/>
    <n v="0"/>
    <x v="0"/>
    <x v="0"/>
    <m/>
    <m/>
    <m/>
    <n v="2.1747980999999998"/>
    <m/>
    <n v="0"/>
    <m/>
    <m/>
    <m/>
    <m/>
    <m/>
    <m/>
    <m/>
    <m/>
    <m/>
    <m/>
    <m/>
    <m/>
    <s v="693540,69"/>
    <s v="6169985,34"/>
    <n v="2.1747980999999998"/>
    <n v="0"/>
    <n v="0"/>
  </r>
  <r>
    <n v="2111"/>
    <x v="1038"/>
    <s v=""/>
    <x v="2308"/>
    <n v="2017"/>
    <n v="32837425"/>
    <x v="536"/>
    <x v="1036"/>
    <x v="1013"/>
    <n v="4000"/>
    <s v="Roskilde"/>
    <n v="265"/>
    <n v="2"/>
    <x v="5"/>
    <n v="1"/>
    <s v="FJ"/>
    <s v="Fjernvarmeværk"/>
    <n v="353000"/>
    <n v="350030"/>
    <x v="4"/>
    <x v="0"/>
    <s v="fvv"/>
    <d v="1965-01-01T00:00:00"/>
    <m/>
    <n v="10.199999999999999"/>
    <n v="0"/>
    <n v="10.199999999999999"/>
    <x v="1816"/>
    <n v="5.859"/>
    <n v="5.3540000000000001"/>
    <n v="0"/>
    <n v="0"/>
    <n v="1"/>
    <n v="0"/>
    <n v="0"/>
    <x v="0"/>
    <x v="0"/>
    <m/>
    <m/>
    <m/>
    <m/>
    <m/>
    <n v="0"/>
    <n v="4.7350512"/>
    <m/>
    <m/>
    <m/>
    <m/>
    <m/>
    <m/>
    <m/>
    <m/>
    <m/>
    <m/>
    <m/>
    <s v="693540,69"/>
    <s v="6169985,34"/>
    <n v="4.7350512"/>
    <n v="0"/>
    <n v="0"/>
  </r>
  <r>
    <n v="2111"/>
    <x v="1038"/>
    <s v=""/>
    <x v="2309"/>
    <n v="2017"/>
    <n v="32837425"/>
    <x v="536"/>
    <x v="1036"/>
    <x v="1013"/>
    <n v="4000"/>
    <s v="Roskilde"/>
    <n v="265"/>
    <n v="2"/>
    <x v="5"/>
    <n v="1"/>
    <s v="FJ"/>
    <s v="Fjernvarmeværk"/>
    <n v="353000"/>
    <n v="350030"/>
    <x v="6"/>
    <x v="0"/>
    <s v="fvv"/>
    <d v="1965-01-01T00:00:00"/>
    <m/>
    <n v="9.9"/>
    <n v="0"/>
    <n v="9.9"/>
    <x v="1817"/>
    <n v="1.298"/>
    <n v="0.79300000000000004"/>
    <n v="0"/>
    <n v="0"/>
    <n v="1"/>
    <n v="0"/>
    <n v="0"/>
    <x v="0"/>
    <x v="0"/>
    <m/>
    <m/>
    <m/>
    <m/>
    <m/>
    <n v="0"/>
    <n v="1.1325996"/>
    <m/>
    <m/>
    <m/>
    <m/>
    <m/>
    <m/>
    <m/>
    <m/>
    <m/>
    <m/>
    <m/>
    <s v="693540,69"/>
    <s v="6169985,34"/>
    <n v="1.1325996"/>
    <n v="0"/>
    <n v="0"/>
  </r>
  <r>
    <n v="2111"/>
    <x v="1039"/>
    <s v=""/>
    <x v="2310"/>
    <n v="2017"/>
    <n v="32837425"/>
    <x v="536"/>
    <x v="1037"/>
    <x v="1014"/>
    <n v="4000"/>
    <s v="Roskilde"/>
    <n v="265"/>
    <n v="2"/>
    <x v="5"/>
    <n v="1"/>
    <s v="FJ"/>
    <s v="Fjernvarmeværk"/>
    <n v="353000"/>
    <n v="350030"/>
    <x v="1164"/>
    <x v="0"/>
    <s v="fvv"/>
    <d v="1997-01-01T00:00:00"/>
    <m/>
    <n v="21.6"/>
    <n v="0"/>
    <n v="20.5"/>
    <x v="1818"/>
    <n v="0.25"/>
    <n v="0.25"/>
    <n v="0"/>
    <n v="0"/>
    <n v="1"/>
    <n v="0"/>
    <n v="0"/>
    <x v="0"/>
    <x v="0"/>
    <m/>
    <m/>
    <m/>
    <n v="0.27978599999999998"/>
    <m/>
    <n v="0"/>
    <m/>
    <m/>
    <m/>
    <m/>
    <m/>
    <m/>
    <m/>
    <n v="0"/>
    <m/>
    <m/>
    <m/>
    <m/>
    <s v="696462,26"/>
    <s v="6170435,15"/>
    <n v="0.27978599999999998"/>
    <n v="0"/>
    <n v="0"/>
  </r>
  <r>
    <n v="2111"/>
    <x v="1039"/>
    <s v=""/>
    <x v="2311"/>
    <n v="2017"/>
    <n v="32837425"/>
    <x v="536"/>
    <x v="1037"/>
    <x v="1014"/>
    <n v="4000"/>
    <s v="Roskilde"/>
    <n v="265"/>
    <n v="2"/>
    <x v="5"/>
    <n v="1"/>
    <s v="FJ"/>
    <s v="Fjernvarmeværk"/>
    <n v="353000"/>
    <n v="350030"/>
    <x v="1165"/>
    <x v="0"/>
    <s v="fvv"/>
    <d v="1999-01-01T00:00:00"/>
    <m/>
    <n v="21.6"/>
    <n v="0"/>
    <n v="20.5"/>
    <x v="1100"/>
    <n v="0.06"/>
    <n v="0.06"/>
    <n v="0"/>
    <n v="0"/>
    <n v="1"/>
    <n v="0"/>
    <n v="0"/>
    <x v="0"/>
    <x v="0"/>
    <m/>
    <m/>
    <m/>
    <n v="8.2501000000000005E-2"/>
    <m/>
    <n v="0"/>
    <m/>
    <m/>
    <m/>
    <m/>
    <m/>
    <m/>
    <m/>
    <n v="0"/>
    <m/>
    <m/>
    <m/>
    <m/>
    <s v="696462,26"/>
    <s v="6170435,15"/>
    <n v="8.2501000000000005E-2"/>
    <n v="0"/>
    <n v="0"/>
  </r>
  <r>
    <n v="2111"/>
    <x v="1040"/>
    <s v=""/>
    <x v="2312"/>
    <n v="2017"/>
    <n v="32837425"/>
    <x v="536"/>
    <x v="1038"/>
    <x v="1015"/>
    <n v="4000"/>
    <s v="Roskilde"/>
    <n v="265"/>
    <n v="2"/>
    <x v="5"/>
    <m/>
    <s v="FJ"/>
    <s v="Fjernvarmeværk"/>
    <n v="353000"/>
    <n v="350030"/>
    <x v="1166"/>
    <x v="0"/>
    <s v="fvv"/>
    <d v="2006-12-01T00:00:00"/>
    <m/>
    <n v="9.1999999999999993"/>
    <n v="0"/>
    <n v="8.6999999999999993"/>
    <x v="1819"/>
    <n v="0.09"/>
    <n v="0.09"/>
    <n v="0"/>
    <n v="0"/>
    <n v="1"/>
    <n v="0"/>
    <n v="0"/>
    <x v="0"/>
    <x v="0"/>
    <m/>
    <m/>
    <m/>
    <n v="0.10761"/>
    <m/>
    <m/>
    <m/>
    <m/>
    <m/>
    <m/>
    <m/>
    <m/>
    <m/>
    <n v="0"/>
    <m/>
    <m/>
    <m/>
    <m/>
    <s v="695107,4"/>
    <s v="6172005,64"/>
    <n v="0.10761"/>
    <n v="0"/>
    <n v="0"/>
  </r>
  <r>
    <n v="2111"/>
    <x v="1041"/>
    <s v=""/>
    <x v="2313"/>
    <n v="2017"/>
    <n v="32837425"/>
    <x v="536"/>
    <x v="1039"/>
    <x v="1016"/>
    <n v="4000"/>
    <s v="Roskilde"/>
    <n v="265"/>
    <n v="2"/>
    <x v="5"/>
    <m/>
    <s v="FJ"/>
    <s v="Fjernvarmeværk"/>
    <n v="353000"/>
    <n v="350030"/>
    <x v="1167"/>
    <x v="0"/>
    <s v="fvv"/>
    <d v="2012-01-01T00:00:00"/>
    <m/>
    <n v="9.1"/>
    <n v="0"/>
    <n v="8.6"/>
    <x v="92"/>
    <n v="5.8999999999999997E-2"/>
    <n v="5.8999999999999997E-2"/>
    <n v="0"/>
    <n v="0"/>
    <n v="1"/>
    <n v="0"/>
    <n v="0"/>
    <x v="0"/>
    <x v="0"/>
    <m/>
    <m/>
    <m/>
    <n v="7.1739999999999998E-2"/>
    <m/>
    <m/>
    <m/>
    <m/>
    <m/>
    <m/>
    <m/>
    <m/>
    <m/>
    <m/>
    <m/>
    <m/>
    <m/>
    <m/>
    <s v="692824"/>
    <s v="6171502"/>
    <n v="7.1739999999999998E-2"/>
    <n v="0"/>
    <n v="0"/>
  </r>
  <r>
    <n v="2114"/>
    <x v="1042"/>
    <s v=""/>
    <x v="2314"/>
    <n v="2017"/>
    <n v="33504977"/>
    <x v="537"/>
    <x v="1040"/>
    <x v="1017"/>
    <n v="3400"/>
    <s v="Hillerød"/>
    <n v="219"/>
    <n v="18"/>
    <x v="19"/>
    <n v="1"/>
    <s v="DC"/>
    <s v="Decentralt værk"/>
    <n v="351100"/>
    <n v="350010"/>
    <x v="1168"/>
    <x v="9"/>
    <s v="kvt"/>
    <d v="1991-01-01T00:00:00"/>
    <m/>
    <n v="174"/>
    <n v="77"/>
    <n v="78"/>
    <x v="1820"/>
    <n v="368.06040000000002"/>
    <n v="368.06040000000002"/>
    <n v="340.37855999999999"/>
    <n v="325.9692"/>
    <n v="0.22979896727190158"/>
    <n v="0.77020103272809837"/>
    <n v="0"/>
    <x v="0"/>
    <x v="0"/>
    <m/>
    <m/>
    <m/>
    <m/>
    <m/>
    <m/>
    <n v="800.83127520000005"/>
    <m/>
    <m/>
    <m/>
    <m/>
    <m/>
    <m/>
    <m/>
    <m/>
    <m/>
    <m/>
    <m/>
    <s v="706963,45"/>
    <s v="6200734,17"/>
    <n v="800.83127520000005"/>
    <n v="0"/>
    <n v="0"/>
  </r>
  <r>
    <n v="2114"/>
    <x v="1042"/>
    <s v=""/>
    <x v="2315"/>
    <n v="2017"/>
    <n v="33504977"/>
    <x v="537"/>
    <x v="1040"/>
    <x v="1017"/>
    <n v="3400"/>
    <s v="Hillerød"/>
    <n v="219"/>
    <n v="18"/>
    <x v="19"/>
    <n v="1"/>
    <s v="DC"/>
    <s v="Decentralt værk"/>
    <n v="351100"/>
    <n v="350010"/>
    <x v="1169"/>
    <x v="5"/>
    <s v="kvt"/>
    <d v="2012-01-01T00:00:00"/>
    <m/>
    <n v="0.3"/>
    <n v="0"/>
    <n v="0"/>
    <x v="1821"/>
    <n v="0"/>
    <n v="0"/>
    <n v="0"/>
    <n v="0"/>
    <n v="1"/>
    <n v="0"/>
    <n v="0"/>
    <x v="0"/>
    <x v="0"/>
    <m/>
    <m/>
    <m/>
    <n v="8.4653200000000001E-3"/>
    <m/>
    <m/>
    <m/>
    <m/>
    <m/>
    <m/>
    <m/>
    <m/>
    <m/>
    <m/>
    <m/>
    <m/>
    <m/>
    <m/>
    <s v="706963,45"/>
    <s v="6200734,17"/>
    <n v="8.4653200000000001E-3"/>
    <n v="0"/>
    <n v="0"/>
  </r>
  <r>
    <n v="2114"/>
    <x v="1043"/>
    <s v=""/>
    <x v="2316"/>
    <n v="2017"/>
    <n v="33504977"/>
    <x v="537"/>
    <x v="1041"/>
    <x v="1018"/>
    <n v="3320"/>
    <s v="Skævinge"/>
    <n v="219"/>
    <n v="18"/>
    <x v="19"/>
    <m/>
    <s v="DC"/>
    <s v="Decentralt værk"/>
    <n v="351100"/>
    <n v="350010"/>
    <x v="14"/>
    <x v="1"/>
    <s v="kvt"/>
    <d v="1997-01-01T00:00:00"/>
    <m/>
    <n v="2.8"/>
    <n v="0.97"/>
    <n v="1.59"/>
    <x v="1822"/>
    <n v="0.52559999999999996"/>
    <n v="0.52559999999999996"/>
    <n v="0.36359999999999998"/>
    <n v="0.36359999999999998"/>
    <n v="0.2563886430367654"/>
    <n v="0.74361135696323455"/>
    <n v="0"/>
    <x v="0"/>
    <x v="0"/>
    <m/>
    <m/>
    <m/>
    <m/>
    <m/>
    <m/>
    <n v="1.0250064000000001"/>
    <m/>
    <m/>
    <m/>
    <m/>
    <m/>
    <m/>
    <m/>
    <m/>
    <m/>
    <m/>
    <m/>
    <s v="697259"/>
    <s v="6200813"/>
    <n v="1.0250064000000001"/>
    <n v="0"/>
    <n v="0"/>
  </r>
  <r>
    <n v="2114"/>
    <x v="1043"/>
    <s v=""/>
    <x v="2317"/>
    <n v="2017"/>
    <n v="33504977"/>
    <x v="537"/>
    <x v="1041"/>
    <x v="1018"/>
    <n v="3320"/>
    <s v="Skævinge"/>
    <n v="219"/>
    <n v="18"/>
    <x v="19"/>
    <m/>
    <s v="DC"/>
    <s v="Decentralt værk"/>
    <n v="351100"/>
    <n v="350010"/>
    <x v="15"/>
    <x v="1"/>
    <s v="kvt"/>
    <d v="2012-01-01T00:00:00"/>
    <m/>
    <n v="2.8"/>
    <n v="0.97"/>
    <n v="1.59"/>
    <x v="1823"/>
    <n v="0.46800000000000003"/>
    <n v="0.46800000000000003"/>
    <n v="0.32723999999999998"/>
    <n v="0.32723999999999998"/>
    <n v="0.25368526635001543"/>
    <n v="0.74631473364998457"/>
    <n v="0"/>
    <x v="0"/>
    <x v="0"/>
    <m/>
    <m/>
    <m/>
    <m/>
    <m/>
    <m/>
    <n v="0.92240279999999997"/>
    <m/>
    <m/>
    <m/>
    <m/>
    <m/>
    <m/>
    <m/>
    <m/>
    <m/>
    <m/>
    <m/>
    <s v="697259"/>
    <s v="6200813"/>
    <n v="0.92240279999999997"/>
    <n v="0"/>
    <n v="0"/>
  </r>
  <r>
    <n v="2114"/>
    <x v="1043"/>
    <s v=""/>
    <x v="2318"/>
    <n v="2017"/>
    <n v="33504977"/>
    <x v="537"/>
    <x v="1041"/>
    <x v="1018"/>
    <n v="3320"/>
    <s v="Skævinge"/>
    <n v="219"/>
    <n v="18"/>
    <x v="19"/>
    <m/>
    <s v="DC"/>
    <s v="Decentralt værk"/>
    <n v="351100"/>
    <n v="350010"/>
    <x v="13"/>
    <x v="0"/>
    <s v="fvv"/>
    <d v="1997-01-01T00:00:00"/>
    <m/>
    <n v="2.4"/>
    <n v="0"/>
    <n v="2.1"/>
    <x v="1824"/>
    <n v="1.4436"/>
    <n v="1.4436"/>
    <n v="0"/>
    <n v="0"/>
    <n v="1"/>
    <n v="0"/>
    <n v="0"/>
    <x v="0"/>
    <x v="0"/>
    <m/>
    <m/>
    <m/>
    <m/>
    <m/>
    <m/>
    <n v="1.4505479999999999"/>
    <m/>
    <m/>
    <m/>
    <m/>
    <m/>
    <m/>
    <m/>
    <m/>
    <m/>
    <m/>
    <m/>
    <s v="697259"/>
    <s v="6200813"/>
    <n v="1.4505479999999999"/>
    <n v="0"/>
    <n v="0"/>
  </r>
  <r>
    <n v="2114"/>
    <x v="1044"/>
    <s v=""/>
    <x v="2319"/>
    <n v="2017"/>
    <n v="33504977"/>
    <x v="537"/>
    <x v="1042"/>
    <x v="1019"/>
    <n v="3320"/>
    <s v="Skævinge"/>
    <n v="219"/>
    <n v="18"/>
    <x v="19"/>
    <m/>
    <s v="DC"/>
    <s v="Decentralt værk"/>
    <n v="351100"/>
    <n v="350010"/>
    <x v="94"/>
    <x v="1"/>
    <s v="kvt"/>
    <d v="2011-10-17T00:00:00"/>
    <m/>
    <n v="4.8"/>
    <n v="2"/>
    <n v="2.5"/>
    <x v="1825"/>
    <n v="1.0044"/>
    <n v="1.0044"/>
    <n v="0.89639999999999997"/>
    <n v="0.89639999999999997"/>
    <n v="0.23203399838657363"/>
    <n v="0.76796600161342643"/>
    <n v="0"/>
    <x v="0"/>
    <x v="0"/>
    <m/>
    <m/>
    <m/>
    <m/>
    <m/>
    <m/>
    <n v="2.1643380000000003"/>
    <m/>
    <m/>
    <m/>
    <m/>
    <m/>
    <m/>
    <m/>
    <m/>
    <m/>
    <m/>
    <m/>
    <s v="696835,42"/>
    <s v="6203484,15"/>
    <n v="2.1643380000000003"/>
    <n v="0"/>
    <n v="0"/>
  </r>
  <r>
    <n v="2114"/>
    <x v="1044"/>
    <s v=""/>
    <x v="2320"/>
    <n v="2017"/>
    <n v="33504977"/>
    <x v="537"/>
    <x v="1042"/>
    <x v="1019"/>
    <n v="3320"/>
    <s v="Skævinge"/>
    <n v="219"/>
    <n v="18"/>
    <x v="19"/>
    <m/>
    <s v="DC"/>
    <s v="Decentralt værk"/>
    <n v="351100"/>
    <n v="350010"/>
    <x v="56"/>
    <x v="0"/>
    <s v="fvv"/>
    <d v="2011-10-17T00:00:00"/>
    <m/>
    <n v="2.8"/>
    <n v="0"/>
    <n v="2.5"/>
    <x v="1826"/>
    <n v="14.7204"/>
    <n v="14.7204"/>
    <n v="0"/>
    <n v="0"/>
    <n v="1"/>
    <n v="0"/>
    <n v="0"/>
    <x v="0"/>
    <x v="0"/>
    <m/>
    <m/>
    <m/>
    <m/>
    <m/>
    <m/>
    <n v="16.153196400000002"/>
    <m/>
    <m/>
    <m/>
    <m/>
    <m/>
    <m/>
    <m/>
    <m/>
    <m/>
    <m/>
    <m/>
    <s v="696835,42"/>
    <s v="6203484,15"/>
    <n v="16.153196400000002"/>
    <n v="0"/>
    <n v="0"/>
  </r>
  <r>
    <n v="2114"/>
    <x v="1045"/>
    <s v=""/>
    <x v="2321"/>
    <n v="2017"/>
    <n v="33504977"/>
    <x v="537"/>
    <x v="1043"/>
    <x v="1020"/>
    <n v="3300"/>
    <s v="Frederiksværk"/>
    <n v="219"/>
    <n v="18"/>
    <x v="19"/>
    <m/>
    <s v="DC"/>
    <s v="Decentralt værk"/>
    <n v="351100"/>
    <n v="350010"/>
    <x v="75"/>
    <x v="1"/>
    <s v="kvt"/>
    <d v="1998-12-01T00:00:00"/>
    <m/>
    <n v="2.9"/>
    <n v="1.06"/>
    <n v="1.52"/>
    <x v="1827"/>
    <n v="1.0800000000000001E-2"/>
    <n v="1.0800000000000001E-2"/>
    <n v="9.2160000000000002E-3"/>
    <n v="9.2160000000000002E-3"/>
    <n v="0.13718675690506676"/>
    <n v="0.86281324309493324"/>
    <n v="0"/>
    <x v="0"/>
    <x v="0"/>
    <m/>
    <m/>
    <m/>
    <m/>
    <m/>
    <m/>
    <n v="3.9362399999999999E-2"/>
    <m/>
    <m/>
    <m/>
    <m/>
    <m/>
    <m/>
    <m/>
    <m/>
    <m/>
    <m/>
    <m/>
    <s v="700456"/>
    <s v="6198166"/>
    <n v="3.9362399999999999E-2"/>
    <n v="0"/>
    <n v="0"/>
  </r>
  <r>
    <n v="2114"/>
    <x v="1045"/>
    <s v=""/>
    <x v="2322"/>
    <n v="2017"/>
    <n v="33504977"/>
    <x v="537"/>
    <x v="1043"/>
    <x v="1020"/>
    <n v="3300"/>
    <s v="Frederiksværk"/>
    <n v="219"/>
    <n v="18"/>
    <x v="19"/>
    <m/>
    <s v="DC"/>
    <s v="Decentralt værk"/>
    <n v="351100"/>
    <n v="350010"/>
    <x v="56"/>
    <x v="0"/>
    <s v="fvv"/>
    <d v="2012-01-01T00:00:00"/>
    <m/>
    <n v="2.9"/>
    <n v="0"/>
    <n v="2.6"/>
    <x v="1828"/>
    <n v="7.0811999999999999"/>
    <n v="7.0811999999999999"/>
    <n v="0"/>
    <n v="0"/>
    <n v="1"/>
    <n v="0"/>
    <n v="0"/>
    <x v="0"/>
    <x v="0"/>
    <m/>
    <m/>
    <m/>
    <m/>
    <m/>
    <m/>
    <n v="7.6844988000000001"/>
    <m/>
    <m/>
    <m/>
    <m/>
    <m/>
    <m/>
    <m/>
    <m/>
    <m/>
    <m/>
    <m/>
    <s v="700456"/>
    <s v="6198166"/>
    <n v="7.6844988000000001"/>
    <n v="0"/>
    <n v="0"/>
  </r>
  <r>
    <n v="2114"/>
    <x v="1046"/>
    <s v=""/>
    <x v="2323"/>
    <n v="2017"/>
    <n v="33504977"/>
    <x v="537"/>
    <x v="1044"/>
    <x v="1021"/>
    <n v="3400"/>
    <s v="Hillerød"/>
    <n v="219"/>
    <n v="18"/>
    <x v="19"/>
    <m/>
    <s v="DC"/>
    <s v="Decentralt værk"/>
    <n v="351100"/>
    <n v="350010"/>
    <x v="1170"/>
    <x v="11"/>
    <s v="kvt"/>
    <d v="2016-09-15T00:00:00"/>
    <m/>
    <n v="28.6"/>
    <n v="5.12"/>
    <n v="25.46"/>
    <x v="1829"/>
    <n v="395.20080000000002"/>
    <n v="395.20080000000002"/>
    <n v="50.392800000000001"/>
    <n v="37.580399999999997"/>
    <n v="0.44149238961159787"/>
    <n v="0.55850761038840213"/>
    <n v="0"/>
    <x v="0"/>
    <x v="0"/>
    <m/>
    <m/>
    <m/>
    <m/>
    <m/>
    <m/>
    <m/>
    <m/>
    <m/>
    <m/>
    <n v="447.57373999999999"/>
    <m/>
    <m/>
    <m/>
    <m/>
    <m/>
    <m/>
    <m/>
    <s v="704226,59"/>
    <s v="6202997,52"/>
    <n v="0"/>
    <n v="447.57373999999999"/>
    <n v="0"/>
  </r>
  <r>
    <n v="2116"/>
    <x v="1047"/>
    <s v=""/>
    <x v="2324"/>
    <n v="2017"/>
    <n v="32661165"/>
    <x v="538"/>
    <x v="1045"/>
    <x v="1022"/>
    <n v="6700"/>
    <s v="Esbjerg"/>
    <n v="561"/>
    <n v="126"/>
    <x v="284"/>
    <m/>
    <s v="LO"/>
    <s v="Lokalt værk"/>
    <n v="370000"/>
    <n v="370000"/>
    <x v="366"/>
    <x v="1"/>
    <s v="pev"/>
    <d v="2010-07-01T00:00:00"/>
    <m/>
    <n v="1.35"/>
    <n v="0.53"/>
    <n v="0.72"/>
    <x v="1830"/>
    <n v="17.798400000000001"/>
    <n v="5.7096"/>
    <n v="11.682"/>
    <n v="11.61"/>
    <n v="8.0337695230054879E-2"/>
    <n v="0.74956521739130433"/>
    <n v="0.17009708737864079"/>
    <x v="0"/>
    <x v="0"/>
    <m/>
    <m/>
    <m/>
    <m/>
    <m/>
    <m/>
    <m/>
    <m/>
    <n v="35.534999999999997"/>
    <m/>
    <m/>
    <m/>
    <m/>
    <m/>
    <m/>
    <m/>
    <m/>
    <m/>
    <s v="464027,23"/>
    <s v="6149249,46"/>
    <n v="0"/>
    <n v="35.534999999999997"/>
    <n v="0"/>
  </r>
  <r>
    <n v="2116"/>
    <x v="1048"/>
    <s v=""/>
    <x v="2325"/>
    <n v="2017"/>
    <n v="32661165"/>
    <x v="538"/>
    <x v="1046"/>
    <x v="1023"/>
    <n v="6700"/>
    <s v="Esbjerg"/>
    <n v="561"/>
    <n v="126"/>
    <x v="284"/>
    <m/>
    <s v="ER"/>
    <s v="Erhvervsværk"/>
    <n v="370000"/>
    <n v="370000"/>
    <x v="1171"/>
    <x v="1"/>
    <s v="pev"/>
    <d v="2000-03-01T00:00:00"/>
    <m/>
    <n v="1.9"/>
    <n v="0.74"/>
    <n v="0.91"/>
    <x v="1831"/>
    <n v="15.494400000000001"/>
    <n v="9.8496000000000006"/>
    <n v="9.6948000000000008"/>
    <n v="9.6948000000000008"/>
    <n v="0.14571933476141125"/>
    <n v="0.77076899970280921"/>
    <n v="8.3511665535779545E-2"/>
    <x v="0"/>
    <x v="0"/>
    <m/>
    <m/>
    <m/>
    <m/>
    <m/>
    <m/>
    <m/>
    <m/>
    <n v="33.796475999999998"/>
    <m/>
    <m/>
    <m/>
    <m/>
    <m/>
    <m/>
    <m/>
    <m/>
    <m/>
    <s v="467734,21"/>
    <s v="6145910,37"/>
    <n v="0"/>
    <n v="33.796475999999998"/>
    <n v="0"/>
  </r>
  <r>
    <n v="2118"/>
    <x v="1049"/>
    <s v=""/>
    <x v="2326"/>
    <n v="2017"/>
    <n v="33153252"/>
    <x v="539"/>
    <x v="1047"/>
    <x v="1024"/>
    <n v="4900"/>
    <s v="Nakskov"/>
    <n v="360"/>
    <n v="46"/>
    <x v="324"/>
    <m/>
    <s v="FJ"/>
    <s v="Fjernvarmeværk"/>
    <n v="353000"/>
    <n v="350030"/>
    <x v="1172"/>
    <x v="0"/>
    <s v="fvv"/>
    <d v="2006-09-01T00:00:00"/>
    <m/>
    <n v="0.95"/>
    <n v="0"/>
    <n v="0.95"/>
    <x v="21"/>
    <n v="0"/>
    <n v="0"/>
    <n v="0"/>
    <n v="0"/>
    <n v="1"/>
    <n v="0"/>
    <n v="0"/>
    <x v="0"/>
    <x v="0"/>
    <m/>
    <n v="0"/>
    <m/>
    <m/>
    <m/>
    <m/>
    <m/>
    <m/>
    <m/>
    <n v="0"/>
    <m/>
    <m/>
    <m/>
    <m/>
    <m/>
    <m/>
    <m/>
    <m/>
    <s v="643256,12"/>
    <s v="6080146,89"/>
    <n v="0"/>
    <n v="0"/>
    <n v="0"/>
  </r>
  <r>
    <n v="2119"/>
    <x v="1050"/>
    <s v=""/>
    <x v="2327"/>
    <n v="2017"/>
    <n v="32654177"/>
    <x v="540"/>
    <x v="1048"/>
    <x v="1025"/>
    <n v="3140"/>
    <s v="Ålsgårde"/>
    <n v="217"/>
    <m/>
    <x v="18"/>
    <m/>
    <s v="LO"/>
    <s v="Lokalt værk"/>
    <n v="382120"/>
    <n v="383900"/>
    <x v="384"/>
    <x v="1"/>
    <s v="pev"/>
    <d v="2009-07-01T00:00:00"/>
    <m/>
    <n v="0.09"/>
    <n v="0.03"/>
    <n v="0.05"/>
    <x v="1832"/>
    <n v="0"/>
    <n v="0"/>
    <n v="0.30708000000000002"/>
    <n v="0.30708000000000002"/>
    <n v="0"/>
    <n v="1"/>
    <n v="0"/>
    <x v="0"/>
    <x v="0"/>
    <m/>
    <m/>
    <m/>
    <m/>
    <m/>
    <m/>
    <m/>
    <m/>
    <n v="0.95978999999999992"/>
    <m/>
    <m/>
    <m/>
    <m/>
    <m/>
    <m/>
    <m/>
    <m/>
    <m/>
    <s v="719180"/>
    <s v="6219159"/>
    <n v="0"/>
    <n v="0.95978999999999992"/>
    <n v="0"/>
  </r>
  <r>
    <n v="2120"/>
    <x v="1051"/>
    <s v=""/>
    <x v="2328"/>
    <n v="2017"/>
    <n v="32945880"/>
    <x v="541"/>
    <x v="1049"/>
    <x v="1026"/>
    <n v="3700"/>
    <s v="Rønne"/>
    <n v="400"/>
    <n v="68"/>
    <x v="204"/>
    <n v="1"/>
    <s v="FJ"/>
    <s v="Fjernvarmeværk"/>
    <n v="353000"/>
    <n v="350030"/>
    <x v="13"/>
    <x v="0"/>
    <s v="fvv"/>
    <d v="1996-01-26T00:00:00"/>
    <m/>
    <n v="16"/>
    <n v="0"/>
    <n v="13.77"/>
    <x v="1833"/>
    <n v="3.9156499999999999"/>
    <n v="3.9156499999999999"/>
    <n v="0"/>
    <n v="0"/>
    <n v="1"/>
    <n v="0"/>
    <n v="0"/>
    <x v="0"/>
    <x v="0"/>
    <m/>
    <m/>
    <m/>
    <n v="4.3109642099999999"/>
    <m/>
    <m/>
    <m/>
    <m/>
    <m/>
    <m/>
    <m/>
    <m/>
    <m/>
    <m/>
    <m/>
    <m/>
    <m/>
    <m/>
    <s v="864339,92"/>
    <s v="6120309,5"/>
    <n v="4.3109642099999999"/>
    <n v="0"/>
    <n v="0"/>
  </r>
  <r>
    <n v="2120"/>
    <x v="1051"/>
    <s v=""/>
    <x v="2329"/>
    <n v="2017"/>
    <n v="32945880"/>
    <x v="541"/>
    <x v="1049"/>
    <x v="1026"/>
    <n v="3700"/>
    <s v="Rønne"/>
    <n v="400"/>
    <n v="68"/>
    <x v="204"/>
    <n v="1"/>
    <s v="FJ"/>
    <s v="Fjernvarmeværk"/>
    <n v="353000"/>
    <n v="350030"/>
    <x v="16"/>
    <x v="0"/>
    <s v="fvv"/>
    <d v="1996-01-26T00:00:00"/>
    <m/>
    <n v="16"/>
    <n v="0"/>
    <n v="13.77"/>
    <x v="1834"/>
    <n v="5.7209500000000002"/>
    <n v="5.7209500000000002"/>
    <n v="0"/>
    <n v="0"/>
    <n v="1"/>
    <n v="0"/>
    <n v="0"/>
    <x v="0"/>
    <x v="0"/>
    <m/>
    <m/>
    <m/>
    <n v="6.2985209100000006"/>
    <m/>
    <m/>
    <m/>
    <m/>
    <m/>
    <m/>
    <m/>
    <m/>
    <m/>
    <m/>
    <m/>
    <m/>
    <m/>
    <m/>
    <s v="864339,92"/>
    <s v="6120309,5"/>
    <n v="6.2985209100000006"/>
    <n v="0"/>
    <n v="0"/>
  </r>
  <r>
    <n v="2120"/>
    <x v="1051"/>
    <s v=""/>
    <x v="2330"/>
    <n v="2017"/>
    <n v="32945880"/>
    <x v="541"/>
    <x v="1049"/>
    <x v="1026"/>
    <n v="3700"/>
    <s v="Rønne"/>
    <n v="400"/>
    <n v="68"/>
    <x v="204"/>
    <n v="1"/>
    <s v="FJ"/>
    <s v="Fjernvarmeværk"/>
    <n v="353000"/>
    <n v="350030"/>
    <x v="76"/>
    <x v="0"/>
    <s v="fvv"/>
    <d v="1996-01-26T00:00:00"/>
    <m/>
    <n v="12.6"/>
    <n v="0"/>
    <n v="10.37"/>
    <x v="1835"/>
    <n v="4.0009999999999997E-2"/>
    <n v="4.0009999999999997E-2"/>
    <n v="0"/>
    <n v="0"/>
    <n v="1"/>
    <n v="0"/>
    <n v="0"/>
    <x v="0"/>
    <x v="0"/>
    <m/>
    <m/>
    <m/>
    <n v="4.4048360000000002E-2"/>
    <m/>
    <m/>
    <m/>
    <m/>
    <m/>
    <m/>
    <m/>
    <m/>
    <m/>
    <m/>
    <m/>
    <m/>
    <m/>
    <m/>
    <s v="864339,92"/>
    <s v="6120309,5"/>
    <n v="4.4048360000000002E-2"/>
    <n v="0"/>
    <n v="0"/>
  </r>
  <r>
    <n v="2121"/>
    <x v="1052"/>
    <s v=""/>
    <x v="2331"/>
    <n v="2017"/>
    <n v="32322735"/>
    <x v="542"/>
    <x v="1050"/>
    <x v="1027"/>
    <n v="3000"/>
    <s v="Helsingør"/>
    <n v="217"/>
    <n v="17"/>
    <x v="17"/>
    <n v="1"/>
    <s v="DC"/>
    <s v="Decentralt værk"/>
    <n v="351100"/>
    <n v="350010"/>
    <x v="1173"/>
    <x v="7"/>
    <s v="kvt"/>
    <d v="1993-01-01T00:00:00"/>
    <m/>
    <n v="140"/>
    <n v="59"/>
    <n v="58.5"/>
    <x v="1836"/>
    <n v="560.63900000000001"/>
    <n v="560.63900000000001"/>
    <n v="525.43799999999999"/>
    <n v="516.29759999999999"/>
    <n v="0.22387054266661341"/>
    <n v="0.77612945733338656"/>
    <n v="0"/>
    <x v="0"/>
    <x v="0"/>
    <m/>
    <m/>
    <m/>
    <m/>
    <m/>
    <m/>
    <n v="1252.1500000000001"/>
    <m/>
    <m/>
    <m/>
    <m/>
    <m/>
    <m/>
    <m/>
    <m/>
    <m/>
    <m/>
    <m/>
    <s v="721723,62"/>
    <s v="6214031,33"/>
    <n v="1252.1500000000001"/>
    <n v="0"/>
    <n v="0"/>
  </r>
  <r>
    <n v="2121"/>
    <x v="1052"/>
    <s v=""/>
    <x v="2332"/>
    <n v="2017"/>
    <n v="32322735"/>
    <x v="542"/>
    <x v="1050"/>
    <x v="1027"/>
    <n v="3000"/>
    <s v="Helsingør"/>
    <n v="217"/>
    <n v="17"/>
    <x v="17"/>
    <n v="1"/>
    <s v="DC"/>
    <s v="Decentralt værk"/>
    <n v="351100"/>
    <n v="350010"/>
    <x v="75"/>
    <x v="1"/>
    <s v="kvt"/>
    <d v="1993-01-01T00:00:00"/>
    <m/>
    <n v="3"/>
    <n v="1"/>
    <n v="1.5"/>
    <x v="1837"/>
    <n v="5.6159999999999997"/>
    <n v="5.6159999999999997"/>
    <n v="4.1795999999999998"/>
    <n v="4.1795999999999998"/>
    <n v="0.24940047961630693"/>
    <n v="0.75059952038369304"/>
    <n v="0"/>
    <x v="0"/>
    <x v="0"/>
    <m/>
    <m/>
    <m/>
    <m/>
    <m/>
    <m/>
    <n v="11.259"/>
    <m/>
    <m/>
    <m/>
    <m/>
    <m/>
    <m/>
    <m/>
    <m/>
    <m/>
    <m/>
    <m/>
    <s v="721723,62"/>
    <s v="6214031,33"/>
    <n v="11.259"/>
    <n v="0"/>
    <n v="0"/>
  </r>
  <r>
    <n v="2124"/>
    <x v="1053"/>
    <s v=""/>
    <x v="2333"/>
    <n v="2017"/>
    <n v="33020740"/>
    <x v="543"/>
    <x v="1051"/>
    <x v="1028"/>
    <n v="6780"/>
    <s v="Skærbæk"/>
    <n v="550"/>
    <m/>
    <x v="18"/>
    <m/>
    <s v="ER"/>
    <s v="Erhvervsværk"/>
    <n v="352100"/>
    <n v="350020"/>
    <x v="948"/>
    <x v="1"/>
    <s v="kvt"/>
    <d v="2012-01-01T00:00:00"/>
    <m/>
    <n v="0.9"/>
    <n v="0.36"/>
    <n v="0.54"/>
    <x v="1838"/>
    <n v="15.690239999999999"/>
    <n v="0"/>
    <n v="10.46016"/>
    <n v="10.46016"/>
    <n v="0.25499987957168863"/>
    <n v="0.74500012042831143"/>
    <n v="0"/>
    <x v="0"/>
    <x v="0"/>
    <m/>
    <m/>
    <m/>
    <m/>
    <m/>
    <m/>
    <m/>
    <m/>
    <n v="30.765190999999998"/>
    <m/>
    <m/>
    <m/>
    <m/>
    <m/>
    <m/>
    <m/>
    <m/>
    <m/>
    <s v="492670"/>
    <s v="6118352"/>
    <n v="0"/>
    <n v="30.765190999999998"/>
    <n v="0"/>
  </r>
  <r>
    <n v="2130"/>
    <x v="1054"/>
    <s v=""/>
    <x v="2334"/>
    <n v="2017"/>
    <n v="33046456"/>
    <x v="544"/>
    <x v="1052"/>
    <x v="1029"/>
    <n v="6200"/>
    <s v="Aabenraa"/>
    <n v="580"/>
    <m/>
    <x v="18"/>
    <m/>
    <s v="LO"/>
    <s v="Lokalt værk"/>
    <n v="370000"/>
    <n v="370000"/>
    <x v="1174"/>
    <x v="1"/>
    <s v="pev"/>
    <d v="2012-05-15T00:00:00"/>
    <m/>
    <n v="0.33"/>
    <n v="0.11"/>
    <n v="0.18"/>
    <x v="1839"/>
    <n v="0.57599999999999996"/>
    <n v="0"/>
    <n v="0.35927999999999999"/>
    <n v="0.35927999999999999"/>
    <n v="0"/>
    <n v="0.84271938188717077"/>
    <n v="0.15728061811282923"/>
    <x v="0"/>
    <x v="0"/>
    <m/>
    <m/>
    <m/>
    <m/>
    <m/>
    <m/>
    <m/>
    <m/>
    <n v="1.8311220000000001"/>
    <m/>
    <m/>
    <m/>
    <m/>
    <m/>
    <m/>
    <m/>
    <m/>
    <m/>
    <s v="526511,11"/>
    <s v="6098693,55"/>
    <n v="0"/>
    <n v="1.8311220000000001"/>
    <n v="0"/>
  </r>
  <r>
    <n v="2132"/>
    <x v="1055"/>
    <s v=""/>
    <x v="2335"/>
    <n v="2017"/>
    <n v="33033079"/>
    <x v="545"/>
    <x v="1053"/>
    <x v="1030"/>
    <n v="4370"/>
    <s v="Store Merløse"/>
    <n v="316"/>
    <n v="41"/>
    <x v="325"/>
    <m/>
    <s v="FJ"/>
    <s v="Fjernvarmeværk"/>
    <n v="353000"/>
    <n v="350030"/>
    <x v="69"/>
    <x v="0"/>
    <s v="fvv"/>
    <d v="1984-09-01T00:00:00"/>
    <m/>
    <n v="3"/>
    <n v="0"/>
    <n v="2.7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670670"/>
    <s v="6159537"/>
    <n v="0"/>
    <n v="0"/>
    <n v="0"/>
  </r>
  <r>
    <n v="2132"/>
    <x v="1055"/>
    <s v=""/>
    <x v="2336"/>
    <n v="2017"/>
    <n v="33033079"/>
    <x v="545"/>
    <x v="1053"/>
    <x v="1030"/>
    <n v="4370"/>
    <s v="Store Merløse"/>
    <n v="316"/>
    <n v="41"/>
    <x v="325"/>
    <m/>
    <s v="FJ"/>
    <s v="Fjernvarmeværk"/>
    <n v="353000"/>
    <n v="350030"/>
    <x v="1175"/>
    <x v="0"/>
    <s v="fvv"/>
    <d v="2013-01-02T00:00:00"/>
    <m/>
    <n v="4.5"/>
    <n v="0"/>
    <n v="4"/>
    <x v="1840"/>
    <n v="40.107599999999998"/>
    <n v="39.520800000000001"/>
    <n v="0"/>
    <n v="0"/>
    <n v="1"/>
    <n v="0"/>
    <n v="0"/>
    <x v="0"/>
    <x v="0"/>
    <m/>
    <m/>
    <m/>
    <m/>
    <m/>
    <m/>
    <m/>
    <m/>
    <m/>
    <n v="40.101599999999998"/>
    <m/>
    <m/>
    <m/>
    <m/>
    <m/>
    <m/>
    <m/>
    <m/>
    <s v="670670"/>
    <s v="6159537"/>
    <n v="0"/>
    <n v="40.101599999999998"/>
    <n v="0"/>
  </r>
  <r>
    <n v="2133"/>
    <x v="1056"/>
    <s v=""/>
    <x v="2337"/>
    <n v="2017"/>
    <n v="32765572"/>
    <x v="546"/>
    <x v="1054"/>
    <x v="1031"/>
    <n v="4300"/>
    <s v="Holbæk"/>
    <n v="316"/>
    <m/>
    <x v="18"/>
    <m/>
    <s v="LO"/>
    <s v="Lokalt værk"/>
    <n v="370000"/>
    <n v="370000"/>
    <x v="1176"/>
    <x v="1"/>
    <s v="pev"/>
    <d v="2015-06-01T00:00:00"/>
    <m/>
    <n v="0.27200000000000002"/>
    <n v="0.1"/>
    <n v="0.12"/>
    <x v="1841"/>
    <n v="1.74888"/>
    <n v="0"/>
    <n v="1.47204"/>
    <n v="1.47204"/>
    <n v="0"/>
    <n v="0.83918341870039881"/>
    <n v="0.16081658129960119"/>
    <x v="0"/>
    <x v="0"/>
    <m/>
    <m/>
    <m/>
    <m/>
    <m/>
    <m/>
    <m/>
    <m/>
    <n v="5.4374989999999999"/>
    <m/>
    <m/>
    <m/>
    <m/>
    <m/>
    <m/>
    <m/>
    <m/>
    <m/>
    <s v="671209,52"/>
    <s v="6178206,83"/>
    <n v="0"/>
    <n v="5.4374989999999999"/>
    <n v="0"/>
  </r>
  <r>
    <n v="2136"/>
    <x v="1057"/>
    <s v=""/>
    <x v="2338"/>
    <n v="2017"/>
    <n v="32304745"/>
    <x v="547"/>
    <x v="1055"/>
    <x v="891"/>
    <n v="7430"/>
    <s v="Ikast"/>
    <n v="756"/>
    <n v="163"/>
    <x v="58"/>
    <n v="1"/>
    <s v="DC"/>
    <s v="Decentralt værk"/>
    <n v="351100"/>
    <n v="350010"/>
    <x v="1177"/>
    <x v="1"/>
    <s v="kvt"/>
    <d v="2005-10-01T00:00:00"/>
    <m/>
    <n v="10.6"/>
    <n v="4.3"/>
    <n v="6.3"/>
    <x v="1842"/>
    <n v="3.5722799999999999E-2"/>
    <n v="3.5722799999999999E-2"/>
    <n v="9.1691999999999996E-2"/>
    <n v="9.1691999999999996E-2"/>
    <n v="6.4251489251489241E-2"/>
    <n v="0.93574851074851073"/>
    <n v="0"/>
    <x v="0"/>
    <x v="0"/>
    <m/>
    <m/>
    <m/>
    <m/>
    <m/>
    <m/>
    <n v="0.27799200000000002"/>
    <m/>
    <m/>
    <m/>
    <m/>
    <m/>
    <m/>
    <m/>
    <m/>
    <m/>
    <m/>
    <m/>
    <s v="509998,62"/>
    <s v="6222065,09"/>
    <n v="0.27799200000000002"/>
    <n v="0"/>
    <n v="0"/>
  </r>
  <r>
    <n v="2136"/>
    <x v="1057"/>
    <s v=""/>
    <x v="2339"/>
    <n v="2017"/>
    <n v="32304745"/>
    <x v="547"/>
    <x v="1055"/>
    <x v="891"/>
    <n v="7430"/>
    <s v="Ikast"/>
    <n v="756"/>
    <n v="163"/>
    <x v="58"/>
    <n v="1"/>
    <s v="DC"/>
    <s v="Decentralt værk"/>
    <n v="351100"/>
    <n v="350010"/>
    <x v="1178"/>
    <x v="1"/>
    <s v="kvt"/>
    <d v="2006-01-01T00:00:00"/>
    <m/>
    <n v="7.4"/>
    <n v="3.1"/>
    <n v="1.7"/>
    <x v="1843"/>
    <n v="1.3458599999999999E-2"/>
    <n v="1.3458599999999999E-2"/>
    <n v="3.4542000000000003E-2"/>
    <n v="3.4542000000000003E-2"/>
    <n v="7.0599010461910333E-2"/>
    <n v="0.92940098953808969"/>
    <n v="0"/>
    <x v="0"/>
    <x v="0"/>
    <m/>
    <m/>
    <m/>
    <m/>
    <m/>
    <m/>
    <n v="9.5317200000000005E-2"/>
    <m/>
    <m/>
    <m/>
    <m/>
    <m/>
    <m/>
    <m/>
    <m/>
    <m/>
    <m/>
    <m/>
    <s v="509998,62"/>
    <s v="6222065,09"/>
    <n v="9.5317200000000005E-2"/>
    <n v="0"/>
    <n v="0"/>
  </r>
  <r>
    <n v="2136"/>
    <x v="1057"/>
    <s v=""/>
    <x v="2340"/>
    <n v="2017"/>
    <n v="32304745"/>
    <x v="547"/>
    <x v="1055"/>
    <x v="891"/>
    <n v="7430"/>
    <s v="Ikast"/>
    <n v="756"/>
    <n v="163"/>
    <x v="58"/>
    <n v="1"/>
    <s v="DC"/>
    <s v="Decentralt værk"/>
    <n v="351100"/>
    <n v="350010"/>
    <x v="1179"/>
    <x v="1"/>
    <s v="kvt"/>
    <d v="2006-01-01T00:00:00"/>
    <m/>
    <n v="7.4"/>
    <n v="3.1"/>
    <n v="1.7"/>
    <x v="1844"/>
    <n v="1.3458599999999999E-2"/>
    <n v="1.3458599999999999E-2"/>
    <n v="3.4542000000000003E-2"/>
    <n v="3.4542000000000003E-2"/>
    <n v="7.0569691935970999E-2"/>
    <n v="0.92943030806402904"/>
    <n v="0"/>
    <x v="0"/>
    <x v="0"/>
    <m/>
    <m/>
    <m/>
    <m/>
    <m/>
    <m/>
    <n v="9.5356800000000005E-2"/>
    <m/>
    <m/>
    <m/>
    <m/>
    <m/>
    <m/>
    <m/>
    <m/>
    <m/>
    <m/>
    <m/>
    <s v="509998,62"/>
    <s v="6222065,09"/>
    <n v="9.5356800000000005E-2"/>
    <n v="0"/>
    <n v="0"/>
  </r>
  <r>
    <n v="2137"/>
    <x v="1058"/>
    <s v=""/>
    <x v="2341"/>
    <n v="2017"/>
    <n v="34083517"/>
    <x v="548"/>
    <x v="1056"/>
    <x v="1032"/>
    <n v="4100"/>
    <s v="Ringsted"/>
    <n v="329"/>
    <n v="34"/>
    <x v="326"/>
    <n v="1"/>
    <s v="DC"/>
    <s v="Decentralt værk"/>
    <n v="351100"/>
    <n v="350010"/>
    <x v="1180"/>
    <x v="1"/>
    <s v="kvt"/>
    <d v="1997-01-01T00:00:00"/>
    <m/>
    <n v="13.75"/>
    <n v="5.5"/>
    <n v="6.5"/>
    <x v="1845"/>
    <n v="4.5125999999999999"/>
    <n v="4.5125999999999999"/>
    <n v="4.0392000000000001"/>
    <n v="4.0392000000000001"/>
    <n v="0.22473316186560616"/>
    <n v="0.7752668381343939"/>
    <n v="0"/>
    <x v="0"/>
    <x v="0"/>
    <m/>
    <m/>
    <m/>
    <m/>
    <m/>
    <m/>
    <n v="10.039906800000001"/>
    <m/>
    <m/>
    <m/>
    <m/>
    <m/>
    <m/>
    <m/>
    <m/>
    <m/>
    <m/>
    <m/>
    <s v="677775,89"/>
    <s v="6146751,14"/>
    <n v="10.039906800000001"/>
    <n v="0"/>
    <n v="0"/>
  </r>
  <r>
    <n v="2137"/>
    <x v="1058"/>
    <s v=""/>
    <x v="2342"/>
    <n v="2017"/>
    <n v="34083517"/>
    <x v="548"/>
    <x v="1056"/>
    <x v="1032"/>
    <n v="4100"/>
    <s v="Ringsted"/>
    <n v="329"/>
    <n v="34"/>
    <x v="326"/>
    <n v="1"/>
    <s v="DC"/>
    <s v="Decentralt værk"/>
    <n v="351100"/>
    <n v="350010"/>
    <x v="1181"/>
    <x v="1"/>
    <s v="kvt"/>
    <d v="1997-01-01T00:00:00"/>
    <m/>
    <n v="13.75"/>
    <n v="5.5"/>
    <n v="6.5"/>
    <x v="1845"/>
    <n v="4.5125999999999999"/>
    <n v="4.5125999999999999"/>
    <n v="4.0392000000000001"/>
    <n v="4.0392000000000001"/>
    <n v="0.22473316186560616"/>
    <n v="0.7752668381343939"/>
    <n v="0"/>
    <x v="0"/>
    <x v="0"/>
    <m/>
    <m/>
    <m/>
    <m/>
    <m/>
    <m/>
    <n v="10.039906800000001"/>
    <m/>
    <m/>
    <m/>
    <m/>
    <m/>
    <m/>
    <m/>
    <m/>
    <m/>
    <m/>
    <m/>
    <s v="677775,89"/>
    <s v="6146751,14"/>
    <n v="10.039906800000001"/>
    <n v="0"/>
    <n v="0"/>
  </r>
  <r>
    <n v="2145"/>
    <x v="1059"/>
    <s v=""/>
    <x v="2343"/>
    <n v="2017"/>
    <n v="34078149"/>
    <x v="549"/>
    <x v="1057"/>
    <x v="1033"/>
    <n v="4760"/>
    <s v="Vordingborg"/>
    <n v="390"/>
    <n v="65"/>
    <x v="318"/>
    <m/>
    <s v="DC"/>
    <s v="Decentralt værk"/>
    <n v="351100"/>
    <n v="350010"/>
    <x v="1182"/>
    <x v="8"/>
    <s v="kvt"/>
    <d v="1995-09-01T00:00:00"/>
    <m/>
    <n v="36.6"/>
    <n v="9.98"/>
    <n v="22.5"/>
    <x v="1846"/>
    <n v="387.10199999999998"/>
    <n v="387.10199999999998"/>
    <n v="121.22280000000001"/>
    <n v="121.22280000000001"/>
    <n v="0.33085233822763205"/>
    <n v="0.66914766177236795"/>
    <n v="0"/>
    <x v="0"/>
    <x v="0"/>
    <m/>
    <m/>
    <m/>
    <n v="0"/>
    <m/>
    <m/>
    <m/>
    <m/>
    <m/>
    <n v="501.642"/>
    <n v="83.365200000000002"/>
    <m/>
    <m/>
    <m/>
    <m/>
    <m/>
    <m/>
    <m/>
    <s v="684568,89"/>
    <s v="6098015,39"/>
    <n v="0"/>
    <n v="585.00720000000001"/>
    <n v="0"/>
  </r>
  <r>
    <n v="2145"/>
    <x v="1059"/>
    <s v=""/>
    <x v="2344"/>
    <n v="2017"/>
    <n v="34078149"/>
    <x v="549"/>
    <x v="1057"/>
    <x v="1033"/>
    <n v="4760"/>
    <s v="Vordingborg"/>
    <n v="390"/>
    <n v="65"/>
    <x v="318"/>
    <m/>
    <s v="DC"/>
    <s v="Decentralt værk"/>
    <n v="351100"/>
    <n v="350010"/>
    <x v="1183"/>
    <x v="0"/>
    <s v="fvv"/>
    <d v="2010-12-01T00:00:00"/>
    <m/>
    <n v="6.72"/>
    <n v="0"/>
    <n v="6"/>
    <x v="1847"/>
    <n v="31.518000000000001"/>
    <n v="31.518000000000001"/>
    <n v="0"/>
    <n v="0"/>
    <n v="1"/>
    <n v="0"/>
    <n v="0"/>
    <x v="0"/>
    <x v="0"/>
    <m/>
    <m/>
    <m/>
    <m/>
    <m/>
    <m/>
    <m/>
    <m/>
    <m/>
    <m/>
    <n v="34.279800000000002"/>
    <m/>
    <m/>
    <m/>
    <m/>
    <m/>
    <m/>
    <m/>
    <s v="684568,89"/>
    <s v="6098015,39"/>
    <n v="0"/>
    <n v="34.279800000000002"/>
    <n v="0"/>
  </r>
  <r>
    <n v="2148"/>
    <x v="1060"/>
    <s v=""/>
    <x v="2345"/>
    <n v="2017"/>
    <n v="34086699"/>
    <x v="550"/>
    <x v="1058"/>
    <x v="1034"/>
    <n v="8700"/>
    <s v="Horsens"/>
    <n v="615"/>
    <n v="148"/>
    <x v="73"/>
    <m/>
    <s v="LO"/>
    <s v="Lokalt værk"/>
    <n v="370000"/>
    <n v="370000"/>
    <x v="1184"/>
    <x v="1"/>
    <s v="pev"/>
    <d v="2017-06-01T00:00:00"/>
    <m/>
    <n v="2.84"/>
    <n v="1.1299999999999999"/>
    <n v="1.46"/>
    <x v="1848"/>
    <n v="17.5032"/>
    <n v="13.032"/>
    <n v="12.567600000000001"/>
    <n v="12.567600000000001"/>
    <n v="0.19637692410809432"/>
    <n v="0.73624734668133851"/>
    <n v="6.737572921056717E-2"/>
    <x v="0"/>
    <x v="0"/>
    <m/>
    <m/>
    <m/>
    <m/>
    <m/>
    <m/>
    <m/>
    <m/>
    <n v="33.181088000000003"/>
    <m/>
    <m/>
    <m/>
    <m/>
    <m/>
    <m/>
    <m/>
    <m/>
    <m/>
    <s v="553543,03"/>
    <s v="6190174,39"/>
    <n v="0"/>
    <n v="33.181088000000003"/>
    <n v="0"/>
  </r>
  <r>
    <n v="2148"/>
    <x v="1060"/>
    <s v=""/>
    <x v="2346"/>
    <n v="2017"/>
    <n v="34086699"/>
    <x v="550"/>
    <x v="1058"/>
    <x v="1034"/>
    <n v="8700"/>
    <s v="Horsens"/>
    <n v="615"/>
    <n v="148"/>
    <x v="73"/>
    <m/>
    <s v="LO"/>
    <s v="Lokalt værk"/>
    <n v="370000"/>
    <n v="370000"/>
    <x v="1185"/>
    <x v="0"/>
    <s v="pvp"/>
    <d v="1996-01-01T00:00:00"/>
    <m/>
    <n v="1.28"/>
    <n v="0"/>
    <n v="1.1299999999999999"/>
    <x v="1849"/>
    <n v="5.7131999999999996"/>
    <n v="5.7131999999999996"/>
    <n v="0"/>
    <n v="0"/>
    <n v="1"/>
    <n v="0"/>
    <n v="0"/>
    <x v="0"/>
    <x v="0"/>
    <m/>
    <m/>
    <m/>
    <m/>
    <m/>
    <m/>
    <n v="0.17503200000000002"/>
    <m/>
    <n v="6.2721920000000004"/>
    <m/>
    <m/>
    <m/>
    <m/>
    <m/>
    <m/>
    <m/>
    <m/>
    <m/>
    <s v="553543,03"/>
    <s v="6190174,39"/>
    <n v="0.17503200000000002"/>
    <n v="6.2721920000000004"/>
    <n v="0"/>
  </r>
  <r>
    <n v="2149"/>
    <x v="1061"/>
    <s v=""/>
    <x v="2347"/>
    <n v="2017"/>
    <n v="33962398"/>
    <x v="551"/>
    <x v="1059"/>
    <x v="1035"/>
    <n v="4652"/>
    <s v="Hårlev"/>
    <n v="336"/>
    <m/>
    <x v="18"/>
    <n v="1"/>
    <s v="ER"/>
    <s v="Erhvervsværk"/>
    <n v="11300"/>
    <n v="10000"/>
    <x v="1186"/>
    <x v="3"/>
    <s v="pvp"/>
    <d v="2015-12-01T00:00:00"/>
    <m/>
    <n v="10"/>
    <n v="0"/>
    <n v="10"/>
    <x v="1850"/>
    <n v="20.1312"/>
    <n v="0"/>
    <n v="0"/>
    <n v="0"/>
    <n v="0"/>
    <n v="0"/>
    <n v="1"/>
    <x v="0"/>
    <x v="0"/>
    <m/>
    <m/>
    <m/>
    <m/>
    <m/>
    <m/>
    <m/>
    <m/>
    <m/>
    <m/>
    <m/>
    <m/>
    <m/>
    <m/>
    <m/>
    <n v="20.1312"/>
    <m/>
    <m/>
    <s v="708872,3"/>
    <s v="6138248,3"/>
    <n v="0"/>
    <n v="20.1312"/>
    <n v="0"/>
  </r>
  <r>
    <n v="2149"/>
    <x v="1061"/>
    <s v=""/>
    <x v="2348"/>
    <n v="2017"/>
    <n v="33962398"/>
    <x v="551"/>
    <x v="1059"/>
    <x v="1035"/>
    <n v="4652"/>
    <s v="Hårlev"/>
    <n v="336"/>
    <m/>
    <x v="18"/>
    <n v="1"/>
    <s v="ER"/>
    <s v="Erhvervsværk"/>
    <n v="11300"/>
    <n v="10000"/>
    <x v="1187"/>
    <x v="1"/>
    <s v="pev"/>
    <d v="1993-01-01T00:00:00"/>
    <m/>
    <n v="2.04"/>
    <n v="0.76"/>
    <n v="1.07"/>
    <x v="1851"/>
    <n v="0.36299999999999999"/>
    <n v="0"/>
    <n v="0.25919999999999999"/>
    <n v="0.25919999999999999"/>
    <n v="0"/>
    <n v="0.72505498900219956"/>
    <n v="0.27494501099780044"/>
    <x v="0"/>
    <x v="0"/>
    <m/>
    <m/>
    <m/>
    <m/>
    <m/>
    <m/>
    <n v="0.66013199999999994"/>
    <m/>
    <m/>
    <m/>
    <m/>
    <m/>
    <m/>
    <m/>
    <m/>
    <m/>
    <m/>
    <m/>
    <s v="708872,3"/>
    <s v="6138248,3"/>
    <n v="0.66013199999999994"/>
    <n v="0"/>
    <n v="0"/>
  </r>
  <r>
    <n v="2149"/>
    <x v="1061"/>
    <s v=""/>
    <x v="2349"/>
    <n v="2017"/>
    <n v="33962398"/>
    <x v="551"/>
    <x v="1059"/>
    <x v="1035"/>
    <n v="4652"/>
    <s v="Hårlev"/>
    <n v="336"/>
    <m/>
    <x v="18"/>
    <n v="1"/>
    <s v="ER"/>
    <s v="Erhvervsværk"/>
    <n v="11300"/>
    <n v="10000"/>
    <x v="1188"/>
    <x v="1"/>
    <s v="pev"/>
    <d v="1996-01-01T00:00:00"/>
    <m/>
    <n v="2.04"/>
    <n v="0.76"/>
    <n v="1.07"/>
    <x v="1852"/>
    <n v="8.6999999999999994E-2"/>
    <n v="0"/>
    <n v="4.6800000000000001E-2"/>
    <n v="4.6800000000000001E-2"/>
    <n v="0"/>
    <n v="0.72469051416419838"/>
    <n v="0.27530948583580162"/>
    <x v="0"/>
    <x v="0"/>
    <m/>
    <m/>
    <m/>
    <m/>
    <m/>
    <m/>
    <n v="0.15800399999999998"/>
    <m/>
    <m/>
    <m/>
    <m/>
    <m/>
    <m/>
    <m/>
    <m/>
    <m/>
    <m/>
    <m/>
    <s v="708872,3"/>
    <s v="6138248,3"/>
    <n v="0.15800399999999998"/>
    <n v="0"/>
    <n v="0"/>
  </r>
  <r>
    <n v="2149"/>
    <x v="1061"/>
    <s v=""/>
    <x v="2350"/>
    <n v="2017"/>
    <n v="33962398"/>
    <x v="551"/>
    <x v="1059"/>
    <x v="1035"/>
    <n v="4652"/>
    <s v="Hårlev"/>
    <n v="336"/>
    <m/>
    <x v="18"/>
    <n v="1"/>
    <s v="ER"/>
    <s v="Erhvervsværk"/>
    <n v="11300"/>
    <n v="10000"/>
    <x v="1189"/>
    <x v="1"/>
    <s v="pev"/>
    <d v="1997-01-01T00:00:00"/>
    <m/>
    <n v="5.36"/>
    <n v="2.09"/>
    <n v="3"/>
    <x v="1853"/>
    <n v="0.52"/>
    <n v="0"/>
    <n v="0.28079999999999999"/>
    <n v="0.28079999999999999"/>
    <n v="0"/>
    <n v="0.72495259663790512"/>
    <n v="0.27504740336209488"/>
    <x v="0"/>
    <x v="0"/>
    <m/>
    <m/>
    <m/>
    <m/>
    <m/>
    <m/>
    <n v="0.94529160000000001"/>
    <m/>
    <m/>
    <m/>
    <m/>
    <m/>
    <m/>
    <m/>
    <m/>
    <m/>
    <m/>
    <m/>
    <s v="708872,3"/>
    <s v="6138248,3"/>
    <n v="0.94529160000000001"/>
    <n v="0"/>
    <n v="0"/>
  </r>
  <r>
    <n v="2149"/>
    <x v="1061"/>
    <s v=""/>
    <x v="2351"/>
    <n v="2017"/>
    <n v="33962398"/>
    <x v="551"/>
    <x v="1059"/>
    <x v="1035"/>
    <n v="4652"/>
    <s v="Hårlev"/>
    <n v="336"/>
    <m/>
    <x v="18"/>
    <n v="1"/>
    <s v="ER"/>
    <s v="Erhvervsværk"/>
    <n v="11300"/>
    <n v="10000"/>
    <x v="1190"/>
    <x v="1"/>
    <s v="pev"/>
    <d v="1999-01-01T00:00:00"/>
    <m/>
    <n v="6.62"/>
    <n v="2.72"/>
    <n v="2.85"/>
    <x v="1854"/>
    <n v="0.58399999999999996"/>
    <n v="0"/>
    <n v="0.4032"/>
    <n v="0.4032"/>
    <n v="0"/>
    <n v="0.72510671884367084"/>
    <n v="0.27489328115632916"/>
    <x v="0"/>
    <x v="0"/>
    <m/>
    <m/>
    <m/>
    <m/>
    <m/>
    <m/>
    <n v="1.0622304"/>
    <m/>
    <m/>
    <m/>
    <m/>
    <m/>
    <m/>
    <m/>
    <m/>
    <m/>
    <m/>
    <m/>
    <s v="708872,3"/>
    <s v="6138248,3"/>
    <n v="1.0622304"/>
    <n v="0"/>
    <n v="0"/>
  </r>
  <r>
    <n v="2151"/>
    <x v="1062"/>
    <s v=""/>
    <x v="2352"/>
    <n v="2017"/>
    <n v="33045859"/>
    <x v="552"/>
    <x v="1060"/>
    <x v="1036"/>
    <n v="6200"/>
    <s v="Aabenraa"/>
    <n v="580"/>
    <m/>
    <x v="18"/>
    <m/>
    <s v="LO"/>
    <s v="Lokalt værk"/>
    <n v="382110"/>
    <n v="383900"/>
    <x v="925"/>
    <x v="1"/>
    <s v="pev"/>
    <d v="2001-01-02T00:00:00"/>
    <m/>
    <n v="0.33"/>
    <n v="0.11"/>
    <n v="0.18"/>
    <x v="1855"/>
    <n v="0"/>
    <n v="0"/>
    <n v="0.81899999999999995"/>
    <n v="0.81899999999999995"/>
    <n v="0"/>
    <n v="1"/>
    <n v="0"/>
    <x v="0"/>
    <x v="0"/>
    <m/>
    <m/>
    <m/>
    <m/>
    <m/>
    <m/>
    <m/>
    <m/>
    <n v="2.5592100000000002"/>
    <m/>
    <m/>
    <m/>
    <m/>
    <m/>
    <m/>
    <m/>
    <m/>
    <m/>
    <s v="528782"/>
    <s v="6092172"/>
    <n v="0"/>
    <n v="2.5592100000000002"/>
    <n v="0"/>
  </r>
  <r>
    <n v="2152"/>
    <x v="1063"/>
    <s v=""/>
    <x v="2353"/>
    <n v="2017"/>
    <n v="33756488"/>
    <x v="553"/>
    <x v="1061"/>
    <x v="1037"/>
    <n v="4871"/>
    <s v="Horbelev"/>
    <n v="376"/>
    <n v="61"/>
    <x v="327"/>
    <m/>
    <s v="FJ"/>
    <s v="Fjernvarmeværk"/>
    <n v="353000"/>
    <n v="350030"/>
    <x v="1191"/>
    <x v="0"/>
    <s v="fvv"/>
    <d v="2005-01-01T00:00:00"/>
    <m/>
    <n v="1.6"/>
    <n v="0"/>
    <n v="1.6"/>
    <x v="1856"/>
    <n v="23.939640000000001"/>
    <n v="21.268799999999999"/>
    <n v="0"/>
    <n v="0"/>
    <n v="1"/>
    <n v="0"/>
    <n v="0"/>
    <x v="0"/>
    <x v="0"/>
    <m/>
    <m/>
    <m/>
    <m/>
    <m/>
    <m/>
    <m/>
    <m/>
    <m/>
    <n v="23.939499999999999"/>
    <m/>
    <m/>
    <m/>
    <m/>
    <m/>
    <m/>
    <m/>
    <m/>
    <s v="696252"/>
    <s v="6079090"/>
    <n v="0"/>
    <n v="23.939499999999999"/>
    <n v="0"/>
  </r>
  <r>
    <n v="2157"/>
    <x v="1064"/>
    <s v=""/>
    <x v="2354"/>
    <n v="2017"/>
    <n v="34203563"/>
    <x v="554"/>
    <x v="1062"/>
    <x v="455"/>
    <n v="4571"/>
    <s v="Grevinge"/>
    <n v="306"/>
    <n v="365"/>
    <x v="328"/>
    <m/>
    <s v="DC"/>
    <s v="Decentralt værk"/>
    <n v="351100"/>
    <n v="350010"/>
    <x v="1192"/>
    <x v="0"/>
    <s v="fvv"/>
    <d v="1994-06-01T00:00:00"/>
    <m/>
    <n v="3.05"/>
    <n v="0"/>
    <n v="2.9"/>
    <x v="1857"/>
    <n v="13.153320000000001"/>
    <n v="13.153320000000001"/>
    <n v="0"/>
    <n v="0"/>
    <n v="1"/>
    <n v="0"/>
    <n v="0"/>
    <x v="0"/>
    <x v="0"/>
    <m/>
    <m/>
    <m/>
    <m/>
    <m/>
    <m/>
    <n v="13.120272000000002"/>
    <m/>
    <m/>
    <m/>
    <m/>
    <m/>
    <m/>
    <m/>
    <m/>
    <m/>
    <m/>
    <m/>
    <s v="660342,6"/>
    <s v="6186825,17"/>
    <n v="13.120272000000002"/>
    <n v="0"/>
    <n v="0"/>
  </r>
  <r>
    <n v="2157"/>
    <x v="1064"/>
    <s v=""/>
    <x v="2355"/>
    <n v="2017"/>
    <n v="34203563"/>
    <x v="554"/>
    <x v="1062"/>
    <x v="455"/>
    <n v="4571"/>
    <s v="Grevinge"/>
    <n v="306"/>
    <n v="365"/>
    <x v="328"/>
    <m/>
    <s v="DC"/>
    <s v="Decentralt værk"/>
    <n v="351100"/>
    <n v="350010"/>
    <x v="1193"/>
    <x v="1"/>
    <s v="kvt"/>
    <d v="1994-01-01T00:00:00"/>
    <m/>
    <n v="5"/>
    <n v="2.02"/>
    <n v="2.4"/>
    <x v="1858"/>
    <n v="2.2622399999999998"/>
    <n v="2.2622399999999998"/>
    <n v="2.0592000000000001"/>
    <n v="2.0592000000000001"/>
    <n v="0.21849001287853287"/>
    <n v="0.78150998712146713"/>
    <n v="0"/>
    <x v="0"/>
    <x v="0"/>
    <m/>
    <m/>
    <m/>
    <m/>
    <m/>
    <m/>
    <n v="5.1769871999999992"/>
    <m/>
    <m/>
    <m/>
    <m/>
    <m/>
    <m/>
    <m/>
    <m/>
    <m/>
    <m/>
    <m/>
    <s v="660342,6"/>
    <s v="6186825,17"/>
    <n v="5.1769871999999992"/>
    <n v="0"/>
    <n v="0"/>
  </r>
  <r>
    <n v="2157"/>
    <x v="1064"/>
    <s v=""/>
    <x v="2356"/>
    <n v="2017"/>
    <n v="34203563"/>
    <x v="554"/>
    <x v="1062"/>
    <x v="455"/>
    <n v="4571"/>
    <s v="Grevinge"/>
    <n v="306"/>
    <n v="365"/>
    <x v="328"/>
    <m/>
    <s v="DC"/>
    <s v="Decentralt værk"/>
    <n v="351100"/>
    <n v="350010"/>
    <x v="704"/>
    <x v="0"/>
    <s v="fvv"/>
    <d v="2017-03-01T00:00:00"/>
    <m/>
    <n v="1"/>
    <n v="0"/>
    <n v="1"/>
    <x v="1859"/>
    <n v="10.9854"/>
    <n v="10.9854"/>
    <n v="0"/>
    <n v="0"/>
    <n v="1"/>
    <n v="0"/>
    <n v="0"/>
    <x v="0"/>
    <x v="0"/>
    <m/>
    <m/>
    <m/>
    <m/>
    <m/>
    <m/>
    <m/>
    <m/>
    <m/>
    <m/>
    <m/>
    <n v="10.324"/>
    <m/>
    <m/>
    <m/>
    <m/>
    <m/>
    <m/>
    <s v="660342,6"/>
    <s v="6186825,17"/>
    <n v="0"/>
    <n v="10.324"/>
    <n v="0"/>
  </r>
  <r>
    <n v="2158"/>
    <x v="1065"/>
    <s v=""/>
    <x v="2357"/>
    <n v="2017"/>
    <n v="33953267"/>
    <x v="555"/>
    <x v="1063"/>
    <x v="1038"/>
    <n v="5300"/>
    <s v="Kerteminde"/>
    <n v="440"/>
    <m/>
    <x v="18"/>
    <m/>
    <s v="ER"/>
    <s v="Erhvervsværk"/>
    <n v="11900"/>
    <n v="10000"/>
    <x v="1194"/>
    <x v="1"/>
    <s v="pev"/>
    <d v="1997-06-01T00:00:00"/>
    <m/>
    <n v="4.0999999999999996"/>
    <n v="1.6"/>
    <n v="1.9"/>
    <x v="1860"/>
    <n v="1.7639999999999999E-2"/>
    <n v="0"/>
    <n v="1.332E-2"/>
    <n v="1.332E-2"/>
    <n v="0"/>
    <n v="0.74661288654462721"/>
    <n v="0.25338711345537279"/>
    <x v="0"/>
    <x v="0"/>
    <m/>
    <m/>
    <m/>
    <m/>
    <m/>
    <m/>
    <n v="3.4808399999999996E-2"/>
    <m/>
    <m/>
    <m/>
    <m/>
    <m/>
    <m/>
    <m/>
    <m/>
    <m/>
    <m/>
    <m/>
    <s v="599911,73"/>
    <s v="6140854,8"/>
    <n v="3.4808399999999996E-2"/>
    <n v="0"/>
    <n v="0"/>
  </r>
  <r>
    <n v="2159"/>
    <x v="1066"/>
    <s v=""/>
    <x v="2358"/>
    <n v="2017"/>
    <n v="34071977"/>
    <x v="556"/>
    <x v="1064"/>
    <x v="1039"/>
    <n v="2800"/>
    <s v="Kongens Lyngby"/>
    <n v="173"/>
    <n v="5"/>
    <x v="49"/>
    <n v="1"/>
    <s v="DC"/>
    <s v="Decentralt værk"/>
    <n v="351100"/>
    <n v="350010"/>
    <x v="1195"/>
    <x v="9"/>
    <s v="kvt"/>
    <d v="1998-12-01T00:00:00"/>
    <m/>
    <n v="80"/>
    <n v="38.5"/>
    <n v="31"/>
    <x v="1861"/>
    <n v="57.996000000000002"/>
    <n v="57.996000000000002"/>
    <n v="56.739600000000003"/>
    <n v="55.10772"/>
    <n v="0.2094784376991492"/>
    <n v="0.7905215623008508"/>
    <n v="0"/>
    <x v="0"/>
    <x v="0"/>
    <m/>
    <m/>
    <m/>
    <m/>
    <m/>
    <m/>
    <n v="138.42952199999999"/>
    <m/>
    <m/>
    <m/>
    <m/>
    <m/>
    <m/>
    <m/>
    <m/>
    <m/>
    <m/>
    <m/>
    <s v="720896,37"/>
    <s v="6187758,41"/>
    <n v="138.42952199999999"/>
    <n v="0"/>
    <n v="0"/>
  </r>
  <r>
    <n v="2159"/>
    <x v="1067"/>
    <s v=""/>
    <x v="2359"/>
    <n v="2017"/>
    <n v="34071977"/>
    <x v="556"/>
    <x v="1065"/>
    <x v="1040"/>
    <n v="2800"/>
    <s v="Kongens Lyngby"/>
    <n v="173"/>
    <n v="5"/>
    <x v="49"/>
    <n v="1"/>
    <s v="FJ"/>
    <s v="Fjernvarmeværk"/>
    <n v="353000"/>
    <n v="350030"/>
    <x v="342"/>
    <x v="0"/>
    <s v="fvv"/>
    <d v="2012-01-01T00:00:00"/>
    <m/>
    <n v="10.487"/>
    <n v="0"/>
    <n v="10.487"/>
    <x v="1862"/>
    <n v="96.341430000000003"/>
    <n v="96.341430000000003"/>
    <n v="0"/>
    <n v="0"/>
    <n v="1"/>
    <n v="0"/>
    <n v="0"/>
    <x v="0"/>
    <x v="0"/>
    <m/>
    <m/>
    <m/>
    <n v="0"/>
    <m/>
    <m/>
    <n v="102.33186479999999"/>
    <m/>
    <m/>
    <m/>
    <m/>
    <m/>
    <m/>
    <m/>
    <m/>
    <m/>
    <m/>
    <m/>
    <s v="720941,99"/>
    <s v="6187743,41"/>
    <n v="102.33186479999999"/>
    <n v="0"/>
    <n v="0"/>
  </r>
  <r>
    <n v="2159"/>
    <x v="1067"/>
    <s v=""/>
    <x v="2360"/>
    <n v="2017"/>
    <n v="34071977"/>
    <x v="556"/>
    <x v="1065"/>
    <x v="1040"/>
    <n v="2800"/>
    <s v="Kongens Lyngby"/>
    <n v="173"/>
    <n v="5"/>
    <x v="49"/>
    <n v="1"/>
    <s v="FJ"/>
    <s v="Fjernvarmeværk"/>
    <n v="353000"/>
    <n v="350030"/>
    <x v="116"/>
    <x v="0"/>
    <s v="fvv"/>
    <d v="2012-01-01T00:00:00"/>
    <m/>
    <n v="10.170999999999999"/>
    <n v="0"/>
    <n v="10.170999999999999"/>
    <x v="1863"/>
    <n v="101.1402385"/>
    <n v="101.1402385"/>
    <n v="0"/>
    <n v="0"/>
    <n v="1"/>
    <n v="0"/>
    <n v="0"/>
    <x v="0"/>
    <x v="0"/>
    <m/>
    <m/>
    <m/>
    <n v="0"/>
    <m/>
    <m/>
    <n v="107.42909759999999"/>
    <m/>
    <m/>
    <m/>
    <m/>
    <m/>
    <m/>
    <m/>
    <m/>
    <m/>
    <m/>
    <m/>
    <s v="720941,99"/>
    <s v="6187743,41"/>
    <n v="107.42909759999999"/>
    <n v="0"/>
    <n v="0"/>
  </r>
  <r>
    <n v="2159"/>
    <x v="1067"/>
    <s v=""/>
    <x v="2361"/>
    <n v="2017"/>
    <n v="34071977"/>
    <x v="556"/>
    <x v="1065"/>
    <x v="1040"/>
    <n v="2800"/>
    <s v="Kongens Lyngby"/>
    <n v="173"/>
    <n v="5"/>
    <x v="49"/>
    <n v="1"/>
    <s v="FJ"/>
    <s v="Fjernvarmeværk"/>
    <n v="353000"/>
    <n v="350030"/>
    <x v="601"/>
    <x v="0"/>
    <s v="fvv"/>
    <d v="2012-01-01T00:00:00"/>
    <m/>
    <n v="10.319000000000001"/>
    <n v="0"/>
    <n v="10.319000000000001"/>
    <x v="1864"/>
    <n v="104.6591348"/>
    <n v="104.6591348"/>
    <n v="0"/>
    <n v="0"/>
    <n v="1"/>
    <n v="0"/>
    <n v="0"/>
    <x v="0"/>
    <x v="0"/>
    <m/>
    <m/>
    <m/>
    <n v="0"/>
    <m/>
    <m/>
    <n v="111.16678320000001"/>
    <m/>
    <m/>
    <m/>
    <m/>
    <m/>
    <m/>
    <m/>
    <m/>
    <m/>
    <m/>
    <m/>
    <s v="720941,99"/>
    <s v="6187743,41"/>
    <n v="111.16678320000001"/>
    <n v="0"/>
    <n v="0"/>
  </r>
  <r>
    <n v="2160"/>
    <x v="1068"/>
    <s v=""/>
    <x v="2362"/>
    <n v="2017"/>
    <n v="32659365"/>
    <x v="557"/>
    <x v="1066"/>
    <x v="1041"/>
    <n v="7000"/>
    <s v="Fredericia"/>
    <n v="607"/>
    <n v="81"/>
    <x v="20"/>
    <m/>
    <s v="LO"/>
    <s v="Lokalt værk"/>
    <n v="370000"/>
    <n v="370000"/>
    <x v="1196"/>
    <x v="1"/>
    <s v="pev"/>
    <d v="1998-11-20T00:00:00"/>
    <d v="2017-04-01T00:00:00"/>
    <n v="0.8"/>
    <n v="0.25"/>
    <n v="0.36"/>
    <x v="1865"/>
    <n v="0.22788"/>
    <n v="0.22788"/>
    <n v="0.50039999999999996"/>
    <n v="0.50039999999999996"/>
    <n v="7.1148288669475798E-2"/>
    <n v="0.92885171133052424"/>
    <n v="0"/>
    <x v="0"/>
    <x v="0"/>
    <m/>
    <m/>
    <m/>
    <m/>
    <m/>
    <m/>
    <m/>
    <m/>
    <n v="1.6014439999999999"/>
    <m/>
    <m/>
    <m/>
    <m/>
    <m/>
    <m/>
    <m/>
    <m/>
    <m/>
    <s v="545488,1"/>
    <s v="6156413,97"/>
    <n v="0"/>
    <n v="1.6014439999999999"/>
    <n v="0"/>
  </r>
  <r>
    <n v="2160"/>
    <x v="1068"/>
    <s v=""/>
    <x v="2363"/>
    <n v="2017"/>
    <n v="32659365"/>
    <x v="557"/>
    <x v="1066"/>
    <x v="1041"/>
    <n v="7000"/>
    <s v="Fredericia"/>
    <n v="607"/>
    <n v="81"/>
    <x v="20"/>
    <m/>
    <s v="LO"/>
    <s v="Lokalt værk"/>
    <n v="370000"/>
    <n v="370000"/>
    <x v="1"/>
    <x v="1"/>
    <s v="pev"/>
    <d v="2017-10-01T00:00:00"/>
    <m/>
    <n v="0.93600000000000005"/>
    <n v="0.4"/>
    <n v="0.5"/>
    <x v="1866"/>
    <n v="3.9708000000000001"/>
    <n v="3.9708000000000001"/>
    <n v="3.2292000000000001"/>
    <n v="3.2292000000000001"/>
    <n v="0.27438569335802537"/>
    <n v="0.72561430664197468"/>
    <n v="0"/>
    <x v="0"/>
    <x v="0"/>
    <m/>
    <m/>
    <m/>
    <m/>
    <m/>
    <m/>
    <m/>
    <m/>
    <n v="7.2358000000000002"/>
    <m/>
    <m/>
    <m/>
    <m/>
    <m/>
    <m/>
    <m/>
    <m/>
    <m/>
    <s v="545488,1"/>
    <s v="6156413,97"/>
    <n v="0"/>
    <n v="7.2358000000000002"/>
    <n v="0"/>
  </r>
  <r>
    <n v="2161"/>
    <x v="1069"/>
    <s v=""/>
    <x v="2364"/>
    <n v="2017"/>
    <n v="27446469"/>
    <x v="558"/>
    <x v="1067"/>
    <x v="514"/>
    <n v="8541"/>
    <s v="Skødstrup"/>
    <n v="751"/>
    <n v="206"/>
    <x v="69"/>
    <n v="1"/>
    <s v="CE"/>
    <s v="Centralt værk"/>
    <n v="351100"/>
    <n v="350010"/>
    <x v="1197"/>
    <x v="5"/>
    <s v="cel"/>
    <d v="2012-01-01T00:00:00"/>
    <m/>
    <n v="0.12"/>
    <n v="0"/>
    <n v="0"/>
    <x v="21"/>
    <n v="0"/>
    <n v="0"/>
    <n v="0"/>
    <n v="0"/>
    <n v="0"/>
    <n v="1"/>
    <n v="0"/>
    <x v="0"/>
    <x v="0"/>
    <m/>
    <m/>
    <m/>
    <n v="0"/>
    <m/>
    <m/>
    <m/>
    <m/>
    <m/>
    <m/>
    <m/>
    <m/>
    <m/>
    <m/>
    <m/>
    <m/>
    <m/>
    <m/>
    <s v="583245,75"/>
    <s v="6234871"/>
    <n v="0"/>
    <n v="0"/>
    <n v="0"/>
  </r>
  <r>
    <n v="2161"/>
    <x v="1069"/>
    <s v=""/>
    <x v="2365"/>
    <n v="2017"/>
    <n v="27446469"/>
    <x v="558"/>
    <x v="1067"/>
    <x v="514"/>
    <n v="8541"/>
    <s v="Skødstrup"/>
    <n v="751"/>
    <n v="206"/>
    <x v="69"/>
    <n v="1"/>
    <s v="CE"/>
    <s v="Centralt værk"/>
    <n v="351100"/>
    <n v="350010"/>
    <x v="1198"/>
    <x v="17"/>
    <s v="fvv"/>
    <d v="2012-01-01T00:00:00"/>
    <m/>
    <n v="0.45"/>
    <n v="0"/>
    <n v="0"/>
    <x v="1867"/>
    <n v="0"/>
    <n v="0"/>
    <n v="0"/>
    <n v="0"/>
    <n v="1"/>
    <n v="0"/>
    <n v="0"/>
    <x v="0"/>
    <x v="0"/>
    <m/>
    <m/>
    <m/>
    <n v="2.2598099999999999E-2"/>
    <m/>
    <m/>
    <m/>
    <m/>
    <m/>
    <m/>
    <m/>
    <m/>
    <m/>
    <m/>
    <m/>
    <m/>
    <m/>
    <m/>
    <s v="583245,75"/>
    <s v="6234871"/>
    <n v="2.2598099999999999E-2"/>
    <n v="0"/>
    <n v="0"/>
  </r>
  <r>
    <n v="2161"/>
    <x v="1069"/>
    <s v=""/>
    <x v="2366"/>
    <n v="2017"/>
    <n v="27446469"/>
    <x v="558"/>
    <x v="1067"/>
    <x v="514"/>
    <n v="8541"/>
    <s v="Skødstrup"/>
    <n v="751"/>
    <n v="206"/>
    <x v="69"/>
    <n v="1"/>
    <s v="CE"/>
    <s v="Centralt værk"/>
    <n v="351100"/>
    <n v="350010"/>
    <x v="1199"/>
    <x v="8"/>
    <s v="cev"/>
    <d v="1984-01-01T00:00:00"/>
    <m/>
    <n v="852"/>
    <n v="357"/>
    <n v="501"/>
    <x v="1868"/>
    <n v="6138.9690000000001"/>
    <n v="6130.9650000000001"/>
    <n v="5907.1931999999997"/>
    <n v="4440.5676000000003"/>
    <n v="0.21614661664497423"/>
    <n v="0.78385338335502575"/>
    <n v="0"/>
    <x v="5"/>
    <x v="0"/>
    <m/>
    <n v="218.4020137"/>
    <m/>
    <m/>
    <m/>
    <m/>
    <m/>
    <m/>
    <m/>
    <n v="126.68300001"/>
    <m/>
    <m/>
    <n v="10713.012997531001"/>
    <m/>
    <m/>
    <m/>
    <m/>
    <m/>
    <s v="583245,75"/>
    <s v="6234871"/>
    <n v="3361.2410684400002"/>
    <n v="10839.695997541001"/>
    <n v="0"/>
  </r>
  <r>
    <n v="2161"/>
    <x v="1069"/>
    <s v=""/>
    <x v="2367"/>
    <n v="2017"/>
    <n v="27446469"/>
    <x v="558"/>
    <x v="1067"/>
    <x v="514"/>
    <n v="8541"/>
    <s v="Skødstrup"/>
    <n v="751"/>
    <n v="206"/>
    <x v="69"/>
    <n v="1"/>
    <s v="CE"/>
    <s v="Centralt værk"/>
    <n v="351100"/>
    <n v="350010"/>
    <x v="1200"/>
    <x v="8"/>
    <s v="cev"/>
    <d v="1985-01-01T00:00:00"/>
    <m/>
    <n v="857"/>
    <n v="357"/>
    <n v="485"/>
    <x v="1869"/>
    <n v="639.55799999999999"/>
    <n v="639.55799999999999"/>
    <n v="599.42880000000002"/>
    <n v="540.67679999999996"/>
    <n v="0.18532125752920525"/>
    <n v="0.81467874247079475"/>
    <n v="0"/>
    <x v="6"/>
    <x v="0"/>
    <m/>
    <n v="19.095329915999997"/>
    <m/>
    <m/>
    <m/>
    <m/>
    <m/>
    <m/>
    <m/>
    <n v="78.924999990860002"/>
    <m/>
    <m/>
    <m/>
    <m/>
    <m/>
    <m/>
    <m/>
    <m/>
    <s v="583245,75"/>
    <s v="6234871"/>
    <n v="1646.6136903000001"/>
    <n v="78.924999990860002"/>
    <n v="0"/>
  </r>
  <r>
    <n v="2161"/>
    <x v="1069"/>
    <s v=""/>
    <x v="2368"/>
    <n v="2017"/>
    <n v="27446469"/>
    <x v="558"/>
    <x v="1067"/>
    <x v="514"/>
    <n v="8541"/>
    <s v="Skødstrup"/>
    <n v="751"/>
    <n v="206"/>
    <x v="69"/>
    <n v="1"/>
    <s v="CE"/>
    <s v="Centralt værk"/>
    <n v="351100"/>
    <n v="350010"/>
    <x v="1201"/>
    <x v="7"/>
    <s v="cel"/>
    <d v="1986-01-01T00:00:00"/>
    <m/>
    <n v="54"/>
    <n v="14"/>
    <n v="0"/>
    <x v="1870"/>
    <n v="0"/>
    <n v="0"/>
    <n v="0.4032"/>
    <n v="0.4032"/>
    <n v="0"/>
    <n v="1"/>
    <n v="0"/>
    <x v="0"/>
    <x v="0"/>
    <m/>
    <m/>
    <m/>
    <n v="19.836110000000001"/>
    <m/>
    <m/>
    <m/>
    <m/>
    <m/>
    <m/>
    <m/>
    <m/>
    <m/>
    <m/>
    <m/>
    <m/>
    <m/>
    <m/>
    <s v="583245,75"/>
    <s v="6234871"/>
    <n v="19.836110000000001"/>
    <n v="0"/>
    <n v="0"/>
  </r>
  <r>
    <n v="2161"/>
    <x v="1069"/>
    <s v=""/>
    <x v="2369"/>
    <n v="2017"/>
    <n v="27446469"/>
    <x v="558"/>
    <x v="1067"/>
    <x v="514"/>
    <n v="8541"/>
    <s v="Skødstrup"/>
    <n v="751"/>
    <n v="206"/>
    <x v="69"/>
    <n v="1"/>
    <s v="CE"/>
    <s v="Centralt værk"/>
    <n v="351100"/>
    <n v="350010"/>
    <x v="1202"/>
    <x v="0"/>
    <s v="fvv"/>
    <d v="2012-01-01T00:00:00"/>
    <m/>
    <n v="12"/>
    <n v="0"/>
    <n v="0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83245,75"/>
    <s v="6234871"/>
    <n v="0"/>
    <n v="0"/>
    <n v="0"/>
  </r>
  <r>
    <n v="2161"/>
    <x v="1069"/>
    <s v=""/>
    <x v="2370"/>
    <n v="2017"/>
    <n v="27446469"/>
    <x v="558"/>
    <x v="1067"/>
    <x v="514"/>
    <n v="8541"/>
    <s v="Skødstrup"/>
    <n v="751"/>
    <n v="206"/>
    <x v="69"/>
    <n v="1"/>
    <s v="CE"/>
    <s v="Centralt værk"/>
    <n v="351100"/>
    <n v="350010"/>
    <x v="1203"/>
    <x v="5"/>
    <s v="cel"/>
    <d v="2012-01-01T00:00:00"/>
    <m/>
    <n v="0.2"/>
    <n v="0"/>
    <n v="0"/>
    <x v="21"/>
    <n v="0"/>
    <n v="0"/>
    <n v="0"/>
    <n v="0"/>
    <n v="0"/>
    <n v="1"/>
    <n v="0"/>
    <x v="0"/>
    <x v="0"/>
    <m/>
    <m/>
    <m/>
    <n v="0"/>
    <m/>
    <m/>
    <m/>
    <m/>
    <m/>
    <m/>
    <m/>
    <m/>
    <m/>
    <m/>
    <m/>
    <m/>
    <m/>
    <m/>
    <s v="583245,75"/>
    <s v="6234871"/>
    <n v="0"/>
    <n v="0"/>
    <n v="0"/>
  </r>
  <r>
    <n v="2161"/>
    <x v="1069"/>
    <s v=""/>
    <x v="2371"/>
    <n v="2017"/>
    <n v="27446469"/>
    <x v="558"/>
    <x v="1067"/>
    <x v="514"/>
    <n v="8541"/>
    <s v="Skødstrup"/>
    <n v="751"/>
    <n v="206"/>
    <x v="69"/>
    <n v="1"/>
    <s v="CE"/>
    <s v="Centralt værk"/>
    <n v="351100"/>
    <n v="350010"/>
    <x v="1204"/>
    <x v="5"/>
    <s v="cel"/>
    <d v="2012-01-01T00:00:00"/>
    <m/>
    <n v="0.4"/>
    <n v="0"/>
    <n v="0"/>
    <x v="1871"/>
    <n v="0"/>
    <n v="0"/>
    <n v="0"/>
    <n v="0"/>
    <n v="0"/>
    <n v="1"/>
    <n v="0"/>
    <x v="0"/>
    <x v="0"/>
    <m/>
    <m/>
    <m/>
    <n v="2.2956800000000003E-2"/>
    <m/>
    <m/>
    <m/>
    <m/>
    <m/>
    <m/>
    <m/>
    <m/>
    <m/>
    <m/>
    <m/>
    <m/>
    <m/>
    <m/>
    <s v="583245,75"/>
    <s v="6234871"/>
    <n v="2.2956800000000003E-2"/>
    <n v="0"/>
    <n v="0"/>
  </r>
  <r>
    <n v="2161"/>
    <x v="1069"/>
    <s v=""/>
    <x v="2372"/>
    <n v="2017"/>
    <n v="27446469"/>
    <x v="558"/>
    <x v="1067"/>
    <x v="514"/>
    <n v="8541"/>
    <s v="Skødstrup"/>
    <n v="751"/>
    <n v="206"/>
    <x v="69"/>
    <n v="1"/>
    <s v="CE"/>
    <s v="Centralt værk"/>
    <n v="351100"/>
    <n v="350010"/>
    <x v="1205"/>
    <x v="5"/>
    <s v="cel"/>
    <d v="2012-01-01T00:00:00"/>
    <m/>
    <n v="0.4"/>
    <n v="0"/>
    <n v="0"/>
    <x v="1872"/>
    <n v="0"/>
    <n v="0"/>
    <n v="0"/>
    <n v="0"/>
    <n v="0"/>
    <n v="1"/>
    <n v="0"/>
    <x v="0"/>
    <x v="0"/>
    <m/>
    <m/>
    <m/>
    <n v="1.36306E-2"/>
    <m/>
    <m/>
    <m/>
    <m/>
    <m/>
    <m/>
    <m/>
    <m/>
    <m/>
    <m/>
    <m/>
    <m/>
    <m/>
    <m/>
    <s v="583245,75"/>
    <s v="6234871"/>
    <n v="1.36306E-2"/>
    <n v="0"/>
    <n v="0"/>
  </r>
  <r>
    <n v="2161"/>
    <x v="1070"/>
    <s v=""/>
    <x v="2373"/>
    <n v="2017"/>
    <n v="27446469"/>
    <x v="558"/>
    <x v="1068"/>
    <x v="1042"/>
    <n v="2650"/>
    <s v="Hvidovre"/>
    <n v="167"/>
    <n v="2"/>
    <x v="5"/>
    <n v="1"/>
    <s v="CE"/>
    <s v="Centralt værk"/>
    <n v="351100"/>
    <n v="350010"/>
    <x v="1206"/>
    <x v="8"/>
    <s v="cev"/>
    <d v="1990-01-01T00:00:00"/>
    <m/>
    <n v="595"/>
    <n v="250"/>
    <n v="331"/>
    <x v="1873"/>
    <n v="4280.3519999999999"/>
    <n v="4264.1490000000003"/>
    <n v="3242.1347999999998"/>
    <n v="2929.8456000000001"/>
    <n v="0.23292134723936314"/>
    <n v="0.7670786527606368"/>
    <n v="0"/>
    <x v="7"/>
    <x v="0"/>
    <m/>
    <n v="146.01819"/>
    <m/>
    <m/>
    <m/>
    <m/>
    <m/>
    <m/>
    <m/>
    <m/>
    <m/>
    <n v="0"/>
    <n v="6092"/>
    <m/>
    <m/>
    <m/>
    <m/>
    <m/>
    <s v="719278,37"/>
    <s v="6167462,14"/>
    <n v="3096.4064100000005"/>
    <n v="6092"/>
    <n v="0"/>
  </r>
  <r>
    <n v="2161"/>
    <x v="1070"/>
    <s v=""/>
    <x v="2374"/>
    <n v="2017"/>
    <n v="27446469"/>
    <x v="558"/>
    <x v="1068"/>
    <x v="1042"/>
    <n v="2650"/>
    <s v="Hvidovre"/>
    <n v="167"/>
    <n v="2"/>
    <x v="5"/>
    <n v="1"/>
    <s v="CE"/>
    <s v="Centralt værk"/>
    <n v="351100"/>
    <n v="350010"/>
    <x v="1207"/>
    <x v="9"/>
    <s v="cev"/>
    <d v="2001-01-01T00:00:00"/>
    <m/>
    <n v="1138"/>
    <n v="568"/>
    <n v="585"/>
    <x v="1874"/>
    <n v="7703.47"/>
    <n v="7669.7489999999998"/>
    <n v="5241.5388000000003"/>
    <n v="4782.348"/>
    <n v="0.25524768813998938"/>
    <n v="0.74475231186001056"/>
    <n v="0"/>
    <x v="0"/>
    <x v="0"/>
    <m/>
    <n v="0"/>
    <m/>
    <m/>
    <m/>
    <m/>
    <n v="694.58892700000001"/>
    <m/>
    <m/>
    <n v="1248.4967199999999"/>
    <m/>
    <n v="0"/>
    <n v="13117.2"/>
    <m/>
    <m/>
    <m/>
    <m/>
    <m/>
    <s v="719278,37"/>
    <s v="6167462,14"/>
    <n v="694.58892700000001"/>
    <n v="14365.69672"/>
    <n v="0"/>
  </r>
  <r>
    <n v="2161"/>
    <x v="1070"/>
    <s v=""/>
    <x v="2375"/>
    <n v="2017"/>
    <n v="27446469"/>
    <x v="558"/>
    <x v="1068"/>
    <x v="1042"/>
    <n v="2650"/>
    <s v="Hvidovre"/>
    <n v="167"/>
    <n v="2"/>
    <x v="5"/>
    <n v="1"/>
    <s v="CE"/>
    <s v="Centralt værk"/>
    <n v="351100"/>
    <n v="350010"/>
    <x v="1208"/>
    <x v="0"/>
    <s v="fvv"/>
    <d v="1990-01-01T00:00:00"/>
    <m/>
    <n v="3.1"/>
    <n v="0"/>
    <n v="0"/>
    <x v="1875"/>
    <n v="0"/>
    <n v="0"/>
    <n v="0"/>
    <n v="0"/>
    <n v="1"/>
    <n v="0"/>
    <n v="0"/>
    <x v="0"/>
    <x v="0"/>
    <m/>
    <m/>
    <m/>
    <n v="0.15070063099999997"/>
    <m/>
    <m/>
    <m/>
    <m/>
    <m/>
    <m/>
    <m/>
    <m/>
    <m/>
    <m/>
    <m/>
    <m/>
    <m/>
    <m/>
    <s v="719278,37"/>
    <s v="6167462,14"/>
    <n v="0.15070063099999997"/>
    <n v="0"/>
    <n v="0"/>
  </r>
  <r>
    <n v="2161"/>
    <x v="1070"/>
    <s v=""/>
    <x v="2376"/>
    <n v="2017"/>
    <n v="27446469"/>
    <x v="558"/>
    <x v="1068"/>
    <x v="1042"/>
    <n v="2650"/>
    <s v="Hvidovre"/>
    <n v="167"/>
    <n v="2"/>
    <x v="5"/>
    <n v="1"/>
    <s v="CE"/>
    <s v="Centralt værk"/>
    <n v="351100"/>
    <n v="350010"/>
    <x v="1209"/>
    <x v="0"/>
    <s v="fvv"/>
    <d v="1990-01-01T00:00:00"/>
    <m/>
    <n v="37.75"/>
    <n v="0"/>
    <n v="0"/>
    <x v="1876"/>
    <n v="4.2000000000000003E-2"/>
    <n v="4.2000000000000003E-2"/>
    <n v="0"/>
    <n v="0"/>
    <n v="1"/>
    <n v="0"/>
    <n v="0"/>
    <x v="0"/>
    <x v="0"/>
    <m/>
    <m/>
    <m/>
    <n v="9.9359900000000003"/>
    <m/>
    <m/>
    <m/>
    <m/>
    <m/>
    <m/>
    <m/>
    <m/>
    <m/>
    <m/>
    <m/>
    <m/>
    <m/>
    <m/>
    <s v="719278,37"/>
    <s v="6167462,14"/>
    <n v="9.9359900000000003"/>
    <n v="0"/>
    <n v="0"/>
  </r>
  <r>
    <n v="2161"/>
    <x v="1070"/>
    <s v=""/>
    <x v="2377"/>
    <n v="2017"/>
    <n v="27446469"/>
    <x v="558"/>
    <x v="1068"/>
    <x v="1042"/>
    <n v="2650"/>
    <s v="Hvidovre"/>
    <n v="167"/>
    <n v="2"/>
    <x v="5"/>
    <n v="1"/>
    <s v="CE"/>
    <s v="Centralt værk"/>
    <n v="351100"/>
    <n v="350010"/>
    <x v="1210"/>
    <x v="1"/>
    <s v="cel"/>
    <d v="2001-01-01T00:00:00"/>
    <m/>
    <n v="2.7"/>
    <n v="0"/>
    <n v="0"/>
    <x v="21"/>
    <n v="0"/>
    <n v="0"/>
    <n v="0"/>
    <n v="0"/>
    <n v="0"/>
    <n v="1"/>
    <n v="0"/>
    <x v="0"/>
    <x v="0"/>
    <m/>
    <m/>
    <m/>
    <n v="0"/>
    <m/>
    <m/>
    <m/>
    <m/>
    <m/>
    <m/>
    <m/>
    <m/>
    <m/>
    <m/>
    <m/>
    <m/>
    <m/>
    <m/>
    <s v="719278,37"/>
    <s v="6167462,14"/>
    <n v="0"/>
    <n v="0"/>
    <n v="0"/>
  </r>
  <r>
    <n v="2161"/>
    <x v="1071"/>
    <s v=""/>
    <x v="2378"/>
    <n v="2017"/>
    <n v="27446469"/>
    <x v="558"/>
    <x v="1069"/>
    <x v="1043"/>
    <n v="3630"/>
    <s v="Jægerspris"/>
    <n v="250"/>
    <n v="20"/>
    <x v="329"/>
    <n v="1"/>
    <s v="CE"/>
    <s v="Centralt værk"/>
    <n v="351100"/>
    <n v="350010"/>
    <x v="1211"/>
    <x v="8"/>
    <s v="cel"/>
    <d v="1974-01-01T00:00:00"/>
    <m/>
    <n v="788"/>
    <n v="260"/>
    <n v="0"/>
    <x v="21"/>
    <n v="0"/>
    <n v="0"/>
    <n v="0"/>
    <n v="0"/>
    <n v="0"/>
    <n v="1"/>
    <n v="0"/>
    <x v="0"/>
    <x v="0"/>
    <m/>
    <m/>
    <m/>
    <n v="0"/>
    <m/>
    <m/>
    <m/>
    <m/>
    <m/>
    <m/>
    <m/>
    <m/>
    <m/>
    <m/>
    <m/>
    <m/>
    <m/>
    <m/>
    <s v="680465,93"/>
    <s v="6188718,24"/>
    <n v="0"/>
    <n v="0"/>
    <n v="0"/>
  </r>
  <r>
    <n v="2161"/>
    <x v="1071"/>
    <s v=""/>
    <x v="2379"/>
    <n v="2017"/>
    <n v="27446469"/>
    <x v="558"/>
    <x v="1069"/>
    <x v="1043"/>
    <n v="3630"/>
    <s v="Jægerspris"/>
    <n v="250"/>
    <n v="20"/>
    <x v="329"/>
    <n v="1"/>
    <s v="CE"/>
    <s v="Centralt værk"/>
    <n v="351100"/>
    <n v="350010"/>
    <x v="1212"/>
    <x v="8"/>
    <s v="cel"/>
    <d v="1976-01-01T00:00:00"/>
    <m/>
    <n v="788"/>
    <n v="260"/>
    <n v="0"/>
    <x v="1877"/>
    <n v="0"/>
    <n v="0"/>
    <n v="17.798400000000001"/>
    <n v="17.132400000000001"/>
    <n v="0"/>
    <n v="1"/>
    <n v="0"/>
    <x v="0"/>
    <x v="0"/>
    <m/>
    <m/>
    <m/>
    <n v="59.02"/>
    <m/>
    <m/>
    <m/>
    <m/>
    <m/>
    <m/>
    <m/>
    <m/>
    <m/>
    <m/>
    <m/>
    <m/>
    <m/>
    <m/>
    <s v="680465,93"/>
    <s v="6188718,24"/>
    <n v="59.02"/>
    <n v="0"/>
    <n v="0"/>
  </r>
  <r>
    <n v="2161"/>
    <x v="1071"/>
    <s v=""/>
    <x v="2380"/>
    <n v="2017"/>
    <n v="27446469"/>
    <x v="558"/>
    <x v="1069"/>
    <x v="1043"/>
    <n v="3630"/>
    <s v="Jægerspris"/>
    <n v="250"/>
    <n v="20"/>
    <x v="329"/>
    <n v="1"/>
    <s v="CE"/>
    <s v="Centralt værk"/>
    <n v="351100"/>
    <n v="350010"/>
    <x v="1213"/>
    <x v="1"/>
    <s v="cel"/>
    <d v="1973-01-01T00:00:00"/>
    <m/>
    <n v="47"/>
    <n v="18"/>
    <n v="0"/>
    <x v="1878"/>
    <n v="0"/>
    <n v="0"/>
    <n v="0.76680000000000004"/>
    <n v="6.5519999999999995E-2"/>
    <n v="0"/>
    <n v="1"/>
    <n v="0"/>
    <x v="0"/>
    <x v="0"/>
    <m/>
    <m/>
    <m/>
    <n v="2.3140000000000001"/>
    <m/>
    <m/>
    <m/>
    <m/>
    <m/>
    <m/>
    <m/>
    <m/>
    <m/>
    <m/>
    <m/>
    <m/>
    <m/>
    <m/>
    <s v="680465,93"/>
    <s v="6188718,24"/>
    <n v="2.3140000000000001"/>
    <n v="0"/>
    <n v="0"/>
  </r>
  <r>
    <n v="2161"/>
    <x v="1071"/>
    <s v=""/>
    <x v="2381"/>
    <n v="2017"/>
    <n v="27446469"/>
    <x v="558"/>
    <x v="1069"/>
    <x v="1043"/>
    <n v="3630"/>
    <s v="Jægerspris"/>
    <n v="250"/>
    <n v="20"/>
    <x v="329"/>
    <n v="1"/>
    <s v="CE"/>
    <s v="Centralt værk"/>
    <n v="351100"/>
    <n v="350010"/>
    <x v="1214"/>
    <x v="7"/>
    <s v="cel"/>
    <d v="1973-01-01T00:00:00"/>
    <m/>
    <n v="233"/>
    <n v="63"/>
    <n v="0"/>
    <x v="1879"/>
    <n v="0"/>
    <n v="0"/>
    <n v="3.4236"/>
    <n v="3.2976000000000001"/>
    <n v="0"/>
    <n v="1"/>
    <n v="0"/>
    <x v="0"/>
    <x v="0"/>
    <m/>
    <m/>
    <m/>
    <n v="16.766999999999999"/>
    <m/>
    <m/>
    <m/>
    <m/>
    <m/>
    <m/>
    <m/>
    <m/>
    <m/>
    <m/>
    <m/>
    <m/>
    <m/>
    <m/>
    <s v="680465,93"/>
    <s v="6188718,24"/>
    <n v="16.766999999999999"/>
    <n v="0"/>
    <n v="0"/>
  </r>
  <r>
    <n v="2161"/>
    <x v="1071"/>
    <s v=""/>
    <x v="2382"/>
    <n v="2017"/>
    <n v="27446469"/>
    <x v="558"/>
    <x v="1069"/>
    <x v="1043"/>
    <n v="3630"/>
    <s v="Jægerspris"/>
    <n v="250"/>
    <n v="20"/>
    <x v="329"/>
    <n v="1"/>
    <s v="CE"/>
    <s v="Centralt værk"/>
    <n v="351100"/>
    <n v="350010"/>
    <x v="1215"/>
    <x v="7"/>
    <s v="cel"/>
    <d v="1973-01-01T00:00:00"/>
    <m/>
    <n v="233"/>
    <n v="63"/>
    <n v="0"/>
    <x v="21"/>
    <n v="0"/>
    <n v="0"/>
    <n v="0"/>
    <n v="0"/>
    <n v="0"/>
    <n v="1"/>
    <n v="0"/>
    <x v="0"/>
    <x v="0"/>
    <m/>
    <m/>
    <m/>
    <n v="0"/>
    <m/>
    <m/>
    <m/>
    <m/>
    <m/>
    <m/>
    <m/>
    <m/>
    <m/>
    <m/>
    <m/>
    <m/>
    <m/>
    <m/>
    <s v="680465,93"/>
    <s v="6188718,24"/>
    <n v="0"/>
    <n v="0"/>
    <n v="0"/>
  </r>
  <r>
    <n v="2161"/>
    <x v="1071"/>
    <s v=""/>
    <x v="2383"/>
    <n v="2017"/>
    <n v="27446469"/>
    <x v="558"/>
    <x v="1069"/>
    <x v="1043"/>
    <n v="3630"/>
    <s v="Jægerspris"/>
    <n v="250"/>
    <n v="20"/>
    <x v="329"/>
    <n v="1"/>
    <s v="CE"/>
    <s v="Centralt værk"/>
    <n v="351100"/>
    <n v="350010"/>
    <x v="1216"/>
    <x v="7"/>
    <s v="cel"/>
    <d v="1983-01-01T00:00:00"/>
    <m/>
    <n v="6"/>
    <n v="2"/>
    <n v="0"/>
    <x v="21"/>
    <n v="0"/>
    <n v="0"/>
    <n v="0"/>
    <n v="0"/>
    <n v="0"/>
    <n v="1"/>
    <n v="0"/>
    <x v="0"/>
    <x v="0"/>
    <m/>
    <m/>
    <m/>
    <n v="0"/>
    <m/>
    <m/>
    <m/>
    <m/>
    <m/>
    <m/>
    <m/>
    <m/>
    <m/>
    <m/>
    <m/>
    <m/>
    <m/>
    <m/>
    <s v="680465,93"/>
    <s v="6188718,24"/>
    <n v="0"/>
    <n v="0"/>
    <n v="0"/>
  </r>
  <r>
    <n v="2161"/>
    <x v="1071"/>
    <s v=""/>
    <x v="2384"/>
    <n v="2017"/>
    <n v="27446469"/>
    <x v="558"/>
    <x v="1069"/>
    <x v="1043"/>
    <n v="3630"/>
    <s v="Jægerspris"/>
    <n v="250"/>
    <n v="20"/>
    <x v="329"/>
    <n v="1"/>
    <s v="CE"/>
    <s v="Centralt værk"/>
    <n v="351100"/>
    <n v="350010"/>
    <x v="1217"/>
    <x v="0"/>
    <s v="fvv"/>
    <d v="1973-01-01T00:00:00"/>
    <m/>
    <n v="48"/>
    <n v="0"/>
    <n v="50"/>
    <x v="1880"/>
    <n v="0"/>
    <n v="0"/>
    <n v="0"/>
    <n v="0"/>
    <n v="1"/>
    <n v="0"/>
    <n v="0"/>
    <x v="0"/>
    <x v="0"/>
    <m/>
    <m/>
    <m/>
    <n v="10.377000000000001"/>
    <m/>
    <m/>
    <m/>
    <m/>
    <m/>
    <m/>
    <m/>
    <m/>
    <m/>
    <m/>
    <m/>
    <m/>
    <m/>
    <m/>
    <s v="680465,93"/>
    <s v="6188718,24"/>
    <n v="10.377000000000001"/>
    <n v="0"/>
    <n v="0"/>
  </r>
  <r>
    <n v="2161"/>
    <x v="1071"/>
    <s v=""/>
    <x v="2385"/>
    <n v="2017"/>
    <n v="27446469"/>
    <x v="558"/>
    <x v="1069"/>
    <x v="1043"/>
    <n v="3630"/>
    <s v="Jægerspris"/>
    <n v="250"/>
    <n v="20"/>
    <x v="329"/>
    <n v="1"/>
    <s v="CE"/>
    <s v="Centralt værk"/>
    <n v="351100"/>
    <n v="350010"/>
    <x v="1218"/>
    <x v="0"/>
    <s v="fvv"/>
    <d v="1997-01-01T00:00:00"/>
    <m/>
    <n v="47"/>
    <n v="0"/>
    <n v="40"/>
    <x v="1881"/>
    <n v="12.257999999999999"/>
    <n v="12.031000000000001"/>
    <n v="0"/>
    <n v="0"/>
    <n v="1"/>
    <n v="0"/>
    <n v="0"/>
    <x v="0"/>
    <x v="0"/>
    <m/>
    <m/>
    <m/>
    <n v="0.29599999999999999"/>
    <m/>
    <m/>
    <n v="120.988"/>
    <m/>
    <m/>
    <m/>
    <m/>
    <m/>
    <m/>
    <m/>
    <m/>
    <m/>
    <m/>
    <m/>
    <s v="680465,93"/>
    <s v="6188718,24"/>
    <n v="121.28400000000001"/>
    <n v="0"/>
    <n v="0"/>
  </r>
  <r>
    <n v="2161"/>
    <x v="1072"/>
    <s v=""/>
    <x v="2386"/>
    <n v="2017"/>
    <n v="27446469"/>
    <x v="558"/>
    <x v="1070"/>
    <x v="1044"/>
    <n v="4400"/>
    <s v="Kalundborg"/>
    <n v="326"/>
    <n v="31"/>
    <x v="330"/>
    <n v="1"/>
    <s v="CE"/>
    <s v="Centralt værk"/>
    <n v="351100"/>
    <n v="350010"/>
    <x v="1219"/>
    <x v="8"/>
    <s v="cev"/>
    <d v="1981-01-01T00:00:00"/>
    <m/>
    <n v="1555"/>
    <n v="640"/>
    <n v="150"/>
    <x v="1882"/>
    <n v="695.84900000000005"/>
    <n v="695.84900000000005"/>
    <n v="2111.3424"/>
    <n v="1950.3576"/>
    <n v="5.9214841642513234E-2"/>
    <n v="0.94078515835748677"/>
    <n v="0"/>
    <x v="8"/>
    <x v="0"/>
    <m/>
    <n v="38.85"/>
    <m/>
    <m/>
    <m/>
    <m/>
    <m/>
    <m/>
    <m/>
    <m/>
    <m/>
    <m/>
    <m/>
    <m/>
    <m/>
    <m/>
    <m/>
    <m/>
    <s v="630827,57"/>
    <s v="6170169,71"/>
    <n v="5875.63"/>
    <n v="0"/>
    <n v="0"/>
  </r>
  <r>
    <n v="2161"/>
    <x v="1072"/>
    <s v=""/>
    <x v="2387"/>
    <n v="2017"/>
    <n v="27446469"/>
    <x v="558"/>
    <x v="1070"/>
    <x v="1044"/>
    <n v="4400"/>
    <s v="Kalundborg"/>
    <n v="326"/>
    <n v="31"/>
    <x v="330"/>
    <n v="1"/>
    <s v="CE"/>
    <s v="Centralt værk"/>
    <n v="351100"/>
    <n v="350010"/>
    <x v="57"/>
    <x v="2"/>
    <s v="fvv"/>
    <d v="2002-01-01T00:00:00"/>
    <m/>
    <n v="90"/>
    <n v="0"/>
    <n v="90"/>
    <x v="1883"/>
    <n v="74.375"/>
    <n v="74.375"/>
    <n v="0"/>
    <n v="0"/>
    <n v="1"/>
    <n v="0"/>
    <n v="0"/>
    <x v="0"/>
    <x v="0"/>
    <m/>
    <m/>
    <m/>
    <m/>
    <m/>
    <m/>
    <m/>
    <m/>
    <m/>
    <m/>
    <m/>
    <m/>
    <m/>
    <m/>
    <m/>
    <m/>
    <m/>
    <n v="74.401200000000003"/>
    <s v="630827,57"/>
    <s v="6170169,71"/>
    <n v="0"/>
    <n v="0"/>
    <n v="74.401200000000003"/>
  </r>
  <r>
    <n v="2161"/>
    <x v="1072"/>
    <s v=""/>
    <x v="2388"/>
    <n v="2017"/>
    <n v="27446469"/>
    <x v="558"/>
    <x v="1070"/>
    <x v="1044"/>
    <n v="4400"/>
    <s v="Kalundborg"/>
    <n v="326"/>
    <n v="31"/>
    <x v="330"/>
    <n v="1"/>
    <s v="CE"/>
    <s v="Centralt værk"/>
    <n v="351100"/>
    <n v="350010"/>
    <x v="1220"/>
    <x v="8"/>
    <s v="cev"/>
    <d v="1961-01-01T00:00:00"/>
    <m/>
    <n v="370"/>
    <n v="142"/>
    <n v="100"/>
    <x v="1884"/>
    <n v="1433.2860000000001"/>
    <n v="1433.2860000000001"/>
    <n v="1431.3815999999999"/>
    <n v="1208.2608"/>
    <n v="0.14098653173482115"/>
    <n v="0.85901346826517888"/>
    <n v="0"/>
    <x v="9"/>
    <x v="0"/>
    <m/>
    <n v="10.210000000000001"/>
    <m/>
    <m/>
    <m/>
    <m/>
    <m/>
    <m/>
    <m/>
    <m/>
    <m/>
    <m/>
    <m/>
    <m/>
    <m/>
    <m/>
    <m/>
    <m/>
    <s v="630827,57"/>
    <s v="6170169,71"/>
    <n v="5083.0600000000004"/>
    <n v="0"/>
    <n v="0"/>
  </r>
  <r>
    <n v="2161"/>
    <x v="1072"/>
    <s v=""/>
    <x v="2389"/>
    <n v="2017"/>
    <n v="27446469"/>
    <x v="558"/>
    <x v="1070"/>
    <x v="1044"/>
    <n v="4400"/>
    <s v="Kalundborg"/>
    <n v="326"/>
    <n v="31"/>
    <x v="330"/>
    <n v="1"/>
    <s v="CE"/>
    <s v="Centralt værk"/>
    <n v="351100"/>
    <n v="350010"/>
    <x v="1221"/>
    <x v="0"/>
    <s v="fvv"/>
    <d v="1981-01-01T00:00:00"/>
    <m/>
    <n v="47"/>
    <n v="0"/>
    <n v="42"/>
    <x v="1885"/>
    <n v="6.4690000000000003"/>
    <n v="6.4690000000000003"/>
    <n v="0"/>
    <n v="0"/>
    <n v="1"/>
    <n v="0"/>
    <n v="0"/>
    <x v="0"/>
    <x v="0"/>
    <m/>
    <m/>
    <m/>
    <n v="8.99"/>
    <m/>
    <m/>
    <m/>
    <m/>
    <m/>
    <m/>
    <m/>
    <m/>
    <m/>
    <m/>
    <m/>
    <m/>
    <m/>
    <m/>
    <s v="630827,57"/>
    <s v="6170169,71"/>
    <n v="8.99"/>
    <n v="0"/>
    <n v="0"/>
  </r>
  <r>
    <n v="2161"/>
    <x v="1072"/>
    <s v=""/>
    <x v="2390"/>
    <n v="2017"/>
    <n v="27446469"/>
    <x v="558"/>
    <x v="1070"/>
    <x v="1044"/>
    <n v="4400"/>
    <s v="Kalundborg"/>
    <n v="326"/>
    <n v="31"/>
    <x v="330"/>
    <n v="1"/>
    <s v="CE"/>
    <s v="Centralt værk"/>
    <n v="351100"/>
    <n v="350010"/>
    <x v="1222"/>
    <x v="5"/>
    <s v="cel"/>
    <d v="2012-01-01T00:00:00"/>
    <m/>
    <n v="2.9"/>
    <n v="0"/>
    <n v="0"/>
    <x v="1886"/>
    <n v="0"/>
    <n v="0"/>
    <n v="0"/>
    <n v="0"/>
    <n v="0"/>
    <n v="1"/>
    <n v="0"/>
    <x v="0"/>
    <x v="0"/>
    <m/>
    <m/>
    <m/>
    <n v="0.11"/>
    <m/>
    <m/>
    <m/>
    <m/>
    <m/>
    <m/>
    <m/>
    <m/>
    <m/>
    <m/>
    <m/>
    <m/>
    <m/>
    <m/>
    <s v="630827,57"/>
    <s v="6170169,71"/>
    <n v="0.11"/>
    <n v="0"/>
    <n v="0"/>
  </r>
  <r>
    <n v="2161"/>
    <x v="1072"/>
    <s v=""/>
    <x v="2391"/>
    <n v="2017"/>
    <n v="27446469"/>
    <x v="558"/>
    <x v="1070"/>
    <x v="1044"/>
    <n v="4400"/>
    <s v="Kalundborg"/>
    <n v="326"/>
    <n v="31"/>
    <x v="330"/>
    <n v="1"/>
    <s v="CE"/>
    <s v="Centralt værk"/>
    <n v="351100"/>
    <n v="350010"/>
    <x v="1223"/>
    <x v="5"/>
    <s v="cel"/>
    <d v="2012-01-01T00:00:00"/>
    <m/>
    <n v="1.7"/>
    <n v="0"/>
    <n v="0"/>
    <x v="21"/>
    <n v="0"/>
    <n v="0"/>
    <n v="0"/>
    <n v="0"/>
    <n v="0"/>
    <n v="1"/>
    <n v="0"/>
    <x v="0"/>
    <x v="0"/>
    <m/>
    <m/>
    <m/>
    <n v="0"/>
    <m/>
    <m/>
    <m/>
    <m/>
    <m/>
    <m/>
    <m/>
    <m/>
    <m/>
    <m/>
    <m/>
    <m/>
    <m/>
    <m/>
    <s v="630827,57"/>
    <s v="6170169,71"/>
    <n v="0"/>
    <n v="0"/>
    <n v="0"/>
  </r>
  <r>
    <n v="2161"/>
    <x v="1072"/>
    <s v=""/>
    <x v="2392"/>
    <n v="2017"/>
    <n v="27446469"/>
    <x v="558"/>
    <x v="1070"/>
    <x v="1044"/>
    <n v="4400"/>
    <s v="Kalundborg"/>
    <n v="326"/>
    <n v="31"/>
    <x v="330"/>
    <n v="1"/>
    <s v="CE"/>
    <s v="Centralt værk"/>
    <n v="351100"/>
    <n v="350010"/>
    <x v="1224"/>
    <x v="14"/>
    <s v="fvv"/>
    <d v="2012-06-01T00:00:00"/>
    <m/>
    <n v="6"/>
    <n v="0"/>
    <n v="0"/>
    <x v="21"/>
    <n v="0"/>
    <n v="0"/>
    <n v="0"/>
    <n v="0"/>
    <n v="1"/>
    <n v="0"/>
    <n v="0"/>
    <x v="0"/>
    <x v="0"/>
    <m/>
    <m/>
    <m/>
    <m/>
    <m/>
    <m/>
    <m/>
    <m/>
    <m/>
    <m/>
    <m/>
    <m/>
    <m/>
    <m/>
    <m/>
    <m/>
    <m/>
    <m/>
    <s v="630827,57"/>
    <s v="6170169,71"/>
    <n v="0"/>
    <n v="0"/>
    <n v="0"/>
  </r>
  <r>
    <n v="2161"/>
    <x v="1073"/>
    <s v=""/>
    <x v="2393"/>
    <n v="2017"/>
    <n v="27446469"/>
    <x v="558"/>
    <x v="1071"/>
    <x v="1033"/>
    <n v="4760"/>
    <s v="Vordingborg"/>
    <n v="390"/>
    <n v="65"/>
    <x v="318"/>
    <n v="1"/>
    <s v="CE"/>
    <s v="Centralt værk"/>
    <n v="351100"/>
    <n v="350010"/>
    <x v="1225"/>
    <x v="7"/>
    <s v="cel"/>
    <d v="1975-01-01T00:00:00"/>
    <m/>
    <n v="259"/>
    <n v="70"/>
    <n v="0"/>
    <x v="1887"/>
    <n v="0"/>
    <n v="0"/>
    <n v="2.16"/>
    <n v="2.1419999999999999"/>
    <n v="0"/>
    <n v="1"/>
    <n v="0"/>
    <x v="0"/>
    <x v="0"/>
    <m/>
    <m/>
    <m/>
    <n v="9.79251"/>
    <m/>
    <m/>
    <m/>
    <m/>
    <m/>
    <m/>
    <m/>
    <m/>
    <m/>
    <m/>
    <m/>
    <m/>
    <m/>
    <m/>
    <s v="684568,89"/>
    <s v="6098015,39"/>
    <n v="9.79251"/>
    <n v="0"/>
    <n v="0"/>
  </r>
  <r>
    <n v="2161"/>
    <x v="1074"/>
    <s v=""/>
    <x v="2394"/>
    <n v="2017"/>
    <n v="27446469"/>
    <x v="558"/>
    <x v="1072"/>
    <x v="1045"/>
    <n v="7000"/>
    <s v="Fredericia"/>
    <n v="607"/>
    <n v="81"/>
    <x v="20"/>
    <n v="1"/>
    <s v="CE"/>
    <s v="Centralt værk"/>
    <n v="351100"/>
    <n v="350010"/>
    <x v="1226"/>
    <x v="8"/>
    <s v="cev"/>
    <d v="1997-01-01T00:00:00"/>
    <m/>
    <n v="830"/>
    <n v="302"/>
    <n v="217"/>
    <x v="1888"/>
    <n v="2088.33"/>
    <n v="2088.33"/>
    <n v="1278.702"/>
    <n v="1210.0608"/>
    <n v="0.24419200187090739"/>
    <n v="0.75580799812909261"/>
    <n v="0"/>
    <x v="0"/>
    <x v="0"/>
    <m/>
    <m/>
    <m/>
    <n v="0"/>
    <m/>
    <n v="0"/>
    <n v="4276"/>
    <m/>
    <m/>
    <m/>
    <m/>
    <m/>
    <m/>
    <m/>
    <m/>
    <m/>
    <m/>
    <m/>
    <s v="539037,02"/>
    <s v="6152000,83"/>
    <n v="4276"/>
    <n v="0"/>
    <n v="0"/>
  </r>
  <r>
    <n v="2161"/>
    <x v="1074"/>
    <s v=""/>
    <x v="2395"/>
    <n v="2017"/>
    <n v="27446469"/>
    <x v="558"/>
    <x v="1072"/>
    <x v="1045"/>
    <n v="7000"/>
    <s v="Fredericia"/>
    <n v="607"/>
    <n v="81"/>
    <x v="20"/>
    <n v="1"/>
    <s v="CE"/>
    <s v="Centralt værk"/>
    <n v="351100"/>
    <n v="350010"/>
    <x v="1227"/>
    <x v="0"/>
    <s v="fvv"/>
    <d v="1997-01-01T00:00:00"/>
    <m/>
    <n v="29.5"/>
    <n v="0"/>
    <n v="29"/>
    <x v="1889"/>
    <n v="4.8029999999999999"/>
    <n v="4.8029999999999999"/>
    <n v="0"/>
    <n v="0"/>
    <n v="1"/>
    <n v="0"/>
    <n v="0"/>
    <x v="0"/>
    <x v="0"/>
    <m/>
    <m/>
    <m/>
    <n v="0.09"/>
    <m/>
    <m/>
    <n v="72"/>
    <m/>
    <m/>
    <m/>
    <m/>
    <m/>
    <m/>
    <m/>
    <m/>
    <m/>
    <m/>
    <m/>
    <s v="539037,02"/>
    <s v="6152000,83"/>
    <n v="72.09"/>
    <n v="0"/>
    <n v="0"/>
  </r>
  <r>
    <n v="2161"/>
    <x v="1074"/>
    <s v=""/>
    <x v="2396"/>
    <n v="2017"/>
    <n v="27446469"/>
    <x v="558"/>
    <x v="1072"/>
    <x v="1045"/>
    <n v="7000"/>
    <s v="Fredericia"/>
    <n v="607"/>
    <n v="81"/>
    <x v="20"/>
    <n v="1"/>
    <s v="CE"/>
    <s v="Centralt værk"/>
    <n v="351100"/>
    <n v="350010"/>
    <x v="1035"/>
    <x v="5"/>
    <s v="cel"/>
    <d v="2012-01-01T00:00:00"/>
    <m/>
    <n v="0.8"/>
    <n v="0"/>
    <n v="0"/>
    <x v="21"/>
    <n v="0"/>
    <n v="0"/>
    <n v="0"/>
    <n v="0"/>
    <n v="0"/>
    <n v="1"/>
    <n v="0"/>
    <x v="0"/>
    <x v="0"/>
    <m/>
    <m/>
    <m/>
    <n v="0"/>
    <m/>
    <m/>
    <m/>
    <m/>
    <m/>
    <m/>
    <m/>
    <m/>
    <m/>
    <m/>
    <m/>
    <m/>
    <m/>
    <m/>
    <s v="539037,02"/>
    <s v="6152000,83"/>
    <n v="0"/>
    <n v="0"/>
    <n v="0"/>
  </r>
  <r>
    <n v="2161"/>
    <x v="1074"/>
    <s v=""/>
    <x v="2397"/>
    <n v="2017"/>
    <n v="27446469"/>
    <x v="558"/>
    <x v="1072"/>
    <x v="1045"/>
    <n v="7000"/>
    <s v="Fredericia"/>
    <n v="607"/>
    <n v="81"/>
    <x v="20"/>
    <n v="1"/>
    <s v="CE"/>
    <s v="Centralt værk"/>
    <n v="351100"/>
    <n v="350010"/>
    <x v="1036"/>
    <x v="5"/>
    <s v="cel"/>
    <d v="2008-01-01T00:00:00"/>
    <m/>
    <n v="5.4"/>
    <n v="2"/>
    <n v="0"/>
    <x v="21"/>
    <n v="0"/>
    <n v="0"/>
    <n v="0"/>
    <n v="0"/>
    <n v="0"/>
    <n v="1"/>
    <n v="0"/>
    <x v="0"/>
    <x v="0"/>
    <m/>
    <m/>
    <m/>
    <n v="0"/>
    <m/>
    <m/>
    <m/>
    <m/>
    <m/>
    <m/>
    <m/>
    <m/>
    <m/>
    <m/>
    <m/>
    <m/>
    <m/>
    <m/>
    <s v="539037,02"/>
    <s v="6152000,83"/>
    <n v="0"/>
    <n v="0"/>
    <n v="0"/>
  </r>
  <r>
    <n v="2161"/>
    <x v="1074"/>
    <s v=""/>
    <x v="2398"/>
    <n v="2017"/>
    <n v="27446469"/>
    <x v="558"/>
    <x v="1072"/>
    <x v="1045"/>
    <n v="7000"/>
    <s v="Fredericia"/>
    <n v="607"/>
    <n v="81"/>
    <x v="20"/>
    <n v="1"/>
    <s v="CE"/>
    <s v="Centralt værk"/>
    <n v="351100"/>
    <n v="350010"/>
    <x v="1228"/>
    <x v="8"/>
    <s v="cev"/>
    <d v="2017-05-01T00:00:00"/>
    <m/>
    <n v="280"/>
    <n v="90"/>
    <n v="230"/>
    <x v="1890"/>
    <n v="1415.211"/>
    <n v="1415.211"/>
    <n v="252"/>
    <n v="239.4"/>
    <n v="0.43273992080358376"/>
    <n v="0.56726007919641619"/>
    <n v="0"/>
    <x v="0"/>
    <x v="0"/>
    <m/>
    <m/>
    <m/>
    <m/>
    <m/>
    <m/>
    <n v="1.125"/>
    <m/>
    <m/>
    <m/>
    <n v="1634.05"/>
    <n v="0"/>
    <m/>
    <m/>
    <m/>
    <m/>
    <m/>
    <m/>
    <s v="539037,02"/>
    <s v="6152000,83"/>
    <n v="1.125"/>
    <n v="1634.05"/>
    <n v="0"/>
  </r>
  <r>
    <n v="2161"/>
    <x v="1075"/>
    <s v=""/>
    <x v="2399"/>
    <n v="2017"/>
    <n v="27446469"/>
    <x v="558"/>
    <x v="1073"/>
    <x v="1046"/>
    <n v="7400"/>
    <s v="Herning"/>
    <n v="657"/>
    <n v="163"/>
    <x v="58"/>
    <n v="1"/>
    <s v="CE"/>
    <s v="Centralt værk"/>
    <n v="351100"/>
    <n v="350010"/>
    <x v="1229"/>
    <x v="8"/>
    <s v="cev"/>
    <d v="1982-10-01T00:00:00"/>
    <m/>
    <n v="298.89999999999998"/>
    <n v="90.4"/>
    <n v="175"/>
    <x v="1891"/>
    <n v="2651.42"/>
    <n v="2651.42"/>
    <n v="1101.4523999999999"/>
    <n v="1018.9944"/>
    <n v="0.31509082828071561"/>
    <n v="0.68490917171928434"/>
    <n v="0"/>
    <x v="0"/>
    <x v="0"/>
    <m/>
    <m/>
    <m/>
    <m/>
    <m/>
    <n v="0"/>
    <n v="81.27"/>
    <m/>
    <m/>
    <m/>
    <n v="2873.32"/>
    <n v="0"/>
    <n v="1252.8"/>
    <n v="0"/>
    <m/>
    <m/>
    <m/>
    <m/>
    <s v="500400,92"/>
    <s v="6219628,44"/>
    <n v="81.27"/>
    <n v="4126.12"/>
    <n v="0"/>
  </r>
  <r>
    <n v="2161"/>
    <x v="1075"/>
    <s v=""/>
    <x v="2400"/>
    <n v="2017"/>
    <n v="27446469"/>
    <x v="558"/>
    <x v="1073"/>
    <x v="1046"/>
    <n v="7400"/>
    <s v="Herning"/>
    <n v="657"/>
    <n v="163"/>
    <x v="58"/>
    <n v="1"/>
    <s v="CE"/>
    <s v="Centralt værk"/>
    <n v="351100"/>
    <n v="350010"/>
    <x v="1227"/>
    <x v="0"/>
    <s v="fvv"/>
    <d v="1982-01-01T00:00:00"/>
    <m/>
    <n v="7"/>
    <n v="0"/>
    <n v="0"/>
    <x v="1892"/>
    <n v="0.80300000000000005"/>
    <n v="0"/>
    <n v="0"/>
    <n v="0"/>
    <n v="1"/>
    <n v="0"/>
    <n v="0"/>
    <x v="0"/>
    <x v="0"/>
    <m/>
    <m/>
    <m/>
    <m/>
    <m/>
    <m/>
    <m/>
    <m/>
    <m/>
    <m/>
    <m/>
    <m/>
    <m/>
    <n v="1.57"/>
    <m/>
    <m/>
    <m/>
    <m/>
    <s v="500400,92"/>
    <s v="6219628,44"/>
    <n v="0"/>
    <n v="1.57"/>
    <n v="0"/>
  </r>
  <r>
    <n v="2161"/>
    <x v="1075"/>
    <s v=""/>
    <x v="2401"/>
    <n v="2017"/>
    <n v="27446469"/>
    <x v="558"/>
    <x v="1073"/>
    <x v="1046"/>
    <n v="7400"/>
    <s v="Herning"/>
    <n v="657"/>
    <n v="163"/>
    <x v="58"/>
    <n v="1"/>
    <s v="CE"/>
    <s v="Centralt værk"/>
    <n v="351100"/>
    <n v="350010"/>
    <x v="17"/>
    <x v="5"/>
    <s v="kvt"/>
    <d v="1982-01-01T00:00:00"/>
    <m/>
    <n v="0.25"/>
    <n v="0"/>
    <n v="0"/>
    <x v="1893"/>
    <n v="0"/>
    <n v="0"/>
    <n v="0"/>
    <n v="0"/>
    <n v="1"/>
    <n v="0"/>
    <n v="0"/>
    <x v="0"/>
    <x v="0"/>
    <m/>
    <m/>
    <m/>
    <n v="2.9377529999999999E-2"/>
    <m/>
    <m/>
    <m/>
    <m/>
    <m/>
    <m/>
    <m/>
    <m/>
    <m/>
    <m/>
    <m/>
    <m/>
    <m/>
    <m/>
    <s v="500400,92"/>
    <s v="6219628,44"/>
    <n v="2.9377529999999999E-2"/>
    <n v="0"/>
    <n v="0"/>
  </r>
  <r>
    <n v="2161"/>
    <x v="1075"/>
    <s v=""/>
    <x v="2402"/>
    <n v="2017"/>
    <n v="27446469"/>
    <x v="558"/>
    <x v="1073"/>
    <x v="1046"/>
    <n v="7400"/>
    <s v="Herning"/>
    <n v="657"/>
    <n v="163"/>
    <x v="58"/>
    <n v="1"/>
    <s v="CE"/>
    <s v="Centralt værk"/>
    <n v="351100"/>
    <n v="350010"/>
    <x v="1230"/>
    <x v="17"/>
    <s v="fvv"/>
    <d v="2002-01-01T00:00:00"/>
    <m/>
    <n v="0.09"/>
    <n v="0"/>
    <n v="0"/>
    <x v="1894"/>
    <n v="0"/>
    <n v="0"/>
    <n v="0"/>
    <n v="0"/>
    <n v="1"/>
    <n v="0"/>
    <n v="0"/>
    <x v="0"/>
    <x v="0"/>
    <m/>
    <m/>
    <m/>
    <n v="4.7348400000000006E-3"/>
    <m/>
    <m/>
    <m/>
    <m/>
    <m/>
    <m/>
    <m/>
    <m/>
    <m/>
    <m/>
    <m/>
    <m/>
    <m/>
    <m/>
    <s v="500400,92"/>
    <s v="6219628,44"/>
    <n v="4.7348400000000006E-3"/>
    <n v="0"/>
    <n v="0"/>
  </r>
  <r>
    <n v="2161"/>
    <x v="1076"/>
    <s v=""/>
    <x v="2403"/>
    <n v="2017"/>
    <n v="27446469"/>
    <x v="558"/>
    <x v="1074"/>
    <x v="1047"/>
    <n v="2450"/>
    <s v="København SV"/>
    <n v="101"/>
    <n v="2"/>
    <x v="5"/>
    <n v="1"/>
    <s v="CE"/>
    <s v="Centralt værk"/>
    <n v="351100"/>
    <n v="350010"/>
    <x v="1231"/>
    <x v="8"/>
    <s v="cev"/>
    <d v="1985-01-01T00:00:00"/>
    <m/>
    <n v="292"/>
    <n v="82"/>
    <n v="250"/>
    <x v="1895"/>
    <n v="834.577"/>
    <n v="834.577"/>
    <n v="286.6644"/>
    <n v="270.36"/>
    <n v="0.32185347357574179"/>
    <n v="0.67814652642425821"/>
    <n v="0"/>
    <x v="0"/>
    <x v="0"/>
    <m/>
    <m/>
    <m/>
    <m/>
    <m/>
    <m/>
    <n v="1296.5170000000001"/>
    <m/>
    <m/>
    <m/>
    <m/>
    <m/>
    <m/>
    <m/>
    <m/>
    <m/>
    <m/>
    <m/>
    <s v="723827,86"/>
    <s v="6173653,93"/>
    <n v="1296.5170000000001"/>
    <n v="0"/>
    <n v="0"/>
  </r>
  <r>
    <n v="2161"/>
    <x v="1076"/>
    <s v=""/>
    <x v="2404"/>
    <n v="2017"/>
    <n v="27446469"/>
    <x v="558"/>
    <x v="1074"/>
    <x v="1047"/>
    <n v="2450"/>
    <s v="København SV"/>
    <n v="101"/>
    <n v="2"/>
    <x v="5"/>
    <n v="1"/>
    <s v="CE"/>
    <s v="Centralt værk"/>
    <n v="351100"/>
    <n v="350010"/>
    <x v="1232"/>
    <x v="7"/>
    <s v="cev"/>
    <d v="2004-01-01T00:00:00"/>
    <m/>
    <n v="124"/>
    <n v="23.2"/>
    <n v="94"/>
    <x v="1896"/>
    <n v="363.91300000000001"/>
    <n v="363.91300000000001"/>
    <n v="158.23439999999999"/>
    <n v="156.3768"/>
    <n v="0.29055022930212948"/>
    <n v="0.70944977069787052"/>
    <n v="0"/>
    <x v="0"/>
    <x v="0"/>
    <m/>
    <m/>
    <m/>
    <m/>
    <m/>
    <m/>
    <n v="626.24800000000005"/>
    <m/>
    <m/>
    <m/>
    <m/>
    <m/>
    <m/>
    <m/>
    <m/>
    <m/>
    <m/>
    <m/>
    <s v="723827,86"/>
    <s v="6173653,93"/>
    <n v="626.24800000000005"/>
    <n v="0"/>
    <n v="0"/>
  </r>
  <r>
    <n v="2161"/>
    <x v="1076"/>
    <s v=""/>
    <x v="2405"/>
    <n v="2017"/>
    <n v="27446469"/>
    <x v="558"/>
    <x v="1074"/>
    <x v="1047"/>
    <n v="2450"/>
    <s v="København SV"/>
    <n v="101"/>
    <n v="2"/>
    <x v="5"/>
    <n v="1"/>
    <s v="CE"/>
    <s v="Centralt værk"/>
    <n v="351100"/>
    <n v="350010"/>
    <x v="1233"/>
    <x v="0"/>
    <s v="fvv"/>
    <d v="2006-01-01T00:00:00"/>
    <m/>
    <n v="106.8"/>
    <n v="0"/>
    <n v="100"/>
    <x v="1897"/>
    <n v="774.82600000000002"/>
    <n v="774.82600000000002"/>
    <n v="0"/>
    <n v="0"/>
    <n v="1"/>
    <n v="0"/>
    <n v="0"/>
    <x v="0"/>
    <x v="0"/>
    <m/>
    <m/>
    <m/>
    <n v="0"/>
    <m/>
    <m/>
    <n v="795.07299999999998"/>
    <m/>
    <m/>
    <m/>
    <m/>
    <m/>
    <m/>
    <m/>
    <m/>
    <m/>
    <m/>
    <m/>
    <s v="723827,86"/>
    <s v="6173653,93"/>
    <n v="795.07299999999998"/>
    <n v="0"/>
    <n v="0"/>
  </r>
  <r>
    <n v="2161"/>
    <x v="1076"/>
    <s v=""/>
    <x v="2406"/>
    <n v="2017"/>
    <n v="27446469"/>
    <x v="558"/>
    <x v="1074"/>
    <x v="1047"/>
    <n v="2450"/>
    <s v="København SV"/>
    <n v="101"/>
    <n v="2"/>
    <x v="5"/>
    <n v="1"/>
    <s v="CE"/>
    <s v="Centralt værk"/>
    <n v="351100"/>
    <n v="350010"/>
    <x v="1234"/>
    <x v="0"/>
    <s v="fvv"/>
    <d v="2006-01-01T00:00:00"/>
    <m/>
    <n v="106.8"/>
    <n v="0"/>
    <n v="100"/>
    <x v="21"/>
    <n v="0"/>
    <n v="0"/>
    <n v="0"/>
    <n v="0"/>
    <n v="1"/>
    <n v="0"/>
    <n v="0"/>
    <x v="0"/>
    <x v="0"/>
    <m/>
    <m/>
    <m/>
    <n v="0"/>
    <m/>
    <m/>
    <n v="0"/>
    <m/>
    <m/>
    <m/>
    <m/>
    <m/>
    <m/>
    <m/>
    <m/>
    <m/>
    <m/>
    <m/>
    <s v="723827,86"/>
    <s v="6173653,93"/>
    <n v="0"/>
    <n v="0"/>
    <n v="0"/>
  </r>
  <r>
    <n v="2161"/>
    <x v="1076"/>
    <s v=""/>
    <x v="2407"/>
    <n v="2017"/>
    <n v="27446469"/>
    <x v="558"/>
    <x v="1074"/>
    <x v="1047"/>
    <n v="2450"/>
    <s v="København SV"/>
    <n v="101"/>
    <n v="2"/>
    <x v="5"/>
    <n v="1"/>
    <s v="CE"/>
    <s v="Centralt værk"/>
    <n v="351100"/>
    <n v="350010"/>
    <x v="1235"/>
    <x v="5"/>
    <s v="cel"/>
    <d v="2007-01-24T00:00:00"/>
    <m/>
    <n v="1.3"/>
    <n v="1.3"/>
    <n v="0"/>
    <x v="21"/>
    <n v="0"/>
    <n v="0"/>
    <n v="0"/>
    <n v="0"/>
    <n v="0"/>
    <n v="1"/>
    <n v="0"/>
    <x v="0"/>
    <x v="0"/>
    <m/>
    <m/>
    <m/>
    <n v="0"/>
    <m/>
    <m/>
    <m/>
    <m/>
    <m/>
    <m/>
    <m/>
    <m/>
    <m/>
    <m/>
    <m/>
    <m/>
    <m/>
    <m/>
    <s v="723827,86"/>
    <s v="6173653,93"/>
    <n v="0"/>
    <n v="0"/>
    <n v="0"/>
  </r>
  <r>
    <n v="2161"/>
    <x v="1076"/>
    <s v=""/>
    <x v="2408"/>
    <n v="2017"/>
    <n v="27446469"/>
    <x v="558"/>
    <x v="1074"/>
    <x v="1047"/>
    <n v="2450"/>
    <s v="København SV"/>
    <n v="101"/>
    <n v="2"/>
    <x v="5"/>
    <n v="1"/>
    <s v="CE"/>
    <s v="Centralt værk"/>
    <n v="351100"/>
    <n v="350010"/>
    <x v="1236"/>
    <x v="8"/>
    <s v="cev"/>
    <d v="1926-01-25T00:00:00"/>
    <d v="2018-06-26T00:00:00"/>
    <n v="317"/>
    <n v="40"/>
    <n v="240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723827,86"/>
    <s v="6173653,93"/>
    <n v="0"/>
    <n v="0"/>
    <n v="0"/>
  </r>
  <r>
    <n v="2161"/>
    <x v="1077"/>
    <s v=""/>
    <x v="2409"/>
    <n v="2017"/>
    <n v="27446469"/>
    <x v="558"/>
    <x v="1075"/>
    <x v="1048"/>
    <n v="2100"/>
    <s v="København Ø"/>
    <n v="101"/>
    <n v="2"/>
    <x v="5"/>
    <n v="1"/>
    <s v="CE"/>
    <s v="Centralt værk"/>
    <n v="351100"/>
    <n v="350010"/>
    <x v="1237"/>
    <x v="7"/>
    <s v="cev"/>
    <d v="1995-01-01T00:00:00"/>
    <m/>
    <n v="243"/>
    <n v="78.5"/>
    <n v="135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725352,2"/>
    <s v="6179907,06"/>
    <n v="0"/>
    <n v="0"/>
    <n v="0"/>
  </r>
  <r>
    <n v="2161"/>
    <x v="1077"/>
    <s v=""/>
    <x v="2410"/>
    <n v="2017"/>
    <n v="27446469"/>
    <x v="558"/>
    <x v="1075"/>
    <x v="1048"/>
    <n v="2100"/>
    <s v="København Ø"/>
    <n v="101"/>
    <n v="2"/>
    <x v="5"/>
    <n v="1"/>
    <s v="CE"/>
    <s v="Centralt værk"/>
    <n v="351100"/>
    <n v="350010"/>
    <x v="1238"/>
    <x v="0"/>
    <s v="fvv"/>
    <d v="2007-03-15T00:00:00"/>
    <m/>
    <n v="141.1"/>
    <n v="0"/>
    <n v="128"/>
    <x v="1898"/>
    <n v="1382.837"/>
    <n v="1382.837"/>
    <n v="0"/>
    <n v="0"/>
    <n v="1"/>
    <n v="0"/>
    <n v="0"/>
    <x v="0"/>
    <x v="0"/>
    <m/>
    <m/>
    <m/>
    <m/>
    <m/>
    <m/>
    <n v="1544.77"/>
    <m/>
    <m/>
    <m/>
    <m/>
    <m/>
    <m/>
    <m/>
    <m/>
    <m/>
    <m/>
    <m/>
    <s v="725352,2"/>
    <s v="6179907,06"/>
    <n v="1544.77"/>
    <n v="0"/>
    <n v="0"/>
  </r>
  <r>
    <n v="2161"/>
    <x v="1077"/>
    <s v=""/>
    <x v="2411"/>
    <n v="2017"/>
    <n v="27446469"/>
    <x v="558"/>
    <x v="1075"/>
    <x v="1048"/>
    <n v="2100"/>
    <s v="København Ø"/>
    <n v="101"/>
    <n v="2"/>
    <x v="5"/>
    <n v="1"/>
    <s v="CE"/>
    <s v="Centralt værk"/>
    <n v="351100"/>
    <n v="350010"/>
    <x v="1239"/>
    <x v="0"/>
    <s v="fvv"/>
    <d v="2008-06-01T00:00:00"/>
    <m/>
    <n v="140.69999999999999"/>
    <n v="0"/>
    <n v="128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725352,2"/>
    <s v="6179907,06"/>
    <n v="0"/>
    <n v="0"/>
    <n v="0"/>
  </r>
  <r>
    <n v="2161"/>
    <x v="1078"/>
    <s v=""/>
    <x v="2412"/>
    <n v="2017"/>
    <n v="27446469"/>
    <x v="558"/>
    <x v="1076"/>
    <x v="1049"/>
    <n v="6700"/>
    <s v="Esbjerg"/>
    <n v="561"/>
    <n v="126"/>
    <x v="284"/>
    <n v="1"/>
    <s v="CE"/>
    <s v="Centralt værk"/>
    <n v="351100"/>
    <n v="350010"/>
    <x v="1240"/>
    <x v="8"/>
    <s v="cev"/>
    <d v="1992-07-01T00:00:00"/>
    <m/>
    <n v="872.3"/>
    <n v="373.3"/>
    <n v="443.9"/>
    <x v="1899"/>
    <n v="1894.624"/>
    <n v="1892.078"/>
    <n v="3270.1824000000001"/>
    <n v="2976.0336000000002"/>
    <n v="0.11590642392052178"/>
    <n v="0.88409357607947825"/>
    <n v="0"/>
    <x v="10"/>
    <x v="0"/>
    <m/>
    <n v="126.67653999999999"/>
    <m/>
    <m/>
    <m/>
    <n v="0.19136"/>
    <m/>
    <m/>
    <m/>
    <m/>
    <m/>
    <m/>
    <m/>
    <m/>
    <m/>
    <m/>
    <m/>
    <m/>
    <s v="465555,75"/>
    <s v="6145706,98"/>
    <n v="8173.0758999999998"/>
    <n v="0"/>
    <n v="0"/>
  </r>
  <r>
    <n v="2161"/>
    <x v="1078"/>
    <s v=""/>
    <x v="2413"/>
    <n v="2017"/>
    <n v="27446469"/>
    <x v="558"/>
    <x v="1076"/>
    <x v="1049"/>
    <n v="6700"/>
    <s v="Esbjerg"/>
    <n v="561"/>
    <n v="126"/>
    <x v="284"/>
    <n v="1"/>
    <s v="CE"/>
    <s v="Centralt værk"/>
    <n v="351100"/>
    <n v="350010"/>
    <x v="17"/>
    <x v="5"/>
    <s v="cel"/>
    <d v="1992-07-01T00:00:00"/>
    <m/>
    <n v="1.04"/>
    <n v="0"/>
    <n v="0"/>
    <x v="21"/>
    <n v="0"/>
    <n v="0"/>
    <n v="0"/>
    <n v="0"/>
    <n v="0"/>
    <n v="1"/>
    <n v="0"/>
    <x v="0"/>
    <x v="0"/>
    <m/>
    <m/>
    <m/>
    <n v="0"/>
    <m/>
    <m/>
    <m/>
    <m/>
    <m/>
    <m/>
    <m/>
    <m/>
    <m/>
    <m/>
    <m/>
    <m/>
    <m/>
    <m/>
    <s v="465555,75"/>
    <s v="6145706,98"/>
    <n v="0"/>
    <n v="0"/>
    <n v="0"/>
  </r>
  <r>
    <n v="2161"/>
    <x v="1078"/>
    <s v=""/>
    <x v="2414"/>
    <n v="2017"/>
    <n v="27446469"/>
    <x v="558"/>
    <x v="1076"/>
    <x v="1049"/>
    <n v="6700"/>
    <s v="Esbjerg"/>
    <n v="561"/>
    <n v="126"/>
    <x v="284"/>
    <n v="1"/>
    <s v="CE"/>
    <s v="Centralt værk"/>
    <n v="351100"/>
    <n v="350010"/>
    <x v="57"/>
    <x v="2"/>
    <s v="fvv"/>
    <d v="1992-07-01T00:00:00"/>
    <m/>
    <n v="30"/>
    <n v="0"/>
    <n v="30"/>
    <x v="1900"/>
    <n v="79.296999999999997"/>
    <n v="79.296999999999997"/>
    <n v="0"/>
    <n v="0"/>
    <n v="1"/>
    <n v="0"/>
    <n v="0"/>
    <x v="0"/>
    <x v="0"/>
    <m/>
    <m/>
    <m/>
    <m/>
    <m/>
    <m/>
    <m/>
    <m/>
    <m/>
    <m/>
    <m/>
    <m/>
    <m/>
    <m/>
    <m/>
    <m/>
    <m/>
    <n v="95.346000000000004"/>
    <s v="465555,75"/>
    <s v="6145706,98"/>
    <n v="0"/>
    <n v="0"/>
    <n v="95.346000000000004"/>
  </r>
  <r>
    <n v="2163"/>
    <x v="1079"/>
    <s v=""/>
    <x v="2415"/>
    <n v="2017"/>
    <n v="33776039"/>
    <x v="559"/>
    <x v="1077"/>
    <x v="1050"/>
    <n v="6640"/>
    <s v="Lunderskov"/>
    <n v="621"/>
    <n v="81"/>
    <x v="20"/>
    <m/>
    <s v="ER"/>
    <s v="Erhvervsværk"/>
    <n v="101110"/>
    <n v="100010"/>
    <x v="1241"/>
    <x v="6"/>
    <s v="pvp"/>
    <d v="2012-01-01T00:00:00"/>
    <d v="2018-10-01T00:00:00"/>
    <n v="4"/>
    <n v="0"/>
    <n v="4"/>
    <x v="1901"/>
    <n v="15.173999999999999"/>
    <n v="15.173999999999999"/>
    <n v="0"/>
    <n v="0"/>
    <n v="1"/>
    <n v="0"/>
    <n v="0"/>
    <x v="0"/>
    <x v="0"/>
    <m/>
    <m/>
    <m/>
    <m/>
    <m/>
    <m/>
    <m/>
    <m/>
    <m/>
    <m/>
    <m/>
    <m/>
    <m/>
    <m/>
    <n v="15.173999999999999"/>
    <m/>
    <m/>
    <m/>
    <s v="519798,45"/>
    <s v="6147923,76"/>
    <n v="0"/>
    <n v="15.173999999999999"/>
    <n v="0"/>
  </r>
  <r>
    <n v="2163"/>
    <x v="1079"/>
    <s v=""/>
    <x v="2416"/>
    <n v="2017"/>
    <n v="33776039"/>
    <x v="559"/>
    <x v="1077"/>
    <x v="1050"/>
    <n v="6640"/>
    <s v="Lunderskov"/>
    <n v="621"/>
    <n v="81"/>
    <x v="20"/>
    <m/>
    <s v="ER"/>
    <s v="Erhvervsværk"/>
    <n v="101110"/>
    <n v="100010"/>
    <x v="1242"/>
    <x v="0"/>
    <s v="pvp"/>
    <d v="1900-09-01T00:00:00"/>
    <d v="2018-10-01T00:00:00"/>
    <n v="11.2"/>
    <n v="0"/>
    <n v="10"/>
    <x v="21"/>
    <n v="0"/>
    <n v="0"/>
    <n v="0"/>
    <n v="0"/>
    <n v="0"/>
    <n v="0"/>
    <n v="1"/>
    <x v="0"/>
    <x v="0"/>
    <m/>
    <m/>
    <m/>
    <m/>
    <m/>
    <m/>
    <m/>
    <m/>
    <m/>
    <m/>
    <m/>
    <n v="0"/>
    <m/>
    <m/>
    <m/>
    <m/>
    <m/>
    <m/>
    <s v="519798,45"/>
    <s v="6147923,76"/>
    <n v="0"/>
    <n v="0"/>
    <n v="0"/>
  </r>
  <r>
    <n v="2163"/>
    <x v="1080"/>
    <s v=""/>
    <x v="2417"/>
    <n v="2017"/>
    <n v="33776039"/>
    <x v="559"/>
    <x v="1078"/>
    <x v="1051"/>
    <n v="8723"/>
    <s v="Løsning"/>
    <n v="766"/>
    <n v="147"/>
    <x v="112"/>
    <n v="1"/>
    <s v="ER"/>
    <s v="Erhvervsværk"/>
    <n v="101110"/>
    <n v="100010"/>
    <x v="1243"/>
    <x v="0"/>
    <s v="pvp"/>
    <d v="1970-01-01T00:00:00"/>
    <m/>
    <n v="12.5"/>
    <n v="0"/>
    <n v="11"/>
    <x v="21"/>
    <n v="0"/>
    <n v="0"/>
    <n v="0"/>
    <n v="0"/>
    <n v="0"/>
    <n v="0"/>
    <n v="1"/>
    <x v="0"/>
    <x v="0"/>
    <m/>
    <m/>
    <m/>
    <n v="0"/>
    <m/>
    <n v="0"/>
    <m/>
    <m/>
    <m/>
    <m/>
    <m/>
    <m/>
    <m/>
    <n v="0"/>
    <m/>
    <m/>
    <m/>
    <m/>
    <s v="542079,54"/>
    <s v="6183982,61"/>
    <n v="0"/>
    <n v="0"/>
    <n v="0"/>
  </r>
  <r>
    <n v="2163"/>
    <x v="1080"/>
    <s v=""/>
    <x v="2418"/>
    <n v="2017"/>
    <n v="33776039"/>
    <x v="559"/>
    <x v="1078"/>
    <x v="1051"/>
    <n v="8723"/>
    <s v="Løsning"/>
    <n v="766"/>
    <n v="147"/>
    <x v="112"/>
    <n v="1"/>
    <s v="ER"/>
    <s v="Erhvervsværk"/>
    <n v="101110"/>
    <n v="100010"/>
    <x v="1244"/>
    <x v="0"/>
    <s v="pvp"/>
    <d v="1990-01-01T00:00:00"/>
    <m/>
    <n v="17.829999999999998"/>
    <n v="0"/>
    <n v="0"/>
    <x v="21"/>
    <n v="0"/>
    <n v="0"/>
    <n v="0"/>
    <n v="0"/>
    <n v="0"/>
    <n v="0"/>
    <n v="1"/>
    <x v="0"/>
    <x v="0"/>
    <m/>
    <m/>
    <m/>
    <m/>
    <m/>
    <n v="0"/>
    <n v="0"/>
    <m/>
    <m/>
    <m/>
    <m/>
    <m/>
    <m/>
    <m/>
    <m/>
    <m/>
    <m/>
    <m/>
    <s v="542079,54"/>
    <s v="6183982,61"/>
    <n v="0"/>
    <n v="0"/>
    <n v="0"/>
  </r>
  <r>
    <n v="2163"/>
    <x v="1080"/>
    <s v=""/>
    <x v="2419"/>
    <n v="2017"/>
    <n v="33776039"/>
    <x v="559"/>
    <x v="1078"/>
    <x v="1051"/>
    <n v="8723"/>
    <s v="Løsning"/>
    <n v="766"/>
    <n v="147"/>
    <x v="112"/>
    <n v="1"/>
    <s v="ER"/>
    <s v="Erhvervsværk"/>
    <n v="101110"/>
    <n v="100010"/>
    <x v="1245"/>
    <x v="0"/>
    <s v="pvp"/>
    <d v="1980-01-01T00:00:00"/>
    <m/>
    <n v="7.26"/>
    <n v="0"/>
    <n v="0"/>
    <x v="21"/>
    <n v="0"/>
    <n v="0"/>
    <n v="0"/>
    <n v="0"/>
    <n v="0"/>
    <n v="0"/>
    <n v="1"/>
    <x v="0"/>
    <x v="0"/>
    <m/>
    <m/>
    <m/>
    <m/>
    <m/>
    <n v="0"/>
    <n v="0"/>
    <m/>
    <m/>
    <m/>
    <m/>
    <m/>
    <m/>
    <m/>
    <m/>
    <m/>
    <m/>
    <m/>
    <s v="542079,54"/>
    <s v="6183982,61"/>
    <n v="0"/>
    <n v="0"/>
    <n v="0"/>
  </r>
  <r>
    <n v="2163"/>
    <x v="1080"/>
    <s v=""/>
    <x v="2420"/>
    <n v="2017"/>
    <n v="33776039"/>
    <x v="559"/>
    <x v="1078"/>
    <x v="1051"/>
    <n v="8723"/>
    <s v="Løsning"/>
    <n v="766"/>
    <n v="147"/>
    <x v="112"/>
    <n v="1"/>
    <s v="ER"/>
    <s v="Erhvervsværk"/>
    <n v="101110"/>
    <n v="100010"/>
    <x v="800"/>
    <x v="6"/>
    <s v="pvp"/>
    <d v="1970-01-01T00:00:00"/>
    <m/>
    <n v="48"/>
    <n v="0"/>
    <n v="40"/>
    <x v="1902"/>
    <n v="24.7104"/>
    <n v="24.7104"/>
    <n v="0"/>
    <n v="0"/>
    <n v="1"/>
    <n v="0"/>
    <n v="0"/>
    <x v="0"/>
    <x v="0"/>
    <m/>
    <m/>
    <m/>
    <m/>
    <m/>
    <m/>
    <m/>
    <m/>
    <m/>
    <m/>
    <m/>
    <m/>
    <m/>
    <m/>
    <n v="24.7104"/>
    <m/>
    <m/>
    <m/>
    <s v="542079,54"/>
    <s v="6183982,61"/>
    <n v="0"/>
    <n v="24.7104"/>
    <n v="0"/>
  </r>
  <r>
    <n v="2167"/>
    <x v="1081"/>
    <s v=""/>
    <x v="2421"/>
    <n v="2017"/>
    <n v="33912773"/>
    <x v="560"/>
    <x v="1079"/>
    <x v="1052"/>
    <n v="2670"/>
    <s v="Greve"/>
    <n v="253"/>
    <n v="2"/>
    <x v="5"/>
    <m/>
    <s v="FJ"/>
    <s v="Fjernvarmeværk"/>
    <n v="353000"/>
    <n v="350030"/>
    <x v="13"/>
    <x v="0"/>
    <s v="fvv"/>
    <d v="1980-01-01T00:00:00"/>
    <m/>
    <n v="4.4000000000000004"/>
    <n v="0"/>
    <n v="3.67"/>
    <x v="1903"/>
    <n v="3.4000000000000002E-2"/>
    <n v="3.4000000000000002E-2"/>
    <n v="0"/>
    <n v="0"/>
    <n v="1"/>
    <n v="0"/>
    <n v="0"/>
    <x v="0"/>
    <x v="0"/>
    <m/>
    <m/>
    <m/>
    <m/>
    <m/>
    <m/>
    <n v="4.4985600000000001E-2"/>
    <m/>
    <m/>
    <m/>
    <m/>
    <m/>
    <m/>
    <m/>
    <m/>
    <m/>
    <m/>
    <m/>
    <s v="706364,42"/>
    <s v="6165144,21"/>
    <n v="4.4985600000000001E-2"/>
    <n v="0"/>
    <n v="0"/>
  </r>
  <r>
    <n v="2167"/>
    <x v="1081"/>
    <s v=""/>
    <x v="2422"/>
    <n v="2017"/>
    <n v="33912773"/>
    <x v="560"/>
    <x v="1079"/>
    <x v="1052"/>
    <n v="2670"/>
    <s v="Greve"/>
    <n v="253"/>
    <n v="2"/>
    <x v="5"/>
    <m/>
    <s v="FJ"/>
    <s v="Fjernvarmeværk"/>
    <n v="353000"/>
    <n v="350030"/>
    <x v="16"/>
    <x v="0"/>
    <s v="fvv"/>
    <d v="1980-01-01T00:00:00"/>
    <m/>
    <n v="6.45"/>
    <n v="0"/>
    <n v="5.83"/>
    <x v="1904"/>
    <n v="3.5999999999999997E-2"/>
    <n v="3.5999999999999997E-2"/>
    <n v="0"/>
    <n v="0"/>
    <n v="1"/>
    <n v="0"/>
    <n v="0"/>
    <x v="0"/>
    <x v="0"/>
    <m/>
    <m/>
    <m/>
    <m/>
    <m/>
    <m/>
    <n v="4.7634839999999998E-2"/>
    <m/>
    <m/>
    <m/>
    <m/>
    <m/>
    <m/>
    <m/>
    <m/>
    <m/>
    <m/>
    <m/>
    <s v="706364,42"/>
    <s v="6165144,21"/>
    <n v="4.7634839999999998E-2"/>
    <n v="0"/>
    <n v="0"/>
  </r>
  <r>
    <n v="2167"/>
    <x v="1081"/>
    <s v=""/>
    <x v="2423"/>
    <n v="2017"/>
    <n v="33912773"/>
    <x v="560"/>
    <x v="1079"/>
    <x v="1052"/>
    <n v="2670"/>
    <s v="Greve"/>
    <n v="253"/>
    <n v="2"/>
    <x v="5"/>
    <m/>
    <s v="FJ"/>
    <s v="Fjernvarmeværk"/>
    <n v="353000"/>
    <n v="350030"/>
    <x v="76"/>
    <x v="0"/>
    <s v="fvv"/>
    <d v="1985-06-01T00:00:00"/>
    <m/>
    <n v="8.4"/>
    <n v="0"/>
    <n v="7.32"/>
    <x v="1905"/>
    <n v="8.6999999999999994E-2"/>
    <n v="8.6999999999999994E-2"/>
    <n v="0"/>
    <n v="0"/>
    <n v="1"/>
    <n v="0"/>
    <n v="0"/>
    <x v="0"/>
    <x v="0"/>
    <m/>
    <m/>
    <m/>
    <m/>
    <m/>
    <m/>
    <n v="0.11512116"/>
    <m/>
    <m/>
    <m/>
    <m/>
    <m/>
    <m/>
    <m/>
    <m/>
    <m/>
    <m/>
    <m/>
    <s v="706364,42"/>
    <s v="6165144,21"/>
    <n v="0.11512116"/>
    <n v="0"/>
    <n v="0"/>
  </r>
  <r>
    <n v="2167"/>
    <x v="1082"/>
    <s v=""/>
    <x v="2424"/>
    <n v="2017"/>
    <n v="33912773"/>
    <x v="560"/>
    <x v="1080"/>
    <x v="1053"/>
    <n v="2670"/>
    <s v="Greve"/>
    <n v="253"/>
    <n v="2"/>
    <x v="5"/>
    <n v="1"/>
    <s v="FJ"/>
    <s v="Fjernvarmeværk"/>
    <n v="353000"/>
    <n v="350030"/>
    <x v="13"/>
    <x v="0"/>
    <s v="fvv"/>
    <d v="1972-01-01T00:00:00"/>
    <m/>
    <n v="10.109"/>
    <n v="0"/>
    <n v="9.3000000000000007"/>
    <x v="1906"/>
    <n v="0.10143000000000001"/>
    <n v="0.10143000000000001"/>
    <n v="0"/>
    <n v="0"/>
    <n v="1"/>
    <n v="0"/>
    <n v="0"/>
    <x v="0"/>
    <x v="0"/>
    <m/>
    <m/>
    <m/>
    <n v="0.23681373999999999"/>
    <m/>
    <n v="0"/>
    <m/>
    <m/>
    <m/>
    <m/>
    <m/>
    <m/>
    <m/>
    <m/>
    <m/>
    <m/>
    <m/>
    <m/>
    <s v="709593,59"/>
    <s v="6166308,55"/>
    <n v="0.23681373999999999"/>
    <n v="0"/>
    <n v="0"/>
  </r>
  <r>
    <n v="2167"/>
    <x v="1082"/>
    <s v=""/>
    <x v="2425"/>
    <n v="2017"/>
    <n v="33912773"/>
    <x v="560"/>
    <x v="1080"/>
    <x v="1053"/>
    <n v="2670"/>
    <s v="Greve"/>
    <n v="253"/>
    <n v="2"/>
    <x v="5"/>
    <n v="1"/>
    <s v="FJ"/>
    <s v="Fjernvarmeværk"/>
    <n v="353000"/>
    <n v="350030"/>
    <x v="76"/>
    <x v="0"/>
    <s v="fvv"/>
    <d v="1974-01-01T00:00:00"/>
    <m/>
    <n v="6.3369999999999997"/>
    <n v="0"/>
    <n v="5.83"/>
    <x v="1907"/>
    <n v="3.1379999999999998E-2"/>
    <n v="3.1379999999999998E-2"/>
    <n v="0"/>
    <n v="0"/>
    <n v="1"/>
    <n v="0"/>
    <n v="0"/>
    <x v="0"/>
    <x v="0"/>
    <m/>
    <m/>
    <m/>
    <n v="7.3282409999999992E-2"/>
    <m/>
    <n v="0"/>
    <m/>
    <m/>
    <m/>
    <m/>
    <m/>
    <m/>
    <m/>
    <m/>
    <m/>
    <m/>
    <m/>
    <m/>
    <s v="709593,59"/>
    <s v="6166308,55"/>
    <n v="7.3282409999999992E-2"/>
    <n v="0"/>
    <n v="0"/>
  </r>
  <r>
    <n v="2167"/>
    <x v="1082"/>
    <s v=""/>
    <x v="2426"/>
    <n v="2017"/>
    <n v="33912773"/>
    <x v="560"/>
    <x v="1080"/>
    <x v="1053"/>
    <n v="2670"/>
    <s v="Greve"/>
    <n v="253"/>
    <n v="2"/>
    <x v="5"/>
    <n v="1"/>
    <s v="FJ"/>
    <s v="Fjernvarmeværk"/>
    <n v="353000"/>
    <n v="350030"/>
    <x v="4"/>
    <x v="0"/>
    <s v="fvv"/>
    <d v="1976-01-01T00:00:00"/>
    <m/>
    <n v="20.216999999999999"/>
    <n v="0"/>
    <n v="18.600000000000001"/>
    <x v="1908"/>
    <n v="0.38018000000000002"/>
    <n v="0.38018000000000002"/>
    <n v="0"/>
    <n v="0"/>
    <n v="1"/>
    <n v="0"/>
    <n v="0"/>
    <x v="0"/>
    <x v="0"/>
    <m/>
    <m/>
    <m/>
    <n v="0.88760315000000001"/>
    <m/>
    <n v="0"/>
    <m/>
    <m/>
    <m/>
    <m/>
    <m/>
    <m/>
    <m/>
    <m/>
    <m/>
    <m/>
    <m/>
    <m/>
    <s v="709593,59"/>
    <s v="6166308,55"/>
    <n v="0.88760315000000001"/>
    <n v="0"/>
    <n v="0"/>
  </r>
  <r>
    <n v="2169"/>
    <x v="1083"/>
    <s v=""/>
    <x v="2427"/>
    <n v="2017"/>
    <n v="31624312"/>
    <x v="561"/>
    <x v="1081"/>
    <x v="1054"/>
    <n v="8970"/>
    <s v="Havndal"/>
    <n v="730"/>
    <m/>
    <x v="18"/>
    <m/>
    <s v="ER"/>
    <s v="Erhvervsværk"/>
    <n v="161000"/>
    <n v="160000"/>
    <x v="1246"/>
    <x v="1"/>
    <s v="pev"/>
    <d v="2012-12-01T00:00:00"/>
    <m/>
    <n v="2.6888890000000001"/>
    <n v="0.82"/>
    <n v="1.6"/>
    <x v="21"/>
    <n v="0"/>
    <n v="0"/>
    <n v="0"/>
    <n v="0"/>
    <n v="0"/>
    <n v="0"/>
    <n v="1"/>
    <x v="0"/>
    <x v="0"/>
    <m/>
    <m/>
    <m/>
    <m/>
    <m/>
    <m/>
    <m/>
    <m/>
    <m/>
    <m/>
    <m/>
    <m/>
    <m/>
    <m/>
    <m/>
    <m/>
    <m/>
    <m/>
    <s v="578660,71"/>
    <s v="6280134,57"/>
    <n v="0"/>
    <n v="0"/>
    <n v="0"/>
  </r>
  <r>
    <n v="2170"/>
    <x v="1084"/>
    <s v=""/>
    <x v="2428"/>
    <n v="2017"/>
    <n v="33056982"/>
    <x v="562"/>
    <x v="1082"/>
    <x v="1055"/>
    <n v="2760"/>
    <s v="Måløv"/>
    <n v="151"/>
    <m/>
    <x v="18"/>
    <m/>
    <s v="LO"/>
    <s v="Lokalt værk"/>
    <n v="370000"/>
    <n v="370000"/>
    <x v="948"/>
    <x v="1"/>
    <s v="pev"/>
    <d v="2013-01-01T00:00:00"/>
    <m/>
    <n v="0.3"/>
    <n v="0.1"/>
    <n v="0.1"/>
    <x v="1909"/>
    <n v="1.2851999999999999"/>
    <n v="0"/>
    <n v="1.0224"/>
    <n v="1.0800000000000001E-2"/>
    <n v="0"/>
    <n v="0.90258584258796881"/>
    <n v="9.7414157412031188E-2"/>
    <x v="0"/>
    <x v="0"/>
    <m/>
    <m/>
    <m/>
    <m/>
    <m/>
    <m/>
    <m/>
    <m/>
    <n v="6.5965771000000002"/>
    <m/>
    <m/>
    <m/>
    <m/>
    <m/>
    <m/>
    <m/>
    <m/>
    <m/>
    <s v="708241"/>
    <s v="6184171"/>
    <n v="0"/>
    <n v="6.5965771000000002"/>
    <n v="0"/>
  </r>
  <r>
    <n v="2171"/>
    <x v="1085"/>
    <s v=""/>
    <x v="2429"/>
    <n v="2017"/>
    <n v="32478085"/>
    <x v="563"/>
    <x v="1083"/>
    <x v="1056"/>
    <n v="3520"/>
    <s v="Farum"/>
    <n v="190"/>
    <m/>
    <x v="18"/>
    <m/>
    <s v="LO"/>
    <s v="Lokalt værk"/>
    <n v="370000"/>
    <n v="370000"/>
    <x v="1247"/>
    <x v="1"/>
    <s v="pev"/>
    <d v="2014-12-19T00:00:00"/>
    <m/>
    <n v="0.17499999999999999"/>
    <n v="6.3E-2"/>
    <n v="0.09"/>
    <x v="1910"/>
    <n v="3.2040000000000002"/>
    <n v="0"/>
    <n v="1.49688"/>
    <n v="1.49688"/>
    <n v="0"/>
    <n v="0.74452319608179596"/>
    <n v="0.25547680391820404"/>
    <x v="0"/>
    <x v="0"/>
    <m/>
    <m/>
    <m/>
    <m/>
    <m/>
    <m/>
    <m/>
    <m/>
    <n v="6.2706279999999994"/>
    <m/>
    <m/>
    <m/>
    <m/>
    <m/>
    <m/>
    <m/>
    <m/>
    <m/>
    <s v="713424,32"/>
    <s v="6190528,43"/>
    <n v="0"/>
    <n v="6.2706279999999994"/>
    <n v="0"/>
  </r>
  <r>
    <n v="2172"/>
    <x v="1086"/>
    <s v=""/>
    <x v="2430"/>
    <n v="2017"/>
    <n v="18496607"/>
    <x v="564"/>
    <x v="1084"/>
    <x v="1057"/>
    <n v="9520"/>
    <s v="Skørping"/>
    <n v="840"/>
    <n v="318"/>
    <x v="331"/>
    <m/>
    <s v="DC"/>
    <s v="Decentralt værk"/>
    <n v="351100"/>
    <n v="350010"/>
    <x v="14"/>
    <x v="1"/>
    <s v="kvt"/>
    <d v="1995-01-01T00:00:00"/>
    <m/>
    <n v="1.85"/>
    <n v="0.74"/>
    <n v="1"/>
    <x v="1911"/>
    <n v="9.7199999999999995E-2"/>
    <n v="9.2520000000000005E-2"/>
    <n v="6.336E-2"/>
    <n v="6.336E-2"/>
    <n v="0.28661203345930109"/>
    <n v="0.71338796654069891"/>
    <n v="0"/>
    <x v="0"/>
    <x v="0"/>
    <m/>
    <m/>
    <m/>
    <m/>
    <m/>
    <m/>
    <n v="0.1695672"/>
    <m/>
    <m/>
    <m/>
    <m/>
    <m/>
    <m/>
    <m/>
    <m/>
    <m/>
    <m/>
    <m/>
    <s v="551751,31"/>
    <s v="6299357,07"/>
    <n v="0.1695672"/>
    <n v="0"/>
    <n v="0"/>
  </r>
  <r>
    <n v="2172"/>
    <x v="1086"/>
    <s v=""/>
    <x v="2431"/>
    <n v="2017"/>
    <n v="18496607"/>
    <x v="564"/>
    <x v="1084"/>
    <x v="1057"/>
    <n v="9520"/>
    <s v="Skørping"/>
    <n v="840"/>
    <n v="318"/>
    <x v="331"/>
    <m/>
    <s v="DC"/>
    <s v="Decentralt værk"/>
    <n v="351100"/>
    <n v="350010"/>
    <x v="15"/>
    <x v="1"/>
    <s v="kvt"/>
    <d v="1995-01-01T00:00:00"/>
    <m/>
    <n v="1.89"/>
    <n v="0.74"/>
    <n v="1"/>
    <x v="1912"/>
    <n v="6.4439999999999997E-2"/>
    <n v="6.1199999999999997E-2"/>
    <n v="4.1399999999999999E-2"/>
    <n v="4.1399999999999999E-2"/>
    <n v="0.28498646712306958"/>
    <n v="0.71501353287693048"/>
    <n v="0"/>
    <x v="0"/>
    <x v="0"/>
    <m/>
    <m/>
    <m/>
    <m/>
    <m/>
    <m/>
    <n v="0.11305800000000001"/>
    <m/>
    <m/>
    <m/>
    <m/>
    <m/>
    <m/>
    <m/>
    <m/>
    <m/>
    <m/>
    <m/>
    <s v="551751,31"/>
    <s v="6299357,07"/>
    <n v="0.11305800000000001"/>
    <n v="0"/>
    <n v="0"/>
  </r>
  <r>
    <n v="2172"/>
    <x v="1086"/>
    <s v=""/>
    <x v="2432"/>
    <n v="2017"/>
    <n v="18496607"/>
    <x v="564"/>
    <x v="1084"/>
    <x v="1057"/>
    <n v="9520"/>
    <s v="Skørping"/>
    <n v="840"/>
    <n v="318"/>
    <x v="331"/>
    <m/>
    <s v="DC"/>
    <s v="Decentralt værk"/>
    <n v="351100"/>
    <n v="350010"/>
    <x v="56"/>
    <x v="0"/>
    <s v="fvv"/>
    <d v="1995-01-01T00:00:00"/>
    <m/>
    <n v="2.17"/>
    <n v="0"/>
    <n v="2"/>
    <x v="1913"/>
    <n v="2.2067999999999999"/>
    <n v="2.0988000000000002"/>
    <n v="0"/>
    <n v="0"/>
    <n v="1"/>
    <n v="0"/>
    <n v="0"/>
    <x v="0"/>
    <x v="0"/>
    <m/>
    <m/>
    <m/>
    <m/>
    <m/>
    <m/>
    <n v="2.3898996000000001"/>
    <m/>
    <m/>
    <m/>
    <m/>
    <m/>
    <m/>
    <m/>
    <m/>
    <m/>
    <m/>
    <m/>
    <s v="551751,31"/>
    <s v="6299357,07"/>
    <n v="2.3898996000000001"/>
    <n v="0"/>
    <n v="0"/>
  </r>
  <r>
    <n v="2172"/>
    <x v="1087"/>
    <s v=""/>
    <x v="2433"/>
    <n v="2017"/>
    <n v="18496607"/>
    <x v="564"/>
    <x v="1085"/>
    <x v="1058"/>
    <n v="9520"/>
    <s v="Skørping"/>
    <n v="840"/>
    <n v="318"/>
    <x v="331"/>
    <m/>
    <s v="FJ"/>
    <s v="Fjernvarmeværk"/>
    <n v="353000"/>
    <n v="350030"/>
    <x v="1248"/>
    <x v="0"/>
    <s v="fvv"/>
    <d v="2008-03-16T00:00:00"/>
    <m/>
    <n v="6.4"/>
    <n v="0"/>
    <n v="6.4"/>
    <x v="765"/>
    <n v="0.41399999999999998"/>
    <n v="0.39600000000000002"/>
    <n v="0"/>
    <n v="0"/>
    <n v="1"/>
    <n v="0"/>
    <n v="0"/>
    <x v="0"/>
    <x v="0"/>
    <m/>
    <m/>
    <m/>
    <n v="0.43043999999999999"/>
    <m/>
    <m/>
    <m/>
    <m/>
    <m/>
    <m/>
    <m/>
    <m/>
    <m/>
    <m/>
    <m/>
    <m/>
    <m/>
    <m/>
    <s v="554337"/>
    <s v="6302051"/>
    <n v="0.43043999999999999"/>
    <n v="0"/>
    <n v="0"/>
  </r>
  <r>
    <n v="2172"/>
    <x v="1087"/>
    <s v=""/>
    <x v="2434"/>
    <n v="2017"/>
    <n v="18496607"/>
    <x v="564"/>
    <x v="1085"/>
    <x v="1058"/>
    <n v="9520"/>
    <s v="Skørping"/>
    <n v="840"/>
    <n v="318"/>
    <x v="331"/>
    <m/>
    <s v="FJ"/>
    <s v="Fjernvarmeværk"/>
    <n v="353000"/>
    <n v="350030"/>
    <x v="1249"/>
    <x v="0"/>
    <s v="fvv"/>
    <d v="2008-03-16T00:00:00"/>
    <m/>
    <n v="8.5"/>
    <n v="0"/>
    <n v="8.5"/>
    <x v="1914"/>
    <n v="142.96680000000001"/>
    <n v="135.82079999999999"/>
    <n v="0"/>
    <n v="0"/>
    <n v="1"/>
    <n v="0"/>
    <n v="0"/>
    <x v="0"/>
    <x v="0"/>
    <m/>
    <m/>
    <m/>
    <m/>
    <m/>
    <m/>
    <m/>
    <m/>
    <m/>
    <m/>
    <n v="141.8724"/>
    <m/>
    <m/>
    <m/>
    <m/>
    <m/>
    <m/>
    <m/>
    <s v="554337"/>
    <s v="6302051"/>
    <n v="0"/>
    <n v="141.8724"/>
    <n v="0"/>
  </r>
  <r>
    <n v="2172"/>
    <x v="1087"/>
    <s v=""/>
    <x v="2435"/>
    <n v="2017"/>
    <n v="18496607"/>
    <x v="564"/>
    <x v="1085"/>
    <x v="1058"/>
    <n v="9520"/>
    <s v="Skørping"/>
    <n v="840"/>
    <n v="318"/>
    <x v="331"/>
    <m/>
    <s v="FJ"/>
    <s v="Fjernvarmeværk"/>
    <n v="353000"/>
    <n v="350030"/>
    <x v="1250"/>
    <x v="3"/>
    <s v="fvv"/>
    <d v="2012-05-01T00:00:00"/>
    <m/>
    <n v="1.4"/>
    <n v="0"/>
    <n v="1.4"/>
    <x v="1915"/>
    <n v="2.5308000000000002"/>
    <n v="2.4047999999999998"/>
    <n v="0"/>
    <n v="0"/>
    <n v="1"/>
    <n v="0"/>
    <n v="0"/>
    <x v="0"/>
    <x v="0"/>
    <m/>
    <m/>
    <m/>
    <m/>
    <m/>
    <m/>
    <m/>
    <m/>
    <m/>
    <m/>
    <m/>
    <m/>
    <m/>
    <m/>
    <m/>
    <n v="2.5308000000000002"/>
    <m/>
    <m/>
    <s v="554337"/>
    <s v="6302051"/>
    <n v="0"/>
    <n v="2.5308000000000002"/>
    <n v="0"/>
  </r>
  <r>
    <n v="2172"/>
    <x v="1087"/>
    <s v=""/>
    <x v="2436"/>
    <n v="2017"/>
    <n v="18496607"/>
    <x v="564"/>
    <x v="1085"/>
    <x v="1058"/>
    <n v="9520"/>
    <s v="Skørping"/>
    <n v="840"/>
    <n v="318"/>
    <x v="331"/>
    <m/>
    <s v="FJ"/>
    <s v="Fjernvarmeværk"/>
    <n v="353000"/>
    <n v="350030"/>
    <x v="1251"/>
    <x v="3"/>
    <s v="fvv"/>
    <d v="2015-09-01T00:00:00"/>
    <m/>
    <n v="3.7"/>
    <n v="0"/>
    <n v="3.7"/>
    <x v="1916"/>
    <n v="6.5052000000000003"/>
    <n v="6.1811999999999996"/>
    <n v="0"/>
    <n v="0"/>
    <n v="1"/>
    <n v="0"/>
    <n v="0"/>
    <x v="0"/>
    <x v="0"/>
    <m/>
    <m/>
    <m/>
    <m/>
    <m/>
    <m/>
    <m/>
    <m/>
    <m/>
    <m/>
    <m/>
    <m/>
    <m/>
    <m/>
    <m/>
    <n v="6.5051999999999994"/>
    <m/>
    <m/>
    <s v="554337"/>
    <s v="6302051"/>
    <n v="0"/>
    <n v="6.5051999999999994"/>
    <n v="0"/>
  </r>
  <r>
    <n v="2176"/>
    <x v="1088"/>
    <s v=""/>
    <x v="2437"/>
    <n v="2017"/>
    <n v="15762888"/>
    <x v="565"/>
    <x v="1086"/>
    <x v="1059"/>
    <n v="8220"/>
    <s v="Brabrand"/>
    <n v="751"/>
    <m/>
    <x v="18"/>
    <m/>
    <s v="ER"/>
    <s v="Erhvervsværk"/>
    <n v="13000"/>
    <n v="10000"/>
    <x v="1252"/>
    <x v="1"/>
    <s v="pev"/>
    <d v="2003-12-15T00:00:00"/>
    <m/>
    <n v="3.7"/>
    <n v="1.41"/>
    <n v="1.51"/>
    <x v="1917"/>
    <n v="7.92E-3"/>
    <n v="0"/>
    <n v="7.1999999999999998E-3"/>
    <n v="7.1999999999999998E-3"/>
    <n v="0"/>
    <n v="0.78947368421052633"/>
    <n v="0.21052631578947367"/>
    <x v="0"/>
    <x v="0"/>
    <m/>
    <m/>
    <m/>
    <m/>
    <m/>
    <m/>
    <n v="1.881E-2"/>
    <m/>
    <m/>
    <m/>
    <m/>
    <m/>
    <m/>
    <m/>
    <m/>
    <m/>
    <m/>
    <m/>
    <s v="565760"/>
    <s v="6222920"/>
    <n v="1.881E-2"/>
    <n v="0"/>
    <n v="0"/>
  </r>
  <r>
    <n v="2184"/>
    <x v="1089"/>
    <s v=""/>
    <x v="2438"/>
    <n v="2017"/>
    <n v="35523294"/>
    <x v="566"/>
    <x v="1087"/>
    <x v="873"/>
    <n v="2300"/>
    <s v="København S"/>
    <n v="101"/>
    <n v="2"/>
    <x v="5"/>
    <n v="1"/>
    <s v="CE"/>
    <s v="Centralt værk"/>
    <n v="351100"/>
    <n v="350010"/>
    <x v="1253"/>
    <x v="8"/>
    <s v="cev"/>
    <d v="1971-01-01T00:00:00"/>
    <m/>
    <n v="362"/>
    <n v="64"/>
    <n v="251"/>
    <x v="1918"/>
    <n v="4843.8379999999997"/>
    <n v="4843.8379999999997"/>
    <n v="760.76279999999997"/>
    <n v="590.59079999999994"/>
    <n v="0.40934863919276843"/>
    <n v="0.59065136080723157"/>
    <n v="0"/>
    <x v="0"/>
    <x v="0"/>
    <m/>
    <n v="43.888781160000001"/>
    <m/>
    <n v="1.5366708"/>
    <m/>
    <m/>
    <m/>
    <m/>
    <m/>
    <m/>
    <m/>
    <m/>
    <n v="5871.0935445999994"/>
    <m/>
    <m/>
    <m/>
    <m/>
    <m/>
    <s v="727935,24"/>
    <s v="6176937,63"/>
    <n v="45.425451960000004"/>
    <n v="5871.0935445999994"/>
    <n v="0"/>
  </r>
  <r>
    <n v="2184"/>
    <x v="1089"/>
    <s v=""/>
    <x v="2439"/>
    <n v="2017"/>
    <n v="35523294"/>
    <x v="566"/>
    <x v="1087"/>
    <x v="873"/>
    <n v="2300"/>
    <s v="København S"/>
    <n v="101"/>
    <n v="2"/>
    <x v="5"/>
    <n v="1"/>
    <s v="CE"/>
    <s v="Centralt værk"/>
    <n v="351100"/>
    <n v="350010"/>
    <x v="1254"/>
    <x v="8"/>
    <s v="cev"/>
    <d v="1989-01-01T00:00:00"/>
    <m/>
    <n v="595"/>
    <n v="250"/>
    <n v="332"/>
    <x v="1919"/>
    <n v="3557.37"/>
    <n v="3557.37"/>
    <n v="3713.9436000000001"/>
    <n v="3471.7067999999999"/>
    <n v="0.17416782985266874"/>
    <n v="0.82583217014733123"/>
    <n v="0"/>
    <x v="11"/>
    <x v="0"/>
    <m/>
    <n v="100.71336169999999"/>
    <m/>
    <m/>
    <m/>
    <m/>
    <m/>
    <m/>
    <m/>
    <m/>
    <m/>
    <m/>
    <m/>
    <m/>
    <m/>
    <m/>
    <m/>
    <m/>
    <s v="727935,24"/>
    <s v="6176937,63"/>
    <n v="10212.477249699999"/>
    <n v="0"/>
    <n v="0"/>
  </r>
  <r>
    <n v="2184"/>
    <x v="1089"/>
    <s v=""/>
    <x v="2440"/>
    <n v="2017"/>
    <n v="35523294"/>
    <x v="566"/>
    <x v="1087"/>
    <x v="873"/>
    <n v="2300"/>
    <s v="København S"/>
    <n v="101"/>
    <n v="2"/>
    <x v="5"/>
    <n v="1"/>
    <s v="CE"/>
    <s v="Centralt værk"/>
    <n v="351100"/>
    <n v="350010"/>
    <x v="1255"/>
    <x v="17"/>
    <s v="fvv"/>
    <d v="2012-01-01T00:00:00"/>
    <m/>
    <n v="0.5"/>
    <n v="0"/>
    <n v="0"/>
    <x v="1920"/>
    <n v="0"/>
    <n v="0"/>
    <n v="0"/>
    <n v="0"/>
    <n v="1"/>
    <n v="0"/>
    <n v="0"/>
    <x v="0"/>
    <x v="0"/>
    <m/>
    <m/>
    <m/>
    <n v="2.6902499999999999E-2"/>
    <m/>
    <m/>
    <m/>
    <m/>
    <m/>
    <m/>
    <m/>
    <m/>
    <m/>
    <m/>
    <m/>
    <m/>
    <m/>
    <m/>
    <s v="727935,24"/>
    <s v="6176937,63"/>
    <n v="2.6902499999999999E-2"/>
    <n v="0"/>
    <n v="0"/>
  </r>
  <r>
    <n v="2185"/>
    <x v="1090"/>
    <s v=""/>
    <x v="2441"/>
    <n v="2017"/>
    <n v="35520104"/>
    <x v="567"/>
    <x v="1088"/>
    <x v="1060"/>
    <n v="8700"/>
    <s v="Horsens"/>
    <n v="615"/>
    <n v="148"/>
    <x v="73"/>
    <n v="1"/>
    <s v="DC"/>
    <s v="Decentralt værk"/>
    <n v="351100"/>
    <n v="350010"/>
    <x v="1256"/>
    <x v="9"/>
    <s v="kvt"/>
    <d v="1992-01-01T00:00:00"/>
    <m/>
    <n v="60"/>
    <n v="26"/>
    <n v="27"/>
    <x v="1921"/>
    <n v="75.484800000000007"/>
    <n v="75.484800000000007"/>
    <n v="63.169199999999996"/>
    <n v="61.667999999999999"/>
    <n v="0.24002134276007009"/>
    <n v="0.75997865723992986"/>
    <n v="0"/>
    <x v="0"/>
    <x v="0"/>
    <m/>
    <m/>
    <m/>
    <m/>
    <m/>
    <m/>
    <n v="157.2460164"/>
    <m/>
    <m/>
    <m/>
    <m/>
    <m/>
    <m/>
    <m/>
    <m/>
    <m/>
    <m/>
    <m/>
    <s v="553640,94"/>
    <s v="6189954,74"/>
    <n v="157.2460164"/>
    <n v="0"/>
    <n v="0"/>
  </r>
  <r>
    <n v="2185"/>
    <x v="1090"/>
    <s v=""/>
    <x v="2442"/>
    <n v="2017"/>
    <n v="35520104"/>
    <x v="567"/>
    <x v="1088"/>
    <x v="1060"/>
    <n v="8700"/>
    <s v="Horsens"/>
    <n v="615"/>
    <n v="148"/>
    <x v="73"/>
    <n v="1"/>
    <s v="DC"/>
    <s v="Decentralt værk"/>
    <n v="351100"/>
    <n v="350010"/>
    <x v="1257"/>
    <x v="9"/>
    <s v="kvt"/>
    <d v="1992-01-01T00:00:00"/>
    <m/>
    <n v="40"/>
    <n v="7"/>
    <n v="33"/>
    <x v="1922"/>
    <n v="787.81320000000005"/>
    <n v="751.75199999999995"/>
    <n v="150.78960000000001"/>
    <n v="122.70959999999999"/>
    <n v="0.35918169462468919"/>
    <n v="0.64081830537531081"/>
    <n v="0"/>
    <x v="0"/>
    <x v="0"/>
    <m/>
    <m/>
    <m/>
    <n v="0"/>
    <m/>
    <n v="0.70292600000000005"/>
    <m/>
    <n v="1089.2178999999999"/>
    <m/>
    <m/>
    <m/>
    <n v="6.7569999999999997"/>
    <m/>
    <m/>
    <m/>
    <m/>
    <m/>
    <m/>
    <s v="553640,94"/>
    <s v="6189954,74"/>
    <n v="490.85098099999993"/>
    <n v="605.82684499999993"/>
    <n v="0"/>
  </r>
  <r>
    <n v="2185"/>
    <x v="1091"/>
    <s v=""/>
    <x v="2443"/>
    <n v="2017"/>
    <n v="35520104"/>
    <x v="567"/>
    <x v="1089"/>
    <x v="1060"/>
    <n v="8700"/>
    <s v="Horsens"/>
    <n v="615"/>
    <n v="148"/>
    <x v="73"/>
    <m/>
    <s v="FJ"/>
    <s v="Fjernvarmeværk"/>
    <m/>
    <m/>
    <x v="331"/>
    <x v="0"/>
    <s v="fvv"/>
    <d v="2017-11-16T00:00:00"/>
    <m/>
    <n v="30"/>
    <n v="0"/>
    <n v="30"/>
    <x v="21"/>
    <n v="0"/>
    <n v="0"/>
    <n v="0"/>
    <n v="0"/>
    <n v="1"/>
    <n v="0"/>
    <n v="0"/>
    <x v="0"/>
    <x v="0"/>
    <m/>
    <m/>
    <m/>
    <m/>
    <m/>
    <m/>
    <m/>
    <m/>
    <m/>
    <m/>
    <n v="0"/>
    <m/>
    <m/>
    <m/>
    <m/>
    <m/>
    <m/>
    <m/>
    <s v="553640,94"/>
    <s v="6189954,74"/>
    <n v="0"/>
    <n v="0"/>
    <n v="0"/>
  </r>
  <r>
    <n v="2185"/>
    <x v="1091"/>
    <s v=""/>
    <x v="2443"/>
    <n v="2017"/>
    <n v="35520104"/>
    <x v="567"/>
    <x v="1089"/>
    <x v="1060"/>
    <n v="8700"/>
    <s v="Horsens"/>
    <n v="615"/>
    <n v="148"/>
    <x v="73"/>
    <m/>
    <s v="FJ"/>
    <s v="Fjernvarmeværk"/>
    <m/>
    <m/>
    <x v="331"/>
    <x v="0"/>
    <s v="fvv"/>
    <d v="2017-11-16T00:00:00"/>
    <m/>
    <n v="30"/>
    <n v="0"/>
    <n v="30"/>
    <x v="21"/>
    <n v="0"/>
    <n v="0"/>
    <n v="0"/>
    <n v="0"/>
    <n v="1"/>
    <n v="0"/>
    <n v="0"/>
    <x v="0"/>
    <x v="0"/>
    <m/>
    <m/>
    <m/>
    <m/>
    <m/>
    <m/>
    <m/>
    <m/>
    <m/>
    <m/>
    <n v="0"/>
    <m/>
    <m/>
    <m/>
    <m/>
    <m/>
    <m/>
    <m/>
    <s v="553640,94"/>
    <s v="6189954,74"/>
    <n v="0"/>
    <n v="0"/>
    <n v="0"/>
  </r>
  <r>
    <n v="2210"/>
    <x v="1092"/>
    <s v=""/>
    <x v="2444"/>
    <n v="2017"/>
    <n v="33910134"/>
    <x v="568"/>
    <x v="1090"/>
    <x v="1061"/>
    <n v="8560"/>
    <s v="Kolind"/>
    <n v="706"/>
    <n v="211"/>
    <x v="332"/>
    <m/>
    <s v="FJ"/>
    <s v="Fjernvarmeværk"/>
    <n v="353000"/>
    <n v="350030"/>
    <x v="184"/>
    <x v="0"/>
    <s v="fvv"/>
    <d v="2010-12-23T00:00:00"/>
    <m/>
    <n v="5"/>
    <n v="0"/>
    <n v="5"/>
    <x v="1923"/>
    <n v="54.903959999999998"/>
    <n v="53.884079999999997"/>
    <n v="0"/>
    <n v="0"/>
    <n v="1"/>
    <n v="0"/>
    <n v="0"/>
    <x v="0"/>
    <x v="0"/>
    <m/>
    <m/>
    <m/>
    <m/>
    <m/>
    <m/>
    <m/>
    <m/>
    <m/>
    <n v="57.753500000000003"/>
    <m/>
    <m/>
    <m/>
    <m/>
    <m/>
    <m/>
    <m/>
    <m/>
    <s v="597256,51"/>
    <s v="6246362,11"/>
    <n v="0"/>
    <n v="57.753500000000003"/>
    <n v="0"/>
  </r>
  <r>
    <n v="2210"/>
    <x v="1092"/>
    <s v=""/>
    <x v="2445"/>
    <n v="2017"/>
    <n v="33910134"/>
    <x v="568"/>
    <x v="1090"/>
    <x v="1061"/>
    <n v="8560"/>
    <s v="Kolind"/>
    <n v="706"/>
    <n v="211"/>
    <x v="332"/>
    <m/>
    <s v="FJ"/>
    <s v="Fjernvarmeværk"/>
    <n v="353000"/>
    <n v="350030"/>
    <x v="69"/>
    <x v="0"/>
    <s v="fvv"/>
    <d v="2010-12-23T00:00:00"/>
    <m/>
    <n v="6.3"/>
    <n v="0"/>
    <n v="6.3"/>
    <x v="1924"/>
    <n v="3.5999999999999997E-2"/>
    <n v="3.5999999999999997E-2"/>
    <n v="0"/>
    <n v="0"/>
    <n v="1"/>
    <n v="0"/>
    <n v="0"/>
    <x v="0"/>
    <x v="0"/>
    <m/>
    <m/>
    <m/>
    <n v="6.4565999999999998E-2"/>
    <m/>
    <m/>
    <m/>
    <m/>
    <m/>
    <m/>
    <m/>
    <m/>
    <m/>
    <m/>
    <m/>
    <m/>
    <m/>
    <m/>
    <s v="597256,51"/>
    <s v="6246362,11"/>
    <n v="6.4565999999999998E-2"/>
    <n v="0"/>
    <n v="0"/>
  </r>
  <r>
    <n v="2211"/>
    <x v="1093"/>
    <s v=""/>
    <x v="2446"/>
    <n v="2017"/>
    <n v="30906551"/>
    <x v="569"/>
    <x v="1091"/>
    <x v="1062"/>
    <n v="5450"/>
    <s v="Otterup"/>
    <n v="480"/>
    <n v="888"/>
    <x v="275"/>
    <m/>
    <s v="ER"/>
    <s v="Erhvervsværk"/>
    <n v="11300"/>
    <n v="10000"/>
    <x v="791"/>
    <x v="1"/>
    <s v="pev"/>
    <d v="2002-01-01T00:00:00"/>
    <d v="2019-10-01T00:00:00"/>
    <n v="2.7"/>
    <n v="1.1000000000000001"/>
    <n v="1.5"/>
    <x v="1925"/>
    <n v="2.9807999999999999"/>
    <n v="2.9807999999999999"/>
    <n v="2.4404400000000002"/>
    <n v="2.4404400000000002"/>
    <n v="0.25090909090909086"/>
    <n v="0.74909090909090914"/>
    <n v="0"/>
    <x v="0"/>
    <x v="0"/>
    <m/>
    <m/>
    <m/>
    <m/>
    <m/>
    <m/>
    <n v="5.94"/>
    <m/>
    <m/>
    <m/>
    <m/>
    <m/>
    <m/>
    <m/>
    <m/>
    <m/>
    <m/>
    <m/>
    <s v="582700,27"/>
    <s v="6154876,33"/>
    <n v="5.94"/>
    <n v="0"/>
    <n v="0"/>
  </r>
  <r>
    <n v="2211"/>
    <x v="1094"/>
    <s v=""/>
    <x v="2447"/>
    <n v="2017"/>
    <n v="30906551"/>
    <x v="569"/>
    <x v="1092"/>
    <x v="1063"/>
    <n v="5471"/>
    <s v="Søndersø"/>
    <n v="480"/>
    <m/>
    <x v="18"/>
    <n v="1"/>
    <s v="ER"/>
    <s v="Erhvervsværk"/>
    <n v="11300"/>
    <n v="10000"/>
    <x v="1258"/>
    <x v="1"/>
    <s v="pev"/>
    <d v="2002-06-01T00:00:00"/>
    <m/>
    <n v="4.5999999999999996"/>
    <n v="1.75"/>
    <n v="2.15"/>
    <x v="1926"/>
    <n v="0.69120000000000004"/>
    <n v="0"/>
    <n v="0.5292"/>
    <n v="0.23400000000000001"/>
    <n v="0"/>
    <n v="0.74217805827850136"/>
    <n v="0.25782194172149864"/>
    <x v="0"/>
    <x v="0"/>
    <m/>
    <m/>
    <m/>
    <m/>
    <m/>
    <m/>
    <n v="1.34046"/>
    <m/>
    <m/>
    <m/>
    <m/>
    <m/>
    <m/>
    <m/>
    <m/>
    <m/>
    <m/>
    <m/>
    <s v="569043,773"/>
    <s v="6152338,8"/>
    <n v="1.34046"/>
    <n v="0"/>
    <n v="0"/>
  </r>
  <r>
    <n v="2211"/>
    <x v="1094"/>
    <s v=""/>
    <x v="2448"/>
    <n v="2017"/>
    <n v="30906551"/>
    <x v="569"/>
    <x v="1092"/>
    <x v="1063"/>
    <n v="5471"/>
    <s v="Søndersø"/>
    <n v="480"/>
    <m/>
    <x v="18"/>
    <n v="1"/>
    <s v="ER"/>
    <s v="Erhvervsværk"/>
    <n v="11300"/>
    <n v="10000"/>
    <x v="1259"/>
    <x v="1"/>
    <s v="pev"/>
    <d v="2000-06-01T00:00:00"/>
    <m/>
    <n v="3.1"/>
    <n v="1.1779999999999999"/>
    <n v="1.5"/>
    <x v="1927"/>
    <n v="8.1432000000000002"/>
    <n v="0"/>
    <n v="6.3144"/>
    <n v="2.7972000000000001"/>
    <n v="0"/>
    <n v="0.74410606814787994"/>
    <n v="0.25589393185212006"/>
    <x v="0"/>
    <x v="0"/>
    <m/>
    <m/>
    <m/>
    <m/>
    <m/>
    <m/>
    <n v="15.911280000000001"/>
    <m/>
    <m/>
    <m/>
    <m/>
    <m/>
    <m/>
    <m/>
    <m/>
    <m/>
    <m/>
    <m/>
    <s v="569043,773"/>
    <s v="6152338,8"/>
    <n v="15.911280000000001"/>
    <n v="0"/>
    <n v="0"/>
  </r>
  <r>
    <n v="2211"/>
    <x v="1094"/>
    <s v=""/>
    <x v="2449"/>
    <n v="2017"/>
    <n v="30906551"/>
    <x v="569"/>
    <x v="1092"/>
    <x v="1063"/>
    <n v="5471"/>
    <s v="Søndersø"/>
    <n v="480"/>
    <m/>
    <x v="18"/>
    <n v="1"/>
    <s v="ER"/>
    <s v="Erhvervsværk"/>
    <n v="11300"/>
    <n v="10000"/>
    <x v="1260"/>
    <x v="1"/>
    <s v="pev"/>
    <d v="1997-04-01T00:00:00"/>
    <m/>
    <n v="3.05"/>
    <n v="1.0469999999999999"/>
    <n v="1.3"/>
    <x v="1928"/>
    <n v="0.47160000000000002"/>
    <n v="0"/>
    <n v="0.38879999999999998"/>
    <n v="0.17280000000000001"/>
    <n v="0"/>
    <n v="0.76464247215235359"/>
    <n v="0.23535752784764641"/>
    <x v="0"/>
    <x v="0"/>
    <m/>
    <m/>
    <m/>
    <m/>
    <m/>
    <m/>
    <n v="1.0018800000000001"/>
    <m/>
    <m/>
    <m/>
    <m/>
    <m/>
    <m/>
    <m/>
    <m/>
    <m/>
    <m/>
    <m/>
    <s v="569043,773"/>
    <s v="6152338,8"/>
    <n v="1.0018800000000001"/>
    <n v="0"/>
    <n v="0"/>
  </r>
  <r>
    <n v="2212"/>
    <x v="1095"/>
    <s v=""/>
    <x v="2450"/>
    <n v="2017"/>
    <n v="34894248"/>
    <x v="570"/>
    <x v="1093"/>
    <x v="1064"/>
    <n v="7400"/>
    <s v="Herning"/>
    <n v="657"/>
    <n v="166"/>
    <x v="333"/>
    <m/>
    <s v="DC"/>
    <s v="Decentralt værk"/>
    <n v="353000"/>
    <n v="350030"/>
    <x v="1261"/>
    <x v="1"/>
    <s v="kvt"/>
    <d v="1991-01-01T00:00:00"/>
    <d v="2017-12-31T00:00:00"/>
    <n v="1.1000000000000001"/>
    <n v="0.38"/>
    <n v="0.72"/>
    <x v="1929"/>
    <n v="1.982"/>
    <n v="1.982"/>
    <n v="0.63"/>
    <n v="0.63"/>
    <n v="0.32989347536617841"/>
    <n v="0.67010652463382159"/>
    <n v="0"/>
    <x v="0"/>
    <x v="0"/>
    <m/>
    <m/>
    <m/>
    <m/>
    <m/>
    <m/>
    <m/>
    <m/>
    <n v="3.004"/>
    <m/>
    <m/>
    <m/>
    <m/>
    <m/>
    <m/>
    <m/>
    <m/>
    <m/>
    <s v="499866,56"/>
    <s v="6207473,59"/>
    <n v="0"/>
    <n v="3.004"/>
    <n v="0"/>
  </r>
  <r>
    <n v="2212"/>
    <x v="1095"/>
    <s v=""/>
    <x v="2451"/>
    <n v="2017"/>
    <n v="34894248"/>
    <x v="570"/>
    <x v="1093"/>
    <x v="1064"/>
    <n v="7400"/>
    <s v="Herning"/>
    <n v="657"/>
    <n v="166"/>
    <x v="333"/>
    <m/>
    <s v="DC"/>
    <s v="Decentralt værk"/>
    <n v="353000"/>
    <n v="350030"/>
    <x v="1262"/>
    <x v="0"/>
    <s v="fvv"/>
    <d v="2008-01-01T00:00:00"/>
    <m/>
    <n v="0.95"/>
    <n v="0"/>
    <n v="1.1499999999999999"/>
    <x v="1930"/>
    <n v="23.344000000000001"/>
    <n v="23.344000000000001"/>
    <n v="0"/>
    <n v="0"/>
    <n v="1"/>
    <n v="0"/>
    <n v="0"/>
    <x v="0"/>
    <x v="0"/>
    <m/>
    <m/>
    <m/>
    <n v="0.190111"/>
    <m/>
    <m/>
    <m/>
    <m/>
    <m/>
    <m/>
    <m/>
    <m/>
    <n v="25.322500000000002"/>
    <m/>
    <m/>
    <m/>
    <m/>
    <m/>
    <s v="499866,56"/>
    <s v="6207473,59"/>
    <n v="0.190111"/>
    <n v="25.322500000000002"/>
    <n v="0"/>
  </r>
  <r>
    <n v="2212"/>
    <x v="1096"/>
    <s v=""/>
    <x v="2452"/>
    <n v="2017"/>
    <n v="34894248"/>
    <x v="570"/>
    <x v="1094"/>
    <x v="1065"/>
    <n v="7400"/>
    <s v="Herning"/>
    <n v="657"/>
    <n v="163"/>
    <x v="58"/>
    <m/>
    <s v="DC"/>
    <s v="Decentralt værk"/>
    <n v="353000"/>
    <n v="350030"/>
    <x v="1263"/>
    <x v="0"/>
    <s v="fvv"/>
    <d v="2018-01-01T00:00:00"/>
    <m/>
    <n v="6"/>
    <n v="0"/>
    <n v="6"/>
    <x v="1931"/>
    <n v="3.0840000000000001"/>
    <n v="3.0840000000000001"/>
    <n v="0"/>
    <n v="0"/>
    <n v="1"/>
    <n v="0"/>
    <n v="0"/>
    <x v="0"/>
    <x v="0"/>
    <m/>
    <m/>
    <m/>
    <m/>
    <m/>
    <m/>
    <n v="3.2130000000000001"/>
    <m/>
    <n v="0"/>
    <m/>
    <m/>
    <m/>
    <m/>
    <m/>
    <m/>
    <m/>
    <m/>
    <m/>
    <s v="496573,5"/>
    <s v="6219814,84"/>
    <n v="3.2130000000000001"/>
    <n v="0"/>
    <n v="0"/>
  </r>
  <r>
    <n v="2212"/>
    <x v="1096"/>
    <s v=""/>
    <x v="2453"/>
    <n v="2017"/>
    <n v="34894248"/>
    <x v="570"/>
    <x v="1094"/>
    <x v="1065"/>
    <n v="7400"/>
    <s v="Herning"/>
    <n v="657"/>
    <n v="163"/>
    <x v="58"/>
    <m/>
    <s v="DC"/>
    <s v="Decentralt værk"/>
    <n v="353000"/>
    <n v="350030"/>
    <x v="1264"/>
    <x v="1"/>
    <s v="kvt"/>
    <d v="1997-03-01T00:00:00"/>
    <d v="2017-07-01T00:00:00"/>
    <n v="6.7"/>
    <n v="2.5"/>
    <n v="3.6"/>
    <x v="21"/>
    <n v="0"/>
    <n v="0"/>
    <n v="0"/>
    <n v="0"/>
    <n v="1"/>
    <n v="0"/>
    <n v="0"/>
    <x v="0"/>
    <x v="0"/>
    <m/>
    <m/>
    <m/>
    <m/>
    <m/>
    <m/>
    <n v="0"/>
    <m/>
    <n v="0"/>
    <m/>
    <m/>
    <m/>
    <m/>
    <m/>
    <m/>
    <m/>
    <m/>
    <m/>
    <s v="496573,5"/>
    <s v="6219814,84"/>
    <n v="0"/>
    <n v="0"/>
    <n v="0"/>
  </r>
  <r>
    <n v="2213"/>
    <x v="1097"/>
    <s v=""/>
    <x v="2454"/>
    <n v="2017"/>
    <n v="21803006"/>
    <x v="571"/>
    <x v="1095"/>
    <x v="1066"/>
    <n v="8471"/>
    <s v="Sabro"/>
    <n v="751"/>
    <m/>
    <x v="18"/>
    <m/>
    <s v="ER"/>
    <s v="Erhvervsværk"/>
    <n v="11100"/>
    <n v="10000"/>
    <x v="1265"/>
    <x v="1"/>
    <s v="pev"/>
    <d v="1999-10-10T00:00:00"/>
    <m/>
    <n v="3.65"/>
    <n v="1.47"/>
    <n v="2.2400000000000002"/>
    <x v="1932"/>
    <n v="7.452"/>
    <n v="0"/>
    <n v="5.2092000000000001"/>
    <n v="1.1015999999999999"/>
    <n v="0"/>
    <n v="0.7341539030573585"/>
    <n v="0.2658460969426415"/>
    <x v="0"/>
    <x v="0"/>
    <m/>
    <m/>
    <m/>
    <m/>
    <m/>
    <m/>
    <n v="14.015628000000001"/>
    <m/>
    <m/>
    <m/>
    <m/>
    <m/>
    <m/>
    <m/>
    <m/>
    <m/>
    <m/>
    <m/>
    <s v="564654,94"/>
    <s v="6228786"/>
    <n v="14.015628000000001"/>
    <n v="0"/>
    <n v="0"/>
  </r>
  <r>
    <n v="2214"/>
    <x v="1098"/>
    <s v=""/>
    <x v="2455"/>
    <n v="2017"/>
    <n v="34609705"/>
    <x v="572"/>
    <x v="1096"/>
    <x v="1067"/>
    <n v="4100"/>
    <s v="Ringsted"/>
    <n v="329"/>
    <n v="34"/>
    <x v="326"/>
    <m/>
    <s v="FJ"/>
    <s v="Fjernvarmeværk"/>
    <n v="353000"/>
    <n v="350030"/>
    <x v="1266"/>
    <x v="0"/>
    <s v="fvv"/>
    <d v="1970-01-01T00:00:00"/>
    <m/>
    <n v="9.5"/>
    <n v="0"/>
    <n v="8"/>
    <x v="1933"/>
    <n v="5.4791999999999996"/>
    <n v="5.4791999999999996"/>
    <n v="0"/>
    <n v="0"/>
    <n v="1"/>
    <n v="0"/>
    <n v="0"/>
    <x v="0"/>
    <x v="0"/>
    <m/>
    <m/>
    <m/>
    <m/>
    <m/>
    <m/>
    <n v="5.4805608000000001"/>
    <m/>
    <m/>
    <m/>
    <m/>
    <m/>
    <m/>
    <m/>
    <m/>
    <m/>
    <m/>
    <m/>
    <s v="676187"/>
    <s v="6146274"/>
    <n v="5.4805608000000001"/>
    <n v="0"/>
    <n v="0"/>
  </r>
  <r>
    <n v="2214"/>
    <x v="1099"/>
    <s v=""/>
    <x v="2456"/>
    <n v="2017"/>
    <n v="34609705"/>
    <x v="572"/>
    <x v="1097"/>
    <x v="1068"/>
    <n v="4100"/>
    <s v="Ringsted"/>
    <n v="329"/>
    <n v="34"/>
    <x v="326"/>
    <m/>
    <s v="FJ"/>
    <s v="Fjernvarmeværk"/>
    <n v="353000"/>
    <n v="350030"/>
    <x v="1267"/>
    <x v="0"/>
    <s v="fvv"/>
    <d v="1970-01-01T00:00:00"/>
    <m/>
    <n v="10"/>
    <n v="0"/>
    <n v="9"/>
    <x v="1934"/>
    <n v="84.801599999999993"/>
    <n v="84.801599999999993"/>
    <n v="0"/>
    <n v="0"/>
    <n v="1"/>
    <n v="0"/>
    <n v="0"/>
    <x v="0"/>
    <x v="0"/>
    <m/>
    <m/>
    <m/>
    <m/>
    <m/>
    <m/>
    <n v="84.802607999999992"/>
    <m/>
    <m/>
    <m/>
    <m/>
    <m/>
    <m/>
    <m/>
    <m/>
    <m/>
    <m/>
    <m/>
    <s v="676518"/>
    <s v="6148658"/>
    <n v="84.802607999999992"/>
    <n v="0"/>
    <n v="0"/>
  </r>
  <r>
    <n v="2214"/>
    <x v="1100"/>
    <s v=""/>
    <x v="2457"/>
    <n v="2017"/>
    <n v="34609705"/>
    <x v="572"/>
    <x v="1098"/>
    <x v="1069"/>
    <n v="4100"/>
    <s v="Ringsted"/>
    <n v="329"/>
    <n v="34"/>
    <x v="326"/>
    <m/>
    <s v="FJ"/>
    <s v="Fjernvarmeværk"/>
    <n v="353000"/>
    <n v="350030"/>
    <x v="1268"/>
    <x v="0"/>
    <s v="fvv"/>
    <d v="2009-05-01T00:00:00"/>
    <m/>
    <n v="18"/>
    <n v="0"/>
    <n v="17"/>
    <x v="1935"/>
    <n v="365.63040000000001"/>
    <n v="365.63040000000001"/>
    <n v="0"/>
    <n v="0"/>
    <n v="1"/>
    <n v="0"/>
    <n v="0"/>
    <x v="0"/>
    <x v="0"/>
    <m/>
    <m/>
    <m/>
    <m/>
    <m/>
    <m/>
    <m/>
    <m/>
    <m/>
    <n v="365.63200000000001"/>
    <m/>
    <m/>
    <m/>
    <m/>
    <m/>
    <m/>
    <m/>
    <m/>
    <s v="677950"/>
    <s v="6147041"/>
    <n v="0"/>
    <n v="365.63200000000001"/>
    <n v="0"/>
  </r>
  <r>
    <n v="2214"/>
    <x v="1101"/>
    <s v=""/>
    <x v="2458"/>
    <n v="2017"/>
    <n v="34609705"/>
    <x v="572"/>
    <x v="1099"/>
    <x v="1070"/>
    <n v="4100"/>
    <s v="Ringsted"/>
    <n v="329"/>
    <n v="34"/>
    <x v="326"/>
    <m/>
    <s v="FJ"/>
    <s v="Fjernvarmeværk"/>
    <n v="353000"/>
    <n v="350030"/>
    <x v="1269"/>
    <x v="0"/>
    <s v="fvv"/>
    <d v="1964-01-01T00:00:00"/>
    <m/>
    <n v="24"/>
    <n v="0"/>
    <n v="19.399999999999999"/>
    <x v="1936"/>
    <n v="0.21959999999999999"/>
    <n v="0.21959999999999999"/>
    <n v="0"/>
    <n v="0"/>
    <n v="1"/>
    <n v="0"/>
    <n v="0"/>
    <x v="0"/>
    <x v="0"/>
    <m/>
    <m/>
    <m/>
    <n v="0.21984723"/>
    <m/>
    <m/>
    <m/>
    <m/>
    <m/>
    <m/>
    <m/>
    <m/>
    <m/>
    <m/>
    <m/>
    <m/>
    <m/>
    <m/>
    <s v="676820,74"/>
    <s v="6147347,58"/>
    <n v="0.21984723"/>
    <n v="0"/>
    <n v="0"/>
  </r>
  <r>
    <n v="2214"/>
    <x v="1102"/>
    <s v=""/>
    <x v="2459"/>
    <n v="2017"/>
    <n v="34609705"/>
    <x v="572"/>
    <x v="1100"/>
    <x v="1071"/>
    <n v="4100"/>
    <s v="Ringsted"/>
    <n v="329"/>
    <n v="34"/>
    <x v="326"/>
    <m/>
    <s v="ER"/>
    <s v="Erhvervsværk"/>
    <n v="960300"/>
    <n v="960000"/>
    <x v="1270"/>
    <x v="6"/>
    <s v="pvp"/>
    <d v="2013-04-23T00:00:00"/>
    <m/>
    <n v="2"/>
    <n v="0"/>
    <n v="2"/>
    <x v="1937"/>
    <n v="5.7736099999999997"/>
    <n v="5.7736099999999997"/>
    <n v="0"/>
    <n v="0"/>
    <n v="1"/>
    <n v="0"/>
    <n v="0"/>
    <x v="0"/>
    <x v="0"/>
    <m/>
    <m/>
    <m/>
    <m/>
    <m/>
    <m/>
    <m/>
    <m/>
    <m/>
    <m/>
    <m/>
    <m/>
    <m/>
    <m/>
    <n v="13.37832"/>
    <m/>
    <m/>
    <m/>
    <s v="678575,65"/>
    <s v="6149769,1"/>
    <n v="0"/>
    <n v="13.37832"/>
    <n v="0"/>
  </r>
  <r>
    <n v="2217"/>
    <x v="1103"/>
    <s v=""/>
    <x v="2460"/>
    <n v="2017"/>
    <n v="25607996"/>
    <x v="573"/>
    <x v="1101"/>
    <x v="1072"/>
    <n v="2650"/>
    <s v="Hvidovre"/>
    <n v="167"/>
    <n v="2"/>
    <x v="5"/>
    <m/>
    <s v="LO"/>
    <s v="Lokalt værk"/>
    <n v="370000"/>
    <n v="370000"/>
    <x v="13"/>
    <x v="0"/>
    <s v="pvp"/>
    <d v="2012-01-01T00:00:00"/>
    <m/>
    <n v="1.0444439999999999"/>
    <n v="0"/>
    <n v="0.94"/>
    <x v="21"/>
    <n v="0"/>
    <n v="0"/>
    <n v="0"/>
    <n v="0"/>
    <n v="0"/>
    <n v="0"/>
    <n v="1"/>
    <x v="0"/>
    <x v="0"/>
    <m/>
    <m/>
    <m/>
    <m/>
    <m/>
    <m/>
    <m/>
    <m/>
    <m/>
    <m/>
    <m/>
    <m/>
    <m/>
    <m/>
    <m/>
    <m/>
    <m/>
    <m/>
    <s v="717326,29"/>
    <s v="6167913,85"/>
    <n v="0"/>
    <n v="0"/>
    <n v="0"/>
  </r>
  <r>
    <n v="2217"/>
    <x v="1103"/>
    <s v=""/>
    <x v="2461"/>
    <n v="2017"/>
    <n v="25607996"/>
    <x v="573"/>
    <x v="1101"/>
    <x v="1072"/>
    <n v="2650"/>
    <s v="Hvidovre"/>
    <n v="167"/>
    <n v="2"/>
    <x v="5"/>
    <m/>
    <s v="LO"/>
    <s v="Lokalt værk"/>
    <n v="370000"/>
    <n v="370000"/>
    <x v="16"/>
    <x v="0"/>
    <s v="pvp"/>
    <d v="2012-01-01T00:00:00"/>
    <m/>
    <n v="1.0444439999999999"/>
    <n v="0"/>
    <n v="0.94"/>
    <x v="21"/>
    <n v="0"/>
    <n v="0"/>
    <n v="0"/>
    <n v="0"/>
    <n v="0"/>
    <n v="0"/>
    <n v="1"/>
    <x v="0"/>
    <x v="0"/>
    <m/>
    <m/>
    <m/>
    <m/>
    <m/>
    <m/>
    <m/>
    <m/>
    <m/>
    <m/>
    <m/>
    <m/>
    <m/>
    <m/>
    <m/>
    <m/>
    <m/>
    <m/>
    <s v="717326,29"/>
    <s v="6167913,85"/>
    <n v="0"/>
    <n v="0"/>
    <n v="0"/>
  </r>
  <r>
    <n v="2217"/>
    <x v="1103"/>
    <s v=""/>
    <x v="2462"/>
    <n v="2017"/>
    <n v="25607996"/>
    <x v="573"/>
    <x v="1101"/>
    <x v="1072"/>
    <n v="2650"/>
    <s v="Hvidovre"/>
    <n v="167"/>
    <n v="2"/>
    <x v="5"/>
    <m/>
    <s v="LO"/>
    <s v="Lokalt værk"/>
    <n v="370000"/>
    <n v="370000"/>
    <x v="200"/>
    <x v="1"/>
    <s v="pev"/>
    <d v="2006-06-01T00:00:00"/>
    <m/>
    <n v="2.41"/>
    <n v="1.06"/>
    <n v="1.35"/>
    <x v="1938"/>
    <n v="24.814800000000002"/>
    <n v="0"/>
    <n v="26.449200000000001"/>
    <n v="26.449200000000001"/>
    <n v="0"/>
    <n v="0.79267763417365833"/>
    <n v="0.20732236582634167"/>
    <x v="0"/>
    <x v="0"/>
    <m/>
    <m/>
    <m/>
    <m/>
    <m/>
    <m/>
    <m/>
    <m/>
    <n v="59.845931"/>
    <m/>
    <m/>
    <m/>
    <m/>
    <m/>
    <m/>
    <m/>
    <m/>
    <m/>
    <s v="717326,29"/>
    <s v="6167913,85"/>
    <n v="0"/>
    <n v="59.845931"/>
    <n v="0"/>
  </r>
  <r>
    <n v="2223"/>
    <x v="1104"/>
    <s v=""/>
    <x v="2463"/>
    <n v="2017"/>
    <n v="33586280"/>
    <x v="574"/>
    <x v="1102"/>
    <x v="1073"/>
    <n v="3400"/>
    <s v="Hillerød"/>
    <n v="219"/>
    <n v="18"/>
    <x v="19"/>
    <m/>
    <s v="DC"/>
    <s v="Decentralt værk"/>
    <n v="353000"/>
    <n v="350030"/>
    <x v="1271"/>
    <x v="11"/>
    <s v="kvt"/>
    <d v="2014-04-01T00:00:00"/>
    <d v="2017-12-01T00:00:00"/>
    <n v="1.2450000000000001"/>
    <n v="0.33"/>
    <n v="0.75"/>
    <x v="1939"/>
    <n v="0"/>
    <n v="0"/>
    <n v="7.8479999999999994E-2"/>
    <n v="7.8479999999999994E-2"/>
    <n v="0"/>
    <n v="1"/>
    <n v="0"/>
    <x v="0"/>
    <x v="0"/>
    <m/>
    <m/>
    <m/>
    <m/>
    <m/>
    <m/>
    <m/>
    <m/>
    <m/>
    <m/>
    <n v="0.65341800000000005"/>
    <m/>
    <m/>
    <m/>
    <m/>
    <m/>
    <m/>
    <m/>
    <s v="704304"/>
    <s v="6204762,39"/>
    <n v="0"/>
    <n v="0.65341800000000005"/>
    <n v="0"/>
  </r>
  <r>
    <n v="2228"/>
    <x v="1105"/>
    <s v=""/>
    <x v="2464"/>
    <n v="2017"/>
    <n v="14928375"/>
    <x v="575"/>
    <x v="1103"/>
    <x v="1074"/>
    <n v="9240"/>
    <s v="Nibe"/>
    <n v="820"/>
    <n v="336"/>
    <x v="334"/>
    <m/>
    <s v="DC"/>
    <s v="Decentralt værk"/>
    <n v="352100"/>
    <n v="350020"/>
    <x v="1272"/>
    <x v="0"/>
    <s v="fvv"/>
    <d v="1990-01-01T00:00:00"/>
    <m/>
    <n v="1.1000000000000001"/>
    <n v="0"/>
    <n v="1.1000000000000001"/>
    <x v="21"/>
    <n v="0"/>
    <n v="0"/>
    <n v="0"/>
    <n v="0"/>
    <n v="1"/>
    <n v="0"/>
    <n v="0"/>
    <x v="0"/>
    <x v="0"/>
    <m/>
    <m/>
    <m/>
    <m/>
    <m/>
    <m/>
    <m/>
    <m/>
    <n v="0"/>
    <m/>
    <m/>
    <m/>
    <m/>
    <m/>
    <m/>
    <m/>
    <m/>
    <m/>
    <s v="534935,57"/>
    <s v="6305083,21"/>
    <n v="0"/>
    <n v="0"/>
    <n v="0"/>
  </r>
  <r>
    <n v="2228"/>
    <x v="1105"/>
    <s v=""/>
    <x v="2465"/>
    <n v="2017"/>
    <n v="14928375"/>
    <x v="575"/>
    <x v="1103"/>
    <x v="1074"/>
    <n v="9240"/>
    <s v="Nibe"/>
    <n v="820"/>
    <n v="336"/>
    <x v="334"/>
    <m/>
    <s v="DC"/>
    <s v="Decentralt værk"/>
    <n v="352100"/>
    <n v="350020"/>
    <x v="14"/>
    <x v="1"/>
    <s v="kvt"/>
    <d v="2014-08-21T00:00:00"/>
    <m/>
    <n v="1.71"/>
    <n v="0.63500000000000001"/>
    <n v="0.92500000000000004"/>
    <x v="1940"/>
    <n v="4.9446000000000003"/>
    <n v="4.9446000000000003"/>
    <n v="4.5712799999999998"/>
    <n v="4.5712799999999998"/>
    <n v="0.205675351901767"/>
    <n v="0.794324648098233"/>
    <n v="0"/>
    <x v="0"/>
    <x v="0"/>
    <m/>
    <m/>
    <m/>
    <m/>
    <m/>
    <m/>
    <m/>
    <m/>
    <n v="12.0204"/>
    <m/>
    <m/>
    <m/>
    <m/>
    <m/>
    <m/>
    <m/>
    <m/>
    <m/>
    <s v="534935,57"/>
    <s v="6305083,21"/>
    <n v="0"/>
    <n v="12.0204"/>
    <n v="0"/>
  </r>
  <r>
    <n v="2231"/>
    <x v="1106"/>
    <s v=""/>
    <x v="2466"/>
    <n v="2017"/>
    <n v="35378979"/>
    <x v="576"/>
    <x v="1104"/>
    <x v="1075"/>
    <n v="7970"/>
    <s v="Redsted M"/>
    <n v="773"/>
    <n v="353"/>
    <x v="237"/>
    <m/>
    <s v="LO"/>
    <s v="Lokalt værk"/>
    <n v="352100"/>
    <n v="350020"/>
    <x v="1273"/>
    <x v="1"/>
    <s v="kvt"/>
    <d v="2009-06-01T00:00:00"/>
    <m/>
    <n v="3.5"/>
    <n v="1.4"/>
    <n v="1.8"/>
    <x v="1941"/>
    <n v="51.4908"/>
    <n v="23.302800000000001"/>
    <n v="41.312159999999999"/>
    <n v="41.312159999999999"/>
    <n v="0.26434168699637761"/>
    <n v="0.73565831300362239"/>
    <n v="0"/>
    <x v="0"/>
    <x v="0"/>
    <m/>
    <m/>
    <m/>
    <n v="0"/>
    <m/>
    <m/>
    <m/>
    <m/>
    <n v="97.39439999999999"/>
    <m/>
    <m/>
    <m/>
    <m/>
    <m/>
    <m/>
    <m/>
    <m/>
    <m/>
    <s v="478944,38"/>
    <s v="6289841,12"/>
    <n v="0"/>
    <n v="97.39439999999999"/>
    <n v="0"/>
  </r>
  <r>
    <n v="2233"/>
    <x v="1107"/>
    <s v=""/>
    <x v="2467"/>
    <n v="2017"/>
    <n v="31486424"/>
    <x v="577"/>
    <x v="1105"/>
    <x v="1076"/>
    <n v="9560"/>
    <s v="Hadsund"/>
    <n v="846"/>
    <m/>
    <x v="18"/>
    <m/>
    <s v="LO"/>
    <s v="Lokalt værk"/>
    <n v="370000"/>
    <n v="370000"/>
    <x v="14"/>
    <x v="1"/>
    <s v="pev"/>
    <d v="2014-03-21T00:00:00"/>
    <m/>
    <n v="0.5"/>
    <n v="0.19"/>
    <n v="0.3"/>
    <x v="1942"/>
    <n v="3.5679599999999998"/>
    <n v="0"/>
    <n v="3.8220803999999999"/>
    <n v="3.8220803999999999"/>
    <n v="0"/>
    <n v="0.85743263016890425"/>
    <n v="0.14256736983109575"/>
    <x v="0"/>
    <x v="0"/>
    <m/>
    <m/>
    <m/>
    <m/>
    <m/>
    <m/>
    <m/>
    <m/>
    <n v="12.513242"/>
    <m/>
    <m/>
    <m/>
    <m/>
    <m/>
    <m/>
    <m/>
    <m/>
    <m/>
    <s v="568180,43"/>
    <s v="6289123,68"/>
    <n v="0"/>
    <n v="12.513242"/>
    <n v="0"/>
  </r>
  <r>
    <n v="2236"/>
    <x v="1108"/>
    <s v=""/>
    <x v="2468"/>
    <n v="2017"/>
    <n v="31774985"/>
    <x v="578"/>
    <x v="1106"/>
    <x v="1077"/>
    <n v="4400"/>
    <s v="Kalundborg"/>
    <n v="326"/>
    <n v="31"/>
    <x v="330"/>
    <m/>
    <s v="FJ"/>
    <s v="Fjernvarmeværk"/>
    <n v="353000"/>
    <n v="350030"/>
    <x v="1274"/>
    <x v="0"/>
    <s v="fvv"/>
    <d v="1971-01-01T00:00:00"/>
    <m/>
    <n v="4"/>
    <n v="0"/>
    <n v="3.1"/>
    <x v="1943"/>
    <n v="5.3999999999999999E-2"/>
    <n v="5.3999999999999999E-2"/>
    <n v="0"/>
    <n v="0"/>
    <n v="1"/>
    <n v="0"/>
    <n v="0"/>
    <x v="0"/>
    <x v="0"/>
    <m/>
    <m/>
    <m/>
    <n v="7.6859999999999998E-2"/>
    <m/>
    <m/>
    <m/>
    <m/>
    <m/>
    <m/>
    <m/>
    <m/>
    <m/>
    <m/>
    <m/>
    <m/>
    <m/>
    <m/>
    <s v="631015"/>
    <s v="6172811"/>
    <n v="7.6859999999999998E-2"/>
    <n v="0"/>
    <n v="0"/>
  </r>
  <r>
    <n v="2237"/>
    <x v="1109"/>
    <s v=""/>
    <x v="2469"/>
    <n v="2017"/>
    <n v="17414070"/>
    <x v="579"/>
    <x v="1107"/>
    <x v="1078"/>
    <n v="5000"/>
    <s v="Odense C"/>
    <n v="461"/>
    <n v="79"/>
    <x v="21"/>
    <m/>
    <s v="LO"/>
    <s v="Lokalt værk"/>
    <n v="382110"/>
    <n v="383900"/>
    <x v="1275"/>
    <x v="1"/>
    <s v="pev"/>
    <d v="2013-11-15T00:00:00"/>
    <m/>
    <n v="1.4"/>
    <n v="0.63500000000000001"/>
    <n v="0.73599999999999999"/>
    <x v="1944"/>
    <n v="24.4908"/>
    <n v="24.4908"/>
    <n v="18.075600000000001"/>
    <n v="18.075600000000001"/>
    <n v="0.20402767804551036"/>
    <n v="0.79597232195448964"/>
    <n v="0"/>
    <x v="0"/>
    <x v="0"/>
    <m/>
    <m/>
    <m/>
    <m/>
    <m/>
    <m/>
    <m/>
    <m/>
    <n v="60.018327499999998"/>
    <m/>
    <m/>
    <m/>
    <m/>
    <m/>
    <m/>
    <m/>
    <m/>
    <m/>
    <s v="590292"/>
    <s v="6145642"/>
    <n v="0"/>
    <n v="60.018327499999998"/>
    <n v="0"/>
  </r>
  <r>
    <n v="2238"/>
    <x v="1110"/>
    <s v=""/>
    <x v="2470"/>
    <n v="2017"/>
    <n v="34731853"/>
    <x v="580"/>
    <x v="1108"/>
    <x v="1079"/>
    <n v="7200"/>
    <s v="Grindsted"/>
    <n v="530"/>
    <n v="128"/>
    <x v="41"/>
    <m/>
    <s v="LO"/>
    <s v="Lokalt værk"/>
    <n v="370000"/>
    <n v="370000"/>
    <x v="1276"/>
    <x v="1"/>
    <s v="pev"/>
    <d v="2008-01-01T00:00:00"/>
    <m/>
    <n v="1.26"/>
    <n v="0.54"/>
    <n v="0.61"/>
    <x v="1945"/>
    <n v="1.9296"/>
    <n v="1.3176000000000001"/>
    <n v="1.50264"/>
    <n v="1.50264"/>
    <n v="0.15341980857455578"/>
    <n v="0.77531962460119697"/>
    <n v="7.1260566824247251E-2"/>
    <x v="0"/>
    <x v="0"/>
    <m/>
    <m/>
    <m/>
    <m/>
    <m/>
    <m/>
    <m/>
    <m/>
    <n v="4.2941000000000003"/>
    <m/>
    <m/>
    <m/>
    <m/>
    <m/>
    <m/>
    <m/>
    <m/>
    <m/>
    <s v="491170,52"/>
    <s v="6180244,57"/>
    <n v="0"/>
    <n v="4.2941000000000003"/>
    <n v="0"/>
  </r>
  <r>
    <n v="2238"/>
    <x v="1110"/>
    <s v=""/>
    <x v="2471"/>
    <n v="2017"/>
    <n v="34731853"/>
    <x v="580"/>
    <x v="1108"/>
    <x v="1079"/>
    <n v="7200"/>
    <s v="Grindsted"/>
    <n v="530"/>
    <n v="128"/>
    <x v="41"/>
    <m/>
    <s v="LO"/>
    <s v="Lokalt værk"/>
    <n v="370000"/>
    <n v="370000"/>
    <x v="1277"/>
    <x v="0"/>
    <s v="pvp"/>
    <d v="1997-12-01T00:00:00"/>
    <d v="2017-12-31T00:00:00"/>
    <n v="0.5"/>
    <n v="0"/>
    <n v="0.48"/>
    <x v="21"/>
    <n v="0"/>
    <n v="0"/>
    <n v="0"/>
    <n v="0"/>
    <n v="0"/>
    <n v="0"/>
    <n v="1"/>
    <x v="0"/>
    <x v="0"/>
    <m/>
    <m/>
    <m/>
    <m/>
    <m/>
    <m/>
    <m/>
    <m/>
    <n v="0"/>
    <m/>
    <m/>
    <m/>
    <m/>
    <m/>
    <m/>
    <m/>
    <m/>
    <m/>
    <s v="491170,52"/>
    <s v="6180244,57"/>
    <n v="0"/>
    <n v="0"/>
    <n v="0"/>
  </r>
  <r>
    <n v="2238"/>
    <x v="1110"/>
    <s v=""/>
    <x v="2472"/>
    <n v="2017"/>
    <n v="34731853"/>
    <x v="580"/>
    <x v="1108"/>
    <x v="1079"/>
    <n v="7200"/>
    <s v="Grindsted"/>
    <n v="530"/>
    <n v="128"/>
    <x v="41"/>
    <m/>
    <s v="LO"/>
    <s v="Lokalt værk"/>
    <n v="370000"/>
    <n v="370000"/>
    <x v="1278"/>
    <x v="1"/>
    <s v="pev"/>
    <d v="2015-12-01T00:00:00"/>
    <m/>
    <n v="2.1"/>
    <n v="0.85"/>
    <n v="1.1399999999999999"/>
    <x v="1946"/>
    <n v="29.261520000000001"/>
    <n v="20.0124"/>
    <n v="22.72644"/>
    <n v="22.72644"/>
    <n v="0.14684180280972345"/>
    <n v="0.78529240122360244"/>
    <n v="6.7865795966674108E-2"/>
    <x v="0"/>
    <x v="0"/>
    <m/>
    <m/>
    <m/>
    <m/>
    <m/>
    <m/>
    <m/>
    <m/>
    <n v="68.142721000000009"/>
    <m/>
    <m/>
    <m/>
    <m/>
    <m/>
    <m/>
    <m/>
    <m/>
    <m/>
    <s v="491170,52"/>
    <s v="6180244,57"/>
    <n v="0"/>
    <n v="68.142721000000009"/>
    <n v="0"/>
  </r>
  <r>
    <n v="2240"/>
    <x v="1111"/>
    <s v=""/>
    <x v="2473"/>
    <n v="2017"/>
    <n v="31592534"/>
    <x v="581"/>
    <x v="1109"/>
    <x v="909"/>
    <n v="3400"/>
    <s v="Hillerød"/>
    <n v="219"/>
    <n v="18"/>
    <x v="19"/>
    <m/>
    <s v="ER"/>
    <s v="Erhvervsværk"/>
    <n v="370000"/>
    <n v="370000"/>
    <x v="1279"/>
    <x v="0"/>
    <s v="pvp"/>
    <d v="1990-01-01T00:00:00"/>
    <d v="2018-12-31T00:00:00"/>
    <n v="0.32222200000000001"/>
    <n v="0"/>
    <n v="0.28999999999999998"/>
    <x v="1947"/>
    <n v="9.4215959999999992"/>
    <n v="4.7412000000000001"/>
    <n v="0"/>
    <n v="0"/>
    <n v="0.50322684182170418"/>
    <n v="0"/>
    <n v="0.49677315817829582"/>
    <x v="0"/>
    <x v="0"/>
    <m/>
    <m/>
    <m/>
    <m/>
    <m/>
    <m/>
    <n v="0.13646160000000002"/>
    <m/>
    <n v="11.777104"/>
    <m/>
    <m/>
    <m/>
    <m/>
    <m/>
    <m/>
    <m/>
    <m/>
    <m/>
    <s v="704336,54"/>
    <s v="6204597,4"/>
    <n v="0.13646160000000002"/>
    <n v="11.777104"/>
    <n v="0"/>
  </r>
  <r>
    <n v="2242"/>
    <x v="1112"/>
    <s v=""/>
    <x v="2474"/>
    <n v="2017"/>
    <n v="31875722"/>
    <x v="582"/>
    <x v="1110"/>
    <x v="1080"/>
    <n v="6400"/>
    <s v="Sønderborg"/>
    <n v="540"/>
    <m/>
    <x v="18"/>
    <m/>
    <s v="LO"/>
    <s v="Lokalt værk"/>
    <n v="370000"/>
    <n v="370000"/>
    <x v="948"/>
    <x v="1"/>
    <s v="pev"/>
    <d v="2011-10-01T00:00:00"/>
    <d v="2019-06-30T00:00:00"/>
    <n v="0.27"/>
    <n v="0.1"/>
    <n v="0.12"/>
    <x v="1948"/>
    <n v="4.2084000000000001"/>
    <n v="0"/>
    <n v="2.54196"/>
    <n v="2.54196"/>
    <n v="0"/>
    <n v="0.73516085183507029"/>
    <n v="0.26483914816492971"/>
    <x v="0"/>
    <x v="0"/>
    <m/>
    <m/>
    <m/>
    <m/>
    <m/>
    <m/>
    <m/>
    <m/>
    <n v="7.9451999999999998"/>
    <m/>
    <m/>
    <m/>
    <m/>
    <m/>
    <m/>
    <m/>
    <m/>
    <m/>
    <s v="549608,45"/>
    <s v="6086720,43"/>
    <n v="0"/>
    <n v="7.9451999999999998"/>
    <n v="0"/>
  </r>
  <r>
    <n v="2243"/>
    <x v="1113"/>
    <s v=""/>
    <x v="2475"/>
    <n v="2017"/>
    <n v="36474718"/>
    <x v="583"/>
    <x v="1111"/>
    <x v="804"/>
    <n v="5000"/>
    <s v="Odense C"/>
    <n v="461"/>
    <n v="79"/>
    <x v="21"/>
    <n v="1"/>
    <s v="CE"/>
    <s v="Centralt værk"/>
    <n v="351100"/>
    <n v="350010"/>
    <x v="1280"/>
    <x v="8"/>
    <s v="cev"/>
    <d v="1991-07-01T00:00:00"/>
    <m/>
    <n v="869"/>
    <n v="374"/>
    <n v="450"/>
    <x v="1949"/>
    <n v="4354.9620000000004"/>
    <n v="4354.9620000000004"/>
    <n v="4114.9342583999996"/>
    <n v="3722.6059632000001"/>
    <n v="0.19521379122386445"/>
    <n v="0.80478620877613549"/>
    <n v="0"/>
    <x v="12"/>
    <x v="0"/>
    <m/>
    <n v="71.52"/>
    <m/>
    <m/>
    <m/>
    <m/>
    <m/>
    <m/>
    <n v="0"/>
    <m/>
    <m/>
    <m/>
    <m/>
    <m/>
    <m/>
    <m/>
    <m/>
    <m/>
    <s v="588927,19"/>
    <s v="6143298,6"/>
    <n v="11154.34"/>
    <n v="0"/>
    <n v="0"/>
  </r>
  <r>
    <n v="2243"/>
    <x v="1113"/>
    <s v=""/>
    <x v="2476"/>
    <n v="2017"/>
    <n v="36474718"/>
    <x v="583"/>
    <x v="1111"/>
    <x v="804"/>
    <n v="5000"/>
    <s v="Odense C"/>
    <n v="461"/>
    <n v="79"/>
    <x v="21"/>
    <n v="1"/>
    <s v="CE"/>
    <s v="Centralt værk"/>
    <n v="351100"/>
    <n v="350010"/>
    <x v="1281"/>
    <x v="8"/>
    <s v="cev"/>
    <d v="2009-06-01T00:00:00"/>
    <m/>
    <n v="117.5"/>
    <n v="31"/>
    <n v="88"/>
    <x v="1950"/>
    <n v="2312.652"/>
    <n v="2312.652"/>
    <n v="867.93464519999998"/>
    <n v="758.00942027999997"/>
    <n v="0.35604790469021469"/>
    <n v="0.64395209530978526"/>
    <n v="0"/>
    <x v="0"/>
    <x v="0"/>
    <m/>
    <m/>
    <m/>
    <m/>
    <m/>
    <m/>
    <m/>
    <m/>
    <m/>
    <n v="3247.6697230000004"/>
    <m/>
    <m/>
    <m/>
    <m/>
    <m/>
    <m/>
    <m/>
    <m/>
    <s v="588927,19"/>
    <s v="6143298,6"/>
    <n v="0"/>
    <n v="3247.6697230000004"/>
    <n v="0"/>
  </r>
  <r>
    <n v="2243"/>
    <x v="1113"/>
    <s v=""/>
    <x v="2477"/>
    <n v="2017"/>
    <n v="36474718"/>
    <x v="583"/>
    <x v="1111"/>
    <x v="804"/>
    <n v="5000"/>
    <s v="Odense C"/>
    <n v="461"/>
    <n v="79"/>
    <x v="21"/>
    <n v="1"/>
    <s v="CE"/>
    <s v="Centralt værk"/>
    <n v="351100"/>
    <n v="350010"/>
    <x v="1282"/>
    <x v="5"/>
    <s v="cel"/>
    <d v="1991-07-01T00:00:00"/>
    <m/>
    <n v="1"/>
    <n v="0"/>
    <n v="0"/>
    <x v="21"/>
    <n v="0"/>
    <n v="0"/>
    <n v="0"/>
    <n v="0"/>
    <n v="0"/>
    <n v="1"/>
    <n v="0"/>
    <x v="0"/>
    <x v="0"/>
    <m/>
    <m/>
    <m/>
    <n v="0"/>
    <m/>
    <m/>
    <m/>
    <m/>
    <m/>
    <m/>
    <m/>
    <m/>
    <m/>
    <m/>
    <m/>
    <m/>
    <m/>
    <m/>
    <s v="588927,19"/>
    <s v="6143298,6"/>
    <n v="0"/>
    <n v="0"/>
    <n v="0"/>
  </r>
  <r>
    <n v="2243"/>
    <x v="1113"/>
    <s v=""/>
    <x v="2478"/>
    <n v="2017"/>
    <n v="36474718"/>
    <x v="583"/>
    <x v="1111"/>
    <x v="804"/>
    <n v="5000"/>
    <s v="Odense C"/>
    <n v="461"/>
    <n v="79"/>
    <x v="21"/>
    <n v="1"/>
    <s v="CE"/>
    <s v="Centralt værk"/>
    <n v="351100"/>
    <n v="350010"/>
    <x v="1283"/>
    <x v="5"/>
    <s v="cel"/>
    <d v="1991-07-01T00:00:00"/>
    <m/>
    <n v="0.25"/>
    <n v="0"/>
    <n v="0"/>
    <x v="21"/>
    <n v="0"/>
    <n v="0"/>
    <n v="0"/>
    <n v="0"/>
    <n v="0"/>
    <n v="1"/>
    <n v="0"/>
    <x v="0"/>
    <x v="0"/>
    <m/>
    <m/>
    <m/>
    <n v="0"/>
    <m/>
    <m/>
    <m/>
    <m/>
    <m/>
    <m/>
    <m/>
    <m/>
    <m/>
    <m/>
    <m/>
    <m/>
    <m/>
    <m/>
    <s v="588927,19"/>
    <s v="6143298,6"/>
    <n v="0"/>
    <n v="0"/>
    <n v="0"/>
  </r>
  <r>
    <n v="2243"/>
    <x v="1114"/>
    <s v=""/>
    <x v="2479"/>
    <n v="2017"/>
    <n v="36474718"/>
    <x v="583"/>
    <x v="1112"/>
    <x v="1081"/>
    <n v="5492"/>
    <s v="Vissenbjerg"/>
    <n v="420"/>
    <n v="79"/>
    <x v="21"/>
    <m/>
    <s v="DC"/>
    <s v="Decentralt værk"/>
    <n v="353000"/>
    <n v="350030"/>
    <x v="254"/>
    <x v="0"/>
    <s v="fvv"/>
    <d v="2003-11-01T00:00:00"/>
    <m/>
    <n v="2.5"/>
    <n v="0"/>
    <n v="2.5"/>
    <x v="1951"/>
    <n v="1.681"/>
    <n v="1.681"/>
    <n v="0"/>
    <n v="0"/>
    <n v="1"/>
    <n v="0"/>
    <n v="0"/>
    <x v="0"/>
    <x v="0"/>
    <m/>
    <m/>
    <m/>
    <m/>
    <m/>
    <m/>
    <m/>
    <m/>
    <m/>
    <m/>
    <m/>
    <m/>
    <n v="1.96"/>
    <m/>
    <m/>
    <m/>
    <m/>
    <m/>
    <s v="571487,2"/>
    <s v="6138468,12"/>
    <n v="0"/>
    <n v="1.96"/>
    <n v="0"/>
  </r>
  <r>
    <n v="2243"/>
    <x v="1114"/>
    <s v=""/>
    <x v="2480"/>
    <n v="2017"/>
    <n v="36474718"/>
    <x v="583"/>
    <x v="1112"/>
    <x v="1081"/>
    <n v="5492"/>
    <s v="Vissenbjerg"/>
    <n v="420"/>
    <n v="79"/>
    <x v="21"/>
    <m/>
    <s v="DC"/>
    <s v="Decentralt værk"/>
    <n v="353000"/>
    <n v="350030"/>
    <x v="342"/>
    <x v="0"/>
    <s v="fvv"/>
    <d v="1995-11-01T00:00:00"/>
    <m/>
    <n v="2.2999999999999998"/>
    <n v="0"/>
    <n v="2.2999999999999998"/>
    <x v="1952"/>
    <n v="0.495"/>
    <n v="0.495"/>
    <n v="0"/>
    <n v="0"/>
    <n v="1"/>
    <n v="0"/>
    <n v="0"/>
    <x v="0"/>
    <x v="0"/>
    <m/>
    <m/>
    <m/>
    <m/>
    <m/>
    <m/>
    <n v="0.58544640000000003"/>
    <m/>
    <m/>
    <m/>
    <m/>
    <m/>
    <m/>
    <m/>
    <m/>
    <m/>
    <m/>
    <m/>
    <s v="571487,2"/>
    <s v="6138468,12"/>
    <n v="0.58544640000000003"/>
    <n v="0"/>
    <n v="0"/>
  </r>
  <r>
    <n v="2243"/>
    <x v="1114"/>
    <s v=""/>
    <x v="2481"/>
    <n v="2017"/>
    <n v="36474718"/>
    <x v="583"/>
    <x v="1112"/>
    <x v="1081"/>
    <n v="5492"/>
    <s v="Vissenbjerg"/>
    <n v="420"/>
    <n v="79"/>
    <x v="21"/>
    <m/>
    <s v="DC"/>
    <s v="Decentralt værk"/>
    <n v="353000"/>
    <n v="350030"/>
    <x v="116"/>
    <x v="0"/>
    <s v="fvv"/>
    <d v="1986-08-01T00:00:00"/>
    <m/>
    <n v="3.6"/>
    <n v="0"/>
    <n v="3.6"/>
    <x v="1953"/>
    <n v="0.996"/>
    <n v="0.996"/>
    <n v="0"/>
    <n v="0"/>
    <n v="1"/>
    <n v="0"/>
    <n v="0"/>
    <x v="0"/>
    <x v="0"/>
    <m/>
    <m/>
    <m/>
    <m/>
    <m/>
    <m/>
    <n v="1.2089087999999999"/>
    <m/>
    <m/>
    <m/>
    <m/>
    <m/>
    <m/>
    <m/>
    <m/>
    <m/>
    <m/>
    <m/>
    <s v="571487,2"/>
    <s v="6138468,12"/>
    <n v="1.2089087999999999"/>
    <n v="0"/>
    <n v="0"/>
  </r>
  <r>
    <n v="2243"/>
    <x v="1114"/>
    <s v=""/>
    <x v="2482"/>
    <n v="2017"/>
    <n v="36474718"/>
    <x v="583"/>
    <x v="1112"/>
    <x v="1081"/>
    <n v="5492"/>
    <s v="Vissenbjerg"/>
    <n v="420"/>
    <n v="79"/>
    <x v="21"/>
    <m/>
    <s v="DC"/>
    <s v="Decentralt værk"/>
    <n v="353000"/>
    <n v="350030"/>
    <x v="635"/>
    <x v="1"/>
    <s v="kvt"/>
    <d v="1995-11-01T00:00:00"/>
    <m/>
    <n v="7.7"/>
    <n v="3.06"/>
    <n v="3.87"/>
    <x v="1954"/>
    <n v="0.33700000000000002"/>
    <n v="0.33700000000000002"/>
    <n v="0.25666919999999999"/>
    <n v="0.25666919999999999"/>
    <n v="0.26369921325300599"/>
    <n v="0.73630078674699395"/>
    <n v="0"/>
    <x v="0"/>
    <x v="0"/>
    <m/>
    <m/>
    <m/>
    <m/>
    <m/>
    <m/>
    <n v="0.63898559999999993"/>
    <m/>
    <m/>
    <m/>
    <m/>
    <m/>
    <m/>
    <m/>
    <m/>
    <m/>
    <m/>
    <m/>
    <s v="571487,2"/>
    <s v="6138468,12"/>
    <n v="0.63898559999999993"/>
    <n v="0"/>
    <n v="0"/>
  </r>
  <r>
    <n v="2243"/>
    <x v="1114"/>
    <s v=""/>
    <x v="2483"/>
    <n v="2017"/>
    <n v="36474718"/>
    <x v="583"/>
    <x v="1112"/>
    <x v="1081"/>
    <n v="5492"/>
    <s v="Vissenbjerg"/>
    <n v="420"/>
    <n v="79"/>
    <x v="21"/>
    <m/>
    <s v="DC"/>
    <s v="Decentralt værk"/>
    <n v="353000"/>
    <n v="350030"/>
    <x v="1284"/>
    <x v="0"/>
    <s v="fvv"/>
    <d v="2003-01-01T00:00:00"/>
    <m/>
    <n v="2.5"/>
    <n v="0"/>
    <n v="3"/>
    <x v="21"/>
    <n v="0"/>
    <n v="0"/>
    <n v="0"/>
    <n v="0"/>
    <n v="1"/>
    <n v="0"/>
    <n v="0"/>
    <x v="0"/>
    <x v="0"/>
    <m/>
    <m/>
    <m/>
    <m/>
    <m/>
    <m/>
    <m/>
    <m/>
    <m/>
    <m/>
    <m/>
    <m/>
    <n v="0"/>
    <m/>
    <m/>
    <m/>
    <m/>
    <m/>
    <s v="571487,2"/>
    <s v="6138468,12"/>
    <n v="0"/>
    <n v="0"/>
    <n v="0"/>
  </r>
  <r>
    <n v="2243"/>
    <x v="1115"/>
    <s v=""/>
    <x v="2484"/>
    <n v="2017"/>
    <n v="36474718"/>
    <x v="583"/>
    <x v="1113"/>
    <x v="1082"/>
    <n v="5250"/>
    <s v="Odense SV"/>
    <n v="461"/>
    <n v="79"/>
    <x v="21"/>
    <n v="1"/>
    <s v="DC"/>
    <s v="Decentralt værk"/>
    <n v="351100"/>
    <n v="350010"/>
    <x v="1285"/>
    <x v="8"/>
    <s v="kvt"/>
    <d v="2012-01-01T00:00:00"/>
    <m/>
    <n v="56"/>
    <n v="7.5"/>
    <n v="49"/>
    <x v="1955"/>
    <n v="943.54"/>
    <n v="943.54"/>
    <n v="122.9076"/>
    <n v="98.341174800000005"/>
    <n v="0.43664182802273632"/>
    <n v="0.56335817197726368"/>
    <n v="0"/>
    <x v="0"/>
    <x v="0"/>
    <m/>
    <m/>
    <m/>
    <m/>
    <m/>
    <m/>
    <n v="3.6130248000000003"/>
    <m/>
    <m/>
    <m/>
    <n v="1076.8377468000001"/>
    <n v="0"/>
    <m/>
    <m/>
    <m/>
    <m/>
    <m/>
    <m/>
    <s v="587160,95"/>
    <s v="6135919,02"/>
    <n v="3.6130248000000003"/>
    <n v="1076.8377468000001"/>
    <n v="0"/>
  </r>
  <r>
    <n v="2244"/>
    <x v="1116"/>
    <s v=""/>
    <x v="2485"/>
    <n v="2017"/>
    <n v="34899487"/>
    <x v="584"/>
    <x v="1114"/>
    <x v="1083"/>
    <n v="7760"/>
    <s v="Hurup Thy"/>
    <n v="787"/>
    <m/>
    <x v="18"/>
    <m/>
    <s v="ER"/>
    <s v="Erhvervsværk"/>
    <n v="370000"/>
    <n v="370000"/>
    <x v="384"/>
    <x v="1"/>
    <s v="pev"/>
    <d v="2012-08-30T00:00:00"/>
    <m/>
    <n v="0.6"/>
    <n v="0.25"/>
    <n v="0.3"/>
    <x v="1956"/>
    <n v="2.6063999999999998"/>
    <n v="0"/>
    <n v="4.4917559999999996"/>
    <n v="4.4917559999999996"/>
    <n v="0"/>
    <n v="0.90801463436911223"/>
    <n v="9.1985365630887772E-2"/>
    <x v="0"/>
    <x v="0"/>
    <m/>
    <m/>
    <m/>
    <m/>
    <m/>
    <m/>
    <m/>
    <m/>
    <n v="14.167470999999999"/>
    <m/>
    <m/>
    <m/>
    <m/>
    <m/>
    <m/>
    <m/>
    <m/>
    <m/>
    <s v="464711,49"/>
    <s v="6289732,4"/>
    <n v="0"/>
    <n v="14.167470999999999"/>
    <n v="0"/>
  </r>
  <r>
    <n v="2246"/>
    <x v="1117"/>
    <s v=""/>
    <x v="2486"/>
    <n v="2017"/>
    <n v="32651798"/>
    <x v="585"/>
    <x v="1115"/>
    <x v="1084"/>
    <n v="9000"/>
    <s v="Aalborg"/>
    <n v="851"/>
    <n v="295"/>
    <x v="34"/>
    <m/>
    <s v="LO"/>
    <s v="Lokalt værk"/>
    <n v="370000"/>
    <n v="370000"/>
    <x v="1286"/>
    <x v="1"/>
    <s v="pev"/>
    <d v="2013-03-01T00:00:00"/>
    <m/>
    <n v="0.66"/>
    <n v="0.255"/>
    <n v="0.29299999999999998"/>
    <x v="1957"/>
    <n v="4.8959999999999999"/>
    <n v="1.1519999999999999"/>
    <n v="4.6368"/>
    <n v="4.6368"/>
    <n v="4.6857924008487137E-2"/>
    <n v="0.80085382296392971"/>
    <n v="0.15228825302758314"/>
    <x v="0"/>
    <x v="0"/>
    <m/>
    <m/>
    <m/>
    <m/>
    <m/>
    <m/>
    <m/>
    <m/>
    <n v="12.292477999999999"/>
    <m/>
    <m/>
    <m/>
    <m/>
    <m/>
    <m/>
    <m/>
    <m/>
    <m/>
    <s v="563523"/>
    <s v="6323113"/>
    <n v="0"/>
    <n v="12.292477999999999"/>
    <n v="0"/>
  </r>
  <r>
    <n v="2246"/>
    <x v="1117"/>
    <s v=""/>
    <x v="2487"/>
    <n v="2017"/>
    <n v="32651798"/>
    <x v="585"/>
    <x v="1115"/>
    <x v="1084"/>
    <n v="9000"/>
    <s v="Aalborg"/>
    <n v="851"/>
    <n v="295"/>
    <x v="34"/>
    <m/>
    <s v="LO"/>
    <s v="Lokalt værk"/>
    <n v="370000"/>
    <n v="370000"/>
    <x v="387"/>
    <x v="1"/>
    <s v="pev"/>
    <d v="2013-03-01T00:00:00"/>
    <m/>
    <n v="0.66"/>
    <n v="0.255"/>
    <n v="0.29299999999999998"/>
    <x v="1957"/>
    <n v="4.8959999999999999"/>
    <n v="1.1519999999999999"/>
    <n v="4.6368"/>
    <n v="4.6368"/>
    <n v="4.6857924008487137E-2"/>
    <n v="0.80085382296392971"/>
    <n v="0.15228825302758314"/>
    <x v="0"/>
    <x v="0"/>
    <m/>
    <m/>
    <m/>
    <m/>
    <m/>
    <m/>
    <m/>
    <m/>
    <n v="12.292477999999999"/>
    <m/>
    <m/>
    <m/>
    <m/>
    <m/>
    <m/>
    <m/>
    <m/>
    <m/>
    <s v="563523"/>
    <s v="6323113"/>
    <n v="0"/>
    <n v="12.292477999999999"/>
    <n v="0"/>
  </r>
  <r>
    <n v="2246"/>
    <x v="1117"/>
    <s v=""/>
    <x v="2488"/>
    <n v="2017"/>
    <n v="32651798"/>
    <x v="585"/>
    <x v="1115"/>
    <x v="1084"/>
    <n v="9000"/>
    <s v="Aalborg"/>
    <n v="851"/>
    <n v="295"/>
    <x v="34"/>
    <m/>
    <s v="LO"/>
    <s v="Lokalt værk"/>
    <n v="370000"/>
    <n v="370000"/>
    <x v="455"/>
    <x v="1"/>
    <s v="pev"/>
    <d v="2013-03-01T00:00:00"/>
    <m/>
    <n v="0.66"/>
    <n v="0.255"/>
    <n v="0.29299999999999998"/>
    <x v="1957"/>
    <n v="4.8959999999999999"/>
    <n v="1.1519999999999999"/>
    <n v="4.6368"/>
    <n v="4.6368"/>
    <n v="4.6857924008487137E-2"/>
    <n v="0.80085382296392971"/>
    <n v="0.15228825302758314"/>
    <x v="0"/>
    <x v="0"/>
    <m/>
    <m/>
    <m/>
    <m/>
    <m/>
    <m/>
    <m/>
    <m/>
    <n v="12.292477999999999"/>
    <m/>
    <m/>
    <m/>
    <m/>
    <m/>
    <m/>
    <m/>
    <m/>
    <m/>
    <s v="563523"/>
    <s v="6323113"/>
    <n v="0"/>
    <n v="12.292477999999999"/>
    <n v="0"/>
  </r>
  <r>
    <n v="2249"/>
    <x v="1118"/>
    <s v=""/>
    <x v="2489"/>
    <n v="2017"/>
    <n v="36436743"/>
    <x v="586"/>
    <x v="1116"/>
    <x v="1085"/>
    <n v="4892"/>
    <s v="Kettinge"/>
    <n v="376"/>
    <n v="53"/>
    <x v="255"/>
    <m/>
    <s v="DC"/>
    <s v="Decentralt værk"/>
    <n v="352100"/>
    <n v="350020"/>
    <x v="1287"/>
    <x v="1"/>
    <s v="kvt"/>
    <d v="1997-01-01T00:00:00"/>
    <d v="2017-03-10T00:00:00"/>
    <n v="2.59"/>
    <n v="1.01"/>
    <n v="1.25"/>
    <x v="1958"/>
    <n v="3.024"/>
    <n v="2.988"/>
    <n v="2.0743200000000002"/>
    <n v="2.016"/>
    <n v="0.28045823759820909"/>
    <n v="0.71954176240179091"/>
    <n v="0"/>
    <x v="0"/>
    <x v="0"/>
    <m/>
    <m/>
    <m/>
    <m/>
    <m/>
    <m/>
    <m/>
    <m/>
    <n v="5.3911769999999999"/>
    <m/>
    <m/>
    <m/>
    <m/>
    <m/>
    <m/>
    <m/>
    <m/>
    <m/>
    <s v="674764,76"/>
    <s v="6064604,79"/>
    <n v="0"/>
    <n v="5.3911769999999999"/>
    <n v="0"/>
  </r>
  <r>
    <n v="2249"/>
    <x v="1118"/>
    <s v=""/>
    <x v="2490"/>
    <n v="2017"/>
    <n v="36436743"/>
    <x v="586"/>
    <x v="1116"/>
    <x v="1085"/>
    <n v="4892"/>
    <s v="Kettinge"/>
    <n v="376"/>
    <n v="53"/>
    <x v="255"/>
    <m/>
    <s v="DC"/>
    <s v="Decentralt værk"/>
    <n v="352100"/>
    <n v="350020"/>
    <x v="1288"/>
    <x v="0"/>
    <s v="fvv"/>
    <d v="1997-01-01T00:00:00"/>
    <m/>
    <n v="2.6"/>
    <n v="0"/>
    <n v="2.4"/>
    <x v="1959"/>
    <n v="1.7784"/>
    <n v="1.7747999999999999"/>
    <n v="0"/>
    <n v="0"/>
    <n v="1"/>
    <n v="0"/>
    <n v="0"/>
    <x v="0"/>
    <x v="0"/>
    <m/>
    <m/>
    <m/>
    <m/>
    <m/>
    <m/>
    <m/>
    <m/>
    <n v="1.883907"/>
    <m/>
    <m/>
    <m/>
    <m/>
    <m/>
    <m/>
    <m/>
    <m/>
    <m/>
    <s v="674764,76"/>
    <s v="6064604,79"/>
    <n v="0"/>
    <n v="1.883907"/>
    <n v="0"/>
  </r>
  <r>
    <n v="2249"/>
    <x v="1118"/>
    <s v=""/>
    <x v="2491"/>
    <n v="2017"/>
    <n v="36436743"/>
    <x v="586"/>
    <x v="1116"/>
    <x v="1085"/>
    <n v="4892"/>
    <s v="Kettinge"/>
    <n v="376"/>
    <n v="53"/>
    <x v="255"/>
    <m/>
    <s v="DC"/>
    <s v="Decentralt værk"/>
    <n v="352100"/>
    <n v="350020"/>
    <x v="1289"/>
    <x v="1"/>
    <s v="kvt"/>
    <d v="2015-12-20T00:00:00"/>
    <m/>
    <n v="3.5379999999999998"/>
    <n v="1.5"/>
    <n v="1.8580000000000001"/>
    <x v="1960"/>
    <n v="58.6404"/>
    <n v="58.5"/>
    <n v="45.223199999999999"/>
    <n v="43.2072"/>
    <n v="0.280790665110977"/>
    <n v="0.71920933488902294"/>
    <n v="0"/>
    <x v="0"/>
    <x v="0"/>
    <m/>
    <m/>
    <m/>
    <m/>
    <m/>
    <m/>
    <m/>
    <m/>
    <n v="104.42013800000001"/>
    <m/>
    <m/>
    <m/>
    <m/>
    <m/>
    <m/>
    <m/>
    <m/>
    <m/>
    <s v="674764,76"/>
    <s v="6064604,79"/>
    <n v="0"/>
    <n v="104.42013800000001"/>
    <n v="0"/>
  </r>
  <r>
    <n v="2249"/>
    <x v="1118"/>
    <s v=""/>
    <x v="2492"/>
    <n v="2017"/>
    <n v="36436743"/>
    <x v="586"/>
    <x v="1116"/>
    <x v="1085"/>
    <n v="4892"/>
    <s v="Kettinge"/>
    <n v="376"/>
    <n v="53"/>
    <x v="255"/>
    <m/>
    <s v="DC"/>
    <s v="Decentralt værk"/>
    <n v="352100"/>
    <n v="350020"/>
    <x v="1160"/>
    <x v="1"/>
    <s v="kvt"/>
    <d v="2017-03-14T00:00:00"/>
    <m/>
    <n v="2.93"/>
    <n v="1.2030000000000001"/>
    <n v="1.4"/>
    <x v="1961"/>
    <n v="20.296800000000001"/>
    <n v="20.268000000000001"/>
    <n v="17.758800000000001"/>
    <n v="17.287199999999999"/>
    <n v="0.24627135524448859"/>
    <n v="0.75372864475551138"/>
    <n v="0"/>
    <x v="0"/>
    <x v="0"/>
    <m/>
    <m/>
    <m/>
    <m/>
    <m/>
    <m/>
    <m/>
    <m/>
    <n v="41.208203000000005"/>
    <m/>
    <m/>
    <m/>
    <m/>
    <m/>
    <m/>
    <m/>
    <m/>
    <m/>
    <s v="674764,76"/>
    <s v="6064604,79"/>
    <n v="0"/>
    <n v="41.208203000000005"/>
    <n v="0"/>
  </r>
  <r>
    <n v="2250"/>
    <x v="1119"/>
    <s v=""/>
    <x v="2493"/>
    <n v="2017"/>
    <n v="32285708"/>
    <x v="587"/>
    <x v="1117"/>
    <x v="1086"/>
    <n v="8960"/>
    <s v="Randers SØ"/>
    <n v="730"/>
    <m/>
    <x v="18"/>
    <m/>
    <s v="LO"/>
    <s v="Lokalt værk"/>
    <n v="370000"/>
    <n v="370000"/>
    <x v="1290"/>
    <x v="1"/>
    <s v="pev"/>
    <d v="1997-11-01T00:00:00"/>
    <m/>
    <n v="0.96"/>
    <n v="0.3"/>
    <n v="0.4"/>
    <x v="1962"/>
    <n v="8.5806000000000004"/>
    <n v="0"/>
    <n v="6.9897600000000004"/>
    <n v="6.9786000000000001"/>
    <n v="0"/>
    <n v="0.81800081898146715"/>
    <n v="0.18199918101853285"/>
    <x v="0"/>
    <x v="0"/>
    <m/>
    <m/>
    <m/>
    <m/>
    <m/>
    <m/>
    <m/>
    <m/>
    <n v="23.573183"/>
    <m/>
    <m/>
    <m/>
    <m/>
    <m/>
    <m/>
    <m/>
    <m/>
    <m/>
    <s v="565997"/>
    <s v="6257113"/>
    <n v="0"/>
    <n v="23.573183"/>
    <n v="0"/>
  </r>
  <r>
    <n v="2250"/>
    <x v="1119"/>
    <s v=""/>
    <x v="2494"/>
    <n v="2017"/>
    <n v="32285708"/>
    <x v="587"/>
    <x v="1117"/>
    <x v="1086"/>
    <n v="8960"/>
    <s v="Randers SØ"/>
    <n v="730"/>
    <m/>
    <x v="18"/>
    <m/>
    <s v="LO"/>
    <s v="Lokalt værk"/>
    <n v="370000"/>
    <n v="370000"/>
    <x v="1291"/>
    <x v="1"/>
    <s v="pev"/>
    <d v="1999-04-01T00:00:00"/>
    <d v="2019-02-01T00:00:00"/>
    <n v="2.66"/>
    <n v="1"/>
    <n v="1.26"/>
    <x v="1963"/>
    <n v="8.5680000000000006E-2"/>
    <n v="0"/>
    <n v="6.8400000000000002E-2"/>
    <n v="2.7720000000000002E-2"/>
    <n v="0"/>
    <n v="0.76908896866207432"/>
    <n v="0.23091103133792568"/>
    <x v="0"/>
    <x v="0"/>
    <m/>
    <m/>
    <m/>
    <m/>
    <m/>
    <m/>
    <n v="0.18552600000000002"/>
    <m/>
    <m/>
    <m/>
    <m/>
    <m/>
    <m/>
    <m/>
    <m/>
    <m/>
    <m/>
    <m/>
    <s v="565997"/>
    <s v="6257113"/>
    <n v="0.18552600000000002"/>
    <n v="0"/>
    <n v="0"/>
  </r>
  <r>
    <n v="2251"/>
    <x v="1120"/>
    <s v=""/>
    <x v="2495"/>
    <n v="2017"/>
    <n v="28483708"/>
    <x v="588"/>
    <x v="1118"/>
    <x v="1087"/>
    <n v="4200"/>
    <s v="Slagelse"/>
    <n v="330"/>
    <n v="35"/>
    <x v="90"/>
    <m/>
    <s v="LO"/>
    <s v="Lokalt værk"/>
    <n v="370000"/>
    <n v="370000"/>
    <x v="387"/>
    <x v="1"/>
    <s v="pev"/>
    <d v="1987-03-01T00:00:00"/>
    <d v="2019-07-31T00:00:00"/>
    <n v="0.98"/>
    <n v="0.18"/>
    <n v="0.65"/>
    <x v="21"/>
    <n v="0"/>
    <n v="0"/>
    <n v="0"/>
    <n v="0"/>
    <n v="0"/>
    <n v="0"/>
    <n v="1"/>
    <x v="0"/>
    <x v="0"/>
    <m/>
    <m/>
    <m/>
    <m/>
    <m/>
    <m/>
    <m/>
    <m/>
    <n v="0"/>
    <m/>
    <m/>
    <m/>
    <m/>
    <m/>
    <m/>
    <m/>
    <m/>
    <m/>
    <s v="648155,6"/>
    <s v="6143600,76"/>
    <n v="0"/>
    <n v="0"/>
    <n v="0"/>
  </r>
  <r>
    <n v="2251"/>
    <x v="1120"/>
    <s v=""/>
    <x v="2496"/>
    <n v="2017"/>
    <n v="28483708"/>
    <x v="588"/>
    <x v="1118"/>
    <x v="1087"/>
    <n v="4200"/>
    <s v="Slagelse"/>
    <n v="330"/>
    <n v="35"/>
    <x v="90"/>
    <m/>
    <s v="LO"/>
    <s v="Lokalt værk"/>
    <n v="370000"/>
    <n v="370000"/>
    <x v="1286"/>
    <x v="1"/>
    <s v="pev"/>
    <d v="2015-07-01T00:00:00"/>
    <m/>
    <n v="0.65700000000000003"/>
    <n v="0.25"/>
    <n v="0.28999999999999998"/>
    <x v="1964"/>
    <n v="9.4428000000000001"/>
    <n v="0.38519999999999999"/>
    <n v="4.8635999999999999"/>
    <n v="4.8635999999999999"/>
    <n v="1.0651028346832654E-2"/>
    <n v="0.73890049202110231"/>
    <n v="0.25044847963206501"/>
    <x v="0"/>
    <x v="0"/>
    <m/>
    <m/>
    <m/>
    <m/>
    <m/>
    <m/>
    <m/>
    <m/>
    <n v="18.082760999999998"/>
    <m/>
    <m/>
    <m/>
    <m/>
    <m/>
    <m/>
    <m/>
    <m/>
    <m/>
    <s v="648155,6"/>
    <s v="6143600,76"/>
    <n v="0"/>
    <n v="18.082760999999998"/>
    <n v="0"/>
  </r>
  <r>
    <n v="2253"/>
    <x v="1121"/>
    <s v=""/>
    <x v="2497"/>
    <n v="2017"/>
    <n v="36066296"/>
    <x v="589"/>
    <x v="1119"/>
    <x v="1088"/>
    <n v="7000"/>
    <s v="Fredericia"/>
    <n v="607"/>
    <n v="81"/>
    <x v="20"/>
    <n v="1"/>
    <s v="ER"/>
    <s v="Erhvervsværk"/>
    <n v="110500"/>
    <n v="110000"/>
    <x v="1292"/>
    <x v="0"/>
    <s v="pvp"/>
    <d v="2012-01-01T00:00:00"/>
    <m/>
    <n v="14"/>
    <n v="0"/>
    <n v="14"/>
    <x v="1965"/>
    <n v="211.1832"/>
    <n v="11.217599999999999"/>
    <n v="0"/>
    <n v="0"/>
    <n v="5.3117861648085636E-2"/>
    <n v="0"/>
    <n v="0.94688213835191437"/>
    <x v="0"/>
    <x v="0"/>
    <m/>
    <m/>
    <m/>
    <n v="0"/>
    <m/>
    <m/>
    <n v="234.64928520000001"/>
    <m/>
    <m/>
    <m/>
    <m/>
    <m/>
    <m/>
    <m/>
    <m/>
    <m/>
    <m/>
    <m/>
    <s v="546013,35"/>
    <s v="6159997"/>
    <n v="234.64928520000001"/>
    <n v="0"/>
    <n v="0"/>
  </r>
  <r>
    <n v="2253"/>
    <x v="1121"/>
    <s v=""/>
    <x v="2498"/>
    <n v="2017"/>
    <n v="36066296"/>
    <x v="589"/>
    <x v="1119"/>
    <x v="1088"/>
    <n v="7000"/>
    <s v="Fredericia"/>
    <n v="607"/>
    <n v="81"/>
    <x v="20"/>
    <n v="1"/>
    <s v="ER"/>
    <s v="Erhvervsværk"/>
    <n v="110500"/>
    <n v="110000"/>
    <x v="1293"/>
    <x v="0"/>
    <s v="pvp"/>
    <d v="2012-01-01T00:00:00"/>
    <m/>
    <n v="14"/>
    <n v="0"/>
    <n v="14"/>
    <x v="21"/>
    <n v="0"/>
    <n v="0"/>
    <n v="0"/>
    <n v="0"/>
    <n v="0"/>
    <n v="0"/>
    <n v="1"/>
    <x v="0"/>
    <x v="0"/>
    <m/>
    <m/>
    <m/>
    <n v="0"/>
    <m/>
    <m/>
    <n v="0"/>
    <m/>
    <m/>
    <m/>
    <m/>
    <m/>
    <m/>
    <m/>
    <m/>
    <m/>
    <m/>
    <m/>
    <s v="546013,35"/>
    <s v="6159997"/>
    <n v="0"/>
    <n v="0"/>
    <n v="0"/>
  </r>
  <r>
    <n v="2253"/>
    <x v="1121"/>
    <s v=""/>
    <x v="2499"/>
    <n v="2017"/>
    <n v="36066296"/>
    <x v="589"/>
    <x v="1119"/>
    <x v="1088"/>
    <n v="7000"/>
    <s v="Fredericia"/>
    <n v="607"/>
    <n v="81"/>
    <x v="20"/>
    <n v="1"/>
    <s v="ER"/>
    <s v="Erhvervsværk"/>
    <n v="110500"/>
    <n v="110000"/>
    <x v="1294"/>
    <x v="0"/>
    <s v="pvp"/>
    <d v="2012-01-01T00:00:00"/>
    <m/>
    <n v="14"/>
    <n v="0"/>
    <n v="14"/>
    <x v="21"/>
    <n v="0"/>
    <n v="0"/>
    <n v="0"/>
    <n v="0"/>
    <n v="0"/>
    <n v="0"/>
    <n v="1"/>
    <x v="0"/>
    <x v="0"/>
    <m/>
    <m/>
    <m/>
    <n v="0"/>
    <m/>
    <m/>
    <n v="0"/>
    <m/>
    <m/>
    <m/>
    <m/>
    <m/>
    <m/>
    <m/>
    <m/>
    <m/>
    <m/>
    <m/>
    <s v="546013,35"/>
    <s v="6159997"/>
    <n v="0"/>
    <n v="0"/>
    <n v="0"/>
  </r>
  <r>
    <n v="2255"/>
    <x v="1122"/>
    <s v=""/>
    <x v="2500"/>
    <n v="2017"/>
    <n v="32266266"/>
    <x v="590"/>
    <x v="1120"/>
    <x v="1089"/>
    <n v="7500"/>
    <s v="Holstebro"/>
    <n v="661"/>
    <n v="172"/>
    <x v="70"/>
    <m/>
    <s v="DC"/>
    <s v="Decentralt værk"/>
    <n v="352100"/>
    <n v="350020"/>
    <x v="14"/>
    <x v="1"/>
    <s v="kvt"/>
    <d v="2012-06-06T00:00:00"/>
    <m/>
    <n v="3.6"/>
    <n v="1.48"/>
    <n v="1.74"/>
    <x v="1966"/>
    <n v="30.577283999999999"/>
    <n v="29.332187999999999"/>
    <n v="23.237100000000002"/>
    <n v="23.237100000000002"/>
    <n v="0.28045514447015868"/>
    <n v="0.71954485552984138"/>
    <n v="0"/>
    <x v="0"/>
    <x v="0"/>
    <m/>
    <m/>
    <m/>
    <m/>
    <m/>
    <m/>
    <m/>
    <m/>
    <n v="54.513680000000001"/>
    <m/>
    <m/>
    <m/>
    <m/>
    <m/>
    <m/>
    <m/>
    <m/>
    <m/>
    <s v="476216,42"/>
    <s v="6250472,85"/>
    <n v="0"/>
    <n v="54.513680000000001"/>
    <n v="0"/>
  </r>
  <r>
    <n v="2255"/>
    <x v="1122"/>
    <s v=""/>
    <x v="2501"/>
    <n v="2017"/>
    <n v="32266266"/>
    <x v="590"/>
    <x v="1120"/>
    <x v="1089"/>
    <n v="7500"/>
    <s v="Holstebro"/>
    <n v="661"/>
    <n v="172"/>
    <x v="70"/>
    <m/>
    <s v="DC"/>
    <s v="Decentralt værk"/>
    <n v="352100"/>
    <n v="350020"/>
    <x v="15"/>
    <x v="1"/>
    <s v="kvt"/>
    <d v="2012-06-06T00:00:00"/>
    <m/>
    <n v="3.6"/>
    <n v="1.48"/>
    <n v="1.74"/>
    <x v="1967"/>
    <n v="39.763835999999998"/>
    <n v="32.510916000000002"/>
    <n v="30.218364000000001"/>
    <n v="30.218364000000001"/>
    <n v="0.28045517275152093"/>
    <n v="0.71954482724847901"/>
    <n v="0"/>
    <x v="0"/>
    <x v="0"/>
    <m/>
    <m/>
    <m/>
    <m/>
    <m/>
    <m/>
    <m/>
    <m/>
    <n v="70.891607399999998"/>
    <m/>
    <m/>
    <m/>
    <m/>
    <m/>
    <m/>
    <m/>
    <m/>
    <m/>
    <s v="476216,42"/>
    <s v="6250472,85"/>
    <n v="0"/>
    <n v="70.891607399999998"/>
    <n v="0"/>
  </r>
  <r>
    <n v="2258"/>
    <x v="1123"/>
    <s v=""/>
    <x v="2502"/>
    <n v="2017"/>
    <n v="36428112"/>
    <x v="591"/>
    <x v="1121"/>
    <x v="1090"/>
    <n v="9220"/>
    <s v="Aalborg Øst"/>
    <n v="851"/>
    <n v="295"/>
    <x v="34"/>
    <n v="10"/>
    <s v="ER"/>
    <s v="Erhvervsværk"/>
    <n v="235100"/>
    <n v="230020"/>
    <x v="1295"/>
    <x v="6"/>
    <s v="pvp"/>
    <d v="1991-11-12T00:00:00"/>
    <m/>
    <n v="182"/>
    <n v="0"/>
    <n v="70"/>
    <x v="1968"/>
    <n v="1069.932"/>
    <n v="1046.07"/>
    <n v="0"/>
    <n v="0"/>
    <n v="0.97769764807483084"/>
    <n v="0"/>
    <n v="2.2302351925169162E-2"/>
    <x v="0"/>
    <x v="0"/>
    <m/>
    <m/>
    <m/>
    <n v="0"/>
    <m/>
    <m/>
    <m/>
    <m/>
    <m/>
    <m/>
    <m/>
    <m/>
    <m/>
    <m/>
    <n v="1069.932"/>
    <m/>
    <m/>
    <n v="47.461716000000003"/>
    <s v="558993,11"/>
    <s v="6324846,01"/>
    <n v="0"/>
    <n v="1069.932"/>
    <n v="47.461716000000003"/>
  </r>
  <r>
    <n v="2258"/>
    <x v="1123"/>
    <s v=""/>
    <x v="2503"/>
    <n v="2017"/>
    <n v="36428112"/>
    <x v="591"/>
    <x v="1121"/>
    <x v="1090"/>
    <n v="9220"/>
    <s v="Aalborg Øst"/>
    <n v="851"/>
    <n v="295"/>
    <x v="34"/>
    <n v="10"/>
    <s v="ER"/>
    <s v="Erhvervsværk"/>
    <n v="235100"/>
    <n v="230020"/>
    <x v="1296"/>
    <x v="6"/>
    <s v="pvp"/>
    <d v="2003-11-20T00:00:00"/>
    <m/>
    <n v="80"/>
    <n v="0"/>
    <n v="32"/>
    <x v="1969"/>
    <n v="379.87599999999998"/>
    <n v="379.87599999999998"/>
    <n v="0"/>
    <n v="0"/>
    <n v="1"/>
    <n v="0"/>
    <n v="0"/>
    <x v="0"/>
    <x v="0"/>
    <m/>
    <m/>
    <m/>
    <m/>
    <m/>
    <m/>
    <m/>
    <m/>
    <m/>
    <m/>
    <m/>
    <m/>
    <m/>
    <m/>
    <n v="379.87599999999998"/>
    <m/>
    <m/>
    <n v="9.0715859999999999"/>
    <s v="558993,11"/>
    <s v="6324846,01"/>
    <n v="0"/>
    <n v="379.87599999999998"/>
    <n v="9.0715859999999999"/>
  </r>
  <r>
    <n v="2259"/>
    <x v="1124"/>
    <s v=""/>
    <x v="2504"/>
    <n v="2017"/>
    <n v="13213178"/>
    <x v="592"/>
    <x v="1122"/>
    <x v="1091"/>
    <n v="6870"/>
    <s v="Ølgod"/>
    <n v="573"/>
    <m/>
    <x v="18"/>
    <m/>
    <s v="ER"/>
    <s v="Erhvervsværk"/>
    <n v="14100"/>
    <n v="10000"/>
    <x v="75"/>
    <x v="1"/>
    <s v="pev"/>
    <d v="2015-01-01T00:00:00"/>
    <d v="2019-12-31T00:00:00"/>
    <n v="0.85"/>
    <n v="0.34"/>
    <n v="0.51"/>
    <x v="1970"/>
    <n v="12.16512"/>
    <n v="0"/>
    <n v="8.11008"/>
    <n v="8.11008"/>
    <n v="0"/>
    <n v="0.74500033706158098"/>
    <n v="0.25499966293841902"/>
    <x v="0"/>
    <x v="0"/>
    <m/>
    <m/>
    <m/>
    <m/>
    <m/>
    <m/>
    <m/>
    <m/>
    <n v="23.853207999999999"/>
    <m/>
    <m/>
    <m/>
    <m/>
    <m/>
    <m/>
    <m/>
    <m/>
    <m/>
    <s v="471835,27"/>
    <s v="6184343,07"/>
    <n v="0"/>
    <n v="23.853207999999999"/>
    <n v="0"/>
  </r>
  <r>
    <n v="2261"/>
    <x v="1125"/>
    <s v=""/>
    <x v="2505"/>
    <n v="2017"/>
    <n v="20806400"/>
    <x v="593"/>
    <x v="1123"/>
    <x v="1092"/>
    <n v="7000"/>
    <s v="Fredericia"/>
    <n v="607"/>
    <m/>
    <x v="18"/>
    <m/>
    <s v="VA"/>
    <s v="Vandkraftværk"/>
    <n v="360000"/>
    <n v="360000"/>
    <x v="978"/>
    <x v="13"/>
    <s v="vkt"/>
    <d v="2015-01-01T00:00:00"/>
    <m/>
    <n v="2.1999999999999999E-2"/>
    <n v="2.1999999999999999E-2"/>
    <n v="0"/>
    <x v="21"/>
    <n v="0"/>
    <n v="0"/>
    <n v="0"/>
    <n v="0"/>
    <n v="0"/>
    <n v="1"/>
    <n v="0"/>
    <x v="0"/>
    <x v="0"/>
    <m/>
    <m/>
    <m/>
    <m/>
    <m/>
    <m/>
    <m/>
    <m/>
    <m/>
    <m/>
    <m/>
    <m/>
    <m/>
    <m/>
    <m/>
    <m/>
    <n v="0"/>
    <m/>
    <s v="538830,38"/>
    <s v="6161420,75"/>
    <n v="0"/>
    <n v="0"/>
    <n v="0"/>
  </r>
  <r>
    <n v="2262"/>
    <x v="1126"/>
    <s v=""/>
    <x v="2506"/>
    <n v="2017"/>
    <n v="29189633"/>
    <x v="594"/>
    <x v="1124"/>
    <x v="1093"/>
    <n v="8670"/>
    <s v="Låsby"/>
    <n v="746"/>
    <m/>
    <x v="18"/>
    <m/>
    <s v="LO"/>
    <s v="Lokalt værk"/>
    <n v="852010"/>
    <n v="850010"/>
    <x v="14"/>
    <x v="1"/>
    <s v="pev"/>
    <d v="2014-01-28T00:00:00"/>
    <m/>
    <n v="3.7999999999999999E-2"/>
    <n v="1.4999999999999999E-2"/>
    <n v="2.3E-2"/>
    <x v="21"/>
    <n v="0"/>
    <n v="0"/>
    <n v="0"/>
    <n v="0"/>
    <n v="0"/>
    <n v="0"/>
    <n v="1"/>
    <x v="0"/>
    <x v="0"/>
    <m/>
    <m/>
    <m/>
    <m/>
    <m/>
    <m/>
    <n v="0"/>
    <m/>
    <m/>
    <m/>
    <m/>
    <m/>
    <m/>
    <m/>
    <m/>
    <m/>
    <m/>
    <m/>
    <s v="550095,22"/>
    <s v="6223086,1"/>
    <n v="0"/>
    <n v="0"/>
    <n v="0"/>
  </r>
  <r>
    <n v="2262"/>
    <x v="1127"/>
    <s v=""/>
    <x v="2507"/>
    <n v="2017"/>
    <n v="29189633"/>
    <x v="594"/>
    <x v="1125"/>
    <x v="1094"/>
    <n v="8464"/>
    <s v="Galten"/>
    <n v="746"/>
    <m/>
    <x v="18"/>
    <m/>
    <s v="LO"/>
    <s v="Lokalt værk"/>
    <n v="852010"/>
    <n v="850010"/>
    <x v="14"/>
    <x v="1"/>
    <s v="pev"/>
    <d v="2014-01-28T00:00:00"/>
    <m/>
    <n v="0.38"/>
    <n v="0.15"/>
    <n v="0.23"/>
    <x v="21"/>
    <n v="0"/>
    <n v="0"/>
    <n v="0"/>
    <n v="0"/>
    <n v="0"/>
    <n v="0"/>
    <n v="1"/>
    <x v="0"/>
    <x v="0"/>
    <m/>
    <m/>
    <m/>
    <m/>
    <m/>
    <m/>
    <n v="0"/>
    <m/>
    <m/>
    <m/>
    <m/>
    <m/>
    <m/>
    <m/>
    <m/>
    <m/>
    <m/>
    <m/>
    <s v="559059,79"/>
    <s v="6219846,6"/>
    <n v="0"/>
    <n v="0"/>
    <n v="0"/>
  </r>
  <r>
    <n v="2263"/>
    <x v="1128"/>
    <s v=""/>
    <x v="2508"/>
    <n v="2017"/>
    <n v="10205107"/>
    <x v="595"/>
    <x v="1126"/>
    <x v="1095"/>
    <n v="6200"/>
    <s v="Aabenraa"/>
    <n v="580"/>
    <m/>
    <x v="18"/>
    <m/>
    <s v="ER"/>
    <s v="Erhvervsværk"/>
    <n v="14100"/>
    <n v="10000"/>
    <x v="14"/>
    <x v="1"/>
    <s v="pev"/>
    <d v="2015-08-05T00:00:00"/>
    <d v="2017-02-16T00:00:00"/>
    <n v="0.63"/>
    <n v="0.25"/>
    <n v="0.38"/>
    <x v="1971"/>
    <n v="13.9536"/>
    <n v="0"/>
    <n v="9.3024000000000004"/>
    <n v="9.3024000000000004"/>
    <n v="0"/>
    <n v="0.74499995339911429"/>
    <n v="0.25500004660088571"/>
    <x v="0"/>
    <x v="0"/>
    <m/>
    <m/>
    <m/>
    <m/>
    <m/>
    <m/>
    <m/>
    <m/>
    <n v="27.359994999999998"/>
    <m/>
    <m/>
    <m/>
    <m/>
    <m/>
    <m/>
    <m/>
    <m/>
    <m/>
    <s v="527593,58"/>
    <s v="6089101,72"/>
    <n v="0"/>
    <n v="27.359994999999998"/>
    <n v="0"/>
  </r>
  <r>
    <n v="2264"/>
    <x v="1129"/>
    <s v=""/>
    <x v="2509"/>
    <n v="2017"/>
    <n v="64761919"/>
    <x v="596"/>
    <x v="1127"/>
    <x v="1096"/>
    <n v="9480"/>
    <s v="Løkken"/>
    <n v="860"/>
    <n v="305"/>
    <x v="96"/>
    <m/>
    <s v="FJ"/>
    <s v="Fjernvarmeværk"/>
    <n v="353000"/>
    <n v="350030"/>
    <x v="3"/>
    <x v="0"/>
    <s v="fvv"/>
    <d v="2007-01-08T00:00:00"/>
    <m/>
    <n v="9.625"/>
    <n v="0"/>
    <n v="9.625"/>
    <x v="1972"/>
    <n v="87.575040000000001"/>
    <n v="87.575040000000001"/>
    <n v="0"/>
    <n v="0"/>
    <n v="1"/>
    <n v="0"/>
    <n v="0"/>
    <x v="0"/>
    <x v="0"/>
    <m/>
    <m/>
    <m/>
    <m/>
    <m/>
    <m/>
    <m/>
    <m/>
    <m/>
    <m/>
    <n v="86.179299999999998"/>
    <m/>
    <m/>
    <m/>
    <m/>
    <m/>
    <m/>
    <m/>
    <s v="543758,83"/>
    <s v="6358951,44"/>
    <n v="0"/>
    <n v="86.179299999999998"/>
    <n v="0"/>
  </r>
  <r>
    <n v="2264"/>
    <x v="1129"/>
    <s v=""/>
    <x v="2510"/>
    <n v="2017"/>
    <n v="64761919"/>
    <x v="596"/>
    <x v="1127"/>
    <x v="1096"/>
    <n v="9480"/>
    <s v="Løkken"/>
    <n v="860"/>
    <n v="305"/>
    <x v="96"/>
    <m/>
    <s v="FJ"/>
    <s v="Fjernvarmeværk"/>
    <n v="353000"/>
    <n v="350030"/>
    <x v="511"/>
    <x v="0"/>
    <s v="fvv"/>
    <d v="1984-01-08T00:00:00"/>
    <m/>
    <n v="4"/>
    <n v="0"/>
    <n v="4"/>
    <x v="1973"/>
    <n v="4.2515999999999998"/>
    <n v="4.2515999999999998"/>
    <n v="0"/>
    <n v="0"/>
    <n v="1"/>
    <n v="0"/>
    <n v="0"/>
    <x v="0"/>
    <x v="0"/>
    <m/>
    <m/>
    <m/>
    <m/>
    <m/>
    <m/>
    <m/>
    <m/>
    <m/>
    <m/>
    <m/>
    <n v="4.10616"/>
    <n v="0"/>
    <m/>
    <m/>
    <m/>
    <m/>
    <m/>
    <s v="543758,83"/>
    <s v="6358951,44"/>
    <n v="0"/>
    <n v="4.10616"/>
    <n v="0"/>
  </r>
  <r>
    <n v="2264"/>
    <x v="1129"/>
    <s v=""/>
    <x v="2511"/>
    <n v="2017"/>
    <n v="64761919"/>
    <x v="596"/>
    <x v="1127"/>
    <x v="1096"/>
    <n v="9480"/>
    <s v="Løkken"/>
    <n v="860"/>
    <n v="305"/>
    <x v="96"/>
    <m/>
    <s v="FJ"/>
    <s v="Fjernvarmeværk"/>
    <n v="353000"/>
    <n v="350030"/>
    <x v="69"/>
    <x v="0"/>
    <s v="fvv"/>
    <d v="1999-01-08T00:00:00"/>
    <m/>
    <n v="6.5"/>
    <n v="0"/>
    <n v="6.5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43758,83"/>
    <s v="6358951,44"/>
    <n v="0"/>
    <n v="0"/>
    <n v="0"/>
  </r>
  <r>
    <n v="2264"/>
    <x v="1129"/>
    <s v=""/>
    <x v="2512"/>
    <n v="2017"/>
    <n v="64761919"/>
    <x v="596"/>
    <x v="1127"/>
    <x v="1096"/>
    <n v="9480"/>
    <s v="Løkken"/>
    <n v="860"/>
    <n v="305"/>
    <x v="96"/>
    <m/>
    <s v="FJ"/>
    <s v="Fjernvarmeværk"/>
    <n v="353000"/>
    <n v="350030"/>
    <x v="1297"/>
    <x v="3"/>
    <s v="fvv"/>
    <d v="2016-01-06T00:00:00"/>
    <m/>
    <n v="8.3000000000000007"/>
    <n v="0"/>
    <n v="8.3000000000000007"/>
    <x v="1974"/>
    <n v="21.475079999999998"/>
    <n v="21.475079999999998"/>
    <n v="0"/>
    <n v="0"/>
    <n v="1"/>
    <n v="0"/>
    <n v="0"/>
    <x v="0"/>
    <x v="0"/>
    <m/>
    <m/>
    <m/>
    <m/>
    <m/>
    <m/>
    <m/>
    <m/>
    <m/>
    <m/>
    <m/>
    <m/>
    <m/>
    <m/>
    <m/>
    <n v="22.543200000000002"/>
    <m/>
    <m/>
    <s v="543758,83"/>
    <s v="6358951,44"/>
    <n v="0"/>
    <n v="22.543200000000002"/>
    <n v="0"/>
  </r>
  <r>
    <n v="2265"/>
    <x v="1130"/>
    <s v=""/>
    <x v="2513"/>
    <n v="2017"/>
    <n v="54442912"/>
    <x v="597"/>
    <x v="1128"/>
    <x v="1097"/>
    <n v="9600"/>
    <s v="Aars"/>
    <n v="820"/>
    <n v="334"/>
    <x v="335"/>
    <n v="1"/>
    <s v="DC"/>
    <s v="Decentralt værk"/>
    <n v="353000"/>
    <n v="350030"/>
    <x v="328"/>
    <x v="0"/>
    <s v="fvv"/>
    <d v="1986-03-01T00:00:00"/>
    <m/>
    <n v="10.6"/>
    <n v="0"/>
    <n v="8.5"/>
    <x v="1975"/>
    <n v="160.5564"/>
    <n v="160.5564"/>
    <n v="0"/>
    <n v="0"/>
    <n v="1"/>
    <n v="0"/>
    <n v="0"/>
    <x v="0"/>
    <x v="0"/>
    <m/>
    <m/>
    <m/>
    <m/>
    <m/>
    <m/>
    <m/>
    <n v="152.0994"/>
    <m/>
    <n v="1.5225"/>
    <m/>
    <n v="23.839600000000001"/>
    <m/>
    <m/>
    <m/>
    <m/>
    <m/>
    <m/>
    <s v="533035,26"/>
    <s v="6295977,96"/>
    <n v="68.444730000000007"/>
    <n v="109.01677000000001"/>
    <n v="0"/>
  </r>
  <r>
    <n v="2265"/>
    <x v="1130"/>
    <s v=""/>
    <x v="2514"/>
    <n v="2017"/>
    <n v="54442912"/>
    <x v="597"/>
    <x v="1128"/>
    <x v="1097"/>
    <n v="9600"/>
    <s v="Aars"/>
    <n v="820"/>
    <n v="334"/>
    <x v="335"/>
    <n v="1"/>
    <s v="DC"/>
    <s v="Decentralt værk"/>
    <n v="353000"/>
    <n v="350030"/>
    <x v="254"/>
    <x v="0"/>
    <s v="fvv"/>
    <d v="1986-01-01T00:00:00"/>
    <m/>
    <n v="6.3"/>
    <n v="0"/>
    <n v="6.3"/>
    <x v="1976"/>
    <n v="6.84"/>
    <n v="6.84"/>
    <n v="0"/>
    <n v="0"/>
    <n v="1"/>
    <n v="0"/>
    <n v="0"/>
    <x v="0"/>
    <x v="0"/>
    <m/>
    <m/>
    <m/>
    <m/>
    <m/>
    <m/>
    <m/>
    <m/>
    <m/>
    <m/>
    <m/>
    <m/>
    <n v="7.3223500000000001"/>
    <m/>
    <m/>
    <m/>
    <m/>
    <m/>
    <s v="533035,26"/>
    <s v="6295977,96"/>
    <n v="0"/>
    <n v="7.3223500000000001"/>
    <n v="0"/>
  </r>
  <r>
    <n v="2265"/>
    <x v="1130"/>
    <s v=""/>
    <x v="2515"/>
    <n v="2017"/>
    <n v="54442912"/>
    <x v="597"/>
    <x v="1128"/>
    <x v="1097"/>
    <n v="9600"/>
    <s v="Aars"/>
    <n v="820"/>
    <n v="334"/>
    <x v="335"/>
    <n v="1"/>
    <s v="DC"/>
    <s v="Decentralt værk"/>
    <n v="353000"/>
    <n v="350030"/>
    <x v="329"/>
    <x v="8"/>
    <s v="kvt"/>
    <d v="1995-01-01T00:00:00"/>
    <m/>
    <n v="14.58"/>
    <n v="2.89"/>
    <n v="9.39"/>
    <x v="1977"/>
    <n v="367.98840000000001"/>
    <n v="367.98840000000001"/>
    <n v="53.395200000000003"/>
    <n v="39.895200000000003"/>
    <n v="0.39902522005633373"/>
    <n v="0.60097477994366622"/>
    <n v="0"/>
    <x v="0"/>
    <x v="0"/>
    <m/>
    <m/>
    <m/>
    <m/>
    <m/>
    <m/>
    <m/>
    <n v="395.221"/>
    <m/>
    <n v="3.9584999999999999"/>
    <m/>
    <n v="61.929699999999997"/>
    <m/>
    <m/>
    <m/>
    <m/>
    <m/>
    <m/>
    <s v="533035,26"/>
    <s v="6295977,96"/>
    <n v="177.84945000000002"/>
    <n v="283.25975"/>
    <n v="0"/>
  </r>
  <r>
    <n v="2265"/>
    <x v="1130"/>
    <s v=""/>
    <x v="2516"/>
    <n v="2017"/>
    <n v="54442912"/>
    <x v="597"/>
    <x v="1128"/>
    <x v="1097"/>
    <n v="9600"/>
    <s v="Aars"/>
    <n v="820"/>
    <n v="334"/>
    <x v="335"/>
    <n v="1"/>
    <s v="DC"/>
    <s v="Decentralt værk"/>
    <n v="353000"/>
    <n v="350030"/>
    <x v="1298"/>
    <x v="0"/>
    <s v="fvv"/>
    <d v="2006-10-03T00:00:00"/>
    <m/>
    <n v="4.7"/>
    <n v="0"/>
    <n v="0"/>
    <x v="1978"/>
    <n v="0"/>
    <n v="0"/>
    <n v="0"/>
    <n v="0"/>
    <n v="1"/>
    <n v="0"/>
    <n v="0"/>
    <x v="0"/>
    <x v="0"/>
    <m/>
    <m/>
    <m/>
    <n v="0.14394631000000002"/>
    <m/>
    <m/>
    <m/>
    <m/>
    <m/>
    <m/>
    <m/>
    <m/>
    <m/>
    <m/>
    <m/>
    <m/>
    <m/>
    <m/>
    <s v="533035,26"/>
    <s v="6295977,96"/>
    <n v="0.14394631000000002"/>
    <n v="0"/>
    <n v="0"/>
  </r>
  <r>
    <n v="2265"/>
    <x v="1131"/>
    <s v=""/>
    <x v="2517"/>
    <n v="2017"/>
    <n v="54442912"/>
    <x v="597"/>
    <x v="1129"/>
    <x v="1098"/>
    <n v="9600"/>
    <s v="Aars"/>
    <n v="820"/>
    <n v="334"/>
    <x v="335"/>
    <m/>
    <s v="FJ"/>
    <s v="Fjernvarmeværk"/>
    <n v="353000"/>
    <n v="350030"/>
    <x v="1299"/>
    <x v="0"/>
    <s v="fvv"/>
    <d v="1966-09-01T00:00:00"/>
    <m/>
    <n v="10"/>
    <n v="0"/>
    <n v="9.1999999999999993"/>
    <x v="21"/>
    <n v="0"/>
    <n v="0"/>
    <n v="0"/>
    <n v="0"/>
    <n v="1"/>
    <n v="0"/>
    <n v="0"/>
    <x v="0"/>
    <x v="0"/>
    <m/>
    <n v="0"/>
    <m/>
    <m/>
    <m/>
    <m/>
    <m/>
    <m/>
    <m/>
    <m/>
    <m/>
    <m/>
    <m/>
    <m/>
    <m/>
    <m/>
    <m/>
    <m/>
    <s v="532391,87"/>
    <s v="6295620,82"/>
    <n v="0"/>
    <n v="0"/>
    <n v="0"/>
  </r>
  <r>
    <n v="2265"/>
    <x v="1132"/>
    <s v=""/>
    <x v="2518"/>
    <n v="2017"/>
    <n v="54442912"/>
    <x v="597"/>
    <x v="1130"/>
    <x v="1099"/>
    <n v="9600"/>
    <s v="Aars"/>
    <n v="820"/>
    <n v="334"/>
    <x v="335"/>
    <m/>
    <s v="FJ"/>
    <s v="Fjernvarmeværk"/>
    <n v="353000"/>
    <n v="350030"/>
    <x v="1300"/>
    <x v="0"/>
    <s v="fvv"/>
    <d v="1955-09-01T00:00:00"/>
    <m/>
    <n v="17.899999999999999"/>
    <n v="0"/>
    <n v="16.100000000000001"/>
    <x v="1979"/>
    <n v="0.28188000000000002"/>
    <n v="0.28188000000000002"/>
    <n v="0"/>
    <n v="0"/>
    <n v="1"/>
    <n v="0"/>
    <n v="0"/>
    <x v="0"/>
    <x v="0"/>
    <m/>
    <m/>
    <m/>
    <m/>
    <m/>
    <m/>
    <n v="0.25977600000000001"/>
    <m/>
    <m/>
    <m/>
    <m/>
    <m/>
    <m/>
    <m/>
    <m/>
    <m/>
    <m/>
    <m/>
    <s v="531398,07"/>
    <s v="6295376,02"/>
    <n v="0.25977600000000001"/>
    <n v="0"/>
    <n v="0"/>
  </r>
  <r>
    <n v="2265"/>
    <x v="1133"/>
    <s v=""/>
    <x v="2519"/>
    <n v="2017"/>
    <n v="54442912"/>
    <x v="597"/>
    <x v="1131"/>
    <x v="1100"/>
    <n v="9600"/>
    <s v="Aars"/>
    <n v="820"/>
    <n v="334"/>
    <x v="335"/>
    <m/>
    <s v="DC"/>
    <s v="Decentralt værk"/>
    <n v="353000"/>
    <n v="350030"/>
    <x v="14"/>
    <x v="1"/>
    <s v="kvt"/>
    <d v="1995-01-01T00:00:00"/>
    <m/>
    <n v="1.8"/>
    <n v="0.74"/>
    <n v="1"/>
    <x v="1980"/>
    <n v="5.1659999999999998E-2"/>
    <n v="5.1659999999999998E-2"/>
    <n v="4.0176000000000003E-2"/>
    <n v="4.0176000000000003E-2"/>
    <n v="0.24595502536679006"/>
    <n v="0.75404497463320996"/>
    <n v="0"/>
    <x v="0"/>
    <x v="0"/>
    <m/>
    <m/>
    <m/>
    <m/>
    <m/>
    <m/>
    <n v="0.10501919999999999"/>
    <m/>
    <m/>
    <m/>
    <m/>
    <m/>
    <m/>
    <m/>
    <m/>
    <m/>
    <m/>
    <m/>
    <s v="525875,76"/>
    <s v="6299692,37"/>
    <n v="0.10501919999999999"/>
    <n v="0"/>
    <n v="0"/>
  </r>
  <r>
    <n v="2265"/>
    <x v="1133"/>
    <s v=""/>
    <x v="2520"/>
    <n v="2017"/>
    <n v="54442912"/>
    <x v="597"/>
    <x v="1131"/>
    <x v="1100"/>
    <n v="9600"/>
    <s v="Aars"/>
    <n v="820"/>
    <n v="334"/>
    <x v="335"/>
    <m/>
    <s v="DC"/>
    <s v="Decentralt værk"/>
    <n v="353000"/>
    <n v="350030"/>
    <x v="15"/>
    <x v="1"/>
    <s v="kvt"/>
    <d v="1995-01-01T00:00:00"/>
    <m/>
    <n v="1.8"/>
    <n v="0.74"/>
    <n v="1"/>
    <x v="1981"/>
    <n v="4.9211999999999999E-2"/>
    <n v="4.9211999999999999E-2"/>
    <n v="3.7476000000000002E-2"/>
    <n v="3.7476000000000002E-2"/>
    <n v="0.24814841707812954"/>
    <n v="0.75185158292187049"/>
    <n v="0"/>
    <x v="0"/>
    <x v="0"/>
    <m/>
    <m/>
    <m/>
    <m/>
    <m/>
    <m/>
    <n v="9.9158399999999994E-2"/>
    <m/>
    <m/>
    <m/>
    <m/>
    <m/>
    <m/>
    <m/>
    <m/>
    <m/>
    <m/>
    <m/>
    <s v="525875,76"/>
    <s v="6299692,37"/>
    <n v="9.9158399999999994E-2"/>
    <n v="0"/>
    <n v="0"/>
  </r>
  <r>
    <n v="2265"/>
    <x v="1133"/>
    <s v=""/>
    <x v="2521"/>
    <n v="2017"/>
    <n v="54442912"/>
    <x v="597"/>
    <x v="1131"/>
    <x v="1100"/>
    <n v="9600"/>
    <s v="Aars"/>
    <n v="820"/>
    <n v="334"/>
    <x v="335"/>
    <m/>
    <s v="DC"/>
    <s v="Decentralt værk"/>
    <n v="353000"/>
    <n v="350030"/>
    <x v="13"/>
    <x v="0"/>
    <s v="fvv"/>
    <d v="1988-10-01T00:00:00"/>
    <m/>
    <n v="3.1"/>
    <n v="0"/>
    <n v="3.1"/>
    <x v="1982"/>
    <n v="2.232E-3"/>
    <n v="2.232E-3"/>
    <n v="0"/>
    <n v="0"/>
    <n v="1"/>
    <n v="0"/>
    <n v="0"/>
    <x v="0"/>
    <x v="0"/>
    <m/>
    <m/>
    <m/>
    <m/>
    <m/>
    <m/>
    <n v="2.2572E-3"/>
    <m/>
    <m/>
    <m/>
    <m/>
    <m/>
    <m/>
    <m/>
    <m/>
    <m/>
    <m/>
    <m/>
    <s v="525875,76"/>
    <s v="6299692,37"/>
    <n v="2.2572E-3"/>
    <n v="0"/>
    <n v="0"/>
  </r>
  <r>
    <n v="2265"/>
    <x v="1133"/>
    <s v=""/>
    <x v="2522"/>
    <n v="2017"/>
    <n v="54442912"/>
    <x v="597"/>
    <x v="1131"/>
    <x v="1100"/>
    <n v="9600"/>
    <s v="Aars"/>
    <n v="820"/>
    <n v="334"/>
    <x v="335"/>
    <m/>
    <s v="DC"/>
    <s v="Decentralt værk"/>
    <n v="353000"/>
    <n v="350030"/>
    <x v="129"/>
    <x v="2"/>
    <s v="fvv"/>
    <d v="2009-01-01T00:00:00"/>
    <m/>
    <n v="1"/>
    <n v="0"/>
    <n v="1"/>
    <x v="1983"/>
    <n v="6.3E-2"/>
    <n v="6.3E-2"/>
    <n v="0"/>
    <n v="0"/>
    <n v="1"/>
    <n v="0"/>
    <n v="0"/>
    <x v="0"/>
    <x v="0"/>
    <m/>
    <m/>
    <m/>
    <m/>
    <m/>
    <m/>
    <m/>
    <m/>
    <m/>
    <m/>
    <m/>
    <m/>
    <m/>
    <m/>
    <m/>
    <m/>
    <m/>
    <n v="6.3E-2"/>
    <s v="525875,76"/>
    <s v="6299692,37"/>
    <n v="0"/>
    <n v="0"/>
    <n v="6.3E-2"/>
  </r>
  <r>
    <n v="2265"/>
    <x v="1134"/>
    <s v=""/>
    <x v="2523"/>
    <n v="2017"/>
    <n v="54442912"/>
    <x v="597"/>
    <x v="1132"/>
    <x v="334"/>
    <n v="9610"/>
    <s v="Nørager"/>
    <n v="840"/>
    <n v="334"/>
    <x v="335"/>
    <m/>
    <s v="DC"/>
    <s v="Decentralt værk"/>
    <n v="353000"/>
    <n v="350030"/>
    <x v="1301"/>
    <x v="1"/>
    <s v="kvt"/>
    <d v="1989-01-01T00:00:00"/>
    <m/>
    <n v="2.86"/>
    <n v="1.02"/>
    <n v="1.5"/>
    <x v="1984"/>
    <n v="0.17280000000000001"/>
    <n v="0.17280000000000001"/>
    <n v="0.110484"/>
    <n v="0.110484"/>
    <n v="0.26728141391867966"/>
    <n v="0.73271858608132034"/>
    <n v="0"/>
    <x v="0"/>
    <x v="0"/>
    <m/>
    <m/>
    <m/>
    <m/>
    <m/>
    <m/>
    <n v="0.32325480000000001"/>
    <m/>
    <m/>
    <m/>
    <m/>
    <m/>
    <m/>
    <m/>
    <m/>
    <m/>
    <m/>
    <m/>
    <s v="541678,99"/>
    <s v="6293724,35"/>
    <n v="0.32325480000000001"/>
    <n v="0"/>
    <n v="0"/>
  </r>
  <r>
    <n v="2265"/>
    <x v="1134"/>
    <s v=""/>
    <x v="2524"/>
    <n v="2017"/>
    <n v="54442912"/>
    <x v="597"/>
    <x v="1132"/>
    <x v="334"/>
    <n v="9610"/>
    <s v="Nørager"/>
    <n v="840"/>
    <n v="334"/>
    <x v="335"/>
    <m/>
    <s v="DC"/>
    <s v="Decentralt værk"/>
    <n v="353000"/>
    <n v="350030"/>
    <x v="103"/>
    <x v="0"/>
    <s v="fvv"/>
    <d v="1989-01-01T00:00:00"/>
    <m/>
    <n v="4.3"/>
    <n v="0"/>
    <n v="4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41678,99"/>
    <s v="6293724,35"/>
    <n v="0"/>
    <n v="0"/>
    <n v="0"/>
  </r>
  <r>
    <n v="2265"/>
    <x v="1135"/>
    <s v=""/>
    <x v="2525"/>
    <n v="2017"/>
    <n v="54442912"/>
    <x v="597"/>
    <x v="1133"/>
    <x v="203"/>
    <n v="9541"/>
    <s v="Suldrup"/>
    <n v="840"/>
    <n v="334"/>
    <x v="335"/>
    <m/>
    <s v="DC"/>
    <s v="Decentralt værk"/>
    <n v="353000"/>
    <n v="350030"/>
    <x v="56"/>
    <x v="0"/>
    <s v="fvv"/>
    <d v="1987-07-24T00:00:00"/>
    <m/>
    <n v="4.4000000000000004"/>
    <n v="0"/>
    <n v="4"/>
    <x v="1985"/>
    <n v="1.9907999999999999E-2"/>
    <n v="1.9907999999999999E-2"/>
    <n v="0"/>
    <n v="0"/>
    <n v="1"/>
    <n v="0"/>
    <n v="0"/>
    <x v="0"/>
    <x v="0"/>
    <m/>
    <m/>
    <m/>
    <m/>
    <m/>
    <m/>
    <n v="1.9998000000000002E-2"/>
    <m/>
    <m/>
    <m/>
    <m/>
    <m/>
    <m/>
    <m/>
    <m/>
    <m/>
    <m/>
    <m/>
    <s v="542627,51"/>
    <s v="6300627,43"/>
    <n v="1.9998000000000002E-2"/>
    <n v="0"/>
    <n v="0"/>
  </r>
  <r>
    <n v="2265"/>
    <x v="1135"/>
    <s v=""/>
    <x v="2526"/>
    <n v="2017"/>
    <n v="54442912"/>
    <x v="597"/>
    <x v="1133"/>
    <x v="203"/>
    <n v="9541"/>
    <s v="Suldrup"/>
    <n v="840"/>
    <n v="334"/>
    <x v="335"/>
    <m/>
    <s v="DC"/>
    <s v="Decentralt værk"/>
    <n v="353000"/>
    <n v="350030"/>
    <x v="14"/>
    <x v="1"/>
    <s v="kvt"/>
    <d v="1994-01-01T00:00:00"/>
    <m/>
    <n v="2.88"/>
    <n v="1.03"/>
    <n v="1.46"/>
    <x v="1986"/>
    <n v="0.50497199999999998"/>
    <n v="0.50497199999999998"/>
    <n v="0.33393600000000001"/>
    <n v="0.33393600000000001"/>
    <n v="0.26072006096540956"/>
    <n v="0.73927993903459044"/>
    <n v="0"/>
    <x v="0"/>
    <x v="0"/>
    <m/>
    <m/>
    <m/>
    <m/>
    <m/>
    <m/>
    <n v="0.968418"/>
    <m/>
    <m/>
    <m/>
    <m/>
    <m/>
    <m/>
    <m/>
    <m/>
    <m/>
    <m/>
    <m/>
    <s v="542627,51"/>
    <s v="6300627,43"/>
    <n v="0.968418"/>
    <n v="0"/>
    <n v="0"/>
  </r>
  <r>
    <n v="2265"/>
    <x v="1135"/>
    <s v=""/>
    <x v="2527"/>
    <n v="2017"/>
    <n v="54442912"/>
    <x v="597"/>
    <x v="1133"/>
    <x v="203"/>
    <n v="9541"/>
    <s v="Suldrup"/>
    <n v="840"/>
    <n v="334"/>
    <x v="335"/>
    <m/>
    <s v="DC"/>
    <s v="Decentralt værk"/>
    <n v="353000"/>
    <n v="350030"/>
    <x v="15"/>
    <x v="1"/>
    <s v="kvt"/>
    <d v="1994-05-17T00:00:00"/>
    <m/>
    <n v="2.88"/>
    <n v="1.03"/>
    <n v="1.46"/>
    <x v="1987"/>
    <n v="0.47627999999999998"/>
    <n v="0.47627999999999998"/>
    <n v="0.28706399999999999"/>
    <n v="0.28706399999999999"/>
    <n v="0.27023935485715922"/>
    <n v="0.72976064514284078"/>
    <n v="0"/>
    <x v="0"/>
    <x v="0"/>
    <m/>
    <m/>
    <m/>
    <m/>
    <m/>
    <m/>
    <n v="0.88121879999999997"/>
    <m/>
    <m/>
    <m/>
    <m/>
    <m/>
    <m/>
    <m/>
    <m/>
    <m/>
    <m/>
    <m/>
    <s v="542627,51"/>
    <s v="6300627,43"/>
    <n v="0.88121879999999997"/>
    <n v="0"/>
    <n v="0"/>
  </r>
  <r>
    <n v="2266"/>
    <x v="1136"/>
    <s v=""/>
    <x v="2528"/>
    <n v="2017"/>
    <n v="37189294"/>
    <x v="598"/>
    <x v="1134"/>
    <x v="1101"/>
    <n v="9310"/>
    <s v="Vodskov"/>
    <n v="851"/>
    <n v="295"/>
    <x v="34"/>
    <n v="1"/>
    <s v="CE"/>
    <s v="Centralt værk"/>
    <n v="351100"/>
    <n v="350010"/>
    <x v="1302"/>
    <x v="8"/>
    <s v="cev"/>
    <d v="1998-09-14T00:00:00"/>
    <m/>
    <n v="819"/>
    <n v="385"/>
    <n v="422"/>
    <x v="1988"/>
    <n v="3621.37"/>
    <n v="3621.37"/>
    <n v="4823.3761199999999"/>
    <n v="4431.6388800000004"/>
    <n v="0.14921126766598747"/>
    <n v="0.85078873233401253"/>
    <n v="0"/>
    <x v="13"/>
    <x v="0"/>
    <m/>
    <n v="40.112000000000002"/>
    <m/>
    <m/>
    <m/>
    <n v="0"/>
    <m/>
    <m/>
    <m/>
    <m/>
    <m/>
    <m/>
    <n v="5.29"/>
    <m/>
    <m/>
    <m/>
    <m/>
    <m/>
    <s v="563211,59"/>
    <s v="6325945,45"/>
    <n v="12129.751999999999"/>
    <n v="5.29"/>
    <n v="0"/>
  </r>
  <r>
    <n v="2266"/>
    <x v="1136"/>
    <s v=""/>
    <x v="2529"/>
    <n v="2017"/>
    <n v="37189294"/>
    <x v="598"/>
    <x v="1134"/>
    <x v="1101"/>
    <n v="9310"/>
    <s v="Vodskov"/>
    <n v="851"/>
    <n v="295"/>
    <x v="34"/>
    <n v="1"/>
    <s v="CE"/>
    <s v="Centralt værk"/>
    <n v="351100"/>
    <n v="350010"/>
    <x v="1227"/>
    <x v="0"/>
    <s v="cev"/>
    <d v="1998-09-14T00:00:00"/>
    <m/>
    <n v="35"/>
    <n v="0"/>
    <n v="0"/>
    <x v="1989"/>
    <n v="0"/>
    <n v="0"/>
    <n v="0"/>
    <n v="0"/>
    <n v="1"/>
    <n v="0"/>
    <n v="0"/>
    <x v="0"/>
    <x v="0"/>
    <m/>
    <m/>
    <m/>
    <n v="10.269"/>
    <m/>
    <m/>
    <m/>
    <m/>
    <m/>
    <m/>
    <m/>
    <m/>
    <m/>
    <m/>
    <m/>
    <m/>
    <m/>
    <m/>
    <s v="563211,59"/>
    <s v="6325945,45"/>
    <n v="10.269"/>
    <n v="0"/>
    <n v="0"/>
  </r>
  <r>
    <n v="2266"/>
    <x v="1136"/>
    <s v=""/>
    <x v="2530"/>
    <n v="2017"/>
    <n v="37189294"/>
    <x v="598"/>
    <x v="1134"/>
    <x v="1101"/>
    <n v="9310"/>
    <s v="Vodskov"/>
    <n v="851"/>
    <n v="295"/>
    <x v="34"/>
    <n v="1"/>
    <s v="CE"/>
    <s v="Centralt værk"/>
    <n v="351100"/>
    <n v="350010"/>
    <x v="1204"/>
    <x v="5"/>
    <s v="cel"/>
    <d v="2012-01-01T00:00:00"/>
    <m/>
    <n v="2"/>
    <n v="0"/>
    <n v="0"/>
    <x v="21"/>
    <n v="0"/>
    <n v="0"/>
    <n v="0"/>
    <n v="0"/>
    <n v="0"/>
    <n v="1"/>
    <n v="0"/>
    <x v="0"/>
    <x v="0"/>
    <m/>
    <m/>
    <m/>
    <n v="0"/>
    <m/>
    <m/>
    <m/>
    <m/>
    <m/>
    <m/>
    <m/>
    <m/>
    <m/>
    <m/>
    <m/>
    <m/>
    <m/>
    <m/>
    <s v="563211,59"/>
    <s v="6325945,45"/>
    <n v="0"/>
    <n v="0"/>
    <n v="0"/>
  </r>
  <r>
    <n v="2266"/>
    <x v="1136"/>
    <s v=""/>
    <x v="2531"/>
    <n v="2017"/>
    <n v="37189294"/>
    <x v="598"/>
    <x v="1134"/>
    <x v="1101"/>
    <n v="9310"/>
    <s v="Vodskov"/>
    <n v="851"/>
    <n v="295"/>
    <x v="34"/>
    <n v="1"/>
    <s v="CE"/>
    <s v="Centralt værk"/>
    <n v="351100"/>
    <n v="350010"/>
    <x v="1303"/>
    <x v="2"/>
    <s v="fvv"/>
    <d v="2017-12-15T00:00:00"/>
    <m/>
    <n v="35"/>
    <n v="0"/>
    <n v="35"/>
    <x v="1990"/>
    <n v="5.7257999999999996"/>
    <n v="5.7257999999999996"/>
    <n v="0"/>
    <n v="0"/>
    <n v="1"/>
    <n v="0"/>
    <n v="0"/>
    <x v="0"/>
    <x v="0"/>
    <m/>
    <m/>
    <m/>
    <m/>
    <m/>
    <m/>
    <m/>
    <m/>
    <m/>
    <m/>
    <m/>
    <m/>
    <m/>
    <m/>
    <m/>
    <m/>
    <m/>
    <n v="5.7258000000000004"/>
    <s v="563211,59"/>
    <s v="6325945,45"/>
    <n v="0"/>
    <n v="0"/>
    <n v="5.7258000000000004"/>
  </r>
  <r>
    <n v="2267"/>
    <x v="1137"/>
    <s v=""/>
    <x v="2532"/>
    <n v="2017"/>
    <n v="37271616"/>
    <x v="599"/>
    <x v="1135"/>
    <x v="1102"/>
    <n v="9380"/>
    <s v="Vestbjerg"/>
    <n v="851"/>
    <n v="295"/>
    <x v="34"/>
    <m/>
    <s v="FJ"/>
    <s v="Fjernvarmeværk"/>
    <n v="353000"/>
    <n v="350030"/>
    <x v="1304"/>
    <x v="0"/>
    <s v="fvv"/>
    <d v="1993-01-01T00:00:00"/>
    <m/>
    <n v="8.8000000000000007"/>
    <n v="0"/>
    <n v="8"/>
    <x v="35"/>
    <n v="2.64E-2"/>
    <n v="2.64E-2"/>
    <n v="0"/>
    <n v="0"/>
    <n v="1"/>
    <n v="0"/>
    <n v="0"/>
    <x v="0"/>
    <x v="0"/>
    <m/>
    <m/>
    <m/>
    <n v="2.8696000000000003E-2"/>
    <m/>
    <m/>
    <m/>
    <m/>
    <m/>
    <m/>
    <m/>
    <m/>
    <m/>
    <m/>
    <m/>
    <m/>
    <m/>
    <m/>
    <s v="558530,34"/>
    <s v="6332074,96"/>
    <n v="2.8696000000000003E-2"/>
    <n v="0"/>
    <n v="0"/>
  </r>
  <r>
    <n v="2267"/>
    <x v="1138"/>
    <s v=""/>
    <x v="2533"/>
    <n v="2017"/>
    <n v="37271616"/>
    <x v="599"/>
    <x v="1136"/>
    <x v="1103"/>
    <n v="9310"/>
    <s v="Vodskov"/>
    <n v="851"/>
    <n v="295"/>
    <x v="34"/>
    <m/>
    <s v="FJ"/>
    <s v="Fjernvarmeværk"/>
    <n v="353000"/>
    <n v="350030"/>
    <x v="1305"/>
    <x v="0"/>
    <s v="fvv"/>
    <d v="1991-01-01T00:00:00"/>
    <m/>
    <n v="11.7"/>
    <n v="0"/>
    <n v="10.6"/>
    <x v="1000"/>
    <n v="6.6E-3"/>
    <n v="6.6E-3"/>
    <n v="0"/>
    <n v="0"/>
    <n v="1"/>
    <n v="0"/>
    <n v="0"/>
    <x v="0"/>
    <x v="0"/>
    <m/>
    <m/>
    <m/>
    <n v="7.1740000000000007E-3"/>
    <m/>
    <m/>
    <m/>
    <m/>
    <m/>
    <m/>
    <m/>
    <m/>
    <m/>
    <m/>
    <m/>
    <m/>
    <m/>
    <m/>
    <s v="561988,5"/>
    <s v="6330007,64"/>
    <n v="7.1740000000000007E-3"/>
    <n v="0"/>
    <n v="0"/>
  </r>
  <r>
    <n v="2267"/>
    <x v="1139"/>
    <s v=""/>
    <x v="2534"/>
    <n v="2017"/>
    <n v="37271616"/>
    <x v="599"/>
    <x v="1137"/>
    <x v="1104"/>
    <n v="9400"/>
    <s v="Nørresundby"/>
    <n v="851"/>
    <n v="295"/>
    <x v="34"/>
    <m/>
    <s v="FJ"/>
    <s v="Fjernvarmeværk"/>
    <n v="353000"/>
    <n v="350030"/>
    <x v="1306"/>
    <x v="0"/>
    <s v="fvv"/>
    <d v="1976-01-01T00:00:00"/>
    <d v="2017-12-31T00:00:00"/>
    <n v="19.5"/>
    <n v="0"/>
    <n v="17.5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55316,4"/>
    <s v="6325743,48"/>
    <n v="0"/>
    <n v="0"/>
    <n v="0"/>
  </r>
  <r>
    <n v="2267"/>
    <x v="1140"/>
    <s v=""/>
    <x v="2535"/>
    <n v="2017"/>
    <n v="37271616"/>
    <x v="599"/>
    <x v="1138"/>
    <x v="1005"/>
    <n v="9000"/>
    <s v="Aalborg"/>
    <n v="851"/>
    <n v="295"/>
    <x v="34"/>
    <n v="1"/>
    <s v="FJ"/>
    <s v="Fjernvarmeværk"/>
    <n v="353000"/>
    <n v="350030"/>
    <x v="13"/>
    <x v="0"/>
    <s v="fvv"/>
    <d v="1986-07-01T00:00:00"/>
    <m/>
    <n v="25.3"/>
    <n v="0"/>
    <n v="23.3"/>
    <x v="1991"/>
    <n v="1.0543199999999999"/>
    <n v="1.0543199999999999"/>
    <n v="0"/>
    <n v="0"/>
    <n v="1"/>
    <n v="0"/>
    <n v="0"/>
    <x v="0"/>
    <x v="0"/>
    <m/>
    <m/>
    <m/>
    <n v="1.1460465"/>
    <m/>
    <m/>
    <m/>
    <m/>
    <m/>
    <m/>
    <m/>
    <m/>
    <m/>
    <m/>
    <m/>
    <m/>
    <m/>
    <m/>
    <s v="554455,31"/>
    <s v="6320497,71"/>
    <n v="1.1460465"/>
    <n v="0"/>
    <n v="0"/>
  </r>
  <r>
    <n v="2267"/>
    <x v="1140"/>
    <s v=""/>
    <x v="2536"/>
    <n v="2017"/>
    <n v="37271616"/>
    <x v="599"/>
    <x v="1138"/>
    <x v="1005"/>
    <n v="9000"/>
    <s v="Aalborg"/>
    <n v="851"/>
    <n v="295"/>
    <x v="34"/>
    <n v="1"/>
    <s v="FJ"/>
    <s v="Fjernvarmeværk"/>
    <n v="353000"/>
    <n v="350030"/>
    <x v="16"/>
    <x v="0"/>
    <s v="fvv"/>
    <d v="1986-07-01T00:00:00"/>
    <m/>
    <n v="25.3"/>
    <n v="0"/>
    <n v="23.3"/>
    <x v="1992"/>
    <n v="1.2124299999999999"/>
    <n v="1.2124299999999999"/>
    <n v="0"/>
    <n v="0"/>
    <n v="1"/>
    <n v="0"/>
    <n v="0"/>
    <x v="0"/>
    <x v="0"/>
    <m/>
    <m/>
    <m/>
    <n v="1.3178638"/>
    <m/>
    <m/>
    <m/>
    <m/>
    <m/>
    <m/>
    <m/>
    <m/>
    <m/>
    <m/>
    <m/>
    <m/>
    <m/>
    <m/>
    <s v="554455,31"/>
    <s v="6320497,71"/>
    <n v="1.3178638"/>
    <n v="0"/>
    <n v="0"/>
  </r>
  <r>
    <n v="2267"/>
    <x v="1140"/>
    <s v=""/>
    <x v="2537"/>
    <n v="2017"/>
    <n v="37271616"/>
    <x v="599"/>
    <x v="1138"/>
    <x v="1005"/>
    <n v="9000"/>
    <s v="Aalborg"/>
    <n v="851"/>
    <n v="295"/>
    <x v="34"/>
    <n v="1"/>
    <s v="FJ"/>
    <s v="Fjernvarmeværk"/>
    <n v="353000"/>
    <n v="350030"/>
    <x v="76"/>
    <x v="0"/>
    <s v="fvv"/>
    <d v="1986-07-01T00:00:00"/>
    <m/>
    <n v="25.3"/>
    <n v="0"/>
    <n v="23.3"/>
    <x v="1993"/>
    <n v="1.1071599999999999"/>
    <n v="1.1071599999999999"/>
    <n v="0"/>
    <n v="0"/>
    <n v="1"/>
    <n v="0"/>
    <n v="0"/>
    <x v="0"/>
    <x v="0"/>
    <m/>
    <m/>
    <m/>
    <n v="1.2034385000000001"/>
    <m/>
    <m/>
    <m/>
    <m/>
    <m/>
    <m/>
    <m/>
    <m/>
    <m/>
    <m/>
    <m/>
    <m/>
    <m/>
    <m/>
    <s v="554455,31"/>
    <s v="6320497,71"/>
    <n v="1.2034385000000001"/>
    <n v="0"/>
    <n v="0"/>
  </r>
  <r>
    <n v="2267"/>
    <x v="1140"/>
    <s v=""/>
    <x v="2538"/>
    <n v="2017"/>
    <n v="37271616"/>
    <x v="599"/>
    <x v="1138"/>
    <x v="1005"/>
    <n v="9000"/>
    <s v="Aalborg"/>
    <n v="851"/>
    <n v="295"/>
    <x v="34"/>
    <n v="1"/>
    <s v="FJ"/>
    <s v="Fjernvarmeværk"/>
    <n v="353000"/>
    <n v="350030"/>
    <x v="4"/>
    <x v="0"/>
    <s v="fvv"/>
    <d v="1982-10-01T00:00:00"/>
    <m/>
    <n v="18.899999999999999"/>
    <n v="0"/>
    <n v="17.3"/>
    <x v="1991"/>
    <n v="1.05436"/>
    <n v="1.05436"/>
    <n v="0"/>
    <n v="0"/>
    <n v="1"/>
    <n v="0"/>
    <n v="0"/>
    <x v="0"/>
    <x v="0"/>
    <m/>
    <m/>
    <m/>
    <n v="1.1460465"/>
    <m/>
    <m/>
    <m/>
    <m/>
    <m/>
    <m/>
    <m/>
    <m/>
    <m/>
    <m/>
    <m/>
    <m/>
    <m/>
    <m/>
    <s v="554455,31"/>
    <s v="6320497,71"/>
    <n v="1.1460465"/>
    <n v="0"/>
    <n v="0"/>
  </r>
  <r>
    <n v="2267"/>
    <x v="1141"/>
    <s v=""/>
    <x v="2539"/>
    <n v="2017"/>
    <n v="37271616"/>
    <x v="599"/>
    <x v="1139"/>
    <x v="1105"/>
    <n v="9220"/>
    <s v="Aalborg Øst"/>
    <n v="851"/>
    <n v="295"/>
    <x v="34"/>
    <n v="1"/>
    <s v="FJ"/>
    <s v="Fjernvarmeværk"/>
    <n v="353000"/>
    <n v="350030"/>
    <x v="808"/>
    <x v="0"/>
    <s v="fvv"/>
    <d v="2000-08-01T00:00:00"/>
    <m/>
    <n v="26.9"/>
    <n v="0"/>
    <n v="24.9"/>
    <x v="1994"/>
    <n v="10.441940000000001"/>
    <n v="10.441940000000001"/>
    <n v="0"/>
    <n v="0"/>
    <n v="1"/>
    <n v="0"/>
    <n v="0"/>
    <x v="0"/>
    <x v="0"/>
    <m/>
    <m/>
    <m/>
    <n v="0"/>
    <m/>
    <m/>
    <n v="11.227898880000001"/>
    <m/>
    <m/>
    <m/>
    <m/>
    <m/>
    <m/>
    <n v="0"/>
    <m/>
    <m/>
    <m/>
    <m/>
    <s v="561840,47"/>
    <s v="6320867,47"/>
    <n v="11.227898880000001"/>
    <n v="0"/>
    <n v="0"/>
  </r>
  <r>
    <n v="2267"/>
    <x v="1141"/>
    <s v=""/>
    <x v="2540"/>
    <n v="2017"/>
    <n v="37271616"/>
    <x v="599"/>
    <x v="1139"/>
    <x v="1105"/>
    <n v="9220"/>
    <s v="Aalborg Øst"/>
    <n v="851"/>
    <n v="295"/>
    <x v="34"/>
    <n v="1"/>
    <s v="FJ"/>
    <s v="Fjernvarmeværk"/>
    <n v="353000"/>
    <n v="350030"/>
    <x v="809"/>
    <x v="0"/>
    <s v="fvv"/>
    <d v="2000-08-01T00:00:00"/>
    <m/>
    <n v="26.9"/>
    <n v="0"/>
    <n v="24.9"/>
    <x v="1995"/>
    <n v="9.7458100000000005"/>
    <n v="9.7458100000000005"/>
    <n v="0"/>
    <n v="0"/>
    <n v="1"/>
    <n v="0"/>
    <n v="0"/>
    <x v="0"/>
    <x v="0"/>
    <m/>
    <m/>
    <m/>
    <n v="0"/>
    <m/>
    <m/>
    <n v="10.479371759999999"/>
    <m/>
    <m/>
    <m/>
    <m/>
    <m/>
    <m/>
    <n v="0"/>
    <m/>
    <m/>
    <m/>
    <m/>
    <s v="561840,47"/>
    <s v="6320867,47"/>
    <n v="10.479371759999999"/>
    <n v="0"/>
    <n v="0"/>
  </r>
  <r>
    <n v="2267"/>
    <x v="1141"/>
    <s v=""/>
    <x v="2541"/>
    <n v="2017"/>
    <n v="37271616"/>
    <x v="599"/>
    <x v="1139"/>
    <x v="1105"/>
    <n v="9220"/>
    <s v="Aalborg Øst"/>
    <n v="851"/>
    <n v="295"/>
    <x v="34"/>
    <n v="1"/>
    <s v="FJ"/>
    <s v="Fjernvarmeværk"/>
    <n v="353000"/>
    <n v="350030"/>
    <x v="810"/>
    <x v="0"/>
    <s v="fvv"/>
    <d v="1989-09-01T00:00:00"/>
    <m/>
    <n v="25"/>
    <n v="0"/>
    <n v="23.2"/>
    <x v="1996"/>
    <n v="0.13736999999999999"/>
    <n v="0.13736999999999999"/>
    <n v="0"/>
    <n v="0"/>
    <n v="1"/>
    <n v="0"/>
    <n v="0"/>
    <x v="0"/>
    <x v="0"/>
    <m/>
    <m/>
    <m/>
    <n v="0"/>
    <m/>
    <m/>
    <m/>
    <m/>
    <m/>
    <m/>
    <m/>
    <m/>
    <m/>
    <n v="0.15434999999999999"/>
    <m/>
    <m/>
    <m/>
    <m/>
    <s v="561840,47"/>
    <s v="6320867,47"/>
    <n v="0"/>
    <n v="0.15434999999999999"/>
    <n v="0"/>
  </r>
  <r>
    <n v="2267"/>
    <x v="1141"/>
    <s v=""/>
    <x v="2542"/>
    <n v="2017"/>
    <n v="37271616"/>
    <x v="599"/>
    <x v="1139"/>
    <x v="1105"/>
    <n v="9220"/>
    <s v="Aalborg Øst"/>
    <n v="851"/>
    <n v="295"/>
    <x v="34"/>
    <n v="1"/>
    <s v="FJ"/>
    <s v="Fjernvarmeværk"/>
    <n v="353000"/>
    <n v="350030"/>
    <x v="1307"/>
    <x v="0"/>
    <s v="fvv"/>
    <d v="2000-08-01T00:00:00"/>
    <m/>
    <n v="26.9"/>
    <n v="0"/>
    <n v="24.9"/>
    <x v="1997"/>
    <n v="4.3508100000000001"/>
    <n v="4.3508100000000001"/>
    <n v="0"/>
    <n v="0"/>
    <n v="1"/>
    <n v="0"/>
    <n v="0"/>
    <x v="0"/>
    <x v="0"/>
    <m/>
    <m/>
    <m/>
    <n v="0"/>
    <m/>
    <m/>
    <n v="4.6782925200000003"/>
    <m/>
    <m/>
    <m/>
    <m/>
    <m/>
    <m/>
    <n v="0"/>
    <m/>
    <m/>
    <m/>
    <m/>
    <s v="561840,47"/>
    <s v="6320867,47"/>
    <n v="4.6782925200000003"/>
    <n v="0"/>
    <n v="0"/>
  </r>
  <r>
    <n v="2267"/>
    <x v="1142"/>
    <s v=""/>
    <x v="2543"/>
    <n v="2017"/>
    <n v="37271616"/>
    <x v="599"/>
    <x v="1140"/>
    <x v="1106"/>
    <n v="9000"/>
    <s v="Aalborg"/>
    <n v="851"/>
    <n v="295"/>
    <x v="34"/>
    <n v="1"/>
    <s v="FJ"/>
    <s v="Fjernvarmeværk"/>
    <n v="353000"/>
    <n v="350030"/>
    <x v="808"/>
    <x v="0"/>
    <s v="fvv"/>
    <d v="1986-08-01T00:00:00"/>
    <m/>
    <n v="25.3"/>
    <n v="0"/>
    <n v="23.3"/>
    <x v="1998"/>
    <n v="0.35772999999999999"/>
    <n v="0.35772999999999999"/>
    <n v="0"/>
    <n v="0"/>
    <n v="1"/>
    <n v="0"/>
    <n v="0"/>
    <x v="0"/>
    <x v="0"/>
    <m/>
    <m/>
    <m/>
    <n v="0.38883080000000003"/>
    <m/>
    <m/>
    <m/>
    <m/>
    <m/>
    <m/>
    <m/>
    <m/>
    <m/>
    <m/>
    <m/>
    <m/>
    <m/>
    <m/>
    <s v="557498,33"/>
    <s v="6321224,59"/>
    <n v="0.38883080000000003"/>
    <n v="0"/>
    <n v="0"/>
  </r>
  <r>
    <n v="2267"/>
    <x v="1142"/>
    <s v=""/>
    <x v="2544"/>
    <n v="2017"/>
    <n v="37271616"/>
    <x v="599"/>
    <x v="1140"/>
    <x v="1106"/>
    <n v="9000"/>
    <s v="Aalborg"/>
    <n v="851"/>
    <n v="295"/>
    <x v="34"/>
    <n v="1"/>
    <s v="FJ"/>
    <s v="Fjernvarmeværk"/>
    <n v="353000"/>
    <n v="350030"/>
    <x v="809"/>
    <x v="0"/>
    <s v="fvv"/>
    <d v="1986-08-01T00:00:00"/>
    <m/>
    <n v="25.3"/>
    <n v="0"/>
    <n v="23.3"/>
    <x v="1999"/>
    <n v="1.9578800000000001"/>
    <n v="1.9578800000000001"/>
    <n v="0"/>
    <n v="0"/>
    <n v="1"/>
    <n v="0"/>
    <n v="0"/>
    <x v="0"/>
    <x v="0"/>
    <m/>
    <m/>
    <m/>
    <n v="2.1285257999999998"/>
    <m/>
    <m/>
    <m/>
    <m/>
    <m/>
    <m/>
    <m/>
    <m/>
    <m/>
    <m/>
    <m/>
    <m/>
    <m/>
    <m/>
    <s v="557498,33"/>
    <s v="6321224,59"/>
    <n v="2.1285257999999998"/>
    <n v="0"/>
    <n v="0"/>
  </r>
  <r>
    <n v="2267"/>
    <x v="1142"/>
    <s v=""/>
    <x v="2545"/>
    <n v="2017"/>
    <n v="37271616"/>
    <x v="599"/>
    <x v="1140"/>
    <x v="1106"/>
    <n v="9000"/>
    <s v="Aalborg"/>
    <n v="851"/>
    <n v="295"/>
    <x v="34"/>
    <n v="1"/>
    <s v="FJ"/>
    <s v="Fjernvarmeværk"/>
    <n v="353000"/>
    <n v="350030"/>
    <x v="810"/>
    <x v="0"/>
    <s v="fvv"/>
    <d v="1986-08-01T00:00:00"/>
    <m/>
    <n v="25.3"/>
    <n v="0"/>
    <n v="23.3"/>
    <x v="2000"/>
    <n v="1.8747499999999999"/>
    <n v="1.8747499999999999"/>
    <n v="0"/>
    <n v="0"/>
    <n v="1"/>
    <n v="0"/>
    <n v="0"/>
    <x v="0"/>
    <x v="0"/>
    <m/>
    <m/>
    <m/>
    <n v="2.0377746999999999"/>
    <m/>
    <m/>
    <m/>
    <m/>
    <m/>
    <m/>
    <m/>
    <m/>
    <m/>
    <m/>
    <m/>
    <m/>
    <m/>
    <m/>
    <s v="557498,33"/>
    <s v="6321224,59"/>
    <n v="2.0377746999999999"/>
    <n v="0"/>
    <n v="0"/>
  </r>
  <r>
    <n v="2267"/>
    <x v="1143"/>
    <s v=""/>
    <x v="2546"/>
    <n v="2017"/>
    <n v="37271616"/>
    <x v="599"/>
    <x v="1141"/>
    <x v="1107"/>
    <n v="9230"/>
    <s v="Svenstrup J"/>
    <n v="851"/>
    <n v="295"/>
    <x v="34"/>
    <m/>
    <s v="DC"/>
    <s v="Decentralt værk"/>
    <n v="351100"/>
    <n v="350010"/>
    <x v="1308"/>
    <x v="1"/>
    <s v="kvt"/>
    <d v="1994-01-01T00:00:00"/>
    <m/>
    <n v="5.0999999999999996"/>
    <n v="2"/>
    <n v="2.5"/>
    <x v="2001"/>
    <n v="0.78839999999999999"/>
    <n v="0.78839999999999999"/>
    <n v="1.0116000000000001"/>
    <n v="1.0116000000000001"/>
    <n v="0.1566386910441292"/>
    <n v="0.8433613089558708"/>
    <n v="0"/>
    <x v="0"/>
    <x v="0"/>
    <m/>
    <m/>
    <m/>
    <m/>
    <m/>
    <m/>
    <n v="2.5166195999999998"/>
    <m/>
    <m/>
    <m/>
    <m/>
    <m/>
    <m/>
    <m/>
    <m/>
    <m/>
    <m/>
    <m/>
    <s v="554039,92"/>
    <s v="6312888,05"/>
    <n v="2.5166195999999998"/>
    <n v="0"/>
    <n v="0"/>
  </r>
  <r>
    <n v="2267"/>
    <x v="1143"/>
    <s v=""/>
    <x v="2547"/>
    <n v="2017"/>
    <n v="37271616"/>
    <x v="599"/>
    <x v="1141"/>
    <x v="1107"/>
    <n v="9230"/>
    <s v="Svenstrup J"/>
    <n v="851"/>
    <n v="295"/>
    <x v="34"/>
    <m/>
    <s v="DC"/>
    <s v="Decentralt værk"/>
    <n v="351100"/>
    <n v="350010"/>
    <x v="1309"/>
    <x v="0"/>
    <s v="fvv"/>
    <d v="2012-01-01T00:00:00"/>
    <m/>
    <n v="3.15"/>
    <n v="0"/>
    <n v="3.15"/>
    <x v="2002"/>
    <n v="11.5488"/>
    <n v="11.5488"/>
    <n v="0"/>
    <n v="0"/>
    <n v="1"/>
    <n v="0"/>
    <n v="0"/>
    <x v="0"/>
    <x v="0"/>
    <m/>
    <m/>
    <m/>
    <m/>
    <m/>
    <m/>
    <n v="13.298115599999999"/>
    <m/>
    <m/>
    <m/>
    <m/>
    <m/>
    <m/>
    <m/>
    <m/>
    <m/>
    <m/>
    <m/>
    <s v="554039,92"/>
    <s v="6312888,05"/>
    <n v="13.298115599999999"/>
    <n v="0"/>
    <n v="0"/>
  </r>
  <r>
    <n v="2267"/>
    <x v="1143"/>
    <s v=""/>
    <x v="2548"/>
    <n v="2017"/>
    <n v="37271616"/>
    <x v="599"/>
    <x v="1141"/>
    <x v="1107"/>
    <n v="9230"/>
    <s v="Svenstrup J"/>
    <n v="851"/>
    <n v="295"/>
    <x v="34"/>
    <m/>
    <s v="DC"/>
    <s v="Decentralt værk"/>
    <n v="351100"/>
    <n v="350010"/>
    <x v="614"/>
    <x v="0"/>
    <s v="fvv"/>
    <d v="2013-02-14T00:00:00"/>
    <m/>
    <n v="0.99"/>
    <n v="0"/>
    <n v="0.9"/>
    <x v="2003"/>
    <n v="24.676919999999999"/>
    <n v="24.676919999999999"/>
    <n v="0"/>
    <n v="0"/>
    <n v="1"/>
    <n v="0"/>
    <n v="0"/>
    <x v="0"/>
    <x v="0"/>
    <m/>
    <m/>
    <m/>
    <m/>
    <m/>
    <m/>
    <m/>
    <m/>
    <m/>
    <m/>
    <n v="0"/>
    <m/>
    <n v="26.25"/>
    <m/>
    <m/>
    <m/>
    <m/>
    <m/>
    <s v="554039,92"/>
    <s v="6312888,05"/>
    <n v="0"/>
    <n v="26.25"/>
    <n v="0"/>
  </r>
  <r>
    <n v="2267"/>
    <x v="1144"/>
    <s v=""/>
    <x v="2549"/>
    <n v="2017"/>
    <n v="37271616"/>
    <x v="599"/>
    <x v="1142"/>
    <x v="1108"/>
    <n v="9430"/>
    <s v="Vadum"/>
    <n v="851"/>
    <n v="295"/>
    <x v="34"/>
    <m/>
    <s v="FJ"/>
    <s v="Fjernvarmeværk"/>
    <n v="353000"/>
    <n v="350030"/>
    <x v="56"/>
    <x v="0"/>
    <s v="fvv"/>
    <d v="1994-01-01T00:00:00"/>
    <m/>
    <n v="8.6999999999999993"/>
    <n v="0"/>
    <n v="8.1"/>
    <x v="2004"/>
    <n v="2.9330099999999999"/>
    <n v="2.9330099999999999"/>
    <n v="0"/>
    <n v="0"/>
    <n v="1"/>
    <n v="0"/>
    <n v="0"/>
    <x v="0"/>
    <x v="0"/>
    <m/>
    <m/>
    <m/>
    <m/>
    <m/>
    <m/>
    <n v="3.1537836000000001"/>
    <m/>
    <m/>
    <m/>
    <m/>
    <m/>
    <m/>
    <m/>
    <m/>
    <m/>
    <m/>
    <m/>
    <s v="551944"/>
    <s v="6330726"/>
    <n v="3.1537836000000001"/>
    <n v="0"/>
    <n v="0"/>
  </r>
  <r>
    <n v="2267"/>
    <x v="1145"/>
    <s v=""/>
    <x v="2550"/>
    <n v="2017"/>
    <n v="37271616"/>
    <x v="599"/>
    <x v="1143"/>
    <x v="1109"/>
    <n v="9230"/>
    <s v="Svenstrup J"/>
    <n v="851"/>
    <n v="295"/>
    <x v="34"/>
    <n v="1"/>
    <s v="FJ"/>
    <s v="Fjernvarmeværk"/>
    <n v="353000"/>
    <n v="350030"/>
    <x v="808"/>
    <x v="0"/>
    <s v="fvv"/>
    <d v="1988-01-01T00:00:00"/>
    <m/>
    <n v="5.4"/>
    <n v="0"/>
    <n v="5"/>
    <x v="2005"/>
    <n v="1.7721199999999999"/>
    <n v="1.7721199999999999"/>
    <n v="0"/>
    <n v="0"/>
    <n v="1"/>
    <n v="0"/>
    <n v="0"/>
    <x v="0"/>
    <x v="0"/>
    <m/>
    <m/>
    <m/>
    <n v="1.9262190000000001"/>
    <m/>
    <m/>
    <m/>
    <m/>
    <m/>
    <m/>
    <m/>
    <m/>
    <m/>
    <m/>
    <m/>
    <m/>
    <m/>
    <m/>
    <s v="550753,03"/>
    <s v="6314844,85"/>
    <n v="1.9262190000000001"/>
    <n v="0"/>
    <n v="0"/>
  </r>
  <r>
    <n v="2267"/>
    <x v="1145"/>
    <s v=""/>
    <x v="2551"/>
    <n v="2017"/>
    <n v="37271616"/>
    <x v="599"/>
    <x v="1143"/>
    <x v="1109"/>
    <n v="9230"/>
    <s v="Svenstrup J"/>
    <n v="851"/>
    <n v="295"/>
    <x v="34"/>
    <n v="1"/>
    <s v="FJ"/>
    <s v="Fjernvarmeværk"/>
    <n v="353000"/>
    <n v="350030"/>
    <x v="809"/>
    <x v="0"/>
    <s v="fvv"/>
    <d v="1988-01-01T00:00:00"/>
    <m/>
    <n v="16.5"/>
    <n v="0"/>
    <n v="15"/>
    <x v="2006"/>
    <n v="2.1978"/>
    <n v="2.1978"/>
    <n v="0"/>
    <n v="0"/>
    <n v="1"/>
    <n v="0"/>
    <n v="0"/>
    <x v="0"/>
    <x v="0"/>
    <m/>
    <m/>
    <m/>
    <n v="2.3889420000000001"/>
    <m/>
    <m/>
    <m/>
    <m/>
    <m/>
    <m/>
    <m/>
    <m/>
    <m/>
    <m/>
    <m/>
    <m/>
    <m/>
    <m/>
    <s v="550753,03"/>
    <s v="6314844,85"/>
    <n v="2.3889420000000001"/>
    <n v="0"/>
    <n v="0"/>
  </r>
  <r>
    <n v="2267"/>
    <x v="1146"/>
    <s v=""/>
    <x v="2552"/>
    <n v="2017"/>
    <n v="37271616"/>
    <x v="599"/>
    <x v="1144"/>
    <x v="1110"/>
    <n v="9000"/>
    <s v="Aalborg"/>
    <n v="851"/>
    <n v="295"/>
    <x v="34"/>
    <n v="1"/>
    <s v="FJ"/>
    <s v="Fjernvarmeværk"/>
    <n v="353000"/>
    <n v="350030"/>
    <x v="808"/>
    <x v="0"/>
    <s v="fvv"/>
    <d v="2001-08-01T00:00:00"/>
    <m/>
    <n v="26.9"/>
    <n v="0"/>
    <n v="25"/>
    <x v="2007"/>
    <n v="32.65992"/>
    <n v="32.65992"/>
    <n v="0"/>
    <n v="0"/>
    <n v="1"/>
    <n v="0"/>
    <n v="0"/>
    <x v="0"/>
    <x v="0"/>
    <m/>
    <m/>
    <m/>
    <n v="3.5869999999999999E-2"/>
    <m/>
    <m/>
    <n v="35.118167040000003"/>
    <m/>
    <m/>
    <m/>
    <m/>
    <m/>
    <m/>
    <m/>
    <m/>
    <m/>
    <m/>
    <m/>
    <s v="557595,51"/>
    <s v="6323028,6"/>
    <n v="35.154037040000006"/>
    <n v="0"/>
    <n v="0"/>
  </r>
  <r>
    <n v="2267"/>
    <x v="1146"/>
    <s v=""/>
    <x v="2553"/>
    <n v="2017"/>
    <n v="37271616"/>
    <x v="599"/>
    <x v="1144"/>
    <x v="1110"/>
    <n v="9000"/>
    <s v="Aalborg"/>
    <n v="851"/>
    <n v="295"/>
    <x v="34"/>
    <n v="1"/>
    <s v="FJ"/>
    <s v="Fjernvarmeværk"/>
    <n v="353000"/>
    <n v="350030"/>
    <x v="809"/>
    <x v="0"/>
    <s v="fvv"/>
    <d v="2001-08-01T00:00:00"/>
    <m/>
    <n v="26.9"/>
    <n v="0"/>
    <n v="25"/>
    <x v="2008"/>
    <n v="33.391599999999997"/>
    <n v="33.391599999999997"/>
    <n v="0"/>
    <n v="0"/>
    <n v="1"/>
    <n v="0"/>
    <n v="0"/>
    <x v="0"/>
    <x v="0"/>
    <m/>
    <m/>
    <m/>
    <n v="0"/>
    <m/>
    <m/>
    <n v="35.904896280000003"/>
    <m/>
    <m/>
    <m/>
    <m/>
    <m/>
    <m/>
    <m/>
    <m/>
    <m/>
    <m/>
    <m/>
    <s v="557595,51"/>
    <s v="6323028,6"/>
    <n v="35.904896280000003"/>
    <n v="0"/>
    <n v="0"/>
  </r>
  <r>
    <n v="2267"/>
    <x v="1146"/>
    <s v=""/>
    <x v="2554"/>
    <n v="2017"/>
    <n v="37271616"/>
    <x v="599"/>
    <x v="1144"/>
    <x v="1110"/>
    <n v="9000"/>
    <s v="Aalborg"/>
    <n v="851"/>
    <n v="295"/>
    <x v="34"/>
    <n v="1"/>
    <s v="FJ"/>
    <s v="Fjernvarmeværk"/>
    <n v="353000"/>
    <n v="350030"/>
    <x v="810"/>
    <x v="0"/>
    <s v="fvv"/>
    <d v="2001-08-01T00:00:00"/>
    <m/>
    <n v="26.9"/>
    <n v="0"/>
    <n v="25"/>
    <x v="2009"/>
    <n v="30.018799999999999"/>
    <n v="30.018799999999999"/>
    <n v="0"/>
    <n v="0"/>
    <n v="1"/>
    <n v="0"/>
    <n v="0"/>
    <x v="0"/>
    <x v="0"/>
    <m/>
    <m/>
    <m/>
    <n v="0"/>
    <m/>
    <m/>
    <n v="31.269601439999999"/>
    <m/>
    <m/>
    <m/>
    <m/>
    <m/>
    <m/>
    <m/>
    <m/>
    <m/>
    <m/>
    <m/>
    <s v="557595,51"/>
    <s v="6323028,6"/>
    <n v="31.269601439999999"/>
    <n v="0"/>
    <n v="0"/>
  </r>
  <r>
    <n v="2267"/>
    <x v="1146"/>
    <s v=""/>
    <x v="2555"/>
    <n v="2017"/>
    <n v="37271616"/>
    <x v="599"/>
    <x v="1144"/>
    <x v="1110"/>
    <n v="9000"/>
    <s v="Aalborg"/>
    <n v="851"/>
    <n v="295"/>
    <x v="34"/>
    <n v="1"/>
    <s v="FJ"/>
    <s v="Fjernvarmeværk"/>
    <n v="353000"/>
    <n v="350030"/>
    <x v="1307"/>
    <x v="0"/>
    <s v="fvv"/>
    <d v="1992-07-01T00:00:00"/>
    <m/>
    <n v="26.9"/>
    <n v="0"/>
    <n v="25"/>
    <x v="2010"/>
    <n v="32.9283"/>
    <n v="32.9283"/>
    <n v="0"/>
    <n v="0"/>
    <n v="1"/>
    <n v="0"/>
    <n v="0"/>
    <x v="0"/>
    <x v="0"/>
    <m/>
    <m/>
    <m/>
    <n v="0"/>
    <m/>
    <m/>
    <n v="35.406811439999998"/>
    <m/>
    <m/>
    <m/>
    <m/>
    <m/>
    <m/>
    <m/>
    <m/>
    <m/>
    <m/>
    <m/>
    <s v="557595,51"/>
    <s v="6323028,6"/>
    <n v="35.406811439999998"/>
    <n v="0"/>
    <n v="0"/>
  </r>
  <r>
    <n v="2267"/>
    <x v="1146"/>
    <s v=""/>
    <x v="2556"/>
    <n v="2017"/>
    <n v="37271616"/>
    <x v="599"/>
    <x v="1144"/>
    <x v="1110"/>
    <n v="9000"/>
    <s v="Aalborg"/>
    <n v="851"/>
    <n v="295"/>
    <x v="34"/>
    <n v="1"/>
    <s v="FJ"/>
    <s v="Fjernvarmeværk"/>
    <n v="353000"/>
    <n v="350030"/>
    <x v="1310"/>
    <x v="0"/>
    <s v="fvv"/>
    <d v="1992-07-01T00:00:00"/>
    <m/>
    <n v="26.9"/>
    <n v="0"/>
    <n v="25"/>
    <x v="2011"/>
    <n v="21.385529999999999"/>
    <n v="21.385529999999999"/>
    <n v="0"/>
    <n v="0"/>
    <n v="1"/>
    <n v="0"/>
    <n v="0"/>
    <x v="0"/>
    <x v="0"/>
    <m/>
    <m/>
    <m/>
    <n v="0"/>
    <m/>
    <m/>
    <n v="22.995185399999997"/>
    <m/>
    <m/>
    <m/>
    <m/>
    <m/>
    <m/>
    <m/>
    <m/>
    <m/>
    <m/>
    <m/>
    <s v="557595,51"/>
    <s v="6323028,6"/>
    <n v="22.995185399999997"/>
    <n v="0"/>
    <n v="0"/>
  </r>
  <r>
    <n v="2267"/>
    <x v="1147"/>
    <s v=""/>
    <x v="2557"/>
    <n v="2017"/>
    <n v="37271616"/>
    <x v="599"/>
    <x v="1145"/>
    <x v="1111"/>
    <n v="9400"/>
    <s v="Nørresundby"/>
    <n v="851"/>
    <n v="295"/>
    <x v="34"/>
    <n v="1"/>
    <s v="FJ"/>
    <s v="Fjernvarmeværk"/>
    <n v="353000"/>
    <n v="350030"/>
    <x v="808"/>
    <x v="0"/>
    <s v="fvv"/>
    <d v="2013-10-01T00:00:00"/>
    <m/>
    <n v="27.5"/>
    <n v="0"/>
    <n v="27.5"/>
    <x v="2012"/>
    <n v="30.72889"/>
    <n v="30.72889"/>
    <n v="0"/>
    <n v="0"/>
    <n v="1"/>
    <n v="0"/>
    <n v="0"/>
    <x v="0"/>
    <x v="0"/>
    <m/>
    <m/>
    <m/>
    <n v="0"/>
    <m/>
    <m/>
    <n v="33.041824200000001"/>
    <m/>
    <m/>
    <m/>
    <m/>
    <m/>
    <m/>
    <n v="0"/>
    <m/>
    <m/>
    <m/>
    <m/>
    <s v="557735,43"/>
    <s v="6325803,96"/>
    <n v="33.041824200000001"/>
    <n v="0"/>
    <n v="0"/>
  </r>
  <r>
    <n v="2267"/>
    <x v="1147"/>
    <s v=""/>
    <x v="2558"/>
    <n v="2017"/>
    <n v="37271616"/>
    <x v="599"/>
    <x v="1145"/>
    <x v="1111"/>
    <n v="9400"/>
    <s v="Nørresundby"/>
    <n v="851"/>
    <n v="295"/>
    <x v="34"/>
    <n v="1"/>
    <s v="FJ"/>
    <s v="Fjernvarmeværk"/>
    <n v="353000"/>
    <n v="350030"/>
    <x v="809"/>
    <x v="0"/>
    <s v="fvv"/>
    <d v="2013-10-01T00:00:00"/>
    <m/>
    <n v="27.5"/>
    <n v="0"/>
    <n v="27.5"/>
    <x v="2013"/>
    <n v="16.65081"/>
    <n v="16.65081"/>
    <n v="0"/>
    <n v="0"/>
    <n v="1"/>
    <n v="0"/>
    <n v="0"/>
    <x v="0"/>
    <x v="0"/>
    <m/>
    <m/>
    <m/>
    <n v="0"/>
    <m/>
    <m/>
    <n v="17.904086640000003"/>
    <m/>
    <m/>
    <m/>
    <m/>
    <m/>
    <m/>
    <n v="0"/>
    <m/>
    <m/>
    <m/>
    <m/>
    <s v="557735,43"/>
    <s v="6325803,96"/>
    <n v="17.904086640000003"/>
    <n v="0"/>
    <n v="0"/>
  </r>
  <r>
    <n v="2267"/>
    <x v="1147"/>
    <s v=""/>
    <x v="2559"/>
    <n v="2017"/>
    <n v="37271616"/>
    <x v="599"/>
    <x v="1145"/>
    <x v="1111"/>
    <n v="9400"/>
    <s v="Nørresundby"/>
    <n v="851"/>
    <n v="295"/>
    <x v="34"/>
    <n v="1"/>
    <s v="FJ"/>
    <s v="Fjernvarmeværk"/>
    <n v="353000"/>
    <n v="350030"/>
    <x v="810"/>
    <x v="0"/>
    <s v="fvv"/>
    <d v="2013-10-01T00:00:00"/>
    <m/>
    <n v="27.5"/>
    <n v="0"/>
    <n v="27.5"/>
    <x v="2014"/>
    <n v="19.855599999999999"/>
    <n v="19.855599999999999"/>
    <n v="0"/>
    <n v="0"/>
    <n v="1"/>
    <n v="0"/>
    <n v="0"/>
    <x v="0"/>
    <x v="0"/>
    <m/>
    <m/>
    <m/>
    <n v="0"/>
    <m/>
    <m/>
    <n v="21.350102400000001"/>
    <m/>
    <m/>
    <m/>
    <m/>
    <m/>
    <m/>
    <n v="0"/>
    <m/>
    <m/>
    <m/>
    <m/>
    <s v="557735,43"/>
    <s v="6325803,96"/>
    <n v="21.350102400000001"/>
    <n v="0"/>
    <n v="0"/>
  </r>
  <r>
    <n v="2268"/>
    <x v="1148"/>
    <s v=""/>
    <x v="2560"/>
    <n v="2017"/>
    <n v="37271632"/>
    <x v="600"/>
    <x v="1146"/>
    <x v="1112"/>
    <n v="9310"/>
    <s v="Vodskov"/>
    <n v="851"/>
    <n v="295"/>
    <x v="34"/>
    <m/>
    <s v="DC"/>
    <s v="Decentralt værk"/>
    <n v="351100"/>
    <n v="350010"/>
    <x v="54"/>
    <x v="1"/>
    <s v="kvt"/>
    <d v="1991-01-01T00:00:00"/>
    <m/>
    <n v="2.4"/>
    <n v="0.73"/>
    <n v="1.46"/>
    <x v="2015"/>
    <n v="0.36720000000000003"/>
    <n v="0.36720000000000003"/>
    <n v="0.25613999999999998"/>
    <n v="0.25613999999999998"/>
    <n v="0.24138676739900425"/>
    <n v="0.75861323260099578"/>
    <n v="0"/>
    <x v="0"/>
    <x v="0"/>
    <m/>
    <m/>
    <m/>
    <m/>
    <m/>
    <m/>
    <n v="0.76060507366800001"/>
    <m/>
    <m/>
    <m/>
    <m/>
    <m/>
    <m/>
    <m/>
    <m/>
    <m/>
    <m/>
    <m/>
    <s v="565720,11"/>
    <s v="6329963,21"/>
    <n v="0.76060507366800001"/>
    <n v="0"/>
    <n v="0"/>
  </r>
  <r>
    <n v="2268"/>
    <x v="1148"/>
    <s v=""/>
    <x v="2561"/>
    <n v="2017"/>
    <n v="37271632"/>
    <x v="600"/>
    <x v="1146"/>
    <x v="1112"/>
    <n v="9310"/>
    <s v="Vodskov"/>
    <n v="851"/>
    <n v="295"/>
    <x v="34"/>
    <m/>
    <s v="DC"/>
    <s v="Decentralt værk"/>
    <n v="351100"/>
    <n v="350010"/>
    <x v="54"/>
    <x v="1"/>
    <s v="kvt"/>
    <d v="2012-01-01T00:00:00"/>
    <m/>
    <n v="2.4"/>
    <n v="0.73"/>
    <n v="1.46"/>
    <x v="2016"/>
    <n v="0.34920000000000001"/>
    <n v="0.34920000000000001"/>
    <n v="0.25365599999999999"/>
    <n v="0.25365599999999999"/>
    <n v="0.2318046129631009"/>
    <n v="0.76819538703689916"/>
    <n v="0"/>
    <x v="0"/>
    <x v="0"/>
    <m/>
    <m/>
    <m/>
    <m/>
    <m/>
    <m/>
    <n v="0.75322055833199997"/>
    <m/>
    <m/>
    <m/>
    <m/>
    <m/>
    <m/>
    <m/>
    <m/>
    <m/>
    <m/>
    <m/>
    <s v="565720,11"/>
    <s v="6329963,21"/>
    <n v="0.75322055833199997"/>
    <n v="0"/>
    <n v="0"/>
  </r>
  <r>
    <n v="2268"/>
    <x v="1148"/>
    <s v=""/>
    <x v="2562"/>
    <n v="2017"/>
    <n v="37271632"/>
    <x v="600"/>
    <x v="1146"/>
    <x v="1112"/>
    <n v="9310"/>
    <s v="Vodskov"/>
    <n v="851"/>
    <n v="295"/>
    <x v="34"/>
    <m/>
    <s v="DC"/>
    <s v="Decentralt værk"/>
    <n v="351100"/>
    <n v="350010"/>
    <x v="56"/>
    <x v="0"/>
    <s v="fvv"/>
    <d v="2012-01-01T00:00:00"/>
    <m/>
    <n v="2.25"/>
    <n v="0"/>
    <n v="2.25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65720,11"/>
    <s v="6329963,21"/>
    <n v="0"/>
    <n v="0"/>
    <n v="0"/>
  </r>
  <r>
    <n v="2268"/>
    <x v="1149"/>
    <s v=""/>
    <x v="2563"/>
    <n v="2017"/>
    <n v="37271632"/>
    <x v="600"/>
    <x v="1147"/>
    <x v="1113"/>
    <n v="9382"/>
    <s v="Tylstrup"/>
    <n v="851"/>
    <n v="295"/>
    <x v="34"/>
    <m/>
    <s v="DC"/>
    <s v="Decentralt værk"/>
    <n v="353000"/>
    <n v="350030"/>
    <x v="1311"/>
    <x v="0"/>
    <s v="fvv"/>
    <d v="2012-01-01T00:00:00"/>
    <m/>
    <n v="3.2"/>
    <n v="0"/>
    <n v="2.9"/>
    <x v="2017"/>
    <n v="2.7648000000000001"/>
    <n v="2.7648000000000001"/>
    <n v="0"/>
    <n v="0"/>
    <n v="1"/>
    <n v="0"/>
    <n v="0"/>
    <x v="0"/>
    <x v="0"/>
    <m/>
    <m/>
    <m/>
    <m/>
    <m/>
    <m/>
    <n v="2.8218564000000002"/>
    <m/>
    <m/>
    <m/>
    <m/>
    <m/>
    <m/>
    <m/>
    <m/>
    <m/>
    <m/>
    <m/>
    <s v="557342,92"/>
    <s v="6339428,14"/>
    <n v="2.8218564000000002"/>
    <n v="0"/>
    <n v="0"/>
  </r>
  <r>
    <n v="2268"/>
    <x v="1149"/>
    <s v=""/>
    <x v="2564"/>
    <n v="2017"/>
    <n v="37271632"/>
    <x v="600"/>
    <x v="1147"/>
    <x v="1113"/>
    <n v="9382"/>
    <s v="Tylstrup"/>
    <n v="851"/>
    <n v="295"/>
    <x v="34"/>
    <m/>
    <s v="DC"/>
    <s v="Decentralt værk"/>
    <n v="353000"/>
    <n v="350030"/>
    <x v="1311"/>
    <x v="1"/>
    <s v="kvt"/>
    <d v="1995-01-01T00:00:00"/>
    <m/>
    <n v="5.74"/>
    <n v="2.33"/>
    <n v="3"/>
    <x v="2018"/>
    <n v="0.99"/>
    <n v="0.99"/>
    <n v="0.83002319999999996"/>
    <n v="0.83002319999999996"/>
    <n v="0.25793405142173248"/>
    <n v="0.74206594857826746"/>
    <n v="0"/>
    <x v="0"/>
    <x v="0"/>
    <m/>
    <m/>
    <m/>
    <m/>
    <m/>
    <m/>
    <n v="1.9190951999999999"/>
    <m/>
    <m/>
    <m/>
    <m/>
    <m/>
    <m/>
    <m/>
    <m/>
    <m/>
    <m/>
    <m/>
    <s v="557342,92"/>
    <s v="6339428,14"/>
    <n v="1.9190951999999999"/>
    <n v="0"/>
    <n v="0"/>
  </r>
  <r>
    <n v="2268"/>
    <x v="1150"/>
    <s v=""/>
    <x v="2565"/>
    <n v="2017"/>
    <n v="37271632"/>
    <x v="600"/>
    <x v="1148"/>
    <x v="1114"/>
    <n v="9310"/>
    <s v="Vodskov"/>
    <n v="851"/>
    <n v="295"/>
    <x v="34"/>
    <m/>
    <s v="DC"/>
    <s v="Decentralt værk"/>
    <n v="351100"/>
    <n v="350010"/>
    <x v="14"/>
    <x v="1"/>
    <s v="kvt"/>
    <d v="1992-01-01T00:00:00"/>
    <d v="2018-12-31T00:00:00"/>
    <n v="2.29"/>
    <n v="0.73"/>
    <n v="1.31"/>
    <x v="2019"/>
    <n v="2.862E-2"/>
    <n v="2.862E-2"/>
    <n v="1.7467199999999999E-2"/>
    <n v="1.7467199999999999E-2"/>
    <n v="0.31238211995473403"/>
    <n v="0.68761788004526592"/>
    <n v="0"/>
    <x v="0"/>
    <x v="0"/>
    <m/>
    <m/>
    <m/>
    <m/>
    <m/>
    <m/>
    <n v="4.5809280000000001E-2"/>
    <m/>
    <m/>
    <m/>
    <m/>
    <m/>
    <m/>
    <m/>
    <m/>
    <m/>
    <m/>
    <m/>
    <s v="563889,73"/>
    <s v="6334104,92"/>
    <n v="4.5809280000000001E-2"/>
    <n v="0"/>
    <n v="0"/>
  </r>
  <r>
    <n v="2268"/>
    <x v="1150"/>
    <s v=""/>
    <x v="2566"/>
    <n v="2017"/>
    <n v="37271632"/>
    <x v="600"/>
    <x v="1148"/>
    <x v="1114"/>
    <n v="9310"/>
    <s v="Vodskov"/>
    <n v="851"/>
    <n v="295"/>
    <x v="34"/>
    <m/>
    <s v="DC"/>
    <s v="Decentralt værk"/>
    <n v="351100"/>
    <n v="350010"/>
    <x v="15"/>
    <x v="1"/>
    <s v="kvt"/>
    <d v="1992-01-01T00:00:00"/>
    <m/>
    <n v="2.2599999999999998"/>
    <n v="0.73"/>
    <n v="1.37"/>
    <x v="2020"/>
    <n v="0.45"/>
    <n v="0.45"/>
    <n v="0.27452520000000002"/>
    <n v="0.27452520000000002"/>
    <n v="0.31256735826570625"/>
    <n v="0.68743264173429375"/>
    <n v="0"/>
    <x v="0"/>
    <x v="0"/>
    <m/>
    <m/>
    <m/>
    <m/>
    <m/>
    <m/>
    <n v="0.71984483999999993"/>
    <m/>
    <m/>
    <m/>
    <m/>
    <m/>
    <m/>
    <m/>
    <m/>
    <m/>
    <m/>
    <m/>
    <s v="563889,73"/>
    <s v="6334104,92"/>
    <n v="0.71984483999999993"/>
    <n v="0"/>
    <n v="0"/>
  </r>
  <r>
    <n v="2268"/>
    <x v="1150"/>
    <s v=""/>
    <x v="2567"/>
    <n v="2017"/>
    <n v="37271632"/>
    <x v="600"/>
    <x v="1148"/>
    <x v="1114"/>
    <n v="9310"/>
    <s v="Vodskov"/>
    <n v="851"/>
    <n v="295"/>
    <x v="34"/>
    <m/>
    <s v="DC"/>
    <s v="Decentralt værk"/>
    <n v="351100"/>
    <n v="350010"/>
    <x v="56"/>
    <x v="0"/>
    <s v="fvv"/>
    <d v="1992-08-01T00:00:00"/>
    <m/>
    <n v="2.25"/>
    <n v="0"/>
    <n v="2.25"/>
    <x v="2021"/>
    <n v="2.52E-2"/>
    <n v="2.52E-2"/>
    <n v="0"/>
    <n v="0"/>
    <n v="1"/>
    <n v="0"/>
    <n v="0"/>
    <x v="0"/>
    <x v="0"/>
    <m/>
    <m/>
    <m/>
    <m/>
    <m/>
    <m/>
    <n v="2.4908400000000001E-2"/>
    <m/>
    <m/>
    <m/>
    <m/>
    <m/>
    <m/>
    <m/>
    <m/>
    <m/>
    <m/>
    <m/>
    <s v="563889,73"/>
    <s v="6334104,92"/>
    <n v="2.4908400000000001E-2"/>
    <n v="0"/>
    <n v="0"/>
  </r>
  <r>
    <n v="2268"/>
    <x v="1151"/>
    <s v=""/>
    <x v="2568"/>
    <n v="2017"/>
    <n v="37271632"/>
    <x v="600"/>
    <x v="1149"/>
    <x v="1115"/>
    <n v="9260"/>
    <s v="Gistrup"/>
    <n v="851"/>
    <n v="358"/>
    <x v="336"/>
    <m/>
    <s v="DC"/>
    <s v="Decentralt værk"/>
    <n v="351100"/>
    <n v="350010"/>
    <x v="1312"/>
    <x v="1"/>
    <s v="kvt"/>
    <d v="1994-01-01T00:00:00"/>
    <m/>
    <n v="5.0999999999999996"/>
    <n v="2"/>
    <n v="2.2999999999999998"/>
    <x v="2022"/>
    <n v="1.908E-2"/>
    <n v="1.908E-2"/>
    <n v="1.7463599999999999E-2"/>
    <n v="1.7463599999999999E-2"/>
    <n v="0.22770235435641864"/>
    <n v="0.77229764564358139"/>
    <n v="0"/>
    <x v="0"/>
    <x v="0"/>
    <m/>
    <m/>
    <m/>
    <m/>
    <m/>
    <m/>
    <n v="4.1896799999999998E-2"/>
    <m/>
    <m/>
    <m/>
    <m/>
    <m/>
    <m/>
    <m/>
    <m/>
    <m/>
    <m/>
    <m/>
    <s v="563798,23"/>
    <s v="6310348,1"/>
    <n v="4.1896799999999998E-2"/>
    <n v="0"/>
    <n v="0"/>
  </r>
  <r>
    <n v="2268"/>
    <x v="1151"/>
    <s v=""/>
    <x v="2569"/>
    <n v="2017"/>
    <n v="37271632"/>
    <x v="600"/>
    <x v="1149"/>
    <x v="1115"/>
    <n v="9260"/>
    <s v="Gistrup"/>
    <n v="851"/>
    <n v="358"/>
    <x v="336"/>
    <m/>
    <s v="DC"/>
    <s v="Decentralt værk"/>
    <n v="351100"/>
    <n v="350010"/>
    <x v="894"/>
    <x v="0"/>
    <s v="fvv"/>
    <d v="1994-01-01T00:00:00"/>
    <m/>
    <n v="2.5"/>
    <n v="0"/>
    <n v="2.4"/>
    <x v="2023"/>
    <n v="0.92267999999999994"/>
    <n v="0.92267999999999994"/>
    <n v="0"/>
    <n v="0"/>
    <n v="1"/>
    <n v="0"/>
    <n v="0"/>
    <x v="0"/>
    <x v="0"/>
    <m/>
    <m/>
    <m/>
    <m/>
    <m/>
    <m/>
    <n v="1.1438063999999999"/>
    <m/>
    <n v="0"/>
    <m/>
    <m/>
    <m/>
    <m/>
    <m/>
    <m/>
    <m/>
    <m/>
    <m/>
    <s v="563798,23"/>
    <s v="6310348,1"/>
    <n v="1.1438063999999999"/>
    <n v="0"/>
    <n v="0"/>
  </r>
  <r>
    <n v="2268"/>
    <x v="1151"/>
    <s v=""/>
    <x v="2570"/>
    <n v="2017"/>
    <n v="37271632"/>
    <x v="600"/>
    <x v="1149"/>
    <x v="1115"/>
    <n v="9260"/>
    <s v="Gistrup"/>
    <n v="851"/>
    <n v="358"/>
    <x v="336"/>
    <m/>
    <s v="DC"/>
    <s v="Decentralt værk"/>
    <n v="351100"/>
    <n v="350010"/>
    <x v="1313"/>
    <x v="0"/>
    <s v="fvv"/>
    <d v="2016-08-01T00:00:00"/>
    <m/>
    <n v="0.999"/>
    <n v="0"/>
    <n v="0.999"/>
    <x v="2024"/>
    <n v="25.66"/>
    <n v="25.66"/>
    <n v="0"/>
    <n v="0"/>
    <n v="1"/>
    <n v="0"/>
    <n v="0"/>
    <x v="0"/>
    <x v="0"/>
    <m/>
    <m/>
    <m/>
    <m/>
    <m/>
    <m/>
    <m/>
    <m/>
    <m/>
    <m/>
    <n v="25.66"/>
    <m/>
    <n v="0"/>
    <m/>
    <m/>
    <m/>
    <m/>
    <m/>
    <s v="563798,23"/>
    <s v="6310348,1"/>
    <n v="0"/>
    <n v="25.66"/>
    <n v="0"/>
  </r>
  <r>
    <n v="2268"/>
    <x v="1152"/>
    <s v=""/>
    <x v="2571"/>
    <n v="2017"/>
    <n v="37271632"/>
    <x v="600"/>
    <x v="1150"/>
    <x v="1116"/>
    <n v="9240"/>
    <s v="Nibe"/>
    <n v="851"/>
    <n v="378"/>
    <x v="337"/>
    <m/>
    <s v="DC"/>
    <s v="Decentralt værk"/>
    <n v="353000"/>
    <n v="350030"/>
    <x v="55"/>
    <x v="1"/>
    <s v="kvt"/>
    <d v="1994-01-01T00:00:00"/>
    <m/>
    <n v="3.2"/>
    <n v="1.3"/>
    <n v="1.6"/>
    <x v="2025"/>
    <n v="13.64832"/>
    <n v="13.64832"/>
    <n v="9.4466520000000003"/>
    <n v="9.4466520000000003"/>
    <n v="0.26356546680605958"/>
    <n v="0.73643453319394037"/>
    <n v="0"/>
    <x v="0"/>
    <x v="0"/>
    <m/>
    <m/>
    <m/>
    <m/>
    <m/>
    <m/>
    <n v="25.8917076"/>
    <m/>
    <m/>
    <m/>
    <m/>
    <m/>
    <m/>
    <m/>
    <m/>
    <m/>
    <m/>
    <m/>
    <s v="527444"/>
    <s v="6315710"/>
    <n v="25.8917076"/>
    <n v="0"/>
    <n v="0"/>
  </r>
  <r>
    <n v="2268"/>
    <x v="1152"/>
    <s v=""/>
    <x v="2572"/>
    <n v="2017"/>
    <n v="37271632"/>
    <x v="600"/>
    <x v="1150"/>
    <x v="1116"/>
    <n v="9240"/>
    <s v="Nibe"/>
    <n v="851"/>
    <n v="378"/>
    <x v="337"/>
    <m/>
    <s v="DC"/>
    <s v="Decentralt værk"/>
    <n v="353000"/>
    <n v="350030"/>
    <x v="428"/>
    <x v="0"/>
    <s v="fvv"/>
    <d v="1994-01-01T00:00:00"/>
    <m/>
    <n v="1.7"/>
    <n v="0"/>
    <n v="1.5"/>
    <x v="2026"/>
    <n v="5.3028000000000004"/>
    <n v="5.3028000000000004"/>
    <n v="0"/>
    <n v="0"/>
    <n v="1"/>
    <n v="0"/>
    <n v="0"/>
    <x v="0"/>
    <x v="0"/>
    <m/>
    <m/>
    <m/>
    <m/>
    <m/>
    <m/>
    <n v="6.0244271999999999"/>
    <m/>
    <m/>
    <m/>
    <m/>
    <m/>
    <m/>
    <m/>
    <m/>
    <m/>
    <m/>
    <m/>
    <s v="527444"/>
    <s v="6315710"/>
    <n v="6.0244271999999999"/>
    <n v="0"/>
    <n v="0"/>
  </r>
  <r>
    <n v="2268"/>
    <x v="1153"/>
    <s v=""/>
    <x v="2573"/>
    <n v="2017"/>
    <n v="37271632"/>
    <x v="600"/>
    <x v="1151"/>
    <x v="1117"/>
    <n v="9370"/>
    <s v="Hals"/>
    <n v="851"/>
    <n v="394"/>
    <x v="338"/>
    <m/>
    <s v="DC"/>
    <s v="Decentralt værk"/>
    <n v="351100"/>
    <n v="350010"/>
    <x v="1314"/>
    <x v="1"/>
    <s v="kvt"/>
    <d v="1995-01-01T00:00:00"/>
    <m/>
    <n v="2.1"/>
    <n v="0.9"/>
    <n v="1.2"/>
    <x v="2027"/>
    <n v="9.2124000000000006"/>
    <n v="9.2124000000000006"/>
    <n v="6.0403140000000004"/>
    <n v="6.0403140000000004"/>
    <n v="0.28997193425217838"/>
    <n v="0.71002806574782162"/>
    <n v="0"/>
    <x v="0"/>
    <x v="0"/>
    <m/>
    <m/>
    <m/>
    <m/>
    <m/>
    <m/>
    <n v="15.8849856"/>
    <m/>
    <m/>
    <m/>
    <m/>
    <m/>
    <m/>
    <m/>
    <m/>
    <m/>
    <m/>
    <m/>
    <s v="582739,9"/>
    <s v="6324807,98"/>
    <n v="15.8849856"/>
    <n v="0"/>
    <n v="0"/>
  </r>
  <r>
    <n v="2268"/>
    <x v="1153"/>
    <s v=""/>
    <x v="2574"/>
    <n v="2017"/>
    <n v="37271632"/>
    <x v="600"/>
    <x v="1151"/>
    <x v="1117"/>
    <n v="9370"/>
    <s v="Hals"/>
    <n v="851"/>
    <n v="394"/>
    <x v="338"/>
    <m/>
    <s v="DC"/>
    <s v="Decentralt værk"/>
    <n v="351100"/>
    <n v="350010"/>
    <x v="1314"/>
    <x v="0"/>
    <s v="fvv"/>
    <d v="1995-01-01T00:00:00"/>
    <m/>
    <n v="1.6"/>
    <n v="0"/>
    <n v="1.5"/>
    <x v="2028"/>
    <n v="16.8048"/>
    <n v="16.8048"/>
    <n v="0"/>
    <n v="0"/>
    <n v="1"/>
    <n v="0"/>
    <n v="0"/>
    <x v="0"/>
    <x v="0"/>
    <m/>
    <m/>
    <m/>
    <m/>
    <m/>
    <m/>
    <n v="17.878608"/>
    <m/>
    <m/>
    <m/>
    <m/>
    <m/>
    <m/>
    <m/>
    <m/>
    <m/>
    <m/>
    <m/>
    <s v="582739,9"/>
    <s v="6324807,98"/>
    <n v="17.878608"/>
    <n v="0"/>
    <n v="0"/>
  </r>
  <r>
    <n v="2270"/>
    <x v="1154"/>
    <s v=""/>
    <x v="2575"/>
    <n v="2017"/>
    <n v="12519184"/>
    <x v="601"/>
    <x v="1152"/>
    <x v="1118"/>
    <n v="6760"/>
    <s v="Ribe"/>
    <n v="561"/>
    <m/>
    <x v="18"/>
    <m/>
    <s v="DC"/>
    <s v="Decentralt værk"/>
    <n v="352100"/>
    <n v="350020"/>
    <x v="1315"/>
    <x v="1"/>
    <s v="kvt"/>
    <d v="2015-04-17T00:00:00"/>
    <d v="2018-08-01T00:00:00"/>
    <n v="1.35"/>
    <n v="0.53"/>
    <n v="0.75"/>
    <x v="2029"/>
    <n v="19.884599999999999"/>
    <n v="0"/>
    <n v="15.51024"/>
    <n v="15.51024"/>
    <n v="0.25"/>
    <n v="0.75"/>
    <n v="0"/>
    <x v="0"/>
    <x v="0"/>
    <m/>
    <m/>
    <m/>
    <m/>
    <m/>
    <m/>
    <m/>
    <m/>
    <n v="39.769199999999998"/>
    <m/>
    <m/>
    <m/>
    <m/>
    <m/>
    <m/>
    <m/>
    <m/>
    <m/>
    <s v="486616,87"/>
    <s v="6134949,86"/>
    <n v="0"/>
    <n v="39.769199999999998"/>
    <n v="0"/>
  </r>
  <r>
    <n v="2273"/>
    <x v="1155"/>
    <s v=""/>
    <x v="2576"/>
    <n v="2017"/>
    <n v="34937257"/>
    <x v="602"/>
    <x v="1153"/>
    <x v="1119"/>
    <n v="3660"/>
    <s v="Stenløse"/>
    <n v="240"/>
    <n v="438"/>
    <x v="339"/>
    <m/>
    <s v="DC"/>
    <s v="Decentralt værk"/>
    <n v="351100"/>
    <n v="350010"/>
    <x v="1301"/>
    <x v="1"/>
    <s v="kvt"/>
    <d v="1997-05-01T00:00:00"/>
    <m/>
    <n v="2.9"/>
    <n v="1.04"/>
    <n v="1.45"/>
    <x v="2030"/>
    <n v="1.3355999999999999"/>
    <n v="1.3355999999999999"/>
    <n v="0.83285279999999995"/>
    <n v="0.83285279999999995"/>
    <n v="0.27882535612235848"/>
    <n v="0.72117464387764152"/>
    <n v="0"/>
    <x v="0"/>
    <x v="0"/>
    <m/>
    <m/>
    <m/>
    <m/>
    <m/>
    <m/>
    <n v="2.3950475999999998"/>
    <m/>
    <m/>
    <m/>
    <m/>
    <m/>
    <m/>
    <m/>
    <m/>
    <m/>
    <m/>
    <m/>
    <s v="701663"/>
    <s v="6188344,68"/>
    <n v="2.3950475999999998"/>
    <n v="0"/>
    <n v="0"/>
  </r>
  <r>
    <n v="2273"/>
    <x v="1155"/>
    <s v=""/>
    <x v="2577"/>
    <n v="2017"/>
    <n v="34937257"/>
    <x v="602"/>
    <x v="1153"/>
    <x v="1119"/>
    <n v="3660"/>
    <s v="Stenløse"/>
    <n v="240"/>
    <n v="438"/>
    <x v="339"/>
    <m/>
    <s v="DC"/>
    <s v="Decentralt værk"/>
    <n v="351100"/>
    <n v="350010"/>
    <x v="56"/>
    <x v="0"/>
    <s v="fvv"/>
    <d v="1997-05-01T00:00:00"/>
    <m/>
    <n v="3.05"/>
    <n v="0"/>
    <n v="2.5"/>
    <x v="2031"/>
    <n v="20.138400000000001"/>
    <n v="20.138400000000001"/>
    <n v="0"/>
    <n v="0"/>
    <n v="1"/>
    <n v="0"/>
    <n v="0"/>
    <x v="0"/>
    <x v="0"/>
    <m/>
    <m/>
    <m/>
    <m/>
    <m/>
    <m/>
    <n v="19.854014400000001"/>
    <m/>
    <m/>
    <m/>
    <m/>
    <m/>
    <m/>
    <m/>
    <m/>
    <m/>
    <m/>
    <m/>
    <s v="701663"/>
    <s v="6188344,68"/>
    <n v="19.854014400000001"/>
    <n v="0"/>
    <n v="0"/>
  </r>
  <r>
    <n v="2274"/>
    <x v="1156"/>
    <s v=""/>
    <x v="2578"/>
    <n v="2017"/>
    <n v="36890444"/>
    <x v="603"/>
    <x v="1154"/>
    <x v="1120"/>
    <n v="4874"/>
    <s v="Gedser"/>
    <n v="376"/>
    <n v="64"/>
    <x v="340"/>
    <m/>
    <s v="FJ"/>
    <s v="Fjernvarmeværk"/>
    <n v="353000"/>
    <n v="350030"/>
    <x v="56"/>
    <x v="0"/>
    <s v="fvv"/>
    <d v="2012-01-01T00:00:00"/>
    <m/>
    <n v="4.5"/>
    <n v="0"/>
    <n v="3.8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689481"/>
    <s v="6051920"/>
    <n v="0"/>
    <n v="0"/>
    <n v="0"/>
  </r>
  <r>
    <n v="2274"/>
    <x v="1157"/>
    <s v=""/>
    <x v="2579"/>
    <n v="2017"/>
    <n v="36890444"/>
    <x v="603"/>
    <x v="1154"/>
    <x v="1121"/>
    <n v="4874"/>
    <s v="Gedser"/>
    <n v="376"/>
    <n v="64"/>
    <x v="340"/>
    <m/>
    <s v="FJ"/>
    <s v="Fjernvarmeværk"/>
    <n v="353000"/>
    <n v="350030"/>
    <x v="184"/>
    <x v="0"/>
    <s v="fvv"/>
    <d v="2012-01-01T00:00:00"/>
    <m/>
    <n v="3.5"/>
    <n v="0"/>
    <n v="3.5"/>
    <x v="2032"/>
    <n v="31.68252"/>
    <n v="27.655200000000001"/>
    <n v="0"/>
    <n v="0"/>
    <n v="1"/>
    <n v="0"/>
    <n v="0"/>
    <x v="0"/>
    <x v="0"/>
    <m/>
    <m/>
    <m/>
    <m/>
    <m/>
    <m/>
    <m/>
    <m/>
    <m/>
    <n v="31.682500000000001"/>
    <m/>
    <m/>
    <m/>
    <m/>
    <m/>
    <m/>
    <m/>
    <m/>
    <s v="689652,3"/>
    <s v="6051793,21"/>
    <n v="0"/>
    <n v="31.682500000000001"/>
    <n v="0"/>
  </r>
  <r>
    <n v="2274"/>
    <x v="1157"/>
    <s v=""/>
    <x v="2580"/>
    <n v="2017"/>
    <n v="36890444"/>
    <x v="603"/>
    <x v="1154"/>
    <x v="1121"/>
    <n v="4874"/>
    <s v="Gedser"/>
    <n v="376"/>
    <n v="64"/>
    <x v="340"/>
    <m/>
    <s v="FJ"/>
    <s v="Fjernvarmeværk"/>
    <n v="353000"/>
    <n v="350030"/>
    <x v="1316"/>
    <x v="3"/>
    <s v="fvv"/>
    <d v="2016-10-01T00:00:00"/>
    <m/>
    <n v="1"/>
    <n v="0"/>
    <n v="1"/>
    <x v="2033"/>
    <n v="6.4656000000000002"/>
    <n v="6.4656000000000002"/>
    <n v="0"/>
    <n v="0"/>
    <n v="1"/>
    <n v="0"/>
    <n v="0"/>
    <x v="0"/>
    <x v="0"/>
    <m/>
    <m/>
    <m/>
    <m/>
    <m/>
    <m/>
    <m/>
    <m/>
    <m/>
    <m/>
    <m/>
    <m/>
    <m/>
    <m/>
    <m/>
    <n v="6.4656000000000002"/>
    <m/>
    <m/>
    <s v="689652,3"/>
    <s v="6051793,21"/>
    <n v="0"/>
    <n v="6.4656000000000002"/>
    <n v="0"/>
  </r>
  <r>
    <n v="2275"/>
    <x v="1158"/>
    <s v=""/>
    <x v="2581"/>
    <n v="2017"/>
    <n v="67247817"/>
    <x v="604"/>
    <x v="1155"/>
    <x v="1122"/>
    <n v="4720"/>
    <s v="Præstø"/>
    <n v="390"/>
    <n v="56"/>
    <x v="341"/>
    <m/>
    <s v="DC"/>
    <s v="Decentralt værk"/>
    <n v="351100"/>
    <n v="350010"/>
    <x v="57"/>
    <x v="2"/>
    <s v="fvv"/>
    <d v="2012-01-15T00:00:00"/>
    <m/>
    <n v="4"/>
    <n v="0"/>
    <n v="3.8"/>
    <x v="2034"/>
    <n v="7.6967999999999996"/>
    <n v="7.6967999999999996"/>
    <n v="0"/>
    <n v="0"/>
    <n v="1"/>
    <n v="0"/>
    <n v="0"/>
    <x v="0"/>
    <x v="0"/>
    <m/>
    <m/>
    <m/>
    <m/>
    <m/>
    <m/>
    <m/>
    <m/>
    <m/>
    <m/>
    <m/>
    <m/>
    <m/>
    <m/>
    <m/>
    <m/>
    <m/>
    <n v="7.9740000000000002"/>
    <s v="694029,52"/>
    <s v="6111719,54"/>
    <n v="0"/>
    <n v="0"/>
    <n v="7.9740000000000002"/>
  </r>
  <r>
    <n v="2275"/>
    <x v="1158"/>
    <s v=""/>
    <x v="2582"/>
    <n v="2017"/>
    <n v="67247817"/>
    <x v="604"/>
    <x v="1155"/>
    <x v="1122"/>
    <n v="4720"/>
    <s v="Præstø"/>
    <n v="390"/>
    <n v="56"/>
    <x v="341"/>
    <m/>
    <s v="DC"/>
    <s v="Decentralt værk"/>
    <n v="351100"/>
    <n v="350010"/>
    <x v="1317"/>
    <x v="1"/>
    <s v="kvt"/>
    <d v="1995-11-15T00:00:00"/>
    <m/>
    <n v="5.798"/>
    <n v="2.1"/>
    <n v="2.7"/>
    <x v="2035"/>
    <n v="2.3003999999999998"/>
    <n v="2.3003999999999998"/>
    <n v="1.9259999999999999"/>
    <n v="1.9259999999999999"/>
    <n v="0.23935273626250139"/>
    <n v="0.76064726373749858"/>
    <n v="0"/>
    <x v="0"/>
    <x v="0"/>
    <m/>
    <m/>
    <m/>
    <m/>
    <m/>
    <m/>
    <n v="4.8054600000000001"/>
    <m/>
    <m/>
    <m/>
    <m/>
    <m/>
    <m/>
    <m/>
    <m/>
    <m/>
    <m/>
    <m/>
    <s v="694029,52"/>
    <s v="6111719,54"/>
    <n v="4.8054600000000001"/>
    <n v="0"/>
    <n v="0"/>
  </r>
  <r>
    <n v="2275"/>
    <x v="1158"/>
    <s v=""/>
    <x v="2583"/>
    <n v="2017"/>
    <n v="67247817"/>
    <x v="604"/>
    <x v="1155"/>
    <x v="1122"/>
    <n v="4720"/>
    <s v="Præstø"/>
    <n v="390"/>
    <n v="56"/>
    <x v="341"/>
    <m/>
    <s v="DC"/>
    <s v="Decentralt værk"/>
    <n v="351100"/>
    <n v="350010"/>
    <x v="1317"/>
    <x v="1"/>
    <s v="kvt"/>
    <d v="1995-11-15T00:00:00"/>
    <m/>
    <n v="5.7350000000000003"/>
    <n v="2.1"/>
    <n v="2.7"/>
    <x v="2036"/>
    <n v="2.2968000000000002"/>
    <n v="2.2968000000000002"/>
    <n v="1.9692000000000001"/>
    <n v="1.9692000000000001"/>
    <n v="0.23904513831646282"/>
    <n v="0.76095486168353721"/>
    <n v="0"/>
    <x v="0"/>
    <x v="0"/>
    <m/>
    <m/>
    <m/>
    <m/>
    <m/>
    <m/>
    <n v="4.8041136"/>
    <m/>
    <m/>
    <m/>
    <m/>
    <m/>
    <m/>
    <m/>
    <m/>
    <m/>
    <m/>
    <m/>
    <s v="694029,52"/>
    <s v="6111719,54"/>
    <n v="4.8041136"/>
    <n v="0"/>
    <n v="0"/>
  </r>
  <r>
    <n v="2275"/>
    <x v="1158"/>
    <s v=""/>
    <x v="2584"/>
    <n v="2017"/>
    <n v="67247817"/>
    <x v="604"/>
    <x v="1155"/>
    <x v="1122"/>
    <n v="4720"/>
    <s v="Præstø"/>
    <n v="390"/>
    <n v="56"/>
    <x v="341"/>
    <m/>
    <s v="DC"/>
    <s v="Decentralt værk"/>
    <n v="351100"/>
    <n v="350010"/>
    <x v="382"/>
    <x v="0"/>
    <s v="fvv"/>
    <d v="1995-10-15T00:00:00"/>
    <m/>
    <n v="3.694"/>
    <n v="0"/>
    <n v="3.4"/>
    <x v="2037"/>
    <n v="0.33479999999999999"/>
    <n v="0.33479999999999999"/>
    <n v="0"/>
    <n v="0"/>
    <n v="1"/>
    <n v="0"/>
    <n v="0"/>
    <x v="0"/>
    <x v="0"/>
    <m/>
    <m/>
    <m/>
    <m/>
    <m/>
    <m/>
    <n v="0.37647719999999996"/>
    <m/>
    <m/>
    <m/>
    <m/>
    <m/>
    <m/>
    <m/>
    <m/>
    <m/>
    <m/>
    <m/>
    <s v="694029,52"/>
    <s v="6111719,54"/>
    <n v="0.37647719999999996"/>
    <n v="0"/>
    <n v="0"/>
  </r>
  <r>
    <n v="2275"/>
    <x v="1158"/>
    <s v=""/>
    <x v="2585"/>
    <n v="2017"/>
    <n v="67247817"/>
    <x v="604"/>
    <x v="1155"/>
    <x v="1122"/>
    <n v="4720"/>
    <s v="Præstø"/>
    <n v="390"/>
    <n v="56"/>
    <x v="341"/>
    <m/>
    <s v="DC"/>
    <s v="Decentralt værk"/>
    <n v="351100"/>
    <n v="350010"/>
    <x v="382"/>
    <x v="0"/>
    <s v="fvv"/>
    <d v="1995-10-15T00:00:00"/>
    <m/>
    <n v="4.0469999999999997"/>
    <n v="0"/>
    <n v="3.72"/>
    <x v="2038"/>
    <n v="41.2956"/>
    <n v="41.2956"/>
    <n v="0"/>
    <n v="0"/>
    <n v="1"/>
    <n v="0"/>
    <n v="0"/>
    <x v="0"/>
    <x v="0"/>
    <m/>
    <m/>
    <m/>
    <m/>
    <m/>
    <m/>
    <n v="41.564199600000002"/>
    <m/>
    <m/>
    <m/>
    <m/>
    <m/>
    <m/>
    <m/>
    <m/>
    <m/>
    <m/>
    <m/>
    <s v="694029,52"/>
    <s v="6111719,54"/>
    <n v="41.564199600000002"/>
    <n v="0"/>
    <n v="0"/>
  </r>
  <r>
    <n v="2275"/>
    <x v="1158"/>
    <s v=""/>
    <x v="2586"/>
    <n v="2017"/>
    <n v="67247817"/>
    <x v="604"/>
    <x v="1155"/>
    <x v="1122"/>
    <n v="4720"/>
    <s v="Præstø"/>
    <n v="390"/>
    <n v="56"/>
    <x v="341"/>
    <m/>
    <s v="DC"/>
    <s v="Decentralt værk"/>
    <n v="351100"/>
    <n v="350010"/>
    <x v="1318"/>
    <x v="0"/>
    <s v="fvv"/>
    <d v="2015-03-25T00:00:00"/>
    <m/>
    <n v="1"/>
    <n v="0"/>
    <n v="0.94"/>
    <x v="2039"/>
    <n v="25.801200000000001"/>
    <n v="25.801200000000001"/>
    <n v="0"/>
    <n v="0"/>
    <n v="1"/>
    <n v="0"/>
    <n v="0"/>
    <x v="0"/>
    <x v="0"/>
    <m/>
    <m/>
    <m/>
    <m/>
    <m/>
    <m/>
    <m/>
    <m/>
    <m/>
    <m/>
    <m/>
    <m/>
    <n v="26.864249999999998"/>
    <m/>
    <m/>
    <m/>
    <m/>
    <m/>
    <s v="694029,52"/>
    <s v="6111719,54"/>
    <n v="0"/>
    <n v="26.864249999999998"/>
    <n v="0"/>
  </r>
  <r>
    <n v="2276"/>
    <x v="1159"/>
    <s v=""/>
    <x v="2587"/>
    <n v="2017"/>
    <n v="25607988"/>
    <x v="605"/>
    <x v="1156"/>
    <x v="1123"/>
    <n v="1432"/>
    <s v="København K"/>
    <n v="101"/>
    <n v="2"/>
    <x v="5"/>
    <m/>
    <s v="ER"/>
    <s v="Erhvervsværk"/>
    <n v="370000"/>
    <n v="370000"/>
    <x v="1319"/>
    <x v="0"/>
    <s v="pvp"/>
    <d v="2011-07-01T00:00:00"/>
    <m/>
    <n v="14"/>
    <n v="0"/>
    <n v="6.66"/>
    <x v="2040"/>
    <n v="185.40360000000001"/>
    <n v="119.9772"/>
    <n v="0"/>
    <n v="0"/>
    <n v="0.64711364827867413"/>
    <n v="0"/>
    <n v="0.35288635172132587"/>
    <x v="0"/>
    <x v="0"/>
    <m/>
    <n v="0.60128999999999999"/>
    <m/>
    <m/>
    <m/>
    <m/>
    <m/>
    <m/>
    <n v="41.375413000000002"/>
    <m/>
    <m/>
    <n v="227.75579999999999"/>
    <m/>
    <m/>
    <m/>
    <m/>
    <m/>
    <m/>
    <s v="727181,71"/>
    <s v="6178056,33"/>
    <n v="0.60128999999999999"/>
    <n v="269.131213"/>
    <n v="0"/>
  </r>
  <r>
    <n v="2276"/>
    <x v="1160"/>
    <s v=""/>
    <x v="2588"/>
    <n v="2017"/>
    <n v="25607988"/>
    <x v="605"/>
    <x v="1157"/>
    <x v="1124"/>
    <n v="2450"/>
    <s v="København SV"/>
    <n v="101"/>
    <n v="2"/>
    <x v="5"/>
    <m/>
    <s v="ER"/>
    <s v="Erhvervsværk"/>
    <n v="370000"/>
    <n v="370000"/>
    <x v="1320"/>
    <x v="1"/>
    <s v="pev"/>
    <d v="1996-12-11T00:00:00"/>
    <m/>
    <n v="1.56"/>
    <n v="0.6"/>
    <n v="0.75"/>
    <x v="2041"/>
    <n v="15.6816"/>
    <n v="5.8680000000000003"/>
    <n v="14.4"/>
    <n v="14.4"/>
    <n v="8.8551920761785557E-2"/>
    <n v="0.76335449887218543"/>
    <n v="0.14809358036602902"/>
    <x v="0"/>
    <x v="0"/>
    <m/>
    <m/>
    <m/>
    <m/>
    <m/>
    <m/>
    <m/>
    <m/>
    <n v="33.133103999999996"/>
    <m/>
    <m/>
    <m/>
    <m/>
    <m/>
    <m/>
    <m/>
    <m/>
    <m/>
    <s v="720628,2"/>
    <s v="6171642,61"/>
    <n v="0"/>
    <n v="33.133103999999996"/>
    <n v="0"/>
  </r>
  <r>
    <n v="2276"/>
    <x v="1160"/>
    <s v=""/>
    <x v="2589"/>
    <n v="2017"/>
    <n v="25607988"/>
    <x v="605"/>
    <x v="1157"/>
    <x v="1124"/>
    <n v="2450"/>
    <s v="København SV"/>
    <n v="101"/>
    <n v="2"/>
    <x v="5"/>
    <m/>
    <s v="ER"/>
    <s v="Erhvervsværk"/>
    <n v="370000"/>
    <n v="370000"/>
    <x v="1321"/>
    <x v="0"/>
    <s v="pvp"/>
    <d v="2012-01-01T00:00:00"/>
    <m/>
    <n v="0.89"/>
    <n v="0"/>
    <n v="0.76"/>
    <x v="2042"/>
    <n v="5.8680000000000003"/>
    <n v="1.6272"/>
    <n v="0"/>
    <n v="0"/>
    <n v="0.27730061349693247"/>
    <n v="0"/>
    <n v="0.72269938650306753"/>
    <x v="0"/>
    <x v="0"/>
    <m/>
    <m/>
    <m/>
    <m/>
    <m/>
    <m/>
    <m/>
    <m/>
    <n v="7.9294340000000005"/>
    <m/>
    <m/>
    <m/>
    <m/>
    <m/>
    <m/>
    <m/>
    <m/>
    <m/>
    <s v="720628,2"/>
    <s v="6171642,61"/>
    <n v="0"/>
    <n v="7.9294340000000005"/>
    <n v="0"/>
  </r>
  <r>
    <n v="2277"/>
    <x v="1161"/>
    <s v=""/>
    <x v="2590"/>
    <n v="2017"/>
    <n v="25599470"/>
    <x v="606"/>
    <x v="1158"/>
    <x v="1125"/>
    <n v="9900"/>
    <s v="Frederikshavn"/>
    <n v="813"/>
    <n v="289"/>
    <x v="147"/>
    <m/>
    <s v="ER"/>
    <s v="Erhvervsværk"/>
    <n v="370000"/>
    <n v="370000"/>
    <x v="1322"/>
    <x v="1"/>
    <s v="pev"/>
    <d v="1990-11-28T00:00:00"/>
    <d v="2017-12-31T00:00:00"/>
    <n v="0.51"/>
    <n v="0.17"/>
    <n v="0.26"/>
    <x v="2043"/>
    <n v="4.0413600000000001"/>
    <n v="3.8113199999999998"/>
    <n v="3.2058"/>
    <n v="3.06792"/>
    <n v="0.22339569521983899"/>
    <n v="0.76312080149826078"/>
    <n v="1.3483503281900233E-2"/>
    <x v="0"/>
    <x v="0"/>
    <m/>
    <m/>
    <m/>
    <m/>
    <m/>
    <m/>
    <m/>
    <m/>
    <n v="8.530424"/>
    <m/>
    <m/>
    <m/>
    <m/>
    <m/>
    <m/>
    <m/>
    <m/>
    <m/>
    <s v="591592,78"/>
    <s v="6365755,8"/>
    <n v="0"/>
    <n v="8.530424"/>
    <n v="0"/>
  </r>
  <r>
    <n v="2277"/>
    <x v="1161"/>
    <s v=""/>
    <x v="2591"/>
    <n v="2017"/>
    <n v="25599470"/>
    <x v="606"/>
    <x v="1158"/>
    <x v="1125"/>
    <n v="9900"/>
    <s v="Frederikshavn"/>
    <n v="813"/>
    <n v="289"/>
    <x v="147"/>
    <m/>
    <s v="ER"/>
    <s v="Erhvervsværk"/>
    <n v="370000"/>
    <n v="370000"/>
    <x v="1323"/>
    <x v="0"/>
    <s v="pvp"/>
    <d v="1986-01-01T00:00:00"/>
    <m/>
    <n v="0.45"/>
    <n v="0"/>
    <n v="0.5"/>
    <x v="2044"/>
    <n v="1.1530800000000001"/>
    <n v="1.1268"/>
    <n v="0"/>
    <n v="0"/>
    <n v="0.97720886668748042"/>
    <n v="0"/>
    <n v="2.2791133312519585E-2"/>
    <x v="0"/>
    <x v="0"/>
    <m/>
    <m/>
    <m/>
    <m/>
    <m/>
    <m/>
    <m/>
    <m/>
    <n v="1.882803"/>
    <m/>
    <m/>
    <m/>
    <m/>
    <m/>
    <m/>
    <m/>
    <m/>
    <m/>
    <s v="591592,78"/>
    <s v="6365755,8"/>
    <n v="0"/>
    <n v="1.882803"/>
    <n v="0"/>
  </r>
  <r>
    <n v="2277"/>
    <x v="1161"/>
    <s v=""/>
    <x v="2592"/>
    <n v="2017"/>
    <n v="25599470"/>
    <x v="606"/>
    <x v="1158"/>
    <x v="1125"/>
    <n v="9900"/>
    <s v="Frederikshavn"/>
    <n v="813"/>
    <n v="289"/>
    <x v="147"/>
    <m/>
    <s v="ER"/>
    <s v="Erhvervsværk"/>
    <n v="370000"/>
    <n v="370000"/>
    <x v="1324"/>
    <x v="1"/>
    <s v="pev"/>
    <d v="1998-03-31T00:00:00"/>
    <m/>
    <n v="0.45"/>
    <n v="0.17"/>
    <n v="0.26"/>
    <x v="2045"/>
    <n v="0.61775999999999998"/>
    <n v="0.58211999999999997"/>
    <n v="0.35064000000000001"/>
    <n v="0.33516000000000001"/>
    <n v="0.26228615919200071"/>
    <n v="0.72165550453093807"/>
    <n v="1.6058336277061214E-2"/>
    <x v="0"/>
    <x v="0"/>
    <m/>
    <m/>
    <m/>
    <m/>
    <m/>
    <m/>
    <m/>
    <m/>
    <n v="1.109704"/>
    <m/>
    <m/>
    <m/>
    <m/>
    <m/>
    <m/>
    <m/>
    <m/>
    <m/>
    <s v="591592,78"/>
    <s v="6365755,8"/>
    <n v="0"/>
    <n v="1.109704"/>
    <n v="0"/>
  </r>
  <r>
    <n v="2277"/>
    <x v="1162"/>
    <s v=""/>
    <x v="2593"/>
    <n v="2017"/>
    <n v="25599470"/>
    <x v="606"/>
    <x v="1159"/>
    <x v="1126"/>
    <n v="9990"/>
    <s v="Skagen"/>
    <n v="813"/>
    <m/>
    <x v="18"/>
    <m/>
    <s v="LO"/>
    <s v="Lokalt værk"/>
    <n v="370000"/>
    <n v="370000"/>
    <x v="1325"/>
    <x v="1"/>
    <s v="pev"/>
    <d v="1999-08-25T00:00:00"/>
    <m/>
    <n v="1.1000000000000001"/>
    <n v="0.36"/>
    <n v="0.6"/>
    <x v="2046"/>
    <n v="5.0327999999999999"/>
    <n v="0"/>
    <n v="7.6356000000000002"/>
    <n v="7.5275999999999996"/>
    <n v="0"/>
    <n v="0.88900732792463866"/>
    <n v="0.11099267207536134"/>
    <x v="0"/>
    <x v="0"/>
    <m/>
    <m/>
    <m/>
    <m/>
    <m/>
    <m/>
    <m/>
    <m/>
    <n v="22.671766999999999"/>
    <m/>
    <m/>
    <m/>
    <m/>
    <m/>
    <m/>
    <m/>
    <m/>
    <m/>
    <s v="593361,05"/>
    <s v="6400600,47"/>
    <n v="0"/>
    <n v="22.671766999999999"/>
    <n v="0"/>
  </r>
  <r>
    <n v="2278"/>
    <x v="1163"/>
    <s v=""/>
    <x v="2594"/>
    <n v="2017"/>
    <n v="10008123"/>
    <x v="607"/>
    <x v="1160"/>
    <x v="1127"/>
    <n v="2600"/>
    <s v="Glostrup"/>
    <n v="165"/>
    <n v="2"/>
    <x v="5"/>
    <m/>
    <s v="ER"/>
    <s v="Erhvervsværk"/>
    <n v="611000"/>
    <n v="610000"/>
    <x v="1326"/>
    <x v="1"/>
    <s v="pel"/>
    <d v="2016-02-26T00:00:00"/>
    <m/>
    <n v="3.1"/>
    <n v="1.25"/>
    <n v="0"/>
    <x v="2047"/>
    <n v="0"/>
    <n v="0"/>
    <n v="9.3600000000000003E-2"/>
    <n v="5.5440000000000003E-2"/>
    <n v="0"/>
    <n v="1"/>
    <n v="0"/>
    <x v="0"/>
    <x v="0"/>
    <m/>
    <m/>
    <m/>
    <n v="0.44765759999999999"/>
    <m/>
    <m/>
    <m/>
    <m/>
    <m/>
    <m/>
    <m/>
    <m/>
    <m/>
    <m/>
    <m/>
    <m/>
    <m/>
    <m/>
    <s v="713404,44"/>
    <s v="6175903,13"/>
    <n v="0.44765759999999999"/>
    <n v="0"/>
    <n v="0"/>
  </r>
  <r>
    <n v="2278"/>
    <x v="1163"/>
    <s v=""/>
    <x v="2595"/>
    <n v="2017"/>
    <n v="10008123"/>
    <x v="607"/>
    <x v="1160"/>
    <x v="1127"/>
    <n v="2600"/>
    <s v="Glostrup"/>
    <n v="165"/>
    <n v="2"/>
    <x v="5"/>
    <m/>
    <s v="ER"/>
    <s v="Erhvervsværk"/>
    <n v="611000"/>
    <n v="610000"/>
    <x v="658"/>
    <x v="4"/>
    <s v="pvp"/>
    <d v="2015-05-01T00:00:00"/>
    <d v="2018-12-31T00:00:00"/>
    <n v="5.2999999999999999E-2"/>
    <n v="0"/>
    <n v="0.16"/>
    <x v="2048"/>
    <n v="1.242"/>
    <n v="1.242"/>
    <n v="0"/>
    <n v="0"/>
    <n v="1"/>
    <n v="0"/>
    <n v="0"/>
    <x v="0"/>
    <x v="0"/>
    <m/>
    <m/>
    <m/>
    <m/>
    <m/>
    <m/>
    <m/>
    <m/>
    <m/>
    <m/>
    <m/>
    <m/>
    <m/>
    <m/>
    <m/>
    <m/>
    <m/>
    <n v="0.45"/>
    <s v="713404,44"/>
    <s v="6175903,13"/>
    <n v="0"/>
    <n v="0"/>
    <n v="0.45"/>
  </r>
  <r>
    <n v="2278"/>
    <x v="1163"/>
    <s v=""/>
    <x v="2596"/>
    <n v="2017"/>
    <n v="10008123"/>
    <x v="607"/>
    <x v="1160"/>
    <x v="1127"/>
    <n v="2600"/>
    <s v="Glostrup"/>
    <n v="165"/>
    <n v="2"/>
    <x v="5"/>
    <m/>
    <s v="ER"/>
    <s v="Erhvervsværk"/>
    <n v="611000"/>
    <n v="610000"/>
    <x v="1327"/>
    <x v="4"/>
    <s v="pvp"/>
    <d v="2016-05-01T00:00:00"/>
    <m/>
    <n v="0.06"/>
    <n v="0"/>
    <n v="0.18"/>
    <x v="2049"/>
    <n v="4.5288000000000004"/>
    <n v="4.5288000000000004"/>
    <n v="0"/>
    <n v="0"/>
    <n v="1"/>
    <n v="0"/>
    <n v="0"/>
    <x v="0"/>
    <x v="0"/>
    <m/>
    <m/>
    <m/>
    <m/>
    <m/>
    <m/>
    <m/>
    <m/>
    <m/>
    <m/>
    <m/>
    <m/>
    <m/>
    <m/>
    <m/>
    <m/>
    <m/>
    <n v="1.8252000000000002"/>
    <s v="713404,44"/>
    <s v="6175903,13"/>
    <n v="0"/>
    <n v="0"/>
    <n v="1.8252000000000002"/>
  </r>
  <r>
    <n v="2280"/>
    <x v="1164"/>
    <s v=""/>
    <x v="2597"/>
    <n v="2017"/>
    <n v="28842430"/>
    <x v="608"/>
    <x v="1161"/>
    <x v="1128"/>
    <n v="6830"/>
    <s v="Nørre Nebel"/>
    <n v="573"/>
    <m/>
    <x v="18"/>
    <m/>
    <s v="ER"/>
    <s v="Erhvervsværk"/>
    <n v="561010"/>
    <n v="560000"/>
    <x v="75"/>
    <x v="1"/>
    <s v="pev"/>
    <d v="2015-12-18T00:00:00"/>
    <m/>
    <n v="0.5"/>
    <n v="0.21"/>
    <n v="0.28999999999999998"/>
    <x v="2050"/>
    <n v="1.1519999999999999"/>
    <n v="0"/>
    <n v="0.76859999999999995"/>
    <n v="0.76859999999999995"/>
    <n v="0"/>
    <n v="0.74522292993630579"/>
    <n v="0.25477707006369421"/>
    <x v="0"/>
    <x v="0"/>
    <m/>
    <m/>
    <m/>
    <m/>
    <m/>
    <m/>
    <m/>
    <m/>
    <n v="2.2608000000000001"/>
    <m/>
    <m/>
    <m/>
    <m/>
    <m/>
    <m/>
    <m/>
    <m/>
    <m/>
    <s v="452851,33"/>
    <s v="6182726,98"/>
    <n v="0"/>
    <n v="2.2608000000000001"/>
    <n v="0"/>
  </r>
  <r>
    <n v="2281"/>
    <x v="1165"/>
    <s v=""/>
    <x v="2598"/>
    <n v="2017"/>
    <n v="25313763"/>
    <x v="609"/>
    <x v="1162"/>
    <x v="1129"/>
    <n v="8660"/>
    <s v="Skanderborg"/>
    <n v="746"/>
    <m/>
    <x v="18"/>
    <m/>
    <s v="ER"/>
    <s v="Erhvervsværk"/>
    <n v="105100"/>
    <n v="100030"/>
    <x v="1328"/>
    <x v="1"/>
    <s v="pev"/>
    <d v="2015-01-29T00:00:00"/>
    <m/>
    <n v="2"/>
    <n v="0.8"/>
    <n v="1"/>
    <x v="2051"/>
    <n v="9.18"/>
    <n v="0"/>
    <n v="7.7507999999999999"/>
    <n v="0.42659999999999998"/>
    <n v="0"/>
    <n v="0.77400613214419789"/>
    <n v="0.22599386785580211"/>
    <x v="0"/>
    <x v="0"/>
    <m/>
    <m/>
    <m/>
    <m/>
    <m/>
    <m/>
    <n v="20.3102856"/>
    <m/>
    <m/>
    <m/>
    <m/>
    <m/>
    <m/>
    <m/>
    <m/>
    <m/>
    <m/>
    <m/>
    <s v="563851,63"/>
    <s v="6205339,27"/>
    <n v="20.3102856"/>
    <n v="0"/>
    <n v="0"/>
  </r>
  <r>
    <n v="2281"/>
    <x v="1166"/>
    <s v=""/>
    <x v="2599"/>
    <n v="2017"/>
    <n v="25313763"/>
    <x v="609"/>
    <x v="1163"/>
    <x v="1130"/>
    <n v="9240"/>
    <s v="Nibe"/>
    <n v="851"/>
    <m/>
    <x v="18"/>
    <m/>
    <s v="ER"/>
    <s v="Erhvervsværk"/>
    <n v="105100"/>
    <n v="100030"/>
    <x v="75"/>
    <x v="1"/>
    <s v="pev"/>
    <d v="2015-12-14T00:00:00"/>
    <m/>
    <n v="2.1"/>
    <n v="0.85"/>
    <n v="1.2"/>
    <x v="2052"/>
    <n v="25.92"/>
    <n v="0"/>
    <n v="22.903199999999998"/>
    <n v="22.903199999999998"/>
    <n v="0"/>
    <n v="0.78498618237591455"/>
    <n v="0.21501381762408545"/>
    <x v="0"/>
    <x v="0"/>
    <m/>
    <m/>
    <m/>
    <m/>
    <m/>
    <m/>
    <m/>
    <m/>
    <n v="60.275196000000001"/>
    <m/>
    <m/>
    <m/>
    <m/>
    <m/>
    <m/>
    <m/>
    <m/>
    <m/>
    <s v="537143,43"/>
    <s v="6311233,05"/>
    <n v="0"/>
    <n v="60.275196000000001"/>
    <n v="0"/>
  </r>
  <r>
    <n v="2281"/>
    <x v="1167"/>
    <s v=""/>
    <x v="2600"/>
    <n v="2017"/>
    <n v="25313763"/>
    <x v="609"/>
    <x v="1164"/>
    <x v="1131"/>
    <n v="7500"/>
    <s v="Holstebro"/>
    <n v="661"/>
    <n v="172"/>
    <x v="70"/>
    <m/>
    <s v="ER"/>
    <s v="Erhvervsværk"/>
    <n v="105100"/>
    <n v="100030"/>
    <x v="384"/>
    <x v="1"/>
    <s v="pev"/>
    <d v="2017-03-31T00:00:00"/>
    <m/>
    <n v="4"/>
    <n v="1.482"/>
    <n v="2.5"/>
    <x v="2053"/>
    <n v="33.659999999999997"/>
    <n v="0"/>
    <n v="28.461600000000001"/>
    <n v="28.461600000000001"/>
    <n v="0"/>
    <n v="0.77529882852584975"/>
    <n v="0.22470117147415025"/>
    <x v="0"/>
    <x v="0"/>
    <m/>
    <m/>
    <m/>
    <m/>
    <m/>
    <m/>
    <m/>
    <m/>
    <n v="74.899475999999993"/>
    <m/>
    <m/>
    <m/>
    <m/>
    <m/>
    <m/>
    <m/>
    <m/>
    <m/>
    <s v="476662"/>
    <s v="6248555"/>
    <n v="0"/>
    <n v="74.899475999999993"/>
    <n v="0"/>
  </r>
  <r>
    <n v="2282"/>
    <x v="1168"/>
    <s v=""/>
    <x v="2601"/>
    <n v="2017"/>
    <n v="33376146"/>
    <x v="610"/>
    <x v="1165"/>
    <x v="1132"/>
    <n v="2800"/>
    <s v="Kgs. Lyngby"/>
    <n v="173"/>
    <m/>
    <x v="18"/>
    <m/>
    <s v="LO"/>
    <s v="Lokalt værk"/>
    <n v="370000"/>
    <n v="370000"/>
    <x v="75"/>
    <x v="1"/>
    <s v="pev"/>
    <d v="2016-02-01T00:00:00"/>
    <m/>
    <n v="0.7"/>
    <n v="0.249"/>
    <n v="0.45"/>
    <x v="2054"/>
    <n v="5.2667999999999999"/>
    <n v="0"/>
    <n v="3.5110800000000002"/>
    <n v="3.5110800000000002"/>
    <n v="0"/>
    <n v="0.74503311258278149"/>
    <n v="0.25496688741721851"/>
    <x v="0"/>
    <x v="0"/>
    <m/>
    <m/>
    <m/>
    <m/>
    <m/>
    <m/>
    <m/>
    <m/>
    <n v="10.3284"/>
    <m/>
    <m/>
    <m/>
    <m/>
    <m/>
    <m/>
    <m/>
    <m/>
    <m/>
    <s v="721786,59"/>
    <s v="6189729,25"/>
    <n v="0"/>
    <n v="10.3284"/>
    <n v="0"/>
  </r>
  <r>
    <n v="2283"/>
    <x v="1169"/>
    <s v=""/>
    <x v="2602"/>
    <n v="2017"/>
    <n v="42310611"/>
    <x v="611"/>
    <x v="1166"/>
    <x v="1133"/>
    <n v="4632"/>
    <s v="Bjæverskov"/>
    <n v="259"/>
    <m/>
    <x v="18"/>
    <m/>
    <s v="LO"/>
    <s v="Lokalt værk"/>
    <n v="931100"/>
    <n v="930012"/>
    <x v="75"/>
    <x v="1"/>
    <s v="pev"/>
    <d v="2016-12-24T00:00:00"/>
    <m/>
    <n v="0.05"/>
    <n v="1.4999999999999999E-2"/>
    <n v="3.5000000000000003E-2"/>
    <x v="21"/>
    <n v="0"/>
    <n v="0"/>
    <n v="0"/>
    <n v="0"/>
    <n v="0"/>
    <n v="0"/>
    <n v="1"/>
    <x v="0"/>
    <x v="0"/>
    <m/>
    <m/>
    <m/>
    <m/>
    <m/>
    <m/>
    <n v="0"/>
    <m/>
    <m/>
    <m/>
    <m/>
    <m/>
    <m/>
    <m/>
    <m/>
    <m/>
    <m/>
    <m/>
    <s v="691812,13"/>
    <s v="6149157,86"/>
    <n v="0"/>
    <n v="0"/>
    <n v="0"/>
  </r>
  <r>
    <n v="2284"/>
    <x v="1170"/>
    <s v=""/>
    <x v="2603"/>
    <n v="2017"/>
    <n v="20217472"/>
    <x v="612"/>
    <x v="1167"/>
    <x v="1134"/>
    <n v="8444"/>
    <s v="Balle"/>
    <n v="707"/>
    <m/>
    <x v="18"/>
    <m/>
    <s v="LO"/>
    <s v="Lokalt værk"/>
    <n v="382120"/>
    <n v="383900"/>
    <x v="1329"/>
    <x v="1"/>
    <s v="pel"/>
    <d v="2009-05-01T00:00:00"/>
    <d v="2020-01-01T00:00:00"/>
    <n v="0.35"/>
    <n v="0.1"/>
    <n v="0"/>
    <x v="2055"/>
    <n v="0"/>
    <n v="0"/>
    <n v="2.5559999999999999E-2"/>
    <n v="2.5559999999999999E-2"/>
    <n v="0"/>
    <n v="1"/>
    <n v="0"/>
    <x v="0"/>
    <x v="0"/>
    <m/>
    <m/>
    <m/>
    <m/>
    <m/>
    <m/>
    <m/>
    <m/>
    <n v="7.9902000000000001E-2"/>
    <m/>
    <m/>
    <m/>
    <m/>
    <m/>
    <m/>
    <m/>
    <m/>
    <m/>
    <s v="613537,53"/>
    <s v="6241079,39"/>
    <n v="0"/>
    <n v="7.9902000000000001E-2"/>
    <n v="0"/>
  </r>
  <r>
    <n v="2285"/>
    <x v="1171"/>
    <s v=""/>
    <x v="2604"/>
    <n v="2017"/>
    <n v="33063784"/>
    <x v="613"/>
    <x v="1168"/>
    <x v="1135"/>
    <n v="9940"/>
    <s v="Læsø"/>
    <n v="825"/>
    <n v="359"/>
    <x v="342"/>
    <m/>
    <s v="FJ"/>
    <s v="Fjernvarmeværk"/>
    <n v="353000"/>
    <n v="350030"/>
    <x v="1330"/>
    <x v="0"/>
    <s v="fvv"/>
    <d v="2006-09-09T00:00:00"/>
    <m/>
    <n v="2"/>
    <n v="0"/>
    <n v="2"/>
    <x v="2056"/>
    <n v="24.150960000000001"/>
    <n v="24.150960000000001"/>
    <n v="0"/>
    <n v="0"/>
    <n v="1"/>
    <n v="0"/>
    <n v="0"/>
    <x v="0"/>
    <x v="0"/>
    <m/>
    <m/>
    <m/>
    <m/>
    <m/>
    <m/>
    <m/>
    <m/>
    <m/>
    <m/>
    <n v="24.150959999999998"/>
    <m/>
    <m/>
    <m/>
    <m/>
    <m/>
    <m/>
    <m/>
    <s v="621104,27"/>
    <s v="6347876,91"/>
    <n v="0"/>
    <n v="24.150959999999998"/>
    <n v="0"/>
  </r>
  <r>
    <n v="2285"/>
    <x v="1171"/>
    <s v=""/>
    <x v="2605"/>
    <n v="2017"/>
    <n v="33063784"/>
    <x v="613"/>
    <x v="1168"/>
    <x v="1135"/>
    <n v="9940"/>
    <s v="Læsø"/>
    <n v="825"/>
    <n v="359"/>
    <x v="342"/>
    <m/>
    <s v="FJ"/>
    <s v="Fjernvarmeværk"/>
    <n v="353000"/>
    <n v="350030"/>
    <x v="1331"/>
    <x v="0"/>
    <s v="fvv"/>
    <d v="2006-07-28T00:00:00"/>
    <m/>
    <n v="2"/>
    <n v="0"/>
    <n v="2"/>
    <x v="2057"/>
    <n v="0.43984000000000001"/>
    <n v="0.43984000000000001"/>
    <n v="0"/>
    <n v="0"/>
    <n v="1"/>
    <n v="0"/>
    <n v="0"/>
    <x v="0"/>
    <x v="0"/>
    <m/>
    <m/>
    <m/>
    <n v="0.43983793999999998"/>
    <m/>
    <m/>
    <m/>
    <m/>
    <m/>
    <m/>
    <m/>
    <m/>
    <m/>
    <m/>
    <m/>
    <m/>
    <m/>
    <m/>
    <s v="621104,27"/>
    <s v="6347876,91"/>
    <n v="0.43983793999999998"/>
    <n v="0"/>
    <n v="0"/>
  </r>
  <r>
    <n v="2286"/>
    <x v="1172"/>
    <s v=""/>
    <x v="2606"/>
    <n v="2017"/>
    <n v="36933542"/>
    <x v="614"/>
    <x v="1169"/>
    <x v="1136"/>
    <n v="6091"/>
    <s v="Bjert"/>
    <n v="621"/>
    <m/>
    <x v="18"/>
    <m/>
    <s v="LO"/>
    <s v="Lokalt værk"/>
    <n v="370000"/>
    <n v="370000"/>
    <x v="1196"/>
    <x v="1"/>
    <s v="pev"/>
    <d v="1992-08-01T00:00:00"/>
    <m/>
    <n v="0.55000000000000004"/>
    <n v="0.17"/>
    <n v="0.31"/>
    <x v="2058"/>
    <n v="3.1881599999999999"/>
    <n v="0"/>
    <n v="3.9223439999999998"/>
    <n v="3.9223439999999998"/>
    <n v="0"/>
    <n v="0.93774856124970563"/>
    <n v="6.2251438750294374E-2"/>
    <x v="0"/>
    <x v="0"/>
    <m/>
    <m/>
    <m/>
    <m/>
    <m/>
    <n v="10.718"/>
    <m/>
    <m/>
    <n v="14.889119000000001"/>
    <m/>
    <m/>
    <m/>
    <m/>
    <m/>
    <m/>
    <m/>
    <m/>
    <m/>
    <s v="536299,37"/>
    <s v="6147479,35"/>
    <n v="10.718"/>
    <n v="14.889119000000001"/>
    <n v="0"/>
  </r>
  <r>
    <n v="2287"/>
    <x v="1173"/>
    <s v=""/>
    <x v="2607"/>
    <n v="2017"/>
    <n v="25775635"/>
    <x v="615"/>
    <x v="1170"/>
    <x v="1137"/>
    <n v="3760"/>
    <s v="Gudhjem"/>
    <n v="411"/>
    <n v="777"/>
    <x v="266"/>
    <m/>
    <s v="DC"/>
    <s v="Decentralt værk"/>
    <n v="351100"/>
    <n v="350010"/>
    <x v="1332"/>
    <x v="1"/>
    <s v="kvt"/>
    <d v="2009-05-16T00:00:00"/>
    <m/>
    <n v="0.20699999999999999"/>
    <n v="0.13900000000000001"/>
    <n v="0.111"/>
    <x v="2059"/>
    <n v="0.88919999999999999"/>
    <n v="0.88919999999999999"/>
    <n v="0.69840000000000002"/>
    <n v="0.69840000000000002"/>
    <n v="0.19674220399060099"/>
    <n v="0.80325779600939895"/>
    <n v="0"/>
    <x v="0"/>
    <x v="0"/>
    <m/>
    <m/>
    <m/>
    <n v="2.2598099999999999"/>
    <m/>
    <m/>
    <m/>
    <m/>
    <m/>
    <m/>
    <m/>
    <m/>
    <m/>
    <m/>
    <m/>
    <m/>
    <m/>
    <m/>
    <s v="892441"/>
    <s v="6148149"/>
    <n v="2.2598099999999999"/>
    <n v="0"/>
    <n v="0"/>
  </r>
  <r>
    <n v="2287"/>
    <x v="1173"/>
    <s v=""/>
    <x v="2608"/>
    <n v="2017"/>
    <n v="25775635"/>
    <x v="615"/>
    <x v="1170"/>
    <x v="1137"/>
    <n v="3760"/>
    <s v="Gudhjem"/>
    <n v="411"/>
    <n v="777"/>
    <x v="266"/>
    <m/>
    <s v="DC"/>
    <s v="Decentralt værk"/>
    <n v="351100"/>
    <n v="350010"/>
    <x v="1333"/>
    <x v="1"/>
    <s v="kvt"/>
    <d v="1996-05-16T00:00:00"/>
    <m/>
    <n v="0.27500000000000002"/>
    <n v="0.184"/>
    <n v="0.15"/>
    <x v="2060"/>
    <n v="0.69120000000000004"/>
    <n v="0.69120000000000004"/>
    <n v="0.54"/>
    <n v="0.54"/>
    <n v="0.21897255239881391"/>
    <n v="0.78102744760118603"/>
    <n v="0"/>
    <x v="0"/>
    <x v="0"/>
    <m/>
    <m/>
    <m/>
    <n v="1.5782799999999999"/>
    <m/>
    <m/>
    <m/>
    <m/>
    <m/>
    <m/>
    <m/>
    <m/>
    <m/>
    <m/>
    <m/>
    <m/>
    <m/>
    <m/>
    <s v="892441"/>
    <s v="6148149"/>
    <n v="1.5782799999999999"/>
    <n v="0"/>
    <n v="0"/>
  </r>
  <r>
    <n v="2287"/>
    <x v="1173"/>
    <s v=""/>
    <x v="2609"/>
    <n v="2017"/>
    <n v="25775635"/>
    <x v="615"/>
    <x v="1170"/>
    <x v="1137"/>
    <n v="3760"/>
    <s v="Gudhjem"/>
    <n v="411"/>
    <n v="777"/>
    <x v="266"/>
    <m/>
    <s v="DC"/>
    <s v="Decentralt værk"/>
    <n v="351100"/>
    <n v="350010"/>
    <x v="1334"/>
    <x v="1"/>
    <s v="kvt"/>
    <d v="1996-05-16T00:00:00"/>
    <m/>
    <n v="0.27500000000000002"/>
    <n v="0.184"/>
    <n v="0.15"/>
    <x v="2061"/>
    <n v="0.41039999999999999"/>
    <n v="0.41039999999999999"/>
    <n v="0.32040000000000002"/>
    <n v="0.32040000000000002"/>
    <n v="0.21187621968218567"/>
    <n v="0.78812378031781427"/>
    <n v="0"/>
    <x v="0"/>
    <x v="0"/>
    <m/>
    <m/>
    <m/>
    <n v="0.96848999999999996"/>
    <m/>
    <m/>
    <m/>
    <m/>
    <m/>
    <m/>
    <m/>
    <m/>
    <m/>
    <m/>
    <m/>
    <m/>
    <m/>
    <m/>
    <s v="892441"/>
    <s v="6148149"/>
    <n v="0.96848999999999996"/>
    <n v="0"/>
    <n v="0"/>
  </r>
  <r>
    <n v="2287"/>
    <x v="1173"/>
    <s v=""/>
    <x v="2610"/>
    <n v="2017"/>
    <n v="25775635"/>
    <x v="615"/>
    <x v="1170"/>
    <x v="1137"/>
    <n v="3760"/>
    <s v="Gudhjem"/>
    <n v="411"/>
    <n v="777"/>
    <x v="266"/>
    <m/>
    <s v="DC"/>
    <s v="Decentralt værk"/>
    <n v="351100"/>
    <n v="350010"/>
    <x v="13"/>
    <x v="0"/>
    <s v="fvv"/>
    <d v="2001-05-16T00:00:00"/>
    <m/>
    <n v="0.48"/>
    <n v="0"/>
    <n v="0.46500000000000002"/>
    <x v="2062"/>
    <n v="2.0879999999999999E-2"/>
    <n v="2.0879999999999999E-2"/>
    <n v="0"/>
    <n v="0"/>
    <n v="1"/>
    <n v="0"/>
    <n v="0"/>
    <x v="0"/>
    <x v="0"/>
    <m/>
    <m/>
    <m/>
    <n v="2.2920929999999999E-2"/>
    <m/>
    <m/>
    <m/>
    <m/>
    <m/>
    <m/>
    <m/>
    <m/>
    <m/>
    <m/>
    <m/>
    <m/>
    <m/>
    <m/>
    <s v="892441"/>
    <s v="6148149"/>
    <n v="2.2920929999999999E-2"/>
    <n v="0"/>
    <n v="0"/>
  </r>
  <r>
    <n v="2287"/>
    <x v="1173"/>
    <s v=""/>
    <x v="2611"/>
    <n v="2017"/>
    <n v="25775635"/>
    <x v="615"/>
    <x v="1170"/>
    <x v="1137"/>
    <n v="3760"/>
    <s v="Gudhjem"/>
    <n v="411"/>
    <n v="777"/>
    <x v="266"/>
    <m/>
    <s v="DC"/>
    <s v="Decentralt værk"/>
    <n v="351100"/>
    <n v="350010"/>
    <x v="16"/>
    <x v="0"/>
    <s v="fvv"/>
    <d v="2001-05-17T00:00:00"/>
    <m/>
    <n v="0.48"/>
    <n v="0"/>
    <n v="0.46500000000000002"/>
    <x v="2063"/>
    <n v="1.3391999999999999"/>
    <n v="1.3391999999999999"/>
    <n v="0"/>
    <n v="0"/>
    <n v="1"/>
    <n v="0"/>
    <n v="0"/>
    <x v="0"/>
    <x v="0"/>
    <m/>
    <m/>
    <m/>
    <n v="1.4670830000000001"/>
    <m/>
    <m/>
    <m/>
    <m/>
    <m/>
    <m/>
    <m/>
    <m/>
    <m/>
    <m/>
    <m/>
    <m/>
    <m/>
    <m/>
    <s v="892441"/>
    <s v="6148149"/>
    <n v="1.4670830000000001"/>
    <n v="0"/>
    <n v="0"/>
  </r>
  <r>
    <n v="2291"/>
    <x v="1174"/>
    <s v=""/>
    <x v="2612"/>
    <n v="2017"/>
    <n v="35410538"/>
    <x v="616"/>
    <x v="1171"/>
    <x v="1138"/>
    <n v="3660"/>
    <s v="Stenløse"/>
    <n v="240"/>
    <n v="472"/>
    <x v="343"/>
    <m/>
    <s v="DC"/>
    <s v="Decentralt værk"/>
    <n v="353000"/>
    <n v="350030"/>
    <x v="342"/>
    <x v="0"/>
    <s v="fvv"/>
    <d v="2014-01-01T00:00:00"/>
    <m/>
    <n v="0.4"/>
    <n v="0"/>
    <n v="0.4"/>
    <x v="2064"/>
    <n v="2.5668000000000002"/>
    <n v="2.5668000000000002"/>
    <n v="0"/>
    <n v="0"/>
    <n v="1"/>
    <n v="0"/>
    <n v="0"/>
    <x v="0"/>
    <x v="0"/>
    <m/>
    <m/>
    <m/>
    <m/>
    <m/>
    <m/>
    <n v="3.5235684000000003"/>
    <m/>
    <m/>
    <m/>
    <m/>
    <m/>
    <m/>
    <m/>
    <m/>
    <m/>
    <m/>
    <m/>
    <s v="700563,27"/>
    <s v="6184470,3"/>
    <n v="3.5235684000000003"/>
    <n v="0"/>
    <n v="0"/>
  </r>
  <r>
    <n v="2291"/>
    <x v="1174"/>
    <s v=""/>
    <x v="2613"/>
    <n v="2017"/>
    <n v="35410538"/>
    <x v="616"/>
    <x v="1171"/>
    <x v="1138"/>
    <n v="3660"/>
    <s v="Stenløse"/>
    <n v="240"/>
    <n v="472"/>
    <x v="343"/>
    <m/>
    <s v="DC"/>
    <s v="Decentralt værk"/>
    <n v="353000"/>
    <n v="350030"/>
    <x v="116"/>
    <x v="0"/>
    <s v="fvv"/>
    <d v="2014-01-01T00:00:00"/>
    <m/>
    <n v="0.4"/>
    <n v="0"/>
    <n v="0.4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700563,27"/>
    <s v="6184470,3"/>
    <n v="0"/>
    <n v="0"/>
    <n v="0"/>
  </r>
  <r>
    <n v="2291"/>
    <x v="1174"/>
    <s v=""/>
    <x v="2614"/>
    <n v="2017"/>
    <n v="35410538"/>
    <x v="616"/>
    <x v="1171"/>
    <x v="1138"/>
    <n v="3660"/>
    <s v="Stenløse"/>
    <n v="240"/>
    <n v="472"/>
    <x v="343"/>
    <m/>
    <s v="DC"/>
    <s v="Decentralt værk"/>
    <n v="353000"/>
    <n v="350030"/>
    <x v="1"/>
    <x v="1"/>
    <s v="kvt"/>
    <d v="2014-01-01T00:00:00"/>
    <m/>
    <n v="0.8"/>
    <n v="0.28499999999999998"/>
    <n v="0.505"/>
    <x v="2065"/>
    <n v="0.23039999999999999"/>
    <n v="0.23039999999999999"/>
    <n v="0.132912"/>
    <n v="0.132912"/>
    <n v="0.27888897604169388"/>
    <n v="0.72111102395830606"/>
    <n v="0"/>
    <x v="0"/>
    <x v="0"/>
    <m/>
    <m/>
    <m/>
    <m/>
    <m/>
    <m/>
    <n v="0.41306760000000003"/>
    <m/>
    <m/>
    <m/>
    <m/>
    <m/>
    <m/>
    <m/>
    <m/>
    <m/>
    <m/>
    <m/>
    <s v="700563,27"/>
    <s v="6184470,3"/>
    <n v="0.41306760000000003"/>
    <n v="0"/>
    <n v="0"/>
  </r>
  <r>
    <n v="2291"/>
    <x v="1175"/>
    <s v=""/>
    <x v="2615"/>
    <n v="2017"/>
    <n v="35410538"/>
    <x v="616"/>
    <x v="1172"/>
    <x v="1139"/>
    <n v="3650"/>
    <s v="Ølstykke"/>
    <n v="240"/>
    <n v="472"/>
    <x v="343"/>
    <m/>
    <s v="DC"/>
    <s v="Decentralt værk"/>
    <n v="353000"/>
    <n v="350030"/>
    <x v="342"/>
    <x v="0"/>
    <s v="fvv"/>
    <d v="2014-01-01T00:00:00"/>
    <m/>
    <n v="0.93"/>
    <n v="0"/>
    <n v="0.93"/>
    <x v="2066"/>
    <n v="6.5611079999999999"/>
    <n v="6.4728000000000003"/>
    <n v="0"/>
    <n v="0"/>
    <n v="1"/>
    <n v="0"/>
    <n v="0"/>
    <x v="0"/>
    <x v="0"/>
    <m/>
    <m/>
    <m/>
    <m/>
    <m/>
    <m/>
    <n v="6.5882520000000007"/>
    <m/>
    <m/>
    <m/>
    <m/>
    <m/>
    <m/>
    <m/>
    <m/>
    <m/>
    <m/>
    <m/>
    <s v="698715,93"/>
    <s v="6185376,59"/>
    <n v="6.5882520000000007"/>
    <n v="0"/>
    <n v="0"/>
  </r>
  <r>
    <n v="2291"/>
    <x v="1175"/>
    <s v=""/>
    <x v="2616"/>
    <n v="2017"/>
    <n v="35410538"/>
    <x v="616"/>
    <x v="1172"/>
    <x v="1139"/>
    <n v="3650"/>
    <s v="Ølstykke"/>
    <n v="240"/>
    <n v="472"/>
    <x v="343"/>
    <m/>
    <s v="DC"/>
    <s v="Decentralt værk"/>
    <n v="353000"/>
    <n v="350030"/>
    <x v="116"/>
    <x v="0"/>
    <s v="fvv"/>
    <d v="2014-01-01T00:00:00"/>
    <m/>
    <n v="0.37"/>
    <n v="0"/>
    <n v="0.37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698715,93"/>
    <s v="6185376,59"/>
    <n v="0"/>
    <n v="0"/>
    <n v="0"/>
  </r>
  <r>
    <n v="2291"/>
    <x v="1175"/>
    <s v=""/>
    <x v="2617"/>
    <n v="2017"/>
    <n v="35410538"/>
    <x v="616"/>
    <x v="1172"/>
    <x v="1139"/>
    <n v="3650"/>
    <s v="Ølstykke"/>
    <n v="240"/>
    <n v="472"/>
    <x v="343"/>
    <m/>
    <s v="DC"/>
    <s v="Decentralt værk"/>
    <n v="353000"/>
    <n v="350030"/>
    <x v="1"/>
    <x v="1"/>
    <s v="kvt"/>
    <d v="2014-01-01T00:00:00"/>
    <m/>
    <n v="1"/>
    <n v="0.38500000000000001"/>
    <n v="0.55000000000000004"/>
    <x v="2067"/>
    <n v="0.38340000000000002"/>
    <n v="0"/>
    <n v="0.30492000000000002"/>
    <n v="0.30492000000000002"/>
    <n v="0.21752984141768181"/>
    <n v="0.78247015858231816"/>
    <n v="0"/>
    <x v="0"/>
    <x v="0"/>
    <m/>
    <m/>
    <m/>
    <m/>
    <m/>
    <m/>
    <n v="0.8812584"/>
    <m/>
    <m/>
    <m/>
    <m/>
    <m/>
    <m/>
    <m/>
    <m/>
    <m/>
    <m/>
    <m/>
    <s v="698715,93"/>
    <s v="6185376,59"/>
    <n v="0.8812584"/>
    <n v="0"/>
    <n v="0"/>
  </r>
  <r>
    <n v="2291"/>
    <x v="1176"/>
    <s v=""/>
    <x v="2618"/>
    <n v="2017"/>
    <n v="35410538"/>
    <x v="616"/>
    <x v="1173"/>
    <x v="1140"/>
    <n v="3650"/>
    <s v="Ølstykke"/>
    <n v="240"/>
    <n v="472"/>
    <x v="343"/>
    <m/>
    <s v="DC"/>
    <s v="Decentralt værk"/>
    <n v="353000"/>
    <n v="350030"/>
    <x v="342"/>
    <x v="0"/>
    <s v="fvv"/>
    <d v="2014-01-01T00:00:00"/>
    <m/>
    <n v="0.57499999999999996"/>
    <n v="0"/>
    <n v="0.57499999999999996"/>
    <x v="2068"/>
    <n v="10.4472"/>
    <n v="10.0008"/>
    <n v="0"/>
    <n v="0"/>
    <n v="1"/>
    <n v="0"/>
    <n v="0"/>
    <x v="0"/>
    <x v="0"/>
    <m/>
    <m/>
    <m/>
    <m/>
    <m/>
    <m/>
    <n v="10.733778000000001"/>
    <m/>
    <m/>
    <m/>
    <m/>
    <m/>
    <m/>
    <m/>
    <m/>
    <m/>
    <m/>
    <m/>
    <s v="697792,45"/>
    <s v="6187281,31"/>
    <n v="10.733778000000001"/>
    <n v="0"/>
    <n v="0"/>
  </r>
  <r>
    <n v="2291"/>
    <x v="1176"/>
    <s v=""/>
    <x v="2619"/>
    <n v="2017"/>
    <n v="35410538"/>
    <x v="616"/>
    <x v="1173"/>
    <x v="1140"/>
    <n v="3650"/>
    <s v="Ølstykke"/>
    <n v="240"/>
    <n v="472"/>
    <x v="343"/>
    <m/>
    <s v="DC"/>
    <s v="Decentralt værk"/>
    <n v="353000"/>
    <n v="350030"/>
    <x v="116"/>
    <x v="0"/>
    <s v="fvv"/>
    <d v="2014-01-01T00:00:00"/>
    <m/>
    <n v="0.57499999999999996"/>
    <n v="0"/>
    <n v="0.57499999999999996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697792,45"/>
    <s v="6187281,31"/>
    <n v="0"/>
    <n v="0"/>
    <n v="0"/>
  </r>
  <r>
    <n v="2291"/>
    <x v="1176"/>
    <s v=""/>
    <x v="2620"/>
    <n v="2017"/>
    <n v="35410538"/>
    <x v="616"/>
    <x v="1173"/>
    <x v="1140"/>
    <n v="3650"/>
    <s v="Ølstykke"/>
    <n v="240"/>
    <n v="472"/>
    <x v="343"/>
    <m/>
    <s v="DC"/>
    <s v="Decentralt værk"/>
    <n v="353000"/>
    <n v="350030"/>
    <x v="601"/>
    <x v="0"/>
    <s v="fvv"/>
    <d v="2014-01-01T00:00:00"/>
    <m/>
    <n v="0.57499999999999996"/>
    <n v="0"/>
    <n v="0.57499999999999996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697792,45"/>
    <s v="6187281,31"/>
    <n v="0"/>
    <n v="0"/>
    <n v="0"/>
  </r>
  <r>
    <n v="2291"/>
    <x v="1176"/>
    <s v=""/>
    <x v="2621"/>
    <n v="2017"/>
    <n v="35410538"/>
    <x v="616"/>
    <x v="1173"/>
    <x v="1140"/>
    <n v="3650"/>
    <s v="Ølstykke"/>
    <n v="240"/>
    <n v="472"/>
    <x v="343"/>
    <m/>
    <s v="DC"/>
    <s v="Decentralt værk"/>
    <n v="353000"/>
    <n v="350030"/>
    <x v="1"/>
    <x v="1"/>
    <s v="kvt"/>
    <d v="2014-01-01T00:00:00"/>
    <m/>
    <n v="1.1000000000000001"/>
    <n v="0.5"/>
    <n v="0.505"/>
    <x v="2069"/>
    <n v="0.41760000000000003"/>
    <n v="0"/>
    <n v="0.32400000000000001"/>
    <n v="0.32400000000000001"/>
    <n v="0.19808878475945876"/>
    <n v="0.80191121524054121"/>
    <n v="0"/>
    <x v="0"/>
    <x v="0"/>
    <m/>
    <m/>
    <m/>
    <m/>
    <m/>
    <m/>
    <n v="1.0540727999999999"/>
    <m/>
    <m/>
    <m/>
    <m/>
    <m/>
    <m/>
    <m/>
    <m/>
    <m/>
    <m/>
    <m/>
    <s v="697792,45"/>
    <s v="6187281,31"/>
    <n v="1.0540727999999999"/>
    <n v="0"/>
    <n v="0"/>
  </r>
  <r>
    <n v="2291"/>
    <x v="1177"/>
    <s v=""/>
    <x v="2622"/>
    <n v="2017"/>
    <n v="35410538"/>
    <x v="616"/>
    <x v="1174"/>
    <x v="1141"/>
    <n v="3660"/>
    <s v="Stenløse"/>
    <n v="240"/>
    <n v="472"/>
    <x v="343"/>
    <m/>
    <s v="FJ"/>
    <s v="Fjernvarmeværk"/>
    <n v="353000"/>
    <n v="350030"/>
    <x v="1335"/>
    <x v="0"/>
    <s v="fvv"/>
    <d v="2014-01-01T00:00:00"/>
    <m/>
    <n v="0.4"/>
    <n v="0"/>
    <n v="0.4"/>
    <x v="2070"/>
    <n v="1.949724"/>
    <n v="1.9079999999999999"/>
    <n v="0"/>
    <n v="0"/>
    <n v="1"/>
    <n v="0"/>
    <n v="0"/>
    <x v="0"/>
    <x v="0"/>
    <m/>
    <m/>
    <m/>
    <m/>
    <m/>
    <m/>
    <m/>
    <m/>
    <m/>
    <m/>
    <m/>
    <m/>
    <n v="1.75"/>
    <m/>
    <m/>
    <m/>
    <m/>
    <m/>
    <s v="699342,88"/>
    <s v="6183726,74"/>
    <n v="0"/>
    <n v="1.75"/>
    <n v="0"/>
  </r>
  <r>
    <n v="2291"/>
    <x v="1177"/>
    <s v=""/>
    <x v="2623"/>
    <n v="2017"/>
    <n v="35410538"/>
    <x v="616"/>
    <x v="1174"/>
    <x v="1141"/>
    <n v="3660"/>
    <s v="Stenløse"/>
    <n v="240"/>
    <n v="472"/>
    <x v="343"/>
    <m/>
    <s v="FJ"/>
    <s v="Fjernvarmeværk"/>
    <n v="353000"/>
    <n v="350030"/>
    <x v="1336"/>
    <x v="0"/>
    <s v="fvv"/>
    <d v="2014-01-01T00:00:00"/>
    <m/>
    <n v="0.3"/>
    <n v="0"/>
    <n v="0.3"/>
    <x v="2071"/>
    <n v="1.728"/>
    <n v="1.512"/>
    <n v="0"/>
    <n v="0"/>
    <n v="1"/>
    <n v="0"/>
    <n v="0"/>
    <x v="0"/>
    <x v="0"/>
    <m/>
    <m/>
    <m/>
    <m/>
    <m/>
    <m/>
    <m/>
    <m/>
    <m/>
    <m/>
    <m/>
    <m/>
    <n v="1.575"/>
    <m/>
    <m/>
    <m/>
    <m/>
    <m/>
    <s v="699342,88"/>
    <s v="6183726,74"/>
    <n v="0"/>
    <n v="1.575"/>
    <n v="0"/>
  </r>
  <r>
    <n v="2291"/>
    <x v="1177"/>
    <s v=""/>
    <x v="2624"/>
    <n v="2017"/>
    <n v="35410538"/>
    <x v="616"/>
    <x v="1174"/>
    <x v="1141"/>
    <n v="3660"/>
    <s v="Stenløse"/>
    <n v="240"/>
    <n v="472"/>
    <x v="343"/>
    <m/>
    <s v="FJ"/>
    <s v="Fjernvarmeværk"/>
    <n v="353000"/>
    <n v="350030"/>
    <x v="1337"/>
    <x v="3"/>
    <s v="fvv"/>
    <d v="2014-01-01T00:00:00"/>
    <m/>
    <n v="0.35"/>
    <n v="0"/>
    <n v="0.35"/>
    <x v="2072"/>
    <n v="0.62639999999999996"/>
    <n v="0.62639999999999996"/>
    <n v="0"/>
    <n v="0"/>
    <n v="1"/>
    <n v="0"/>
    <n v="0"/>
    <x v="0"/>
    <x v="0"/>
    <m/>
    <m/>
    <m/>
    <m/>
    <m/>
    <m/>
    <m/>
    <m/>
    <m/>
    <m/>
    <m/>
    <m/>
    <m/>
    <m/>
    <m/>
    <n v="0.62639999999999996"/>
    <m/>
    <m/>
    <s v="699342,88"/>
    <s v="6183726,74"/>
    <n v="0"/>
    <n v="0.62639999999999996"/>
    <n v="0"/>
  </r>
  <r>
    <n v="2291"/>
    <x v="1178"/>
    <s v=""/>
    <x v="2625"/>
    <n v="2017"/>
    <n v="35410538"/>
    <x v="616"/>
    <x v="1175"/>
    <x v="1142"/>
    <n v="3660"/>
    <s v="Stenløse"/>
    <n v="240"/>
    <n v="472"/>
    <x v="343"/>
    <m/>
    <s v="FJ"/>
    <s v="Fjernvarmeværk"/>
    <n v="353000"/>
    <n v="350030"/>
    <x v="1335"/>
    <x v="0"/>
    <s v="fvv"/>
    <d v="2014-01-01T00:00:00"/>
    <m/>
    <n v="0.95"/>
    <n v="0"/>
    <n v="0.95"/>
    <x v="2073"/>
    <n v="3.6215999999999999"/>
    <n v="3.6215999999999999"/>
    <n v="0"/>
    <n v="0"/>
    <n v="1"/>
    <n v="0"/>
    <n v="0"/>
    <x v="0"/>
    <x v="0"/>
    <m/>
    <m/>
    <m/>
    <m/>
    <m/>
    <m/>
    <m/>
    <m/>
    <m/>
    <m/>
    <m/>
    <m/>
    <n v="4.55"/>
    <m/>
    <m/>
    <m/>
    <m/>
    <m/>
    <s v="700618,65"/>
    <s v="6186015,24"/>
    <n v="0"/>
    <n v="4.55"/>
    <n v="0"/>
  </r>
  <r>
    <n v="2291"/>
    <x v="1178"/>
    <s v=""/>
    <x v="2626"/>
    <n v="2017"/>
    <n v="35410538"/>
    <x v="616"/>
    <x v="1175"/>
    <x v="1142"/>
    <n v="3660"/>
    <s v="Stenløse"/>
    <n v="240"/>
    <n v="472"/>
    <x v="343"/>
    <m/>
    <s v="FJ"/>
    <s v="Fjernvarmeværk"/>
    <n v="353000"/>
    <n v="350030"/>
    <x v="1336"/>
    <x v="0"/>
    <s v="fvv"/>
    <d v="2014-01-01T00:00:00"/>
    <m/>
    <n v="2"/>
    <n v="0"/>
    <n v="2"/>
    <x v="2074"/>
    <n v="11.4984"/>
    <n v="11.4984"/>
    <n v="0"/>
    <n v="0"/>
    <n v="1"/>
    <n v="0"/>
    <n v="0"/>
    <x v="0"/>
    <x v="0"/>
    <m/>
    <m/>
    <m/>
    <m/>
    <m/>
    <m/>
    <m/>
    <m/>
    <m/>
    <m/>
    <m/>
    <m/>
    <n v="13.5625"/>
    <m/>
    <m/>
    <m/>
    <m/>
    <m/>
    <s v="700618,65"/>
    <s v="6186015,24"/>
    <n v="0"/>
    <n v="13.5625"/>
    <n v="0"/>
  </r>
  <r>
    <n v="2293"/>
    <x v="1179"/>
    <s v=""/>
    <x v="2627"/>
    <n v="2017"/>
    <n v="32242715"/>
    <x v="617"/>
    <x v="1176"/>
    <x v="1143"/>
    <n v="8000"/>
    <s v="Aarhus C"/>
    <n v="751"/>
    <n v="206"/>
    <x v="69"/>
    <m/>
    <s v="ER"/>
    <s v="Erhvervsværk"/>
    <n v="205200"/>
    <n v="200020"/>
    <x v="1338"/>
    <x v="6"/>
    <s v="pvp"/>
    <d v="2003-06-01T00:00:00"/>
    <m/>
    <n v="7.5"/>
    <n v="0"/>
    <n v="7.5"/>
    <x v="2075"/>
    <n v="125.6508"/>
    <n v="125.6508"/>
    <n v="0"/>
    <n v="0"/>
    <n v="1"/>
    <n v="0"/>
    <n v="0"/>
    <x v="0"/>
    <x v="0"/>
    <m/>
    <m/>
    <m/>
    <m/>
    <m/>
    <m/>
    <m/>
    <m/>
    <m/>
    <m/>
    <m/>
    <m/>
    <m/>
    <m/>
    <n v="125.651"/>
    <m/>
    <m/>
    <m/>
    <s v="575765,32"/>
    <s v="6223177"/>
    <n v="0"/>
    <n v="125.651"/>
    <n v="0"/>
  </r>
  <r>
    <n v="2295"/>
    <x v="1180"/>
    <s v=""/>
    <x v="2628"/>
    <n v="2017"/>
    <n v="48247717"/>
    <x v="618"/>
    <x v="1177"/>
    <x v="1144"/>
    <n v="3400"/>
    <s v="Hillerød"/>
    <n v="219"/>
    <n v="18"/>
    <x v="19"/>
    <m/>
    <s v="ER"/>
    <s v="Erhvervsværk"/>
    <n v="201300"/>
    <n v="200010"/>
    <x v="912"/>
    <x v="6"/>
    <s v="pvp"/>
    <d v="2013-01-01T00:00:00"/>
    <m/>
    <n v="2"/>
    <n v="0"/>
    <n v="2"/>
    <x v="2076"/>
    <n v="36.0792"/>
    <n v="36.0792"/>
    <n v="0"/>
    <n v="0"/>
    <n v="1"/>
    <n v="0"/>
    <n v="0"/>
    <x v="0"/>
    <x v="0"/>
    <m/>
    <m/>
    <m/>
    <m/>
    <m/>
    <m/>
    <m/>
    <m/>
    <m/>
    <m/>
    <m/>
    <m/>
    <m/>
    <m/>
    <n v="36.0792"/>
    <m/>
    <m/>
    <m/>
    <s v="708388,67"/>
    <s v="6199523,52"/>
    <n v="0"/>
    <n v="36.0792"/>
    <n v="0"/>
  </r>
  <r>
    <n v="2296"/>
    <x v="1181"/>
    <s v=""/>
    <x v="2629"/>
    <n v="2017"/>
    <n v="43718711"/>
    <x v="619"/>
    <x v="1178"/>
    <x v="1145"/>
    <n v="6600"/>
    <s v="Vejen"/>
    <n v="575"/>
    <n v="135"/>
    <x v="183"/>
    <m/>
    <s v="ER"/>
    <s v="Erhvervsværk"/>
    <n v="521000"/>
    <n v="520000"/>
    <x v="1339"/>
    <x v="6"/>
    <s v="pvp"/>
    <d v="2015-03-14T00:00:00"/>
    <m/>
    <n v="1"/>
    <n v="0"/>
    <n v="1"/>
    <x v="2077"/>
    <n v="13.734"/>
    <n v="13.734"/>
    <n v="0"/>
    <n v="0"/>
    <n v="1"/>
    <n v="0"/>
    <n v="0"/>
    <x v="0"/>
    <x v="0"/>
    <m/>
    <m/>
    <m/>
    <m/>
    <m/>
    <m/>
    <m/>
    <m/>
    <m/>
    <m/>
    <m/>
    <m/>
    <m/>
    <m/>
    <n v="13.734"/>
    <m/>
    <m/>
    <m/>
    <s v="510096,33"/>
    <s v="6147590,24"/>
    <n v="0"/>
    <n v="13.734"/>
    <n v="0"/>
  </r>
  <r>
    <n v="2296"/>
    <x v="1181"/>
    <s v=""/>
    <x v="2630"/>
    <n v="2017"/>
    <n v="43718711"/>
    <x v="619"/>
    <x v="1178"/>
    <x v="1145"/>
    <n v="6600"/>
    <s v="Vejen"/>
    <n v="575"/>
    <n v="135"/>
    <x v="183"/>
    <m/>
    <s v="ER"/>
    <s v="Erhvervsværk"/>
    <n v="521000"/>
    <n v="520000"/>
    <x v="1340"/>
    <x v="6"/>
    <s v="pvp"/>
    <d v="2015-02-22T00:00:00"/>
    <m/>
    <n v="1"/>
    <n v="0"/>
    <n v="1"/>
    <x v="2078"/>
    <n v="17.2044"/>
    <n v="17.2044"/>
    <n v="0"/>
    <n v="0"/>
    <n v="1"/>
    <n v="0"/>
    <n v="0"/>
    <x v="0"/>
    <x v="0"/>
    <m/>
    <m/>
    <m/>
    <m/>
    <m/>
    <m/>
    <m/>
    <m/>
    <m/>
    <m/>
    <m/>
    <m/>
    <m/>
    <m/>
    <n v="17.2044"/>
    <m/>
    <m/>
    <m/>
    <s v="510096,33"/>
    <s v="6147590,24"/>
    <n v="0"/>
    <n v="17.2044"/>
    <n v="0"/>
  </r>
  <r>
    <n v="2296"/>
    <x v="1182"/>
    <s v=""/>
    <x v="2631"/>
    <n v="2017"/>
    <n v="43718711"/>
    <x v="619"/>
    <x v="1179"/>
    <x v="933"/>
    <n v="6330"/>
    <s v="Padborg"/>
    <n v="580"/>
    <n v="97"/>
    <x v="344"/>
    <m/>
    <s v="ER"/>
    <s v="Erhvervsværk"/>
    <n v="521000"/>
    <n v="520000"/>
    <x v="1341"/>
    <x v="6"/>
    <s v="pvp"/>
    <d v="2016-10-11T00:00:00"/>
    <m/>
    <n v="0.77500000000000002"/>
    <n v="0"/>
    <n v="0.77500000000000002"/>
    <x v="2079"/>
    <n v="7.4051640000000001"/>
    <n v="6.8882399999999997"/>
    <n v="0"/>
    <n v="0"/>
    <n v="0.93019411859075629"/>
    <n v="0"/>
    <n v="6.9805881409243709E-2"/>
    <x v="0"/>
    <x v="0"/>
    <m/>
    <m/>
    <m/>
    <m/>
    <m/>
    <m/>
    <m/>
    <m/>
    <m/>
    <m/>
    <m/>
    <m/>
    <m/>
    <m/>
    <n v="7.4051640000000001"/>
    <m/>
    <m/>
    <m/>
    <s v="522914,97"/>
    <s v="6075138,83"/>
    <n v="0"/>
    <n v="7.4051640000000001"/>
    <n v="0"/>
  </r>
  <r>
    <n v="2297"/>
    <x v="1183"/>
    <s v=""/>
    <x v="2632"/>
    <n v="2017"/>
    <n v="41333715"/>
    <x v="620"/>
    <x v="1180"/>
    <x v="1146"/>
    <n v="7870"/>
    <s v="Roslev"/>
    <n v="779"/>
    <n v="405"/>
    <x v="273"/>
    <m/>
    <s v="ER"/>
    <s v="Erhvervsværk"/>
    <n v="239990"/>
    <n v="230020"/>
    <x v="1342"/>
    <x v="6"/>
    <s v="pvp"/>
    <d v="2014-11-01T00:00:00"/>
    <m/>
    <n v="1"/>
    <n v="0"/>
    <n v="1"/>
    <x v="2080"/>
    <n v="13.41"/>
    <n v="13.41"/>
    <n v="0"/>
    <n v="0"/>
    <n v="1"/>
    <n v="0"/>
    <n v="0"/>
    <x v="0"/>
    <x v="0"/>
    <m/>
    <m/>
    <m/>
    <m/>
    <m/>
    <m/>
    <m/>
    <m/>
    <m/>
    <m/>
    <m/>
    <m/>
    <m/>
    <m/>
    <n v="13.41"/>
    <m/>
    <m/>
    <m/>
    <s v="502085,29"/>
    <s v="6294751,15"/>
    <n v="0"/>
    <n v="13.41"/>
    <n v="0"/>
  </r>
  <r>
    <n v="2298"/>
    <x v="1184"/>
    <s v=""/>
    <x v="2633"/>
    <n v="2017"/>
    <n v="24246930"/>
    <x v="621"/>
    <x v="1181"/>
    <x v="1147"/>
    <n v="9330"/>
    <s v="Dronninglund"/>
    <n v="810"/>
    <n v="280"/>
    <x v="345"/>
    <m/>
    <s v="ER"/>
    <s v="Erhvervsværk"/>
    <n v="104100"/>
    <n v="100050"/>
    <x v="1343"/>
    <x v="6"/>
    <s v="pvp"/>
    <d v="2010-10-02T00:00:00"/>
    <m/>
    <n v="1.4"/>
    <n v="0"/>
    <n v="1.2"/>
    <x v="2081"/>
    <n v="20.908799999999999"/>
    <n v="20.908799999999999"/>
    <n v="0"/>
    <n v="0"/>
    <n v="1"/>
    <n v="0"/>
    <n v="0"/>
    <x v="0"/>
    <x v="0"/>
    <m/>
    <m/>
    <m/>
    <m/>
    <m/>
    <m/>
    <m/>
    <m/>
    <m/>
    <m/>
    <m/>
    <m/>
    <m/>
    <m/>
    <n v="20.908799999999999"/>
    <m/>
    <m/>
    <m/>
    <s v="583045,09"/>
    <s v="6341497,02"/>
    <n v="0"/>
    <n v="20.908799999999999"/>
    <n v="0"/>
  </r>
  <r>
    <n v="2304"/>
    <x v="1185"/>
    <s v=""/>
    <x v="2634"/>
    <n v="2017"/>
    <n v="32788742"/>
    <x v="622"/>
    <x v="1182"/>
    <x v="1148"/>
    <n v="2770"/>
    <s v="Kastrup"/>
    <n v="185"/>
    <n v="2"/>
    <x v="5"/>
    <m/>
    <s v="ER"/>
    <s v="Erhvervsværk"/>
    <n v="491000"/>
    <n v="490010"/>
    <x v="1344"/>
    <x v="1"/>
    <s v="pev"/>
    <d v="2000-05-22T00:00:00"/>
    <m/>
    <n v="2.4"/>
    <n v="0.92"/>
    <n v="1.2"/>
    <x v="2082"/>
    <n v="0.14435999999999999"/>
    <n v="0.14435999999999999"/>
    <n v="8.2439999999999999E-2"/>
    <n v="8.2439999999999999E-2"/>
    <n v="0.27504561230228952"/>
    <n v="0.72495438769771048"/>
    <n v="0"/>
    <x v="0"/>
    <x v="0"/>
    <m/>
    <m/>
    <m/>
    <m/>
    <m/>
    <m/>
    <n v="0.26242919999999997"/>
    <m/>
    <m/>
    <m/>
    <m/>
    <m/>
    <m/>
    <m/>
    <m/>
    <m/>
    <m/>
    <m/>
    <s v="731666,84"/>
    <s v="6170493,3"/>
    <n v="0.26242919999999997"/>
    <n v="0"/>
    <n v="0"/>
  </r>
  <r>
    <n v="2305"/>
    <x v="1186"/>
    <s v=""/>
    <x v="2635"/>
    <n v="2017"/>
    <n v="31119103"/>
    <x v="623"/>
    <x v="1183"/>
    <x v="1149"/>
    <n v="8830"/>
    <s v="Tjele"/>
    <n v="791"/>
    <n v="888"/>
    <x v="275"/>
    <m/>
    <s v="LO"/>
    <s v="Lokalt værk"/>
    <n v="721900"/>
    <n v="720002"/>
    <x v="1345"/>
    <x v="1"/>
    <s v="pev"/>
    <d v="2006-10-01T00:00:00"/>
    <d v="2019-03-25T00:00:00"/>
    <n v="1.6"/>
    <n v="0.63"/>
    <n v="0.81"/>
    <x v="2083"/>
    <n v="13.9968"/>
    <n v="13.968"/>
    <n v="9.8531999999999993"/>
    <n v="9.8531999999999993"/>
    <n v="0.23873846819532898"/>
    <n v="0.76076928754035078"/>
    <n v="4.9224426432023516E-4"/>
    <x v="0"/>
    <x v="0"/>
    <m/>
    <m/>
    <m/>
    <m/>
    <m/>
    <m/>
    <m/>
    <m/>
    <n v="29.253769000000002"/>
    <m/>
    <m/>
    <m/>
    <m/>
    <m/>
    <m/>
    <m/>
    <m/>
    <m/>
    <s v="535916,83"/>
    <s v="6260579,72"/>
    <n v="0"/>
    <n v="29.253769000000002"/>
    <n v="0"/>
  </r>
  <r>
    <n v="2307"/>
    <x v="1187"/>
    <s v=""/>
    <x v="2636"/>
    <n v="2017"/>
    <n v="34644209"/>
    <x v="624"/>
    <x v="1184"/>
    <x v="1150"/>
    <n v="5620"/>
    <s v="Glamsbjerg"/>
    <n v="420"/>
    <n v="77"/>
    <x v="81"/>
    <m/>
    <s v="FJ"/>
    <s v="Fjernvarmeværk"/>
    <n v="353000"/>
    <n v="350030"/>
    <x v="3"/>
    <x v="0"/>
    <s v="fvv"/>
    <d v="2016-01-02T00:00:00"/>
    <m/>
    <n v="5.8"/>
    <n v="0"/>
    <n v="5.8"/>
    <x v="2084"/>
    <n v="154.16784000000001"/>
    <n v="153.93600000000001"/>
    <n v="0"/>
    <n v="0"/>
    <n v="1"/>
    <n v="0"/>
    <n v="0"/>
    <x v="0"/>
    <x v="0"/>
    <m/>
    <m/>
    <m/>
    <m/>
    <m/>
    <m/>
    <m/>
    <m/>
    <m/>
    <m/>
    <n v="157.23071999999999"/>
    <m/>
    <m/>
    <m/>
    <m/>
    <m/>
    <m/>
    <m/>
    <s v="571269,06"/>
    <s v="6124966,91"/>
    <n v="0"/>
    <n v="157.23071999999999"/>
    <n v="0"/>
  </r>
  <r>
    <n v="2310"/>
    <x v="1188"/>
    <s v=""/>
    <x v="2637"/>
    <n v="2017"/>
    <n v="17816845"/>
    <x v="625"/>
    <x v="1185"/>
    <x v="1151"/>
    <n v="7830"/>
    <s v="Vinderup"/>
    <n v="661"/>
    <n v="388"/>
    <x v="274"/>
    <m/>
    <s v="FJ"/>
    <s v="Fjernvarmeværk"/>
    <n v="353000"/>
    <n v="350030"/>
    <x v="3"/>
    <x v="0"/>
    <s v="fvv"/>
    <d v="2014-02-06T00:00:00"/>
    <m/>
    <n v="1"/>
    <n v="0"/>
    <n v="1"/>
    <x v="2085"/>
    <n v="9.4212000000000007"/>
    <n v="9.4212000000000007"/>
    <n v="0"/>
    <n v="0"/>
    <n v="1"/>
    <n v="0"/>
    <n v="0"/>
    <x v="0"/>
    <x v="0"/>
    <m/>
    <m/>
    <m/>
    <m/>
    <m/>
    <m/>
    <m/>
    <m/>
    <m/>
    <m/>
    <m/>
    <n v="9.4676399999999994"/>
    <m/>
    <m/>
    <m/>
    <m/>
    <m/>
    <m/>
    <s v="487283,71"/>
    <s v="6264249,42"/>
    <n v="0"/>
    <n v="9.4676399999999994"/>
    <n v="0"/>
  </r>
  <r>
    <n v="2310"/>
    <x v="1188"/>
    <s v=""/>
    <x v="2638"/>
    <n v="2017"/>
    <n v="17816845"/>
    <x v="625"/>
    <x v="1185"/>
    <x v="1151"/>
    <n v="7830"/>
    <s v="Vinderup"/>
    <n v="661"/>
    <n v="388"/>
    <x v="274"/>
    <m/>
    <s v="FJ"/>
    <s v="Fjernvarmeværk"/>
    <n v="353000"/>
    <n v="350030"/>
    <x v="1346"/>
    <x v="3"/>
    <s v="fvv"/>
    <d v="2016-05-26T00:00:00"/>
    <m/>
    <n v="1"/>
    <n v="0"/>
    <n v="1"/>
    <x v="2086"/>
    <n v="2.6819999999999999"/>
    <n v="2.6819999999999999"/>
    <n v="0"/>
    <n v="0"/>
    <n v="1"/>
    <n v="0"/>
    <n v="0"/>
    <x v="0"/>
    <x v="0"/>
    <m/>
    <m/>
    <m/>
    <m/>
    <m/>
    <m/>
    <m/>
    <m/>
    <m/>
    <m/>
    <m/>
    <m/>
    <m/>
    <m/>
    <m/>
    <n v="2.6819999999999999"/>
    <m/>
    <m/>
    <s v="487283,71"/>
    <s v="6264249,42"/>
    <n v="0"/>
    <n v="2.6819999999999999"/>
    <n v="0"/>
  </r>
  <r>
    <n v="2311"/>
    <x v="1189"/>
    <s v=""/>
    <x v="2639"/>
    <n v="2017"/>
    <n v="13931402"/>
    <x v="626"/>
    <x v="1186"/>
    <x v="1152"/>
    <n v="9520"/>
    <s v="Skørping"/>
    <n v="840"/>
    <n v="321"/>
    <x v="226"/>
    <m/>
    <s v="FJ"/>
    <s v="Fjernvarmeværk"/>
    <n v="353000"/>
    <n v="350030"/>
    <x v="155"/>
    <x v="0"/>
    <s v="fvv"/>
    <d v="2014-01-01T00:00:00"/>
    <m/>
    <n v="0.39"/>
    <n v="0"/>
    <n v="0.39"/>
    <x v="2087"/>
    <n v="7.0236000000000001"/>
    <n v="7.0236000000000001"/>
    <n v="0"/>
    <n v="0"/>
    <n v="1"/>
    <n v="0"/>
    <n v="0"/>
    <x v="0"/>
    <x v="0"/>
    <m/>
    <m/>
    <m/>
    <m/>
    <m/>
    <m/>
    <m/>
    <m/>
    <m/>
    <n v="9.1204999999999998"/>
    <m/>
    <m/>
    <m/>
    <m/>
    <m/>
    <m/>
    <m/>
    <m/>
    <s v="561349,81"/>
    <s v="6304578,26"/>
    <n v="0"/>
    <n v="9.1204999999999998"/>
    <n v="0"/>
  </r>
  <r>
    <n v="2311"/>
    <x v="1189"/>
    <s v=""/>
    <x v="2640"/>
    <n v="2017"/>
    <n v="13931402"/>
    <x v="626"/>
    <x v="1186"/>
    <x v="1152"/>
    <n v="9520"/>
    <s v="Skørping"/>
    <n v="840"/>
    <n v="321"/>
    <x v="226"/>
    <m/>
    <s v="FJ"/>
    <s v="Fjernvarmeværk"/>
    <n v="353000"/>
    <n v="350030"/>
    <x v="675"/>
    <x v="0"/>
    <s v="fvv"/>
    <d v="2015-01-01T00:00:00"/>
    <m/>
    <n v="0.49"/>
    <n v="0"/>
    <n v="0.49"/>
    <x v="2088"/>
    <n v="10.5372"/>
    <n v="10.5372"/>
    <n v="0"/>
    <n v="0"/>
    <n v="1"/>
    <n v="0"/>
    <n v="0"/>
    <x v="0"/>
    <x v="0"/>
    <m/>
    <m/>
    <m/>
    <m/>
    <m/>
    <m/>
    <m/>
    <m/>
    <m/>
    <n v="13.688000000000001"/>
    <m/>
    <m/>
    <m/>
    <m/>
    <m/>
    <m/>
    <m/>
    <m/>
    <s v="561349,81"/>
    <s v="6304578,26"/>
    <n v="0"/>
    <n v="13.688000000000001"/>
    <n v="0"/>
  </r>
  <r>
    <n v="2312"/>
    <x v="1190"/>
    <s v=""/>
    <x v="2641"/>
    <n v="2017"/>
    <n v="55775214"/>
    <x v="627"/>
    <x v="1187"/>
    <x v="1153"/>
    <n v="2830"/>
    <s v="Virum"/>
    <n v="173"/>
    <m/>
    <x v="18"/>
    <m/>
    <s v="LO"/>
    <s v="Lokalt værk"/>
    <n v="472600"/>
    <n v="470000"/>
    <x v="247"/>
    <x v="1"/>
    <s v="pev"/>
    <d v="1995-01-01T00:00:00"/>
    <d v="2017-12-31T00:00:00"/>
    <n v="0.8"/>
    <n v="0.3"/>
    <n v="0.49"/>
    <x v="21"/>
    <n v="0"/>
    <n v="0"/>
    <n v="0"/>
    <n v="0"/>
    <n v="0"/>
    <n v="0"/>
    <n v="1"/>
    <x v="0"/>
    <x v="0"/>
    <m/>
    <m/>
    <m/>
    <m/>
    <m/>
    <m/>
    <n v="0"/>
    <m/>
    <m/>
    <m/>
    <m/>
    <m/>
    <m/>
    <m/>
    <m/>
    <m/>
    <m/>
    <m/>
    <s v="718167,66"/>
    <s v="6187389,04"/>
    <n v="0"/>
    <n v="0"/>
    <n v="0"/>
  </r>
  <r>
    <n v="2312"/>
    <x v="1191"/>
    <s v=""/>
    <x v="2642"/>
    <n v="2017"/>
    <n v="55775214"/>
    <x v="627"/>
    <x v="1188"/>
    <x v="1154"/>
    <n v="2800"/>
    <s v="Kongens Lyngby"/>
    <n v="173"/>
    <m/>
    <x v="18"/>
    <m/>
    <s v="LO"/>
    <s v="Lokalt værk"/>
    <n v="682010"/>
    <n v="680023"/>
    <x v="296"/>
    <x v="1"/>
    <s v="pev"/>
    <d v="1992-02-10T00:00:00"/>
    <d v="2017-12-31T00:00:00"/>
    <n v="3"/>
    <n v="1.03"/>
    <n v="1.64"/>
    <x v="21"/>
    <n v="0"/>
    <n v="0"/>
    <n v="0"/>
    <n v="0"/>
    <n v="0"/>
    <n v="0"/>
    <n v="1"/>
    <x v="0"/>
    <x v="0"/>
    <m/>
    <m/>
    <m/>
    <m/>
    <m/>
    <m/>
    <n v="0"/>
    <m/>
    <m/>
    <m/>
    <m/>
    <m/>
    <m/>
    <m/>
    <m/>
    <m/>
    <m/>
    <m/>
    <s v="721099,59"/>
    <s v="6189057,44"/>
    <n v="0"/>
    <n v="0"/>
    <n v="0"/>
  </r>
  <r>
    <n v="2312"/>
    <x v="1192"/>
    <s v=""/>
    <x v="2643"/>
    <n v="2017"/>
    <n v="55775214"/>
    <x v="627"/>
    <x v="1189"/>
    <x v="1155"/>
    <n v="2830"/>
    <s v="Virum"/>
    <n v="173"/>
    <m/>
    <x v="18"/>
    <m/>
    <s v="LO"/>
    <s v="Lokalt værk"/>
    <n v="682010"/>
    <n v="680023"/>
    <x v="296"/>
    <x v="1"/>
    <s v="pev"/>
    <d v="1994-02-03T00:00:00"/>
    <d v="2017-12-31T00:00:00"/>
    <n v="0.9"/>
    <n v="0.3"/>
    <n v="0.5"/>
    <x v="21"/>
    <n v="0"/>
    <n v="0"/>
    <n v="0"/>
    <n v="0"/>
    <n v="0"/>
    <n v="0"/>
    <n v="1"/>
    <x v="0"/>
    <x v="0"/>
    <m/>
    <m/>
    <m/>
    <m/>
    <m/>
    <m/>
    <n v="0"/>
    <m/>
    <m/>
    <m/>
    <m/>
    <m/>
    <m/>
    <m/>
    <m/>
    <m/>
    <m/>
    <m/>
    <s v="717895,8"/>
    <s v="6188811,12"/>
    <n v="0"/>
    <n v="0"/>
    <n v="0"/>
  </r>
  <r>
    <n v="2313"/>
    <x v="1193"/>
    <s v=""/>
    <x v="2644"/>
    <n v="2017"/>
    <n v="35419314"/>
    <x v="628"/>
    <x v="1190"/>
    <x v="1156"/>
    <n v="5580"/>
    <s v="Nørre Aaby"/>
    <n v="410"/>
    <n v="473"/>
    <x v="346"/>
    <m/>
    <s v="FJ"/>
    <s v="Fjernvarmeværk"/>
    <n v="353000"/>
    <n v="350030"/>
    <x v="13"/>
    <x v="0"/>
    <s v="fvv"/>
    <d v="2015-10-15T00:00:00"/>
    <m/>
    <n v="0.2"/>
    <n v="0"/>
    <n v="0.2"/>
    <x v="2089"/>
    <n v="1.7676000000000001"/>
    <n v="1.7676000000000001"/>
    <n v="0"/>
    <n v="0"/>
    <n v="1"/>
    <n v="0"/>
    <n v="0"/>
    <x v="0"/>
    <x v="0"/>
    <m/>
    <m/>
    <m/>
    <m/>
    <m/>
    <m/>
    <m/>
    <m/>
    <m/>
    <m/>
    <n v="2.0831999999999997"/>
    <m/>
    <m/>
    <m/>
    <m/>
    <m/>
    <m/>
    <m/>
    <s v="552220,72"/>
    <s v="6142948,08"/>
    <n v="0"/>
    <n v="2.0831999999999997"/>
    <n v="0"/>
  </r>
  <r>
    <n v="2313"/>
    <x v="1193"/>
    <s v=""/>
    <x v="2645"/>
    <n v="2017"/>
    <n v="35419314"/>
    <x v="628"/>
    <x v="1190"/>
    <x v="1156"/>
    <n v="5580"/>
    <s v="Nørre Aaby"/>
    <n v="410"/>
    <n v="473"/>
    <x v="346"/>
    <m/>
    <s v="FJ"/>
    <s v="Fjernvarmeværk"/>
    <n v="353000"/>
    <n v="350030"/>
    <x v="16"/>
    <x v="0"/>
    <s v="fvv"/>
    <d v="2015-10-15T00:00:00"/>
    <m/>
    <n v="0.2"/>
    <n v="0"/>
    <n v="0.2"/>
    <x v="2089"/>
    <n v="1.764"/>
    <n v="1.764"/>
    <n v="0"/>
    <n v="0"/>
    <n v="1"/>
    <n v="0"/>
    <n v="0"/>
    <x v="0"/>
    <x v="0"/>
    <m/>
    <m/>
    <m/>
    <m/>
    <m/>
    <m/>
    <m/>
    <m/>
    <m/>
    <m/>
    <n v="2.0831999999999997"/>
    <m/>
    <m/>
    <m/>
    <m/>
    <m/>
    <m/>
    <m/>
    <s v="552220,72"/>
    <s v="6142948,08"/>
    <n v="0"/>
    <n v="2.0831999999999997"/>
    <n v="0"/>
  </r>
  <r>
    <n v="2314"/>
    <x v="1194"/>
    <s v=""/>
    <x v="2646"/>
    <n v="2017"/>
    <n v="29190658"/>
    <x v="629"/>
    <x v="1191"/>
    <x v="1157"/>
    <n v="4330"/>
    <s v="Hvalsø"/>
    <n v="350"/>
    <m/>
    <x v="18"/>
    <m/>
    <s v="LO"/>
    <s v="Lokalt værk"/>
    <n v="351100"/>
    <n v="350010"/>
    <x v="75"/>
    <x v="1"/>
    <s v="kvt"/>
    <d v="2014-02-20T00:00:00"/>
    <m/>
    <n v="1"/>
    <n v="3.5000000000000003E-2"/>
    <n v="5.5E-2"/>
    <x v="2090"/>
    <n v="0"/>
    <n v="0"/>
    <n v="0.52739999999999998"/>
    <n v="0.52739999999999998"/>
    <n v="0"/>
    <n v="1"/>
    <n v="0"/>
    <x v="0"/>
    <x v="0"/>
    <m/>
    <m/>
    <m/>
    <m/>
    <m/>
    <m/>
    <m/>
    <m/>
    <n v="1.6481110000000001"/>
    <m/>
    <m/>
    <m/>
    <m/>
    <m/>
    <m/>
    <m/>
    <m/>
    <m/>
    <s v="681444,33"/>
    <s v="6163955,81"/>
    <n v="0"/>
    <n v="1.6481110000000001"/>
    <n v="0"/>
  </r>
  <r>
    <n v="2317"/>
    <x v="1195"/>
    <s v=""/>
    <x v="2647"/>
    <n v="2017"/>
    <n v="37371335"/>
    <x v="630"/>
    <x v="1192"/>
    <x v="1158"/>
    <n v="8592"/>
    <s v="Anholt"/>
    <n v="707"/>
    <m/>
    <x v="18"/>
    <m/>
    <s v="DC"/>
    <s v="Decentralt værk"/>
    <n v="351100"/>
    <n v="350010"/>
    <x v="1347"/>
    <x v="1"/>
    <s v="kvt"/>
    <d v="2009-01-01T00:00:00"/>
    <m/>
    <n v="0.6"/>
    <n v="0.41"/>
    <n v="0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656034,53"/>
    <s v="6287297,81"/>
    <n v="0"/>
    <n v="0"/>
    <n v="0"/>
  </r>
  <r>
    <n v="2317"/>
    <x v="1195"/>
    <s v=""/>
    <x v="2648"/>
    <n v="2017"/>
    <n v="37371335"/>
    <x v="630"/>
    <x v="1192"/>
    <x v="1158"/>
    <n v="8592"/>
    <s v="Anholt"/>
    <n v="707"/>
    <m/>
    <x v="18"/>
    <m/>
    <s v="DC"/>
    <s v="Decentralt værk"/>
    <n v="351100"/>
    <n v="350010"/>
    <x v="1348"/>
    <x v="1"/>
    <s v="kvt"/>
    <d v="2000-01-01T00:00:00"/>
    <m/>
    <n v="0.86"/>
    <n v="0.34"/>
    <n v="0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656034,53"/>
    <s v="6287297,81"/>
    <n v="0"/>
    <n v="0"/>
    <n v="0"/>
  </r>
  <r>
    <n v="2317"/>
    <x v="1195"/>
    <s v=""/>
    <x v="2649"/>
    <n v="2017"/>
    <n v="37371335"/>
    <x v="630"/>
    <x v="1192"/>
    <x v="1158"/>
    <n v="8592"/>
    <s v="Anholt"/>
    <n v="707"/>
    <m/>
    <x v="18"/>
    <m/>
    <s v="DC"/>
    <s v="Decentralt værk"/>
    <n v="351100"/>
    <n v="350010"/>
    <x v="1349"/>
    <x v="1"/>
    <s v="kvt"/>
    <d v="2000-01-01T00:00:00"/>
    <m/>
    <n v="0.69"/>
    <n v="0.27"/>
    <n v="0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656034,53"/>
    <s v="6287297,81"/>
    <n v="0"/>
    <n v="0"/>
    <n v="0"/>
  </r>
  <r>
    <n v="2317"/>
    <x v="1195"/>
    <s v=""/>
    <x v="2650"/>
    <n v="2017"/>
    <n v="37371335"/>
    <x v="630"/>
    <x v="1192"/>
    <x v="1158"/>
    <n v="8592"/>
    <s v="Anholt"/>
    <n v="707"/>
    <m/>
    <x v="18"/>
    <m/>
    <s v="DC"/>
    <s v="Decentralt værk"/>
    <n v="351100"/>
    <n v="350010"/>
    <x v="1350"/>
    <x v="1"/>
    <s v="kvt"/>
    <d v="2000-01-01T00:00:00"/>
    <m/>
    <n v="0.97"/>
    <n v="0.38"/>
    <n v="0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656034,53"/>
    <s v="6287297,81"/>
    <n v="0"/>
    <n v="0"/>
    <n v="0"/>
  </r>
  <r>
    <n v="2317"/>
    <x v="1195"/>
    <s v=""/>
    <x v="2651"/>
    <n v="2017"/>
    <n v="37371335"/>
    <x v="630"/>
    <x v="1192"/>
    <x v="1158"/>
    <n v="8592"/>
    <s v="Anholt"/>
    <n v="707"/>
    <m/>
    <x v="18"/>
    <m/>
    <s v="DC"/>
    <s v="Decentralt værk"/>
    <n v="351100"/>
    <n v="350010"/>
    <x v="1351"/>
    <x v="1"/>
    <s v="kvt"/>
    <d v="2016-04-01T00:00:00"/>
    <m/>
    <n v="2.5"/>
    <n v="1"/>
    <n v="1.5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656034,53"/>
    <s v="6287297,81"/>
    <n v="0"/>
    <n v="0"/>
    <n v="0"/>
  </r>
  <r>
    <n v="2319"/>
    <x v="1196"/>
    <s v=""/>
    <x v="2652"/>
    <n v="2017"/>
    <n v="30536142"/>
    <x v="631"/>
    <x v="1193"/>
    <x v="492"/>
    <n v="8200"/>
    <s v="Aarhus N"/>
    <n v="751"/>
    <n v="206"/>
    <x v="69"/>
    <m/>
    <s v="DC"/>
    <s v="Decentralt værk"/>
    <n v="353000"/>
    <n v="350030"/>
    <x v="1352"/>
    <x v="8"/>
    <s v="kvt"/>
    <d v="2017-11-06T00:00:00"/>
    <m/>
    <n v="110"/>
    <n v="37"/>
    <n v="77"/>
    <x v="2091"/>
    <n v="1341.1043999999999"/>
    <n v="1341.1043999999999"/>
    <n v="125.2368"/>
    <n v="109.6848"/>
    <n v="0.45729615999332213"/>
    <n v="0.54270384000667793"/>
    <n v="0"/>
    <x v="0"/>
    <x v="0"/>
    <m/>
    <m/>
    <m/>
    <m/>
    <m/>
    <m/>
    <m/>
    <m/>
    <m/>
    <n v="1466.3411999999998"/>
    <n v="0"/>
    <m/>
    <m/>
    <m/>
    <m/>
    <m/>
    <m/>
    <m/>
    <s v="571795,75"/>
    <s v="6232017,5"/>
    <n v="0"/>
    <n v="1466.3411999999998"/>
    <n v="0"/>
  </r>
  <r>
    <n v="2320"/>
    <x v="1197"/>
    <s v=""/>
    <x v="2653"/>
    <n v="2017"/>
    <n v="37400505"/>
    <x v="632"/>
    <x v="1194"/>
    <x v="1159"/>
    <n v="5871"/>
    <s v="Frørup"/>
    <n v="450"/>
    <m/>
    <x v="18"/>
    <m/>
    <s v="VA"/>
    <s v="Vandkraftværk"/>
    <n v="16100"/>
    <n v="10000"/>
    <x v="922"/>
    <x v="13"/>
    <s v="vkt"/>
    <d v="1979-03-02T00:00:00"/>
    <m/>
    <n v="0.05"/>
    <n v="0.05"/>
    <n v="0"/>
    <x v="2092"/>
    <n v="0"/>
    <n v="0"/>
    <n v="8.208E-2"/>
    <n v="8.208E-2"/>
    <n v="0"/>
    <n v="1"/>
    <n v="0"/>
    <x v="0"/>
    <x v="0"/>
    <m/>
    <m/>
    <m/>
    <m/>
    <m/>
    <m/>
    <m/>
    <m/>
    <m/>
    <m/>
    <m/>
    <m/>
    <m/>
    <m/>
    <m/>
    <m/>
    <n v="8.208E-2"/>
    <m/>
    <s v="612003,53"/>
    <s v="6121069,75"/>
    <n v="0"/>
    <n v="0"/>
    <n v="0"/>
  </r>
  <r>
    <n v="2321"/>
    <x v="1198"/>
    <s v=""/>
    <x v="2654"/>
    <n v="2017"/>
    <n v="26963486"/>
    <x v="633"/>
    <x v="1195"/>
    <x v="1160"/>
    <n v="6683"/>
    <s v="Føvling"/>
    <n v="575"/>
    <m/>
    <x v="18"/>
    <m/>
    <s v="LO"/>
    <s v="Lokalt værk"/>
    <n v="382110"/>
    <n v="383900"/>
    <x v="1353"/>
    <x v="1"/>
    <s v="pev"/>
    <d v="2001-10-30T00:00:00"/>
    <m/>
    <n v="0.19"/>
    <n v="0.06"/>
    <n v="0.08"/>
    <x v="2093"/>
    <n v="0"/>
    <n v="0"/>
    <n v="0.43847999999999998"/>
    <n v="0.43847999999999998"/>
    <n v="0"/>
    <n v="1"/>
    <n v="0"/>
    <x v="0"/>
    <x v="0"/>
    <m/>
    <m/>
    <m/>
    <m/>
    <m/>
    <m/>
    <m/>
    <m/>
    <n v="1.3702019999999999"/>
    <m/>
    <m/>
    <m/>
    <m/>
    <m/>
    <m/>
    <m/>
    <m/>
    <m/>
    <s v="493628,59"/>
    <s v="6143634,79"/>
    <n v="0"/>
    <n v="1.3702019999999999"/>
    <n v="0"/>
  </r>
  <r>
    <n v="2322"/>
    <x v="1199"/>
    <s v=""/>
    <x v="2655"/>
    <n v="2017"/>
    <n v="31600073"/>
    <x v="634"/>
    <x v="1196"/>
    <x v="1161"/>
    <n v="5300"/>
    <s v="Kerteminde"/>
    <n v="440"/>
    <m/>
    <x v="18"/>
    <m/>
    <s v="ER"/>
    <s v="Erhvervsværk"/>
    <n v="352100"/>
    <n v="350020"/>
    <x v="384"/>
    <x v="1"/>
    <s v="kvt"/>
    <d v="2017-01-01T00:00:00"/>
    <m/>
    <n v="1.5"/>
    <n v="0.55000000000000004"/>
    <n v="0.7"/>
    <x v="2094"/>
    <n v="1.18188"/>
    <n v="0"/>
    <n v="0.86831999999999998"/>
    <n v="0.86831999999999998"/>
    <n v="0.24499898424965072"/>
    <n v="0.75500101575034928"/>
    <n v="0"/>
    <x v="0"/>
    <x v="0"/>
    <m/>
    <m/>
    <m/>
    <m/>
    <m/>
    <m/>
    <m/>
    <m/>
    <n v="2.4120100000000004"/>
    <m/>
    <m/>
    <m/>
    <m/>
    <m/>
    <m/>
    <m/>
    <m/>
    <m/>
    <s v="601388,2"/>
    <s v="6143397,46"/>
    <n v="0"/>
    <n v="2.4120100000000004"/>
    <n v="0"/>
  </r>
  <r>
    <n v="2323"/>
    <x v="1200"/>
    <s v=""/>
    <x v="2656"/>
    <n v="2017"/>
    <n v="35663231"/>
    <x v="635"/>
    <x v="1197"/>
    <x v="1162"/>
    <n v="7800"/>
    <s v="Skive"/>
    <n v="779"/>
    <m/>
    <x v="18"/>
    <m/>
    <s v="ER"/>
    <s v="Erhvervsværk"/>
    <n v="352100"/>
    <n v="350020"/>
    <x v="384"/>
    <x v="1"/>
    <s v="kvt"/>
    <d v="2002-02-07T00:00:00"/>
    <m/>
    <n v="1"/>
    <n v="0.312"/>
    <n v="0.62"/>
    <x v="2095"/>
    <n v="34.76052"/>
    <n v="0"/>
    <n v="20.987639999999999"/>
    <n v="20.987639999999999"/>
    <n v="0.264998726408948"/>
    <n v="0.73500127359105205"/>
    <n v="0"/>
    <x v="0"/>
    <x v="0"/>
    <m/>
    <m/>
    <m/>
    <m/>
    <m/>
    <m/>
    <m/>
    <m/>
    <n v="65.586202"/>
    <m/>
    <m/>
    <m/>
    <m/>
    <m/>
    <m/>
    <m/>
    <m/>
    <m/>
    <s v="497457,66"/>
    <s v="6269856,87"/>
    <n v="0"/>
    <n v="65.586202"/>
    <n v="0"/>
  </r>
  <r>
    <n v="2324"/>
    <x v="1201"/>
    <s v=""/>
    <x v="2657"/>
    <n v="2017"/>
    <n v="29076367"/>
    <x v="636"/>
    <x v="1198"/>
    <x v="1163"/>
    <n v="5270"/>
    <s v="Odense N"/>
    <n v="461"/>
    <m/>
    <x v="18"/>
    <m/>
    <s v="ER"/>
    <s v="Erhvervsværk"/>
    <n v="21000"/>
    <n v="20000"/>
    <x v="75"/>
    <x v="1"/>
    <s v="pev"/>
    <d v="1995-01-01T00:00:00"/>
    <m/>
    <n v="1.85"/>
    <n v="0.73"/>
    <n v="1.1000000000000001"/>
    <x v="2096"/>
    <n v="9.8279999999999999E-3"/>
    <n v="0"/>
    <n v="6.4799999999999996E-3"/>
    <n v="6.4799999999999996E-3"/>
    <n v="0"/>
    <n v="0.73443579766536971"/>
    <n v="0.26556420233463029"/>
    <x v="0"/>
    <x v="0"/>
    <m/>
    <m/>
    <m/>
    <m/>
    <m/>
    <m/>
    <n v="1.8504E-2"/>
    <m/>
    <m/>
    <m/>
    <m/>
    <m/>
    <m/>
    <m/>
    <m/>
    <m/>
    <m/>
    <m/>
    <s v="586307,31"/>
    <s v="6144372,35"/>
    <n v="1.8504E-2"/>
    <n v="0"/>
    <n v="0"/>
  </r>
  <r>
    <n v="2325"/>
    <x v="1202"/>
    <s v=""/>
    <x v="2658"/>
    <n v="2017"/>
    <n v="13464510"/>
    <x v="637"/>
    <x v="1199"/>
    <x v="1164"/>
    <n v="8585"/>
    <s v="Glesborg"/>
    <n v="707"/>
    <n v="888"/>
    <x v="275"/>
    <m/>
    <s v="LO"/>
    <s v="Lokalt værk"/>
    <n v="682010"/>
    <n v="680023"/>
    <x v="75"/>
    <x v="1"/>
    <s v="pev"/>
    <d v="1999-09-15T00:00:00"/>
    <m/>
    <n v="0.04"/>
    <n v="1.7000000000000001E-2"/>
    <n v="0.02"/>
    <x v="2097"/>
    <n v="0.4032"/>
    <n v="0.4032"/>
    <n v="0.22392000000000001"/>
    <n v="0.22392000000000001"/>
    <n v="0.27013989387361309"/>
    <n v="0.72986010612638696"/>
    <n v="0"/>
    <x v="0"/>
    <x v="0"/>
    <m/>
    <m/>
    <m/>
    <n v="0.74627999999999994"/>
    <m/>
    <m/>
    <m/>
    <m/>
    <m/>
    <m/>
    <m/>
    <m/>
    <m/>
    <m/>
    <m/>
    <m/>
    <m/>
    <m/>
    <s v="597709,58"/>
    <s v="6263756,79"/>
    <n v="0.74627999999999994"/>
    <n v="0"/>
    <n v="0"/>
  </r>
  <r>
    <n v="2326"/>
    <x v="1203"/>
    <s v=""/>
    <x v="2659"/>
    <n v="2017"/>
    <n v="31477379"/>
    <x v="638"/>
    <x v="1200"/>
    <x v="1165"/>
    <n v="9670"/>
    <s v="Løgstør"/>
    <n v="820"/>
    <n v="301"/>
    <x v="110"/>
    <m/>
    <s v="ER"/>
    <s v="Erhvervsværk"/>
    <n v="81100"/>
    <n v="80090"/>
    <x v="800"/>
    <x v="6"/>
    <s v="pvp"/>
    <d v="2017-05-19T00:00:00"/>
    <m/>
    <n v="4"/>
    <n v="0"/>
    <n v="4"/>
    <x v="2098"/>
    <n v="13.597200000000001"/>
    <n v="13.597200000000001"/>
    <n v="0"/>
    <n v="0"/>
    <n v="1"/>
    <n v="0"/>
    <n v="0"/>
    <x v="0"/>
    <x v="0"/>
    <m/>
    <m/>
    <m/>
    <m/>
    <m/>
    <m/>
    <m/>
    <m/>
    <m/>
    <m/>
    <m/>
    <m/>
    <m/>
    <m/>
    <n v="13.597200000000001"/>
    <m/>
    <m/>
    <m/>
    <s v="517533,79"/>
    <s v="6316103,22"/>
    <n v="0"/>
    <n v="13.597200000000001"/>
    <n v="0"/>
  </r>
  <r>
    <n v="2327"/>
    <x v="1204"/>
    <s v=""/>
    <x v="2660"/>
    <n v="2017"/>
    <n v="35384855"/>
    <x v="639"/>
    <x v="1201"/>
    <x v="1166"/>
    <n v="9760"/>
    <s v="Vrå"/>
    <n v="860"/>
    <n v="304"/>
    <x v="190"/>
    <m/>
    <s v="FJ"/>
    <s v="Fjernvarmeværk"/>
    <n v="353000"/>
    <n v="350030"/>
    <x v="184"/>
    <x v="0"/>
    <s v="fvv"/>
    <d v="2016-06-03T00:00:00"/>
    <m/>
    <n v="8.0510000000000002"/>
    <n v="0"/>
    <n v="7"/>
    <x v="2099"/>
    <n v="121.78583999999999"/>
    <n v="85.657247999999996"/>
    <n v="0"/>
    <n v="0"/>
    <n v="1"/>
    <n v="0"/>
    <n v="0"/>
    <x v="0"/>
    <x v="0"/>
    <m/>
    <m/>
    <m/>
    <m/>
    <m/>
    <m/>
    <m/>
    <m/>
    <m/>
    <n v="129.96321"/>
    <m/>
    <m/>
    <m/>
    <m/>
    <m/>
    <m/>
    <m/>
    <m/>
    <s v="559053,37"/>
    <s v="6358472,49"/>
    <n v="0"/>
    <n v="129.96321"/>
    <n v="0"/>
  </r>
  <r>
    <n v="2329"/>
    <x v="1205"/>
    <s v=""/>
    <x v="2661"/>
    <n v="2017"/>
    <n v="36178086"/>
    <x v="640"/>
    <x v="1202"/>
    <x v="1167"/>
    <n v="8581"/>
    <s v="Nimtofte"/>
    <n v="820"/>
    <m/>
    <x v="18"/>
    <m/>
    <s v="ER"/>
    <s v="Erhvervsværk"/>
    <n v="352100"/>
    <n v="350020"/>
    <x v="1354"/>
    <x v="1"/>
    <s v="kvt"/>
    <d v="2000-06-04T00:00:00"/>
    <m/>
    <n v="1.1000000000000001"/>
    <n v="0.35"/>
    <n v="0.64"/>
    <x v="2100"/>
    <n v="15.74136"/>
    <n v="0"/>
    <n v="10.49436"/>
    <n v="10.49436"/>
    <n v="0.2549976104544005"/>
    <n v="0.7450023895455995"/>
    <n v="0"/>
    <x v="0"/>
    <x v="0"/>
    <m/>
    <m/>
    <m/>
    <m/>
    <m/>
    <m/>
    <m/>
    <m/>
    <n v="30.865701000000001"/>
    <m/>
    <m/>
    <m/>
    <m/>
    <m/>
    <m/>
    <m/>
    <m/>
    <m/>
    <s v="531450"/>
    <s v="6299071"/>
    <n v="0"/>
    <n v="30.865701000000001"/>
    <n v="0"/>
  </r>
  <r>
    <n v="2330"/>
    <x v="1206"/>
    <s v=""/>
    <x v="2662"/>
    <n v="2017"/>
    <n v="30968107"/>
    <x v="641"/>
    <x v="1203"/>
    <x v="1168"/>
    <n v="8581"/>
    <s v="Nimtofte"/>
    <n v="706"/>
    <n v="474"/>
    <x v="347"/>
    <m/>
    <s v="FJ"/>
    <s v="Fjernvarmeværk"/>
    <n v="353000"/>
    <n v="350030"/>
    <x v="56"/>
    <x v="0"/>
    <s v="fvv"/>
    <d v="2008-01-01T00:00:00"/>
    <m/>
    <n v="5"/>
    <n v="0"/>
    <n v="5"/>
    <x v="2101"/>
    <n v="34.381799999999998"/>
    <n v="34.381799999999998"/>
    <n v="0"/>
    <n v="0"/>
    <n v="1"/>
    <n v="0"/>
    <n v="0"/>
    <x v="0"/>
    <x v="0"/>
    <m/>
    <m/>
    <m/>
    <m/>
    <m/>
    <m/>
    <m/>
    <m/>
    <m/>
    <n v="35.5685"/>
    <m/>
    <m/>
    <m/>
    <m/>
    <m/>
    <m/>
    <m/>
    <m/>
    <s v="596333,5"/>
    <s v="6252687,78"/>
    <n v="0"/>
    <n v="35.5685"/>
    <n v="0"/>
  </r>
  <r>
    <n v="2333"/>
    <x v="1207"/>
    <s v=""/>
    <x v="2663"/>
    <n v="2017"/>
    <n v="37303003"/>
    <x v="642"/>
    <x v="1204"/>
    <x v="1169"/>
    <n v="8981"/>
    <s v="Spentrup"/>
    <n v="730"/>
    <n v="214"/>
    <x v="348"/>
    <m/>
    <s v="DC"/>
    <s v="Decentralt værk"/>
    <n v="351100"/>
    <n v="350010"/>
    <x v="1355"/>
    <x v="1"/>
    <s v="kvt"/>
    <d v="1993-01-01T00:00:00"/>
    <m/>
    <n v="1.8"/>
    <n v="0.66"/>
    <n v="1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66491,99"/>
    <s v="6264214,99"/>
    <n v="0"/>
    <n v="0"/>
    <n v="0"/>
  </r>
  <r>
    <n v="2333"/>
    <x v="1207"/>
    <s v=""/>
    <x v="2664"/>
    <n v="2017"/>
    <n v="37303003"/>
    <x v="642"/>
    <x v="1204"/>
    <x v="1169"/>
    <n v="8981"/>
    <s v="Spentrup"/>
    <n v="730"/>
    <n v="214"/>
    <x v="348"/>
    <m/>
    <s v="DC"/>
    <s v="Decentralt værk"/>
    <n v="351100"/>
    <n v="350010"/>
    <x v="56"/>
    <x v="0"/>
    <s v="fvv"/>
    <d v="1969-01-01T00:00:00"/>
    <m/>
    <n v="1.2"/>
    <n v="0"/>
    <n v="1"/>
    <x v="2102"/>
    <n v="15.5808"/>
    <n v="15.5808"/>
    <n v="0"/>
    <n v="0"/>
    <n v="1"/>
    <n v="0"/>
    <n v="0"/>
    <x v="0"/>
    <x v="0"/>
    <m/>
    <m/>
    <m/>
    <m/>
    <m/>
    <m/>
    <n v="16.028812800000001"/>
    <m/>
    <m/>
    <m/>
    <m/>
    <m/>
    <m/>
    <m/>
    <m/>
    <m/>
    <m/>
    <m/>
    <s v="566491,99"/>
    <s v="6264214,99"/>
    <n v="16.028812800000001"/>
    <n v="0"/>
    <n v="0"/>
  </r>
  <r>
    <n v="2335"/>
    <x v="1208"/>
    <s v=""/>
    <x v="2665"/>
    <n v="2017"/>
    <n v="36959177"/>
    <x v="643"/>
    <x v="1205"/>
    <x v="1170"/>
    <n v="8870"/>
    <s v="Langå"/>
    <n v="710"/>
    <n v="208"/>
    <x v="207"/>
    <m/>
    <s v="ER"/>
    <s v="Erhvervsværk"/>
    <n v="14610"/>
    <n v="10000"/>
    <x v="14"/>
    <x v="1"/>
    <s v="pev"/>
    <d v="2002-01-01T00:00:00"/>
    <m/>
    <n v="2.56"/>
    <n v="1"/>
    <n v="1.3"/>
    <x v="2103"/>
    <n v="17.478000000000002"/>
    <n v="7.9055999999999997"/>
    <n v="12.841200000000001"/>
    <n v="12.841200000000001"/>
    <n v="0.11081953976584578"/>
    <n v="0.75499596285829629"/>
    <n v="0.13418449737585791"/>
    <x v="0"/>
    <x v="0"/>
    <m/>
    <m/>
    <m/>
    <m/>
    <m/>
    <m/>
    <m/>
    <m/>
    <n v="35.668800000000005"/>
    <m/>
    <m/>
    <m/>
    <m/>
    <m/>
    <m/>
    <m/>
    <m/>
    <m/>
    <s v="556910,72"/>
    <s v="6248031,14"/>
    <n v="0"/>
    <n v="35.668800000000005"/>
    <n v="0"/>
  </r>
  <r>
    <n v="2335"/>
    <x v="1208"/>
    <s v=""/>
    <x v="2666"/>
    <n v="2017"/>
    <n v="36959177"/>
    <x v="643"/>
    <x v="1205"/>
    <x v="1170"/>
    <n v="8870"/>
    <s v="Langå"/>
    <n v="710"/>
    <n v="208"/>
    <x v="207"/>
    <m/>
    <s v="ER"/>
    <s v="Erhvervsværk"/>
    <n v="14610"/>
    <n v="10000"/>
    <x v="15"/>
    <x v="1"/>
    <s v="pev"/>
    <d v="2002-12-31T00:00:00"/>
    <m/>
    <n v="3.78"/>
    <n v="1.4"/>
    <n v="2"/>
    <x v="2104"/>
    <n v="34.963200000000001"/>
    <n v="15.8184"/>
    <n v="25.686"/>
    <n v="25.686"/>
    <n v="0.11084762865792129"/>
    <n v="0.75499495459132193"/>
    <n v="0.13415741675075676"/>
    <x v="0"/>
    <x v="0"/>
    <m/>
    <m/>
    <m/>
    <m/>
    <m/>
    <m/>
    <m/>
    <m/>
    <n v="71.352000000000004"/>
    <m/>
    <m/>
    <m/>
    <m/>
    <m/>
    <m/>
    <m/>
    <m/>
    <m/>
    <s v="556910,72"/>
    <s v="6248031,14"/>
    <n v="0"/>
    <n v="71.352000000000004"/>
    <n v="0"/>
  </r>
  <r>
    <n v="2336"/>
    <x v="1209"/>
    <s v=""/>
    <x v="2667"/>
    <n v="2017"/>
    <n v="12654391"/>
    <x v="644"/>
    <x v="1206"/>
    <x v="1171"/>
    <n v="4800"/>
    <s v="Nykøbing F"/>
    <n v="376"/>
    <n v="52"/>
    <x v="256"/>
    <m/>
    <s v="ER"/>
    <s v="Erhvervsværk"/>
    <n v="256100"/>
    <n v="250000"/>
    <x v="912"/>
    <x v="6"/>
    <s v="pvp"/>
    <d v="2016-11-01T00:00:00"/>
    <m/>
    <n v="0.5"/>
    <n v="0"/>
    <n v="0.5"/>
    <x v="2105"/>
    <n v="4.9032"/>
    <n v="4.9032"/>
    <n v="0"/>
    <n v="0"/>
    <n v="1"/>
    <n v="0"/>
    <n v="0"/>
    <x v="0"/>
    <x v="0"/>
    <m/>
    <m/>
    <m/>
    <m/>
    <m/>
    <m/>
    <m/>
    <m/>
    <m/>
    <m/>
    <m/>
    <m/>
    <m/>
    <m/>
    <n v="4.9032"/>
    <m/>
    <m/>
    <m/>
    <s v="681920,13"/>
    <s v="6071630,93"/>
    <n v="0"/>
    <n v="4.9032"/>
    <n v="0"/>
  </r>
  <r>
    <n v="2337"/>
    <x v="1210"/>
    <s v=""/>
    <x v="2668"/>
    <n v="2017"/>
    <n v="38661604"/>
    <x v="645"/>
    <x v="1207"/>
    <x v="424"/>
    <n v="4470"/>
    <s v="Svebølle"/>
    <n v="326"/>
    <n v="24"/>
    <x v="165"/>
    <m/>
    <s v="DC"/>
    <s v="Decentralt værk"/>
    <n v="351100"/>
    <n v="350010"/>
    <x v="14"/>
    <x v="1"/>
    <s v="kvt"/>
    <d v="2017-10-01T00:00:00"/>
    <m/>
    <n v="0.25"/>
    <n v="0.10299999999999999"/>
    <n v="0.15"/>
    <x v="2106"/>
    <n v="1.1124000000000001"/>
    <n v="1.1124000000000001"/>
    <n v="0.74160000000000004"/>
    <n v="0.74160000000000004"/>
    <n v="0.26869565217391306"/>
    <n v="0.731304347826087"/>
    <n v="0"/>
    <x v="0"/>
    <x v="0"/>
    <m/>
    <m/>
    <m/>
    <m/>
    <m/>
    <m/>
    <m/>
    <m/>
    <n v="2.0699999999999998"/>
    <m/>
    <m/>
    <m/>
    <m/>
    <m/>
    <m/>
    <m/>
    <m/>
    <m/>
    <s v="644145,2"/>
    <s v="6169860,42"/>
    <n v="0"/>
    <n v="2.0699999999999998"/>
    <n v="0"/>
  </r>
  <r>
    <n v="2338"/>
    <x v="1211"/>
    <s v=""/>
    <x v="2669"/>
    <n v="2017"/>
    <n v="36951095"/>
    <x v="646"/>
    <x v="1208"/>
    <x v="1172"/>
    <n v="5270"/>
    <s v="Odense N"/>
    <n v="461"/>
    <m/>
    <x v="18"/>
    <m/>
    <s v="LO"/>
    <s v="Lokalt værk"/>
    <n v="13000"/>
    <n v="10000"/>
    <x v="247"/>
    <x v="1"/>
    <s v="pev"/>
    <d v="1997-02-01T00:00:00"/>
    <d v="2018-12-31T00:00:00"/>
    <n v="3.5"/>
    <n v="1.5"/>
    <n v="1.6"/>
    <x v="21"/>
    <n v="0"/>
    <n v="0"/>
    <n v="0"/>
    <n v="0"/>
    <n v="0"/>
    <n v="0"/>
    <n v="1"/>
    <x v="0"/>
    <x v="0"/>
    <m/>
    <m/>
    <m/>
    <m/>
    <m/>
    <m/>
    <n v="0"/>
    <m/>
    <m/>
    <m/>
    <m/>
    <m/>
    <m/>
    <m/>
    <m/>
    <m/>
    <m/>
    <m/>
    <s v="583191,28"/>
    <s v="6145498,19"/>
    <n v="0"/>
    <n v="0"/>
    <n v="0"/>
  </r>
  <r>
    <n v="2339"/>
    <x v="1212"/>
    <s v=""/>
    <x v="2670"/>
    <n v="2017"/>
    <n v="45279111"/>
    <x v="647"/>
    <x v="1209"/>
    <x v="1173"/>
    <n v="6330"/>
    <s v="Padborg"/>
    <n v="580"/>
    <n v="97"/>
    <x v="344"/>
    <m/>
    <s v="ER"/>
    <s v="Erhvervsværk"/>
    <n v="521000"/>
    <n v="520000"/>
    <x v="1356"/>
    <x v="6"/>
    <s v="pvp"/>
    <d v="2017-02-01T00:00:00"/>
    <m/>
    <n v="0.4"/>
    <n v="0"/>
    <n v="0.4"/>
    <x v="2107"/>
    <n v="1.9548000000000001"/>
    <n v="1.9548000000000001"/>
    <n v="0"/>
    <n v="0"/>
    <n v="1"/>
    <n v="0"/>
    <n v="0"/>
    <x v="0"/>
    <x v="0"/>
    <m/>
    <m/>
    <m/>
    <m/>
    <m/>
    <m/>
    <m/>
    <m/>
    <m/>
    <m/>
    <m/>
    <m/>
    <m/>
    <m/>
    <n v="1.9547999999999999"/>
    <m/>
    <m/>
    <m/>
    <s v="523180,3"/>
    <s v="6076297,34"/>
    <n v="0"/>
    <n v="1.9547999999999999"/>
    <n v="0"/>
  </r>
  <r>
    <n v="2340"/>
    <x v="1213"/>
    <s v=""/>
    <x v="2671"/>
    <n v="2017"/>
    <n v="35134387"/>
    <x v="648"/>
    <x v="1210"/>
    <x v="1174"/>
    <n v="9280"/>
    <s v="Storvorde"/>
    <n v="851"/>
    <n v="314"/>
    <x v="115"/>
    <m/>
    <s v="FJ"/>
    <s v="Fjernvarmeværk"/>
    <n v="353000"/>
    <n v="350030"/>
    <x v="184"/>
    <x v="0"/>
    <s v="fvv"/>
    <d v="2016-10-01T00:00:00"/>
    <m/>
    <n v="1"/>
    <n v="0"/>
    <n v="1"/>
    <x v="2108"/>
    <n v="28.594799999999999"/>
    <n v="27.165600000000001"/>
    <n v="0"/>
    <n v="0"/>
    <n v="1"/>
    <n v="0"/>
    <n v="0"/>
    <x v="0"/>
    <x v="0"/>
    <m/>
    <m/>
    <m/>
    <m/>
    <m/>
    <m/>
    <m/>
    <m/>
    <m/>
    <n v="31.552"/>
    <m/>
    <m/>
    <m/>
    <m/>
    <m/>
    <m/>
    <m/>
    <m/>
    <s v="574398,51"/>
    <s v="6314589,5"/>
    <n v="0"/>
    <n v="31.552"/>
    <n v="0"/>
  </r>
  <r>
    <n v="2344"/>
    <x v="1214"/>
    <s v=""/>
    <x v="2672"/>
    <n v="2017"/>
    <n v="31642159"/>
    <x v="649"/>
    <x v="1211"/>
    <x v="1175"/>
    <n v="6933"/>
    <s v="Kibæk"/>
    <n v="657"/>
    <m/>
    <x v="18"/>
    <m/>
    <s v="VA"/>
    <s v="Vandkraftværk"/>
    <n v="351100"/>
    <n v="350010"/>
    <x v="1357"/>
    <x v="13"/>
    <s v="vkt"/>
    <d v="2015-10-14T00:00:00"/>
    <m/>
    <n v="4.0000000000000001E-3"/>
    <n v="4.0000000000000001E-3"/>
    <n v="0"/>
    <x v="21"/>
    <n v="0"/>
    <n v="0"/>
    <n v="0"/>
    <n v="0"/>
    <n v="0"/>
    <n v="1"/>
    <n v="0"/>
    <x v="0"/>
    <x v="0"/>
    <m/>
    <m/>
    <m/>
    <m/>
    <m/>
    <m/>
    <m/>
    <m/>
    <m/>
    <m/>
    <m/>
    <m/>
    <m/>
    <m/>
    <m/>
    <m/>
    <n v="0"/>
    <m/>
    <s v="491022,9"/>
    <s v="6210178,5"/>
    <n v="0"/>
    <n v="0"/>
    <n v="0"/>
  </r>
  <r>
    <n v="2345"/>
    <x v="1215"/>
    <s v=""/>
    <x v="2673"/>
    <n v="2017"/>
    <n v="39579596"/>
    <x v="650"/>
    <x v="1212"/>
    <x v="1176"/>
    <n v="6230"/>
    <s v="Rødekro"/>
    <n v="580"/>
    <m/>
    <x v="18"/>
    <m/>
    <s v="LO"/>
    <s v="Lokalt værk"/>
    <n v="351100"/>
    <n v="350010"/>
    <x v="384"/>
    <x v="1"/>
    <s v="kvt"/>
    <d v="2017-07-11T00:00:00"/>
    <m/>
    <n v="1.4"/>
    <n v="0.53"/>
    <n v="0.8"/>
    <x v="21"/>
    <n v="0"/>
    <n v="0"/>
    <n v="0"/>
    <n v="0"/>
    <n v="1"/>
    <n v="0"/>
    <n v="0"/>
    <x v="0"/>
    <x v="0"/>
    <m/>
    <m/>
    <m/>
    <m/>
    <m/>
    <m/>
    <m/>
    <m/>
    <n v="0"/>
    <m/>
    <m/>
    <m/>
    <m/>
    <m/>
    <m/>
    <m/>
    <m/>
    <m/>
    <s v="514305,59"/>
    <s v="6097976,27"/>
    <n v="0"/>
    <n v="0"/>
    <n v="0"/>
  </r>
  <r>
    <n v="2346"/>
    <x v="1216"/>
    <s v=""/>
    <x v="2674"/>
    <n v="2017"/>
    <n v="21319201"/>
    <x v="651"/>
    <x v="1213"/>
    <x v="823"/>
    <n v="6430"/>
    <s v="Nordborg"/>
    <n v="540"/>
    <m/>
    <x v="18"/>
    <m/>
    <s v="LO"/>
    <s v="Lokalt værk"/>
    <n v="14610"/>
    <n v="10000"/>
    <x v="384"/>
    <x v="1"/>
    <s v="pev"/>
    <d v="2017-09-20T00:00:00"/>
    <m/>
    <n v="1.4"/>
    <n v="0.52600000000000002"/>
    <n v="0.8"/>
    <x v="21"/>
    <n v="0"/>
    <n v="0"/>
    <n v="0"/>
    <n v="0"/>
    <n v="0"/>
    <n v="0"/>
    <n v="1"/>
    <x v="0"/>
    <x v="0"/>
    <m/>
    <m/>
    <m/>
    <m/>
    <m/>
    <m/>
    <m/>
    <m/>
    <n v="0"/>
    <m/>
    <m/>
    <m/>
    <m/>
    <m/>
    <m/>
    <m/>
    <m/>
    <m/>
    <s v="548470,32"/>
    <s v="6102744,68"/>
    <n v="0"/>
    <n v="0"/>
    <n v="0"/>
  </r>
  <r>
    <n v="2349"/>
    <x v="1217"/>
    <s v=""/>
    <x v="2675"/>
    <n v="2017"/>
    <n v="38651005"/>
    <x v="652"/>
    <x v="1214"/>
    <x v="1177"/>
    <n v="4250"/>
    <s v="Fuglebjerg"/>
    <n v="370"/>
    <m/>
    <x v="18"/>
    <m/>
    <s v="LO"/>
    <s v="Lokalt værk"/>
    <n v="351100"/>
    <n v="350010"/>
    <x v="384"/>
    <x v="1"/>
    <s v="kvt"/>
    <d v="2017-12-01T00:00:00"/>
    <m/>
    <n v="0.9"/>
    <n v="0.35"/>
    <n v="0.5"/>
    <x v="21"/>
    <n v="0"/>
    <n v="0"/>
    <n v="0"/>
    <n v="0"/>
    <n v="1"/>
    <n v="0"/>
    <n v="0"/>
    <x v="0"/>
    <x v="0"/>
    <m/>
    <m/>
    <m/>
    <m/>
    <m/>
    <m/>
    <m/>
    <m/>
    <n v="0"/>
    <m/>
    <m/>
    <m/>
    <m/>
    <m/>
    <m/>
    <m/>
    <m/>
    <m/>
    <s v="658099,73"/>
    <s v="6131065,21"/>
    <n v="0"/>
    <n v="0"/>
    <n v="0"/>
  </r>
  <r>
    <n v="2351"/>
    <x v="1218"/>
    <s v=""/>
    <x v="2676"/>
    <n v="2017"/>
    <n v="52303710"/>
    <x v="653"/>
    <x v="1215"/>
    <x v="1178"/>
    <n v="5220"/>
    <s v="Odense SØ"/>
    <n v="461"/>
    <m/>
    <x v="18"/>
    <m/>
    <s v="ER"/>
    <s v="Erhvervsværk"/>
    <n v="13000"/>
    <n v="10000"/>
    <x v="14"/>
    <x v="1"/>
    <s v="pev"/>
    <d v="1997-03-01T00:00:00"/>
    <m/>
    <n v="2.75"/>
    <n v="1.0369999999999999"/>
    <n v="1.5"/>
    <x v="21"/>
    <n v="0"/>
    <n v="0"/>
    <n v="0"/>
    <n v="0"/>
    <n v="0"/>
    <n v="0"/>
    <n v="1"/>
    <x v="0"/>
    <x v="0"/>
    <m/>
    <m/>
    <m/>
    <m/>
    <m/>
    <m/>
    <n v="0"/>
    <m/>
    <m/>
    <m/>
    <m/>
    <m/>
    <m/>
    <m/>
    <m/>
    <m/>
    <m/>
    <m/>
    <s v="595963,06"/>
    <s v="6134340,17"/>
    <n v="0"/>
    <n v="0"/>
    <n v="0"/>
  </r>
  <r>
    <n v="2352"/>
    <x v="1219"/>
    <s v=""/>
    <x v="2677"/>
    <n v="2017"/>
    <n v="30079566"/>
    <x v="654"/>
    <x v="1216"/>
    <x v="1179"/>
    <n v="5792"/>
    <s v="Årslev"/>
    <n v="430"/>
    <m/>
    <x v="18"/>
    <m/>
    <s v="ER"/>
    <s v="Erhvervsværk"/>
    <n v="16100"/>
    <n v="10000"/>
    <x v="935"/>
    <x v="7"/>
    <s v="pev"/>
    <d v="1996-10-22T00:00:00"/>
    <m/>
    <n v="1.9"/>
    <n v="0.73599999999999999"/>
    <n v="1"/>
    <x v="21"/>
    <n v="0"/>
    <n v="0"/>
    <n v="0"/>
    <n v="0"/>
    <n v="0"/>
    <n v="0"/>
    <n v="1"/>
    <x v="0"/>
    <x v="0"/>
    <m/>
    <m/>
    <m/>
    <m/>
    <m/>
    <m/>
    <n v="0"/>
    <m/>
    <m/>
    <m/>
    <m/>
    <m/>
    <m/>
    <m/>
    <m/>
    <m/>
    <m/>
    <m/>
    <s v="591730,45"/>
    <s v="6129294,29"/>
    <n v="0"/>
    <n v="0"/>
    <n v="0"/>
  </r>
  <r>
    <n v="1"/>
    <x v="1220"/>
    <s v=""/>
    <x v="2678"/>
    <n v="2018"/>
    <n v="10373816"/>
    <x v="655"/>
    <x v="1217"/>
    <x v="1180"/>
    <n v="7000"/>
    <s v="Fredericia"/>
    <n v="607"/>
    <n v="81"/>
    <x v="20"/>
    <n v="2"/>
    <s v="ER"/>
    <s v="Erhvervsværk"/>
    <n v="192000"/>
    <n v="190000"/>
    <x v="1358"/>
    <x v="6"/>
    <s v="pvp"/>
    <d v="1994-01-01T00:00:00"/>
    <m/>
    <n v="56"/>
    <n v="0"/>
    <n v="56"/>
    <x v="2109"/>
    <n v="1511.932"/>
    <n v="1511.932"/>
    <n v="0"/>
    <n v="0"/>
    <n v="1"/>
    <n v="0"/>
    <n v="0"/>
    <x v="0"/>
    <x v="0"/>
    <m/>
    <m/>
    <m/>
    <m/>
    <m/>
    <m/>
    <m/>
    <m/>
    <m/>
    <m/>
    <m/>
    <m/>
    <m/>
    <m/>
    <n v="1511.932"/>
    <m/>
    <m/>
    <m/>
    <s v="547420,61"/>
    <s v="6160842,77"/>
    <n v="0"/>
    <n v="1511.932"/>
    <n v="0"/>
  </r>
  <r>
    <n v="1"/>
    <x v="1220"/>
    <s v=""/>
    <x v="2679"/>
    <n v="2018"/>
    <n v="10373816"/>
    <x v="655"/>
    <x v="1217"/>
    <x v="1180"/>
    <n v="7000"/>
    <s v="Fredericia"/>
    <n v="607"/>
    <n v="81"/>
    <x v="20"/>
    <n v="2"/>
    <s v="ER"/>
    <s v="Erhvervsværk"/>
    <n v="192000"/>
    <n v="190000"/>
    <x v="935"/>
    <x v="7"/>
    <s v="pev"/>
    <d v="1993-01-01T00:00:00"/>
    <m/>
    <n v="97.23"/>
    <n v="26"/>
    <n v="52"/>
    <x v="2110"/>
    <n v="1030.26"/>
    <n v="239.86687000000001"/>
    <n v="525.78395999999998"/>
    <n v="139.40028000000001"/>
    <n v="6.114586033407364E-2"/>
    <n v="0.73737042523720464"/>
    <n v="0.20148371442872171"/>
    <x v="0"/>
    <x v="0"/>
    <m/>
    <m/>
    <m/>
    <m/>
    <n v="1961.4318016745099"/>
    <m/>
    <m/>
    <m/>
    <m/>
    <m/>
    <m/>
    <m/>
    <m/>
    <m/>
    <m/>
    <m/>
    <m/>
    <m/>
    <s v="547420,61"/>
    <s v="6160842,77"/>
    <n v="1961.4318016745099"/>
    <n v="0"/>
    <n v="0"/>
  </r>
  <r>
    <n v="4"/>
    <x v="1221"/>
    <s v=""/>
    <x v="2680"/>
    <n v="2018"/>
    <n v="27837417"/>
    <x v="506"/>
    <x v="1218"/>
    <x v="1181"/>
    <n v="9550"/>
    <s v="Mariager"/>
    <n v="846"/>
    <n v="209"/>
    <x v="349"/>
    <m/>
    <s v="FJ"/>
    <s v="Fjernvarmeværk"/>
    <n v="353000"/>
    <n v="350030"/>
    <x v="1359"/>
    <x v="0"/>
    <s v="fvv"/>
    <d v="1994-11-01T00:00:00"/>
    <m/>
    <n v="5.8"/>
    <n v="0"/>
    <n v="5.8"/>
    <x v="2111"/>
    <n v="0.44280000000000003"/>
    <n v="0.44280000000000003"/>
    <n v="0"/>
    <n v="0"/>
    <n v="1"/>
    <n v="0"/>
    <n v="0"/>
    <x v="0"/>
    <x v="0"/>
    <m/>
    <m/>
    <m/>
    <n v="0.4824"/>
    <m/>
    <m/>
    <m/>
    <m/>
    <m/>
    <m/>
    <m/>
    <m/>
    <m/>
    <m/>
    <m/>
    <m/>
    <m/>
    <m/>
    <s v="565387,17"/>
    <s v="6282332,17"/>
    <n v="0.4824"/>
    <n v="0"/>
    <n v="0"/>
  </r>
  <r>
    <n v="4"/>
    <x v="1221"/>
    <s v=""/>
    <x v="2681"/>
    <n v="2018"/>
    <n v="27837417"/>
    <x v="506"/>
    <x v="1218"/>
    <x v="1181"/>
    <n v="9550"/>
    <s v="Mariager"/>
    <n v="846"/>
    <n v="209"/>
    <x v="349"/>
    <m/>
    <s v="FJ"/>
    <s v="Fjernvarmeværk"/>
    <n v="353000"/>
    <n v="350030"/>
    <x v="3"/>
    <x v="0"/>
    <s v="fvv"/>
    <d v="2008-10-01T00:00:00"/>
    <m/>
    <n v="6"/>
    <n v="0"/>
    <n v="6"/>
    <x v="2112"/>
    <n v="74.505600000000001"/>
    <n v="74.505600000000001"/>
    <n v="0"/>
    <n v="0"/>
    <n v="1"/>
    <n v="0"/>
    <n v="0"/>
    <x v="0"/>
    <x v="0"/>
    <m/>
    <m/>
    <m/>
    <n v="0"/>
    <m/>
    <m/>
    <m/>
    <m/>
    <m/>
    <m/>
    <n v="78.400000000000006"/>
    <m/>
    <m/>
    <m/>
    <m/>
    <m/>
    <m/>
    <m/>
    <s v="565387,17"/>
    <s v="6282332,17"/>
    <n v="0"/>
    <n v="78.400000000000006"/>
    <n v="0"/>
  </r>
  <r>
    <n v="5"/>
    <x v="1222"/>
    <s v=""/>
    <x v="2682"/>
    <n v="2018"/>
    <n v="39042010"/>
    <x v="656"/>
    <x v="1219"/>
    <x v="1182"/>
    <n v="7490"/>
    <s v="Aulum"/>
    <n v="657"/>
    <n v="159"/>
    <x v="350"/>
    <m/>
    <s v="FJ"/>
    <s v="Fjernvarmeværk"/>
    <n v="353000"/>
    <n v="350030"/>
    <x v="1360"/>
    <x v="0"/>
    <s v="fvv"/>
    <d v="1976-08-01T00:00:00"/>
    <m/>
    <n v="4.0999999999999996"/>
    <n v="0"/>
    <n v="3.28"/>
    <x v="21"/>
    <n v="0"/>
    <n v="0"/>
    <n v="0"/>
    <n v="0"/>
    <n v="1"/>
    <n v="0"/>
    <n v="0"/>
    <x v="0"/>
    <x v="0"/>
    <m/>
    <m/>
    <m/>
    <n v="0"/>
    <m/>
    <n v="0"/>
    <m/>
    <m/>
    <m/>
    <m/>
    <m/>
    <m/>
    <m/>
    <m/>
    <m/>
    <m/>
    <m/>
    <m/>
    <s v="487243,25"/>
    <s v="6235762,15"/>
    <n v="0"/>
    <n v="0"/>
    <n v="0"/>
  </r>
  <r>
    <n v="5"/>
    <x v="1222"/>
    <s v=""/>
    <x v="2683"/>
    <n v="2018"/>
    <n v="39042010"/>
    <x v="656"/>
    <x v="1219"/>
    <x v="1182"/>
    <n v="7490"/>
    <s v="Aulum"/>
    <n v="657"/>
    <n v="159"/>
    <x v="350"/>
    <m/>
    <s v="FJ"/>
    <s v="Fjernvarmeværk"/>
    <n v="353000"/>
    <n v="350030"/>
    <x v="1361"/>
    <x v="0"/>
    <s v="fvv"/>
    <d v="1965-09-01T00:00:00"/>
    <m/>
    <n v="6.6"/>
    <n v="0"/>
    <n v="5.9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487243,25"/>
    <s v="6235762,15"/>
    <n v="0"/>
    <n v="0"/>
    <n v="0"/>
  </r>
  <r>
    <n v="5"/>
    <x v="1222"/>
    <s v=""/>
    <x v="2684"/>
    <n v="2018"/>
    <n v="39042010"/>
    <x v="656"/>
    <x v="1219"/>
    <x v="1182"/>
    <n v="7490"/>
    <s v="Aulum"/>
    <n v="657"/>
    <n v="159"/>
    <x v="350"/>
    <m/>
    <s v="FJ"/>
    <s v="Fjernvarmeværk"/>
    <n v="353000"/>
    <n v="350030"/>
    <x v="39"/>
    <x v="5"/>
    <s v="kvt"/>
    <d v="2012-01-01T00:00:00"/>
    <m/>
    <n v="0.38"/>
    <n v="0.15"/>
    <n v="0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487243,25"/>
    <s v="6235762,15"/>
    <n v="0"/>
    <n v="0"/>
    <n v="0"/>
  </r>
  <r>
    <n v="5"/>
    <x v="1223"/>
    <s v=""/>
    <x v="2685"/>
    <n v="2018"/>
    <n v="39042010"/>
    <x v="656"/>
    <x v="1220"/>
    <x v="1183"/>
    <n v="7490"/>
    <s v="Aulum"/>
    <n v="657"/>
    <n v="159"/>
    <x v="350"/>
    <n v="1"/>
    <s v="DC"/>
    <s v="Decentralt værk"/>
    <n v="353000"/>
    <n v="350030"/>
    <x v="1"/>
    <x v="1"/>
    <s v="kvt"/>
    <d v="2006-12-12T00:00:00"/>
    <m/>
    <n v="11.34"/>
    <n v="5.0999999999999996"/>
    <n v="5.65"/>
    <x v="2113"/>
    <n v="72.440280000000001"/>
    <n v="72.440280000000001"/>
    <n v="65.396916000000004"/>
    <n v="64.991519999999994"/>
    <n v="0.24900753624514113"/>
    <n v="0.75099246375485884"/>
    <n v="0"/>
    <x v="0"/>
    <x v="0"/>
    <m/>
    <m/>
    <m/>
    <m/>
    <m/>
    <m/>
    <n v="145.4580072"/>
    <m/>
    <m/>
    <m/>
    <m/>
    <m/>
    <m/>
    <m/>
    <m/>
    <m/>
    <m/>
    <m/>
    <s v="487946,39"/>
    <s v="6236173,65"/>
    <n v="145.4580072"/>
    <n v="0"/>
    <n v="0"/>
  </r>
  <r>
    <n v="5"/>
    <x v="1223"/>
    <s v=""/>
    <x v="2686"/>
    <n v="2018"/>
    <n v="39042010"/>
    <x v="656"/>
    <x v="1220"/>
    <x v="1183"/>
    <n v="7490"/>
    <s v="Aulum"/>
    <n v="657"/>
    <n v="159"/>
    <x v="350"/>
    <n v="1"/>
    <s v="DC"/>
    <s v="Decentralt værk"/>
    <n v="353000"/>
    <n v="350030"/>
    <x v="1362"/>
    <x v="0"/>
    <s v="fvv"/>
    <d v="2006-02-01T00:00:00"/>
    <m/>
    <n v="11"/>
    <n v="0"/>
    <n v="11"/>
    <x v="2114"/>
    <n v="10.43028"/>
    <n v="10.43028"/>
    <n v="0"/>
    <n v="0"/>
    <n v="1"/>
    <n v="0"/>
    <n v="0"/>
    <x v="0"/>
    <x v="0"/>
    <m/>
    <m/>
    <m/>
    <m/>
    <m/>
    <m/>
    <n v="9.3978323999999986"/>
    <m/>
    <m/>
    <m/>
    <m/>
    <m/>
    <m/>
    <m/>
    <m/>
    <m/>
    <m/>
    <m/>
    <s v="487946,39"/>
    <s v="6236173,65"/>
    <n v="9.3978323999999986"/>
    <n v="0"/>
    <n v="0"/>
  </r>
  <r>
    <n v="5"/>
    <x v="1223"/>
    <s v=""/>
    <x v="2687"/>
    <n v="2018"/>
    <n v="39042010"/>
    <x v="656"/>
    <x v="1220"/>
    <x v="1183"/>
    <n v="7490"/>
    <s v="Aulum"/>
    <n v="657"/>
    <n v="159"/>
    <x v="350"/>
    <n v="1"/>
    <s v="DC"/>
    <s v="Decentralt værk"/>
    <n v="353000"/>
    <n v="350030"/>
    <x v="17"/>
    <x v="5"/>
    <s v="kvt"/>
    <d v="2006-02-01T00:00:00"/>
    <m/>
    <n v="0.28000000000000003"/>
    <n v="0"/>
    <n v="0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487946,39"/>
    <s v="6236173,65"/>
    <n v="0"/>
    <n v="0"/>
    <n v="0"/>
  </r>
  <r>
    <n v="5"/>
    <x v="1223"/>
    <s v=""/>
    <x v="2688"/>
    <n v="2018"/>
    <n v="39042010"/>
    <x v="656"/>
    <x v="1220"/>
    <x v="1183"/>
    <n v="7490"/>
    <s v="Aulum"/>
    <n v="657"/>
    <n v="159"/>
    <x v="350"/>
    <n v="1"/>
    <s v="DC"/>
    <s v="Decentralt værk"/>
    <n v="353000"/>
    <n v="350030"/>
    <x v="7"/>
    <x v="2"/>
    <s v="fvv"/>
    <d v="2010-10-01T00:00:00"/>
    <m/>
    <n v="10"/>
    <n v="0"/>
    <n v="10"/>
    <x v="2115"/>
    <n v="10.5174"/>
    <n v="10.5174"/>
    <n v="0"/>
    <n v="0"/>
    <n v="1"/>
    <n v="0"/>
    <n v="0"/>
    <x v="0"/>
    <x v="0"/>
    <m/>
    <m/>
    <m/>
    <m/>
    <m/>
    <m/>
    <m/>
    <m/>
    <m/>
    <m/>
    <m/>
    <m/>
    <m/>
    <m/>
    <m/>
    <m/>
    <m/>
    <n v="10.853459999999998"/>
    <s v="487946,39"/>
    <s v="6236173,65"/>
    <n v="0"/>
    <n v="0"/>
    <n v="10.853459999999998"/>
  </r>
  <r>
    <n v="5"/>
    <x v="1223"/>
    <s v=""/>
    <x v="2689"/>
    <n v="2018"/>
    <n v="39042010"/>
    <x v="656"/>
    <x v="1220"/>
    <x v="1183"/>
    <n v="7490"/>
    <s v="Aulum"/>
    <n v="657"/>
    <n v="159"/>
    <x v="350"/>
    <n v="1"/>
    <s v="DC"/>
    <s v="Decentralt værk"/>
    <n v="353000"/>
    <n v="350030"/>
    <x v="8"/>
    <x v="3"/>
    <s v="fvv"/>
    <d v="2015-09-01T00:00:00"/>
    <m/>
    <n v="11.1"/>
    <n v="0"/>
    <n v="11.1"/>
    <x v="2116"/>
    <n v="28.367999999999999"/>
    <n v="28.367999999999999"/>
    <n v="0"/>
    <n v="0"/>
    <n v="1"/>
    <n v="0"/>
    <n v="0"/>
    <x v="0"/>
    <x v="0"/>
    <m/>
    <m/>
    <m/>
    <m/>
    <m/>
    <m/>
    <m/>
    <m/>
    <m/>
    <m/>
    <m/>
    <m/>
    <m/>
    <m/>
    <m/>
    <n v="28.367999999999999"/>
    <m/>
    <m/>
    <s v="487946,39"/>
    <s v="6236173,65"/>
    <n v="0"/>
    <n v="28.367999999999999"/>
    <n v="0"/>
  </r>
  <r>
    <n v="6"/>
    <x v="1224"/>
    <s v=""/>
    <x v="2690"/>
    <n v="2018"/>
    <n v="17779710"/>
    <x v="657"/>
    <x v="1221"/>
    <x v="561"/>
    <n v="9440"/>
    <s v="Aabybro"/>
    <n v="849"/>
    <n v="329"/>
    <x v="351"/>
    <m/>
    <s v="FJ"/>
    <s v="Fjernvarmeværk"/>
    <n v="353000"/>
    <n v="350030"/>
    <x v="543"/>
    <x v="0"/>
    <s v="fvv"/>
    <d v="2016-04-14T00:00:00"/>
    <m/>
    <n v="10"/>
    <n v="0"/>
    <n v="10"/>
    <x v="2117"/>
    <n v="189.28404"/>
    <n v="189.28404"/>
    <n v="0"/>
    <n v="0"/>
    <n v="1"/>
    <n v="0"/>
    <n v="0"/>
    <x v="0"/>
    <x v="0"/>
    <m/>
    <m/>
    <m/>
    <m/>
    <m/>
    <m/>
    <m/>
    <m/>
    <m/>
    <m/>
    <n v="185.49799999999999"/>
    <m/>
    <m/>
    <m/>
    <m/>
    <m/>
    <m/>
    <m/>
    <s v="545077,05"/>
    <s v="6334921,07"/>
    <n v="0"/>
    <n v="185.49799999999999"/>
    <n v="0"/>
  </r>
  <r>
    <n v="6"/>
    <x v="1224"/>
    <s v=""/>
    <x v="2691"/>
    <n v="2018"/>
    <n v="17779710"/>
    <x v="657"/>
    <x v="1221"/>
    <x v="561"/>
    <n v="9440"/>
    <s v="Aabybro"/>
    <n v="849"/>
    <n v="329"/>
    <x v="351"/>
    <m/>
    <s v="FJ"/>
    <s v="Fjernvarmeværk"/>
    <n v="353000"/>
    <n v="350030"/>
    <x v="601"/>
    <x v="0"/>
    <s v="fvv"/>
    <d v="1986-01-01T00:00:00"/>
    <m/>
    <n v="4"/>
    <n v="0"/>
    <n v="4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45077,05"/>
    <s v="6334921,07"/>
    <n v="0"/>
    <n v="0"/>
    <n v="0"/>
  </r>
  <r>
    <n v="6"/>
    <x v="1224"/>
    <s v=""/>
    <x v="2692"/>
    <n v="2018"/>
    <n v="17779710"/>
    <x v="657"/>
    <x v="1221"/>
    <x v="561"/>
    <n v="9440"/>
    <s v="Aabybro"/>
    <n v="849"/>
    <n v="329"/>
    <x v="351"/>
    <m/>
    <s v="FJ"/>
    <s v="Fjernvarmeværk"/>
    <n v="353000"/>
    <n v="350030"/>
    <x v="605"/>
    <x v="0"/>
    <s v="fvv"/>
    <d v="1986-01-01T00:00:00"/>
    <m/>
    <n v="4"/>
    <n v="0"/>
    <n v="4"/>
    <x v="2118"/>
    <n v="2.4948000000000001"/>
    <n v="2.4948000000000001"/>
    <n v="0"/>
    <n v="0"/>
    <n v="1"/>
    <n v="0"/>
    <n v="0"/>
    <x v="0"/>
    <x v="0"/>
    <m/>
    <m/>
    <m/>
    <m/>
    <m/>
    <m/>
    <n v="2.4948000000000001"/>
    <m/>
    <m/>
    <m/>
    <m/>
    <m/>
    <m/>
    <m/>
    <m/>
    <m/>
    <m/>
    <m/>
    <s v="545077,05"/>
    <s v="6334921,07"/>
    <n v="2.4948000000000001"/>
    <n v="0"/>
    <n v="0"/>
  </r>
  <r>
    <n v="8"/>
    <x v="1225"/>
    <s v=""/>
    <x v="2693"/>
    <n v="2018"/>
    <n v="23264757"/>
    <x v="658"/>
    <x v="1222"/>
    <x v="1184"/>
    <n v="9800"/>
    <s v="Hjørring"/>
    <n v="860"/>
    <n v="298"/>
    <x v="67"/>
    <n v="1"/>
    <s v="ER"/>
    <s v="Erhvervsværk"/>
    <n v="382120"/>
    <n v="383900"/>
    <x v="292"/>
    <x v="0"/>
    <s v="pvp"/>
    <d v="1986-01-01T00:00:00"/>
    <m/>
    <n v="11.1"/>
    <n v="0"/>
    <n v="11"/>
    <x v="2119"/>
    <n v="327.93768"/>
    <n v="323.54856000000001"/>
    <n v="0"/>
    <n v="0"/>
    <n v="0.98661599362415442"/>
    <n v="0"/>
    <n v="1.3384006375845581E-2"/>
    <x v="0"/>
    <x v="0"/>
    <m/>
    <m/>
    <n v="0.1676"/>
    <n v="0.57391999999999999"/>
    <m/>
    <m/>
    <m/>
    <n v="301.70779999999996"/>
    <m/>
    <n v="2.9000000000000001E-2"/>
    <m/>
    <n v="4.452"/>
    <m/>
    <m/>
    <m/>
    <m/>
    <m/>
    <m/>
    <s v="561928,83"/>
    <s v="6368292,74"/>
    <n v="136.51003"/>
    <n v="170.42028999999999"/>
    <n v="0"/>
  </r>
  <r>
    <n v="8"/>
    <x v="1225"/>
    <s v=""/>
    <x v="2694"/>
    <n v="2018"/>
    <n v="23264757"/>
    <x v="658"/>
    <x v="1222"/>
    <x v="1184"/>
    <n v="9800"/>
    <s v="Hjørring"/>
    <n v="860"/>
    <n v="298"/>
    <x v="67"/>
    <n v="1"/>
    <s v="ER"/>
    <s v="Erhvervsværk"/>
    <n v="382120"/>
    <n v="383900"/>
    <x v="293"/>
    <x v="8"/>
    <s v="pev"/>
    <d v="1998-04-01T00:00:00"/>
    <m/>
    <n v="20.5"/>
    <n v="4.5999999999999996"/>
    <n v="16.8"/>
    <x v="2120"/>
    <n v="500.05799999999999"/>
    <n v="485.32283999999999"/>
    <n v="121.98023999999999"/>
    <n v="121.98023999999999"/>
    <n v="0.40352625941827369"/>
    <n v="0.58422205261927695"/>
    <n v="1.2251687962449354E-2"/>
    <x v="0"/>
    <x v="0"/>
    <m/>
    <m/>
    <n v="1.2989000000000002"/>
    <n v="0.78913999999999995"/>
    <m/>
    <m/>
    <m/>
    <n v="590.60019999999997"/>
    <m/>
    <n v="7.2499999999999995E-2"/>
    <m/>
    <n v="8.5914999999999981"/>
    <m/>
    <m/>
    <m/>
    <m/>
    <m/>
    <m/>
    <s v="561928,83"/>
    <s v="6368292,74"/>
    <n v="267.85812999999996"/>
    <n v="333.49410999999998"/>
    <n v="0"/>
  </r>
  <r>
    <n v="9"/>
    <x v="1226"/>
    <s v=""/>
    <x v="2695"/>
    <n v="2018"/>
    <n v="19774015"/>
    <x v="659"/>
    <x v="1223"/>
    <x v="1185"/>
    <n v="9330"/>
    <s v="Dronninglund"/>
    <n v="810"/>
    <n v="280"/>
    <x v="345"/>
    <m/>
    <s v="DC"/>
    <s v="Decentralt værk"/>
    <n v="353000"/>
    <n v="350030"/>
    <x v="428"/>
    <x v="0"/>
    <s v="fvv"/>
    <d v="1988-01-01T00:00:00"/>
    <m/>
    <n v="1.7"/>
    <n v="0"/>
    <n v="1.86"/>
    <x v="2121"/>
    <n v="2.4559199999999999"/>
    <n v="2.3695200000000001"/>
    <n v="0"/>
    <n v="0"/>
    <n v="1"/>
    <n v="0"/>
    <n v="0"/>
    <x v="0"/>
    <x v="0"/>
    <m/>
    <m/>
    <m/>
    <m/>
    <m/>
    <m/>
    <n v="2.4558732000000001"/>
    <m/>
    <m/>
    <m/>
    <m/>
    <m/>
    <m/>
    <m/>
    <m/>
    <m/>
    <m/>
    <m/>
    <s v="583405"/>
    <s v="6340457"/>
    <n v="2.4558732000000001"/>
    <n v="0"/>
    <n v="0"/>
  </r>
  <r>
    <n v="9"/>
    <x v="1226"/>
    <s v=""/>
    <x v="2696"/>
    <n v="2018"/>
    <n v="19774015"/>
    <x v="659"/>
    <x v="1223"/>
    <x v="1185"/>
    <n v="9330"/>
    <s v="Dronninglund"/>
    <n v="810"/>
    <n v="280"/>
    <x v="345"/>
    <m/>
    <s v="DC"/>
    <s v="Decentralt værk"/>
    <n v="353000"/>
    <n v="350030"/>
    <x v="14"/>
    <x v="1"/>
    <s v="kvt"/>
    <d v="2005-09-20T00:00:00"/>
    <m/>
    <n v="3.3"/>
    <n v="1.41"/>
    <n v="1.9"/>
    <x v="2122"/>
    <n v="2.351664"/>
    <n v="2.351664"/>
    <n v="1.7782271999999999"/>
    <n v="1.7782271999999999"/>
    <n v="0.24885371253899055"/>
    <n v="0.75114628746100942"/>
    <n v="0"/>
    <x v="0"/>
    <x v="0"/>
    <m/>
    <m/>
    <m/>
    <m/>
    <m/>
    <m/>
    <n v="4.7249927999999999"/>
    <m/>
    <m/>
    <m/>
    <m/>
    <m/>
    <m/>
    <m/>
    <m/>
    <m/>
    <m/>
    <m/>
    <s v="583405"/>
    <s v="6340457"/>
    <n v="4.7249927999999999"/>
    <n v="0"/>
    <n v="0"/>
  </r>
  <r>
    <n v="10"/>
    <x v="1227"/>
    <s v=""/>
    <x v="2697"/>
    <n v="2018"/>
    <n v="66137112"/>
    <x v="660"/>
    <x v="1224"/>
    <x v="1186"/>
    <n v="2620"/>
    <s v="Albertslund"/>
    <n v="165"/>
    <n v="2"/>
    <x v="5"/>
    <n v="1"/>
    <s v="FJ"/>
    <s v="Fjernvarmeværk"/>
    <n v="353000"/>
    <n v="350030"/>
    <x v="1363"/>
    <x v="0"/>
    <s v="fvv"/>
    <d v="1974-01-01T00:00:00"/>
    <m/>
    <n v="25.3"/>
    <n v="0"/>
    <n v="23.3"/>
    <x v="21"/>
    <n v="0"/>
    <n v="0"/>
    <n v="0"/>
    <n v="0"/>
    <n v="1"/>
    <n v="0"/>
    <n v="0"/>
    <x v="0"/>
    <x v="0"/>
    <m/>
    <m/>
    <m/>
    <n v="0"/>
    <m/>
    <n v="0"/>
    <m/>
    <m/>
    <m/>
    <m/>
    <m/>
    <m/>
    <m/>
    <m/>
    <m/>
    <m/>
    <m/>
    <m/>
    <s v="711062,64"/>
    <s v="6173111,09"/>
    <n v="0"/>
    <n v="0"/>
    <n v="0"/>
  </r>
  <r>
    <n v="10"/>
    <x v="1227"/>
    <s v=""/>
    <x v="2698"/>
    <n v="2018"/>
    <n v="66137112"/>
    <x v="660"/>
    <x v="1224"/>
    <x v="1186"/>
    <n v="2620"/>
    <s v="Albertslund"/>
    <n v="165"/>
    <n v="2"/>
    <x v="5"/>
    <n v="1"/>
    <s v="FJ"/>
    <s v="Fjernvarmeværk"/>
    <n v="353000"/>
    <n v="350030"/>
    <x v="27"/>
    <x v="0"/>
    <s v="fvv"/>
    <d v="1971-01-01T00:00:00"/>
    <m/>
    <n v="25.3"/>
    <n v="0"/>
    <n v="23.3"/>
    <x v="2123"/>
    <n v="0.09"/>
    <n v="0.09"/>
    <n v="0"/>
    <n v="0"/>
    <n v="1"/>
    <n v="0"/>
    <n v="0"/>
    <x v="0"/>
    <x v="0"/>
    <m/>
    <m/>
    <m/>
    <n v="0.10043600000000001"/>
    <m/>
    <n v="4.6E-5"/>
    <m/>
    <m/>
    <m/>
    <m/>
    <m/>
    <m/>
    <m/>
    <m/>
    <m/>
    <m/>
    <m/>
    <m/>
    <s v="711062,64"/>
    <s v="6173111,09"/>
    <n v="0.10048200000000002"/>
    <n v="0"/>
    <n v="0"/>
  </r>
  <r>
    <n v="10"/>
    <x v="1227"/>
    <s v=""/>
    <x v="2699"/>
    <n v="2018"/>
    <n v="66137112"/>
    <x v="660"/>
    <x v="1224"/>
    <x v="1186"/>
    <n v="2620"/>
    <s v="Albertslund"/>
    <n v="165"/>
    <n v="2"/>
    <x v="5"/>
    <n v="1"/>
    <s v="FJ"/>
    <s v="Fjernvarmeværk"/>
    <n v="353000"/>
    <n v="350030"/>
    <x v="1364"/>
    <x v="0"/>
    <s v="fvv"/>
    <d v="1966-01-01T00:00:00"/>
    <m/>
    <n v="10.1"/>
    <n v="0"/>
    <n v="9.3000000000000007"/>
    <x v="2124"/>
    <n v="1.135"/>
    <n v="1.135"/>
    <n v="0"/>
    <n v="0"/>
    <n v="1"/>
    <n v="0"/>
    <n v="0"/>
    <x v="0"/>
    <x v="0"/>
    <m/>
    <m/>
    <m/>
    <m/>
    <m/>
    <m/>
    <n v="1.29888"/>
    <m/>
    <m/>
    <m/>
    <m/>
    <m/>
    <m/>
    <m/>
    <m/>
    <m/>
    <m/>
    <m/>
    <s v="711062,64"/>
    <s v="6173111,09"/>
    <n v="1.29888"/>
    <n v="0"/>
    <n v="0"/>
  </r>
  <r>
    <n v="10"/>
    <x v="1227"/>
    <s v=""/>
    <x v="2700"/>
    <n v="2018"/>
    <n v="66137112"/>
    <x v="660"/>
    <x v="1224"/>
    <x v="1186"/>
    <n v="2620"/>
    <s v="Albertslund"/>
    <n v="165"/>
    <n v="2"/>
    <x v="5"/>
    <n v="1"/>
    <s v="FJ"/>
    <s v="Fjernvarmeværk"/>
    <n v="353000"/>
    <n v="350030"/>
    <x v="1365"/>
    <x v="0"/>
    <s v="fvv"/>
    <d v="1966-01-01T00:00:00"/>
    <m/>
    <n v="10.1"/>
    <n v="0"/>
    <n v="9.3000000000000007"/>
    <x v="2125"/>
    <n v="0.104"/>
    <n v="0.104"/>
    <n v="0"/>
    <n v="0"/>
    <n v="1"/>
    <n v="0"/>
    <n v="0"/>
    <x v="0"/>
    <x v="0"/>
    <m/>
    <m/>
    <m/>
    <m/>
    <m/>
    <m/>
    <n v="0.12042359999999999"/>
    <m/>
    <m/>
    <m/>
    <m/>
    <m/>
    <m/>
    <m/>
    <m/>
    <m/>
    <m/>
    <m/>
    <s v="711062,64"/>
    <s v="6173111,09"/>
    <n v="0.12042359999999999"/>
    <n v="0"/>
    <n v="0"/>
  </r>
  <r>
    <n v="10"/>
    <x v="1227"/>
    <s v=""/>
    <x v="2701"/>
    <n v="2018"/>
    <n v="66137112"/>
    <x v="660"/>
    <x v="1224"/>
    <x v="1186"/>
    <n v="2620"/>
    <s v="Albertslund"/>
    <n v="165"/>
    <n v="2"/>
    <x v="5"/>
    <n v="1"/>
    <s v="FJ"/>
    <s v="Fjernvarmeværk"/>
    <n v="353000"/>
    <n v="350030"/>
    <x v="1366"/>
    <x v="0"/>
    <s v="fvv"/>
    <d v="1968-01-01T00:00:00"/>
    <m/>
    <n v="25.3"/>
    <n v="0"/>
    <n v="23.3"/>
    <x v="2126"/>
    <n v="1.919"/>
    <n v="1.919"/>
    <n v="0"/>
    <n v="0"/>
    <n v="1"/>
    <n v="0"/>
    <n v="0"/>
    <x v="0"/>
    <x v="0"/>
    <m/>
    <m/>
    <m/>
    <n v="2.3566590000000001"/>
    <m/>
    <n v="2.7600000000000004E-4"/>
    <m/>
    <m/>
    <m/>
    <m/>
    <m/>
    <m/>
    <m/>
    <m/>
    <m/>
    <m/>
    <m/>
    <m/>
    <s v="711062,64"/>
    <s v="6173111,09"/>
    <n v="2.356935"/>
    <n v="0"/>
    <n v="0"/>
  </r>
  <r>
    <n v="10"/>
    <x v="1227"/>
    <s v=""/>
    <x v="2702"/>
    <n v="2018"/>
    <n v="66137112"/>
    <x v="660"/>
    <x v="1224"/>
    <x v="1186"/>
    <n v="2620"/>
    <s v="Albertslund"/>
    <n v="165"/>
    <n v="2"/>
    <x v="5"/>
    <n v="1"/>
    <s v="FJ"/>
    <s v="Fjernvarmeværk"/>
    <n v="353000"/>
    <n v="350030"/>
    <x v="1367"/>
    <x v="0"/>
    <s v="fvv"/>
    <d v="1983-01-01T00:00:00"/>
    <m/>
    <n v="12.6"/>
    <n v="0"/>
    <n v="11.6"/>
    <x v="2127"/>
    <n v="5.1909999999999998"/>
    <n v="5.1909999999999998"/>
    <n v="0"/>
    <n v="0"/>
    <n v="1"/>
    <n v="0"/>
    <n v="0"/>
    <x v="0"/>
    <x v="0"/>
    <m/>
    <m/>
    <m/>
    <n v="0"/>
    <m/>
    <n v="4.6000000000000001E-4"/>
    <n v="5.3802143999999998"/>
    <m/>
    <m/>
    <m/>
    <m/>
    <m/>
    <m/>
    <m/>
    <m/>
    <m/>
    <m/>
    <m/>
    <s v="711062,64"/>
    <s v="6173111,09"/>
    <n v="5.3806744000000002"/>
    <n v="0"/>
    <n v="0"/>
  </r>
  <r>
    <n v="10"/>
    <x v="1227"/>
    <s v=""/>
    <x v="2703"/>
    <n v="2018"/>
    <n v="66137112"/>
    <x v="660"/>
    <x v="1224"/>
    <x v="1186"/>
    <n v="2620"/>
    <s v="Albertslund"/>
    <n v="165"/>
    <n v="2"/>
    <x v="5"/>
    <n v="1"/>
    <s v="FJ"/>
    <s v="Fjernvarmeværk"/>
    <n v="353000"/>
    <n v="350030"/>
    <x v="1368"/>
    <x v="0"/>
    <s v="fvv"/>
    <d v="1983-01-01T00:00:00"/>
    <m/>
    <n v="12.6"/>
    <n v="0"/>
    <n v="11.6"/>
    <x v="2128"/>
    <n v="2.411"/>
    <n v="2.411"/>
    <n v="0"/>
    <n v="0"/>
    <n v="1"/>
    <n v="0"/>
    <n v="0"/>
    <x v="0"/>
    <x v="0"/>
    <m/>
    <m/>
    <m/>
    <n v="4.3043999999999999E-2"/>
    <m/>
    <n v="2.3000000000000001E-4"/>
    <n v="2.4801876000000003"/>
    <m/>
    <m/>
    <m/>
    <m/>
    <m/>
    <m/>
    <m/>
    <m/>
    <m/>
    <m/>
    <m/>
    <s v="711062,64"/>
    <s v="6173111,09"/>
    <n v="2.5234616000000001"/>
    <n v="0"/>
    <n v="0"/>
  </r>
  <r>
    <n v="10"/>
    <x v="1227"/>
    <s v=""/>
    <x v="2704"/>
    <n v="2018"/>
    <n v="66137112"/>
    <x v="660"/>
    <x v="1224"/>
    <x v="1186"/>
    <n v="2620"/>
    <s v="Albertslund"/>
    <n v="165"/>
    <n v="2"/>
    <x v="5"/>
    <n v="1"/>
    <s v="FJ"/>
    <s v="Fjernvarmeværk"/>
    <n v="353000"/>
    <n v="350030"/>
    <x v="1369"/>
    <x v="0"/>
    <s v="fvv"/>
    <d v="1983-01-01T00:00:00"/>
    <m/>
    <n v="12.6"/>
    <n v="0"/>
    <n v="11.6"/>
    <x v="2129"/>
    <n v="4.9139999999999997"/>
    <n v="4.9139999999999997"/>
    <n v="0"/>
    <n v="0"/>
    <n v="1"/>
    <n v="0"/>
    <n v="0"/>
    <x v="0"/>
    <x v="0"/>
    <m/>
    <m/>
    <m/>
    <n v="0"/>
    <m/>
    <n v="4.6000000000000001E-4"/>
    <n v="5.2034004000000005"/>
    <m/>
    <m/>
    <m/>
    <m/>
    <m/>
    <m/>
    <m/>
    <m/>
    <m/>
    <m/>
    <m/>
    <s v="711062,64"/>
    <s v="6173111,09"/>
    <n v="5.2038604000000008"/>
    <n v="0"/>
    <n v="0"/>
  </r>
  <r>
    <n v="10"/>
    <x v="1227"/>
    <s v=""/>
    <x v="2705"/>
    <n v="2018"/>
    <n v="66137112"/>
    <x v="660"/>
    <x v="1224"/>
    <x v="1186"/>
    <n v="2620"/>
    <s v="Albertslund"/>
    <n v="165"/>
    <n v="2"/>
    <x v="5"/>
    <n v="1"/>
    <s v="FJ"/>
    <s v="Fjernvarmeværk"/>
    <n v="353000"/>
    <n v="350030"/>
    <x v="1370"/>
    <x v="0"/>
    <s v="fvv"/>
    <d v="1983-01-01T00:00:00"/>
    <m/>
    <n v="12.6"/>
    <n v="0"/>
    <n v="11.6"/>
    <x v="2130"/>
    <n v="0.71299999999999997"/>
    <n v="0.70299999999999996"/>
    <n v="0"/>
    <n v="0"/>
    <n v="1"/>
    <n v="0"/>
    <n v="0"/>
    <x v="0"/>
    <x v="0"/>
    <m/>
    <m/>
    <m/>
    <n v="0.10402299999999999"/>
    <m/>
    <n v="3.6800000000000001E-3"/>
    <n v="0.6457176"/>
    <m/>
    <m/>
    <m/>
    <m/>
    <m/>
    <m/>
    <m/>
    <m/>
    <m/>
    <m/>
    <m/>
    <s v="711062,64"/>
    <s v="6173111,09"/>
    <n v="0.7534206"/>
    <n v="0"/>
    <n v="0"/>
  </r>
  <r>
    <n v="11"/>
    <x v="1228"/>
    <s v=""/>
    <x v="2706"/>
    <n v="2018"/>
    <n v="18027410"/>
    <x v="661"/>
    <x v="1225"/>
    <x v="1187"/>
    <n v="8961"/>
    <s v="Allingåbro"/>
    <n v="707"/>
    <n v="219"/>
    <x v="352"/>
    <m/>
    <s v="FJ"/>
    <s v="Fjernvarmeværk"/>
    <n v="353000"/>
    <n v="350030"/>
    <x v="3"/>
    <x v="0"/>
    <s v="fvv"/>
    <d v="1992-03-01T00:00:00"/>
    <m/>
    <n v="6"/>
    <n v="0"/>
    <n v="6"/>
    <x v="2131"/>
    <n v="60.163704000000003"/>
    <n v="60.163704000000003"/>
    <n v="0"/>
    <n v="0"/>
    <n v="1"/>
    <n v="0"/>
    <n v="0"/>
    <x v="0"/>
    <x v="0"/>
    <m/>
    <m/>
    <m/>
    <m/>
    <m/>
    <m/>
    <m/>
    <m/>
    <m/>
    <m/>
    <n v="56.517866999999995"/>
    <m/>
    <m/>
    <m/>
    <m/>
    <m/>
    <m/>
    <m/>
    <s v="582192,53"/>
    <s v="6258408,21"/>
    <n v="0"/>
    <n v="56.517866999999995"/>
    <n v="0"/>
  </r>
  <r>
    <n v="11"/>
    <x v="1228"/>
    <s v=""/>
    <x v="2707"/>
    <n v="2018"/>
    <n v="18027410"/>
    <x v="661"/>
    <x v="1225"/>
    <x v="1187"/>
    <n v="8961"/>
    <s v="Allingåbro"/>
    <n v="707"/>
    <n v="219"/>
    <x v="352"/>
    <m/>
    <s v="FJ"/>
    <s v="Fjernvarmeværk"/>
    <n v="353000"/>
    <n v="350030"/>
    <x v="1371"/>
    <x v="0"/>
    <s v="fvv"/>
    <d v="2007-07-01T00:00:00"/>
    <m/>
    <n v="5.5"/>
    <n v="0"/>
    <n v="5.5"/>
    <x v="2132"/>
    <n v="2.4942959999999998"/>
    <n v="2.4942959999999998"/>
    <n v="0"/>
    <n v="0"/>
    <n v="1"/>
    <n v="0"/>
    <n v="0"/>
    <x v="0"/>
    <x v="0"/>
    <m/>
    <m/>
    <m/>
    <n v="2.4744650000000004"/>
    <m/>
    <m/>
    <m/>
    <m/>
    <m/>
    <m/>
    <m/>
    <m/>
    <m/>
    <m/>
    <m/>
    <m/>
    <m/>
    <m/>
    <s v="582192,53"/>
    <s v="6258408,21"/>
    <n v="2.4744650000000004"/>
    <n v="0"/>
    <n v="0"/>
  </r>
  <r>
    <n v="12"/>
    <x v="1229"/>
    <s v=""/>
    <x v="2708"/>
    <n v="2018"/>
    <n v="11304028"/>
    <x v="662"/>
    <x v="1226"/>
    <x v="1188"/>
    <n v="9560"/>
    <s v="Hadsund"/>
    <n v="846"/>
    <n v="292"/>
    <x v="353"/>
    <m/>
    <s v="FJ"/>
    <s v="Fjernvarmeværk"/>
    <n v="353000"/>
    <n v="350030"/>
    <x v="1372"/>
    <x v="0"/>
    <s v="fvv"/>
    <d v="1965-01-01T00:00:00"/>
    <m/>
    <n v="5.5"/>
    <n v="0"/>
    <n v="5.5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78680,57"/>
    <s v="6290772,03"/>
    <n v="0"/>
    <n v="0"/>
    <n v="0"/>
  </r>
  <r>
    <n v="12"/>
    <x v="1230"/>
    <s v=""/>
    <x v="2709"/>
    <n v="2018"/>
    <n v="11304028"/>
    <x v="662"/>
    <x v="1227"/>
    <x v="1189"/>
    <n v="9560"/>
    <s v="Hadsund"/>
    <n v="846"/>
    <n v="292"/>
    <x v="353"/>
    <m/>
    <s v="FJ"/>
    <s v="Fjernvarmeværk"/>
    <n v="353000"/>
    <n v="350030"/>
    <x v="1373"/>
    <x v="0"/>
    <s v="fvv"/>
    <d v="2003-10-01T00:00:00"/>
    <m/>
    <n v="3.5"/>
    <n v="0"/>
    <n v="3.15"/>
    <x v="2133"/>
    <n v="37.371600000000001"/>
    <n v="37.371600000000001"/>
    <n v="0"/>
    <n v="0"/>
    <n v="1"/>
    <n v="0"/>
    <n v="0"/>
    <x v="0"/>
    <x v="0"/>
    <m/>
    <m/>
    <m/>
    <m/>
    <m/>
    <m/>
    <m/>
    <m/>
    <m/>
    <n v="38.310600000000001"/>
    <m/>
    <m/>
    <m/>
    <m/>
    <m/>
    <m/>
    <m/>
    <m/>
    <s v="578544,76"/>
    <s v="6290617,46"/>
    <n v="0"/>
    <n v="38.310600000000001"/>
    <n v="0"/>
  </r>
  <r>
    <n v="12"/>
    <x v="1230"/>
    <s v=""/>
    <x v="2710"/>
    <n v="2018"/>
    <n v="11304028"/>
    <x v="662"/>
    <x v="1227"/>
    <x v="1189"/>
    <n v="9560"/>
    <s v="Hadsund"/>
    <n v="846"/>
    <n v="292"/>
    <x v="353"/>
    <m/>
    <s v="FJ"/>
    <s v="Fjernvarmeværk"/>
    <n v="353000"/>
    <n v="350030"/>
    <x v="1374"/>
    <x v="3"/>
    <s v="fvv"/>
    <d v="2016-04-01T00:00:00"/>
    <m/>
    <n v="4"/>
    <n v="0"/>
    <n v="4"/>
    <x v="2134"/>
    <n v="8.0928000000000004"/>
    <n v="8.0928000000000004"/>
    <n v="0"/>
    <n v="0"/>
    <n v="1"/>
    <n v="0"/>
    <n v="0"/>
    <x v="0"/>
    <x v="0"/>
    <m/>
    <m/>
    <m/>
    <m/>
    <m/>
    <m/>
    <m/>
    <m/>
    <m/>
    <m/>
    <m/>
    <m/>
    <m/>
    <m/>
    <m/>
    <n v="8.0928000000000004"/>
    <m/>
    <m/>
    <s v="578544,76"/>
    <s v="6290617,46"/>
    <n v="0"/>
    <n v="8.0928000000000004"/>
    <n v="0"/>
  </r>
  <r>
    <n v="13"/>
    <x v="1231"/>
    <s v=""/>
    <x v="2711"/>
    <n v="2018"/>
    <n v="14909516"/>
    <x v="663"/>
    <x v="1228"/>
    <x v="1190"/>
    <n v="6040"/>
    <s v="Egtved"/>
    <n v="630"/>
    <n v="141"/>
    <x v="354"/>
    <m/>
    <s v="FJ"/>
    <s v="Fjernvarmeværk"/>
    <n v="353000"/>
    <n v="350030"/>
    <x v="1375"/>
    <x v="0"/>
    <s v="fvv"/>
    <d v="1983-01-01T00:00:00"/>
    <m/>
    <n v="3"/>
    <n v="0"/>
    <n v="2.5"/>
    <x v="21"/>
    <n v="0"/>
    <n v="0"/>
    <n v="0"/>
    <n v="0"/>
    <n v="1"/>
    <n v="0"/>
    <n v="0"/>
    <x v="0"/>
    <x v="0"/>
    <m/>
    <m/>
    <m/>
    <m/>
    <m/>
    <m/>
    <m/>
    <m/>
    <m/>
    <m/>
    <m/>
    <m/>
    <m/>
    <m/>
    <m/>
    <m/>
    <m/>
    <m/>
    <s v="520004,06"/>
    <s v="6163740,05"/>
    <n v="0"/>
    <n v="0"/>
    <n v="0"/>
  </r>
  <r>
    <n v="13"/>
    <x v="1232"/>
    <s v=""/>
    <x v="2712"/>
    <n v="2018"/>
    <n v="14909516"/>
    <x v="663"/>
    <x v="1229"/>
    <x v="1191"/>
    <n v="6040"/>
    <s v="Egtved"/>
    <n v="630"/>
    <n v="141"/>
    <x v="354"/>
    <m/>
    <s v="DC"/>
    <s v="Decentralt værk"/>
    <n v="353000"/>
    <n v="350030"/>
    <x v="1376"/>
    <x v="1"/>
    <s v="kvt"/>
    <d v="1995-01-01T00:00:00"/>
    <m/>
    <n v="9.83"/>
    <n v="3.73"/>
    <n v="4.22"/>
    <x v="2135"/>
    <n v="3.0765600000000002"/>
    <n v="3.0765600000000002"/>
    <n v="2.4041988000000001"/>
    <n v="2.4041988000000001"/>
    <n v="0.24564120517680363"/>
    <n v="0.75435879482319634"/>
    <n v="0"/>
    <x v="0"/>
    <x v="0"/>
    <m/>
    <m/>
    <m/>
    <m/>
    <m/>
    <m/>
    <n v="6.2623043999999997"/>
    <m/>
    <m/>
    <m/>
    <m/>
    <m/>
    <m/>
    <m/>
    <m/>
    <m/>
    <m/>
    <m/>
    <s v="519537"/>
    <s v="6163184"/>
    <n v="6.2623043999999997"/>
    <n v="0"/>
    <n v="0"/>
  </r>
  <r>
    <n v="13"/>
    <x v="1232"/>
    <s v=""/>
    <x v="2713"/>
    <n v="2018"/>
    <n v="14909516"/>
    <x v="663"/>
    <x v="1229"/>
    <x v="1191"/>
    <n v="6040"/>
    <s v="Egtved"/>
    <n v="630"/>
    <n v="141"/>
    <x v="354"/>
    <m/>
    <s v="DC"/>
    <s v="Decentralt værk"/>
    <n v="353000"/>
    <n v="350030"/>
    <x v="56"/>
    <x v="0"/>
    <s v="fvv"/>
    <d v="2006-07-01T00:00:00"/>
    <m/>
    <n v="9.44"/>
    <n v="0"/>
    <n v="8.5"/>
    <x v="2136"/>
    <n v="66.9024"/>
    <n v="66.9024"/>
    <n v="0"/>
    <n v="0"/>
    <n v="1"/>
    <n v="0"/>
    <n v="0"/>
    <x v="0"/>
    <x v="0"/>
    <m/>
    <m/>
    <m/>
    <m/>
    <m/>
    <m/>
    <n v="60.417878399999999"/>
    <m/>
    <m/>
    <m/>
    <m/>
    <m/>
    <m/>
    <m/>
    <m/>
    <m/>
    <m/>
    <m/>
    <s v="519537"/>
    <s v="6163184"/>
    <n v="60.417878399999999"/>
    <n v="0"/>
    <n v="0"/>
  </r>
  <r>
    <n v="13"/>
    <x v="1232"/>
    <s v=""/>
    <x v="2714"/>
    <n v="2018"/>
    <n v="14909516"/>
    <x v="663"/>
    <x v="1229"/>
    <x v="1191"/>
    <n v="6040"/>
    <s v="Egtved"/>
    <n v="630"/>
    <n v="141"/>
    <x v="354"/>
    <m/>
    <s v="DC"/>
    <s v="Decentralt værk"/>
    <n v="353000"/>
    <n v="350030"/>
    <x v="57"/>
    <x v="2"/>
    <s v="fvv"/>
    <d v="2012-09-01T00:00:00"/>
    <m/>
    <n v="4"/>
    <n v="0"/>
    <n v="4"/>
    <x v="2137"/>
    <n v="1.6588799999999999"/>
    <n v="1.6588799999999999"/>
    <n v="0"/>
    <n v="0"/>
    <n v="1"/>
    <n v="0"/>
    <n v="0"/>
    <x v="0"/>
    <x v="0"/>
    <m/>
    <m/>
    <m/>
    <m/>
    <m/>
    <m/>
    <m/>
    <m/>
    <m/>
    <m/>
    <m/>
    <m/>
    <m/>
    <m/>
    <m/>
    <m/>
    <m/>
    <n v="1.7368596000000001"/>
    <s v="519537"/>
    <s v="6163184"/>
    <n v="0"/>
    <n v="0"/>
    <n v="1.7368596000000001"/>
  </r>
  <r>
    <n v="13"/>
    <x v="1233"/>
    <s v=""/>
    <x v="2715"/>
    <n v="2018"/>
    <n v="14909516"/>
    <x v="663"/>
    <x v="1230"/>
    <x v="1192"/>
    <n v="6040"/>
    <s v="Egtved"/>
    <n v="630"/>
    <n v="141"/>
    <x v="354"/>
    <m/>
    <s v="FJ"/>
    <s v="Fjernvarmeværk"/>
    <n v="353000"/>
    <n v="350030"/>
    <x v="1377"/>
    <x v="3"/>
    <s v="fvv"/>
    <d v="2016-04-01T00:00:00"/>
    <m/>
    <n v="7"/>
    <n v="0"/>
    <n v="7"/>
    <x v="2138"/>
    <n v="17.74728"/>
    <n v="17.722079999999998"/>
    <n v="0"/>
    <n v="0"/>
    <n v="1"/>
    <n v="0"/>
    <n v="0"/>
    <x v="0"/>
    <x v="0"/>
    <m/>
    <m/>
    <m/>
    <m/>
    <m/>
    <m/>
    <m/>
    <m/>
    <m/>
    <m/>
    <m/>
    <m/>
    <m/>
    <m/>
    <m/>
    <n v="17.74728"/>
    <m/>
    <m/>
    <s v="520285,25"/>
    <s v="6163911,36"/>
    <n v="0"/>
    <n v="17.74728"/>
    <n v="0"/>
  </r>
  <r>
    <n v="14"/>
    <x v="1234"/>
    <s v=""/>
    <x v="2716"/>
    <n v="2018"/>
    <n v="20023317"/>
    <x v="664"/>
    <x v="1231"/>
    <x v="1193"/>
    <n v="9330"/>
    <s v="Dronninglund"/>
    <n v="810"/>
    <n v="283"/>
    <x v="355"/>
    <m/>
    <s v="DC"/>
    <s v="Decentralt værk"/>
    <n v="353000"/>
    <n v="350030"/>
    <x v="1378"/>
    <x v="1"/>
    <s v="kvt"/>
    <d v="1993-01-01T00:00:00"/>
    <m/>
    <n v="1.85"/>
    <n v="0.73"/>
    <n v="0.96"/>
    <x v="2139"/>
    <n v="2.2449599999999998"/>
    <n v="2.2427999999999999"/>
    <n v="1.5084"/>
    <n v="1.5084"/>
    <n v="0.27820482049186401"/>
    <n v="0.72179517950813599"/>
    <n v="0"/>
    <x v="0"/>
    <x v="0"/>
    <m/>
    <m/>
    <m/>
    <m/>
    <m/>
    <m/>
    <n v="4.0347251999999996"/>
    <m/>
    <m/>
    <m/>
    <m/>
    <m/>
    <m/>
    <m/>
    <m/>
    <m/>
    <m/>
    <m/>
    <s v="577623,23"/>
    <s v="6345716,77"/>
    <n v="4.0347251999999996"/>
    <n v="0"/>
    <n v="0"/>
  </r>
  <r>
    <n v="14"/>
    <x v="1234"/>
    <s v=""/>
    <x v="2717"/>
    <n v="2018"/>
    <n v="20023317"/>
    <x v="664"/>
    <x v="1231"/>
    <x v="1193"/>
    <n v="9330"/>
    <s v="Dronninglund"/>
    <n v="810"/>
    <n v="283"/>
    <x v="355"/>
    <m/>
    <s v="DC"/>
    <s v="Decentralt værk"/>
    <n v="353000"/>
    <n v="350030"/>
    <x v="1379"/>
    <x v="0"/>
    <s v="fvv"/>
    <d v="2012-01-01T00:00:00"/>
    <m/>
    <n v="3.36"/>
    <n v="0"/>
    <n v="2.91"/>
    <x v="2140"/>
    <n v="15.606"/>
    <n v="15.516"/>
    <n v="0"/>
    <n v="0"/>
    <n v="1"/>
    <n v="0"/>
    <n v="0"/>
    <x v="0"/>
    <x v="0"/>
    <m/>
    <m/>
    <m/>
    <m/>
    <m/>
    <m/>
    <n v="15.7950936"/>
    <m/>
    <m/>
    <m/>
    <m/>
    <m/>
    <m/>
    <m/>
    <m/>
    <m/>
    <m/>
    <m/>
    <s v="577623,23"/>
    <s v="6345716,77"/>
    <n v="15.7950936"/>
    <n v="0"/>
    <n v="0"/>
  </r>
  <r>
    <n v="14"/>
    <x v="1234"/>
    <s v=""/>
    <x v="2718"/>
    <n v="2018"/>
    <n v="20023317"/>
    <x v="664"/>
    <x v="1231"/>
    <x v="1193"/>
    <n v="9330"/>
    <s v="Dronninglund"/>
    <n v="810"/>
    <n v="283"/>
    <x v="355"/>
    <m/>
    <s v="DC"/>
    <s v="Decentralt værk"/>
    <n v="353000"/>
    <n v="350030"/>
    <x v="1380"/>
    <x v="3"/>
    <s v="fvv"/>
    <d v="2014-04-01T00:00:00"/>
    <m/>
    <n v="2.1"/>
    <n v="0"/>
    <n v="2.1"/>
    <x v="2141"/>
    <n v="4.6943999999999999"/>
    <n v="4.6943999999999999"/>
    <n v="0"/>
    <n v="0"/>
    <n v="1"/>
    <n v="0"/>
    <n v="0"/>
    <x v="0"/>
    <x v="0"/>
    <m/>
    <m/>
    <m/>
    <m/>
    <m/>
    <m/>
    <m/>
    <m/>
    <m/>
    <m/>
    <m/>
    <m/>
    <m/>
    <m/>
    <m/>
    <n v="4.6943999999999999"/>
    <m/>
    <m/>
    <s v="577623,23"/>
    <s v="6345716,77"/>
    <n v="0"/>
    <n v="4.6943999999999999"/>
    <n v="0"/>
  </r>
  <r>
    <n v="15"/>
    <x v="1235"/>
    <s v=""/>
    <x v="2719"/>
    <n v="2018"/>
    <n v="25387910"/>
    <x v="665"/>
    <x v="1232"/>
    <x v="1194"/>
    <n v="5620"/>
    <s v="Glamsbjerg"/>
    <n v="420"/>
    <n v="77"/>
    <x v="81"/>
    <m/>
    <s v="DC"/>
    <s v="Decentralt værk"/>
    <n v="353000"/>
    <n v="350030"/>
    <x v="54"/>
    <x v="1"/>
    <s v="kvt"/>
    <d v="1994-07-01T00:00:00"/>
    <m/>
    <n v="7.9"/>
    <n v="3.7"/>
    <n v="4.2"/>
    <x v="2142"/>
    <n v="0.85824"/>
    <n v="0.85824"/>
    <n v="0.72"/>
    <n v="0.70509599999999995"/>
    <n v="0.22317709064697017"/>
    <n v="0.77682290935302989"/>
    <n v="0"/>
    <x v="0"/>
    <x v="0"/>
    <m/>
    <m/>
    <m/>
    <m/>
    <m/>
    <m/>
    <n v="1.9227780000000001"/>
    <m/>
    <m/>
    <m/>
    <m/>
    <m/>
    <m/>
    <m/>
    <m/>
    <m/>
    <m/>
    <m/>
    <s v="570172,34"/>
    <s v="6126158,97"/>
    <n v="1.9227780000000001"/>
    <n v="0"/>
    <n v="0"/>
  </r>
  <r>
    <n v="15"/>
    <x v="1235"/>
    <s v=""/>
    <x v="2720"/>
    <n v="2018"/>
    <n v="25387910"/>
    <x v="665"/>
    <x v="1232"/>
    <x v="1194"/>
    <n v="5620"/>
    <s v="Glamsbjerg"/>
    <n v="420"/>
    <n v="77"/>
    <x v="81"/>
    <m/>
    <s v="DC"/>
    <s v="Decentralt værk"/>
    <n v="353000"/>
    <n v="350030"/>
    <x v="13"/>
    <x v="0"/>
    <s v="fvv"/>
    <d v="1985-01-01T00:00:00"/>
    <m/>
    <n v="4.7"/>
    <n v="0"/>
    <n v="4.7"/>
    <x v="2143"/>
    <n v="12.6"/>
    <n v="12.6"/>
    <n v="0"/>
    <n v="0"/>
    <n v="1"/>
    <n v="0"/>
    <n v="0"/>
    <x v="0"/>
    <x v="0"/>
    <m/>
    <m/>
    <m/>
    <m/>
    <m/>
    <m/>
    <n v="12.626301600000001"/>
    <m/>
    <m/>
    <m/>
    <m/>
    <m/>
    <m/>
    <m/>
    <m/>
    <m/>
    <m/>
    <m/>
    <s v="570172,34"/>
    <s v="6126158,97"/>
    <n v="12.626301600000001"/>
    <n v="0"/>
    <n v="0"/>
  </r>
  <r>
    <n v="15"/>
    <x v="1235"/>
    <s v=""/>
    <x v="2721"/>
    <n v="2018"/>
    <n v="25387910"/>
    <x v="665"/>
    <x v="1232"/>
    <x v="1194"/>
    <n v="5620"/>
    <s v="Glamsbjerg"/>
    <n v="420"/>
    <n v="77"/>
    <x v="81"/>
    <m/>
    <s v="DC"/>
    <s v="Decentralt værk"/>
    <n v="353000"/>
    <n v="350030"/>
    <x v="16"/>
    <x v="0"/>
    <s v="fvv"/>
    <d v="1994-07-01T00:00:00"/>
    <m/>
    <n v="3.9"/>
    <n v="0"/>
    <n v="3.7"/>
    <x v="21"/>
    <n v="0"/>
    <n v="0"/>
    <n v="0"/>
    <n v="0"/>
    <n v="1"/>
    <n v="0"/>
    <n v="0"/>
    <x v="0"/>
    <x v="0"/>
    <m/>
    <m/>
    <m/>
    <m/>
    <m/>
    <m/>
    <m/>
    <m/>
    <m/>
    <m/>
    <m/>
    <m/>
    <m/>
    <m/>
    <m/>
    <m/>
    <m/>
    <m/>
    <s v="570172,34"/>
    <s v="6126158,97"/>
    <n v="0"/>
    <n v="0"/>
    <n v="0"/>
  </r>
  <r>
    <n v="15"/>
    <x v="1236"/>
    <s v=""/>
    <x v="2722"/>
    <n v="2018"/>
    <n v="25387910"/>
    <x v="665"/>
    <x v="1233"/>
    <x v="1195"/>
    <n v="5620"/>
    <s v="Glamsbjerg"/>
    <n v="420"/>
    <n v="77"/>
    <x v="81"/>
    <m/>
    <s v="FJ"/>
    <s v="Fjernvarmeværk"/>
    <n v="353000"/>
    <n v="350030"/>
    <x v="3"/>
    <x v="0"/>
    <s v="fvv"/>
    <d v="2007-10-22T00:00:00"/>
    <m/>
    <n v="2"/>
    <n v="0"/>
    <n v="2"/>
    <x v="2144"/>
    <n v="36.693359999999998"/>
    <n v="36.693359999999998"/>
    <n v="0"/>
    <n v="0"/>
    <n v="1"/>
    <n v="0"/>
    <n v="0"/>
    <x v="0"/>
    <x v="0"/>
    <m/>
    <m/>
    <m/>
    <m/>
    <m/>
    <m/>
    <m/>
    <m/>
    <m/>
    <m/>
    <n v="33.543972000000004"/>
    <m/>
    <m/>
    <m/>
    <m/>
    <m/>
    <m/>
    <m/>
    <s v="570015"/>
    <s v="6125959"/>
    <n v="0"/>
    <n v="33.543972000000004"/>
    <n v="0"/>
  </r>
  <r>
    <n v="16"/>
    <x v="1237"/>
    <s v=""/>
    <x v="2723"/>
    <n v="2018"/>
    <n v="25161513"/>
    <x v="666"/>
    <x v="1234"/>
    <x v="1196"/>
    <n v="7430"/>
    <s v="Ikast"/>
    <n v="756"/>
    <n v="163"/>
    <x v="58"/>
    <n v="1"/>
    <s v="FJ"/>
    <s v="Fjernvarmeværk"/>
    <n v="351100"/>
    <n v="350010"/>
    <x v="13"/>
    <x v="0"/>
    <s v="fvv"/>
    <d v="2005-05-01T00:00:00"/>
    <m/>
    <n v="12"/>
    <n v="0"/>
    <n v="12"/>
    <x v="2145"/>
    <n v="8.4779999999999998"/>
    <n v="8.4779999999999998"/>
    <n v="0"/>
    <n v="0"/>
    <n v="1"/>
    <n v="0"/>
    <n v="0"/>
    <x v="0"/>
    <x v="0"/>
    <m/>
    <m/>
    <m/>
    <m/>
    <m/>
    <m/>
    <n v="8.0729351999999999"/>
    <m/>
    <m/>
    <m/>
    <m/>
    <m/>
    <m/>
    <m/>
    <m/>
    <m/>
    <m/>
    <m/>
    <s v="508414,57"/>
    <s v="6221211,22"/>
    <n v="8.0729351999999999"/>
    <n v="0"/>
    <n v="0"/>
  </r>
  <r>
    <n v="16"/>
    <x v="1237"/>
    <s v=""/>
    <x v="2724"/>
    <n v="2018"/>
    <n v="25161513"/>
    <x v="666"/>
    <x v="1234"/>
    <x v="1196"/>
    <n v="7430"/>
    <s v="Ikast"/>
    <n v="756"/>
    <n v="163"/>
    <x v="58"/>
    <n v="1"/>
    <s v="FJ"/>
    <s v="Fjernvarmeværk"/>
    <n v="351100"/>
    <n v="350010"/>
    <x v="16"/>
    <x v="0"/>
    <s v="fvv"/>
    <d v="2005-05-01T00:00:00"/>
    <m/>
    <n v="12"/>
    <n v="0"/>
    <n v="12"/>
    <x v="2146"/>
    <n v="13.37904"/>
    <n v="13.37904"/>
    <n v="0"/>
    <n v="0"/>
    <n v="1"/>
    <n v="0"/>
    <n v="0"/>
    <x v="0"/>
    <x v="0"/>
    <m/>
    <m/>
    <m/>
    <m/>
    <m/>
    <m/>
    <n v="12.7384092"/>
    <m/>
    <m/>
    <m/>
    <m/>
    <m/>
    <m/>
    <m/>
    <m/>
    <m/>
    <m/>
    <m/>
    <s v="508414,57"/>
    <s v="6221211,22"/>
    <n v="12.7384092"/>
    <n v="0"/>
    <n v="0"/>
  </r>
  <r>
    <n v="16"/>
    <x v="1237"/>
    <s v=""/>
    <x v="2725"/>
    <n v="2018"/>
    <n v="25161513"/>
    <x v="666"/>
    <x v="1234"/>
    <x v="1196"/>
    <n v="7430"/>
    <s v="Ikast"/>
    <n v="756"/>
    <n v="163"/>
    <x v="58"/>
    <n v="1"/>
    <s v="FJ"/>
    <s v="Fjernvarmeværk"/>
    <n v="351100"/>
    <n v="350010"/>
    <x v="76"/>
    <x v="0"/>
    <s v="fvv"/>
    <d v="1997-12-01T00:00:00"/>
    <m/>
    <n v="13"/>
    <n v="0"/>
    <n v="13"/>
    <x v="2147"/>
    <n v="9.6119999999999997E-2"/>
    <n v="9.6119999999999997E-2"/>
    <n v="0"/>
    <n v="0"/>
    <n v="1"/>
    <n v="0"/>
    <n v="0"/>
    <x v="0"/>
    <x v="0"/>
    <m/>
    <m/>
    <m/>
    <n v="0.1126318"/>
    <m/>
    <m/>
    <m/>
    <m/>
    <m/>
    <m/>
    <m/>
    <m/>
    <m/>
    <m/>
    <m/>
    <m/>
    <m/>
    <m/>
    <s v="508414,57"/>
    <s v="6221211,22"/>
    <n v="0.1126318"/>
    <n v="0"/>
    <n v="0"/>
  </r>
  <r>
    <n v="16"/>
    <x v="1237"/>
    <s v=""/>
    <x v="2726"/>
    <n v="2018"/>
    <n v="25161513"/>
    <x v="666"/>
    <x v="1234"/>
    <x v="1196"/>
    <n v="7430"/>
    <s v="Ikast"/>
    <n v="756"/>
    <n v="163"/>
    <x v="58"/>
    <n v="1"/>
    <s v="FJ"/>
    <s v="Fjernvarmeværk"/>
    <n v="351100"/>
    <n v="350010"/>
    <x v="4"/>
    <x v="0"/>
    <s v="fvv"/>
    <d v="1997-12-01T00:00:00"/>
    <m/>
    <n v="11"/>
    <n v="0"/>
    <n v="11"/>
    <x v="2148"/>
    <n v="50.323680000000003"/>
    <n v="50.323680000000003"/>
    <n v="0"/>
    <n v="0"/>
    <n v="1"/>
    <n v="0"/>
    <n v="0"/>
    <x v="0"/>
    <x v="0"/>
    <m/>
    <m/>
    <m/>
    <m/>
    <m/>
    <m/>
    <n v="47.814861599999993"/>
    <m/>
    <m/>
    <m/>
    <m/>
    <m/>
    <m/>
    <m/>
    <m/>
    <m/>
    <m/>
    <m/>
    <s v="508414,57"/>
    <s v="6221211,22"/>
    <n v="47.814861599999993"/>
    <n v="0"/>
    <n v="0"/>
  </r>
  <r>
    <n v="16"/>
    <x v="1238"/>
    <s v=""/>
    <x v="2727"/>
    <n v="2018"/>
    <n v="25161513"/>
    <x v="666"/>
    <x v="1235"/>
    <x v="1197"/>
    <n v="7430"/>
    <s v="Ikast"/>
    <n v="756"/>
    <n v="163"/>
    <x v="58"/>
    <m/>
    <s v="DC"/>
    <s v="Decentralt værk"/>
    <n v="353000"/>
    <n v="350030"/>
    <x v="1381"/>
    <x v="0"/>
    <s v="fvv"/>
    <d v="1977-06-01T00:00:00"/>
    <m/>
    <n v="2.44"/>
    <n v="0"/>
    <n v="2.3199999999999998"/>
    <x v="2149"/>
    <n v="13.8096"/>
    <n v="13.8096"/>
    <n v="0"/>
    <n v="0"/>
    <n v="1"/>
    <n v="0"/>
    <n v="0"/>
    <x v="0"/>
    <x v="0"/>
    <m/>
    <m/>
    <m/>
    <m/>
    <m/>
    <m/>
    <n v="13.718707200000001"/>
    <m/>
    <m/>
    <m/>
    <m/>
    <m/>
    <m/>
    <m/>
    <m/>
    <m/>
    <m/>
    <m/>
    <s v="512766,92"/>
    <s v="6216745,51"/>
    <n v="13.718707200000001"/>
    <n v="0"/>
    <n v="0"/>
  </r>
  <r>
    <n v="16"/>
    <x v="1238"/>
    <s v=""/>
    <x v="2728"/>
    <n v="2018"/>
    <n v="25161513"/>
    <x v="666"/>
    <x v="1235"/>
    <x v="1197"/>
    <n v="7430"/>
    <s v="Ikast"/>
    <n v="756"/>
    <n v="163"/>
    <x v="58"/>
    <m/>
    <s v="DC"/>
    <s v="Decentralt værk"/>
    <n v="353000"/>
    <n v="350030"/>
    <x v="1382"/>
    <x v="1"/>
    <s v="kvt"/>
    <d v="2006-08-15T00:00:00"/>
    <m/>
    <n v="3.33"/>
    <n v="1.42"/>
    <n v="1.72"/>
    <x v="2150"/>
    <n v="3.4704000000000002"/>
    <n v="3.4704000000000002"/>
    <n v="2.8569708"/>
    <n v="2.8569708"/>
    <n v="0.25160450069295642"/>
    <n v="0.74839549930704363"/>
    <n v="0"/>
    <x v="0"/>
    <x v="0"/>
    <m/>
    <m/>
    <m/>
    <m/>
    <m/>
    <m/>
    <n v="6.8965379999999996"/>
    <m/>
    <m/>
    <m/>
    <m/>
    <m/>
    <m/>
    <m/>
    <m/>
    <m/>
    <m/>
    <m/>
    <s v="512766,92"/>
    <s v="6216745,51"/>
    <n v="6.8965379999999996"/>
    <n v="0"/>
    <n v="0"/>
  </r>
  <r>
    <n v="16"/>
    <x v="1238"/>
    <s v=""/>
    <x v="2729"/>
    <n v="2018"/>
    <n v="25161513"/>
    <x v="666"/>
    <x v="1235"/>
    <x v="1197"/>
    <n v="7430"/>
    <s v="Ikast"/>
    <n v="756"/>
    <n v="163"/>
    <x v="58"/>
    <m/>
    <s v="DC"/>
    <s v="Decentralt værk"/>
    <n v="353000"/>
    <n v="350030"/>
    <x v="1383"/>
    <x v="3"/>
    <s v="fvv"/>
    <d v="2014-08-13T00:00:00"/>
    <m/>
    <n v="2.1"/>
    <n v="0"/>
    <n v="2.1"/>
    <x v="2151"/>
    <n v="3.9348000000000001"/>
    <n v="3.9348000000000001"/>
    <n v="0"/>
    <n v="0"/>
    <n v="1"/>
    <n v="0"/>
    <n v="0"/>
    <x v="0"/>
    <x v="0"/>
    <m/>
    <m/>
    <m/>
    <m/>
    <m/>
    <m/>
    <m/>
    <m/>
    <m/>
    <m/>
    <m/>
    <m/>
    <m/>
    <m/>
    <m/>
    <n v="3.9348000000000001"/>
    <m/>
    <m/>
    <s v="512766,92"/>
    <s v="6216745,51"/>
    <n v="0"/>
    <n v="3.9348000000000001"/>
    <n v="0"/>
  </r>
  <r>
    <n v="16"/>
    <x v="1239"/>
    <s v=""/>
    <x v="2730"/>
    <n v="2018"/>
    <n v="25161513"/>
    <x v="666"/>
    <x v="1236"/>
    <x v="1198"/>
    <n v="7441"/>
    <s v="Bording"/>
    <n v="756"/>
    <n v="163"/>
    <x v="58"/>
    <m/>
    <s v="DC"/>
    <s v="Decentralt værk"/>
    <n v="353000"/>
    <n v="350030"/>
    <x v="1384"/>
    <x v="1"/>
    <s v="kvt"/>
    <d v="1996-12-01T00:00:00"/>
    <m/>
    <n v="2.69"/>
    <n v="1.04"/>
    <n v="1.5"/>
    <x v="2152"/>
    <n v="4.8743999999999996"/>
    <n v="4.8743999999999996"/>
    <n v="3.1818240000000002"/>
    <n v="3.1609080000000001"/>
    <n v="0.27821429980405821"/>
    <n v="0.72178570019594179"/>
    <n v="0"/>
    <x v="0"/>
    <x v="0"/>
    <m/>
    <m/>
    <m/>
    <m/>
    <m/>
    <m/>
    <n v="8.7601535999999989"/>
    <m/>
    <m/>
    <m/>
    <m/>
    <m/>
    <m/>
    <m/>
    <m/>
    <m/>
    <m/>
    <m/>
    <s v="517304,44"/>
    <s v="6222206,79"/>
    <n v="8.7601535999999989"/>
    <n v="0"/>
    <n v="0"/>
  </r>
  <r>
    <n v="16"/>
    <x v="1239"/>
    <s v=""/>
    <x v="2731"/>
    <n v="2018"/>
    <n v="25161513"/>
    <x v="666"/>
    <x v="1236"/>
    <x v="1198"/>
    <n v="7441"/>
    <s v="Bording"/>
    <n v="756"/>
    <n v="163"/>
    <x v="58"/>
    <m/>
    <s v="DC"/>
    <s v="Decentralt værk"/>
    <n v="353000"/>
    <n v="350030"/>
    <x v="1385"/>
    <x v="1"/>
    <s v="kvt"/>
    <d v="1996-12-01T00:00:00"/>
    <m/>
    <n v="2.69"/>
    <n v="1.04"/>
    <n v="1.5"/>
    <x v="2153"/>
    <n v="4.0212000000000003"/>
    <n v="4.0212000000000003"/>
    <n v="2.5963560000000001"/>
    <n v="2.5792920000000001"/>
    <n v="0.28127220652883911"/>
    <n v="0.71872779347116089"/>
    <n v="0"/>
    <x v="0"/>
    <x v="0"/>
    <m/>
    <m/>
    <m/>
    <m/>
    <m/>
    <m/>
    <n v="7.1482355999999996"/>
    <m/>
    <m/>
    <m/>
    <m/>
    <m/>
    <m/>
    <m/>
    <m/>
    <m/>
    <m/>
    <m/>
    <s v="517304,44"/>
    <s v="6222206,79"/>
    <n v="7.1482355999999996"/>
    <n v="0"/>
    <n v="0"/>
  </r>
  <r>
    <n v="16"/>
    <x v="1239"/>
    <s v=""/>
    <x v="2732"/>
    <n v="2018"/>
    <n v="25161513"/>
    <x v="666"/>
    <x v="1236"/>
    <x v="1198"/>
    <n v="7441"/>
    <s v="Bording"/>
    <n v="756"/>
    <n v="163"/>
    <x v="58"/>
    <m/>
    <s v="DC"/>
    <s v="Decentralt værk"/>
    <n v="353000"/>
    <n v="350030"/>
    <x v="1386"/>
    <x v="1"/>
    <s v="kvt"/>
    <d v="1996-12-01T00:00:00"/>
    <m/>
    <n v="2.69"/>
    <n v="1.04"/>
    <n v="1.5"/>
    <x v="2154"/>
    <n v="5.2704000000000004"/>
    <n v="5.2704000000000004"/>
    <n v="3.3960599999999999"/>
    <n v="3.3737400000000002"/>
    <n v="0.28183970482296272"/>
    <n v="0.71816029517703728"/>
    <n v="0"/>
    <x v="0"/>
    <x v="0"/>
    <m/>
    <m/>
    <m/>
    <m/>
    <m/>
    <m/>
    <n v="9.3499955999999997"/>
    <m/>
    <m/>
    <m/>
    <m/>
    <m/>
    <m/>
    <m/>
    <m/>
    <m/>
    <m/>
    <m/>
    <s v="517304,44"/>
    <s v="6222206,79"/>
    <n v="9.3499955999999997"/>
    <n v="0"/>
    <n v="0"/>
  </r>
  <r>
    <n v="16"/>
    <x v="1239"/>
    <s v=""/>
    <x v="2733"/>
    <n v="2018"/>
    <n v="25161513"/>
    <x v="666"/>
    <x v="1236"/>
    <x v="1198"/>
    <n v="7441"/>
    <s v="Bording"/>
    <n v="756"/>
    <n v="163"/>
    <x v="58"/>
    <m/>
    <s v="DC"/>
    <s v="Decentralt værk"/>
    <n v="353000"/>
    <n v="350030"/>
    <x v="1387"/>
    <x v="1"/>
    <s v="kvt"/>
    <d v="1996-12-01T00:00:00"/>
    <m/>
    <n v="2.69"/>
    <n v="1.04"/>
    <n v="1.5"/>
    <x v="2155"/>
    <n v="6.2207999999999997"/>
    <n v="6.2207999999999997"/>
    <n v="3.947292"/>
    <n v="3.9213719999999999"/>
    <n v="0.28620786177220303"/>
    <n v="0.71379213822779697"/>
    <n v="0"/>
    <x v="0"/>
    <x v="0"/>
    <m/>
    <m/>
    <m/>
    <m/>
    <m/>
    <m/>
    <n v="10.867626"/>
    <m/>
    <m/>
    <m/>
    <m/>
    <m/>
    <m/>
    <m/>
    <m/>
    <m/>
    <m/>
    <m/>
    <s v="517304,44"/>
    <s v="6222206,79"/>
    <n v="10.867626"/>
    <n v="0"/>
    <n v="0"/>
  </r>
  <r>
    <n v="16"/>
    <x v="1239"/>
    <s v=""/>
    <x v="2734"/>
    <n v="2018"/>
    <n v="25161513"/>
    <x v="666"/>
    <x v="1236"/>
    <x v="1198"/>
    <n v="7441"/>
    <s v="Bording"/>
    <n v="756"/>
    <n v="163"/>
    <x v="58"/>
    <m/>
    <s v="DC"/>
    <s v="Decentralt værk"/>
    <n v="353000"/>
    <n v="350030"/>
    <x v="1388"/>
    <x v="0"/>
    <s v="fvv"/>
    <d v="1989-01-01T00:00:00"/>
    <m/>
    <n v="5"/>
    <n v="0"/>
    <n v="5"/>
    <x v="2156"/>
    <n v="37.0152"/>
    <n v="37.0152"/>
    <n v="0"/>
    <n v="0"/>
    <n v="1"/>
    <n v="0"/>
    <n v="0"/>
    <x v="0"/>
    <x v="0"/>
    <m/>
    <m/>
    <m/>
    <m/>
    <m/>
    <m/>
    <n v="35.901597600000002"/>
    <m/>
    <m/>
    <m/>
    <m/>
    <m/>
    <m/>
    <m/>
    <m/>
    <m/>
    <m/>
    <m/>
    <s v="517304,44"/>
    <s v="6222206,79"/>
    <n v="35.901597600000002"/>
    <n v="0"/>
    <n v="0"/>
  </r>
  <r>
    <n v="16"/>
    <x v="1239"/>
    <s v=""/>
    <x v="2735"/>
    <n v="2018"/>
    <n v="25161513"/>
    <x v="666"/>
    <x v="1236"/>
    <x v="1198"/>
    <n v="7441"/>
    <s v="Bording"/>
    <n v="756"/>
    <n v="163"/>
    <x v="58"/>
    <m/>
    <s v="DC"/>
    <s v="Decentralt værk"/>
    <n v="353000"/>
    <n v="350030"/>
    <x v="1388"/>
    <x v="0"/>
    <s v="fvv"/>
    <d v="1981-01-01T00:00:00"/>
    <m/>
    <n v="4.5"/>
    <n v="0"/>
    <n v="4.5"/>
    <x v="2157"/>
    <n v="26.863199999999999"/>
    <n v="26.863199999999999"/>
    <n v="0"/>
    <n v="0"/>
    <n v="1"/>
    <n v="0"/>
    <n v="0"/>
    <x v="0"/>
    <x v="0"/>
    <m/>
    <m/>
    <m/>
    <m/>
    <m/>
    <m/>
    <n v="26.055018"/>
    <m/>
    <m/>
    <m/>
    <m/>
    <m/>
    <m/>
    <m/>
    <m/>
    <m/>
    <m/>
    <m/>
    <s v="517304,44"/>
    <s v="6222206,79"/>
    <n v="26.055018"/>
    <n v="0"/>
    <n v="0"/>
  </r>
  <r>
    <n v="16"/>
    <x v="1240"/>
    <s v=""/>
    <x v="2736"/>
    <n v="2018"/>
    <n v="25161513"/>
    <x v="666"/>
    <x v="1237"/>
    <x v="1199"/>
    <n v="7442"/>
    <s v="Engesvang"/>
    <n v="756"/>
    <n v="174"/>
    <x v="356"/>
    <m/>
    <s v="DC"/>
    <s v="Decentralt værk"/>
    <n v="353000"/>
    <n v="350030"/>
    <x v="59"/>
    <x v="0"/>
    <s v="fvv"/>
    <d v="1981-07-01T00:00:00"/>
    <m/>
    <n v="8.1199999999999992"/>
    <n v="0"/>
    <n v="7.66"/>
    <x v="2158"/>
    <n v="17.845199999999998"/>
    <n v="17.845199999999998"/>
    <n v="0"/>
    <n v="0"/>
    <n v="1"/>
    <n v="0"/>
    <n v="0"/>
    <x v="0"/>
    <x v="0"/>
    <m/>
    <m/>
    <m/>
    <m/>
    <m/>
    <m/>
    <n v="17.2686888"/>
    <m/>
    <m/>
    <m/>
    <m/>
    <m/>
    <m/>
    <m/>
    <m/>
    <m/>
    <m/>
    <m/>
    <s v="521825,51"/>
    <s v="6225024,48"/>
    <n v="17.2686888"/>
    <n v="0"/>
    <n v="0"/>
  </r>
  <r>
    <n v="16"/>
    <x v="1240"/>
    <s v=""/>
    <x v="2737"/>
    <n v="2018"/>
    <n v="25161513"/>
    <x v="666"/>
    <x v="1237"/>
    <x v="1199"/>
    <n v="7442"/>
    <s v="Engesvang"/>
    <n v="756"/>
    <n v="174"/>
    <x v="356"/>
    <m/>
    <s v="DC"/>
    <s v="Decentralt værk"/>
    <n v="353000"/>
    <n v="350030"/>
    <x v="229"/>
    <x v="1"/>
    <s v="kvt"/>
    <d v="1995-01-01T00:00:00"/>
    <m/>
    <n v="7.37"/>
    <n v="3.06"/>
    <n v="3.57"/>
    <x v="2159"/>
    <n v="3.5683199999999999"/>
    <n v="3.5683199999999999"/>
    <n v="2.9580731999999998"/>
    <n v="2.9580731999999998"/>
    <n v="0.24388611561658505"/>
    <n v="0.75611388438341498"/>
    <n v="0"/>
    <x v="0"/>
    <x v="0"/>
    <m/>
    <m/>
    <m/>
    <m/>
    <m/>
    <m/>
    <n v="7.3155456000000001"/>
    <m/>
    <m/>
    <m/>
    <m/>
    <m/>
    <m/>
    <m/>
    <m/>
    <m/>
    <m/>
    <m/>
    <s v="521825,51"/>
    <s v="6225024,48"/>
    <n v="7.3155456000000001"/>
    <n v="0"/>
    <n v="0"/>
  </r>
  <r>
    <n v="16"/>
    <x v="1241"/>
    <s v=""/>
    <x v="2738"/>
    <n v="2018"/>
    <n v="25161513"/>
    <x v="666"/>
    <x v="1238"/>
    <x v="1200"/>
    <n v="7442"/>
    <s v="Engesvang"/>
    <n v="756"/>
    <n v="174"/>
    <x v="356"/>
    <m/>
    <s v="FJ"/>
    <s v="Fjernvarmeværk"/>
    <n v="353000"/>
    <n v="350030"/>
    <x v="3"/>
    <x v="0"/>
    <s v="fvv"/>
    <d v="2015-12-01T00:00:00"/>
    <m/>
    <n v="2.2349999999999999"/>
    <n v="0"/>
    <n v="2"/>
    <x v="2160"/>
    <n v="40.0824"/>
    <n v="40.0824"/>
    <n v="0"/>
    <n v="0"/>
    <n v="1"/>
    <n v="0"/>
    <n v="0"/>
    <x v="0"/>
    <x v="0"/>
    <m/>
    <m/>
    <m/>
    <m/>
    <m/>
    <m/>
    <m/>
    <m/>
    <m/>
    <m/>
    <m/>
    <n v="48.833400000000005"/>
    <m/>
    <m/>
    <m/>
    <m/>
    <m/>
    <m/>
    <s v="521861,31"/>
    <s v="6224149,86"/>
    <n v="0"/>
    <n v="48.833400000000005"/>
    <n v="0"/>
  </r>
  <r>
    <n v="18"/>
    <x v="1242"/>
    <s v=""/>
    <x v="2739"/>
    <n v="2018"/>
    <n v="22831615"/>
    <x v="667"/>
    <x v="1239"/>
    <x v="1201"/>
    <n v="8541"/>
    <s v="Skødstrup"/>
    <n v="751"/>
    <n v="206"/>
    <x v="69"/>
    <m/>
    <s v="FJ"/>
    <s v="Fjernvarmeværk"/>
    <n v="353000"/>
    <n v="350030"/>
    <x v="1389"/>
    <x v="0"/>
    <s v="fvv"/>
    <d v="1969-01-01T00:00:00"/>
    <m/>
    <n v="12"/>
    <n v="0"/>
    <n v="11.5"/>
    <x v="21"/>
    <n v="0"/>
    <n v="0"/>
    <n v="0"/>
    <n v="0"/>
    <n v="1"/>
    <n v="0"/>
    <n v="0"/>
    <x v="0"/>
    <x v="0"/>
    <m/>
    <m/>
    <m/>
    <m/>
    <m/>
    <m/>
    <m/>
    <m/>
    <m/>
    <m/>
    <m/>
    <m/>
    <m/>
    <m/>
    <m/>
    <m/>
    <m/>
    <m/>
    <s v="581109,69"/>
    <s v="6237618"/>
    <n v="0"/>
    <n v="0"/>
    <n v="0"/>
  </r>
  <r>
    <n v="18"/>
    <x v="1243"/>
    <s v=""/>
    <x v="2740"/>
    <n v="2018"/>
    <n v="22831615"/>
    <x v="667"/>
    <x v="1240"/>
    <x v="1202"/>
    <n v="8541"/>
    <s v="Skødstrup"/>
    <n v="751"/>
    <n v="206"/>
    <x v="69"/>
    <m/>
    <s v="FJ"/>
    <s v="Fjernvarmeværk"/>
    <n v="353000"/>
    <n v="350030"/>
    <x v="1390"/>
    <x v="0"/>
    <s v="fvv"/>
    <d v="1968-01-01T00:00:00"/>
    <m/>
    <n v="10"/>
    <n v="0"/>
    <n v="10"/>
    <x v="21"/>
    <n v="0"/>
    <n v="0"/>
    <n v="0"/>
    <n v="0"/>
    <n v="1"/>
    <n v="0"/>
    <n v="0"/>
    <x v="0"/>
    <x v="0"/>
    <m/>
    <m/>
    <m/>
    <m/>
    <m/>
    <m/>
    <m/>
    <m/>
    <m/>
    <m/>
    <m/>
    <m/>
    <m/>
    <m/>
    <m/>
    <m/>
    <m/>
    <m/>
    <s v="580682,75"/>
    <s v="6236015"/>
    <n v="0"/>
    <n v="0"/>
    <n v="0"/>
  </r>
  <r>
    <n v="20"/>
    <x v="1244"/>
    <s v=""/>
    <x v="2741"/>
    <n v="2018"/>
    <n v="46917928"/>
    <x v="668"/>
    <x v="1241"/>
    <x v="1203"/>
    <n v="4500"/>
    <s v="Nykøbing Sj"/>
    <n v="306"/>
    <n v="33"/>
    <x v="357"/>
    <n v="1"/>
    <s v="DC"/>
    <s v="Decentralt værk"/>
    <n v="353000"/>
    <n v="350030"/>
    <x v="14"/>
    <x v="1"/>
    <s v="kvt"/>
    <d v="1992-09-21T00:00:00"/>
    <m/>
    <n v="3"/>
    <n v="1"/>
    <n v="1.7"/>
    <x v="2161"/>
    <n v="2.2021199999999999"/>
    <n v="2.2021199999999999"/>
    <n v="1.4616"/>
    <n v="1.4436"/>
    <n v="0.27192895652630827"/>
    <n v="0.72807104347369167"/>
    <n v="0"/>
    <x v="0"/>
    <x v="0"/>
    <m/>
    <m/>
    <m/>
    <m/>
    <m/>
    <m/>
    <n v="4.0490722799999999"/>
    <m/>
    <m/>
    <m/>
    <m/>
    <m/>
    <m/>
    <m/>
    <m/>
    <m/>
    <m/>
    <m/>
    <s v="666799,55"/>
    <s v="6200912,52"/>
    <n v="4.0490722799999999"/>
    <n v="0"/>
    <n v="0"/>
  </r>
  <r>
    <n v="20"/>
    <x v="1244"/>
    <s v=""/>
    <x v="2742"/>
    <n v="2018"/>
    <n v="46917928"/>
    <x v="668"/>
    <x v="1241"/>
    <x v="1203"/>
    <n v="4500"/>
    <s v="Nykøbing Sj"/>
    <n v="306"/>
    <n v="33"/>
    <x v="357"/>
    <n v="1"/>
    <s v="DC"/>
    <s v="Decentralt værk"/>
    <n v="353000"/>
    <n v="350030"/>
    <x v="15"/>
    <x v="1"/>
    <s v="kvt"/>
    <d v="1992-10-27T00:00:00"/>
    <m/>
    <n v="3"/>
    <n v="1"/>
    <n v="1.7"/>
    <x v="2162"/>
    <n v="2.2273200000000002"/>
    <n v="2.2273200000000002"/>
    <n v="1.458"/>
    <n v="1.44"/>
    <n v="0.27575664691184737"/>
    <n v="0.72424335308815269"/>
    <n v="0"/>
    <x v="0"/>
    <x v="0"/>
    <m/>
    <m/>
    <m/>
    <n v="0"/>
    <m/>
    <m/>
    <n v="4.0385608560000001"/>
    <m/>
    <m/>
    <m/>
    <m/>
    <m/>
    <m/>
    <n v="0"/>
    <m/>
    <m/>
    <m/>
    <m/>
    <s v="666799,55"/>
    <s v="6200912,52"/>
    <n v="4.0385608560000001"/>
    <n v="0"/>
    <n v="0"/>
  </r>
  <r>
    <n v="20"/>
    <x v="1244"/>
    <s v=""/>
    <x v="2743"/>
    <n v="2018"/>
    <n v="46917928"/>
    <x v="668"/>
    <x v="1241"/>
    <x v="1203"/>
    <n v="4500"/>
    <s v="Nykøbing Sj"/>
    <n v="306"/>
    <n v="33"/>
    <x v="357"/>
    <n v="1"/>
    <s v="DC"/>
    <s v="Decentralt værk"/>
    <n v="353000"/>
    <n v="350030"/>
    <x v="200"/>
    <x v="1"/>
    <s v="kvt"/>
    <d v="1992-09-21T00:00:00"/>
    <m/>
    <n v="3"/>
    <n v="1"/>
    <n v="1.7"/>
    <x v="2163"/>
    <n v="2.1383999999999999"/>
    <n v="2.1383999999999999"/>
    <n v="1.44"/>
    <n v="1.4292"/>
    <n v="0.26807675037363199"/>
    <n v="0.73192324962636801"/>
    <n v="0"/>
    <x v="0"/>
    <x v="0"/>
    <m/>
    <m/>
    <m/>
    <m/>
    <m/>
    <m/>
    <n v="3.9884100299999998"/>
    <m/>
    <m/>
    <m/>
    <m/>
    <m/>
    <m/>
    <m/>
    <m/>
    <m/>
    <m/>
    <m/>
    <s v="666799,55"/>
    <s v="6200912,52"/>
    <n v="3.9884100299999998"/>
    <n v="0"/>
    <n v="0"/>
  </r>
  <r>
    <n v="20"/>
    <x v="1244"/>
    <s v=""/>
    <x v="2744"/>
    <n v="2018"/>
    <n v="46917928"/>
    <x v="668"/>
    <x v="1241"/>
    <x v="1203"/>
    <n v="4500"/>
    <s v="Nykøbing Sj"/>
    <n v="306"/>
    <n v="33"/>
    <x v="357"/>
    <n v="1"/>
    <s v="DC"/>
    <s v="Decentralt værk"/>
    <n v="353000"/>
    <n v="350030"/>
    <x v="201"/>
    <x v="1"/>
    <s v="kvt"/>
    <d v="1992-10-27T00:00:00"/>
    <m/>
    <n v="3"/>
    <n v="1"/>
    <n v="1.7"/>
    <x v="2164"/>
    <n v="2.2427999999999999"/>
    <n v="2.2427999999999999"/>
    <n v="1.4688000000000001"/>
    <n v="1.4436"/>
    <n v="0.2755426865179294"/>
    <n v="0.72445731348207065"/>
    <n v="0"/>
    <x v="0"/>
    <x v="0"/>
    <m/>
    <m/>
    <m/>
    <m/>
    <m/>
    <m/>
    <n v="4.0697868420000001"/>
    <m/>
    <m/>
    <m/>
    <m/>
    <m/>
    <m/>
    <m/>
    <m/>
    <m/>
    <m/>
    <m/>
    <s v="666799,55"/>
    <s v="6200912,52"/>
    <n v="4.0697868420000001"/>
    <n v="0"/>
    <n v="0"/>
  </r>
  <r>
    <n v="20"/>
    <x v="1244"/>
    <s v=""/>
    <x v="2745"/>
    <n v="2018"/>
    <n v="46917928"/>
    <x v="668"/>
    <x v="1241"/>
    <x v="1203"/>
    <n v="4500"/>
    <s v="Nykøbing Sj"/>
    <n v="306"/>
    <n v="33"/>
    <x v="357"/>
    <n v="1"/>
    <s v="DC"/>
    <s v="Decentralt værk"/>
    <n v="353000"/>
    <n v="350030"/>
    <x v="279"/>
    <x v="1"/>
    <s v="kvt"/>
    <d v="1996-07-31T00:00:00"/>
    <m/>
    <n v="3"/>
    <n v="1"/>
    <n v="1.7"/>
    <x v="2165"/>
    <n v="2.1059999999999999"/>
    <n v="2.1059999999999999"/>
    <n v="1.44"/>
    <n v="1.4219999999999999"/>
    <n v="0.2633278199539919"/>
    <n v="0.7366721800460081"/>
    <n v="0"/>
    <x v="0"/>
    <x v="0"/>
    <m/>
    <m/>
    <m/>
    <m/>
    <m/>
    <m/>
    <n v="3.9988179000000001"/>
    <m/>
    <m/>
    <m/>
    <m/>
    <m/>
    <m/>
    <m/>
    <m/>
    <m/>
    <m/>
    <m/>
    <s v="666799,55"/>
    <s v="6200912,52"/>
    <n v="3.9988179000000001"/>
    <n v="0"/>
    <n v="0"/>
  </r>
  <r>
    <n v="20"/>
    <x v="1244"/>
    <s v=""/>
    <x v="2746"/>
    <n v="2018"/>
    <n v="46917928"/>
    <x v="668"/>
    <x v="1241"/>
    <x v="1203"/>
    <n v="4500"/>
    <s v="Nykøbing Sj"/>
    <n v="306"/>
    <n v="33"/>
    <x v="357"/>
    <n v="1"/>
    <s v="DC"/>
    <s v="Decentralt værk"/>
    <n v="353000"/>
    <n v="350030"/>
    <x v="2"/>
    <x v="0"/>
    <s v="fvv"/>
    <d v="1992-01-01T00:00:00"/>
    <m/>
    <n v="11"/>
    <n v="0"/>
    <n v="11"/>
    <x v="2166"/>
    <n v="126.24372"/>
    <n v="126.24372"/>
    <n v="0"/>
    <n v="0"/>
    <n v="1"/>
    <n v="0"/>
    <n v="0"/>
    <x v="0"/>
    <x v="0"/>
    <m/>
    <m/>
    <m/>
    <m/>
    <m/>
    <m/>
    <n v="122.32978560000001"/>
    <m/>
    <m/>
    <m/>
    <m/>
    <m/>
    <m/>
    <m/>
    <m/>
    <m/>
    <m/>
    <m/>
    <s v="666799,55"/>
    <s v="6200912,52"/>
    <n v="122.32978560000001"/>
    <n v="0"/>
    <n v="0"/>
  </r>
  <r>
    <n v="20"/>
    <x v="1244"/>
    <s v=""/>
    <x v="2747"/>
    <n v="2018"/>
    <n v="46917928"/>
    <x v="668"/>
    <x v="1241"/>
    <x v="1203"/>
    <n v="4500"/>
    <s v="Nykøbing Sj"/>
    <n v="306"/>
    <n v="33"/>
    <x v="357"/>
    <n v="1"/>
    <s v="DC"/>
    <s v="Decentralt værk"/>
    <n v="353000"/>
    <n v="350030"/>
    <x v="146"/>
    <x v="0"/>
    <s v="fvv"/>
    <d v="1989-01-01T00:00:00"/>
    <m/>
    <n v="8.6"/>
    <n v="0"/>
    <n v="7.5"/>
    <x v="2167"/>
    <n v="3.2399999999999998E-2"/>
    <n v="3.2399999999999998E-2"/>
    <n v="0"/>
    <n v="0"/>
    <n v="1"/>
    <n v="0"/>
    <n v="0"/>
    <x v="0"/>
    <x v="0"/>
    <m/>
    <m/>
    <m/>
    <n v="3.6049349999999994E-2"/>
    <m/>
    <m/>
    <m/>
    <m/>
    <m/>
    <m/>
    <m/>
    <m/>
    <m/>
    <n v="0"/>
    <m/>
    <m/>
    <m/>
    <m/>
    <s v="666799,55"/>
    <s v="6200912,52"/>
    <n v="3.6049349999999994E-2"/>
    <n v="0"/>
    <n v="0"/>
  </r>
  <r>
    <n v="20"/>
    <x v="1244"/>
    <s v=""/>
    <x v="2748"/>
    <n v="2018"/>
    <n v="46917928"/>
    <x v="668"/>
    <x v="1241"/>
    <x v="1203"/>
    <n v="4500"/>
    <s v="Nykøbing Sj"/>
    <n v="306"/>
    <n v="33"/>
    <x v="357"/>
    <n v="1"/>
    <s v="DC"/>
    <s v="Decentralt værk"/>
    <n v="353000"/>
    <n v="350030"/>
    <x v="140"/>
    <x v="0"/>
    <s v="fvv"/>
    <d v="1989-01-01T00:00:00"/>
    <m/>
    <n v="4.5999999999999996"/>
    <n v="0"/>
    <n v="4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666799,55"/>
    <s v="6200912,52"/>
    <n v="0"/>
    <n v="0"/>
    <n v="0"/>
  </r>
  <r>
    <n v="20"/>
    <x v="1244"/>
    <s v=""/>
    <x v="2749"/>
    <n v="2018"/>
    <n v="46917928"/>
    <x v="668"/>
    <x v="1241"/>
    <x v="1203"/>
    <n v="4500"/>
    <s v="Nykøbing Sj"/>
    <n v="306"/>
    <n v="33"/>
    <x v="357"/>
    <n v="1"/>
    <s v="DC"/>
    <s v="Decentralt værk"/>
    <n v="353000"/>
    <n v="350030"/>
    <x v="1391"/>
    <x v="5"/>
    <s v="kvt"/>
    <d v="1979-12-10T00:00:00"/>
    <m/>
    <n v="0.66"/>
    <n v="0"/>
    <n v="0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666799,55"/>
    <s v="6200912,52"/>
    <n v="0"/>
    <n v="0"/>
    <n v="0"/>
  </r>
  <r>
    <n v="20"/>
    <x v="1245"/>
    <s v=""/>
    <x v="2750"/>
    <n v="2018"/>
    <n v="46917928"/>
    <x v="668"/>
    <x v="1242"/>
    <x v="1204"/>
    <n v="4500"/>
    <s v="Nykøbing Sj"/>
    <n v="306"/>
    <n v="33"/>
    <x v="357"/>
    <m/>
    <s v="DC"/>
    <s v="Decentralt værk"/>
    <n v="351100"/>
    <n v="350010"/>
    <x v="1392"/>
    <x v="1"/>
    <s v="kvt"/>
    <d v="1995-02-01T00:00:00"/>
    <m/>
    <n v="1.74"/>
    <n v="0.57999999999999996"/>
    <n v="0.82"/>
    <x v="2168"/>
    <n v="0.95040000000000002"/>
    <n v="0.95040000000000002"/>
    <n v="0.62387999999999999"/>
    <n v="0.59760000000000002"/>
    <n v="0.26530124956888546"/>
    <n v="0.73469875043111454"/>
    <n v="0"/>
    <x v="0"/>
    <x v="0"/>
    <m/>
    <m/>
    <m/>
    <m/>
    <m/>
    <m/>
    <n v="1.7911713600000001"/>
    <m/>
    <m/>
    <m/>
    <m/>
    <m/>
    <m/>
    <m/>
    <m/>
    <m/>
    <m/>
    <m/>
    <s v="666239,82"/>
    <s v="6199084,55"/>
    <n v="1.7911713600000001"/>
    <n v="0"/>
    <n v="0"/>
  </r>
  <r>
    <n v="20"/>
    <x v="1245"/>
    <s v=""/>
    <x v="2751"/>
    <n v="2018"/>
    <n v="46917928"/>
    <x v="668"/>
    <x v="1242"/>
    <x v="1204"/>
    <n v="4500"/>
    <s v="Nykøbing Sj"/>
    <n v="306"/>
    <n v="33"/>
    <x v="357"/>
    <m/>
    <s v="DC"/>
    <s v="Decentralt værk"/>
    <n v="351100"/>
    <n v="350010"/>
    <x v="1393"/>
    <x v="1"/>
    <s v="kvt"/>
    <d v="1995-02-01T00:00:00"/>
    <m/>
    <n v="1.74"/>
    <n v="0.57999999999999996"/>
    <n v="0.82"/>
    <x v="2169"/>
    <n v="0.85931999999999997"/>
    <n v="0.85931999999999997"/>
    <n v="0.53820000000000001"/>
    <n v="0.53712000000000004"/>
    <n v="0.2654687542052942"/>
    <n v="0.73453124579470574"/>
    <n v="0"/>
    <x v="0"/>
    <x v="0"/>
    <m/>
    <m/>
    <m/>
    <m/>
    <m/>
    <m/>
    <n v="1.6184955600000002"/>
    <m/>
    <m/>
    <m/>
    <m/>
    <m/>
    <m/>
    <m/>
    <m/>
    <m/>
    <m/>
    <m/>
    <s v="666239,82"/>
    <s v="6199084,55"/>
    <n v="1.6184955600000002"/>
    <n v="0"/>
    <n v="0"/>
  </r>
  <r>
    <n v="20"/>
    <x v="1245"/>
    <s v=""/>
    <x v="2752"/>
    <n v="2018"/>
    <n v="46917928"/>
    <x v="668"/>
    <x v="1242"/>
    <x v="1204"/>
    <n v="4500"/>
    <s v="Nykøbing Sj"/>
    <n v="306"/>
    <n v="33"/>
    <x v="357"/>
    <m/>
    <s v="DC"/>
    <s v="Decentralt værk"/>
    <n v="351100"/>
    <n v="350010"/>
    <x v="13"/>
    <x v="0"/>
    <s v="fvv"/>
    <d v="1994-12-01T00:00:00"/>
    <m/>
    <n v="2"/>
    <n v="0"/>
    <n v="1.8"/>
    <x v="2170"/>
    <n v="7.0405199999999999"/>
    <n v="7.0405199999999999"/>
    <n v="0"/>
    <n v="0"/>
    <n v="1"/>
    <n v="0"/>
    <n v="0"/>
    <x v="0"/>
    <x v="0"/>
    <m/>
    <m/>
    <m/>
    <m/>
    <m/>
    <m/>
    <n v="7.7094863999999994"/>
    <m/>
    <m/>
    <m/>
    <m/>
    <m/>
    <m/>
    <m/>
    <m/>
    <m/>
    <m/>
    <m/>
    <s v="666239,82"/>
    <s v="6199084,55"/>
    <n v="7.7094863999999994"/>
    <n v="0"/>
    <n v="0"/>
  </r>
  <r>
    <n v="20"/>
    <x v="1245"/>
    <s v=""/>
    <x v="2753"/>
    <n v="2018"/>
    <n v="46917928"/>
    <x v="668"/>
    <x v="1242"/>
    <x v="1204"/>
    <n v="4500"/>
    <s v="Nykøbing Sj"/>
    <n v="306"/>
    <n v="33"/>
    <x v="357"/>
    <m/>
    <s v="DC"/>
    <s v="Decentralt værk"/>
    <n v="351100"/>
    <n v="350010"/>
    <x v="16"/>
    <x v="0"/>
    <s v="fvv"/>
    <d v="1994-12-01T00:00:00"/>
    <m/>
    <n v="2"/>
    <n v="0"/>
    <n v="1.8"/>
    <x v="2171"/>
    <n v="4.4395199999999999"/>
    <n v="4.4395199999999999"/>
    <n v="0"/>
    <n v="0"/>
    <n v="1"/>
    <n v="0"/>
    <n v="0"/>
    <x v="0"/>
    <x v="0"/>
    <m/>
    <m/>
    <m/>
    <m/>
    <m/>
    <m/>
    <n v="4.7220623999999995"/>
    <m/>
    <m/>
    <m/>
    <m/>
    <m/>
    <m/>
    <m/>
    <m/>
    <m/>
    <m/>
    <m/>
    <s v="666239,82"/>
    <s v="6199084,55"/>
    <n v="4.7220623999999995"/>
    <n v="0"/>
    <n v="0"/>
  </r>
  <r>
    <n v="20"/>
    <x v="1246"/>
    <s v=""/>
    <x v="2754"/>
    <n v="2018"/>
    <n v="46917928"/>
    <x v="668"/>
    <x v="1243"/>
    <x v="1205"/>
    <n v="4500"/>
    <s v="Nykøbing Sj"/>
    <n v="306"/>
    <n v="33"/>
    <x v="357"/>
    <m/>
    <s v="FJ"/>
    <s v="Fjernvarmeværk"/>
    <n v="353000"/>
    <n v="350030"/>
    <x v="254"/>
    <x v="0"/>
    <s v="fvv"/>
    <d v="2008-01-31T00:00:00"/>
    <m/>
    <n v="1"/>
    <n v="0"/>
    <n v="0.9"/>
    <x v="2172"/>
    <n v="13.22892"/>
    <n v="13.22892"/>
    <n v="0"/>
    <n v="0"/>
    <n v="1"/>
    <n v="0"/>
    <n v="0"/>
    <x v="0"/>
    <x v="0"/>
    <m/>
    <m/>
    <m/>
    <m/>
    <m/>
    <m/>
    <m/>
    <m/>
    <m/>
    <m/>
    <m/>
    <m/>
    <n v="15.011674999999999"/>
    <m/>
    <m/>
    <m/>
    <m/>
    <m/>
    <s v="666868"/>
    <s v="6200147"/>
    <n v="0"/>
    <n v="15.011674999999999"/>
    <n v="0"/>
  </r>
  <r>
    <n v="20"/>
    <x v="1247"/>
    <s v=""/>
    <x v="2755"/>
    <n v="2018"/>
    <n v="46917928"/>
    <x v="668"/>
    <x v="1244"/>
    <x v="1206"/>
    <n v="4500"/>
    <s v="Nykøbing Sjælland"/>
    <n v="306"/>
    <n v="33"/>
    <x v="357"/>
    <m/>
    <s v="FJ"/>
    <s v="Fjernvarmeværk"/>
    <n v="353000"/>
    <n v="350030"/>
    <x v="1394"/>
    <x v="3"/>
    <s v="fvv"/>
    <d v="2014-06-01T00:00:00"/>
    <m/>
    <n v="14.1"/>
    <n v="0"/>
    <n v="14.1"/>
    <x v="2173"/>
    <n v="33.917760000000001"/>
    <n v="33.917760000000001"/>
    <n v="0"/>
    <n v="0"/>
    <n v="1"/>
    <n v="0"/>
    <n v="0"/>
    <x v="0"/>
    <x v="0"/>
    <m/>
    <m/>
    <m/>
    <m/>
    <m/>
    <m/>
    <m/>
    <m/>
    <m/>
    <m/>
    <m/>
    <m/>
    <m/>
    <m/>
    <m/>
    <n v="36.899279999999997"/>
    <m/>
    <m/>
    <s v="665691,27"/>
    <s v="6200034,1"/>
    <n v="0"/>
    <n v="36.899279999999997"/>
    <n v="0"/>
  </r>
  <r>
    <n v="21"/>
    <x v="1248"/>
    <s v=""/>
    <x v="2756"/>
    <n v="2018"/>
    <n v="12787111"/>
    <x v="669"/>
    <x v="1245"/>
    <x v="263"/>
    <n v="6840"/>
    <s v="Oksbøl"/>
    <n v="573"/>
    <n v="122"/>
    <x v="358"/>
    <n v="1"/>
    <s v="DC"/>
    <s v="Decentralt værk"/>
    <n v="353000"/>
    <n v="350030"/>
    <x v="2"/>
    <x v="0"/>
    <s v="fvv"/>
    <d v="1994-12-01T00:00:00"/>
    <m/>
    <n v="6.6"/>
    <n v="0"/>
    <n v="4.4000000000000004"/>
    <x v="2174"/>
    <n v="58.006799999999998"/>
    <n v="55.354104"/>
    <n v="0"/>
    <n v="0"/>
    <n v="1"/>
    <n v="0"/>
    <n v="0"/>
    <x v="0"/>
    <x v="0"/>
    <m/>
    <m/>
    <m/>
    <n v="0"/>
    <m/>
    <m/>
    <n v="55.244574"/>
    <m/>
    <m/>
    <m/>
    <m/>
    <m/>
    <m/>
    <m/>
    <m/>
    <m/>
    <m/>
    <m/>
    <s v="455256,35"/>
    <s v="6164261,23"/>
    <n v="55.244574"/>
    <n v="0"/>
    <n v="0"/>
  </r>
  <r>
    <n v="21"/>
    <x v="1248"/>
    <s v=""/>
    <x v="2757"/>
    <n v="2018"/>
    <n v="12787111"/>
    <x v="669"/>
    <x v="1245"/>
    <x v="263"/>
    <n v="6840"/>
    <s v="Oksbøl"/>
    <n v="573"/>
    <n v="122"/>
    <x v="358"/>
    <n v="1"/>
    <s v="DC"/>
    <s v="Decentralt værk"/>
    <n v="353000"/>
    <n v="350030"/>
    <x v="1395"/>
    <x v="0"/>
    <s v="fvv"/>
    <d v="1994-01-01T00:00:00"/>
    <m/>
    <n v="8.5500000000000007"/>
    <n v="0"/>
    <n v="6.3"/>
    <x v="2175"/>
    <n v="6.9119999999999999"/>
    <n v="6.5952000000000002"/>
    <n v="0"/>
    <n v="0"/>
    <n v="1"/>
    <n v="0"/>
    <n v="0"/>
    <x v="0"/>
    <x v="0"/>
    <m/>
    <m/>
    <m/>
    <m/>
    <m/>
    <m/>
    <n v="7.8581051999999998"/>
    <m/>
    <m/>
    <m/>
    <m/>
    <m/>
    <m/>
    <m/>
    <m/>
    <m/>
    <m/>
    <m/>
    <s v="455256,35"/>
    <s v="6164261,23"/>
    <n v="7.8581051999999998"/>
    <n v="0"/>
    <n v="0"/>
  </r>
  <r>
    <n v="21"/>
    <x v="1248"/>
    <s v=""/>
    <x v="2758"/>
    <n v="2018"/>
    <n v="12787111"/>
    <x v="669"/>
    <x v="1245"/>
    <x v="263"/>
    <n v="6840"/>
    <s v="Oksbøl"/>
    <n v="573"/>
    <n v="122"/>
    <x v="358"/>
    <n v="1"/>
    <s v="DC"/>
    <s v="Decentralt værk"/>
    <n v="353000"/>
    <n v="350030"/>
    <x v="1396"/>
    <x v="1"/>
    <s v="kvt"/>
    <d v="1994-12-01T00:00:00"/>
    <m/>
    <n v="6.8"/>
    <n v="2.75"/>
    <n v="3.75"/>
    <x v="2176"/>
    <n v="9.9179999999999993"/>
    <n v="9.4643999999999995"/>
    <n v="7.7291999999999996"/>
    <n v="7.6971600000000002"/>
    <n v="0.26067726508200117"/>
    <n v="0.73932273491799883"/>
    <n v="0"/>
    <x v="0"/>
    <x v="0"/>
    <m/>
    <m/>
    <m/>
    <n v="0"/>
    <m/>
    <m/>
    <n v="19.0235232"/>
    <m/>
    <m/>
    <m/>
    <m/>
    <m/>
    <m/>
    <m/>
    <m/>
    <m/>
    <m/>
    <m/>
    <s v="455256,35"/>
    <s v="6164261,23"/>
    <n v="19.0235232"/>
    <n v="0"/>
    <n v="0"/>
  </r>
  <r>
    <n v="21"/>
    <x v="1248"/>
    <s v=""/>
    <x v="2759"/>
    <n v="2018"/>
    <n v="12787111"/>
    <x v="669"/>
    <x v="1245"/>
    <x v="263"/>
    <n v="6840"/>
    <s v="Oksbøl"/>
    <n v="573"/>
    <n v="122"/>
    <x v="358"/>
    <n v="1"/>
    <s v="DC"/>
    <s v="Decentralt værk"/>
    <n v="353000"/>
    <n v="350030"/>
    <x v="1397"/>
    <x v="1"/>
    <s v="kvt"/>
    <d v="1994-12-01T00:00:00"/>
    <m/>
    <n v="6.8"/>
    <n v="2.75"/>
    <n v="3.75"/>
    <x v="2177"/>
    <n v="9.1980000000000004"/>
    <n v="8.7804000000000002"/>
    <n v="7.3872"/>
    <n v="7.3566000000000003"/>
    <n v="0.25294600419563668"/>
    <n v="0.74705399580436338"/>
    <n v="0"/>
    <x v="0"/>
    <x v="0"/>
    <m/>
    <m/>
    <m/>
    <m/>
    <m/>
    <m/>
    <n v="18.181746"/>
    <m/>
    <m/>
    <m/>
    <m/>
    <m/>
    <m/>
    <m/>
    <m/>
    <m/>
    <m/>
    <m/>
    <s v="455256,35"/>
    <s v="6164261,23"/>
    <n v="18.181746"/>
    <n v="0"/>
    <n v="0"/>
  </r>
  <r>
    <n v="21"/>
    <x v="1248"/>
    <s v=""/>
    <x v="2760"/>
    <n v="2018"/>
    <n v="12787111"/>
    <x v="669"/>
    <x v="1245"/>
    <x v="263"/>
    <n v="6840"/>
    <s v="Oksbøl"/>
    <n v="573"/>
    <n v="122"/>
    <x v="358"/>
    <n v="1"/>
    <s v="DC"/>
    <s v="Decentralt værk"/>
    <n v="353000"/>
    <n v="350030"/>
    <x v="20"/>
    <x v="5"/>
    <s v="kvt"/>
    <d v="1994-12-01T00:00:00"/>
    <m/>
    <n v="0.45"/>
    <n v="0"/>
    <n v="0"/>
    <x v="2178"/>
    <n v="0"/>
    <n v="0"/>
    <n v="0"/>
    <n v="0"/>
    <n v="1"/>
    <n v="0"/>
    <n v="0"/>
    <x v="0"/>
    <x v="0"/>
    <m/>
    <m/>
    <m/>
    <n v="5.7391999999999995E-5"/>
    <m/>
    <m/>
    <m/>
    <m/>
    <m/>
    <m/>
    <m/>
    <m/>
    <m/>
    <m/>
    <m/>
    <m/>
    <m/>
    <m/>
    <s v="455256,35"/>
    <s v="6164261,23"/>
    <n v="5.7391999999999995E-5"/>
    <n v="0"/>
    <n v="0"/>
  </r>
  <r>
    <n v="21"/>
    <x v="1248"/>
    <s v=""/>
    <x v="2761"/>
    <n v="2018"/>
    <n v="12787111"/>
    <x v="669"/>
    <x v="1245"/>
    <x v="263"/>
    <n v="6840"/>
    <s v="Oksbøl"/>
    <n v="573"/>
    <n v="122"/>
    <x v="358"/>
    <n v="1"/>
    <s v="DC"/>
    <s v="Decentralt værk"/>
    <n v="353000"/>
    <n v="350030"/>
    <x v="1398"/>
    <x v="3"/>
    <s v="fvv"/>
    <d v="2010-09-01T00:00:00"/>
    <m/>
    <n v="6.5"/>
    <n v="0"/>
    <n v="6.5"/>
    <x v="2179"/>
    <n v="23.263200000000001"/>
    <n v="22.1004"/>
    <n v="0"/>
    <n v="0"/>
    <n v="1"/>
    <n v="0"/>
    <n v="0"/>
    <x v="0"/>
    <x v="0"/>
    <m/>
    <m/>
    <m/>
    <m/>
    <m/>
    <m/>
    <m/>
    <m/>
    <m/>
    <m/>
    <m/>
    <m/>
    <m/>
    <m/>
    <m/>
    <n v="23.263200000000001"/>
    <m/>
    <m/>
    <s v="455256,35"/>
    <s v="6164261,23"/>
    <n v="0"/>
    <n v="23.263200000000001"/>
    <n v="0"/>
  </r>
  <r>
    <n v="22"/>
    <x v="1249"/>
    <s v=""/>
    <x v="2762"/>
    <n v="2018"/>
    <n v="22725513"/>
    <x v="670"/>
    <x v="1246"/>
    <x v="1207"/>
    <n v="6330"/>
    <s v="Padborg"/>
    <n v="580"/>
    <n v="97"/>
    <x v="344"/>
    <m/>
    <s v="FJ"/>
    <s v="Fjernvarmeværk"/>
    <n v="353000"/>
    <n v="350030"/>
    <x v="428"/>
    <x v="0"/>
    <s v="fvv"/>
    <d v="1998-11-01T00:00:00"/>
    <m/>
    <n v="16"/>
    <n v="0"/>
    <n v="14"/>
    <x v="21"/>
    <n v="0"/>
    <n v="0"/>
    <n v="0"/>
    <n v="0"/>
    <n v="1"/>
    <n v="0"/>
    <n v="0"/>
    <x v="1"/>
    <x v="0"/>
    <m/>
    <m/>
    <m/>
    <n v="0"/>
    <m/>
    <m/>
    <m/>
    <n v="0"/>
    <m/>
    <m/>
    <m/>
    <m/>
    <m/>
    <m/>
    <m/>
    <m/>
    <m/>
    <m/>
    <s v="523238,67"/>
    <s v="6074774,42"/>
    <n v="0"/>
    <n v="0"/>
    <n v="0"/>
  </r>
  <r>
    <n v="22"/>
    <x v="1249"/>
    <s v=""/>
    <x v="2763"/>
    <n v="2018"/>
    <n v="22725513"/>
    <x v="670"/>
    <x v="1246"/>
    <x v="1207"/>
    <n v="6330"/>
    <s v="Padborg"/>
    <n v="580"/>
    <n v="97"/>
    <x v="344"/>
    <m/>
    <s v="FJ"/>
    <s v="Fjernvarmeværk"/>
    <n v="353000"/>
    <n v="350030"/>
    <x v="1399"/>
    <x v="18"/>
    <s v="fvv"/>
    <d v="1983-12-01T00:00:00"/>
    <m/>
    <n v="10.5"/>
    <n v="0"/>
    <n v="10.5"/>
    <x v="2180"/>
    <n v="113.52024"/>
    <n v="113.52024"/>
    <n v="0"/>
    <n v="0"/>
    <n v="1"/>
    <n v="0"/>
    <n v="0"/>
    <x v="0"/>
    <x v="0"/>
    <m/>
    <m/>
    <m/>
    <m/>
    <m/>
    <m/>
    <m/>
    <m/>
    <m/>
    <m/>
    <m/>
    <m/>
    <m/>
    <m/>
    <n v="116.52336"/>
    <m/>
    <m/>
    <m/>
    <s v="523238,67"/>
    <s v="6074774,42"/>
    <n v="0"/>
    <n v="116.52336"/>
    <n v="0"/>
  </r>
  <r>
    <n v="22"/>
    <x v="1250"/>
    <s v=""/>
    <x v="2764"/>
    <n v="2018"/>
    <n v="22725513"/>
    <x v="670"/>
    <x v="1247"/>
    <x v="1208"/>
    <n v="6330"/>
    <s v="Padborg"/>
    <n v="580"/>
    <n v="97"/>
    <x v="344"/>
    <m/>
    <s v="FJ"/>
    <s v="Fjernvarmeværk"/>
    <n v="353000"/>
    <n v="350030"/>
    <x v="1400"/>
    <x v="3"/>
    <s v="fvv"/>
    <d v="2016-03-01T00:00:00"/>
    <m/>
    <n v="10"/>
    <n v="0"/>
    <n v="10"/>
    <x v="2181"/>
    <n v="23.369759999999999"/>
    <n v="23.369759999999999"/>
    <n v="0"/>
    <n v="0"/>
    <n v="1"/>
    <n v="0"/>
    <n v="0"/>
    <x v="0"/>
    <x v="0"/>
    <m/>
    <m/>
    <m/>
    <m/>
    <m/>
    <m/>
    <m/>
    <m/>
    <m/>
    <m/>
    <m/>
    <m/>
    <m/>
    <m/>
    <m/>
    <n v="26.177400000000002"/>
    <m/>
    <m/>
    <s v="523048,99"/>
    <s v="6075936,75"/>
    <n v="0"/>
    <n v="26.177400000000002"/>
    <n v="0"/>
  </r>
  <r>
    <n v="23"/>
    <x v="1251"/>
    <s v=""/>
    <x v="2765"/>
    <n v="2018"/>
    <n v="13363919"/>
    <x v="671"/>
    <x v="1248"/>
    <x v="1209"/>
    <n v="7280"/>
    <s v="Sønder Felding"/>
    <n v="657"/>
    <n v="197"/>
    <x v="359"/>
    <m/>
    <s v="FJ"/>
    <s v="Fjernvarmeværk"/>
    <n v="353000"/>
    <n v="350030"/>
    <x v="1401"/>
    <x v="0"/>
    <s v="fvv"/>
    <d v="1997-12-01T00:00:00"/>
    <m/>
    <n v="4"/>
    <n v="0"/>
    <n v="4"/>
    <x v="2182"/>
    <n v="4.8239999999999998E-2"/>
    <n v="4.8239999999999998E-2"/>
    <n v="0"/>
    <n v="0"/>
    <n v="1"/>
    <n v="0"/>
    <n v="0"/>
    <x v="0"/>
    <x v="0"/>
    <m/>
    <m/>
    <m/>
    <n v="5.5490890000000001E-2"/>
    <m/>
    <m/>
    <m/>
    <m/>
    <m/>
    <m/>
    <m/>
    <m/>
    <m/>
    <m/>
    <m/>
    <m/>
    <m/>
    <m/>
    <s v="486331,26"/>
    <s v="6198481,61"/>
    <n v="5.5490890000000001E-2"/>
    <n v="0"/>
    <n v="0"/>
  </r>
  <r>
    <n v="23"/>
    <x v="1251"/>
    <s v=""/>
    <x v="2766"/>
    <n v="2018"/>
    <n v="13363919"/>
    <x v="671"/>
    <x v="1248"/>
    <x v="1209"/>
    <n v="7280"/>
    <s v="Sønder Felding"/>
    <n v="657"/>
    <n v="197"/>
    <x v="359"/>
    <m/>
    <s v="FJ"/>
    <s v="Fjernvarmeværk"/>
    <n v="353000"/>
    <n v="350030"/>
    <x v="1402"/>
    <x v="0"/>
    <s v="fvv"/>
    <d v="2004-01-01T00:00:00"/>
    <m/>
    <n v="4"/>
    <n v="0"/>
    <n v="4"/>
    <x v="2183"/>
    <n v="50.338799999999999"/>
    <n v="50.338799999999999"/>
    <n v="0"/>
    <n v="0"/>
    <n v="1"/>
    <n v="0"/>
    <n v="0"/>
    <x v="0"/>
    <x v="0"/>
    <m/>
    <m/>
    <m/>
    <m/>
    <m/>
    <m/>
    <m/>
    <m/>
    <m/>
    <m/>
    <n v="50.472199999999994"/>
    <m/>
    <m/>
    <m/>
    <m/>
    <m/>
    <m/>
    <m/>
    <s v="486331,26"/>
    <s v="6198481,61"/>
    <n v="0"/>
    <n v="50.472199999999994"/>
    <n v="0"/>
  </r>
  <r>
    <n v="23"/>
    <x v="1251"/>
    <s v=""/>
    <x v="2767"/>
    <n v="2018"/>
    <n v="13363919"/>
    <x v="671"/>
    <x v="1248"/>
    <x v="1209"/>
    <n v="7280"/>
    <s v="Sønder Felding"/>
    <n v="657"/>
    <n v="197"/>
    <x v="359"/>
    <m/>
    <s v="FJ"/>
    <s v="Fjernvarmeværk"/>
    <n v="353000"/>
    <n v="350030"/>
    <x v="1403"/>
    <x v="0"/>
    <s v="fvv"/>
    <d v="1995-01-01T00:00:00"/>
    <m/>
    <n v="2"/>
    <n v="0"/>
    <n v="2"/>
    <x v="2184"/>
    <n v="18.4572"/>
    <n v="18.4572"/>
    <n v="0"/>
    <n v="0"/>
    <n v="1"/>
    <n v="0"/>
    <n v="0"/>
    <x v="0"/>
    <x v="0"/>
    <m/>
    <m/>
    <m/>
    <m/>
    <m/>
    <m/>
    <m/>
    <m/>
    <m/>
    <m/>
    <n v="18.5061"/>
    <m/>
    <m/>
    <m/>
    <m/>
    <m/>
    <m/>
    <m/>
    <s v="486331,26"/>
    <s v="6198481,61"/>
    <n v="0"/>
    <n v="18.5061"/>
    <n v="0"/>
  </r>
  <r>
    <n v="24"/>
    <x v="1252"/>
    <s v=""/>
    <x v="2768"/>
    <n v="2018"/>
    <n v="10877814"/>
    <x v="672"/>
    <x v="1249"/>
    <x v="1210"/>
    <n v="6862"/>
    <s v="Tistrup"/>
    <n v="573"/>
    <n v="137"/>
    <x v="360"/>
    <m/>
    <s v="DC"/>
    <s v="Decentralt værk"/>
    <n v="351100"/>
    <n v="350010"/>
    <x v="1404"/>
    <x v="0"/>
    <s v="fvv"/>
    <d v="1964-08-19T00:00:00"/>
    <m/>
    <n v="3.95"/>
    <n v="0"/>
    <n v="3.95"/>
    <x v="2185"/>
    <n v="36.602891999999997"/>
    <n v="36.316583999999999"/>
    <n v="0"/>
    <n v="0"/>
    <n v="1"/>
    <n v="0"/>
    <n v="0"/>
    <x v="0"/>
    <x v="0"/>
    <m/>
    <m/>
    <m/>
    <m/>
    <m/>
    <m/>
    <n v="35.807310000000001"/>
    <m/>
    <m/>
    <m/>
    <m/>
    <m/>
    <m/>
    <m/>
    <m/>
    <m/>
    <m/>
    <m/>
    <s v="475137,13"/>
    <s v="6174688,06"/>
    <n v="35.807310000000001"/>
    <n v="0"/>
    <n v="0"/>
  </r>
  <r>
    <n v="24"/>
    <x v="1252"/>
    <s v=""/>
    <x v="2769"/>
    <n v="2018"/>
    <n v="10877814"/>
    <x v="672"/>
    <x v="1249"/>
    <x v="1210"/>
    <n v="6862"/>
    <s v="Tistrup"/>
    <n v="573"/>
    <n v="137"/>
    <x v="360"/>
    <m/>
    <s v="DC"/>
    <s v="Decentralt værk"/>
    <n v="351100"/>
    <n v="350010"/>
    <x v="56"/>
    <x v="0"/>
    <s v="fvv"/>
    <d v="1978-01-01T00:00:00"/>
    <m/>
    <n v="3.2222219999999999"/>
    <n v="0"/>
    <n v="2.9"/>
    <x v="21"/>
    <n v="0"/>
    <n v="0"/>
    <n v="0"/>
    <n v="0"/>
    <n v="1"/>
    <n v="0"/>
    <n v="0"/>
    <x v="0"/>
    <x v="0"/>
    <m/>
    <m/>
    <m/>
    <m/>
    <m/>
    <m/>
    <m/>
    <m/>
    <m/>
    <m/>
    <m/>
    <m/>
    <m/>
    <m/>
    <m/>
    <m/>
    <m/>
    <m/>
    <s v="475137,13"/>
    <s v="6174688,06"/>
    <n v="0"/>
    <n v="0"/>
    <n v="0"/>
  </r>
  <r>
    <n v="24"/>
    <x v="1252"/>
    <s v=""/>
    <x v="2770"/>
    <n v="2018"/>
    <n v="10877814"/>
    <x v="672"/>
    <x v="1249"/>
    <x v="1210"/>
    <n v="6862"/>
    <s v="Tistrup"/>
    <n v="573"/>
    <n v="137"/>
    <x v="360"/>
    <m/>
    <s v="DC"/>
    <s v="Decentralt værk"/>
    <n v="351100"/>
    <n v="350010"/>
    <x v="1405"/>
    <x v="1"/>
    <s v="kvt"/>
    <d v="1998-02-24T00:00:00"/>
    <m/>
    <n v="2.74"/>
    <n v="1.05"/>
    <n v="1.51"/>
    <x v="2186"/>
    <n v="0.92556000000000005"/>
    <n v="0.91832400000000003"/>
    <n v="0.63144"/>
    <n v="0.62751599999999996"/>
    <n v="0.26472677848824638"/>
    <n v="0.73527322151175367"/>
    <n v="0"/>
    <x v="0"/>
    <x v="0"/>
    <m/>
    <m/>
    <m/>
    <m/>
    <m/>
    <m/>
    <n v="1.7481420000000001"/>
    <m/>
    <m/>
    <m/>
    <m/>
    <m/>
    <m/>
    <m/>
    <m/>
    <m/>
    <m/>
    <m/>
    <s v="475137,13"/>
    <s v="6174688,06"/>
    <n v="1.7481420000000001"/>
    <n v="0"/>
    <n v="0"/>
  </r>
  <r>
    <n v="24"/>
    <x v="1252"/>
    <s v=""/>
    <x v="2771"/>
    <n v="2018"/>
    <n v="10877814"/>
    <x v="672"/>
    <x v="1249"/>
    <x v="1210"/>
    <n v="6862"/>
    <s v="Tistrup"/>
    <n v="573"/>
    <n v="137"/>
    <x v="360"/>
    <m/>
    <s v="DC"/>
    <s v="Decentralt værk"/>
    <n v="351100"/>
    <n v="350010"/>
    <x v="1406"/>
    <x v="1"/>
    <s v="kvt"/>
    <d v="1998-02-24T00:00:00"/>
    <m/>
    <n v="2.74"/>
    <n v="1.05"/>
    <n v="1.51"/>
    <x v="2187"/>
    <n v="0.94823999999999997"/>
    <n v="0.94082399999999999"/>
    <n v="0.617004"/>
    <n v="0.61307999999999996"/>
    <n v="0.27760914655739366"/>
    <n v="0.72239085344260634"/>
    <n v="0"/>
    <x v="0"/>
    <x v="0"/>
    <m/>
    <m/>
    <m/>
    <m/>
    <m/>
    <m/>
    <n v="1.7078688"/>
    <m/>
    <m/>
    <m/>
    <m/>
    <m/>
    <m/>
    <m/>
    <m/>
    <m/>
    <m/>
    <m/>
    <s v="475137,13"/>
    <s v="6174688,06"/>
    <n v="1.7078688"/>
    <n v="0"/>
    <n v="0"/>
  </r>
  <r>
    <n v="24"/>
    <x v="1252"/>
    <s v=""/>
    <x v="2772"/>
    <n v="2018"/>
    <n v="10877814"/>
    <x v="672"/>
    <x v="1249"/>
    <x v="1210"/>
    <n v="6862"/>
    <s v="Tistrup"/>
    <n v="573"/>
    <n v="137"/>
    <x v="360"/>
    <m/>
    <s v="DC"/>
    <s v="Decentralt værk"/>
    <n v="351100"/>
    <n v="350010"/>
    <x v="1407"/>
    <x v="3"/>
    <s v="fvv"/>
    <d v="2011-01-01T00:00:00"/>
    <m/>
    <n v="3.6"/>
    <n v="0"/>
    <n v="3.6"/>
    <x v="2188"/>
    <n v="9.1615680000000008"/>
    <n v="8.9276400000000002"/>
    <n v="0"/>
    <n v="0"/>
    <n v="1"/>
    <n v="0"/>
    <n v="0"/>
    <x v="0"/>
    <x v="0"/>
    <m/>
    <m/>
    <m/>
    <m/>
    <m/>
    <m/>
    <m/>
    <m/>
    <m/>
    <m/>
    <m/>
    <m/>
    <m/>
    <m/>
    <m/>
    <n v="9.161567999999999"/>
    <m/>
    <m/>
    <s v="475137,13"/>
    <s v="6174688,06"/>
    <n v="0"/>
    <n v="9.161567999999999"/>
    <n v="0"/>
  </r>
  <r>
    <n v="25"/>
    <x v="1253"/>
    <s v=""/>
    <x v="2773"/>
    <n v="2018"/>
    <n v="49965613"/>
    <x v="673"/>
    <x v="1250"/>
    <x v="1211"/>
    <n v="9460"/>
    <s v="Brovst"/>
    <n v="849"/>
    <n v="275"/>
    <x v="361"/>
    <m/>
    <s v="DC"/>
    <s v="Decentralt værk"/>
    <n v="353000"/>
    <n v="350030"/>
    <x v="56"/>
    <x v="0"/>
    <s v="fvv"/>
    <d v="1995-01-01T00:00:00"/>
    <m/>
    <n v="2"/>
    <n v="0"/>
    <n v="1.45"/>
    <x v="2189"/>
    <n v="12.909599999999999"/>
    <n v="12.909599999999999"/>
    <n v="0"/>
    <n v="0"/>
    <n v="1"/>
    <n v="0"/>
    <n v="0"/>
    <x v="0"/>
    <x v="0"/>
    <m/>
    <m/>
    <m/>
    <m/>
    <m/>
    <m/>
    <n v="12.657981599999999"/>
    <m/>
    <m/>
    <m/>
    <m/>
    <m/>
    <m/>
    <m/>
    <m/>
    <m/>
    <m/>
    <m/>
    <s v="528056,1"/>
    <s v="6332280,23"/>
    <n v="12.657981599999999"/>
    <n v="0"/>
    <n v="0"/>
  </r>
  <r>
    <n v="25"/>
    <x v="1253"/>
    <s v=""/>
    <x v="2774"/>
    <n v="2018"/>
    <n v="49965613"/>
    <x v="673"/>
    <x v="1250"/>
    <x v="1211"/>
    <n v="9460"/>
    <s v="Brovst"/>
    <n v="849"/>
    <n v="275"/>
    <x v="361"/>
    <m/>
    <s v="DC"/>
    <s v="Decentralt værk"/>
    <n v="353000"/>
    <n v="350030"/>
    <x v="247"/>
    <x v="1"/>
    <s v="kvt"/>
    <d v="1995-01-01T00:00:00"/>
    <m/>
    <n v="1.88"/>
    <n v="0.74"/>
    <n v="1.06"/>
    <x v="2190"/>
    <n v="3.7511999999999999"/>
    <n v="3.7511999999999999"/>
    <n v="2.6280000000000001"/>
    <n v="2.6280000000000001"/>
    <n v="0.27316717149288217"/>
    <n v="0.72683282850711783"/>
    <n v="0"/>
    <x v="0"/>
    <x v="0"/>
    <m/>
    <m/>
    <m/>
    <m/>
    <m/>
    <m/>
    <n v="6.8661252000000008"/>
    <m/>
    <m/>
    <m/>
    <m/>
    <m/>
    <m/>
    <m/>
    <m/>
    <m/>
    <m/>
    <m/>
    <s v="528056,1"/>
    <s v="6332280,23"/>
    <n v="6.8661252000000008"/>
    <n v="0"/>
    <n v="0"/>
  </r>
  <r>
    <n v="28"/>
    <x v="1254"/>
    <s v=""/>
    <x v="2775"/>
    <n v="2018"/>
    <n v="69179614"/>
    <x v="674"/>
    <x v="1251"/>
    <x v="1212"/>
    <n v="8240"/>
    <s v="Risskov"/>
    <n v="751"/>
    <n v="206"/>
    <x v="69"/>
    <m/>
    <s v="FJ"/>
    <s v="Fjernvarmeværk"/>
    <n v="353000"/>
    <n v="350030"/>
    <x v="13"/>
    <x v="0"/>
    <s v="fvv"/>
    <d v="2011-01-01T00:00:00"/>
    <m/>
    <n v="5"/>
    <n v="0"/>
    <n v="4"/>
    <x v="21"/>
    <n v="0"/>
    <n v="0"/>
    <n v="0"/>
    <n v="0"/>
    <n v="1"/>
    <n v="0"/>
    <n v="0"/>
    <x v="0"/>
    <x v="0"/>
    <m/>
    <m/>
    <m/>
    <m/>
    <m/>
    <m/>
    <m/>
    <m/>
    <m/>
    <m/>
    <m/>
    <m/>
    <m/>
    <m/>
    <m/>
    <m/>
    <m/>
    <m/>
    <s v="575336,13"/>
    <s v="6228213,5"/>
    <n v="0"/>
    <n v="0"/>
    <n v="0"/>
  </r>
  <r>
    <n v="28"/>
    <x v="1254"/>
    <s v=""/>
    <x v="2776"/>
    <n v="2018"/>
    <n v="69179614"/>
    <x v="674"/>
    <x v="1251"/>
    <x v="1212"/>
    <n v="8240"/>
    <s v="Risskov"/>
    <n v="751"/>
    <n v="206"/>
    <x v="69"/>
    <m/>
    <s v="FJ"/>
    <s v="Fjernvarmeværk"/>
    <n v="353000"/>
    <n v="350030"/>
    <x v="16"/>
    <x v="0"/>
    <s v="fvv"/>
    <d v="2001-01-01T00:00:00"/>
    <m/>
    <n v="6"/>
    <n v="0"/>
    <n v="6"/>
    <x v="21"/>
    <n v="0"/>
    <n v="0"/>
    <n v="0"/>
    <n v="0"/>
    <n v="1"/>
    <n v="0"/>
    <n v="0"/>
    <x v="0"/>
    <x v="0"/>
    <m/>
    <m/>
    <m/>
    <m/>
    <m/>
    <m/>
    <m/>
    <m/>
    <m/>
    <m/>
    <m/>
    <m/>
    <m/>
    <m/>
    <m/>
    <m/>
    <m/>
    <m/>
    <s v="575336,13"/>
    <s v="6228213,5"/>
    <n v="0"/>
    <n v="0"/>
    <n v="0"/>
  </r>
  <r>
    <n v="29"/>
    <x v="1255"/>
    <s v=""/>
    <x v="2777"/>
    <n v="2018"/>
    <n v="67932218"/>
    <x v="675"/>
    <x v="1252"/>
    <x v="1213"/>
    <n v="7100"/>
    <s v="Vejle"/>
    <n v="630"/>
    <n v="81"/>
    <x v="20"/>
    <n v="1"/>
    <s v="FJ"/>
    <s v="Fjernvarmeværk"/>
    <n v="353000"/>
    <n v="350030"/>
    <x v="13"/>
    <x v="0"/>
    <s v="fvv"/>
    <d v="1965-01-01T00:00:00"/>
    <m/>
    <n v="5"/>
    <n v="0"/>
    <n v="5"/>
    <x v="2191"/>
    <n v="18.292000000000002"/>
    <n v="18.292000000000002"/>
    <n v="0"/>
    <n v="0"/>
    <n v="1"/>
    <n v="0"/>
    <n v="0"/>
    <x v="0"/>
    <x v="0"/>
    <m/>
    <m/>
    <m/>
    <n v="0"/>
    <m/>
    <m/>
    <n v="20.909988000000002"/>
    <m/>
    <m/>
    <m/>
    <m/>
    <m/>
    <m/>
    <m/>
    <m/>
    <m/>
    <m/>
    <m/>
    <s v="534074,2"/>
    <s v="6173967,01"/>
    <n v="20.909988000000002"/>
    <n v="0"/>
    <n v="0"/>
  </r>
  <r>
    <n v="29"/>
    <x v="1255"/>
    <s v=""/>
    <x v="2778"/>
    <n v="2018"/>
    <n v="67932218"/>
    <x v="675"/>
    <x v="1252"/>
    <x v="1213"/>
    <n v="7100"/>
    <s v="Vejle"/>
    <n v="630"/>
    <n v="81"/>
    <x v="20"/>
    <n v="1"/>
    <s v="FJ"/>
    <s v="Fjernvarmeværk"/>
    <n v="353000"/>
    <n v="350030"/>
    <x v="16"/>
    <x v="0"/>
    <s v="fvv"/>
    <d v="1965-01-01T00:00:00"/>
    <m/>
    <n v="7.87"/>
    <n v="0"/>
    <n v="7.87"/>
    <x v="21"/>
    <n v="0"/>
    <n v="0"/>
    <n v="0"/>
    <n v="0"/>
    <n v="1"/>
    <n v="0"/>
    <n v="0"/>
    <x v="0"/>
    <x v="0"/>
    <m/>
    <m/>
    <m/>
    <n v="0"/>
    <m/>
    <m/>
    <n v="0"/>
    <m/>
    <m/>
    <m/>
    <m/>
    <m/>
    <m/>
    <m/>
    <m/>
    <m/>
    <m/>
    <m/>
    <s v="534074,2"/>
    <s v="6173967,01"/>
    <n v="0"/>
    <n v="0"/>
    <n v="0"/>
  </r>
  <r>
    <n v="29"/>
    <x v="1255"/>
    <s v=""/>
    <x v="2779"/>
    <n v="2018"/>
    <n v="67932218"/>
    <x v="675"/>
    <x v="1252"/>
    <x v="1213"/>
    <n v="7100"/>
    <s v="Vejle"/>
    <n v="630"/>
    <n v="81"/>
    <x v="20"/>
    <n v="1"/>
    <s v="FJ"/>
    <s v="Fjernvarmeværk"/>
    <n v="353000"/>
    <n v="350030"/>
    <x v="76"/>
    <x v="0"/>
    <s v="fvv"/>
    <d v="1967-01-01T00:00:00"/>
    <m/>
    <n v="7.87"/>
    <n v="0"/>
    <n v="7.87"/>
    <x v="21"/>
    <n v="0"/>
    <n v="0"/>
    <n v="0"/>
    <n v="0"/>
    <n v="1"/>
    <n v="0"/>
    <n v="0"/>
    <x v="0"/>
    <x v="0"/>
    <m/>
    <m/>
    <m/>
    <n v="0"/>
    <m/>
    <m/>
    <n v="0"/>
    <m/>
    <m/>
    <m/>
    <m/>
    <m/>
    <m/>
    <m/>
    <m/>
    <m/>
    <m/>
    <m/>
    <s v="534074,2"/>
    <s v="6173967,01"/>
    <n v="0"/>
    <n v="0"/>
    <n v="0"/>
  </r>
  <r>
    <n v="29"/>
    <x v="1255"/>
    <s v=""/>
    <x v="2780"/>
    <n v="2018"/>
    <n v="67932218"/>
    <x v="675"/>
    <x v="1252"/>
    <x v="1213"/>
    <n v="7100"/>
    <s v="Vejle"/>
    <n v="630"/>
    <n v="81"/>
    <x v="20"/>
    <n v="1"/>
    <s v="FJ"/>
    <s v="Fjernvarmeværk"/>
    <n v="353000"/>
    <n v="350030"/>
    <x v="4"/>
    <x v="0"/>
    <s v="fvv"/>
    <d v="1968-01-01T00:00:00"/>
    <m/>
    <n v="10"/>
    <n v="0"/>
    <n v="10"/>
    <x v="21"/>
    <n v="0"/>
    <n v="0"/>
    <n v="0"/>
    <n v="0"/>
    <n v="1"/>
    <n v="0"/>
    <n v="0"/>
    <x v="0"/>
    <x v="0"/>
    <m/>
    <m/>
    <m/>
    <n v="0"/>
    <m/>
    <m/>
    <n v="0"/>
    <m/>
    <m/>
    <m/>
    <m/>
    <m/>
    <m/>
    <m/>
    <m/>
    <m/>
    <m/>
    <m/>
    <s v="534074,2"/>
    <s v="6173967,01"/>
    <n v="0"/>
    <n v="0"/>
    <n v="0"/>
  </r>
  <r>
    <n v="29"/>
    <x v="1255"/>
    <s v=""/>
    <x v="2781"/>
    <n v="2018"/>
    <n v="67932218"/>
    <x v="675"/>
    <x v="1252"/>
    <x v="1213"/>
    <n v="7100"/>
    <s v="Vejle"/>
    <n v="630"/>
    <n v="81"/>
    <x v="20"/>
    <n v="1"/>
    <s v="FJ"/>
    <s v="Fjernvarmeværk"/>
    <n v="353000"/>
    <n v="350030"/>
    <x v="6"/>
    <x v="0"/>
    <s v="fvv"/>
    <d v="1977-01-01T00:00:00"/>
    <m/>
    <n v="12.49"/>
    <n v="0"/>
    <n v="12.49"/>
    <x v="21"/>
    <n v="0"/>
    <n v="0"/>
    <n v="0"/>
    <n v="0"/>
    <n v="1"/>
    <n v="0"/>
    <n v="0"/>
    <x v="0"/>
    <x v="0"/>
    <m/>
    <m/>
    <m/>
    <n v="0"/>
    <m/>
    <m/>
    <n v="0"/>
    <m/>
    <m/>
    <m/>
    <m/>
    <m/>
    <m/>
    <m/>
    <m/>
    <m/>
    <m/>
    <m/>
    <s v="534074,2"/>
    <s v="6173967,01"/>
    <n v="0"/>
    <n v="0"/>
    <n v="0"/>
  </r>
  <r>
    <n v="29"/>
    <x v="1256"/>
    <s v=""/>
    <x v="2782"/>
    <n v="2018"/>
    <n v="67932218"/>
    <x v="675"/>
    <x v="1253"/>
    <x v="1214"/>
    <n v="7100"/>
    <s v="Vejle"/>
    <n v="630"/>
    <n v="81"/>
    <x v="20"/>
    <n v="1"/>
    <s v="FJ"/>
    <s v="Fjernvarmeværk"/>
    <n v="353000"/>
    <n v="350030"/>
    <x v="13"/>
    <x v="0"/>
    <s v="fvv"/>
    <d v="2013-08-01T00:00:00"/>
    <m/>
    <n v="12.8"/>
    <n v="0"/>
    <n v="12"/>
    <x v="2192"/>
    <n v="6.9779999999999998"/>
    <n v="6.9779999999999998"/>
    <n v="0"/>
    <n v="0"/>
    <n v="1"/>
    <n v="0"/>
    <n v="0"/>
    <x v="0"/>
    <x v="0"/>
    <m/>
    <m/>
    <m/>
    <m/>
    <m/>
    <m/>
    <n v="8.8744788000000003"/>
    <m/>
    <m/>
    <m/>
    <m/>
    <m/>
    <m/>
    <m/>
    <m/>
    <m/>
    <m/>
    <m/>
    <s v="532050,52"/>
    <s v="6174464,24"/>
    <n v="8.8744788000000003"/>
    <n v="0"/>
    <n v="0"/>
  </r>
  <r>
    <n v="29"/>
    <x v="1256"/>
    <s v=""/>
    <x v="2783"/>
    <n v="2018"/>
    <n v="67932218"/>
    <x v="675"/>
    <x v="1253"/>
    <x v="1214"/>
    <n v="7100"/>
    <s v="Vejle"/>
    <n v="630"/>
    <n v="81"/>
    <x v="20"/>
    <n v="1"/>
    <s v="FJ"/>
    <s v="Fjernvarmeværk"/>
    <n v="353000"/>
    <n v="350030"/>
    <x v="16"/>
    <x v="0"/>
    <s v="fvv"/>
    <d v="2013-08-01T00:00:00"/>
    <m/>
    <n v="12.8"/>
    <n v="0"/>
    <n v="12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32050,52"/>
    <s v="6174464,24"/>
    <n v="0"/>
    <n v="0"/>
    <n v="0"/>
  </r>
  <r>
    <n v="29"/>
    <x v="1256"/>
    <s v=""/>
    <x v="2784"/>
    <n v="2018"/>
    <n v="67932218"/>
    <x v="675"/>
    <x v="1253"/>
    <x v="1214"/>
    <n v="7100"/>
    <s v="Vejle"/>
    <n v="630"/>
    <n v="81"/>
    <x v="20"/>
    <n v="1"/>
    <s v="FJ"/>
    <s v="Fjernvarmeværk"/>
    <n v="353000"/>
    <n v="350030"/>
    <x v="76"/>
    <x v="0"/>
    <s v="fvv"/>
    <d v="1996-01-01T00:00:00"/>
    <m/>
    <n v="12.8"/>
    <n v="0"/>
    <n v="12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32050,52"/>
    <s v="6174464,24"/>
    <n v="0"/>
    <n v="0"/>
    <n v="0"/>
  </r>
  <r>
    <n v="29"/>
    <x v="1257"/>
    <s v=""/>
    <x v="2785"/>
    <n v="2018"/>
    <n v="67932218"/>
    <x v="675"/>
    <x v="1254"/>
    <x v="1215"/>
    <n v="7100"/>
    <s v="Vejle"/>
    <n v="630"/>
    <n v="81"/>
    <x v="20"/>
    <m/>
    <s v="FJ"/>
    <s v="Fjernvarmeværk"/>
    <n v="353000"/>
    <n v="350030"/>
    <x v="1408"/>
    <x v="0"/>
    <s v="fvv"/>
    <d v="2010-12-01T00:00:00"/>
    <m/>
    <n v="15"/>
    <n v="0"/>
    <n v="15"/>
    <x v="2193"/>
    <n v="0.92600000000000005"/>
    <n v="0.92600000000000005"/>
    <n v="0"/>
    <n v="0"/>
    <n v="1"/>
    <n v="0"/>
    <n v="0"/>
    <x v="0"/>
    <x v="0"/>
    <m/>
    <m/>
    <m/>
    <n v="0.98577934"/>
    <m/>
    <m/>
    <m/>
    <m/>
    <m/>
    <m/>
    <m/>
    <m/>
    <m/>
    <m/>
    <m/>
    <m/>
    <m/>
    <m/>
    <s v="533851,73"/>
    <s v="6173051,83"/>
    <n v="0.98577934"/>
    <n v="0"/>
    <n v="0"/>
  </r>
  <r>
    <n v="29"/>
    <x v="1258"/>
    <s v=""/>
    <x v="2786"/>
    <n v="2018"/>
    <n v="67932218"/>
    <x v="675"/>
    <x v="1255"/>
    <x v="1216"/>
    <n v="7100"/>
    <s v="Vejle"/>
    <n v="630"/>
    <n v="81"/>
    <x v="20"/>
    <m/>
    <s v="FJ"/>
    <s v="Fjernvarmeværk"/>
    <n v="353000"/>
    <n v="350030"/>
    <x v="13"/>
    <x v="0"/>
    <s v="fvv"/>
    <d v="2014-09-15T00:00:00"/>
    <m/>
    <n v="5.3"/>
    <n v="0"/>
    <n v="5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31855,42"/>
    <s v="6175607,36"/>
    <n v="0"/>
    <n v="0"/>
    <n v="0"/>
  </r>
  <r>
    <n v="29"/>
    <x v="1258"/>
    <s v=""/>
    <x v="2787"/>
    <n v="2018"/>
    <n v="67932218"/>
    <x v="675"/>
    <x v="1255"/>
    <x v="1216"/>
    <n v="7100"/>
    <s v="Vejle"/>
    <n v="630"/>
    <n v="81"/>
    <x v="20"/>
    <m/>
    <s v="FJ"/>
    <s v="Fjernvarmeværk"/>
    <n v="353000"/>
    <n v="350030"/>
    <x v="16"/>
    <x v="0"/>
    <s v="fvv"/>
    <d v="2014-09-15T00:00:00"/>
    <m/>
    <n v="5.3"/>
    <n v="0"/>
    <n v="5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31855,42"/>
    <s v="6175607,36"/>
    <n v="0"/>
    <n v="0"/>
    <n v="0"/>
  </r>
  <r>
    <n v="31"/>
    <x v="1259"/>
    <s v=""/>
    <x v="2788"/>
    <n v="2018"/>
    <n v="10689414"/>
    <x v="676"/>
    <x v="1256"/>
    <x v="1217"/>
    <n v="9700"/>
    <s v="Brønderslev"/>
    <n v="810"/>
    <n v="279"/>
    <x v="362"/>
    <m/>
    <s v="DC"/>
    <s v="Decentralt værk"/>
    <n v="353000"/>
    <n v="350030"/>
    <x v="428"/>
    <x v="0"/>
    <s v="fvv"/>
    <d v="1996-01-01T00:00:00"/>
    <m/>
    <n v="2.5"/>
    <n v="0"/>
    <n v="2.5"/>
    <x v="2194"/>
    <n v="16.776"/>
    <n v="16.776"/>
    <n v="0"/>
    <n v="0"/>
    <n v="1"/>
    <n v="0"/>
    <n v="0"/>
    <x v="0"/>
    <x v="0"/>
    <m/>
    <m/>
    <m/>
    <m/>
    <m/>
    <m/>
    <n v="16.814080799999999"/>
    <m/>
    <m/>
    <m/>
    <m/>
    <m/>
    <m/>
    <m/>
    <m/>
    <m/>
    <m/>
    <m/>
    <s v="559808,55"/>
    <s v="6345362,61"/>
    <n v="16.814080799999999"/>
    <n v="0"/>
    <n v="0"/>
  </r>
  <r>
    <n v="31"/>
    <x v="1259"/>
    <s v=""/>
    <x v="2789"/>
    <n v="2018"/>
    <n v="10689414"/>
    <x v="676"/>
    <x v="1256"/>
    <x v="1217"/>
    <n v="9700"/>
    <s v="Brønderslev"/>
    <n v="810"/>
    <n v="279"/>
    <x v="362"/>
    <m/>
    <s v="DC"/>
    <s v="Decentralt værk"/>
    <n v="353000"/>
    <n v="350030"/>
    <x v="55"/>
    <x v="1"/>
    <s v="kvt"/>
    <d v="1996-06-01T00:00:00"/>
    <m/>
    <n v="4.25"/>
    <n v="1.84"/>
    <n v="2.41"/>
    <x v="2195"/>
    <n v="5.4324000000000003"/>
    <n v="5.4324000000000003"/>
    <n v="3.4056000000000002"/>
    <n v="3.4056000000000002"/>
    <n v="0.27744101206951138"/>
    <n v="0.72255898793048856"/>
    <n v="0"/>
    <x v="0"/>
    <x v="0"/>
    <m/>
    <m/>
    <m/>
    <m/>
    <m/>
    <m/>
    <n v="9.7901892000000004"/>
    <m/>
    <m/>
    <m/>
    <m/>
    <m/>
    <m/>
    <m/>
    <m/>
    <m/>
    <m/>
    <m/>
    <s v="559808,55"/>
    <s v="6345362,61"/>
    <n v="9.7901892000000004"/>
    <n v="0"/>
    <n v="0"/>
  </r>
  <r>
    <n v="31"/>
    <x v="1259"/>
    <s v=""/>
    <x v="2790"/>
    <n v="2018"/>
    <n v="10689414"/>
    <x v="676"/>
    <x v="1256"/>
    <x v="1217"/>
    <n v="9700"/>
    <s v="Brønderslev"/>
    <n v="810"/>
    <n v="279"/>
    <x v="362"/>
    <m/>
    <s v="DC"/>
    <s v="Decentralt værk"/>
    <n v="353000"/>
    <n v="350030"/>
    <x v="1409"/>
    <x v="3"/>
    <s v="fvv"/>
    <d v="2018-01-01T00:00:00"/>
    <m/>
    <n v="2"/>
    <n v="0"/>
    <n v="2"/>
    <x v="2196"/>
    <n v="10.512"/>
    <n v="10.512"/>
    <n v="0"/>
    <n v="0"/>
    <n v="1"/>
    <n v="0"/>
    <n v="0"/>
    <x v="0"/>
    <x v="0"/>
    <m/>
    <m/>
    <m/>
    <m/>
    <m/>
    <m/>
    <m/>
    <m/>
    <m/>
    <m/>
    <m/>
    <m/>
    <m/>
    <m/>
    <m/>
    <n v="10.512"/>
    <m/>
    <m/>
    <s v="559808,55"/>
    <s v="6345362,61"/>
    <n v="0"/>
    <n v="10.512"/>
    <n v="0"/>
  </r>
  <r>
    <n v="32"/>
    <x v="1260"/>
    <s v=""/>
    <x v="2791"/>
    <n v="2018"/>
    <n v="20245417"/>
    <x v="677"/>
    <x v="1257"/>
    <x v="732"/>
    <n v="9750"/>
    <s v="Østervrå"/>
    <n v="813"/>
    <n v="327"/>
    <x v="84"/>
    <m/>
    <s v="DC"/>
    <s v="Decentralt værk"/>
    <n v="353000"/>
    <n v="350030"/>
    <x v="1410"/>
    <x v="0"/>
    <s v="fvv"/>
    <d v="1988-01-01T00:00:00"/>
    <m/>
    <n v="3.15"/>
    <n v="0"/>
    <n v="3.15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74545,44"/>
    <s v="6356009,43"/>
    <n v="0"/>
    <n v="0"/>
    <n v="0"/>
  </r>
  <r>
    <n v="32"/>
    <x v="1260"/>
    <s v=""/>
    <x v="2792"/>
    <n v="2018"/>
    <n v="20245417"/>
    <x v="677"/>
    <x v="1257"/>
    <x v="732"/>
    <n v="9750"/>
    <s v="Østervrå"/>
    <n v="813"/>
    <n v="327"/>
    <x v="84"/>
    <m/>
    <s v="DC"/>
    <s v="Decentralt værk"/>
    <n v="353000"/>
    <n v="350030"/>
    <x v="1410"/>
    <x v="0"/>
    <s v="fvv"/>
    <d v="2012-01-01T00:00:00"/>
    <m/>
    <n v="6.3"/>
    <n v="0"/>
    <n v="6.3"/>
    <x v="2197"/>
    <n v="9.9036000000000008"/>
    <n v="9.9036000000000008"/>
    <n v="0"/>
    <n v="0"/>
    <n v="1"/>
    <n v="0"/>
    <n v="0"/>
    <x v="0"/>
    <x v="0"/>
    <m/>
    <m/>
    <m/>
    <m/>
    <m/>
    <m/>
    <n v="9.4748148000000008"/>
    <m/>
    <m/>
    <m/>
    <m/>
    <m/>
    <m/>
    <m/>
    <m/>
    <m/>
    <m/>
    <m/>
    <s v="574545,44"/>
    <s v="6356009,43"/>
    <n v="9.4748148000000008"/>
    <n v="0"/>
    <n v="0"/>
  </r>
  <r>
    <n v="32"/>
    <x v="1260"/>
    <s v=""/>
    <x v="2793"/>
    <n v="2018"/>
    <n v="20245417"/>
    <x v="677"/>
    <x v="1257"/>
    <x v="732"/>
    <n v="9750"/>
    <s v="Østervrå"/>
    <n v="813"/>
    <n v="327"/>
    <x v="84"/>
    <m/>
    <s v="DC"/>
    <s v="Decentralt værk"/>
    <n v="353000"/>
    <n v="350030"/>
    <x v="1411"/>
    <x v="1"/>
    <s v="kvt"/>
    <d v="2004-09-15T00:00:00"/>
    <m/>
    <n v="7.15"/>
    <n v="3.05"/>
    <n v="3.7"/>
    <x v="2198"/>
    <n v="13.8528"/>
    <n v="13.8528"/>
    <n v="10.720800000000001"/>
    <n v="10.720800000000001"/>
    <n v="0.26181212911365842"/>
    <n v="0.73818787088634163"/>
    <n v="0"/>
    <x v="0"/>
    <x v="0"/>
    <m/>
    <m/>
    <m/>
    <m/>
    <m/>
    <m/>
    <n v="26.455611600000001"/>
    <m/>
    <m/>
    <m/>
    <m/>
    <m/>
    <m/>
    <m/>
    <m/>
    <m/>
    <m/>
    <m/>
    <s v="574545,44"/>
    <s v="6356009,43"/>
    <n v="26.455611600000001"/>
    <n v="0"/>
    <n v="0"/>
  </r>
  <r>
    <n v="32"/>
    <x v="1260"/>
    <s v=""/>
    <x v="2794"/>
    <n v="2018"/>
    <n v="20245417"/>
    <x v="677"/>
    <x v="1257"/>
    <x v="732"/>
    <n v="9750"/>
    <s v="Østervrå"/>
    <n v="813"/>
    <n v="327"/>
    <x v="84"/>
    <m/>
    <s v="DC"/>
    <s v="Decentralt værk"/>
    <n v="353000"/>
    <n v="350030"/>
    <x v="7"/>
    <x v="2"/>
    <s v="fvv"/>
    <d v="2010-09-15T00:00:00"/>
    <m/>
    <n v="1.5"/>
    <n v="0"/>
    <n v="1.5"/>
    <x v="2199"/>
    <n v="4.0103999999999997"/>
    <n v="4.0103999999999997"/>
    <n v="0"/>
    <n v="0"/>
    <n v="1"/>
    <n v="0"/>
    <n v="0"/>
    <x v="0"/>
    <x v="0"/>
    <m/>
    <m/>
    <m/>
    <m/>
    <m/>
    <m/>
    <m/>
    <m/>
    <m/>
    <m/>
    <m/>
    <m/>
    <m/>
    <m/>
    <m/>
    <m/>
    <m/>
    <n v="4.05"/>
    <s v="574545,44"/>
    <s v="6356009,43"/>
    <n v="0"/>
    <n v="0"/>
    <n v="4.05"/>
  </r>
  <r>
    <n v="32"/>
    <x v="1260"/>
    <s v=""/>
    <x v="2795"/>
    <n v="2018"/>
    <n v="20245417"/>
    <x v="677"/>
    <x v="1257"/>
    <x v="732"/>
    <n v="9750"/>
    <s v="Østervrå"/>
    <n v="813"/>
    <n v="327"/>
    <x v="84"/>
    <m/>
    <s v="DC"/>
    <s v="Decentralt værk"/>
    <n v="353000"/>
    <n v="350030"/>
    <x v="1410"/>
    <x v="2"/>
    <s v="fvv"/>
    <d v="2012-01-01T00:00:00"/>
    <m/>
    <n v="1.5"/>
    <n v="0"/>
    <n v="1.5"/>
    <x v="2199"/>
    <n v="4.0103999999999997"/>
    <n v="4.0103999999999997"/>
    <n v="0"/>
    <n v="0"/>
    <n v="1"/>
    <n v="0"/>
    <n v="0"/>
    <x v="0"/>
    <x v="0"/>
    <m/>
    <m/>
    <m/>
    <m/>
    <m/>
    <m/>
    <m/>
    <m/>
    <m/>
    <m/>
    <m/>
    <m/>
    <m/>
    <m/>
    <m/>
    <m/>
    <m/>
    <n v="4.05"/>
    <s v="574545,44"/>
    <s v="6356009,43"/>
    <n v="0"/>
    <n v="0"/>
    <n v="4.05"/>
  </r>
  <r>
    <n v="34"/>
    <x v="1261"/>
    <s v=""/>
    <x v="2796"/>
    <n v="2018"/>
    <n v="25798929"/>
    <x v="678"/>
    <x v="1258"/>
    <x v="1218"/>
    <n v="3700"/>
    <s v="Rønne"/>
    <n v="400"/>
    <n v="68"/>
    <x v="204"/>
    <n v="1"/>
    <s v="CE"/>
    <s v="Centralt værk"/>
    <n v="351100"/>
    <n v="350010"/>
    <x v="1412"/>
    <x v="1"/>
    <s v="cel"/>
    <d v="1972-01-01T00:00:00"/>
    <m/>
    <n v="50.3"/>
    <n v="19.600000000000001"/>
    <n v="0"/>
    <x v="2200"/>
    <n v="0"/>
    <n v="0"/>
    <n v="2.4119999999999999"/>
    <n v="0.58478399999999997"/>
    <n v="0"/>
    <n v="1"/>
    <n v="0"/>
    <x v="0"/>
    <x v="0"/>
    <m/>
    <m/>
    <m/>
    <n v="5.9982693600000001"/>
    <m/>
    <m/>
    <m/>
    <m/>
    <m/>
    <m/>
    <m/>
    <m/>
    <m/>
    <m/>
    <m/>
    <m/>
    <m/>
    <m/>
    <s v="863379"/>
    <s v="6119929,04"/>
    <n v="5.9982693600000001"/>
    <n v="0"/>
    <n v="0"/>
  </r>
  <r>
    <n v="34"/>
    <x v="1261"/>
    <s v=""/>
    <x v="2797"/>
    <n v="2018"/>
    <n v="25798929"/>
    <x v="678"/>
    <x v="1258"/>
    <x v="1218"/>
    <n v="3700"/>
    <s v="Rønne"/>
    <n v="400"/>
    <n v="68"/>
    <x v="204"/>
    <n v="1"/>
    <s v="CE"/>
    <s v="Centralt værk"/>
    <n v="351100"/>
    <n v="350010"/>
    <x v="1413"/>
    <x v="8"/>
    <s v="cel"/>
    <d v="1974-01-01T00:00:00"/>
    <m/>
    <n v="85.6"/>
    <n v="27.5"/>
    <n v="0"/>
    <x v="2201"/>
    <n v="0"/>
    <n v="0"/>
    <n v="14.144399999999999"/>
    <n v="10.89648"/>
    <n v="0"/>
    <n v="1"/>
    <n v="0"/>
    <x v="0"/>
    <x v="0"/>
    <m/>
    <n v="47.44195148"/>
    <m/>
    <m/>
    <m/>
    <n v="0"/>
    <m/>
    <m/>
    <m/>
    <m/>
    <m/>
    <m/>
    <m/>
    <m/>
    <m/>
    <m/>
    <m/>
    <m/>
    <s v="863379"/>
    <s v="6119929,04"/>
    <n v="47.44195148"/>
    <n v="0"/>
    <n v="0"/>
  </r>
  <r>
    <n v="34"/>
    <x v="1261"/>
    <s v=""/>
    <x v="2798"/>
    <n v="2018"/>
    <n v="25798929"/>
    <x v="678"/>
    <x v="1258"/>
    <x v="1218"/>
    <n v="3700"/>
    <s v="Rønne"/>
    <n v="400"/>
    <n v="68"/>
    <x v="204"/>
    <n v="1"/>
    <s v="CE"/>
    <s v="Centralt værk"/>
    <n v="351100"/>
    <n v="350010"/>
    <x v="1414"/>
    <x v="8"/>
    <s v="cev"/>
    <d v="1995-01-01T00:00:00"/>
    <m/>
    <n v="107.2"/>
    <n v="37"/>
    <n v="35"/>
    <x v="2202"/>
    <n v="412.339"/>
    <n v="406.45080000000002"/>
    <n v="134.33436"/>
    <n v="114.94908"/>
    <n v="0.32134494811615039"/>
    <n v="0.67865505188384967"/>
    <n v="0"/>
    <x v="14"/>
    <x v="0"/>
    <m/>
    <n v="26.698258999999997"/>
    <m/>
    <m/>
    <m/>
    <n v="0"/>
    <m/>
    <m/>
    <m/>
    <m/>
    <n v="473.647288"/>
    <m/>
    <m/>
    <m/>
    <m/>
    <m/>
    <m/>
    <m/>
    <s v="863379"/>
    <s v="6119929,04"/>
    <n v="167.9358494"/>
    <n v="473.647288"/>
    <n v="0"/>
  </r>
  <r>
    <n v="34"/>
    <x v="1261"/>
    <s v=""/>
    <x v="2799"/>
    <n v="2018"/>
    <n v="25798929"/>
    <x v="678"/>
    <x v="1258"/>
    <x v="1218"/>
    <n v="3700"/>
    <s v="Rønne"/>
    <n v="400"/>
    <n v="68"/>
    <x v="204"/>
    <n v="1"/>
    <s v="CE"/>
    <s v="Centralt værk"/>
    <n v="351100"/>
    <n v="350010"/>
    <x v="1280"/>
    <x v="1"/>
    <s v="cel"/>
    <d v="2007-08-01T00:00:00"/>
    <m/>
    <n v="40.5"/>
    <n v="15"/>
    <n v="0"/>
    <x v="2203"/>
    <n v="0"/>
    <n v="0"/>
    <n v="3.1381163999999999"/>
    <n v="2.2624344000000001"/>
    <n v="0"/>
    <n v="1"/>
    <n v="0"/>
    <x v="0"/>
    <x v="0"/>
    <m/>
    <m/>
    <m/>
    <n v="8.0770054400000006"/>
    <m/>
    <m/>
    <m/>
    <m/>
    <m/>
    <m/>
    <m/>
    <m/>
    <m/>
    <m/>
    <m/>
    <m/>
    <m/>
    <m/>
    <s v="863379"/>
    <s v="6119929,04"/>
    <n v="8.0770054400000006"/>
    <n v="0"/>
    <n v="0"/>
  </r>
  <r>
    <n v="34"/>
    <x v="1261"/>
    <s v=""/>
    <x v="2800"/>
    <n v="2018"/>
    <n v="25798929"/>
    <x v="678"/>
    <x v="1258"/>
    <x v="1218"/>
    <n v="3700"/>
    <s v="Rønne"/>
    <n v="400"/>
    <n v="68"/>
    <x v="204"/>
    <n v="1"/>
    <s v="CE"/>
    <s v="Centralt værk"/>
    <n v="351100"/>
    <n v="350010"/>
    <x v="1227"/>
    <x v="15"/>
    <s v="fvv"/>
    <d v="1995-01-01T00:00:00"/>
    <m/>
    <n v="5"/>
    <n v="0"/>
    <n v="0"/>
    <x v="2204"/>
    <n v="0"/>
    <n v="0"/>
    <n v="0"/>
    <n v="0"/>
    <n v="1"/>
    <n v="0"/>
    <n v="0"/>
    <x v="0"/>
    <x v="0"/>
    <m/>
    <n v="21.516314910000002"/>
    <m/>
    <m/>
    <m/>
    <m/>
    <m/>
    <m/>
    <m/>
    <m/>
    <m/>
    <m/>
    <m/>
    <m/>
    <m/>
    <m/>
    <m/>
    <m/>
    <s v="863379"/>
    <s v="6119929,04"/>
    <n v="21.516314910000002"/>
    <n v="0"/>
    <n v="0"/>
  </r>
  <r>
    <n v="35"/>
    <x v="1262"/>
    <s v=""/>
    <x v="2801"/>
    <n v="2018"/>
    <n v="11271715"/>
    <x v="679"/>
    <x v="1259"/>
    <x v="1219"/>
    <n v="8643"/>
    <s v="Ans By"/>
    <n v="740"/>
    <n v="243"/>
    <x v="363"/>
    <m/>
    <s v="DC"/>
    <s v="Decentralt værk"/>
    <n v="353000"/>
    <n v="350030"/>
    <x v="56"/>
    <x v="0"/>
    <s v="fvv"/>
    <d v="1987-10-01T00:00:00"/>
    <m/>
    <n v="4"/>
    <n v="0"/>
    <n v="4"/>
    <x v="2205"/>
    <n v="6.2531999999999996"/>
    <n v="6.1307999999999998"/>
    <n v="0"/>
    <n v="0"/>
    <n v="1"/>
    <n v="0"/>
    <n v="0"/>
    <x v="0"/>
    <x v="0"/>
    <m/>
    <m/>
    <m/>
    <m/>
    <m/>
    <m/>
    <n v="6.2113392000000003"/>
    <m/>
    <m/>
    <m/>
    <m/>
    <m/>
    <m/>
    <m/>
    <m/>
    <m/>
    <m/>
    <m/>
    <s v="536677,27"/>
    <s v="6240592,1"/>
    <n v="6.2113392000000003"/>
    <n v="0"/>
    <n v="0"/>
  </r>
  <r>
    <n v="35"/>
    <x v="1262"/>
    <s v=""/>
    <x v="2802"/>
    <n v="2018"/>
    <n v="11271715"/>
    <x v="679"/>
    <x v="1259"/>
    <x v="1219"/>
    <n v="8643"/>
    <s v="Ans By"/>
    <n v="740"/>
    <n v="243"/>
    <x v="363"/>
    <m/>
    <s v="DC"/>
    <s v="Decentralt værk"/>
    <n v="353000"/>
    <n v="350030"/>
    <x v="75"/>
    <x v="1"/>
    <s v="kvt"/>
    <d v="2007-09-01T00:00:00"/>
    <m/>
    <n v="5.8"/>
    <n v="2.5"/>
    <n v="3.3"/>
    <x v="2206"/>
    <n v="47.581200000000003"/>
    <n v="47.127600000000001"/>
    <n v="36.964799999999997"/>
    <n v="36.133200000000002"/>
    <n v="0.26866207425334326"/>
    <n v="0.73133792574665679"/>
    <n v="0"/>
    <x v="0"/>
    <x v="0"/>
    <m/>
    <m/>
    <m/>
    <m/>
    <m/>
    <m/>
    <n v="88.552134000000009"/>
    <m/>
    <m/>
    <m/>
    <m/>
    <m/>
    <m/>
    <m/>
    <m/>
    <m/>
    <m/>
    <m/>
    <s v="536677,27"/>
    <s v="6240592,1"/>
    <n v="88.552134000000009"/>
    <n v="0"/>
    <n v="0"/>
  </r>
  <r>
    <n v="36"/>
    <x v="1263"/>
    <s v=""/>
    <x v="2803"/>
    <n v="2018"/>
    <n v="62749814"/>
    <x v="680"/>
    <x v="1260"/>
    <x v="1220"/>
    <n v="6823"/>
    <s v="Ansager"/>
    <n v="573"/>
    <n v="139"/>
    <x v="364"/>
    <m/>
    <s v="FJ"/>
    <s v="Fjernvarmeværk"/>
    <n v="353000"/>
    <n v="350030"/>
    <x v="1415"/>
    <x v="0"/>
    <s v="fvv"/>
    <d v="1995-05-01T00:00:00"/>
    <m/>
    <n v="3"/>
    <n v="0"/>
    <n v="3"/>
    <x v="2207"/>
    <n v="0.97919999999999996"/>
    <n v="0.97919999999999996"/>
    <n v="0"/>
    <n v="0"/>
    <n v="1"/>
    <n v="0"/>
    <n v="0"/>
    <x v="0"/>
    <x v="0"/>
    <m/>
    <m/>
    <m/>
    <m/>
    <m/>
    <m/>
    <m/>
    <m/>
    <m/>
    <m/>
    <m/>
    <m/>
    <n v="0.94499999999999995"/>
    <m/>
    <m/>
    <m/>
    <m/>
    <m/>
    <s v="484435,62"/>
    <s v="6173452,54"/>
    <n v="0"/>
    <n v="0.94499999999999995"/>
    <n v="0"/>
  </r>
  <r>
    <n v="36"/>
    <x v="1264"/>
    <s v=""/>
    <x v="2804"/>
    <n v="2018"/>
    <n v="62749814"/>
    <x v="680"/>
    <x v="1261"/>
    <x v="1221"/>
    <n v="6823"/>
    <s v="Ansager"/>
    <n v="573"/>
    <n v="139"/>
    <x v="364"/>
    <m/>
    <s v="FJ"/>
    <s v="Fjernvarmeværk"/>
    <n v="353000"/>
    <n v="350030"/>
    <x v="3"/>
    <x v="0"/>
    <s v="fvv"/>
    <d v="2008-04-01T00:00:00"/>
    <m/>
    <n v="4"/>
    <n v="0"/>
    <n v="4"/>
    <x v="2208"/>
    <n v="52.390439999999998"/>
    <n v="50.750279999999997"/>
    <n v="0"/>
    <n v="0"/>
    <n v="1"/>
    <n v="0"/>
    <n v="0"/>
    <x v="0"/>
    <x v="0"/>
    <m/>
    <m/>
    <m/>
    <m/>
    <m/>
    <m/>
    <m/>
    <m/>
    <m/>
    <m/>
    <n v="50.662999999999997"/>
    <m/>
    <m/>
    <m/>
    <m/>
    <m/>
    <m/>
    <m/>
    <s v="484799"/>
    <s v="6174049"/>
    <n v="0"/>
    <n v="50.662999999999997"/>
    <n v="0"/>
  </r>
  <r>
    <n v="36"/>
    <x v="1264"/>
    <s v=""/>
    <x v="2805"/>
    <n v="2018"/>
    <n v="62749814"/>
    <x v="680"/>
    <x v="1261"/>
    <x v="1221"/>
    <n v="6823"/>
    <s v="Ansager"/>
    <n v="573"/>
    <n v="139"/>
    <x v="364"/>
    <m/>
    <s v="FJ"/>
    <s v="Fjernvarmeværk"/>
    <n v="353000"/>
    <n v="350030"/>
    <x v="69"/>
    <x v="0"/>
    <s v="fvv"/>
    <d v="2010-11-01T00:00:00"/>
    <m/>
    <n v="5"/>
    <n v="0"/>
    <n v="5"/>
    <x v="2209"/>
    <n v="1.5480000000000001E-2"/>
    <n v="1.5480000000000001E-2"/>
    <n v="0"/>
    <n v="0"/>
    <n v="1"/>
    <n v="0"/>
    <n v="0"/>
    <x v="0"/>
    <x v="0"/>
    <m/>
    <m/>
    <m/>
    <n v="5.1240000000000001E-2"/>
    <m/>
    <m/>
    <m/>
    <m/>
    <m/>
    <m/>
    <m/>
    <m/>
    <m/>
    <m/>
    <m/>
    <m/>
    <m/>
    <m/>
    <s v="484799"/>
    <s v="6174049"/>
    <n v="5.1240000000000001E-2"/>
    <n v="0"/>
    <n v="0"/>
  </r>
  <r>
    <n v="38"/>
    <x v="1265"/>
    <s v=""/>
    <x v="2806"/>
    <n v="2018"/>
    <n v="70874814"/>
    <x v="681"/>
    <x v="1262"/>
    <x v="1222"/>
    <n v="9510"/>
    <s v="Arden"/>
    <n v="846"/>
    <n v="272"/>
    <x v="228"/>
    <m/>
    <s v="DC"/>
    <s v="Decentralt værk"/>
    <n v="353000"/>
    <n v="350030"/>
    <x v="540"/>
    <x v="1"/>
    <s v="kvt"/>
    <d v="1998-01-05T00:00:00"/>
    <m/>
    <n v="6.37"/>
    <n v="2.76"/>
    <n v="3.61"/>
    <x v="2210"/>
    <n v="11.271599999999999"/>
    <n v="11.271599999999999"/>
    <n v="7.5528000000000004"/>
    <n v="7.5528000000000004"/>
    <n v="0.27682976428356704"/>
    <n v="0.72317023571643291"/>
    <n v="0"/>
    <x v="0"/>
    <x v="0"/>
    <m/>
    <m/>
    <m/>
    <m/>
    <m/>
    <m/>
    <n v="20.358360000000001"/>
    <m/>
    <m/>
    <m/>
    <m/>
    <m/>
    <m/>
    <m/>
    <m/>
    <m/>
    <m/>
    <m/>
    <s v="551758,37"/>
    <s v="6290879,11"/>
    <n v="20.358360000000001"/>
    <n v="0"/>
    <n v="0"/>
  </r>
  <r>
    <n v="38"/>
    <x v="1265"/>
    <s v=""/>
    <x v="2807"/>
    <n v="2018"/>
    <n v="70874814"/>
    <x v="681"/>
    <x v="1262"/>
    <x v="1222"/>
    <n v="9510"/>
    <s v="Arden"/>
    <n v="846"/>
    <n v="272"/>
    <x v="228"/>
    <m/>
    <s v="DC"/>
    <s v="Decentralt værk"/>
    <n v="353000"/>
    <n v="350030"/>
    <x v="1416"/>
    <x v="0"/>
    <s v="fvv"/>
    <d v="1998-01-05T00:00:00"/>
    <m/>
    <n v="4"/>
    <n v="0"/>
    <n v="4"/>
    <x v="2211"/>
    <n v="18.4284"/>
    <n v="18.4284"/>
    <n v="0"/>
    <n v="0"/>
    <n v="1"/>
    <n v="0"/>
    <n v="0"/>
    <x v="0"/>
    <x v="0"/>
    <m/>
    <m/>
    <m/>
    <m/>
    <m/>
    <m/>
    <n v="18.394041600000001"/>
    <m/>
    <m/>
    <m/>
    <m/>
    <m/>
    <m/>
    <m/>
    <m/>
    <m/>
    <m/>
    <m/>
    <s v="551758,37"/>
    <s v="6290879,11"/>
    <n v="18.394041600000001"/>
    <n v="0"/>
    <n v="0"/>
  </r>
  <r>
    <n v="39"/>
    <x v="1266"/>
    <s v=""/>
    <x v="2808"/>
    <n v="2018"/>
    <n v="54300514"/>
    <x v="682"/>
    <x v="1263"/>
    <x v="1223"/>
    <n v="9340"/>
    <s v="Asaa"/>
    <n v="810"/>
    <n v="281"/>
    <x v="365"/>
    <m/>
    <s v="DC"/>
    <s v="Decentralt værk"/>
    <n v="353000"/>
    <n v="350030"/>
    <x v="1417"/>
    <x v="0"/>
    <s v="fvv"/>
    <d v="1988-01-01T00:00:00"/>
    <m/>
    <n v="4.5999999999999996"/>
    <n v="0"/>
    <n v="4.5999999999999996"/>
    <x v="2212"/>
    <n v="28.134"/>
    <n v="28.134"/>
    <n v="0"/>
    <n v="0"/>
    <n v="1"/>
    <n v="0"/>
    <n v="0"/>
    <x v="0"/>
    <x v="0"/>
    <m/>
    <m/>
    <m/>
    <m/>
    <m/>
    <m/>
    <n v="27.816346799999998"/>
    <m/>
    <m/>
    <m/>
    <m/>
    <m/>
    <m/>
    <m/>
    <m/>
    <m/>
    <m/>
    <m/>
    <s v="584869,94"/>
    <s v="6334814,15"/>
    <n v="27.816346799999998"/>
    <n v="0"/>
    <n v="0"/>
  </r>
  <r>
    <n v="39"/>
    <x v="1266"/>
    <s v=""/>
    <x v="2809"/>
    <n v="2018"/>
    <n v="54300514"/>
    <x v="682"/>
    <x v="1263"/>
    <x v="1223"/>
    <n v="9340"/>
    <s v="Asaa"/>
    <n v="810"/>
    <n v="281"/>
    <x v="365"/>
    <m/>
    <s v="DC"/>
    <s v="Decentralt værk"/>
    <n v="353000"/>
    <n v="350030"/>
    <x v="1193"/>
    <x v="1"/>
    <s v="kvt"/>
    <d v="1993-01-01T00:00:00"/>
    <m/>
    <n v="4.8"/>
    <n v="2"/>
    <n v="2.4"/>
    <x v="2213"/>
    <n v="8.7696000000000005"/>
    <n v="8.7696000000000005"/>
    <n v="7.3944000000000001"/>
    <n v="7.3944000000000001"/>
    <n v="0.23502338559870087"/>
    <n v="0.76497661440129916"/>
    <n v="0"/>
    <x v="0"/>
    <x v="0"/>
    <m/>
    <m/>
    <m/>
    <m/>
    <m/>
    <m/>
    <n v="18.6568668"/>
    <m/>
    <m/>
    <m/>
    <m/>
    <m/>
    <m/>
    <m/>
    <m/>
    <m/>
    <m/>
    <m/>
    <s v="584869,94"/>
    <s v="6334814,15"/>
    <n v="18.6568668"/>
    <n v="0"/>
    <n v="0"/>
  </r>
  <r>
    <n v="39"/>
    <x v="1266"/>
    <s v=""/>
    <x v="2810"/>
    <n v="2018"/>
    <n v="54300514"/>
    <x v="682"/>
    <x v="1263"/>
    <x v="1223"/>
    <n v="9340"/>
    <s v="Asaa"/>
    <n v="810"/>
    <n v="281"/>
    <x v="365"/>
    <m/>
    <s v="DC"/>
    <s v="Decentralt værk"/>
    <n v="353000"/>
    <n v="350030"/>
    <x v="195"/>
    <x v="1"/>
    <s v="kvt"/>
    <d v="1999-01-10T00:00:00"/>
    <m/>
    <n v="2.44"/>
    <n v="0.92"/>
    <n v="1.4"/>
    <x v="2214"/>
    <n v="3.1859999999999999"/>
    <n v="3.1859999999999999"/>
    <n v="2.2464"/>
    <n v="2.2464"/>
    <n v="0.25135447399603061"/>
    <n v="0.74864552600396939"/>
    <n v="0"/>
    <x v="0"/>
    <x v="0"/>
    <m/>
    <m/>
    <m/>
    <m/>
    <m/>
    <m/>
    <n v="6.3376631999999997"/>
    <m/>
    <m/>
    <m/>
    <m/>
    <m/>
    <m/>
    <m/>
    <m/>
    <m/>
    <m/>
    <m/>
    <s v="584869,94"/>
    <s v="6334814,15"/>
    <n v="6.3376631999999997"/>
    <n v="0"/>
    <n v="0"/>
  </r>
  <r>
    <n v="39"/>
    <x v="1266"/>
    <s v=""/>
    <x v="2811"/>
    <n v="2018"/>
    <n v="54300514"/>
    <x v="682"/>
    <x v="1263"/>
    <x v="1223"/>
    <n v="9340"/>
    <s v="Asaa"/>
    <n v="810"/>
    <n v="281"/>
    <x v="365"/>
    <m/>
    <s v="DC"/>
    <s v="Decentralt værk"/>
    <n v="353000"/>
    <n v="350030"/>
    <x v="1418"/>
    <x v="3"/>
    <s v="fvv"/>
    <d v="2014-10-01T00:00:00"/>
    <m/>
    <n v="4"/>
    <n v="0"/>
    <n v="4"/>
    <x v="2215"/>
    <n v="9.9936000000000007"/>
    <n v="9.9936000000000007"/>
    <n v="0"/>
    <n v="0"/>
    <n v="1"/>
    <n v="0"/>
    <n v="0"/>
    <x v="0"/>
    <x v="0"/>
    <m/>
    <m/>
    <m/>
    <m/>
    <m/>
    <m/>
    <m/>
    <m/>
    <m/>
    <m/>
    <m/>
    <m/>
    <m/>
    <m/>
    <m/>
    <n v="9.9936000000000007"/>
    <m/>
    <m/>
    <s v="584869,94"/>
    <s v="6334814,15"/>
    <n v="0"/>
    <n v="9.9936000000000007"/>
    <n v="0"/>
  </r>
  <r>
    <n v="40"/>
    <x v="1267"/>
    <s v=""/>
    <x v="2812"/>
    <n v="2018"/>
    <n v="59283111"/>
    <x v="683"/>
    <x v="1264"/>
    <x v="1224"/>
    <n v="6440"/>
    <s v="Augustenborg"/>
    <n v="540"/>
    <n v="96"/>
    <x v="366"/>
    <m/>
    <s v="DC"/>
    <s v="Decentralt værk"/>
    <n v="353000"/>
    <n v="350030"/>
    <x v="1419"/>
    <x v="0"/>
    <s v="fvv"/>
    <d v="1984-10-01T00:00:00"/>
    <m/>
    <n v="5.5"/>
    <n v="0"/>
    <n v="5.8"/>
    <x v="2216"/>
    <n v="21.020399999999999"/>
    <n v="21.020399999999999"/>
    <n v="0"/>
    <n v="0"/>
    <n v="1"/>
    <n v="0"/>
    <n v="0"/>
    <x v="0"/>
    <x v="0"/>
    <m/>
    <m/>
    <m/>
    <m/>
    <m/>
    <m/>
    <n v="20.439497628000002"/>
    <m/>
    <m/>
    <m/>
    <m/>
    <m/>
    <m/>
    <m/>
    <m/>
    <m/>
    <m/>
    <m/>
    <s v="556227"/>
    <s v="6089331,49"/>
    <n v="20.439497628000002"/>
    <n v="0"/>
    <n v="0"/>
  </r>
  <r>
    <n v="40"/>
    <x v="1267"/>
    <s v=""/>
    <x v="2813"/>
    <n v="2018"/>
    <n v="59283111"/>
    <x v="683"/>
    <x v="1264"/>
    <x v="1224"/>
    <n v="6440"/>
    <s v="Augustenborg"/>
    <n v="540"/>
    <n v="96"/>
    <x v="366"/>
    <m/>
    <s v="DC"/>
    <s v="Decentralt værk"/>
    <n v="353000"/>
    <n v="350030"/>
    <x v="1420"/>
    <x v="0"/>
    <s v="fvv"/>
    <d v="2003-12-01T00:00:00"/>
    <m/>
    <n v="13.3"/>
    <n v="0"/>
    <n v="11.6"/>
    <x v="2217"/>
    <n v="51.051600000000001"/>
    <n v="51.051600000000001"/>
    <n v="0"/>
    <n v="0"/>
    <n v="1"/>
    <n v="0"/>
    <n v="0"/>
    <x v="0"/>
    <x v="0"/>
    <m/>
    <m/>
    <m/>
    <m/>
    <m/>
    <m/>
    <n v="49.640777999999997"/>
    <m/>
    <m/>
    <m/>
    <m/>
    <m/>
    <m/>
    <m/>
    <m/>
    <m/>
    <m/>
    <m/>
    <s v="556227"/>
    <s v="6089331,49"/>
    <n v="49.640777999999997"/>
    <n v="0"/>
    <n v="0"/>
  </r>
  <r>
    <n v="40"/>
    <x v="1267"/>
    <s v=""/>
    <x v="2814"/>
    <n v="2018"/>
    <n v="59283111"/>
    <x v="683"/>
    <x v="1264"/>
    <x v="1224"/>
    <n v="6440"/>
    <s v="Augustenborg"/>
    <n v="540"/>
    <n v="96"/>
    <x v="366"/>
    <m/>
    <s v="DC"/>
    <s v="Decentralt værk"/>
    <n v="353000"/>
    <n v="350030"/>
    <x v="39"/>
    <x v="5"/>
    <s v="kvt"/>
    <d v="2012-01-01T00:00:00"/>
    <m/>
    <n v="0.19"/>
    <n v="0.06"/>
    <n v="0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56227"/>
    <s v="6089331,49"/>
    <n v="0"/>
    <n v="0"/>
    <n v="0"/>
  </r>
  <r>
    <n v="40"/>
    <x v="1267"/>
    <s v=""/>
    <x v="2815"/>
    <n v="2018"/>
    <n v="59283111"/>
    <x v="683"/>
    <x v="1264"/>
    <x v="1224"/>
    <n v="6440"/>
    <s v="Augustenborg"/>
    <n v="540"/>
    <n v="96"/>
    <x v="366"/>
    <m/>
    <s v="DC"/>
    <s v="Decentralt værk"/>
    <n v="353000"/>
    <n v="350030"/>
    <x v="1421"/>
    <x v="0"/>
    <s v="fvv"/>
    <d v="2007-01-01T00:00:00"/>
    <m/>
    <n v="0.03"/>
    <n v="0"/>
    <n v="0.02"/>
    <x v="2218"/>
    <n v="0.182"/>
    <n v="0.182"/>
    <n v="0"/>
    <n v="0"/>
    <n v="1"/>
    <n v="0"/>
    <n v="0"/>
    <x v="0"/>
    <x v="0"/>
    <m/>
    <m/>
    <m/>
    <n v="0.18215819999999999"/>
    <m/>
    <m/>
    <m/>
    <m/>
    <m/>
    <m/>
    <m/>
    <m/>
    <m/>
    <m/>
    <m/>
    <m/>
    <m/>
    <m/>
    <s v="556227"/>
    <s v="6089331,49"/>
    <n v="0.18215819999999999"/>
    <n v="0"/>
    <n v="0"/>
  </r>
  <r>
    <n v="40"/>
    <x v="1268"/>
    <s v=""/>
    <x v="2816"/>
    <n v="2018"/>
    <n v="59283111"/>
    <x v="683"/>
    <x v="1265"/>
    <x v="189"/>
    <n v="6440"/>
    <s v="Augustenborg"/>
    <n v="540"/>
    <n v="96"/>
    <x v="366"/>
    <m/>
    <s v="DC"/>
    <s v="Decentralt værk"/>
    <n v="353000"/>
    <n v="350030"/>
    <x v="1422"/>
    <x v="1"/>
    <s v="kvt"/>
    <d v="1997-12-01T00:00:00"/>
    <m/>
    <n v="9.6999999999999993"/>
    <n v="3.8"/>
    <n v="4.9000000000000004"/>
    <x v="2219"/>
    <n v="0.6804"/>
    <n v="0.6804"/>
    <n v="0.55079999999999996"/>
    <n v="0.55079999999999996"/>
    <n v="0.23301803978813851"/>
    <n v="0.76698196021186149"/>
    <n v="0"/>
    <x v="0"/>
    <x v="0"/>
    <m/>
    <m/>
    <m/>
    <m/>
    <m/>
    <m/>
    <n v="1.4599728000000001"/>
    <m/>
    <m/>
    <m/>
    <m/>
    <m/>
    <m/>
    <m/>
    <m/>
    <m/>
    <m/>
    <m/>
    <s v="556899,12"/>
    <s v="6089626,01"/>
    <n v="1.4599728000000001"/>
    <n v="0"/>
    <n v="0"/>
  </r>
  <r>
    <n v="40"/>
    <x v="1268"/>
    <s v=""/>
    <x v="2817"/>
    <n v="2018"/>
    <n v="59283111"/>
    <x v="683"/>
    <x v="1265"/>
    <x v="189"/>
    <n v="6440"/>
    <s v="Augustenborg"/>
    <n v="540"/>
    <n v="96"/>
    <x v="366"/>
    <m/>
    <s v="DC"/>
    <s v="Decentralt værk"/>
    <n v="353000"/>
    <n v="350030"/>
    <x v="7"/>
    <x v="2"/>
    <s v="fvv"/>
    <d v="2011-09-01T00:00:00"/>
    <m/>
    <n v="8"/>
    <n v="0"/>
    <n v="8"/>
    <x v="2220"/>
    <n v="29.743200000000002"/>
    <n v="28.6416"/>
    <n v="0"/>
    <n v="0"/>
    <n v="1"/>
    <n v="0"/>
    <n v="0"/>
    <x v="0"/>
    <x v="0"/>
    <m/>
    <m/>
    <m/>
    <m/>
    <m/>
    <m/>
    <m/>
    <m/>
    <m/>
    <m/>
    <m/>
    <m/>
    <m/>
    <m/>
    <m/>
    <m/>
    <m/>
    <n v="29.743200000000002"/>
    <s v="556899,12"/>
    <s v="6089626,01"/>
    <n v="0"/>
    <n v="0"/>
    <n v="29.743200000000002"/>
  </r>
  <r>
    <n v="41"/>
    <x v="1269"/>
    <s v=""/>
    <x v="2818"/>
    <n v="2018"/>
    <n v="25473914"/>
    <x v="684"/>
    <x v="1266"/>
    <x v="1225"/>
    <n v="8963"/>
    <s v="Auning"/>
    <n v="707"/>
    <n v="227"/>
    <x v="367"/>
    <m/>
    <s v="FJ"/>
    <s v="Fjernvarmeværk"/>
    <n v="353000"/>
    <n v="350030"/>
    <x v="184"/>
    <x v="0"/>
    <s v="fvv"/>
    <d v="1992-01-01T00:00:00"/>
    <m/>
    <n v="3.15"/>
    <n v="0"/>
    <n v="3.15"/>
    <x v="2221"/>
    <n v="40.063899999999997"/>
    <n v="40.063899999999997"/>
    <n v="0"/>
    <n v="0"/>
    <n v="1"/>
    <n v="0"/>
    <n v="0"/>
    <x v="0"/>
    <x v="0"/>
    <m/>
    <m/>
    <m/>
    <m/>
    <m/>
    <m/>
    <m/>
    <m/>
    <m/>
    <n v="43.079500000000003"/>
    <m/>
    <m/>
    <m/>
    <m/>
    <m/>
    <m/>
    <m/>
    <m/>
    <s v="584969,2"/>
    <s v="6254127,23"/>
    <n v="0"/>
    <n v="43.079500000000003"/>
    <n v="0"/>
  </r>
  <r>
    <n v="41"/>
    <x v="1269"/>
    <s v=""/>
    <x v="2819"/>
    <n v="2018"/>
    <n v="25473914"/>
    <x v="684"/>
    <x v="1266"/>
    <x v="1225"/>
    <n v="8963"/>
    <s v="Auning"/>
    <n v="707"/>
    <n v="227"/>
    <x v="367"/>
    <m/>
    <s v="FJ"/>
    <s v="Fjernvarmeværk"/>
    <n v="353000"/>
    <n v="350030"/>
    <x v="511"/>
    <x v="0"/>
    <s v="fvv"/>
    <d v="1982-01-01T00:00:00"/>
    <m/>
    <n v="3.15"/>
    <n v="0"/>
    <n v="3.15"/>
    <x v="2222"/>
    <n v="2.4542999999999999"/>
    <n v="2.4542999999999999"/>
    <n v="0"/>
    <n v="0"/>
    <n v="1"/>
    <n v="0"/>
    <n v="0"/>
    <x v="0"/>
    <x v="0"/>
    <m/>
    <m/>
    <m/>
    <m/>
    <m/>
    <m/>
    <m/>
    <m/>
    <m/>
    <m/>
    <m/>
    <m/>
    <n v="2.8875000000000002"/>
    <m/>
    <m/>
    <m/>
    <m/>
    <m/>
    <s v="584969,2"/>
    <s v="6254127,23"/>
    <n v="0"/>
    <n v="2.8875000000000002"/>
    <n v="0"/>
  </r>
  <r>
    <n v="41"/>
    <x v="1269"/>
    <s v=""/>
    <x v="2820"/>
    <n v="2018"/>
    <n v="25473914"/>
    <x v="684"/>
    <x v="1266"/>
    <x v="1225"/>
    <n v="8963"/>
    <s v="Auning"/>
    <n v="707"/>
    <n v="227"/>
    <x v="367"/>
    <m/>
    <s v="FJ"/>
    <s v="Fjernvarmeværk"/>
    <n v="353000"/>
    <n v="350030"/>
    <x v="145"/>
    <x v="0"/>
    <s v="fvv"/>
    <d v="1980-06-30T00:00:00"/>
    <m/>
    <n v="3.15"/>
    <n v="0"/>
    <n v="2.91"/>
    <x v="21"/>
    <n v="0"/>
    <n v="0"/>
    <n v="0"/>
    <n v="0"/>
    <n v="1"/>
    <n v="0"/>
    <n v="0"/>
    <x v="0"/>
    <x v="0"/>
    <m/>
    <n v="0"/>
    <m/>
    <m/>
    <m/>
    <m/>
    <m/>
    <m/>
    <m/>
    <m/>
    <m/>
    <m/>
    <m/>
    <m/>
    <m/>
    <m/>
    <m/>
    <m/>
    <s v="584969,2"/>
    <s v="6254127,23"/>
    <n v="0"/>
    <n v="0"/>
    <n v="0"/>
  </r>
  <r>
    <n v="41"/>
    <x v="1269"/>
    <s v=""/>
    <x v="2821"/>
    <n v="2018"/>
    <n v="25473914"/>
    <x v="684"/>
    <x v="1266"/>
    <x v="1225"/>
    <n v="8963"/>
    <s v="Auning"/>
    <n v="707"/>
    <n v="227"/>
    <x v="367"/>
    <m/>
    <s v="FJ"/>
    <s v="Fjernvarmeværk"/>
    <n v="353000"/>
    <n v="350030"/>
    <x v="146"/>
    <x v="0"/>
    <s v="fvv"/>
    <d v="1978-06-30T00:00:00"/>
    <m/>
    <n v="2.15"/>
    <n v="0"/>
    <n v="2"/>
    <x v="21"/>
    <n v="0"/>
    <n v="0"/>
    <n v="0"/>
    <n v="0"/>
    <n v="1"/>
    <n v="0"/>
    <n v="0"/>
    <x v="0"/>
    <x v="0"/>
    <m/>
    <n v="0"/>
    <m/>
    <m/>
    <m/>
    <m/>
    <m/>
    <m/>
    <m/>
    <m/>
    <m/>
    <m/>
    <m/>
    <m/>
    <m/>
    <m/>
    <m/>
    <m/>
    <s v="584969,2"/>
    <s v="6254127,23"/>
    <n v="0"/>
    <n v="0"/>
    <n v="0"/>
  </r>
  <r>
    <n v="41"/>
    <x v="1269"/>
    <s v=""/>
    <x v="2822"/>
    <n v="2018"/>
    <n v="25473914"/>
    <x v="684"/>
    <x v="1266"/>
    <x v="1225"/>
    <n v="8963"/>
    <s v="Auning"/>
    <n v="707"/>
    <n v="227"/>
    <x v="367"/>
    <m/>
    <s v="FJ"/>
    <s v="Fjernvarmeværk"/>
    <n v="353000"/>
    <n v="350030"/>
    <x v="184"/>
    <x v="0"/>
    <s v="fvv"/>
    <d v="2001-01-01T00:00:00"/>
    <m/>
    <n v="5"/>
    <n v="0"/>
    <n v="5"/>
    <x v="2223"/>
    <n v="103.17475"/>
    <n v="103.17475"/>
    <n v="0"/>
    <n v="0"/>
    <n v="1"/>
    <n v="0"/>
    <n v="0"/>
    <x v="0"/>
    <x v="0"/>
    <m/>
    <m/>
    <m/>
    <m/>
    <m/>
    <m/>
    <m/>
    <m/>
    <m/>
    <n v="108.605"/>
    <m/>
    <m/>
    <m/>
    <m/>
    <m/>
    <m/>
    <m/>
    <m/>
    <s v="584969,2"/>
    <s v="6254127,23"/>
    <n v="0"/>
    <n v="108.605"/>
    <n v="0"/>
  </r>
  <r>
    <n v="42"/>
    <x v="1270"/>
    <s v=""/>
    <x v="2823"/>
    <n v="2018"/>
    <n v="27173012"/>
    <x v="685"/>
    <x v="1267"/>
    <x v="1226"/>
    <n v="7860"/>
    <s v="Spøttrup"/>
    <n v="779"/>
    <n v="256"/>
    <x v="160"/>
    <m/>
    <s v="FJ"/>
    <s v="Fjernvarmeværk"/>
    <n v="353000"/>
    <n v="350030"/>
    <x v="951"/>
    <x v="0"/>
    <s v="fvv"/>
    <d v="1994-01-01T00:00:00"/>
    <m/>
    <n v="4.5"/>
    <n v="0"/>
    <n v="4.5"/>
    <x v="2224"/>
    <n v="42.098399999999998"/>
    <n v="42.098399999999998"/>
    <n v="0"/>
    <n v="0"/>
    <n v="1"/>
    <n v="0"/>
    <n v="0"/>
    <x v="0"/>
    <x v="0"/>
    <m/>
    <m/>
    <m/>
    <m/>
    <m/>
    <m/>
    <m/>
    <m/>
    <m/>
    <m/>
    <m/>
    <m/>
    <n v="50.753324999999997"/>
    <m/>
    <m/>
    <m/>
    <m/>
    <m/>
    <s v="492683,81"/>
    <s v="6274495,25"/>
    <n v="0"/>
    <n v="50.753324999999997"/>
    <n v="0"/>
  </r>
  <r>
    <n v="42"/>
    <x v="1270"/>
    <s v=""/>
    <x v="2824"/>
    <n v="2018"/>
    <n v="27173012"/>
    <x v="685"/>
    <x v="1267"/>
    <x v="1226"/>
    <n v="7860"/>
    <s v="Spøttrup"/>
    <n v="779"/>
    <n v="256"/>
    <x v="160"/>
    <m/>
    <s v="FJ"/>
    <s v="Fjernvarmeværk"/>
    <n v="353000"/>
    <n v="350030"/>
    <x v="274"/>
    <x v="0"/>
    <s v="fvv"/>
    <d v="1994-01-01T00:00:00"/>
    <m/>
    <n v="4.5"/>
    <n v="0"/>
    <n v="4"/>
    <x v="2225"/>
    <n v="4.3200000000000002E-2"/>
    <n v="4.3200000000000002E-2"/>
    <n v="0"/>
    <n v="0"/>
    <n v="1"/>
    <n v="0"/>
    <n v="0"/>
    <x v="0"/>
    <x v="0"/>
    <m/>
    <m/>
    <m/>
    <n v="4.5359999999999998E-2"/>
    <m/>
    <m/>
    <m/>
    <m/>
    <m/>
    <m/>
    <m/>
    <m/>
    <m/>
    <m/>
    <m/>
    <m/>
    <m/>
    <m/>
    <s v="492683,81"/>
    <s v="6274495,25"/>
    <n v="4.5359999999999998E-2"/>
    <n v="0"/>
    <n v="0"/>
  </r>
  <r>
    <n v="42"/>
    <x v="410"/>
    <s v=""/>
    <x v="1029"/>
    <n v="2018"/>
    <n v="27173012"/>
    <x v="685"/>
    <x v="408"/>
    <x v="407"/>
    <n v="7860"/>
    <s v="Spøttrup"/>
    <n v="779"/>
    <n v="256"/>
    <x v="160"/>
    <m/>
    <s v="FJ"/>
    <s v="Fjernvarmeværk"/>
    <n v="353000"/>
    <n v="350030"/>
    <x v="254"/>
    <x v="0"/>
    <s v="fvv"/>
    <d v="1981-01-01T00:00:00"/>
    <m/>
    <n v="2.9"/>
    <n v="0"/>
    <n v="2.9"/>
    <x v="2226"/>
    <n v="37.030679999999997"/>
    <n v="37.030679999999997"/>
    <n v="0"/>
    <n v="0"/>
    <n v="1"/>
    <n v="0"/>
    <n v="0"/>
    <x v="0"/>
    <x v="0"/>
    <m/>
    <m/>
    <m/>
    <m/>
    <m/>
    <m/>
    <m/>
    <m/>
    <m/>
    <m/>
    <m/>
    <m/>
    <n v="43.850974999999998"/>
    <m/>
    <m/>
    <m/>
    <m/>
    <m/>
    <s v="488355,36"/>
    <s v="6277917,71"/>
    <n v="0"/>
    <n v="43.850974999999998"/>
    <n v="0"/>
  </r>
  <r>
    <n v="42"/>
    <x v="410"/>
    <s v=""/>
    <x v="1030"/>
    <n v="2018"/>
    <n v="27173012"/>
    <x v="685"/>
    <x v="408"/>
    <x v="407"/>
    <n v="7860"/>
    <s v="Spøttrup"/>
    <n v="779"/>
    <n v="256"/>
    <x v="160"/>
    <m/>
    <s v="FJ"/>
    <s v="Fjernvarmeværk"/>
    <n v="353000"/>
    <n v="350030"/>
    <x v="146"/>
    <x v="0"/>
    <s v="fvv"/>
    <d v="1964-01-01T00:00:00"/>
    <m/>
    <n v="1.45"/>
    <n v="0"/>
    <n v="1.45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488355,36"/>
    <s v="6277917,71"/>
    <n v="0"/>
    <n v="0"/>
    <n v="0"/>
  </r>
  <r>
    <n v="42"/>
    <x v="410"/>
    <s v=""/>
    <x v="1031"/>
    <n v="2018"/>
    <n v="27173012"/>
    <x v="685"/>
    <x v="408"/>
    <x v="407"/>
    <n v="7860"/>
    <s v="Spøttrup"/>
    <n v="779"/>
    <n v="256"/>
    <x v="160"/>
    <m/>
    <s v="FJ"/>
    <s v="Fjernvarmeværk"/>
    <n v="353000"/>
    <n v="350030"/>
    <x v="574"/>
    <x v="0"/>
    <s v="fvv"/>
    <d v="2000-10-20T00:00:00"/>
    <m/>
    <n v="3"/>
    <n v="0"/>
    <n v="3"/>
    <x v="2227"/>
    <n v="5.7599999999999998E-2"/>
    <n v="5.7599999999999998E-2"/>
    <n v="0"/>
    <n v="0"/>
    <n v="1"/>
    <n v="0"/>
    <n v="0"/>
    <x v="0"/>
    <x v="0"/>
    <m/>
    <m/>
    <m/>
    <n v="6.336E-2"/>
    <m/>
    <m/>
    <m/>
    <m/>
    <m/>
    <m/>
    <m/>
    <m/>
    <m/>
    <m/>
    <m/>
    <m/>
    <m/>
    <m/>
    <s v="488355,36"/>
    <s v="6277917,71"/>
    <n v="6.336E-2"/>
    <n v="0"/>
    <n v="0"/>
  </r>
  <r>
    <n v="43"/>
    <x v="1271"/>
    <s v=""/>
    <x v="2825"/>
    <n v="2018"/>
    <n v="18962519"/>
    <x v="686"/>
    <x v="1268"/>
    <x v="1227"/>
    <n v="7755"/>
    <s v="Bedsted Thy"/>
    <n v="787"/>
    <n v="258"/>
    <x v="368"/>
    <m/>
    <s v="FJ"/>
    <s v="Fjernvarmeværk"/>
    <n v="353000"/>
    <n v="350030"/>
    <x v="1423"/>
    <x v="0"/>
    <s v="fvv"/>
    <d v="1963-01-01T00:00:00"/>
    <m/>
    <n v="6"/>
    <n v="0"/>
    <n v="5.5"/>
    <x v="2228"/>
    <n v="37.6128"/>
    <n v="37.6128"/>
    <n v="0"/>
    <n v="0"/>
    <n v="1"/>
    <n v="0"/>
    <n v="0"/>
    <x v="0"/>
    <x v="0"/>
    <m/>
    <m/>
    <m/>
    <n v="0.36"/>
    <m/>
    <m/>
    <m/>
    <m/>
    <m/>
    <m/>
    <m/>
    <m/>
    <n v="37.252800000000001"/>
    <m/>
    <m/>
    <m/>
    <m/>
    <m/>
    <s v="463640,63"/>
    <s v="6296382,99"/>
    <n v="0.36"/>
    <n v="37.252800000000001"/>
    <n v="0"/>
  </r>
  <r>
    <n v="44"/>
    <x v="1272"/>
    <s v=""/>
    <x v="2826"/>
    <n v="2018"/>
    <n v="39678810"/>
    <x v="687"/>
    <x v="1269"/>
    <x v="1228"/>
    <n v="9881"/>
    <s v="Bindslev"/>
    <n v="860"/>
    <n v="297"/>
    <x v="369"/>
    <m/>
    <s v="DC"/>
    <s v="Decentralt værk"/>
    <n v="353000"/>
    <n v="350030"/>
    <x v="1424"/>
    <x v="0"/>
    <s v="fvv"/>
    <d v="2011-01-01T00:00:00"/>
    <m/>
    <n v="5"/>
    <n v="0"/>
    <n v="4.1500000000000004"/>
    <x v="2229"/>
    <n v="1.2789360000000001"/>
    <n v="0.93963600000000003"/>
    <n v="0"/>
    <n v="0"/>
    <n v="1"/>
    <n v="0"/>
    <n v="0"/>
    <x v="0"/>
    <x v="0"/>
    <m/>
    <m/>
    <m/>
    <m/>
    <m/>
    <m/>
    <n v="1.2199967999999999"/>
    <m/>
    <m/>
    <m/>
    <m/>
    <m/>
    <m/>
    <m/>
    <m/>
    <m/>
    <m/>
    <m/>
    <s v="571780,94"/>
    <s v="6378451,4"/>
    <n v="1.2199967999999999"/>
    <n v="0"/>
    <n v="0"/>
  </r>
  <r>
    <n v="44"/>
    <x v="1272"/>
    <s v=""/>
    <x v="2827"/>
    <n v="2018"/>
    <n v="39678810"/>
    <x v="687"/>
    <x v="1269"/>
    <x v="1228"/>
    <n v="9881"/>
    <s v="Bindslev"/>
    <n v="860"/>
    <n v="297"/>
    <x v="369"/>
    <m/>
    <s v="DC"/>
    <s v="Decentralt værk"/>
    <n v="353000"/>
    <n v="350030"/>
    <x v="1425"/>
    <x v="1"/>
    <s v="kvt"/>
    <d v="2004-06-25T00:00:00"/>
    <m/>
    <n v="7.15"/>
    <n v="3.05"/>
    <n v="3.62"/>
    <x v="2230"/>
    <n v="1.972872"/>
    <n v="1.7610840000000001"/>
    <n v="1.6178399999999999"/>
    <n v="1.6178399999999999"/>
    <n v="0.23652401796481101"/>
    <n v="0.76347598203518896"/>
    <n v="0"/>
    <x v="0"/>
    <x v="0"/>
    <m/>
    <m/>
    <m/>
    <m/>
    <m/>
    <m/>
    <n v="4.1705532000000005"/>
    <m/>
    <m/>
    <m/>
    <m/>
    <m/>
    <m/>
    <m/>
    <m/>
    <m/>
    <m/>
    <m/>
    <s v="571780,94"/>
    <s v="6378451,4"/>
    <n v="4.1705532000000005"/>
    <n v="0"/>
    <n v="0"/>
  </r>
  <r>
    <n v="45"/>
    <x v="1273"/>
    <s v=""/>
    <x v="2828"/>
    <n v="2018"/>
    <n v="63446319"/>
    <x v="688"/>
    <x v="1270"/>
    <x v="1229"/>
    <n v="6740"/>
    <s v="Bramming"/>
    <n v="561"/>
    <n v="123"/>
    <x v="370"/>
    <n v="1"/>
    <s v="DC"/>
    <s v="Decentralt værk"/>
    <n v="353000"/>
    <n v="350030"/>
    <x v="1426"/>
    <x v="1"/>
    <s v="kvt"/>
    <d v="1994-01-01T00:00:00"/>
    <m/>
    <n v="7.34"/>
    <n v="2.88"/>
    <n v="3.65"/>
    <x v="2231"/>
    <n v="4.5251999999999999"/>
    <n v="4.5251999999999999"/>
    <n v="3.4236"/>
    <n v="3.4236"/>
    <n v="0.24173755647754724"/>
    <n v="0.75826244352245276"/>
    <n v="0"/>
    <x v="0"/>
    <x v="0"/>
    <m/>
    <m/>
    <m/>
    <m/>
    <m/>
    <m/>
    <n v="9.3597371999999996"/>
    <m/>
    <m/>
    <m/>
    <m/>
    <m/>
    <m/>
    <m/>
    <m/>
    <m/>
    <m/>
    <m/>
    <s v="480984,72"/>
    <s v="6147886,5"/>
    <n v="9.3597371999999996"/>
    <n v="0"/>
    <n v="0"/>
  </r>
  <r>
    <n v="45"/>
    <x v="1273"/>
    <s v=""/>
    <x v="2829"/>
    <n v="2018"/>
    <n v="63446319"/>
    <x v="688"/>
    <x v="1270"/>
    <x v="1229"/>
    <n v="6740"/>
    <s v="Bramming"/>
    <n v="561"/>
    <n v="123"/>
    <x v="370"/>
    <n v="1"/>
    <s v="DC"/>
    <s v="Decentralt værk"/>
    <n v="353000"/>
    <n v="350030"/>
    <x v="1427"/>
    <x v="1"/>
    <s v="kvt"/>
    <d v="1994-01-01T00:00:00"/>
    <m/>
    <n v="7.34"/>
    <n v="2.88"/>
    <n v="3.65"/>
    <x v="2232"/>
    <n v="4.6116000000000001"/>
    <n v="4.6116000000000001"/>
    <n v="3.5531999999999999"/>
    <n v="3.5531999999999999"/>
    <n v="0.23736780781101299"/>
    <n v="0.76263219218898703"/>
    <n v="0"/>
    <x v="0"/>
    <x v="0"/>
    <m/>
    <m/>
    <m/>
    <m/>
    <m/>
    <m/>
    <n v="9.7140383999999997"/>
    <m/>
    <m/>
    <m/>
    <m/>
    <m/>
    <m/>
    <m/>
    <m/>
    <m/>
    <m/>
    <m/>
    <s v="480984,72"/>
    <s v="6147886,5"/>
    <n v="9.7140383999999997"/>
    <n v="0"/>
    <n v="0"/>
  </r>
  <r>
    <n v="45"/>
    <x v="1273"/>
    <s v=""/>
    <x v="2830"/>
    <n v="2018"/>
    <n v="63446319"/>
    <x v="688"/>
    <x v="1270"/>
    <x v="1229"/>
    <n v="6740"/>
    <s v="Bramming"/>
    <n v="561"/>
    <n v="123"/>
    <x v="370"/>
    <n v="1"/>
    <s v="DC"/>
    <s v="Decentralt værk"/>
    <n v="353000"/>
    <n v="350030"/>
    <x v="1428"/>
    <x v="1"/>
    <s v="kvt"/>
    <d v="1994-01-01T00:00:00"/>
    <m/>
    <n v="9.73"/>
    <n v="3.85"/>
    <n v="4.5599999999999996"/>
    <x v="2233"/>
    <n v="6.0839999999999996"/>
    <n v="6.0839999999999996"/>
    <n v="4.7267999999999999"/>
    <n v="4.7267999999999999"/>
    <n v="0.235402469970863"/>
    <n v="0.764597530029137"/>
    <n v="0"/>
    <x v="0"/>
    <x v="0"/>
    <m/>
    <m/>
    <m/>
    <m/>
    <m/>
    <m/>
    <n v="12.922549199999999"/>
    <m/>
    <m/>
    <m/>
    <m/>
    <m/>
    <m/>
    <m/>
    <m/>
    <m/>
    <m/>
    <m/>
    <s v="480984,72"/>
    <s v="6147886,5"/>
    <n v="12.922549199999999"/>
    <n v="0"/>
    <n v="0"/>
  </r>
  <r>
    <n v="45"/>
    <x v="1273"/>
    <s v=""/>
    <x v="2831"/>
    <n v="2018"/>
    <n v="63446319"/>
    <x v="688"/>
    <x v="1270"/>
    <x v="1229"/>
    <n v="6740"/>
    <s v="Bramming"/>
    <n v="561"/>
    <n v="123"/>
    <x v="370"/>
    <n v="1"/>
    <s v="DC"/>
    <s v="Decentralt værk"/>
    <n v="353000"/>
    <n v="350030"/>
    <x v="1429"/>
    <x v="0"/>
    <s v="fvv"/>
    <d v="1977-01-01T00:00:00"/>
    <m/>
    <n v="10.8"/>
    <n v="0"/>
    <n v="9.8000000000000007"/>
    <x v="2234"/>
    <n v="3.0455999999999999"/>
    <n v="3.0455999999999999"/>
    <n v="0"/>
    <n v="0"/>
    <n v="1"/>
    <n v="0"/>
    <n v="0"/>
    <x v="0"/>
    <x v="0"/>
    <m/>
    <m/>
    <m/>
    <m/>
    <m/>
    <m/>
    <n v="2.9385972000000002"/>
    <m/>
    <m/>
    <m/>
    <m/>
    <m/>
    <m/>
    <n v="0"/>
    <m/>
    <m/>
    <m/>
    <m/>
    <s v="480984,72"/>
    <s v="6147886,5"/>
    <n v="2.9385972000000002"/>
    <n v="0"/>
    <n v="0"/>
  </r>
  <r>
    <n v="45"/>
    <x v="1273"/>
    <s v=""/>
    <x v="2832"/>
    <n v="2018"/>
    <n v="63446319"/>
    <x v="688"/>
    <x v="1270"/>
    <x v="1229"/>
    <n v="6740"/>
    <s v="Bramming"/>
    <n v="561"/>
    <n v="123"/>
    <x v="370"/>
    <n v="1"/>
    <s v="DC"/>
    <s v="Decentralt værk"/>
    <n v="353000"/>
    <n v="350030"/>
    <x v="1430"/>
    <x v="0"/>
    <s v="fvv"/>
    <d v="1973-01-01T00:00:00"/>
    <m/>
    <n v="20.75"/>
    <n v="0"/>
    <n v="18.600000000000001"/>
    <x v="2235"/>
    <n v="186.97319999999999"/>
    <n v="186.97319999999999"/>
    <n v="0"/>
    <n v="0"/>
    <n v="1"/>
    <n v="0"/>
    <n v="0"/>
    <x v="0"/>
    <x v="0"/>
    <m/>
    <m/>
    <m/>
    <m/>
    <m/>
    <m/>
    <n v="180.40461120000001"/>
    <m/>
    <m/>
    <m/>
    <m/>
    <m/>
    <m/>
    <n v="0"/>
    <m/>
    <m/>
    <m/>
    <m/>
    <s v="480984,72"/>
    <s v="6147886,5"/>
    <n v="180.40461120000001"/>
    <n v="0"/>
    <n v="0"/>
  </r>
  <r>
    <n v="45"/>
    <x v="1273"/>
    <s v=""/>
    <x v="2833"/>
    <n v="2018"/>
    <n v="63446319"/>
    <x v="688"/>
    <x v="1270"/>
    <x v="1229"/>
    <n v="6740"/>
    <s v="Bramming"/>
    <n v="561"/>
    <n v="123"/>
    <x v="370"/>
    <n v="1"/>
    <s v="DC"/>
    <s v="Decentralt værk"/>
    <n v="353000"/>
    <n v="350030"/>
    <x v="1431"/>
    <x v="1"/>
    <s v="kvt"/>
    <d v="2000-12-08T00:00:00"/>
    <m/>
    <n v="13.71"/>
    <n v="5.95"/>
    <n v="6.77"/>
    <x v="2236"/>
    <n v="3.8664000000000001"/>
    <n v="3.8664000000000001"/>
    <n v="3.4344000000000001"/>
    <n v="3.4344000000000001"/>
    <n v="0.23497278997589452"/>
    <n v="0.76502721002410545"/>
    <n v="0"/>
    <x v="0"/>
    <x v="0"/>
    <m/>
    <m/>
    <m/>
    <m/>
    <m/>
    <m/>
    <n v="8.2273356"/>
    <m/>
    <m/>
    <m/>
    <m/>
    <m/>
    <m/>
    <m/>
    <m/>
    <m/>
    <m/>
    <m/>
    <s v="480984,72"/>
    <s v="6147886,5"/>
    <n v="8.2273356"/>
    <n v="0"/>
    <n v="0"/>
  </r>
  <r>
    <n v="45"/>
    <x v="1273"/>
    <s v=""/>
    <x v="2834"/>
    <n v="2018"/>
    <n v="63446319"/>
    <x v="688"/>
    <x v="1270"/>
    <x v="1229"/>
    <n v="6740"/>
    <s v="Bramming"/>
    <n v="561"/>
    <n v="123"/>
    <x v="370"/>
    <n v="1"/>
    <s v="DC"/>
    <s v="Decentralt værk"/>
    <n v="353000"/>
    <n v="350030"/>
    <x v="1432"/>
    <x v="5"/>
    <s v="kvt"/>
    <d v="2012-01-01T00:00:00"/>
    <d v="2018-02-01T00:00:00"/>
    <n v="0.24"/>
    <n v="0"/>
    <n v="0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480984,72"/>
    <s v="6147886,5"/>
    <n v="0"/>
    <n v="0"/>
    <n v="0"/>
  </r>
  <r>
    <n v="45"/>
    <x v="1273"/>
    <s v=""/>
    <x v="2835"/>
    <n v="2018"/>
    <n v="63446319"/>
    <x v="688"/>
    <x v="1270"/>
    <x v="1229"/>
    <n v="6740"/>
    <s v="Bramming"/>
    <n v="561"/>
    <n v="123"/>
    <x v="370"/>
    <n v="1"/>
    <s v="DC"/>
    <s v="Decentralt værk"/>
    <n v="353000"/>
    <n v="350030"/>
    <x v="57"/>
    <x v="2"/>
    <s v="fvv"/>
    <d v="2018-06-10T00:00:00"/>
    <m/>
    <n v="11.4"/>
    <n v="0"/>
    <n v="11.2"/>
    <x v="2237"/>
    <n v="31.2516"/>
    <n v="31.2516"/>
    <n v="0"/>
    <n v="0"/>
    <n v="1"/>
    <n v="0"/>
    <n v="0"/>
    <x v="0"/>
    <x v="0"/>
    <m/>
    <m/>
    <m/>
    <m/>
    <m/>
    <m/>
    <m/>
    <m/>
    <m/>
    <m/>
    <m/>
    <m/>
    <m/>
    <m/>
    <m/>
    <m/>
    <m/>
    <n v="31.784400000000002"/>
    <s v="480984,72"/>
    <s v="6147886,5"/>
    <n v="0"/>
    <n v="0"/>
    <n v="31.784400000000002"/>
  </r>
  <r>
    <n v="46"/>
    <x v="1274"/>
    <s v=""/>
    <x v="2836"/>
    <n v="2018"/>
    <n v="12829574"/>
    <x v="689"/>
    <x v="1271"/>
    <x v="354"/>
    <n v="9881"/>
    <s v="Bindslev"/>
    <n v="860"/>
    <n v="297"/>
    <x v="369"/>
    <m/>
    <s v="ER"/>
    <s v="Erhvervsværk"/>
    <n v="162300"/>
    <n v="160000"/>
    <x v="1433"/>
    <x v="0"/>
    <s v="pvp"/>
    <d v="1990-01-01T00:00:00"/>
    <m/>
    <n v="2"/>
    <n v="0"/>
    <n v="2"/>
    <x v="2238"/>
    <n v="8.61"/>
    <n v="8.61"/>
    <n v="0"/>
    <n v="0"/>
    <n v="1"/>
    <n v="0"/>
    <n v="0"/>
    <x v="0"/>
    <x v="0"/>
    <m/>
    <m/>
    <m/>
    <m/>
    <m/>
    <m/>
    <m/>
    <m/>
    <m/>
    <m/>
    <m/>
    <n v="8.61"/>
    <m/>
    <m/>
    <m/>
    <m/>
    <m/>
    <m/>
    <s v="571583,11"/>
    <s v="6377858,27"/>
    <n v="0"/>
    <n v="8.61"/>
    <n v="0"/>
  </r>
  <r>
    <n v="47"/>
    <x v="1275"/>
    <s v=""/>
    <x v="2837"/>
    <n v="2018"/>
    <n v="17256319"/>
    <x v="690"/>
    <x v="1272"/>
    <x v="1230"/>
    <n v="8850"/>
    <s v="Bjerringbro"/>
    <n v="791"/>
    <n v="231"/>
    <x v="371"/>
    <n v="1"/>
    <s v="FJ"/>
    <s v="Fjernvarmeværk"/>
    <n v="353000"/>
    <n v="350030"/>
    <x v="13"/>
    <x v="0"/>
    <s v="fvv"/>
    <d v="1987-09-14T00:00:00"/>
    <d v="2018-01-25T00:00:00"/>
    <n v="11.63"/>
    <n v="0"/>
    <n v="11.63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40470,06"/>
    <s v="6248205,09"/>
    <n v="0"/>
    <n v="0"/>
    <n v="0"/>
  </r>
  <r>
    <n v="47"/>
    <x v="1275"/>
    <s v=""/>
    <x v="2838"/>
    <n v="2018"/>
    <n v="17256319"/>
    <x v="690"/>
    <x v="1272"/>
    <x v="1230"/>
    <n v="8850"/>
    <s v="Bjerringbro"/>
    <n v="791"/>
    <n v="231"/>
    <x v="371"/>
    <n v="1"/>
    <s v="FJ"/>
    <s v="Fjernvarmeværk"/>
    <n v="353000"/>
    <n v="350030"/>
    <x v="16"/>
    <x v="0"/>
    <s v="fvv"/>
    <d v="1987-09-14T00:00:00"/>
    <m/>
    <n v="7.33"/>
    <n v="0"/>
    <n v="7.33"/>
    <x v="2239"/>
    <n v="3.5495999999999999"/>
    <n v="3.5495999999999999"/>
    <n v="0"/>
    <n v="0"/>
    <n v="1"/>
    <n v="0"/>
    <n v="0"/>
    <x v="0"/>
    <x v="0"/>
    <m/>
    <m/>
    <m/>
    <m/>
    <m/>
    <m/>
    <n v="3.5515656"/>
    <m/>
    <m/>
    <m/>
    <m/>
    <m/>
    <m/>
    <m/>
    <m/>
    <m/>
    <m/>
    <m/>
    <s v="540470,06"/>
    <s v="6248205,09"/>
    <n v="3.5515656"/>
    <n v="0"/>
    <n v="0"/>
  </r>
  <r>
    <n v="47"/>
    <x v="1275"/>
    <s v=""/>
    <x v="2839"/>
    <n v="2018"/>
    <n v="17256319"/>
    <x v="690"/>
    <x v="1272"/>
    <x v="1230"/>
    <n v="8850"/>
    <s v="Bjerringbro"/>
    <n v="791"/>
    <n v="231"/>
    <x v="371"/>
    <n v="1"/>
    <s v="FJ"/>
    <s v="Fjernvarmeværk"/>
    <n v="353000"/>
    <n v="350030"/>
    <x v="76"/>
    <x v="0"/>
    <s v="fvv"/>
    <d v="1994-02-24T00:00:00"/>
    <m/>
    <n v="9"/>
    <n v="0"/>
    <n v="9"/>
    <x v="2240"/>
    <n v="35.874000000000002"/>
    <n v="35.874000000000002"/>
    <n v="0"/>
    <n v="0"/>
    <n v="1"/>
    <n v="0"/>
    <n v="0"/>
    <x v="0"/>
    <x v="0"/>
    <m/>
    <m/>
    <m/>
    <m/>
    <m/>
    <m/>
    <n v="35.873996400000003"/>
    <m/>
    <m/>
    <m/>
    <m/>
    <m/>
    <m/>
    <m/>
    <m/>
    <m/>
    <m/>
    <m/>
    <s v="540470,06"/>
    <s v="6248205,09"/>
    <n v="35.873996400000003"/>
    <n v="0"/>
    <n v="0"/>
  </r>
  <r>
    <n v="47"/>
    <x v="1275"/>
    <s v=""/>
    <x v="2840"/>
    <n v="2018"/>
    <n v="17256319"/>
    <x v="690"/>
    <x v="1272"/>
    <x v="1230"/>
    <n v="8850"/>
    <s v="Bjerringbro"/>
    <n v="791"/>
    <n v="231"/>
    <x v="371"/>
    <n v="1"/>
    <s v="FJ"/>
    <s v="Fjernvarmeværk"/>
    <n v="353000"/>
    <n v="350030"/>
    <x v="12"/>
    <x v="4"/>
    <s v="fvv"/>
    <d v="2010-11-01T00:00:00"/>
    <m/>
    <n v="9.5000000000000001E-2"/>
    <n v="0"/>
    <n v="0.5"/>
    <x v="2241"/>
    <n v="1.242"/>
    <n v="1.242"/>
    <n v="0"/>
    <n v="0"/>
    <n v="1"/>
    <n v="0"/>
    <n v="0"/>
    <x v="0"/>
    <x v="0"/>
    <m/>
    <m/>
    <m/>
    <m/>
    <m/>
    <m/>
    <m/>
    <m/>
    <m/>
    <m/>
    <m/>
    <m/>
    <m/>
    <m/>
    <m/>
    <m/>
    <m/>
    <n v="0.252"/>
    <s v="540470,06"/>
    <s v="6248205,09"/>
    <n v="0"/>
    <n v="0"/>
    <n v="0.252"/>
  </r>
  <r>
    <n v="47"/>
    <x v="1276"/>
    <s v=""/>
    <x v="2841"/>
    <n v="2018"/>
    <n v="17256319"/>
    <x v="690"/>
    <x v="1273"/>
    <x v="1231"/>
    <n v="8860"/>
    <s v="Ulstrup"/>
    <n v="710"/>
    <n v="238"/>
    <x v="372"/>
    <m/>
    <s v="DC"/>
    <s v="Decentralt værk"/>
    <n v="353000"/>
    <n v="350030"/>
    <x v="56"/>
    <x v="0"/>
    <s v="fvv"/>
    <d v="1987-01-01T00:00:00"/>
    <m/>
    <n v="4.5"/>
    <n v="0"/>
    <n v="4.5"/>
    <x v="2242"/>
    <n v="5.7596400000000001"/>
    <n v="5.7596400000000001"/>
    <n v="0"/>
    <n v="0"/>
    <n v="1"/>
    <n v="0"/>
    <n v="0"/>
    <x v="0"/>
    <x v="0"/>
    <m/>
    <m/>
    <m/>
    <m/>
    <m/>
    <m/>
    <n v="5.3509500000000001"/>
    <m/>
    <m/>
    <m/>
    <m/>
    <m/>
    <m/>
    <m/>
    <m/>
    <m/>
    <m/>
    <m/>
    <s v="548973,31"/>
    <s v="6249691,49"/>
    <n v="5.3509500000000001"/>
    <n v="0"/>
    <n v="0"/>
  </r>
  <r>
    <n v="47"/>
    <x v="1276"/>
    <s v=""/>
    <x v="2842"/>
    <n v="2018"/>
    <n v="17256319"/>
    <x v="690"/>
    <x v="1273"/>
    <x v="1231"/>
    <n v="8860"/>
    <s v="Ulstrup"/>
    <n v="710"/>
    <n v="238"/>
    <x v="372"/>
    <m/>
    <s v="DC"/>
    <s v="Decentralt værk"/>
    <n v="353000"/>
    <n v="350030"/>
    <x v="1434"/>
    <x v="1"/>
    <s v="kvt"/>
    <d v="2012-11-15T00:00:00"/>
    <m/>
    <n v="7.75"/>
    <n v="3.36"/>
    <n v="4"/>
    <x v="2243"/>
    <n v="38.169719999999998"/>
    <n v="38.169719999999998"/>
    <n v="31.898520000000001"/>
    <n v="31.898520000000001"/>
    <n v="0.26808989182242771"/>
    <n v="0.73191010817757229"/>
    <n v="0"/>
    <x v="0"/>
    <x v="0"/>
    <m/>
    <m/>
    <m/>
    <m/>
    <m/>
    <m/>
    <n v="71.188286399999996"/>
    <m/>
    <m/>
    <m/>
    <m/>
    <m/>
    <m/>
    <m/>
    <m/>
    <m/>
    <m/>
    <m/>
    <s v="548973,31"/>
    <s v="6249691,49"/>
    <n v="71.188286399999996"/>
    <n v="0"/>
    <n v="0"/>
  </r>
  <r>
    <n v="47"/>
    <x v="1277"/>
    <s v=""/>
    <x v="2843"/>
    <n v="2018"/>
    <n v="17256319"/>
    <x v="690"/>
    <x v="1274"/>
    <x v="1232"/>
    <n v="8850"/>
    <s v="Bjerringbro"/>
    <n v="791"/>
    <n v="231"/>
    <x v="371"/>
    <n v="1"/>
    <s v="DC"/>
    <s v="Decentralt værk"/>
    <n v="353000"/>
    <n v="350030"/>
    <x v="14"/>
    <x v="1"/>
    <s v="kvt"/>
    <d v="1993-10-01T00:00:00"/>
    <m/>
    <n v="7.8"/>
    <n v="3.2"/>
    <n v="4.3"/>
    <x v="2244"/>
    <n v="62.849159999999998"/>
    <n v="62.849159999999998"/>
    <n v="55.98"/>
    <n v="55.98"/>
    <n v="0.23992441421012847"/>
    <n v="0.76007558578987156"/>
    <n v="0"/>
    <x v="0"/>
    <x v="0"/>
    <m/>
    <m/>
    <m/>
    <m/>
    <m/>
    <m/>
    <n v="130.977"/>
    <m/>
    <m/>
    <m/>
    <m/>
    <m/>
    <m/>
    <m/>
    <m/>
    <m/>
    <m/>
    <m/>
    <s v="541392"/>
    <s v="6249020,6"/>
    <n v="130.977"/>
    <n v="0"/>
    <n v="0"/>
  </r>
  <r>
    <n v="47"/>
    <x v="1277"/>
    <s v=""/>
    <x v="2844"/>
    <n v="2018"/>
    <n v="17256319"/>
    <x v="690"/>
    <x v="1274"/>
    <x v="1232"/>
    <n v="8850"/>
    <s v="Bjerringbro"/>
    <n v="791"/>
    <n v="231"/>
    <x v="371"/>
    <n v="1"/>
    <s v="DC"/>
    <s v="Decentralt værk"/>
    <n v="353000"/>
    <n v="350030"/>
    <x v="15"/>
    <x v="1"/>
    <s v="kvt"/>
    <d v="1993-10-01T00:00:00"/>
    <m/>
    <n v="7.8"/>
    <n v="3.2"/>
    <n v="4.3"/>
    <x v="2245"/>
    <n v="36.398879999999998"/>
    <n v="36.398879999999998"/>
    <n v="27.97344"/>
    <n v="27.97344"/>
    <n v="0.264447858774779"/>
    <n v="0.73555214122522106"/>
    <n v="0"/>
    <x v="0"/>
    <x v="0"/>
    <m/>
    <m/>
    <m/>
    <m/>
    <m/>
    <m/>
    <n v="68.820523199999997"/>
    <m/>
    <m/>
    <m/>
    <m/>
    <m/>
    <m/>
    <m/>
    <m/>
    <m/>
    <m/>
    <m/>
    <s v="541392"/>
    <s v="6249020,6"/>
    <n v="68.820523199999997"/>
    <n v="0"/>
    <n v="0"/>
  </r>
  <r>
    <n v="47"/>
    <x v="1277"/>
    <s v=""/>
    <x v="2845"/>
    <n v="2018"/>
    <n v="17256319"/>
    <x v="690"/>
    <x v="1274"/>
    <x v="1232"/>
    <n v="8850"/>
    <s v="Bjerringbro"/>
    <n v="791"/>
    <n v="231"/>
    <x v="371"/>
    <n v="1"/>
    <s v="DC"/>
    <s v="Decentralt værk"/>
    <n v="353000"/>
    <n v="350030"/>
    <x v="200"/>
    <x v="1"/>
    <s v="kvt"/>
    <d v="1993-10-01T00:00:00"/>
    <m/>
    <n v="7.8"/>
    <n v="3.2"/>
    <n v="4.3"/>
    <x v="2246"/>
    <n v="28.79748"/>
    <n v="28.79748"/>
    <n v="22.25628"/>
    <n v="22.25628"/>
    <n v="0.26327627549428523"/>
    <n v="0.73672372450571477"/>
    <n v="0"/>
    <x v="0"/>
    <x v="0"/>
    <m/>
    <m/>
    <m/>
    <m/>
    <m/>
    <m/>
    <n v="54.690609600000002"/>
    <m/>
    <m/>
    <m/>
    <m/>
    <m/>
    <m/>
    <m/>
    <m/>
    <m/>
    <m/>
    <m/>
    <s v="541392"/>
    <s v="6249020,6"/>
    <n v="54.690609600000002"/>
    <n v="0"/>
    <n v="0"/>
  </r>
  <r>
    <n v="47"/>
    <x v="1277"/>
    <s v=""/>
    <x v="2846"/>
    <n v="2018"/>
    <n v="17256319"/>
    <x v="690"/>
    <x v="1274"/>
    <x v="1232"/>
    <n v="8850"/>
    <s v="Bjerringbro"/>
    <n v="791"/>
    <n v="231"/>
    <x v="371"/>
    <n v="1"/>
    <s v="DC"/>
    <s v="Decentralt værk"/>
    <n v="353000"/>
    <n v="350030"/>
    <x v="201"/>
    <x v="1"/>
    <s v="kvt"/>
    <d v="1993-10-01T00:00:00"/>
    <m/>
    <n v="7.8"/>
    <n v="3.2"/>
    <n v="4.3"/>
    <x v="2247"/>
    <n v="71.733239999999995"/>
    <n v="71.733239999999995"/>
    <n v="52.625520000000002"/>
    <n v="52.625520000000002"/>
    <n v="0.27383344114851976"/>
    <n v="0.72616655885148029"/>
    <n v="0"/>
    <x v="0"/>
    <x v="0"/>
    <m/>
    <m/>
    <m/>
    <m/>
    <m/>
    <m/>
    <n v="130.97969280000001"/>
    <m/>
    <m/>
    <m/>
    <m/>
    <m/>
    <m/>
    <m/>
    <m/>
    <m/>
    <m/>
    <m/>
    <s v="541392"/>
    <s v="6249020,6"/>
    <n v="130.97969280000001"/>
    <n v="0"/>
    <n v="0"/>
  </r>
  <r>
    <n v="47"/>
    <x v="1277"/>
    <s v=""/>
    <x v="2847"/>
    <n v="2018"/>
    <n v="17256319"/>
    <x v="690"/>
    <x v="1274"/>
    <x v="1232"/>
    <n v="8850"/>
    <s v="Bjerringbro"/>
    <n v="791"/>
    <n v="231"/>
    <x v="371"/>
    <n v="1"/>
    <s v="DC"/>
    <s v="Decentralt værk"/>
    <n v="353000"/>
    <n v="350030"/>
    <x v="12"/>
    <x v="4"/>
    <s v="fvv"/>
    <d v="2011-11-01T00:00:00"/>
    <m/>
    <n v="0.16"/>
    <n v="0"/>
    <n v="0.85"/>
    <x v="2248"/>
    <n v="7.1208"/>
    <n v="7.1208"/>
    <n v="0"/>
    <n v="0"/>
    <n v="1"/>
    <n v="0"/>
    <n v="0"/>
    <x v="0"/>
    <x v="0"/>
    <m/>
    <m/>
    <m/>
    <m/>
    <m/>
    <m/>
    <m/>
    <m/>
    <m/>
    <m/>
    <m/>
    <m/>
    <m/>
    <m/>
    <m/>
    <m/>
    <m/>
    <n v="1.3355999999999999"/>
    <s v="541392"/>
    <s v="6249020,6"/>
    <n v="0"/>
    <n v="0"/>
    <n v="1.3355999999999999"/>
  </r>
  <r>
    <n v="47"/>
    <x v="1278"/>
    <s v=""/>
    <x v="2848"/>
    <n v="2018"/>
    <n v="17256319"/>
    <x v="690"/>
    <x v="1275"/>
    <x v="1233"/>
    <n v="8850"/>
    <s v="Bjerringbro"/>
    <n v="791"/>
    <n v="231"/>
    <x v="371"/>
    <m/>
    <s v="FJ"/>
    <s v="Fjernvarmeværk"/>
    <n v="353000"/>
    <n v="350030"/>
    <x v="1435"/>
    <x v="4"/>
    <s v="fvv"/>
    <d v="2013-01-31T00:00:00"/>
    <m/>
    <n v="0.26"/>
    <n v="0"/>
    <n v="1.2"/>
    <x v="2249"/>
    <n v="16.006319999999999"/>
    <n v="16.006319999999999"/>
    <n v="0"/>
    <n v="0"/>
    <n v="1"/>
    <n v="0"/>
    <n v="0"/>
    <x v="0"/>
    <x v="0"/>
    <m/>
    <m/>
    <m/>
    <m/>
    <m/>
    <m/>
    <m/>
    <m/>
    <m/>
    <m/>
    <m/>
    <m/>
    <m/>
    <m/>
    <m/>
    <m/>
    <m/>
    <n v="3.9024000000000001"/>
    <s v="541339,21"/>
    <s v="6248823,1"/>
    <n v="0"/>
    <n v="0"/>
    <n v="3.9024000000000001"/>
  </r>
  <r>
    <n v="47"/>
    <x v="1278"/>
    <s v=""/>
    <x v="2849"/>
    <n v="2018"/>
    <n v="17256319"/>
    <x v="690"/>
    <x v="1275"/>
    <x v="1233"/>
    <n v="8850"/>
    <s v="Bjerringbro"/>
    <n v="791"/>
    <n v="231"/>
    <x v="371"/>
    <m/>
    <s v="FJ"/>
    <s v="Fjernvarmeværk"/>
    <n v="353000"/>
    <n v="350030"/>
    <x v="1436"/>
    <x v="4"/>
    <s v="fvv"/>
    <d v="2013-01-31T00:00:00"/>
    <m/>
    <n v="0.26"/>
    <n v="0"/>
    <n v="1.2"/>
    <x v="2249"/>
    <n v="16.006319999999999"/>
    <n v="16.006319999999999"/>
    <n v="0"/>
    <n v="0"/>
    <n v="1"/>
    <n v="0"/>
    <n v="0"/>
    <x v="0"/>
    <x v="0"/>
    <m/>
    <m/>
    <m/>
    <m/>
    <m/>
    <m/>
    <m/>
    <m/>
    <m/>
    <m/>
    <m/>
    <m/>
    <m/>
    <m/>
    <m/>
    <m/>
    <m/>
    <n v="3.9024000000000001"/>
    <s v="541339,21"/>
    <s v="6248823,1"/>
    <n v="0"/>
    <n v="0"/>
    <n v="3.9024000000000001"/>
  </r>
  <r>
    <n v="47"/>
    <x v="1278"/>
    <s v=""/>
    <x v="2850"/>
    <n v="2018"/>
    <n v="17256319"/>
    <x v="690"/>
    <x v="1275"/>
    <x v="1233"/>
    <n v="8850"/>
    <s v="Bjerringbro"/>
    <n v="791"/>
    <n v="231"/>
    <x v="371"/>
    <m/>
    <s v="FJ"/>
    <s v="Fjernvarmeværk"/>
    <n v="353000"/>
    <n v="350030"/>
    <x v="1437"/>
    <x v="4"/>
    <s v="fvv"/>
    <d v="2013-01-31T00:00:00"/>
    <m/>
    <n v="0.26"/>
    <n v="0"/>
    <n v="1.2"/>
    <x v="2249"/>
    <n v="16.006319999999999"/>
    <n v="16.006319999999999"/>
    <n v="0"/>
    <n v="0"/>
    <n v="1"/>
    <n v="0"/>
    <n v="0"/>
    <x v="0"/>
    <x v="0"/>
    <m/>
    <m/>
    <m/>
    <m/>
    <m/>
    <m/>
    <m/>
    <m/>
    <m/>
    <m/>
    <m/>
    <m/>
    <m/>
    <m/>
    <m/>
    <m/>
    <m/>
    <n v="3.9024000000000001"/>
    <s v="541339,21"/>
    <s v="6248823,1"/>
    <n v="0"/>
    <n v="0"/>
    <n v="3.9024000000000001"/>
  </r>
  <r>
    <n v="55"/>
    <x v="8"/>
    <s v=""/>
    <x v="2851"/>
    <n v="2018"/>
    <n v="64831712"/>
    <x v="6"/>
    <x v="8"/>
    <x v="8"/>
    <n v="5400"/>
    <s v="Bogense"/>
    <n v="480"/>
    <n v="72"/>
    <x v="6"/>
    <n v="1"/>
    <s v="DC"/>
    <s v="Decentralt værk"/>
    <n v="353000"/>
    <n v="350030"/>
    <x v="2"/>
    <x v="0"/>
    <s v="fvv"/>
    <d v="1986-01-01T00:00:00"/>
    <m/>
    <n v="11"/>
    <n v="0"/>
    <n v="11.6"/>
    <x v="2250"/>
    <n v="38.915999999999997"/>
    <n v="38.915999999999997"/>
    <n v="0"/>
    <n v="0"/>
    <n v="1"/>
    <n v="0"/>
    <n v="0"/>
    <x v="0"/>
    <x v="0"/>
    <m/>
    <m/>
    <m/>
    <m/>
    <m/>
    <m/>
    <n v="37.080766799999999"/>
    <m/>
    <m/>
    <m/>
    <m/>
    <m/>
    <m/>
    <m/>
    <m/>
    <m/>
    <m/>
    <m/>
    <s v="568632,93"/>
    <s v="6156806,72"/>
    <n v="37.080766799999999"/>
    <n v="0"/>
    <n v="0"/>
  </r>
  <r>
    <n v="55"/>
    <x v="8"/>
    <s v=""/>
    <x v="2852"/>
    <n v="2018"/>
    <n v="64831712"/>
    <x v="6"/>
    <x v="8"/>
    <x v="8"/>
    <n v="5400"/>
    <s v="Bogense"/>
    <n v="480"/>
    <n v="72"/>
    <x v="6"/>
    <n v="1"/>
    <s v="DC"/>
    <s v="Decentralt værk"/>
    <n v="353000"/>
    <n v="350030"/>
    <x v="115"/>
    <x v="1"/>
    <s v="kvt"/>
    <d v="1995-01-01T00:00:00"/>
    <m/>
    <n v="7.5"/>
    <n v="2.89"/>
    <n v="3.6"/>
    <x v="2251"/>
    <n v="0.16919999999999999"/>
    <n v="0.16919999999999999"/>
    <n v="0.1386"/>
    <n v="0.1386"/>
    <n v="0.22773303873399811"/>
    <n v="0.77226696126600192"/>
    <n v="0"/>
    <x v="0"/>
    <x v="0"/>
    <m/>
    <m/>
    <m/>
    <m/>
    <m/>
    <m/>
    <n v="0.37148759999999997"/>
    <m/>
    <m/>
    <m/>
    <m/>
    <m/>
    <m/>
    <m/>
    <m/>
    <m/>
    <m/>
    <m/>
    <s v="568632,93"/>
    <s v="6156806,72"/>
    <n v="0.37148759999999997"/>
    <n v="0"/>
    <n v="0"/>
  </r>
  <r>
    <n v="55"/>
    <x v="8"/>
    <s v=""/>
    <x v="2853"/>
    <n v="2018"/>
    <n v="64831712"/>
    <x v="6"/>
    <x v="8"/>
    <x v="8"/>
    <n v="5400"/>
    <s v="Bogense"/>
    <n v="480"/>
    <n v="72"/>
    <x v="6"/>
    <n v="1"/>
    <s v="DC"/>
    <s v="Decentralt værk"/>
    <n v="353000"/>
    <n v="350030"/>
    <x v="146"/>
    <x v="0"/>
    <s v="fvv"/>
    <d v="2006-06-01T00:00:00"/>
    <m/>
    <n v="4.8"/>
    <n v="0"/>
    <n v="5"/>
    <x v="21"/>
    <n v="0"/>
    <n v="0"/>
    <n v="0"/>
    <n v="0"/>
    <n v="1"/>
    <n v="0"/>
    <n v="0"/>
    <x v="0"/>
    <x v="0"/>
    <m/>
    <m/>
    <m/>
    <m/>
    <m/>
    <m/>
    <m/>
    <m/>
    <m/>
    <m/>
    <m/>
    <m/>
    <m/>
    <n v="0"/>
    <m/>
    <m/>
    <m/>
    <m/>
    <s v="568632,93"/>
    <s v="6156806,72"/>
    <n v="0"/>
    <n v="0"/>
    <n v="0"/>
  </r>
  <r>
    <n v="55"/>
    <x v="8"/>
    <s v=""/>
    <x v="2854"/>
    <n v="2018"/>
    <n v="64831712"/>
    <x v="6"/>
    <x v="8"/>
    <x v="8"/>
    <n v="5400"/>
    <s v="Bogense"/>
    <n v="480"/>
    <n v="72"/>
    <x v="6"/>
    <n v="1"/>
    <s v="DC"/>
    <s v="Decentralt værk"/>
    <n v="353000"/>
    <n v="350030"/>
    <x v="145"/>
    <x v="0"/>
    <s v="fvv"/>
    <d v="1979-01-01T00:00:00"/>
    <d v="2019-02-01T00:00:00"/>
    <n v="5.8"/>
    <n v="0"/>
    <n v="5"/>
    <x v="21"/>
    <n v="0"/>
    <n v="0"/>
    <n v="0"/>
    <n v="0"/>
    <n v="1"/>
    <n v="0"/>
    <n v="0"/>
    <x v="0"/>
    <x v="0"/>
    <m/>
    <m/>
    <m/>
    <m/>
    <m/>
    <m/>
    <m/>
    <m/>
    <m/>
    <m/>
    <m/>
    <m/>
    <m/>
    <n v="0"/>
    <m/>
    <m/>
    <m/>
    <m/>
    <s v="568632,93"/>
    <s v="6156806,72"/>
    <n v="0"/>
    <n v="0"/>
    <n v="0"/>
  </r>
  <r>
    <n v="55"/>
    <x v="8"/>
    <s v=""/>
    <x v="21"/>
    <n v="2018"/>
    <n v="64831712"/>
    <x v="6"/>
    <x v="8"/>
    <x v="8"/>
    <n v="5400"/>
    <s v="Bogense"/>
    <n v="480"/>
    <n v="72"/>
    <x v="6"/>
    <n v="1"/>
    <s v="DC"/>
    <s v="Decentralt værk"/>
    <n v="353000"/>
    <n v="350030"/>
    <x v="20"/>
    <x v="5"/>
    <s v="kvt"/>
    <d v="1995-01-01T00:00:00"/>
    <d v="2019-02-01T00:00:00"/>
    <n v="0.03"/>
    <n v="0"/>
    <n v="0"/>
    <x v="21"/>
    <n v="0"/>
    <n v="0"/>
    <n v="0"/>
    <n v="0"/>
    <n v="1"/>
    <n v="0"/>
    <n v="0"/>
    <x v="0"/>
    <x v="0"/>
    <m/>
    <m/>
    <m/>
    <m/>
    <m/>
    <m/>
    <m/>
    <m/>
    <m/>
    <m/>
    <m/>
    <m/>
    <m/>
    <m/>
    <m/>
    <m/>
    <m/>
    <m/>
    <s v="568632,93"/>
    <s v="6156806,72"/>
    <n v="0"/>
    <n v="0"/>
    <n v="0"/>
  </r>
  <r>
    <n v="55"/>
    <x v="8"/>
    <s v=""/>
    <x v="22"/>
    <n v="2018"/>
    <n v="64831712"/>
    <x v="6"/>
    <x v="8"/>
    <x v="8"/>
    <n v="5400"/>
    <s v="Bogense"/>
    <n v="480"/>
    <n v="72"/>
    <x v="6"/>
    <n v="1"/>
    <s v="DC"/>
    <s v="Decentralt værk"/>
    <n v="353000"/>
    <n v="350030"/>
    <x v="3"/>
    <x v="0"/>
    <s v="fvv"/>
    <d v="2011-10-01T00:00:00"/>
    <m/>
    <n v="8"/>
    <n v="0"/>
    <n v="8"/>
    <x v="2252"/>
    <n v="107.53919999999999"/>
    <n v="107.53919999999999"/>
    <n v="0"/>
    <n v="0"/>
    <n v="1"/>
    <n v="0"/>
    <n v="0"/>
    <x v="0"/>
    <x v="0"/>
    <m/>
    <m/>
    <m/>
    <m/>
    <m/>
    <m/>
    <m/>
    <m/>
    <m/>
    <m/>
    <n v="1.2678119999999999"/>
    <n v="102.04725599999999"/>
    <m/>
    <m/>
    <m/>
    <m/>
    <m/>
    <m/>
    <s v="568632,93"/>
    <s v="6156806,72"/>
    <n v="0"/>
    <n v="103.315068"/>
    <n v="0"/>
  </r>
  <r>
    <n v="55"/>
    <x v="8"/>
    <s v=""/>
    <x v="23"/>
    <n v="2018"/>
    <n v="64831712"/>
    <x v="6"/>
    <x v="8"/>
    <x v="8"/>
    <n v="5400"/>
    <s v="Bogense"/>
    <n v="480"/>
    <n v="72"/>
    <x v="6"/>
    <n v="1"/>
    <s v="DC"/>
    <s v="Decentralt værk"/>
    <n v="353000"/>
    <n v="350030"/>
    <x v="21"/>
    <x v="1"/>
    <s v="kvt"/>
    <d v="1995-01-01T00:00:00"/>
    <m/>
    <n v="7.5"/>
    <n v="2.89"/>
    <n v="3.6"/>
    <x v="2251"/>
    <n v="0.16919999999999999"/>
    <n v="0.16919999999999999"/>
    <n v="0.1386"/>
    <n v="0.1386"/>
    <n v="0.22773303873399811"/>
    <n v="0.77226696126600192"/>
    <n v="0"/>
    <x v="0"/>
    <x v="0"/>
    <m/>
    <m/>
    <m/>
    <m/>
    <m/>
    <m/>
    <n v="0.37148759999999997"/>
    <m/>
    <m/>
    <m/>
    <m/>
    <m/>
    <m/>
    <m/>
    <m/>
    <m/>
    <m/>
    <m/>
    <s v="568632,93"/>
    <s v="6156806,72"/>
    <n v="0.37148759999999997"/>
    <n v="0"/>
    <n v="0"/>
  </r>
  <r>
    <n v="61"/>
    <x v="12"/>
    <s v=""/>
    <x v="27"/>
    <n v="2018"/>
    <n v="14898018"/>
    <x v="0"/>
    <x v="12"/>
    <x v="12"/>
    <n v="4140"/>
    <s v="Borup"/>
    <n v="259"/>
    <n v="23"/>
    <x v="0"/>
    <m/>
    <s v="FJ"/>
    <s v="Fjernvarmeværk"/>
    <n v="353000"/>
    <n v="350030"/>
    <x v="25"/>
    <x v="0"/>
    <s v="fvv"/>
    <d v="1964-01-01T00:00:00"/>
    <m/>
    <n v="12"/>
    <n v="0"/>
    <n v="10.5"/>
    <x v="2253"/>
    <n v="0.31103999999999998"/>
    <n v="0.31103999999999998"/>
    <n v="0"/>
    <n v="0"/>
    <n v="1"/>
    <n v="0"/>
    <n v="0"/>
    <x v="0"/>
    <x v="0"/>
    <m/>
    <m/>
    <m/>
    <n v="0.29518509999999998"/>
    <m/>
    <m/>
    <m/>
    <m/>
    <m/>
    <m/>
    <m/>
    <m/>
    <m/>
    <m/>
    <m/>
    <m/>
    <m/>
    <m/>
    <s v="687978,88"/>
    <s v="6153785,87"/>
    <n v="0.29518509999999998"/>
    <n v="0"/>
    <n v="0"/>
  </r>
  <r>
    <n v="61"/>
    <x v="0"/>
    <s v=""/>
    <x v="0"/>
    <n v="2018"/>
    <n v="14898018"/>
    <x v="0"/>
    <x v="0"/>
    <x v="0"/>
    <n v="4140"/>
    <s v="Borup"/>
    <n v="259"/>
    <n v="23"/>
    <x v="0"/>
    <m/>
    <s v="FJ"/>
    <s v="Fjernvarmeværk"/>
    <n v="353000"/>
    <n v="350030"/>
    <x v="0"/>
    <x v="0"/>
    <s v="fvv"/>
    <d v="2006-08-07T00:00:00"/>
    <m/>
    <n v="7.5"/>
    <n v="0"/>
    <n v="7.5"/>
    <x v="2254"/>
    <n v="112.50324000000001"/>
    <n v="112.50324000000001"/>
    <n v="0"/>
    <n v="0"/>
    <n v="1"/>
    <n v="0"/>
    <n v="0"/>
    <x v="0"/>
    <x v="0"/>
    <m/>
    <m/>
    <m/>
    <m/>
    <m/>
    <m/>
    <m/>
    <m/>
    <m/>
    <n v="123.598"/>
    <m/>
    <m/>
    <m/>
    <m/>
    <m/>
    <m/>
    <m/>
    <m/>
    <s v="687704"/>
    <s v="6153098"/>
    <n v="0"/>
    <n v="123.598"/>
    <n v="0"/>
  </r>
  <r>
    <n v="61"/>
    <x v="0"/>
    <s v=""/>
    <x v="2855"/>
    <n v="2018"/>
    <n v="14898018"/>
    <x v="0"/>
    <x v="0"/>
    <x v="0"/>
    <n v="4140"/>
    <s v="Borup"/>
    <n v="259"/>
    <n v="23"/>
    <x v="0"/>
    <m/>
    <s v="FJ"/>
    <s v="Fjernvarmeværk"/>
    <n v="353000"/>
    <n v="350030"/>
    <x v="1438"/>
    <x v="0"/>
    <s v="fvv"/>
    <d v="2016-03-17T00:00:00"/>
    <m/>
    <n v="7.5"/>
    <n v="0"/>
    <n v="7.5"/>
    <x v="21"/>
    <n v="0"/>
    <n v="0"/>
    <n v="0"/>
    <n v="0"/>
    <n v="1"/>
    <n v="0"/>
    <n v="0"/>
    <x v="0"/>
    <x v="0"/>
    <m/>
    <m/>
    <m/>
    <m/>
    <m/>
    <m/>
    <m/>
    <m/>
    <m/>
    <n v="0"/>
    <m/>
    <m/>
    <m/>
    <m/>
    <m/>
    <m/>
    <m/>
    <m/>
    <s v="687704"/>
    <s v="6153098"/>
    <n v="0"/>
    <n v="0"/>
    <n v="0"/>
  </r>
  <r>
    <n v="65"/>
    <x v="1"/>
    <s v=""/>
    <x v="1"/>
    <n v="2018"/>
    <n v="22927213"/>
    <x v="1"/>
    <x v="1"/>
    <x v="1"/>
    <n v="6261"/>
    <s v="Bredebro"/>
    <n v="550"/>
    <n v="98"/>
    <x v="1"/>
    <m/>
    <s v="DC"/>
    <s v="Decentralt værk"/>
    <n v="353000"/>
    <n v="350030"/>
    <x v="1"/>
    <x v="1"/>
    <s v="kvt"/>
    <d v="1995-01-01T00:00:00"/>
    <m/>
    <n v="7.13"/>
    <n v="2.8"/>
    <n v="3.15"/>
    <x v="2255"/>
    <n v="1.782"/>
    <n v="1.5804"/>
    <n v="1.4112"/>
    <n v="1.4112"/>
    <n v="0.23591829887178628"/>
    <n v="0.76408170112821372"/>
    <n v="0"/>
    <x v="0"/>
    <x v="0"/>
    <m/>
    <m/>
    <m/>
    <m/>
    <m/>
    <m/>
    <n v="3.7767312"/>
    <m/>
    <m/>
    <m/>
    <m/>
    <m/>
    <m/>
    <m/>
    <m/>
    <m/>
    <m/>
    <m/>
    <s v="489017"/>
    <s v="6101242"/>
    <n v="3.7767312"/>
    <n v="0"/>
    <n v="0"/>
  </r>
  <r>
    <n v="65"/>
    <x v="1"/>
    <s v=""/>
    <x v="2"/>
    <n v="2018"/>
    <n v="22927213"/>
    <x v="1"/>
    <x v="1"/>
    <x v="1"/>
    <n v="6261"/>
    <s v="Bredebro"/>
    <n v="550"/>
    <n v="98"/>
    <x v="1"/>
    <m/>
    <s v="DC"/>
    <s v="Decentralt værk"/>
    <n v="353000"/>
    <n v="350030"/>
    <x v="2"/>
    <x v="0"/>
    <s v="fvv"/>
    <d v="1994-08-01T00:00:00"/>
    <m/>
    <n v="4"/>
    <n v="0"/>
    <n v="4"/>
    <x v="2256"/>
    <n v="2.8403999999999998"/>
    <n v="2.6387999999999998"/>
    <n v="0"/>
    <n v="0"/>
    <n v="1"/>
    <n v="0"/>
    <n v="0"/>
    <x v="0"/>
    <x v="0"/>
    <m/>
    <m/>
    <m/>
    <m/>
    <m/>
    <m/>
    <n v="3.0783456"/>
    <m/>
    <m/>
    <m/>
    <m/>
    <m/>
    <m/>
    <m/>
    <m/>
    <m/>
    <m/>
    <m/>
    <s v="489017"/>
    <s v="6101242"/>
    <n v="3.0783456"/>
    <n v="0"/>
    <n v="0"/>
  </r>
  <r>
    <n v="65"/>
    <x v="2"/>
    <s v=""/>
    <x v="3"/>
    <n v="2018"/>
    <n v="22927213"/>
    <x v="1"/>
    <x v="2"/>
    <x v="2"/>
    <n v="6261"/>
    <s v="Bredebro"/>
    <n v="550"/>
    <n v="98"/>
    <x v="1"/>
    <m/>
    <s v="FJ"/>
    <s v="Fjernvarmeværk"/>
    <n v="353000"/>
    <n v="350030"/>
    <x v="3"/>
    <x v="0"/>
    <s v="fvv"/>
    <d v="2010-02-01T00:00:00"/>
    <m/>
    <n v="0.86"/>
    <n v="0"/>
    <n v="1.4"/>
    <x v="2257"/>
    <n v="49.204799999999999"/>
    <n v="48.502800000000001"/>
    <n v="0"/>
    <n v="0"/>
    <n v="1"/>
    <n v="0"/>
    <n v="0"/>
    <x v="0"/>
    <x v="0"/>
    <m/>
    <m/>
    <m/>
    <m/>
    <m/>
    <m/>
    <m/>
    <m/>
    <m/>
    <m/>
    <n v="44.119199999999999"/>
    <m/>
    <m/>
    <m/>
    <m/>
    <m/>
    <m/>
    <m/>
    <s v="488539"/>
    <s v="6101017"/>
    <n v="0"/>
    <n v="44.119199999999999"/>
    <n v="0"/>
  </r>
  <r>
    <n v="66"/>
    <x v="3"/>
    <s v=""/>
    <x v="4"/>
    <n v="2018"/>
    <n v="34938717"/>
    <x v="2"/>
    <x v="3"/>
    <x v="3"/>
    <n v="7182"/>
    <s v="Bredsten"/>
    <n v="630"/>
    <n v="142"/>
    <x v="2"/>
    <m/>
    <s v="DC"/>
    <s v="Decentralt værk"/>
    <n v="353000"/>
    <n v="350030"/>
    <x v="4"/>
    <x v="0"/>
    <s v="fvv"/>
    <d v="1990-01-01T00:00:00"/>
    <m/>
    <n v="4.5"/>
    <n v="0"/>
    <n v="4"/>
    <x v="2258"/>
    <n v="0.108"/>
    <n v="0.108"/>
    <n v="0"/>
    <n v="0"/>
    <n v="1"/>
    <n v="0"/>
    <n v="0"/>
    <x v="0"/>
    <x v="0"/>
    <m/>
    <m/>
    <m/>
    <m/>
    <m/>
    <m/>
    <n v="0.10656359999999999"/>
    <m/>
    <m/>
    <m/>
    <m/>
    <m/>
    <m/>
    <m/>
    <m/>
    <m/>
    <m/>
    <m/>
    <s v="523915,66"/>
    <s v="6173108,35"/>
    <n v="0.10656359999999999"/>
    <n v="0"/>
    <n v="0"/>
  </r>
  <r>
    <n v="66"/>
    <x v="3"/>
    <s v=""/>
    <x v="5"/>
    <n v="2018"/>
    <n v="34938717"/>
    <x v="2"/>
    <x v="3"/>
    <x v="3"/>
    <n v="7182"/>
    <s v="Bredsten"/>
    <n v="630"/>
    <n v="142"/>
    <x v="2"/>
    <m/>
    <s v="DC"/>
    <s v="Decentralt værk"/>
    <n v="353000"/>
    <n v="350030"/>
    <x v="5"/>
    <x v="1"/>
    <s v="kvt"/>
    <d v="1995-01-01T00:00:00"/>
    <m/>
    <n v="7.3"/>
    <n v="2.79"/>
    <n v="3.7"/>
    <x v="2259"/>
    <n v="1.1808000000000001"/>
    <n v="1.1808000000000001"/>
    <n v="0.97919999999999996"/>
    <n v="0.97919999999999996"/>
    <n v="0.23229757886431981"/>
    <n v="0.76770242113568021"/>
    <n v="0"/>
    <x v="0"/>
    <x v="0"/>
    <m/>
    <m/>
    <m/>
    <m/>
    <m/>
    <m/>
    <n v="2.5415676"/>
    <m/>
    <m/>
    <m/>
    <m/>
    <m/>
    <m/>
    <m/>
    <m/>
    <m/>
    <m/>
    <m/>
    <s v="523915,66"/>
    <s v="6173108,35"/>
    <n v="2.5415676"/>
    <n v="0"/>
    <n v="0"/>
  </r>
  <r>
    <n v="66"/>
    <x v="3"/>
    <s v=""/>
    <x v="6"/>
    <n v="2018"/>
    <n v="34938717"/>
    <x v="2"/>
    <x v="3"/>
    <x v="3"/>
    <n v="7182"/>
    <s v="Bredsten"/>
    <n v="630"/>
    <n v="142"/>
    <x v="2"/>
    <m/>
    <s v="DC"/>
    <s v="Decentralt værk"/>
    <n v="353000"/>
    <n v="350030"/>
    <x v="6"/>
    <x v="0"/>
    <s v="fvv"/>
    <d v="2006-07-01T00:00:00"/>
    <m/>
    <n v="6.67"/>
    <n v="0"/>
    <n v="6"/>
    <x v="2260"/>
    <n v="42.066000000000003"/>
    <n v="42.066000000000003"/>
    <n v="0"/>
    <n v="0"/>
    <n v="1"/>
    <n v="0"/>
    <n v="0"/>
    <x v="0"/>
    <x v="0"/>
    <m/>
    <m/>
    <m/>
    <m/>
    <m/>
    <m/>
    <n v="42.7121244"/>
    <m/>
    <m/>
    <m/>
    <m/>
    <m/>
    <m/>
    <m/>
    <m/>
    <m/>
    <m/>
    <m/>
    <s v="523915,66"/>
    <s v="6173108,35"/>
    <n v="42.7121244"/>
    <n v="0"/>
    <n v="0"/>
  </r>
  <r>
    <n v="66"/>
    <x v="3"/>
    <s v=""/>
    <x v="7"/>
    <n v="2018"/>
    <n v="34938717"/>
    <x v="2"/>
    <x v="3"/>
    <x v="3"/>
    <n v="7182"/>
    <s v="Bredsten"/>
    <n v="630"/>
    <n v="142"/>
    <x v="2"/>
    <m/>
    <s v="DC"/>
    <s v="Decentralt værk"/>
    <n v="353000"/>
    <n v="350030"/>
    <x v="7"/>
    <x v="2"/>
    <s v="fvv"/>
    <d v="2012-03-01T00:00:00"/>
    <m/>
    <n v="3"/>
    <n v="0"/>
    <n v="3"/>
    <x v="2261"/>
    <n v="3.3083999999999998"/>
    <n v="3.3083999999999998"/>
    <n v="0"/>
    <n v="0"/>
    <n v="1"/>
    <n v="0"/>
    <n v="0"/>
    <x v="0"/>
    <x v="0"/>
    <m/>
    <m/>
    <m/>
    <m/>
    <m/>
    <m/>
    <m/>
    <m/>
    <m/>
    <m/>
    <m/>
    <m/>
    <m/>
    <m/>
    <m/>
    <m/>
    <m/>
    <n v="3.4668000000000001"/>
    <s v="523915,66"/>
    <s v="6173108,35"/>
    <n v="0"/>
    <n v="0"/>
    <n v="3.4668000000000001"/>
  </r>
  <r>
    <n v="66"/>
    <x v="3"/>
    <s v=""/>
    <x v="8"/>
    <n v="2018"/>
    <n v="34938717"/>
    <x v="2"/>
    <x v="3"/>
    <x v="3"/>
    <n v="7182"/>
    <s v="Bredsten"/>
    <n v="630"/>
    <n v="142"/>
    <x v="2"/>
    <m/>
    <s v="DC"/>
    <s v="Decentralt værk"/>
    <n v="353000"/>
    <n v="350030"/>
    <x v="8"/>
    <x v="3"/>
    <s v="fvv"/>
    <d v="2016-12-01T00:00:00"/>
    <m/>
    <n v="5"/>
    <n v="0"/>
    <n v="5"/>
    <x v="2262"/>
    <n v="11.52"/>
    <n v="11.505599999999999"/>
    <n v="0"/>
    <n v="0"/>
    <n v="1"/>
    <n v="0"/>
    <n v="0"/>
    <x v="0"/>
    <x v="0"/>
    <m/>
    <m/>
    <m/>
    <m/>
    <m/>
    <m/>
    <m/>
    <m/>
    <m/>
    <m/>
    <m/>
    <m/>
    <m/>
    <m/>
    <m/>
    <n v="11.52"/>
    <m/>
    <m/>
    <s v="523915,66"/>
    <s v="6173108,35"/>
    <n v="0"/>
    <n v="11.52"/>
    <n v="0"/>
  </r>
  <r>
    <n v="67"/>
    <x v="4"/>
    <s v=""/>
    <x v="9"/>
    <n v="2018"/>
    <n v="59352318"/>
    <x v="3"/>
    <x v="4"/>
    <x v="4"/>
    <n v="6310"/>
    <s v="Broager"/>
    <n v="540"/>
    <n v="99"/>
    <x v="3"/>
    <m/>
    <s v="DC"/>
    <s v="Decentralt værk"/>
    <n v="353000"/>
    <n v="350030"/>
    <x v="9"/>
    <x v="1"/>
    <s v="kvt"/>
    <d v="1994-09-01T00:00:00"/>
    <m/>
    <n v="7.7"/>
    <n v="3"/>
    <n v="4"/>
    <x v="2263"/>
    <n v="0.48383999999999999"/>
    <n v="0.48383999999999999"/>
    <n v="0.44819999999999999"/>
    <n v="0.44819999999999999"/>
    <n v="0.22414569470155599"/>
    <n v="0.77585430529844401"/>
    <n v="0"/>
    <x v="0"/>
    <x v="0"/>
    <m/>
    <m/>
    <m/>
    <m/>
    <m/>
    <m/>
    <n v="1.0792980000000001"/>
    <m/>
    <m/>
    <m/>
    <m/>
    <m/>
    <m/>
    <m/>
    <m/>
    <m/>
    <m/>
    <m/>
    <s v="543391,84"/>
    <s v="6082639,78"/>
    <n v="1.0792980000000001"/>
    <n v="0"/>
    <n v="0"/>
  </r>
  <r>
    <n v="67"/>
    <x v="4"/>
    <s v=""/>
    <x v="10"/>
    <n v="2018"/>
    <n v="59352318"/>
    <x v="3"/>
    <x v="4"/>
    <x v="4"/>
    <n v="6310"/>
    <s v="Broager"/>
    <n v="540"/>
    <n v="99"/>
    <x v="3"/>
    <m/>
    <s v="DC"/>
    <s v="Decentralt værk"/>
    <n v="353000"/>
    <n v="350030"/>
    <x v="10"/>
    <x v="0"/>
    <s v="fvv"/>
    <d v="1975-01-01T00:00:00"/>
    <m/>
    <n v="13.85"/>
    <n v="0"/>
    <n v="13.85"/>
    <x v="2264"/>
    <n v="32.529600000000002"/>
    <n v="32.529600000000002"/>
    <n v="0"/>
    <n v="0"/>
    <n v="1"/>
    <n v="0"/>
    <n v="0"/>
    <x v="0"/>
    <x v="0"/>
    <m/>
    <m/>
    <m/>
    <m/>
    <m/>
    <m/>
    <n v="32.5615752"/>
    <m/>
    <m/>
    <m/>
    <m/>
    <m/>
    <m/>
    <m/>
    <m/>
    <m/>
    <m/>
    <m/>
    <s v="543391,84"/>
    <s v="6082639,78"/>
    <n v="32.5615752"/>
    <n v="0"/>
    <n v="0"/>
  </r>
  <r>
    <n v="67"/>
    <x v="5"/>
    <s v=""/>
    <x v="11"/>
    <n v="2018"/>
    <n v="59352318"/>
    <x v="3"/>
    <x v="5"/>
    <x v="5"/>
    <n v="6310"/>
    <s v="Broager"/>
    <n v="540"/>
    <n v="99"/>
    <x v="3"/>
    <m/>
    <s v="FJ"/>
    <s v="Fjernvarmeværk"/>
    <n v="353000"/>
    <n v="350030"/>
    <x v="11"/>
    <x v="3"/>
    <s v="fvv"/>
    <d v="2009-10-01T00:00:00"/>
    <m/>
    <n v="7"/>
    <n v="0"/>
    <n v="7"/>
    <x v="2265"/>
    <n v="17.95824"/>
    <n v="17.95824"/>
    <n v="0"/>
    <n v="0"/>
    <n v="1"/>
    <n v="0"/>
    <n v="0"/>
    <x v="0"/>
    <x v="0"/>
    <m/>
    <m/>
    <m/>
    <m/>
    <m/>
    <m/>
    <m/>
    <m/>
    <m/>
    <m/>
    <m/>
    <m/>
    <m/>
    <m/>
    <m/>
    <n v="17.95824"/>
    <m/>
    <m/>
    <s v="543432"/>
    <s v="6082213"/>
    <n v="0"/>
    <n v="17.95824"/>
    <n v="0"/>
  </r>
  <r>
    <n v="67"/>
    <x v="5"/>
    <s v=""/>
    <x v="12"/>
    <n v="2018"/>
    <n v="59352318"/>
    <x v="3"/>
    <x v="5"/>
    <x v="5"/>
    <n v="6310"/>
    <s v="Broager"/>
    <n v="540"/>
    <n v="99"/>
    <x v="3"/>
    <m/>
    <s v="FJ"/>
    <s v="Fjernvarmeværk"/>
    <n v="353000"/>
    <n v="350030"/>
    <x v="12"/>
    <x v="4"/>
    <s v="fvv"/>
    <d v="2016-12-18T00:00:00"/>
    <m/>
    <n v="1.1000000000000001"/>
    <n v="0"/>
    <n v="4"/>
    <x v="2266"/>
    <n v="46.006127999999997"/>
    <n v="46.006127999999997"/>
    <n v="0"/>
    <n v="0"/>
    <n v="1"/>
    <n v="0"/>
    <n v="0"/>
    <x v="0"/>
    <x v="0"/>
    <m/>
    <m/>
    <m/>
    <m/>
    <m/>
    <m/>
    <m/>
    <m/>
    <m/>
    <m/>
    <m/>
    <m/>
    <m/>
    <m/>
    <m/>
    <m/>
    <m/>
    <n v="12.331008000000001"/>
    <s v="543432"/>
    <s v="6082213"/>
    <n v="0"/>
    <n v="0"/>
    <n v="12.331008000000001"/>
  </r>
  <r>
    <n v="68"/>
    <x v="6"/>
    <s v=""/>
    <x v="13"/>
    <n v="2018"/>
    <n v="37809217"/>
    <x v="4"/>
    <x v="6"/>
    <x v="6"/>
    <n v="9460"/>
    <s v="Brovst"/>
    <n v="849"/>
    <n v="273"/>
    <x v="4"/>
    <n v="1"/>
    <s v="DC"/>
    <s v="Decentralt værk"/>
    <n v="353000"/>
    <n v="350030"/>
    <x v="13"/>
    <x v="0"/>
    <s v="fvv"/>
    <d v="1994-07-15T00:00:00"/>
    <m/>
    <n v="3.5"/>
    <n v="0"/>
    <n v="3.5"/>
    <x v="2267"/>
    <n v="59.345999999999997"/>
    <n v="59.345999999999997"/>
    <n v="0"/>
    <n v="0"/>
    <n v="1"/>
    <n v="0"/>
    <n v="0"/>
    <x v="0"/>
    <x v="0"/>
    <m/>
    <m/>
    <m/>
    <m/>
    <m/>
    <m/>
    <n v="55.511028064799994"/>
    <m/>
    <m/>
    <m/>
    <m/>
    <m/>
    <m/>
    <m/>
    <m/>
    <m/>
    <m/>
    <m/>
    <s v="531274,27"/>
    <s v="6328805,77"/>
    <n v="55.511028064799994"/>
    <n v="0"/>
    <n v="0"/>
  </r>
  <r>
    <n v="68"/>
    <x v="6"/>
    <s v=""/>
    <x v="14"/>
    <n v="2018"/>
    <n v="37809217"/>
    <x v="4"/>
    <x v="6"/>
    <x v="6"/>
    <n v="9460"/>
    <s v="Brovst"/>
    <n v="849"/>
    <n v="273"/>
    <x v="4"/>
    <n v="1"/>
    <s v="DC"/>
    <s v="Decentralt værk"/>
    <n v="353000"/>
    <n v="350030"/>
    <x v="14"/>
    <x v="1"/>
    <s v="kvt"/>
    <d v="1995-01-01T00:00:00"/>
    <m/>
    <n v="7.9"/>
    <n v="3.12"/>
    <n v="4.3"/>
    <x v="2268"/>
    <n v="1.2096"/>
    <n v="1.2096"/>
    <n v="0.96875999999999995"/>
    <n v="0.95810399999999996"/>
    <n v="0.25202382054804795"/>
    <n v="0.74797617945195205"/>
    <n v="0"/>
    <x v="0"/>
    <x v="0"/>
    <m/>
    <m/>
    <m/>
    <m/>
    <m/>
    <m/>
    <n v="2.39977315908"/>
    <m/>
    <m/>
    <m/>
    <m/>
    <m/>
    <m/>
    <m/>
    <m/>
    <m/>
    <m/>
    <m/>
    <s v="531274,27"/>
    <s v="6328805,77"/>
    <n v="2.39977315908"/>
    <n v="0"/>
    <n v="0"/>
  </r>
  <r>
    <n v="68"/>
    <x v="6"/>
    <s v=""/>
    <x v="15"/>
    <n v="2018"/>
    <n v="37809217"/>
    <x v="4"/>
    <x v="6"/>
    <x v="6"/>
    <n v="9460"/>
    <s v="Brovst"/>
    <n v="849"/>
    <n v="273"/>
    <x v="4"/>
    <n v="1"/>
    <s v="DC"/>
    <s v="Decentralt værk"/>
    <n v="353000"/>
    <n v="350030"/>
    <x v="15"/>
    <x v="1"/>
    <s v="kvt"/>
    <d v="1995-01-01T00:00:00"/>
    <m/>
    <n v="7.9"/>
    <n v="3.12"/>
    <n v="4.3"/>
    <x v="2269"/>
    <n v="0.93203999999999998"/>
    <n v="0.93203999999999998"/>
    <n v="0.71819999999999995"/>
    <n v="0.71028000000000002"/>
    <n v="0.26194201804869738"/>
    <n v="0.73805798195130268"/>
    <n v="0"/>
    <x v="0"/>
    <x v="0"/>
    <m/>
    <m/>
    <m/>
    <m/>
    <m/>
    <m/>
    <n v="1.7790960132"/>
    <m/>
    <m/>
    <m/>
    <m/>
    <m/>
    <m/>
    <m/>
    <m/>
    <m/>
    <m/>
    <m/>
    <s v="531274,27"/>
    <s v="6328805,77"/>
    <n v="1.7790960132"/>
    <n v="0"/>
    <n v="0"/>
  </r>
  <r>
    <n v="68"/>
    <x v="6"/>
    <s v=""/>
    <x v="16"/>
    <n v="2018"/>
    <n v="37809217"/>
    <x v="4"/>
    <x v="6"/>
    <x v="6"/>
    <n v="9460"/>
    <s v="Brovst"/>
    <n v="849"/>
    <n v="273"/>
    <x v="4"/>
    <n v="1"/>
    <s v="DC"/>
    <s v="Decentralt værk"/>
    <n v="353000"/>
    <n v="350030"/>
    <x v="16"/>
    <x v="0"/>
    <s v="fvv"/>
    <d v="1994-07-15T00:00:00"/>
    <m/>
    <n v="5.4"/>
    <n v="0"/>
    <n v="5"/>
    <x v="2270"/>
    <n v="37.7136"/>
    <n v="37.7136"/>
    <n v="0"/>
    <n v="0"/>
    <n v="1"/>
    <n v="0"/>
    <n v="0"/>
    <x v="0"/>
    <x v="0"/>
    <m/>
    <m/>
    <m/>
    <n v="0"/>
    <m/>
    <m/>
    <n v="35.276525935199999"/>
    <m/>
    <m/>
    <m/>
    <m/>
    <m/>
    <m/>
    <m/>
    <m/>
    <m/>
    <m/>
    <m/>
    <s v="531274,27"/>
    <s v="6328805,77"/>
    <n v="35.276525935199999"/>
    <n v="0"/>
    <n v="0"/>
  </r>
  <r>
    <n v="68"/>
    <x v="6"/>
    <s v=""/>
    <x v="17"/>
    <n v="2018"/>
    <n v="37809217"/>
    <x v="4"/>
    <x v="6"/>
    <x v="6"/>
    <n v="9460"/>
    <s v="Brovst"/>
    <n v="849"/>
    <n v="273"/>
    <x v="4"/>
    <n v="1"/>
    <s v="DC"/>
    <s v="Decentralt værk"/>
    <n v="353000"/>
    <n v="350030"/>
    <x v="17"/>
    <x v="5"/>
    <s v="kvt"/>
    <d v="1990-01-01T00:00:00"/>
    <m/>
    <n v="0.21"/>
    <n v="0"/>
    <n v="0"/>
    <x v="2271"/>
    <n v="0"/>
    <n v="0"/>
    <n v="0"/>
    <n v="0"/>
    <n v="1"/>
    <n v="0"/>
    <n v="0"/>
    <x v="0"/>
    <x v="0"/>
    <m/>
    <m/>
    <m/>
    <n v="1.7935000000000002E-4"/>
    <m/>
    <m/>
    <m/>
    <m/>
    <m/>
    <m/>
    <m/>
    <m/>
    <m/>
    <m/>
    <m/>
    <m/>
    <m/>
    <m/>
    <s v="531274,27"/>
    <s v="6328805,77"/>
    <n v="1.7935000000000002E-4"/>
    <n v="0"/>
    <n v="0"/>
  </r>
  <r>
    <n v="68"/>
    <x v="6"/>
    <s v=""/>
    <x v="18"/>
    <n v="2018"/>
    <n v="37809217"/>
    <x v="4"/>
    <x v="6"/>
    <x v="6"/>
    <n v="9460"/>
    <s v="Brovst"/>
    <n v="849"/>
    <n v="273"/>
    <x v="4"/>
    <n v="1"/>
    <s v="DC"/>
    <s v="Decentralt værk"/>
    <n v="353000"/>
    <n v="350030"/>
    <x v="7"/>
    <x v="2"/>
    <s v="fvv"/>
    <d v="2010-10-01T00:00:00"/>
    <m/>
    <n v="10"/>
    <n v="0"/>
    <n v="10"/>
    <x v="2272"/>
    <n v="25.6068"/>
    <n v="25.6068"/>
    <n v="0"/>
    <n v="0"/>
    <n v="1"/>
    <n v="0"/>
    <n v="0"/>
    <x v="0"/>
    <x v="0"/>
    <m/>
    <m/>
    <m/>
    <m/>
    <m/>
    <m/>
    <m/>
    <m/>
    <m/>
    <m/>
    <m/>
    <m/>
    <m/>
    <m/>
    <m/>
    <m/>
    <m/>
    <n v="25.6068"/>
    <s v="531274,27"/>
    <s v="6328805,77"/>
    <n v="0"/>
    <n v="0"/>
    <n v="25.6068"/>
  </r>
  <r>
    <n v="69"/>
    <x v="7"/>
    <s v=""/>
    <x v="19"/>
    <n v="2018"/>
    <n v="33269315"/>
    <x v="5"/>
    <x v="7"/>
    <x v="7"/>
    <n v="2605"/>
    <s v="Brøndby"/>
    <n v="153"/>
    <n v="2"/>
    <x v="5"/>
    <n v="1"/>
    <s v="FJ"/>
    <s v="Fjernvarmeværk"/>
    <n v="353000"/>
    <n v="350030"/>
    <x v="18"/>
    <x v="0"/>
    <s v="fvv"/>
    <d v="1975-01-01T00:00:00"/>
    <m/>
    <n v="10"/>
    <n v="0"/>
    <n v="5.8"/>
    <x v="2273"/>
    <n v="3.58"/>
    <n v="3.58"/>
    <n v="0"/>
    <n v="0"/>
    <n v="1"/>
    <n v="0"/>
    <n v="0"/>
    <x v="0"/>
    <x v="0"/>
    <m/>
    <m/>
    <m/>
    <n v="5.3804999999999999E-3"/>
    <m/>
    <m/>
    <n v="3.985344"/>
    <m/>
    <m/>
    <m/>
    <m/>
    <m/>
    <m/>
    <m/>
    <m/>
    <m/>
    <m/>
    <m/>
    <s v="716696,26"/>
    <s v="6173650,66"/>
    <n v="3.9907244999999998"/>
    <n v="0"/>
    <n v="0"/>
  </r>
  <r>
    <n v="69"/>
    <x v="7"/>
    <s v=""/>
    <x v="20"/>
    <n v="2018"/>
    <n v="33269315"/>
    <x v="5"/>
    <x v="7"/>
    <x v="7"/>
    <n v="2605"/>
    <s v="Brøndby"/>
    <n v="153"/>
    <n v="2"/>
    <x v="5"/>
    <n v="1"/>
    <s v="FJ"/>
    <s v="Fjernvarmeværk"/>
    <n v="353000"/>
    <n v="350030"/>
    <x v="19"/>
    <x v="0"/>
    <s v="fvv"/>
    <d v="1975-01-01T00:00:00"/>
    <m/>
    <n v="13"/>
    <n v="0"/>
    <n v="11.6"/>
    <x v="2274"/>
    <n v="9.7550000000000008"/>
    <n v="9.7550000000000008"/>
    <n v="0"/>
    <n v="0"/>
    <n v="1"/>
    <n v="0"/>
    <n v="0"/>
    <x v="0"/>
    <x v="0"/>
    <m/>
    <m/>
    <m/>
    <n v="5.3804999999999999E-3"/>
    <m/>
    <m/>
    <n v="11.03256"/>
    <m/>
    <m/>
    <m/>
    <m/>
    <m/>
    <m/>
    <m/>
    <m/>
    <m/>
    <m/>
    <m/>
    <s v="716696,26"/>
    <s v="6173650,66"/>
    <n v="11.037940499999999"/>
    <n v="0"/>
    <n v="0"/>
  </r>
  <r>
    <n v="69"/>
    <x v="7"/>
    <s v=""/>
    <x v="28"/>
    <n v="2018"/>
    <n v="33269315"/>
    <x v="5"/>
    <x v="7"/>
    <x v="7"/>
    <n v="2605"/>
    <s v="Brøndby"/>
    <n v="153"/>
    <n v="2"/>
    <x v="5"/>
    <n v="1"/>
    <s v="FJ"/>
    <s v="Fjernvarmeværk"/>
    <n v="353000"/>
    <n v="350030"/>
    <x v="26"/>
    <x v="0"/>
    <s v="fvv"/>
    <d v="1980-01-01T00:00:00"/>
    <m/>
    <n v="13"/>
    <n v="0"/>
    <n v="11.6"/>
    <x v="2275"/>
    <n v="11.39"/>
    <n v="11.39"/>
    <n v="0"/>
    <n v="0"/>
    <n v="1"/>
    <n v="0"/>
    <n v="0"/>
    <x v="0"/>
    <x v="0"/>
    <m/>
    <m/>
    <m/>
    <n v="5.7392000000000007E-3"/>
    <m/>
    <m/>
    <n v="12.885444"/>
    <m/>
    <m/>
    <m/>
    <m/>
    <m/>
    <m/>
    <m/>
    <m/>
    <m/>
    <m/>
    <m/>
    <s v="716696,26"/>
    <s v="6173650,66"/>
    <n v="12.8911832"/>
    <n v="0"/>
    <n v="0"/>
  </r>
  <r>
    <n v="69"/>
    <x v="13"/>
    <s v=""/>
    <x v="29"/>
    <n v="2018"/>
    <n v="33269315"/>
    <x v="5"/>
    <x v="13"/>
    <x v="13"/>
    <n v="2605"/>
    <s v="Brøndby"/>
    <n v="153"/>
    <n v="2"/>
    <x v="5"/>
    <n v="1"/>
    <s v="FJ"/>
    <s v="Fjernvarmeværk"/>
    <n v="353000"/>
    <n v="350030"/>
    <x v="27"/>
    <x v="0"/>
    <s v="fvv"/>
    <d v="1972-01-01T00:00:00"/>
    <m/>
    <n v="18.600000000000001"/>
    <n v="0"/>
    <n v="18.600000000000001"/>
    <x v="2276"/>
    <n v="4.4400000000000004"/>
    <n v="4.4400000000000004"/>
    <n v="0"/>
    <n v="0"/>
    <n v="1"/>
    <n v="0"/>
    <n v="0"/>
    <x v="0"/>
    <x v="0"/>
    <m/>
    <m/>
    <m/>
    <n v="4.7438075"/>
    <m/>
    <n v="0"/>
    <m/>
    <m/>
    <m/>
    <m/>
    <m/>
    <m/>
    <m/>
    <m/>
    <m/>
    <m/>
    <m/>
    <m/>
    <s v="713788,17"/>
    <s v="6172532,24"/>
    <n v="4.7438075"/>
    <n v="0"/>
    <n v="0"/>
  </r>
  <r>
    <n v="69"/>
    <x v="13"/>
    <s v=""/>
    <x v="30"/>
    <n v="2018"/>
    <n v="33269315"/>
    <x v="5"/>
    <x v="13"/>
    <x v="13"/>
    <n v="2605"/>
    <s v="Brøndby"/>
    <n v="153"/>
    <n v="2"/>
    <x v="5"/>
    <n v="1"/>
    <s v="FJ"/>
    <s v="Fjernvarmeværk"/>
    <n v="353000"/>
    <n v="350030"/>
    <x v="28"/>
    <x v="0"/>
    <s v="fvv"/>
    <d v="1969-01-01T00:00:00"/>
    <m/>
    <n v="9.3000000000000007"/>
    <n v="0"/>
    <n v="9.3000000000000007"/>
    <x v="2277"/>
    <n v="1.93"/>
    <n v="1.93"/>
    <n v="0"/>
    <n v="0"/>
    <n v="1"/>
    <n v="0"/>
    <n v="0"/>
    <x v="0"/>
    <x v="0"/>
    <m/>
    <m/>
    <m/>
    <n v="2.084047"/>
    <m/>
    <n v="0"/>
    <m/>
    <m/>
    <m/>
    <m/>
    <m/>
    <m/>
    <m/>
    <m/>
    <m/>
    <m/>
    <m/>
    <m/>
    <s v="713788,17"/>
    <s v="6172532,24"/>
    <n v="2.084047"/>
    <n v="0"/>
    <n v="0"/>
  </r>
  <r>
    <n v="69"/>
    <x v="13"/>
    <s v=""/>
    <x v="31"/>
    <n v="2018"/>
    <n v="33269315"/>
    <x v="5"/>
    <x v="13"/>
    <x v="13"/>
    <n v="2605"/>
    <s v="Brøndby"/>
    <n v="153"/>
    <n v="2"/>
    <x v="5"/>
    <n v="1"/>
    <s v="FJ"/>
    <s v="Fjernvarmeværk"/>
    <n v="353000"/>
    <n v="350030"/>
    <x v="29"/>
    <x v="0"/>
    <s v="fvv"/>
    <d v="1969-01-01T00:00:00"/>
    <m/>
    <n v="3.7"/>
    <n v="0"/>
    <n v="3.7"/>
    <x v="2278"/>
    <n v="0.40500000000000003"/>
    <n v="0.40500000000000003"/>
    <n v="0"/>
    <n v="0"/>
    <n v="1"/>
    <n v="0"/>
    <n v="0"/>
    <x v="0"/>
    <x v="0"/>
    <m/>
    <m/>
    <m/>
    <n v="0.45554899999999998"/>
    <m/>
    <n v="0"/>
    <m/>
    <m/>
    <m/>
    <m/>
    <m/>
    <m/>
    <m/>
    <m/>
    <m/>
    <m/>
    <m/>
    <m/>
    <s v="713788,17"/>
    <s v="6172532,24"/>
    <n v="0.45554899999999998"/>
    <n v="0"/>
    <n v="0"/>
  </r>
  <r>
    <n v="69"/>
    <x v="14"/>
    <s v=""/>
    <x v="32"/>
    <n v="2018"/>
    <n v="33269315"/>
    <x v="5"/>
    <x v="14"/>
    <x v="14"/>
    <n v="2660"/>
    <s v="Brøndby Strand"/>
    <n v="153"/>
    <n v="2"/>
    <x v="5"/>
    <n v="1"/>
    <s v="FJ"/>
    <s v="Fjernvarmeværk"/>
    <n v="353000"/>
    <n v="350030"/>
    <x v="27"/>
    <x v="0"/>
    <s v="fvv"/>
    <d v="1971-01-01T00:00:00"/>
    <m/>
    <n v="23.3"/>
    <n v="0"/>
    <n v="23.3"/>
    <x v="1100"/>
    <n v="7.6999999999999999E-2"/>
    <n v="7.6999999999999999E-2"/>
    <n v="0"/>
    <n v="0"/>
    <n v="1"/>
    <n v="0"/>
    <n v="0"/>
    <x v="0"/>
    <x v="0"/>
    <m/>
    <m/>
    <m/>
    <n v="8.2501000000000005E-2"/>
    <m/>
    <n v="0"/>
    <n v="0"/>
    <m/>
    <m/>
    <m/>
    <m/>
    <m/>
    <m/>
    <m/>
    <m/>
    <m/>
    <m/>
    <m/>
    <s v="716423,68"/>
    <s v="6169318,81"/>
    <n v="8.2501000000000005E-2"/>
    <n v="0"/>
    <n v="0"/>
  </r>
  <r>
    <n v="69"/>
    <x v="14"/>
    <s v=""/>
    <x v="33"/>
    <n v="2018"/>
    <n v="33269315"/>
    <x v="5"/>
    <x v="14"/>
    <x v="14"/>
    <n v="2660"/>
    <s v="Brøndby Strand"/>
    <n v="153"/>
    <n v="2"/>
    <x v="5"/>
    <n v="1"/>
    <s v="FJ"/>
    <s v="Fjernvarmeværk"/>
    <n v="353000"/>
    <n v="350030"/>
    <x v="28"/>
    <x v="0"/>
    <s v="fvv"/>
    <d v="1973-01-01T00:00:00"/>
    <m/>
    <n v="23.3"/>
    <n v="0"/>
    <n v="23.3"/>
    <x v="2279"/>
    <n v="0.64"/>
    <n v="0.64"/>
    <n v="0"/>
    <n v="0"/>
    <n v="1"/>
    <n v="0"/>
    <n v="0"/>
    <x v="0"/>
    <x v="0"/>
    <m/>
    <m/>
    <m/>
    <n v="0.699465"/>
    <m/>
    <n v="0"/>
    <m/>
    <m/>
    <m/>
    <m/>
    <m/>
    <m/>
    <m/>
    <m/>
    <m/>
    <m/>
    <m/>
    <m/>
    <s v="716423,68"/>
    <s v="6169318,81"/>
    <n v="0.699465"/>
    <n v="0"/>
    <n v="0"/>
  </r>
  <r>
    <n v="69"/>
    <x v="14"/>
    <s v=""/>
    <x v="34"/>
    <n v="2018"/>
    <n v="33269315"/>
    <x v="5"/>
    <x v="14"/>
    <x v="14"/>
    <n v="2660"/>
    <s v="Brøndby Strand"/>
    <n v="153"/>
    <n v="2"/>
    <x v="5"/>
    <n v="1"/>
    <s v="FJ"/>
    <s v="Fjernvarmeværk"/>
    <n v="353000"/>
    <n v="350030"/>
    <x v="30"/>
    <x v="0"/>
    <s v="fvv"/>
    <d v="1985-01-01T00:00:00"/>
    <m/>
    <n v="32.5"/>
    <n v="0"/>
    <n v="32.5"/>
    <x v="2280"/>
    <n v="10.72"/>
    <n v="10.72"/>
    <n v="0"/>
    <n v="0"/>
    <n v="1"/>
    <n v="0"/>
    <n v="0"/>
    <x v="0"/>
    <x v="0"/>
    <m/>
    <m/>
    <m/>
    <m/>
    <m/>
    <n v="0"/>
    <n v="11.682"/>
    <m/>
    <m/>
    <m/>
    <m/>
    <m/>
    <m/>
    <m/>
    <m/>
    <m/>
    <m/>
    <m/>
    <s v="716423,68"/>
    <s v="6169318,81"/>
    <n v="11.682"/>
    <n v="0"/>
    <n v="0"/>
  </r>
  <r>
    <n v="69"/>
    <x v="15"/>
    <s v=""/>
    <x v="35"/>
    <n v="2018"/>
    <n v="33269315"/>
    <x v="5"/>
    <x v="15"/>
    <x v="15"/>
    <n v="2605"/>
    <s v="Brøndby"/>
    <n v="153"/>
    <n v="2"/>
    <x v="5"/>
    <m/>
    <s v="FJ"/>
    <s v="Fjernvarmeværk"/>
    <n v="353000"/>
    <n v="350030"/>
    <x v="31"/>
    <x v="0"/>
    <s v="fvv"/>
    <d v="1996-01-01T00:00:00"/>
    <m/>
    <n v="12.5"/>
    <n v="0"/>
    <n v="12.3"/>
    <x v="2281"/>
    <n v="3.6999999999999998E-2"/>
    <n v="3.6999999999999998E-2"/>
    <n v="0"/>
    <n v="0"/>
    <n v="1"/>
    <n v="0"/>
    <n v="0"/>
    <x v="0"/>
    <x v="0"/>
    <m/>
    <m/>
    <m/>
    <n v="3.9456999999999999E-2"/>
    <m/>
    <m/>
    <m/>
    <m/>
    <m/>
    <m/>
    <m/>
    <m/>
    <m/>
    <m/>
    <m/>
    <m/>
    <m/>
    <m/>
    <s v="715093"/>
    <s v="6173454"/>
    <n v="3.9456999999999999E-2"/>
    <n v="0"/>
    <n v="0"/>
  </r>
  <r>
    <n v="69"/>
    <x v="16"/>
    <s v=""/>
    <x v="36"/>
    <n v="2018"/>
    <n v="33269315"/>
    <x v="5"/>
    <x v="16"/>
    <x v="16"/>
    <n v="2605"/>
    <s v="Brøndby"/>
    <n v="153"/>
    <n v="2"/>
    <x v="5"/>
    <m/>
    <s v="FJ"/>
    <s v="Fjernvarmeværk"/>
    <n v="353000"/>
    <n v="350030"/>
    <x v="31"/>
    <x v="0"/>
    <s v="fvv"/>
    <d v="1966-01-01T00:00:00"/>
    <m/>
    <n v="15.5"/>
    <n v="0"/>
    <n v="14"/>
    <x v="999"/>
    <n v="1.2999999999999999E-2"/>
    <n v="1.2999999999999999E-2"/>
    <n v="0"/>
    <n v="0"/>
    <n v="1"/>
    <n v="0"/>
    <n v="0"/>
    <x v="0"/>
    <x v="0"/>
    <m/>
    <m/>
    <m/>
    <n v="1.4348000000000001E-2"/>
    <m/>
    <m/>
    <m/>
    <m/>
    <m/>
    <m/>
    <m/>
    <m/>
    <m/>
    <m/>
    <m/>
    <m/>
    <m/>
    <m/>
    <s v="716162"/>
    <s v="6174465"/>
    <n v="1.4348000000000001E-2"/>
    <n v="0"/>
    <n v="0"/>
  </r>
  <r>
    <n v="73"/>
    <x v="17"/>
    <s v=""/>
    <x v="37"/>
    <n v="2018"/>
    <n v="58113719"/>
    <x v="8"/>
    <x v="17"/>
    <x v="17"/>
    <n v="9574"/>
    <s v="Bælum"/>
    <n v="840"/>
    <n v="319"/>
    <x v="8"/>
    <m/>
    <s v="DC"/>
    <s v="Decentralt værk"/>
    <n v="353000"/>
    <n v="350030"/>
    <x v="14"/>
    <x v="1"/>
    <s v="kvt"/>
    <d v="1994-01-01T00:00:00"/>
    <m/>
    <n v="1.81"/>
    <n v="0.74"/>
    <n v="1.05"/>
    <x v="2282"/>
    <n v="5.1012000000000004"/>
    <n v="5.1012000000000004"/>
    <n v="3.2544"/>
    <n v="3.2544"/>
    <n v="0.28283433133732533"/>
    <n v="0.71716566866267462"/>
    <n v="0"/>
    <x v="0"/>
    <x v="0"/>
    <m/>
    <m/>
    <m/>
    <m/>
    <m/>
    <m/>
    <n v="9.0180000000000007"/>
    <m/>
    <m/>
    <m/>
    <m/>
    <m/>
    <m/>
    <m/>
    <m/>
    <m/>
    <m/>
    <m/>
    <s v="568140"/>
    <s v="6299439"/>
    <n v="9.0180000000000007"/>
    <n v="0"/>
    <n v="0"/>
  </r>
  <r>
    <n v="73"/>
    <x v="17"/>
    <s v=""/>
    <x v="38"/>
    <n v="2018"/>
    <n v="58113719"/>
    <x v="8"/>
    <x v="17"/>
    <x v="17"/>
    <n v="9574"/>
    <s v="Bælum"/>
    <n v="840"/>
    <n v="319"/>
    <x v="8"/>
    <m/>
    <s v="DC"/>
    <s v="Decentralt værk"/>
    <n v="353000"/>
    <n v="350030"/>
    <x v="15"/>
    <x v="1"/>
    <s v="kvt"/>
    <d v="1994-01-01T00:00:00"/>
    <m/>
    <n v="1.81"/>
    <n v="0.74"/>
    <n v="1.05"/>
    <x v="2282"/>
    <n v="4.9104000000000001"/>
    <n v="4.9104000000000001"/>
    <n v="3.2544"/>
    <n v="3.2544"/>
    <n v="0.27225548902195607"/>
    <n v="0.72774451097804393"/>
    <n v="0"/>
    <x v="0"/>
    <x v="0"/>
    <m/>
    <m/>
    <m/>
    <m/>
    <m/>
    <m/>
    <n v="9.0180000000000007"/>
    <m/>
    <m/>
    <m/>
    <m/>
    <m/>
    <m/>
    <m/>
    <m/>
    <m/>
    <m/>
    <m/>
    <s v="568140"/>
    <s v="6299439"/>
    <n v="9.0180000000000007"/>
    <n v="0"/>
    <n v="0"/>
  </r>
  <r>
    <n v="73"/>
    <x v="17"/>
    <s v=""/>
    <x v="39"/>
    <n v="2018"/>
    <n v="58113719"/>
    <x v="8"/>
    <x v="17"/>
    <x v="17"/>
    <n v="9574"/>
    <s v="Bælum"/>
    <n v="840"/>
    <n v="319"/>
    <x v="8"/>
    <m/>
    <s v="DC"/>
    <s v="Decentralt værk"/>
    <n v="353000"/>
    <n v="350030"/>
    <x v="2"/>
    <x v="0"/>
    <s v="fvv"/>
    <d v="1994-01-01T00:00:00"/>
    <m/>
    <n v="3.2"/>
    <n v="0"/>
    <n v="3.2"/>
    <x v="2283"/>
    <n v="23.500800000000002"/>
    <n v="23.500800000000002"/>
    <n v="0"/>
    <n v="0"/>
    <n v="1"/>
    <n v="0"/>
    <n v="0"/>
    <x v="0"/>
    <x v="0"/>
    <m/>
    <m/>
    <m/>
    <m/>
    <m/>
    <m/>
    <n v="22.032"/>
    <m/>
    <m/>
    <m/>
    <m/>
    <m/>
    <m/>
    <m/>
    <m/>
    <m/>
    <m/>
    <m/>
    <s v="568140"/>
    <s v="6299439"/>
    <n v="22.032"/>
    <n v="0"/>
    <n v="0"/>
  </r>
  <r>
    <n v="75"/>
    <x v="18"/>
    <s v=""/>
    <x v="40"/>
    <n v="2018"/>
    <n v="18683814"/>
    <x v="9"/>
    <x v="18"/>
    <x v="18"/>
    <n v="7650"/>
    <s v="Bøvlingbjerg"/>
    <n v="665"/>
    <n v="178"/>
    <x v="9"/>
    <m/>
    <s v="FJ"/>
    <s v="Fjernvarmeværk"/>
    <n v="353000"/>
    <n v="350030"/>
    <x v="32"/>
    <x v="0"/>
    <s v="fvv"/>
    <d v="1993-10-01T00:00:00"/>
    <m/>
    <n v="2.5"/>
    <n v="0"/>
    <n v="2.4"/>
    <x v="32"/>
    <n v="6.1330000000000003E-2"/>
    <n v="6.1330000000000003E-2"/>
    <n v="0"/>
    <n v="0"/>
    <n v="1"/>
    <n v="0"/>
    <n v="0"/>
    <x v="0"/>
    <x v="0"/>
    <m/>
    <m/>
    <m/>
    <n v="6.8153000000000005E-2"/>
    <m/>
    <m/>
    <m/>
    <m/>
    <m/>
    <m/>
    <m/>
    <m/>
    <m/>
    <m/>
    <m/>
    <m/>
    <m/>
    <m/>
    <s v="450835,29"/>
    <s v="6254830,37"/>
    <n v="6.8153000000000005E-2"/>
    <n v="0"/>
    <n v="0"/>
  </r>
  <r>
    <n v="75"/>
    <x v="18"/>
    <s v=""/>
    <x v="41"/>
    <n v="2018"/>
    <n v="18683814"/>
    <x v="9"/>
    <x v="18"/>
    <x v="18"/>
    <n v="7650"/>
    <s v="Bøvlingbjerg"/>
    <n v="665"/>
    <n v="178"/>
    <x v="9"/>
    <m/>
    <s v="FJ"/>
    <s v="Fjernvarmeværk"/>
    <n v="353000"/>
    <n v="350030"/>
    <x v="33"/>
    <x v="0"/>
    <s v="fvv"/>
    <d v="1991-09-01T00:00:00"/>
    <m/>
    <n v="1.5"/>
    <n v="0"/>
    <n v="1.6"/>
    <x v="2284"/>
    <n v="2.9590000000000001"/>
    <n v="2.9590000000000001"/>
    <n v="0"/>
    <n v="0"/>
    <n v="1"/>
    <n v="0"/>
    <n v="0"/>
    <x v="0"/>
    <x v="0"/>
    <m/>
    <m/>
    <m/>
    <m/>
    <m/>
    <m/>
    <m/>
    <m/>
    <m/>
    <m/>
    <m/>
    <m/>
    <n v="3.3250000000000002"/>
    <m/>
    <m/>
    <m/>
    <m/>
    <m/>
    <s v="450835,29"/>
    <s v="6254830,37"/>
    <n v="0"/>
    <n v="3.3250000000000002"/>
    <n v="0"/>
  </r>
  <r>
    <n v="75"/>
    <x v="18"/>
    <s v=""/>
    <x v="42"/>
    <n v="2018"/>
    <n v="18683814"/>
    <x v="9"/>
    <x v="18"/>
    <x v="18"/>
    <n v="7650"/>
    <s v="Bøvlingbjerg"/>
    <n v="665"/>
    <n v="178"/>
    <x v="9"/>
    <m/>
    <s v="FJ"/>
    <s v="Fjernvarmeværk"/>
    <n v="353000"/>
    <n v="350030"/>
    <x v="3"/>
    <x v="0"/>
    <s v="fvv"/>
    <d v="2007-01-01T00:00:00"/>
    <m/>
    <n v="2.4"/>
    <n v="0"/>
    <n v="2.4"/>
    <x v="2285"/>
    <n v="27.062999999999999"/>
    <n v="27.062999999999999"/>
    <n v="0"/>
    <n v="0"/>
    <n v="1"/>
    <n v="0"/>
    <n v="0"/>
    <x v="0"/>
    <x v="0"/>
    <m/>
    <m/>
    <m/>
    <m/>
    <m/>
    <m/>
    <m/>
    <m/>
    <m/>
    <m/>
    <n v="27.062999999999999"/>
    <m/>
    <m/>
    <m/>
    <m/>
    <m/>
    <m/>
    <m/>
    <s v="450835,29"/>
    <s v="6254830,37"/>
    <n v="0"/>
    <n v="27.062999999999999"/>
    <n v="0"/>
  </r>
  <r>
    <n v="77"/>
    <x v="19"/>
    <s v=""/>
    <x v="43"/>
    <n v="2018"/>
    <n v="74132111"/>
    <x v="10"/>
    <x v="19"/>
    <x v="19"/>
    <n v="2820"/>
    <s v="Gentofte"/>
    <n v="157"/>
    <n v="2"/>
    <x v="5"/>
    <n v="1"/>
    <s v="FJ"/>
    <s v="Fjernvarmeværk"/>
    <n v="353000"/>
    <n v="350030"/>
    <x v="34"/>
    <x v="0"/>
    <s v="fvv"/>
    <d v="1986-01-01T00:00:00"/>
    <m/>
    <n v="12.7"/>
    <n v="0"/>
    <n v="11.6"/>
    <x v="2286"/>
    <n v="2.4219999999999998E-2"/>
    <n v="2.4219999999999998E-2"/>
    <n v="0"/>
    <n v="0"/>
    <n v="1"/>
    <n v="0"/>
    <n v="0"/>
    <x v="0"/>
    <x v="0"/>
    <m/>
    <m/>
    <m/>
    <n v="2.5869444000000002E-2"/>
    <m/>
    <m/>
    <n v="0"/>
    <m/>
    <m/>
    <m/>
    <m/>
    <m/>
    <m/>
    <m/>
    <m/>
    <m/>
    <m/>
    <m/>
    <s v="720624,7"/>
    <s v="6184414,3"/>
    <n v="2.5869444000000002E-2"/>
    <n v="0"/>
    <n v="0"/>
  </r>
  <r>
    <n v="77"/>
    <x v="19"/>
    <s v=""/>
    <x v="44"/>
    <n v="2018"/>
    <n v="74132111"/>
    <x v="10"/>
    <x v="19"/>
    <x v="19"/>
    <n v="2820"/>
    <s v="Gentofte"/>
    <n v="157"/>
    <n v="2"/>
    <x v="5"/>
    <n v="1"/>
    <s v="FJ"/>
    <s v="Fjernvarmeværk"/>
    <n v="353000"/>
    <n v="350030"/>
    <x v="35"/>
    <x v="0"/>
    <s v="fvv"/>
    <d v="1986-01-01T00:00:00"/>
    <m/>
    <n v="12.7"/>
    <n v="0"/>
    <n v="11.6"/>
    <x v="2287"/>
    <n v="2.7907799999999998"/>
    <n v="2.7907799999999998"/>
    <n v="0"/>
    <n v="0"/>
    <n v="1"/>
    <n v="0"/>
    <n v="0"/>
    <x v="0"/>
    <x v="0"/>
    <m/>
    <m/>
    <m/>
    <n v="2.9817547290000004"/>
    <m/>
    <m/>
    <m/>
    <m/>
    <m/>
    <m/>
    <m/>
    <m/>
    <m/>
    <m/>
    <m/>
    <m/>
    <m/>
    <m/>
    <s v="720624,7"/>
    <s v="6184414,3"/>
    <n v="2.9817547290000004"/>
    <n v="0"/>
    <n v="0"/>
  </r>
  <r>
    <n v="77"/>
    <x v="20"/>
    <s v=""/>
    <x v="45"/>
    <n v="2018"/>
    <n v="74132111"/>
    <x v="10"/>
    <x v="20"/>
    <x v="20"/>
    <n v="2900"/>
    <s v="Hellerup"/>
    <n v="157"/>
    <n v="2"/>
    <x v="5"/>
    <n v="1"/>
    <s v="FJ"/>
    <s v="Fjernvarmeværk"/>
    <n v="353000"/>
    <n v="350030"/>
    <x v="36"/>
    <x v="0"/>
    <s v="fvv"/>
    <d v="1988-01-01T00:00:00"/>
    <m/>
    <n v="14.9"/>
    <n v="0"/>
    <n v="13.6"/>
    <x v="2288"/>
    <n v="8.9545100000000009"/>
    <n v="8.9545100000000009"/>
    <n v="0"/>
    <n v="0"/>
    <n v="1"/>
    <n v="0"/>
    <n v="0"/>
    <x v="0"/>
    <x v="0"/>
    <m/>
    <m/>
    <m/>
    <n v="9.3889760869999996"/>
    <m/>
    <m/>
    <m/>
    <m/>
    <m/>
    <m/>
    <m/>
    <m/>
    <m/>
    <m/>
    <m/>
    <m/>
    <m/>
    <m/>
    <s v="724094"/>
    <s v="6183493"/>
    <n v="9.3889760869999996"/>
    <n v="0"/>
    <n v="0"/>
  </r>
  <r>
    <n v="77"/>
    <x v="20"/>
    <s v=""/>
    <x v="46"/>
    <n v="2018"/>
    <n v="74132111"/>
    <x v="10"/>
    <x v="20"/>
    <x v="20"/>
    <n v="2900"/>
    <s v="Hellerup"/>
    <n v="157"/>
    <n v="2"/>
    <x v="5"/>
    <n v="1"/>
    <s v="FJ"/>
    <s v="Fjernvarmeværk"/>
    <n v="353000"/>
    <n v="350030"/>
    <x v="37"/>
    <x v="0"/>
    <s v="fvv"/>
    <d v="1988-01-01T00:00:00"/>
    <m/>
    <n v="14.9"/>
    <n v="0"/>
    <n v="13.6"/>
    <x v="2289"/>
    <n v="5.2384899999999996"/>
    <n v="5.2384899999999996"/>
    <n v="0"/>
    <n v="0"/>
    <n v="1"/>
    <n v="0"/>
    <n v="0"/>
    <x v="0"/>
    <x v="0"/>
    <m/>
    <m/>
    <m/>
    <n v="5.492658316"/>
    <m/>
    <m/>
    <m/>
    <m/>
    <m/>
    <m/>
    <m/>
    <m/>
    <m/>
    <m/>
    <m/>
    <m/>
    <m/>
    <m/>
    <s v="724094"/>
    <s v="6183493"/>
    <n v="5.492658316"/>
    <n v="0"/>
    <n v="0"/>
  </r>
  <r>
    <n v="77"/>
    <x v="21"/>
    <s v=""/>
    <x v="47"/>
    <n v="2018"/>
    <n v="74132111"/>
    <x v="10"/>
    <x v="21"/>
    <x v="21"/>
    <n v="2000"/>
    <s v="Frederiksberg"/>
    <n v="147"/>
    <n v="2"/>
    <x v="5"/>
    <n v="1"/>
    <s v="FJ"/>
    <s v="Fjernvarmeværk"/>
    <n v="353000"/>
    <n v="350030"/>
    <x v="38"/>
    <x v="0"/>
    <s v="fvv"/>
    <d v="1999-09-01T00:00:00"/>
    <m/>
    <n v="54"/>
    <n v="0"/>
    <n v="50"/>
    <x v="2290"/>
    <n v="9.4727399999999999"/>
    <n v="9.4727399999999999"/>
    <n v="0"/>
    <n v="0"/>
    <n v="1"/>
    <n v="0"/>
    <n v="0"/>
    <x v="0"/>
    <x v="0"/>
    <m/>
    <m/>
    <m/>
    <n v="10.193586818"/>
    <m/>
    <n v="0"/>
    <m/>
    <m/>
    <m/>
    <m/>
    <m/>
    <m/>
    <m/>
    <m/>
    <m/>
    <m/>
    <m/>
    <m/>
    <s v="721311,96"/>
    <s v="6176543,12"/>
    <n v="10.193586818"/>
    <n v="0"/>
    <n v="0"/>
  </r>
  <r>
    <n v="77"/>
    <x v="21"/>
    <s v=""/>
    <x v="48"/>
    <n v="2018"/>
    <n v="74132111"/>
    <x v="10"/>
    <x v="21"/>
    <x v="21"/>
    <n v="2000"/>
    <s v="Frederiksberg"/>
    <n v="147"/>
    <n v="2"/>
    <x v="5"/>
    <n v="1"/>
    <s v="FJ"/>
    <s v="Fjernvarmeværk"/>
    <n v="353000"/>
    <n v="350030"/>
    <x v="39"/>
    <x v="5"/>
    <s v="kvt"/>
    <d v="2012-01-01T00:00:00"/>
    <m/>
    <n v="0.15"/>
    <n v="0"/>
    <n v="0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721311,96"/>
    <s v="6176543,12"/>
    <n v="0"/>
    <n v="0"/>
    <n v="0"/>
  </r>
  <r>
    <n v="77"/>
    <x v="21"/>
    <s v=""/>
    <x v="49"/>
    <n v="2018"/>
    <n v="74132111"/>
    <x v="10"/>
    <x v="21"/>
    <x v="21"/>
    <n v="2000"/>
    <s v="Frederiksberg"/>
    <n v="147"/>
    <n v="2"/>
    <x v="5"/>
    <n v="1"/>
    <s v="FJ"/>
    <s v="Fjernvarmeværk"/>
    <n v="353000"/>
    <n v="350030"/>
    <x v="40"/>
    <x v="0"/>
    <s v="fvv"/>
    <d v="1996-01-01T00:00:00"/>
    <m/>
    <n v="54"/>
    <n v="0"/>
    <n v="50"/>
    <x v="2291"/>
    <n v="10.072570000000001"/>
    <n v="10.072570000000001"/>
    <n v="0"/>
    <n v="0"/>
    <n v="1"/>
    <n v="0"/>
    <n v="0"/>
    <x v="0"/>
    <x v="0"/>
    <m/>
    <m/>
    <m/>
    <n v="10.839060294000001"/>
    <m/>
    <n v="0"/>
    <m/>
    <m/>
    <m/>
    <m/>
    <m/>
    <m/>
    <m/>
    <m/>
    <m/>
    <m/>
    <m/>
    <m/>
    <s v="721311,96"/>
    <s v="6176543,12"/>
    <n v="10.839060294000001"/>
    <n v="0"/>
    <n v="0"/>
  </r>
  <r>
    <n v="77"/>
    <x v="21"/>
    <s v=""/>
    <x v="50"/>
    <n v="2018"/>
    <n v="74132111"/>
    <x v="10"/>
    <x v="21"/>
    <x v="21"/>
    <n v="2000"/>
    <s v="Frederiksberg"/>
    <n v="147"/>
    <n v="2"/>
    <x v="5"/>
    <n v="1"/>
    <s v="FJ"/>
    <s v="Fjernvarmeværk"/>
    <n v="353000"/>
    <n v="350030"/>
    <x v="41"/>
    <x v="0"/>
    <s v="fvv"/>
    <d v="1996-01-01T00:00:00"/>
    <m/>
    <n v="54"/>
    <n v="0"/>
    <n v="50"/>
    <x v="2292"/>
    <n v="9.2537099999999999"/>
    <n v="9.2537099999999999"/>
    <n v="0"/>
    <n v="0"/>
    <n v="1"/>
    <n v="0"/>
    <n v="0"/>
    <x v="0"/>
    <x v="0"/>
    <m/>
    <m/>
    <m/>
    <n v="9.957895809"/>
    <m/>
    <n v="0"/>
    <m/>
    <m/>
    <m/>
    <m/>
    <m/>
    <m/>
    <m/>
    <m/>
    <m/>
    <m/>
    <m/>
    <m/>
    <s v="721311,96"/>
    <s v="6176543,12"/>
    <n v="9.957895809"/>
    <n v="0"/>
    <n v="0"/>
  </r>
  <r>
    <n v="77"/>
    <x v="21"/>
    <s v=""/>
    <x v="51"/>
    <n v="2018"/>
    <n v="74132111"/>
    <x v="10"/>
    <x v="21"/>
    <x v="21"/>
    <n v="2000"/>
    <s v="Frederiksberg"/>
    <n v="147"/>
    <n v="2"/>
    <x v="5"/>
    <n v="1"/>
    <s v="FJ"/>
    <s v="Fjernvarmeværk"/>
    <n v="353000"/>
    <n v="350030"/>
    <x v="42"/>
    <x v="0"/>
    <s v="fvv"/>
    <d v="1999-09-01T00:00:00"/>
    <m/>
    <n v="54"/>
    <n v="0"/>
    <n v="50"/>
    <x v="2293"/>
    <n v="10.49098"/>
    <n v="10.49098"/>
    <n v="0"/>
    <n v="0"/>
    <n v="1"/>
    <n v="0"/>
    <n v="0"/>
    <x v="0"/>
    <x v="0"/>
    <m/>
    <m/>
    <m/>
    <n v="11.2893155994"/>
    <m/>
    <n v="0"/>
    <m/>
    <m/>
    <m/>
    <m/>
    <m/>
    <m/>
    <m/>
    <m/>
    <m/>
    <m/>
    <m/>
    <m/>
    <s v="721311,96"/>
    <s v="6176543,12"/>
    <n v="11.2893155994"/>
    <n v="0"/>
    <n v="0"/>
  </r>
  <r>
    <n v="77"/>
    <x v="22"/>
    <s v=""/>
    <x v="52"/>
    <n v="2018"/>
    <n v="74132111"/>
    <x v="10"/>
    <x v="22"/>
    <x v="22"/>
    <n v="2860"/>
    <s v="Søborg"/>
    <n v="159"/>
    <n v="2"/>
    <x v="5"/>
    <n v="1"/>
    <s v="FJ"/>
    <s v="Fjernvarmeværk"/>
    <n v="353000"/>
    <n v="350030"/>
    <x v="43"/>
    <x v="0"/>
    <s v="fvv"/>
    <d v="1989-01-01T00:00:00"/>
    <m/>
    <n v="19.600000000000001"/>
    <n v="0"/>
    <n v="18"/>
    <x v="2294"/>
    <n v="72.661829999999995"/>
    <n v="72.661829999999995"/>
    <n v="0"/>
    <n v="0"/>
    <n v="1"/>
    <n v="0"/>
    <n v="0"/>
    <x v="0"/>
    <x v="0"/>
    <m/>
    <m/>
    <m/>
    <m/>
    <m/>
    <m/>
    <n v="79.815938399999993"/>
    <m/>
    <m/>
    <m/>
    <m/>
    <m/>
    <m/>
    <m/>
    <m/>
    <m/>
    <m/>
    <m/>
    <s v="718885,79"/>
    <s v="6181809,9"/>
    <n v="79.815938399999993"/>
    <n v="0"/>
    <n v="0"/>
  </r>
  <r>
    <n v="77"/>
    <x v="22"/>
    <s v=""/>
    <x v="53"/>
    <n v="2018"/>
    <n v="74132111"/>
    <x v="10"/>
    <x v="22"/>
    <x v="22"/>
    <n v="2860"/>
    <s v="Søborg"/>
    <n v="159"/>
    <n v="2"/>
    <x v="5"/>
    <n v="1"/>
    <s v="FJ"/>
    <s v="Fjernvarmeværk"/>
    <n v="353000"/>
    <n v="350030"/>
    <x v="44"/>
    <x v="0"/>
    <s v="fvv"/>
    <d v="1989-01-01T00:00:00"/>
    <m/>
    <n v="19.600000000000001"/>
    <n v="0"/>
    <n v="18"/>
    <x v="2295"/>
    <n v="88.332930000000005"/>
    <n v="88.332930000000005"/>
    <n v="0"/>
    <n v="0"/>
    <n v="1"/>
    <n v="0"/>
    <n v="0"/>
    <x v="0"/>
    <x v="0"/>
    <m/>
    <m/>
    <m/>
    <m/>
    <m/>
    <m/>
    <n v="97.030018800000008"/>
    <m/>
    <m/>
    <m/>
    <m/>
    <m/>
    <m/>
    <m/>
    <m/>
    <m/>
    <m/>
    <m/>
    <s v="718885,79"/>
    <s v="6181809,9"/>
    <n v="97.030018800000008"/>
    <n v="0"/>
    <n v="0"/>
  </r>
  <r>
    <n v="77"/>
    <x v="22"/>
    <s v=""/>
    <x v="54"/>
    <n v="2018"/>
    <n v="74132111"/>
    <x v="10"/>
    <x v="22"/>
    <x v="22"/>
    <n v="2860"/>
    <s v="Søborg"/>
    <n v="159"/>
    <n v="2"/>
    <x v="5"/>
    <n v="1"/>
    <s v="FJ"/>
    <s v="Fjernvarmeværk"/>
    <n v="353000"/>
    <n v="350030"/>
    <x v="45"/>
    <x v="0"/>
    <s v="fvv"/>
    <d v="1989-01-01T00:00:00"/>
    <m/>
    <n v="19.600000000000001"/>
    <n v="0"/>
    <n v="18"/>
    <x v="2296"/>
    <n v="90.07423"/>
    <n v="90.07423"/>
    <n v="0"/>
    <n v="0"/>
    <n v="1"/>
    <n v="0"/>
    <n v="0"/>
    <x v="0"/>
    <x v="0"/>
    <m/>
    <m/>
    <m/>
    <m/>
    <m/>
    <m/>
    <n v="98.942738399999996"/>
    <m/>
    <m/>
    <m/>
    <m/>
    <m/>
    <m/>
    <m/>
    <m/>
    <m/>
    <m/>
    <m/>
    <s v="718885,79"/>
    <s v="6181809,9"/>
    <n v="98.942738399999996"/>
    <n v="0"/>
    <n v="0"/>
  </r>
  <r>
    <n v="77"/>
    <x v="23"/>
    <s v=""/>
    <x v="55"/>
    <n v="2018"/>
    <n v="74132111"/>
    <x v="10"/>
    <x v="23"/>
    <x v="23"/>
    <n v="2860"/>
    <s v="Søborg"/>
    <n v="159"/>
    <n v="2"/>
    <x v="5"/>
    <n v="1"/>
    <s v="FJ"/>
    <s v="Fjernvarmeværk"/>
    <n v="353000"/>
    <n v="350030"/>
    <x v="46"/>
    <x v="0"/>
    <s v="fvv"/>
    <d v="1996-01-01T00:00:00"/>
    <m/>
    <n v="22"/>
    <n v="0"/>
    <n v="20"/>
    <x v="2297"/>
    <n v="92.43"/>
    <n v="92.43"/>
    <n v="0"/>
    <n v="0"/>
    <n v="1"/>
    <n v="0"/>
    <n v="0"/>
    <x v="0"/>
    <x v="0"/>
    <m/>
    <m/>
    <m/>
    <n v="0.14821484000000001"/>
    <m/>
    <m/>
    <n v="101.2424292"/>
    <m/>
    <m/>
    <m/>
    <m/>
    <m/>
    <m/>
    <m/>
    <m/>
    <m/>
    <m/>
    <m/>
    <s v="717530,86"/>
    <s v="6181956,63"/>
    <n v="101.39064404"/>
    <n v="0"/>
    <n v="0"/>
  </r>
  <r>
    <n v="77"/>
    <x v="24"/>
    <s v=""/>
    <x v="56"/>
    <n v="2018"/>
    <n v="74132111"/>
    <x v="10"/>
    <x v="24"/>
    <x v="24"/>
    <n v="2700"/>
    <s v="Brønshøj"/>
    <n v="101"/>
    <n v="2"/>
    <x v="5"/>
    <n v="1"/>
    <s v="FJ"/>
    <s v="Fjernvarmeværk"/>
    <n v="353000"/>
    <n v="350030"/>
    <x v="47"/>
    <x v="0"/>
    <s v="fvv"/>
    <d v="1999-10-01T00:00:00"/>
    <m/>
    <n v="22"/>
    <n v="0"/>
    <n v="20"/>
    <x v="2298"/>
    <n v="1.05955"/>
    <n v="1.05955"/>
    <n v="0"/>
    <n v="0"/>
    <n v="1"/>
    <n v="0"/>
    <n v="0"/>
    <x v="0"/>
    <x v="0"/>
    <m/>
    <m/>
    <m/>
    <n v="1.332366041"/>
    <m/>
    <n v="0"/>
    <m/>
    <m/>
    <m/>
    <m/>
    <m/>
    <m/>
    <m/>
    <m/>
    <m/>
    <m/>
    <m/>
    <m/>
    <s v="720560,13"/>
    <s v="6178623,54"/>
    <n v="1.332366041"/>
    <n v="0"/>
    <n v="0"/>
  </r>
  <r>
    <n v="77"/>
    <x v="24"/>
    <s v=""/>
    <x v="57"/>
    <n v="2018"/>
    <n v="74132111"/>
    <x v="10"/>
    <x v="24"/>
    <x v="24"/>
    <n v="2700"/>
    <s v="Brønshøj"/>
    <n v="101"/>
    <n v="2"/>
    <x v="5"/>
    <n v="1"/>
    <s v="FJ"/>
    <s v="Fjernvarmeværk"/>
    <n v="353000"/>
    <n v="350030"/>
    <x v="48"/>
    <x v="0"/>
    <s v="fvv"/>
    <d v="1999-10-01T00:00:00"/>
    <m/>
    <n v="22"/>
    <n v="0"/>
    <n v="20"/>
    <x v="2299"/>
    <n v="0.65044999999999997"/>
    <n v="0.65044999999999997"/>
    <n v="0"/>
    <n v="0"/>
    <n v="1"/>
    <n v="0"/>
    <n v="0"/>
    <x v="0"/>
    <x v="0"/>
    <m/>
    <m/>
    <m/>
    <n v="0.81792926200000005"/>
    <m/>
    <n v="0"/>
    <m/>
    <m/>
    <m/>
    <m/>
    <m/>
    <m/>
    <m/>
    <m/>
    <m/>
    <m/>
    <m/>
    <m/>
    <s v="720560,13"/>
    <s v="6178623,54"/>
    <n v="0.81792926200000005"/>
    <n v="0"/>
    <n v="0"/>
  </r>
  <r>
    <n v="77"/>
    <x v="25"/>
    <s v=""/>
    <x v="58"/>
    <n v="2018"/>
    <n v="74132111"/>
    <x v="10"/>
    <x v="25"/>
    <x v="25"/>
    <n v="2770"/>
    <s v="Kastrup"/>
    <n v="185"/>
    <n v="2"/>
    <x v="5"/>
    <n v="1"/>
    <s v="FJ"/>
    <s v="Fjernvarmeværk"/>
    <n v="353000"/>
    <n v="350030"/>
    <x v="49"/>
    <x v="0"/>
    <s v="fvv"/>
    <d v="2006-11-01T00:00:00"/>
    <m/>
    <n v="21.5"/>
    <n v="0"/>
    <n v="20"/>
    <x v="2300"/>
    <n v="4.9531099999999997"/>
    <n v="4.9531099999999997"/>
    <n v="0"/>
    <n v="0"/>
    <n v="1"/>
    <n v="0"/>
    <n v="0"/>
    <x v="0"/>
    <x v="0"/>
    <m/>
    <m/>
    <m/>
    <n v="5.45471503"/>
    <m/>
    <n v="0"/>
    <m/>
    <m/>
    <m/>
    <m/>
    <m/>
    <m/>
    <m/>
    <m/>
    <m/>
    <m/>
    <m/>
    <m/>
    <s v="731535,99"/>
    <s v="6170696,35"/>
    <n v="5.45471503"/>
    <n v="0"/>
    <n v="0"/>
  </r>
  <r>
    <n v="77"/>
    <x v="25"/>
    <s v=""/>
    <x v="59"/>
    <n v="2018"/>
    <n v="74132111"/>
    <x v="10"/>
    <x v="25"/>
    <x v="25"/>
    <n v="2770"/>
    <s v="Kastrup"/>
    <n v="185"/>
    <n v="2"/>
    <x v="5"/>
    <n v="1"/>
    <s v="FJ"/>
    <s v="Fjernvarmeværk"/>
    <n v="353000"/>
    <n v="350030"/>
    <x v="50"/>
    <x v="0"/>
    <s v="fvv"/>
    <d v="2006-11-01T00:00:00"/>
    <m/>
    <n v="21.5"/>
    <n v="0"/>
    <n v="20"/>
    <x v="2301"/>
    <n v="4.0596800000000002"/>
    <n v="4.0596800000000002"/>
    <n v="0"/>
    <n v="0"/>
    <n v="1"/>
    <n v="0"/>
    <n v="0"/>
    <x v="0"/>
    <x v="0"/>
    <m/>
    <m/>
    <m/>
    <n v="4.4708055930999997"/>
    <m/>
    <n v="0"/>
    <m/>
    <m/>
    <m/>
    <m/>
    <m/>
    <m/>
    <m/>
    <m/>
    <m/>
    <m/>
    <m/>
    <m/>
    <s v="731535,99"/>
    <s v="6170696,35"/>
    <n v="4.4708055930999997"/>
    <n v="0"/>
    <n v="0"/>
  </r>
  <r>
    <n v="77"/>
    <x v="25"/>
    <s v=""/>
    <x v="60"/>
    <n v="2018"/>
    <n v="74132111"/>
    <x v="10"/>
    <x v="25"/>
    <x v="25"/>
    <n v="2770"/>
    <s v="Kastrup"/>
    <n v="185"/>
    <n v="2"/>
    <x v="5"/>
    <n v="1"/>
    <s v="FJ"/>
    <s v="Fjernvarmeværk"/>
    <n v="353000"/>
    <n v="350030"/>
    <x v="51"/>
    <x v="0"/>
    <s v="fvv"/>
    <d v="2006-11-01T00:00:00"/>
    <m/>
    <n v="21.5"/>
    <n v="0"/>
    <n v="20"/>
    <x v="2302"/>
    <n v="1.0911999999999999"/>
    <n v="1.0911999999999999"/>
    <n v="0"/>
    <n v="0"/>
    <n v="1"/>
    <n v="0"/>
    <n v="0"/>
    <x v="0"/>
    <x v="0"/>
    <m/>
    <m/>
    <m/>
    <n v="1.201705979"/>
    <m/>
    <n v="0"/>
    <m/>
    <m/>
    <m/>
    <m/>
    <m/>
    <m/>
    <m/>
    <m/>
    <m/>
    <m/>
    <m/>
    <m/>
    <s v="731535,99"/>
    <s v="6170696,35"/>
    <n v="1.201705979"/>
    <n v="0"/>
    <n v="0"/>
  </r>
  <r>
    <n v="77"/>
    <x v="26"/>
    <s v=""/>
    <x v="61"/>
    <n v="2018"/>
    <n v="74132111"/>
    <x v="10"/>
    <x v="26"/>
    <x v="26"/>
    <n v="2860"/>
    <s v="Søborg"/>
    <n v="159"/>
    <n v="2"/>
    <x v="5"/>
    <n v="1"/>
    <s v="FJ"/>
    <s v="Fjernvarmeværk"/>
    <n v="353000"/>
    <n v="350030"/>
    <x v="52"/>
    <x v="0"/>
    <s v="fvv"/>
    <d v="2014-11-01T00:00:00"/>
    <m/>
    <n v="16"/>
    <n v="0"/>
    <n v="15"/>
    <x v="2303"/>
    <n v="50.015479999999997"/>
    <n v="50.015479999999997"/>
    <n v="0"/>
    <n v="0"/>
    <n v="1"/>
    <n v="0"/>
    <n v="0"/>
    <x v="0"/>
    <x v="0"/>
    <m/>
    <m/>
    <m/>
    <m/>
    <m/>
    <m/>
    <n v="50.555141999999996"/>
    <m/>
    <m/>
    <m/>
    <m/>
    <m/>
    <m/>
    <m/>
    <m/>
    <m/>
    <m/>
    <m/>
    <s v="718747,04"/>
    <s v="6182767,36"/>
    <n v="50.555141999999996"/>
    <n v="0"/>
    <n v="0"/>
  </r>
  <r>
    <n v="77"/>
    <x v="26"/>
    <s v=""/>
    <x v="62"/>
    <n v="2018"/>
    <n v="74132111"/>
    <x v="10"/>
    <x v="26"/>
    <x v="26"/>
    <n v="2860"/>
    <s v="Søborg"/>
    <n v="159"/>
    <n v="2"/>
    <x v="5"/>
    <n v="1"/>
    <s v="FJ"/>
    <s v="Fjernvarmeværk"/>
    <n v="353000"/>
    <n v="350030"/>
    <x v="53"/>
    <x v="0"/>
    <s v="fvv"/>
    <d v="2014-11-01T00:00:00"/>
    <m/>
    <n v="16"/>
    <n v="0"/>
    <n v="15"/>
    <x v="2304"/>
    <n v="46.655520000000003"/>
    <n v="46.655520000000003"/>
    <n v="0"/>
    <n v="0"/>
    <n v="1"/>
    <n v="0"/>
    <n v="0"/>
    <x v="0"/>
    <x v="0"/>
    <m/>
    <m/>
    <m/>
    <m/>
    <m/>
    <m/>
    <n v="47.158927200000001"/>
    <m/>
    <m/>
    <m/>
    <m/>
    <m/>
    <m/>
    <m/>
    <m/>
    <m/>
    <m/>
    <m/>
    <s v="718747,04"/>
    <s v="6182767,36"/>
    <n v="47.158927200000001"/>
    <n v="0"/>
    <n v="0"/>
  </r>
  <r>
    <n v="79"/>
    <x v="27"/>
    <s v=""/>
    <x v="63"/>
    <n v="2018"/>
    <n v="63234214"/>
    <x v="11"/>
    <x v="27"/>
    <x v="27"/>
    <n v="6070"/>
    <s v="Christiansfeld"/>
    <n v="621"/>
    <n v="100"/>
    <x v="10"/>
    <m/>
    <s v="FJ"/>
    <s v="Fjernvarmeværk"/>
    <n v="353000"/>
    <n v="350030"/>
    <x v="54"/>
    <x v="0"/>
    <s v="fvv"/>
    <d v="1965-01-01T00:00:00"/>
    <m/>
    <n v="11"/>
    <n v="0"/>
    <n v="11.4"/>
    <x v="2305"/>
    <n v="9.1141199999999998"/>
    <n v="9.1141199999999998"/>
    <n v="0"/>
    <n v="0"/>
    <n v="1"/>
    <n v="0"/>
    <n v="0"/>
    <x v="0"/>
    <x v="0"/>
    <m/>
    <m/>
    <m/>
    <m/>
    <m/>
    <m/>
    <n v="8.963895599999999"/>
    <m/>
    <m/>
    <m/>
    <m/>
    <m/>
    <m/>
    <m/>
    <m/>
    <m/>
    <m/>
    <m/>
    <s v="530706,1"/>
    <s v="6134353,97"/>
    <n v="8.963895599999999"/>
    <n v="0"/>
    <n v="0"/>
  </r>
  <r>
    <n v="79"/>
    <x v="28"/>
    <s v=""/>
    <x v="64"/>
    <n v="2018"/>
    <n v="63234214"/>
    <x v="11"/>
    <x v="28"/>
    <x v="28"/>
    <n v="6070"/>
    <s v="Christiansfeld"/>
    <n v="621"/>
    <n v="100"/>
    <x v="10"/>
    <m/>
    <s v="DC"/>
    <s v="Decentralt værk"/>
    <n v="353000"/>
    <n v="350030"/>
    <x v="55"/>
    <x v="1"/>
    <s v="kvt"/>
    <d v="1994-01-01T00:00:00"/>
    <m/>
    <n v="7.6"/>
    <n v="3.06"/>
    <n v="4.2"/>
    <x v="2306"/>
    <n v="30.28068"/>
    <n v="30.28068"/>
    <n v="22.863959999999999"/>
    <n v="22.863959999999999"/>
    <n v="0.27048015831416256"/>
    <n v="0.7295198416858375"/>
    <n v="0"/>
    <x v="0"/>
    <x v="0"/>
    <m/>
    <m/>
    <m/>
    <m/>
    <m/>
    <m/>
    <n v="55.975788000000001"/>
    <m/>
    <m/>
    <m/>
    <m/>
    <m/>
    <m/>
    <m/>
    <m/>
    <m/>
    <m/>
    <m/>
    <s v="531048,28"/>
    <s v="6135413,21"/>
    <n v="55.975788000000001"/>
    <n v="0"/>
    <n v="0"/>
  </r>
  <r>
    <n v="79"/>
    <x v="28"/>
    <s v=""/>
    <x v="65"/>
    <n v="2018"/>
    <n v="63234214"/>
    <x v="11"/>
    <x v="28"/>
    <x v="28"/>
    <n v="6070"/>
    <s v="Christiansfeld"/>
    <n v="621"/>
    <n v="100"/>
    <x v="10"/>
    <m/>
    <s v="DC"/>
    <s v="Decentralt værk"/>
    <n v="353000"/>
    <n v="350030"/>
    <x v="56"/>
    <x v="0"/>
    <s v="fvv"/>
    <d v="2013-02-01T00:00:00"/>
    <d v="2018-12-01T00:00:00"/>
    <n v="4.25"/>
    <n v="0"/>
    <n v="4.5999999999999996"/>
    <x v="2307"/>
    <n v="20.05416"/>
    <n v="20.05416"/>
    <n v="0"/>
    <n v="0"/>
    <n v="1"/>
    <n v="0"/>
    <n v="0"/>
    <x v="0"/>
    <x v="0"/>
    <m/>
    <m/>
    <m/>
    <m/>
    <m/>
    <m/>
    <n v="18.753530399999999"/>
    <m/>
    <m/>
    <m/>
    <m/>
    <m/>
    <m/>
    <m/>
    <m/>
    <m/>
    <m/>
    <m/>
    <s v="531048,28"/>
    <s v="6135413,21"/>
    <n v="18.753530399999999"/>
    <n v="0"/>
    <n v="0"/>
  </r>
  <r>
    <n v="79"/>
    <x v="28"/>
    <s v=""/>
    <x v="66"/>
    <n v="2018"/>
    <n v="63234214"/>
    <x v="11"/>
    <x v="28"/>
    <x v="28"/>
    <n v="6070"/>
    <s v="Christiansfeld"/>
    <n v="621"/>
    <n v="100"/>
    <x v="10"/>
    <m/>
    <s v="DC"/>
    <s v="Decentralt værk"/>
    <n v="353000"/>
    <n v="350030"/>
    <x v="57"/>
    <x v="2"/>
    <s v="fvv"/>
    <d v="2013-04-01T00:00:00"/>
    <m/>
    <n v="2.95"/>
    <n v="0"/>
    <n v="2.95"/>
    <x v="2308"/>
    <n v="10.34604"/>
    <n v="10.34604"/>
    <n v="0"/>
    <n v="0"/>
    <n v="1"/>
    <n v="0"/>
    <n v="0"/>
    <x v="0"/>
    <x v="0"/>
    <m/>
    <m/>
    <m/>
    <m/>
    <m/>
    <m/>
    <m/>
    <m/>
    <m/>
    <m/>
    <m/>
    <m/>
    <m/>
    <m/>
    <m/>
    <m/>
    <m/>
    <n v="10.458"/>
    <s v="531048,28"/>
    <s v="6135413,21"/>
    <n v="0"/>
    <n v="0"/>
    <n v="10.458"/>
  </r>
  <r>
    <n v="79"/>
    <x v="28"/>
    <s v=""/>
    <x v="67"/>
    <n v="2018"/>
    <n v="63234214"/>
    <x v="11"/>
    <x v="28"/>
    <x v="28"/>
    <n v="6070"/>
    <s v="Christiansfeld"/>
    <n v="621"/>
    <n v="100"/>
    <x v="10"/>
    <m/>
    <s v="DC"/>
    <s v="Decentralt værk"/>
    <n v="353000"/>
    <n v="350030"/>
    <x v="58"/>
    <x v="3"/>
    <s v="fvv"/>
    <d v="2013-05-01T00:00:00"/>
    <m/>
    <n v="7.2"/>
    <n v="0"/>
    <n v="7.2"/>
    <x v="2309"/>
    <n v="18.695160000000001"/>
    <n v="18.695160000000001"/>
    <n v="0"/>
    <n v="0"/>
    <n v="1"/>
    <n v="0"/>
    <n v="0"/>
    <x v="0"/>
    <x v="0"/>
    <m/>
    <m/>
    <m/>
    <m/>
    <m/>
    <m/>
    <m/>
    <m/>
    <m/>
    <m/>
    <m/>
    <m/>
    <m/>
    <m/>
    <m/>
    <n v="18.695160000000001"/>
    <m/>
    <m/>
    <s v="531048,28"/>
    <s v="6135413,21"/>
    <n v="0"/>
    <n v="18.695160000000001"/>
    <n v="0"/>
  </r>
  <r>
    <n v="79"/>
    <x v="28"/>
    <s v=""/>
    <x v="2856"/>
    <n v="2018"/>
    <n v="63234214"/>
    <x v="11"/>
    <x v="28"/>
    <x v="28"/>
    <n v="6070"/>
    <s v="Christiansfeld"/>
    <n v="621"/>
    <n v="100"/>
    <x v="10"/>
    <m/>
    <s v="DC"/>
    <s v="Decentralt værk"/>
    <n v="353000"/>
    <n v="350030"/>
    <x v="1439"/>
    <x v="4"/>
    <s v="fvv"/>
    <d v="2018-12-17T00:00:00"/>
    <m/>
    <n v="0.26900000000000002"/>
    <n v="0"/>
    <n v="1.6"/>
    <x v="2310"/>
    <n v="4.6440000000000002E-2"/>
    <n v="4.6440000000000002E-2"/>
    <n v="0"/>
    <n v="0"/>
    <n v="1"/>
    <n v="0"/>
    <n v="0"/>
    <x v="0"/>
    <x v="0"/>
    <m/>
    <m/>
    <m/>
    <m/>
    <m/>
    <m/>
    <m/>
    <m/>
    <m/>
    <m/>
    <m/>
    <m/>
    <m/>
    <m/>
    <m/>
    <m/>
    <m/>
    <n v="1.26E-2"/>
    <s v="531048,28"/>
    <s v="6135413,21"/>
    <n v="0"/>
    <n v="0"/>
    <n v="1.26E-2"/>
  </r>
  <r>
    <n v="81"/>
    <x v="29"/>
    <s v=""/>
    <x v="68"/>
    <n v="2018"/>
    <n v="38929119"/>
    <x v="691"/>
    <x v="29"/>
    <x v="29"/>
    <n v="7870"/>
    <s v="Roslev"/>
    <n v="779"/>
    <n v="252"/>
    <x v="11"/>
    <m/>
    <s v="DC"/>
    <s v="Decentralt værk"/>
    <n v="353000"/>
    <n v="350030"/>
    <x v="59"/>
    <x v="0"/>
    <s v="fvv"/>
    <d v="1964-01-01T00:00:00"/>
    <m/>
    <n v="7.3"/>
    <n v="0"/>
    <n v="7"/>
    <x v="2311"/>
    <n v="28.202400000000001"/>
    <n v="28.166399999999999"/>
    <n v="0"/>
    <n v="0"/>
    <n v="1"/>
    <n v="0"/>
    <n v="0"/>
    <x v="0"/>
    <x v="0"/>
    <m/>
    <m/>
    <m/>
    <m/>
    <m/>
    <m/>
    <n v="28.1301372"/>
    <m/>
    <m/>
    <m/>
    <m/>
    <m/>
    <m/>
    <m/>
    <m/>
    <m/>
    <m/>
    <m/>
    <s v="496949"/>
    <s v="6289053"/>
    <n v="28.1301372"/>
    <n v="0"/>
    <n v="0"/>
  </r>
  <r>
    <n v="81"/>
    <x v="29"/>
    <s v=""/>
    <x v="69"/>
    <n v="2018"/>
    <n v="38929119"/>
    <x v="691"/>
    <x v="29"/>
    <x v="29"/>
    <n v="7870"/>
    <s v="Roslev"/>
    <n v="779"/>
    <n v="252"/>
    <x v="11"/>
    <m/>
    <s v="DC"/>
    <s v="Decentralt værk"/>
    <n v="353000"/>
    <n v="350030"/>
    <x v="5"/>
    <x v="1"/>
    <s v="kvt"/>
    <d v="1995-01-01T00:00:00"/>
    <m/>
    <n v="4.9000000000000004"/>
    <n v="2.02"/>
    <n v="2.38"/>
    <x v="2312"/>
    <n v="4.9463999999999997"/>
    <n v="4.9463999999999997"/>
    <n v="4.3091999999999997"/>
    <n v="4.3091999999999997"/>
    <n v="0.23395246167708836"/>
    <n v="0.76604753832291161"/>
    <n v="0"/>
    <x v="0"/>
    <x v="0"/>
    <m/>
    <m/>
    <m/>
    <m/>
    <m/>
    <m/>
    <n v="10.5713784"/>
    <m/>
    <m/>
    <m/>
    <m/>
    <m/>
    <m/>
    <m/>
    <m/>
    <m/>
    <m/>
    <m/>
    <s v="496949"/>
    <s v="6289053"/>
    <n v="10.5713784"/>
    <n v="0"/>
    <n v="0"/>
  </r>
  <r>
    <n v="85"/>
    <x v="30"/>
    <s v=""/>
    <x v="70"/>
    <n v="2018"/>
    <n v="10066921"/>
    <x v="13"/>
    <x v="30"/>
    <x v="30"/>
    <n v="5220"/>
    <s v="Odense SØ"/>
    <n v="461"/>
    <n v="338"/>
    <x v="12"/>
    <m/>
    <s v="DC"/>
    <s v="Decentralt værk"/>
    <n v="353000"/>
    <n v="350030"/>
    <x v="60"/>
    <x v="0"/>
    <s v="fvv"/>
    <d v="1987-01-01T00:00:00"/>
    <m/>
    <n v="0.63"/>
    <n v="0"/>
    <n v="0.63"/>
    <x v="21"/>
    <n v="0"/>
    <n v="0"/>
    <n v="0"/>
    <n v="0"/>
    <n v="1"/>
    <n v="0"/>
    <n v="0"/>
    <x v="0"/>
    <x v="0"/>
    <m/>
    <m/>
    <m/>
    <m/>
    <m/>
    <m/>
    <m/>
    <m/>
    <m/>
    <n v="0"/>
    <m/>
    <m/>
    <m/>
    <m/>
    <m/>
    <m/>
    <m/>
    <m/>
    <s v="597995"/>
    <s v="6132771"/>
    <n v="0"/>
    <n v="0"/>
    <n v="0"/>
  </r>
  <r>
    <n v="85"/>
    <x v="30"/>
    <s v=""/>
    <x v="71"/>
    <n v="2018"/>
    <n v="10066921"/>
    <x v="13"/>
    <x v="30"/>
    <x v="30"/>
    <n v="5220"/>
    <s v="Odense SØ"/>
    <n v="461"/>
    <n v="338"/>
    <x v="12"/>
    <m/>
    <s v="DC"/>
    <s v="Decentralt værk"/>
    <n v="353000"/>
    <n v="350030"/>
    <x v="61"/>
    <x v="0"/>
    <s v="fvv"/>
    <d v="1988-01-01T00:00:00"/>
    <m/>
    <n v="0.6"/>
    <n v="0"/>
    <n v="0.6"/>
    <x v="21"/>
    <n v="0"/>
    <n v="0"/>
    <n v="0"/>
    <n v="0"/>
    <n v="1"/>
    <n v="0"/>
    <n v="0"/>
    <x v="0"/>
    <x v="0"/>
    <m/>
    <m/>
    <m/>
    <m/>
    <m/>
    <m/>
    <m/>
    <m/>
    <n v="0"/>
    <m/>
    <m/>
    <m/>
    <m/>
    <m/>
    <m/>
    <m/>
    <m/>
    <m/>
    <s v="597995"/>
    <s v="6132771"/>
    <n v="0"/>
    <n v="0"/>
    <n v="0"/>
  </r>
  <r>
    <n v="88"/>
    <x v="31"/>
    <s v=""/>
    <x v="72"/>
    <n v="2018"/>
    <n v="14250905"/>
    <x v="14"/>
    <x v="31"/>
    <x v="31"/>
    <n v="2650"/>
    <s v="Hvidovre"/>
    <n v="167"/>
    <n v="2"/>
    <x v="5"/>
    <n v="1"/>
    <s v="FJ"/>
    <s v="Fjernvarmeværk"/>
    <n v="353000"/>
    <n v="350030"/>
    <x v="62"/>
    <x v="0"/>
    <s v="fvv"/>
    <d v="2012-01-01T00:00:00"/>
    <m/>
    <n v="14"/>
    <n v="0"/>
    <n v="14"/>
    <x v="2313"/>
    <n v="1.502"/>
    <n v="1.4890000000000001"/>
    <n v="0"/>
    <n v="0"/>
    <n v="1"/>
    <n v="0"/>
    <n v="0"/>
    <x v="0"/>
    <x v="0"/>
    <m/>
    <m/>
    <m/>
    <n v="0"/>
    <m/>
    <m/>
    <n v="1.5016715999999999"/>
    <m/>
    <m/>
    <m/>
    <m/>
    <m/>
    <m/>
    <m/>
    <m/>
    <m/>
    <m/>
    <m/>
    <s v="716751,66"/>
    <s v="6170291,7"/>
    <n v="1.5016715999999999"/>
    <n v="0"/>
    <n v="0"/>
  </r>
  <r>
    <n v="88"/>
    <x v="31"/>
    <s v=""/>
    <x v="73"/>
    <n v="2018"/>
    <n v="14250905"/>
    <x v="14"/>
    <x v="31"/>
    <x v="31"/>
    <n v="2650"/>
    <s v="Hvidovre"/>
    <n v="167"/>
    <n v="2"/>
    <x v="5"/>
    <n v="1"/>
    <s v="FJ"/>
    <s v="Fjernvarmeværk"/>
    <n v="353000"/>
    <n v="350030"/>
    <x v="63"/>
    <x v="0"/>
    <s v="fvv"/>
    <d v="2012-01-01T00:00:00"/>
    <m/>
    <n v="14"/>
    <n v="0"/>
    <n v="14"/>
    <x v="21"/>
    <n v="0"/>
    <n v="0"/>
    <n v="0"/>
    <n v="0"/>
    <n v="1"/>
    <n v="0"/>
    <n v="0"/>
    <x v="0"/>
    <x v="0"/>
    <m/>
    <m/>
    <m/>
    <n v="0"/>
    <m/>
    <m/>
    <n v="0"/>
    <m/>
    <m/>
    <m/>
    <m/>
    <m/>
    <m/>
    <m/>
    <m/>
    <m/>
    <m/>
    <m/>
    <s v="716751,66"/>
    <s v="6170291,7"/>
    <n v="0"/>
    <n v="0"/>
    <n v="0"/>
  </r>
  <r>
    <n v="88"/>
    <x v="31"/>
    <s v=""/>
    <x v="74"/>
    <n v="2018"/>
    <n v="14250905"/>
    <x v="14"/>
    <x v="31"/>
    <x v="31"/>
    <n v="2650"/>
    <s v="Hvidovre"/>
    <n v="167"/>
    <n v="2"/>
    <x v="5"/>
    <n v="1"/>
    <s v="FJ"/>
    <s v="Fjernvarmeværk"/>
    <n v="353000"/>
    <n v="350030"/>
    <x v="64"/>
    <x v="0"/>
    <s v="fvv"/>
    <d v="2012-01-01T00:00:00"/>
    <m/>
    <n v="7"/>
    <n v="0"/>
    <n v="7"/>
    <x v="21"/>
    <n v="0"/>
    <n v="0"/>
    <n v="0"/>
    <n v="0"/>
    <n v="1"/>
    <n v="0"/>
    <n v="0"/>
    <x v="0"/>
    <x v="0"/>
    <m/>
    <m/>
    <m/>
    <n v="0"/>
    <m/>
    <m/>
    <n v="0"/>
    <m/>
    <m/>
    <m/>
    <m/>
    <m/>
    <m/>
    <m/>
    <m/>
    <m/>
    <m/>
    <m/>
    <s v="716751,66"/>
    <s v="6170291,7"/>
    <n v="0"/>
    <n v="0"/>
    <n v="0"/>
  </r>
  <r>
    <n v="91"/>
    <x v="32"/>
    <s v=""/>
    <x v="75"/>
    <n v="2018"/>
    <n v="12233418"/>
    <x v="15"/>
    <x v="32"/>
    <x v="32"/>
    <n v="9330"/>
    <s v="Dronninglund"/>
    <n v="810"/>
    <n v="282"/>
    <x v="13"/>
    <m/>
    <s v="DC"/>
    <s v="Decentralt værk"/>
    <n v="353000"/>
    <n v="350030"/>
    <x v="65"/>
    <x v="1"/>
    <s v="kvt"/>
    <d v="1990-01-01T00:00:00"/>
    <m/>
    <n v="10.6"/>
    <n v="3.4"/>
    <n v="6"/>
    <x v="2314"/>
    <n v="19.058399999999999"/>
    <n v="19.058399999999999"/>
    <n v="11.3652"/>
    <n v="10.7316"/>
    <n v="0.29138869887405294"/>
    <n v="0.70861130112594706"/>
    <n v="0"/>
    <x v="0"/>
    <x v="0"/>
    <m/>
    <m/>
    <m/>
    <m/>
    <m/>
    <m/>
    <n v="32.702709599999999"/>
    <m/>
    <m/>
    <m/>
    <m/>
    <m/>
    <m/>
    <m/>
    <m/>
    <m/>
    <m/>
    <m/>
    <s v="577962,47"/>
    <s v="6336304,84"/>
    <n v="32.702709599999999"/>
    <n v="0"/>
    <n v="0"/>
  </r>
  <r>
    <n v="91"/>
    <x v="33"/>
    <s v=""/>
    <x v="76"/>
    <n v="2018"/>
    <n v="12233418"/>
    <x v="15"/>
    <x v="33"/>
    <x v="33"/>
    <n v="9330"/>
    <s v="Dronninglund"/>
    <n v="810"/>
    <n v="282"/>
    <x v="13"/>
    <m/>
    <s v="FJ"/>
    <s v="Fjernvarmeværk"/>
    <n v="353000"/>
    <n v="350030"/>
    <x v="13"/>
    <x v="0"/>
    <s v="fvv"/>
    <d v="1974-01-01T00:00:00"/>
    <m/>
    <n v="15"/>
    <n v="0"/>
    <n v="14"/>
    <x v="21"/>
    <n v="0"/>
    <n v="0"/>
    <n v="0"/>
    <n v="0"/>
    <n v="1"/>
    <n v="0"/>
    <n v="0"/>
    <x v="0"/>
    <x v="0"/>
    <m/>
    <m/>
    <m/>
    <m/>
    <m/>
    <m/>
    <m/>
    <m/>
    <m/>
    <m/>
    <m/>
    <m/>
    <m/>
    <n v="0"/>
    <m/>
    <m/>
    <m/>
    <m/>
    <s v="577575"/>
    <s v="6335253"/>
    <n v="0"/>
    <n v="0"/>
    <n v="0"/>
  </r>
  <r>
    <n v="91"/>
    <x v="33"/>
    <s v=""/>
    <x v="77"/>
    <n v="2018"/>
    <n v="12233418"/>
    <x v="15"/>
    <x v="33"/>
    <x v="33"/>
    <n v="9330"/>
    <s v="Dronninglund"/>
    <n v="810"/>
    <n v="282"/>
    <x v="13"/>
    <m/>
    <s v="FJ"/>
    <s v="Fjernvarmeværk"/>
    <n v="353000"/>
    <n v="350030"/>
    <x v="66"/>
    <x v="0"/>
    <s v="fvv"/>
    <d v="2016-09-01T00:00:00"/>
    <m/>
    <n v="5"/>
    <n v="0"/>
    <n v="5"/>
    <x v="2315"/>
    <n v="47.7072"/>
    <n v="47.7072"/>
    <n v="0"/>
    <n v="0"/>
    <n v="1"/>
    <n v="0"/>
    <n v="0"/>
    <x v="0"/>
    <x v="0"/>
    <m/>
    <m/>
    <m/>
    <m/>
    <m/>
    <m/>
    <n v="52.604719199999998"/>
    <m/>
    <m/>
    <m/>
    <m/>
    <m/>
    <m/>
    <m/>
    <m/>
    <m/>
    <m/>
    <m/>
    <s v="577575"/>
    <s v="6335253"/>
    <n v="52.604719199999998"/>
    <n v="0"/>
    <n v="0"/>
  </r>
  <r>
    <n v="91"/>
    <x v="34"/>
    <s v=""/>
    <x v="78"/>
    <n v="2018"/>
    <n v="12233418"/>
    <x v="15"/>
    <x v="34"/>
    <x v="34"/>
    <n v="9330"/>
    <s v="Dronninglund"/>
    <n v="810"/>
    <n v="282"/>
    <x v="13"/>
    <m/>
    <s v="FJ"/>
    <s v="Fjernvarmeværk"/>
    <n v="353000"/>
    <n v="350030"/>
    <x v="67"/>
    <x v="3"/>
    <s v="fvv"/>
    <d v="2014-05-01T00:00:00"/>
    <m/>
    <n v="27"/>
    <n v="0"/>
    <n v="27"/>
    <x v="2316"/>
    <n v="55.497599999999998"/>
    <n v="55.497599999999998"/>
    <n v="0"/>
    <n v="0"/>
    <n v="1"/>
    <n v="0"/>
    <n v="0"/>
    <x v="0"/>
    <x v="0"/>
    <m/>
    <m/>
    <m/>
    <m/>
    <m/>
    <m/>
    <m/>
    <m/>
    <m/>
    <m/>
    <m/>
    <m/>
    <m/>
    <m/>
    <m/>
    <n v="67.644000000000005"/>
    <m/>
    <m/>
    <s v="575652,77"/>
    <s v="6336527,86"/>
    <n v="0"/>
    <n v="67.644000000000005"/>
    <n v="0"/>
  </r>
  <r>
    <n v="93"/>
    <x v="35"/>
    <s v=""/>
    <x v="79"/>
    <n v="2018"/>
    <n v="40920013"/>
    <x v="16"/>
    <x v="35"/>
    <x v="35"/>
    <n v="9352"/>
    <s v="Dybvad"/>
    <n v="813"/>
    <n v="328"/>
    <x v="14"/>
    <m/>
    <s v="FJ"/>
    <s v="Fjernvarmeværk"/>
    <n v="353000"/>
    <n v="350030"/>
    <x v="68"/>
    <x v="0"/>
    <s v="fvv"/>
    <d v="1996-01-01T00:00:00"/>
    <m/>
    <n v="2.5"/>
    <n v="0"/>
    <n v="2.5"/>
    <x v="2317"/>
    <n v="34.408799999999999"/>
    <n v="34.408799999999999"/>
    <n v="0"/>
    <n v="0"/>
    <n v="1"/>
    <n v="0"/>
    <n v="0"/>
    <x v="0"/>
    <x v="0"/>
    <m/>
    <m/>
    <m/>
    <m/>
    <m/>
    <m/>
    <m/>
    <m/>
    <m/>
    <m/>
    <m/>
    <m/>
    <n v="36.3125"/>
    <m/>
    <m/>
    <m/>
    <m/>
    <m/>
    <s v="581956,1"/>
    <s v="6348764,07"/>
    <n v="0"/>
    <n v="36.3125"/>
    <n v="0"/>
  </r>
  <r>
    <n v="93"/>
    <x v="35"/>
    <s v=""/>
    <x v="80"/>
    <n v="2018"/>
    <n v="40920013"/>
    <x v="16"/>
    <x v="35"/>
    <x v="35"/>
    <n v="9352"/>
    <s v="Dybvad"/>
    <n v="813"/>
    <n v="328"/>
    <x v="14"/>
    <m/>
    <s v="FJ"/>
    <s v="Fjernvarmeværk"/>
    <n v="353000"/>
    <n v="350030"/>
    <x v="69"/>
    <x v="0"/>
    <s v="fvv"/>
    <d v="1960-01-01T00:00:00"/>
    <m/>
    <n v="2.5"/>
    <n v="0"/>
    <n v="2.5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81956,1"/>
    <s v="6348764,07"/>
    <n v="0"/>
    <n v="0"/>
    <n v="0"/>
  </r>
  <r>
    <n v="97"/>
    <x v="36"/>
    <s v=""/>
    <x v="81"/>
    <n v="2018"/>
    <n v="38226215"/>
    <x v="692"/>
    <x v="36"/>
    <x v="36"/>
    <n v="5592"/>
    <s v="Ejby"/>
    <n v="410"/>
    <n v="75"/>
    <x v="15"/>
    <m/>
    <s v="DC"/>
    <s v="Decentralt værk"/>
    <n v="351100"/>
    <n v="350010"/>
    <x v="13"/>
    <x v="0"/>
    <s v="fvv"/>
    <d v="1961-01-01T00:00:00"/>
    <m/>
    <n v="3"/>
    <n v="0"/>
    <n v="3"/>
    <x v="21"/>
    <n v="0"/>
    <n v="0"/>
    <n v="0"/>
    <n v="0"/>
    <n v="1"/>
    <n v="0"/>
    <n v="0"/>
    <x v="0"/>
    <x v="0"/>
    <m/>
    <m/>
    <m/>
    <m/>
    <m/>
    <m/>
    <m/>
    <m/>
    <m/>
    <m/>
    <m/>
    <m/>
    <m/>
    <m/>
    <m/>
    <m/>
    <m/>
    <m/>
    <s v="558907,22"/>
    <s v="6142971,49"/>
    <n v="0"/>
    <n v="0"/>
    <n v="0"/>
  </r>
  <r>
    <n v="97"/>
    <x v="36"/>
    <s v=""/>
    <x v="82"/>
    <n v="2018"/>
    <n v="38226215"/>
    <x v="692"/>
    <x v="36"/>
    <x v="36"/>
    <n v="5592"/>
    <s v="Ejby"/>
    <n v="410"/>
    <n v="75"/>
    <x v="15"/>
    <m/>
    <s v="DC"/>
    <s v="Decentralt værk"/>
    <n v="351100"/>
    <n v="350010"/>
    <x v="16"/>
    <x v="0"/>
    <s v="fvv"/>
    <d v="1960-01-01T00:00:00"/>
    <m/>
    <n v="3.19"/>
    <n v="0"/>
    <n v="2.94"/>
    <x v="2318"/>
    <n v="31.799160000000001"/>
    <n v="31.799160000000001"/>
    <n v="0"/>
    <n v="0"/>
    <n v="1"/>
    <n v="0"/>
    <n v="0"/>
    <x v="0"/>
    <x v="0"/>
    <m/>
    <m/>
    <m/>
    <m/>
    <m/>
    <m/>
    <n v="31.146508799999999"/>
    <m/>
    <m/>
    <m/>
    <m/>
    <m/>
    <m/>
    <m/>
    <m/>
    <m/>
    <m/>
    <m/>
    <s v="558907,22"/>
    <s v="6142971,49"/>
    <n v="31.146508799999999"/>
    <n v="0"/>
    <n v="0"/>
  </r>
  <r>
    <n v="97"/>
    <x v="36"/>
    <s v=""/>
    <x v="83"/>
    <n v="2018"/>
    <n v="38226215"/>
    <x v="692"/>
    <x v="36"/>
    <x v="36"/>
    <n v="5592"/>
    <s v="Ejby"/>
    <n v="410"/>
    <n v="75"/>
    <x v="15"/>
    <m/>
    <s v="DC"/>
    <s v="Decentralt værk"/>
    <n v="351100"/>
    <n v="350010"/>
    <x v="70"/>
    <x v="1"/>
    <s v="kvt"/>
    <d v="2012-10-01T00:00:00"/>
    <m/>
    <n v="8"/>
    <n v="3.35"/>
    <n v="4.25"/>
    <x v="2319"/>
    <n v="29.919599999999999"/>
    <n v="29.919599999999999"/>
    <n v="23.720400000000001"/>
    <n v="23.720400000000001"/>
    <n v="0.2706499989774504"/>
    <n v="0.72935000102254954"/>
    <n v="0"/>
    <x v="0"/>
    <x v="0"/>
    <m/>
    <m/>
    <m/>
    <m/>
    <m/>
    <m/>
    <n v="55.273600799999997"/>
    <m/>
    <m/>
    <m/>
    <m/>
    <m/>
    <m/>
    <m/>
    <m/>
    <m/>
    <m/>
    <m/>
    <s v="558907,22"/>
    <s v="6142971,49"/>
    <n v="55.273600799999997"/>
    <n v="0"/>
    <n v="0"/>
  </r>
  <r>
    <n v="101"/>
    <x v="37"/>
    <s v=""/>
    <x v="84"/>
    <n v="2018"/>
    <n v="17727915"/>
    <x v="18"/>
    <x v="37"/>
    <x v="37"/>
    <n v="7361"/>
    <s v="Ejstrupholm"/>
    <n v="756"/>
    <n v="151"/>
    <x v="16"/>
    <m/>
    <s v="DC"/>
    <s v="Decentralt værk"/>
    <n v="353000"/>
    <n v="350030"/>
    <x v="71"/>
    <x v="0"/>
    <s v="fvv"/>
    <d v="1994-01-01T00:00:00"/>
    <m/>
    <n v="5"/>
    <n v="0"/>
    <n v="5"/>
    <x v="2320"/>
    <n v="24.360119999999998"/>
    <n v="23.386320000000001"/>
    <n v="0"/>
    <n v="0"/>
    <n v="1"/>
    <n v="0"/>
    <n v="0"/>
    <x v="0"/>
    <x v="0"/>
    <m/>
    <m/>
    <m/>
    <m/>
    <m/>
    <m/>
    <n v="22.6403496"/>
    <m/>
    <m/>
    <m/>
    <m/>
    <m/>
    <m/>
    <m/>
    <m/>
    <m/>
    <m/>
    <m/>
    <s v="518147,5"/>
    <s v="6204228,41"/>
    <n v="22.6403496"/>
    <n v="0"/>
    <n v="0"/>
  </r>
  <r>
    <n v="101"/>
    <x v="37"/>
    <s v=""/>
    <x v="85"/>
    <n v="2018"/>
    <n v="17727915"/>
    <x v="18"/>
    <x v="37"/>
    <x v="37"/>
    <n v="7361"/>
    <s v="Ejstrupholm"/>
    <n v="756"/>
    <n v="151"/>
    <x v="16"/>
    <m/>
    <s v="DC"/>
    <s v="Decentralt værk"/>
    <n v="353000"/>
    <n v="350030"/>
    <x v="71"/>
    <x v="1"/>
    <s v="kvt"/>
    <d v="2005-11-01T00:00:00"/>
    <m/>
    <n v="8.66"/>
    <n v="3.64"/>
    <n v="4.71"/>
    <x v="2321"/>
    <n v="31.395600000000002"/>
    <n v="30.14424"/>
    <n v="25.405200000000001"/>
    <n v="24.89292"/>
    <n v="0.2589528009304129"/>
    <n v="0.74104719906958705"/>
    <n v="0"/>
    <x v="0"/>
    <x v="0"/>
    <m/>
    <m/>
    <m/>
    <m/>
    <m/>
    <m/>
    <n v="60.620313600000003"/>
    <m/>
    <m/>
    <m/>
    <m/>
    <m/>
    <m/>
    <m/>
    <m/>
    <m/>
    <m/>
    <m/>
    <s v="518147,5"/>
    <s v="6204228,41"/>
    <n v="60.620313600000003"/>
    <n v="0"/>
    <n v="0"/>
  </r>
  <r>
    <n v="101"/>
    <x v="37"/>
    <s v=""/>
    <x v="86"/>
    <n v="2018"/>
    <n v="17727915"/>
    <x v="18"/>
    <x v="37"/>
    <x v="37"/>
    <n v="7361"/>
    <s v="Ejstrupholm"/>
    <n v="756"/>
    <n v="151"/>
    <x v="16"/>
    <m/>
    <s v="DC"/>
    <s v="Decentralt værk"/>
    <n v="353000"/>
    <n v="350030"/>
    <x v="72"/>
    <x v="3"/>
    <s v="fvv"/>
    <d v="2011-07-01T00:00:00"/>
    <m/>
    <n v="5.4"/>
    <n v="0"/>
    <n v="5.4"/>
    <x v="2322"/>
    <n v="10.63836"/>
    <n v="10.213200000000001"/>
    <n v="0"/>
    <n v="0"/>
    <n v="1"/>
    <n v="0"/>
    <n v="0"/>
    <x v="0"/>
    <x v="0"/>
    <m/>
    <m/>
    <m/>
    <m/>
    <m/>
    <m/>
    <m/>
    <m/>
    <m/>
    <m/>
    <m/>
    <m/>
    <m/>
    <m/>
    <m/>
    <n v="10.63836"/>
    <m/>
    <m/>
    <s v="518147,5"/>
    <s v="6204228,41"/>
    <n v="0"/>
    <n v="10.63836"/>
    <n v="0"/>
  </r>
  <r>
    <n v="107"/>
    <x v="38"/>
    <s v=""/>
    <x v="87"/>
    <n v="2018"/>
    <n v="60183112"/>
    <x v="19"/>
    <x v="38"/>
    <x v="38"/>
    <n v="3450"/>
    <s v="Allerød"/>
    <n v="201"/>
    <n v="17"/>
    <x v="17"/>
    <m/>
    <s v="FJ"/>
    <s v="Fjernvarmeværk"/>
    <n v="353000"/>
    <n v="350030"/>
    <x v="73"/>
    <x v="0"/>
    <s v="fvv"/>
    <d v="1974-01-01T00:00:00"/>
    <m/>
    <n v="6"/>
    <n v="0"/>
    <n v="6"/>
    <x v="2323"/>
    <n v="19.361339999999998"/>
    <n v="19.361339999999998"/>
    <n v="0"/>
    <n v="0"/>
    <n v="1"/>
    <n v="0"/>
    <n v="0"/>
    <x v="0"/>
    <x v="0"/>
    <m/>
    <m/>
    <m/>
    <m/>
    <m/>
    <m/>
    <n v="21.039282"/>
    <m/>
    <m/>
    <m/>
    <m/>
    <m/>
    <m/>
    <m/>
    <m/>
    <m/>
    <m/>
    <m/>
    <s v="708841,11"/>
    <s v="6196267"/>
    <n v="21.039282"/>
    <n v="0"/>
    <n v="0"/>
  </r>
  <r>
    <n v="107"/>
    <x v="858"/>
    <s v=""/>
    <x v="1961"/>
    <n v="2018"/>
    <n v="60183112"/>
    <x v="19"/>
    <x v="856"/>
    <x v="39"/>
    <n v="3450"/>
    <s v="Allerød"/>
    <n v="201"/>
    <n v="17"/>
    <x v="17"/>
    <m/>
    <s v="DC"/>
    <s v="Decentralt værk"/>
    <n v="351100"/>
    <n v="350010"/>
    <x v="1"/>
    <x v="1"/>
    <s v="kvt"/>
    <d v="1992-01-01T00:00:00"/>
    <m/>
    <n v="2.85"/>
    <n v="0.97"/>
    <n v="1.45"/>
    <x v="2324"/>
    <n v="6.9839999999999999E-2"/>
    <n v="6.9839999999999999E-2"/>
    <n v="3.78E-2"/>
    <n v="3.78E-2"/>
    <n v="0.29811196778177956"/>
    <n v="0.70188803221822038"/>
    <n v="0"/>
    <x v="0"/>
    <x v="0"/>
    <m/>
    <m/>
    <m/>
    <m/>
    <m/>
    <m/>
    <n v="0.117137196"/>
    <m/>
    <m/>
    <m/>
    <m/>
    <m/>
    <m/>
    <m/>
    <m/>
    <m/>
    <m/>
    <m/>
    <s v="709493,86"/>
    <s v="6197971,25"/>
    <n v="0.117137196"/>
    <n v="0"/>
    <n v="0"/>
  </r>
  <r>
    <n v="107"/>
    <x v="893"/>
    <s v=""/>
    <x v="2002"/>
    <n v="2018"/>
    <n v="60183112"/>
    <x v="19"/>
    <x v="891"/>
    <x v="511"/>
    <n v="3450"/>
    <s v="Allerød"/>
    <n v="201"/>
    <n v="17"/>
    <x v="17"/>
    <m/>
    <s v="DC"/>
    <s v="Decentralt værk"/>
    <n v="351100"/>
    <n v="350010"/>
    <x v="1"/>
    <x v="1"/>
    <s v="kvt"/>
    <d v="1992-01-01T00:00:00"/>
    <m/>
    <n v="2.85"/>
    <n v="0.99"/>
    <n v="1.59"/>
    <x v="2325"/>
    <n v="0.23616000000000001"/>
    <n v="0.23616000000000001"/>
    <n v="0.14688000000000001"/>
    <n v="0.14688000000000001"/>
    <n v="0.274447843153727"/>
    <n v="0.72555215684627306"/>
    <n v="0"/>
    <x v="0"/>
    <x v="0"/>
    <m/>
    <m/>
    <m/>
    <m/>
    <m/>
    <m/>
    <n v="0.43024568399999996"/>
    <m/>
    <m/>
    <m/>
    <m/>
    <m/>
    <m/>
    <m/>
    <m/>
    <m/>
    <m/>
    <m/>
    <s v="708923"/>
    <s v="6196474"/>
    <n v="0.43024568399999996"/>
    <n v="0"/>
    <n v="0"/>
  </r>
  <r>
    <n v="107"/>
    <x v="39"/>
    <s v=""/>
    <x v="88"/>
    <n v="2018"/>
    <n v="60183112"/>
    <x v="19"/>
    <x v="39"/>
    <x v="39"/>
    <n v="3450"/>
    <s v="Allerød"/>
    <n v="201"/>
    <n v="17"/>
    <x v="17"/>
    <m/>
    <s v="FJ"/>
    <s v="Fjernvarmeværk"/>
    <n v="353000"/>
    <n v="350030"/>
    <x v="74"/>
    <x v="0"/>
    <s v="fvv"/>
    <d v="1970-01-01T00:00:00"/>
    <m/>
    <n v="7.68"/>
    <n v="0"/>
    <n v="7.68"/>
    <x v="2326"/>
    <n v="28.450800000000001"/>
    <n v="28.450800000000001"/>
    <n v="0"/>
    <n v="0"/>
    <n v="1"/>
    <n v="0"/>
    <n v="0"/>
    <x v="0"/>
    <x v="0"/>
    <m/>
    <m/>
    <m/>
    <m/>
    <m/>
    <m/>
    <n v="31.2967908"/>
    <m/>
    <m/>
    <m/>
    <m/>
    <m/>
    <m/>
    <m/>
    <m/>
    <m/>
    <m/>
    <m/>
    <s v="709493,86"/>
    <s v="6197971,25"/>
    <n v="31.2967908"/>
    <n v="0"/>
    <n v="0"/>
  </r>
  <r>
    <n v="107"/>
    <x v="40"/>
    <s v=""/>
    <x v="89"/>
    <n v="2018"/>
    <n v="60183112"/>
    <x v="19"/>
    <x v="40"/>
    <x v="40"/>
    <n v="3450"/>
    <s v="Allerød"/>
    <n v="201"/>
    <m/>
    <x v="18"/>
    <m/>
    <s v="LO"/>
    <s v="Lokalt værk"/>
    <n v="852010"/>
    <n v="850010"/>
    <x v="75"/>
    <x v="1"/>
    <s v="pev"/>
    <d v="2015-01-01T00:00:00"/>
    <m/>
    <n v="0.1"/>
    <n v="0.04"/>
    <n v="0.06"/>
    <x v="21"/>
    <n v="0"/>
    <n v="0"/>
    <n v="0"/>
    <n v="0"/>
    <n v="0"/>
    <n v="0"/>
    <n v="1"/>
    <x v="0"/>
    <x v="0"/>
    <m/>
    <m/>
    <m/>
    <m/>
    <m/>
    <m/>
    <n v="0"/>
    <m/>
    <m/>
    <m/>
    <m/>
    <m/>
    <m/>
    <m/>
    <m/>
    <m/>
    <m/>
    <m/>
    <s v="709258,03"/>
    <s v="6195010,72"/>
    <n v="0"/>
    <n v="0"/>
    <n v="0"/>
  </r>
  <r>
    <n v="107"/>
    <x v="41"/>
    <s v=""/>
    <x v="90"/>
    <n v="2018"/>
    <n v="60183112"/>
    <x v="19"/>
    <x v="41"/>
    <x v="41"/>
    <n v="3450"/>
    <s v="Allerød"/>
    <n v="201"/>
    <m/>
    <x v="18"/>
    <m/>
    <s v="LO"/>
    <s v="Lokalt værk"/>
    <n v="841100"/>
    <n v="840010"/>
    <x v="75"/>
    <x v="1"/>
    <s v="pev"/>
    <d v="2015-01-01T00:00:00"/>
    <m/>
    <n v="0.15"/>
    <n v="0.06"/>
    <n v="0.09"/>
    <x v="21"/>
    <n v="0"/>
    <n v="0"/>
    <n v="0"/>
    <n v="0"/>
    <n v="0"/>
    <n v="0"/>
    <n v="1"/>
    <x v="0"/>
    <x v="0"/>
    <m/>
    <m/>
    <m/>
    <m/>
    <m/>
    <m/>
    <n v="0"/>
    <m/>
    <m/>
    <m/>
    <m/>
    <m/>
    <m/>
    <m/>
    <m/>
    <m/>
    <m/>
    <m/>
    <s v="708356,9"/>
    <s v="6196142,55"/>
    <n v="0"/>
    <n v="0"/>
    <n v="0"/>
  </r>
  <r>
    <n v="107"/>
    <x v="42"/>
    <s v=""/>
    <x v="91"/>
    <n v="2018"/>
    <n v="60183112"/>
    <x v="19"/>
    <x v="42"/>
    <x v="42"/>
    <n v="3450"/>
    <s v="Allerød"/>
    <n v="201"/>
    <m/>
    <x v="18"/>
    <m/>
    <s v="LO"/>
    <s v="Lokalt værk"/>
    <n v="852010"/>
    <n v="850010"/>
    <x v="14"/>
    <x v="1"/>
    <s v="pev"/>
    <d v="2015-01-01T00:00:00"/>
    <m/>
    <n v="7.4999999999999997E-2"/>
    <n v="0.03"/>
    <n v="4.4999999999999998E-2"/>
    <x v="21"/>
    <n v="0"/>
    <n v="0"/>
    <n v="0"/>
    <n v="0"/>
    <n v="0"/>
    <n v="0"/>
    <n v="1"/>
    <x v="0"/>
    <x v="0"/>
    <m/>
    <m/>
    <m/>
    <m/>
    <m/>
    <m/>
    <n v="0"/>
    <m/>
    <m/>
    <m/>
    <m/>
    <m/>
    <m/>
    <m/>
    <m/>
    <m/>
    <m/>
    <m/>
    <s v="711881,17"/>
    <s v="6196378,61"/>
    <n v="0"/>
    <n v="0"/>
    <n v="0"/>
  </r>
  <r>
    <n v="107"/>
    <x v="43"/>
    <s v=""/>
    <x v="92"/>
    <n v="2018"/>
    <n v="60183112"/>
    <x v="19"/>
    <x v="43"/>
    <x v="43"/>
    <n v="3450"/>
    <s v="Allerød"/>
    <n v="201"/>
    <m/>
    <x v="18"/>
    <m/>
    <s v="LO"/>
    <s v="Lokalt værk"/>
    <n v="852010"/>
    <n v="850010"/>
    <x v="14"/>
    <x v="1"/>
    <s v="pev"/>
    <d v="2015-01-01T00:00:00"/>
    <m/>
    <n v="7.4999999999999997E-2"/>
    <n v="0.03"/>
    <n v="4.4999999999999998E-2"/>
    <x v="21"/>
    <n v="0"/>
    <n v="0"/>
    <n v="0"/>
    <n v="0"/>
    <n v="0"/>
    <n v="0"/>
    <n v="1"/>
    <x v="0"/>
    <x v="0"/>
    <m/>
    <m/>
    <m/>
    <m/>
    <m/>
    <m/>
    <n v="0"/>
    <m/>
    <m/>
    <m/>
    <m/>
    <m/>
    <m/>
    <m/>
    <m/>
    <m/>
    <m/>
    <m/>
    <s v="709286,15"/>
    <s v="6196874,62"/>
    <n v="0"/>
    <n v="0"/>
    <n v="0"/>
  </r>
  <r>
    <n v="107"/>
    <x v="44"/>
    <s v=""/>
    <x v="93"/>
    <n v="2018"/>
    <n v="60183112"/>
    <x v="19"/>
    <x v="44"/>
    <x v="44"/>
    <n v="3540"/>
    <s v="Lynge"/>
    <n v="201"/>
    <m/>
    <x v="18"/>
    <m/>
    <s v="LO"/>
    <s v="Lokalt værk"/>
    <n v="852010"/>
    <n v="850010"/>
    <x v="14"/>
    <x v="1"/>
    <s v="pev"/>
    <d v="2015-01-01T00:00:00"/>
    <m/>
    <n v="7.4999999999999997E-2"/>
    <n v="0.03"/>
    <n v="4.4999999999999998E-2"/>
    <x v="21"/>
    <n v="0"/>
    <n v="0"/>
    <n v="0"/>
    <n v="0"/>
    <n v="0"/>
    <n v="0"/>
    <n v="1"/>
    <x v="0"/>
    <x v="0"/>
    <m/>
    <m/>
    <m/>
    <m/>
    <m/>
    <m/>
    <n v="0"/>
    <m/>
    <m/>
    <m/>
    <m/>
    <m/>
    <m/>
    <m/>
    <m/>
    <m/>
    <m/>
    <m/>
    <s v="705644,6"/>
    <s v="6193532,94"/>
    <n v="0"/>
    <n v="0"/>
    <n v="0"/>
  </r>
  <r>
    <n v="109"/>
    <x v="45"/>
    <s v=""/>
    <x v="94"/>
    <n v="2018"/>
    <n v="10663210"/>
    <x v="20"/>
    <x v="45"/>
    <x v="45"/>
    <n v="3520"/>
    <s v="Farum"/>
    <n v="190"/>
    <n v="18"/>
    <x v="19"/>
    <n v="1"/>
    <s v="FJ"/>
    <s v="Fjernvarmeværk"/>
    <n v="353000"/>
    <n v="350030"/>
    <x v="16"/>
    <x v="0"/>
    <s v="fvv"/>
    <d v="1973-11-09T00:00:00"/>
    <m/>
    <n v="7.3"/>
    <n v="0"/>
    <n v="8.9"/>
    <x v="2327"/>
    <n v="44.76"/>
    <n v="44.76"/>
    <n v="0"/>
    <n v="0"/>
    <n v="1"/>
    <n v="0"/>
    <n v="0"/>
    <x v="0"/>
    <x v="0"/>
    <m/>
    <m/>
    <m/>
    <n v="0"/>
    <m/>
    <m/>
    <n v="45.258000000000003"/>
    <m/>
    <m/>
    <m/>
    <m/>
    <m/>
    <m/>
    <m/>
    <m/>
    <m/>
    <m/>
    <m/>
    <s v="712364,96"/>
    <s v="6190528,26"/>
    <n v="45.258000000000003"/>
    <n v="0"/>
    <n v="0"/>
  </r>
  <r>
    <n v="109"/>
    <x v="45"/>
    <s v=""/>
    <x v="95"/>
    <n v="2018"/>
    <n v="10663210"/>
    <x v="20"/>
    <x v="45"/>
    <x v="45"/>
    <n v="3520"/>
    <s v="Farum"/>
    <n v="190"/>
    <n v="18"/>
    <x v="19"/>
    <n v="1"/>
    <s v="FJ"/>
    <s v="Fjernvarmeværk"/>
    <n v="353000"/>
    <n v="350030"/>
    <x v="76"/>
    <x v="0"/>
    <s v="fvv"/>
    <d v="1971-01-01T00:00:00"/>
    <m/>
    <n v="7.3"/>
    <n v="0"/>
    <n v="6.8"/>
    <x v="2328"/>
    <n v="0.155"/>
    <n v="0.155"/>
    <n v="0"/>
    <n v="0"/>
    <n v="1"/>
    <n v="0"/>
    <n v="0"/>
    <x v="0"/>
    <x v="0"/>
    <m/>
    <m/>
    <m/>
    <n v="0"/>
    <m/>
    <m/>
    <n v="0.156"/>
    <m/>
    <m/>
    <m/>
    <m/>
    <m/>
    <m/>
    <m/>
    <m/>
    <m/>
    <m/>
    <m/>
    <s v="712364,96"/>
    <s v="6190528,26"/>
    <n v="0.156"/>
    <n v="0"/>
    <n v="0"/>
  </r>
  <r>
    <n v="109"/>
    <x v="45"/>
    <s v=""/>
    <x v="96"/>
    <n v="2018"/>
    <n v="10663210"/>
    <x v="20"/>
    <x v="45"/>
    <x v="45"/>
    <n v="3520"/>
    <s v="Farum"/>
    <n v="190"/>
    <n v="18"/>
    <x v="19"/>
    <n v="1"/>
    <s v="FJ"/>
    <s v="Fjernvarmeværk"/>
    <n v="353000"/>
    <n v="350030"/>
    <x v="4"/>
    <x v="0"/>
    <s v="fvv"/>
    <d v="1971-01-01T00:00:00"/>
    <m/>
    <n v="7.3"/>
    <n v="0"/>
    <n v="8.9"/>
    <x v="2329"/>
    <n v="40.591000000000001"/>
    <n v="40.591000000000001"/>
    <n v="0"/>
    <n v="0"/>
    <n v="1"/>
    <n v="0"/>
    <n v="0"/>
    <x v="0"/>
    <x v="0"/>
    <m/>
    <m/>
    <m/>
    <n v="0"/>
    <m/>
    <m/>
    <n v="39.646000000000001"/>
    <m/>
    <m/>
    <m/>
    <m/>
    <m/>
    <m/>
    <m/>
    <m/>
    <m/>
    <m/>
    <m/>
    <s v="712364,96"/>
    <s v="6190528,26"/>
    <n v="39.646000000000001"/>
    <n v="0"/>
    <n v="0"/>
  </r>
  <r>
    <n v="109"/>
    <x v="46"/>
    <s v=""/>
    <x v="97"/>
    <n v="2018"/>
    <n v="10663210"/>
    <x v="20"/>
    <x v="46"/>
    <x v="46"/>
    <n v="3520"/>
    <s v="Farum"/>
    <n v="190"/>
    <n v="18"/>
    <x v="19"/>
    <n v="1"/>
    <s v="FJ"/>
    <s v="Fjernvarmeværk"/>
    <n v="353000"/>
    <n v="350030"/>
    <x v="13"/>
    <x v="0"/>
    <s v="fvv"/>
    <d v="1977-01-01T00:00:00"/>
    <m/>
    <n v="9.3000000000000007"/>
    <n v="0"/>
    <n v="9.3000000000000007"/>
    <x v="2330"/>
    <n v="4.1360000000000001"/>
    <n v="4.1360000000000001"/>
    <n v="0"/>
    <n v="0"/>
    <n v="1"/>
    <n v="0"/>
    <n v="0"/>
    <x v="0"/>
    <x v="0"/>
    <m/>
    <m/>
    <m/>
    <m/>
    <m/>
    <m/>
    <n v="4.2610000000000001"/>
    <m/>
    <m/>
    <m/>
    <m/>
    <m/>
    <m/>
    <m/>
    <m/>
    <m/>
    <m/>
    <m/>
    <s v="711082,59"/>
    <s v="6190895,86"/>
    <n v="4.2610000000000001"/>
    <n v="0"/>
    <n v="0"/>
  </r>
  <r>
    <n v="109"/>
    <x v="46"/>
    <s v=""/>
    <x v="98"/>
    <n v="2018"/>
    <n v="10663210"/>
    <x v="20"/>
    <x v="46"/>
    <x v="46"/>
    <n v="3520"/>
    <s v="Farum"/>
    <n v="190"/>
    <n v="18"/>
    <x v="19"/>
    <n v="1"/>
    <s v="FJ"/>
    <s v="Fjernvarmeværk"/>
    <n v="353000"/>
    <n v="350030"/>
    <x v="16"/>
    <x v="0"/>
    <s v="fvv"/>
    <d v="1980-01-01T00:00:00"/>
    <m/>
    <n v="9.3000000000000007"/>
    <n v="0"/>
    <n v="9.3000000000000007"/>
    <x v="2331"/>
    <n v="71.683999999999997"/>
    <n v="71.683999999999997"/>
    <n v="0"/>
    <n v="0"/>
    <n v="1"/>
    <n v="0"/>
    <n v="0"/>
    <x v="0"/>
    <x v="0"/>
    <m/>
    <m/>
    <m/>
    <m/>
    <m/>
    <m/>
    <n v="73.855000000000004"/>
    <m/>
    <m/>
    <m/>
    <m/>
    <m/>
    <m/>
    <m/>
    <m/>
    <m/>
    <m/>
    <m/>
    <s v="711082,59"/>
    <s v="6190895,86"/>
    <n v="73.855000000000004"/>
    <n v="0"/>
    <n v="0"/>
  </r>
  <r>
    <n v="109"/>
    <x v="46"/>
    <s v=""/>
    <x v="99"/>
    <n v="2018"/>
    <n v="10663210"/>
    <x v="20"/>
    <x v="46"/>
    <x v="46"/>
    <n v="3520"/>
    <s v="Farum"/>
    <n v="190"/>
    <n v="18"/>
    <x v="19"/>
    <n v="1"/>
    <s v="FJ"/>
    <s v="Fjernvarmeværk"/>
    <n v="353000"/>
    <n v="350030"/>
    <x v="76"/>
    <x v="0"/>
    <s v="fvv"/>
    <d v="1980-01-01T00:00:00"/>
    <m/>
    <n v="11.6"/>
    <n v="0"/>
    <n v="11.6"/>
    <x v="2332"/>
    <n v="95.001000000000005"/>
    <n v="95.001000000000005"/>
    <n v="0"/>
    <n v="0"/>
    <n v="1"/>
    <n v="0"/>
    <n v="0"/>
    <x v="0"/>
    <x v="0"/>
    <m/>
    <m/>
    <m/>
    <m/>
    <m/>
    <m/>
    <n v="91.887"/>
    <m/>
    <m/>
    <m/>
    <m/>
    <m/>
    <m/>
    <m/>
    <m/>
    <m/>
    <m/>
    <m/>
    <s v="711082,59"/>
    <s v="6190895,86"/>
    <n v="91.887"/>
    <n v="0"/>
    <n v="0"/>
  </r>
  <r>
    <n v="110"/>
    <x v="47"/>
    <s v=""/>
    <x v="100"/>
    <n v="2018"/>
    <n v="35478116"/>
    <x v="21"/>
    <x v="47"/>
    <x v="47"/>
    <n v="7000"/>
    <s v="Fredericia"/>
    <n v="607"/>
    <n v="81"/>
    <x v="20"/>
    <n v="1"/>
    <s v="FJ"/>
    <s v="Fjernvarmeværk"/>
    <n v="353000"/>
    <n v="350030"/>
    <x v="13"/>
    <x v="0"/>
    <s v="fvv"/>
    <d v="2007-11-12T00:00:00"/>
    <m/>
    <n v="10"/>
    <n v="0"/>
    <n v="10"/>
    <x v="2333"/>
    <n v="0.245"/>
    <n v="0.245"/>
    <n v="0"/>
    <n v="0"/>
    <n v="1"/>
    <n v="0"/>
    <n v="0"/>
    <x v="0"/>
    <x v="0"/>
    <m/>
    <m/>
    <m/>
    <n v="0.28588389999999997"/>
    <m/>
    <m/>
    <m/>
    <m/>
    <m/>
    <m/>
    <m/>
    <m/>
    <m/>
    <m/>
    <m/>
    <m/>
    <m/>
    <m/>
    <s v="547937,91"/>
    <s v="6158171,81"/>
    <n v="0.28588389999999997"/>
    <n v="0"/>
    <n v="0"/>
  </r>
  <r>
    <n v="110"/>
    <x v="47"/>
    <s v=""/>
    <x v="101"/>
    <n v="2018"/>
    <n v="35478116"/>
    <x v="21"/>
    <x v="47"/>
    <x v="47"/>
    <n v="7000"/>
    <s v="Fredericia"/>
    <n v="607"/>
    <n v="81"/>
    <x v="20"/>
    <n v="1"/>
    <s v="FJ"/>
    <s v="Fjernvarmeværk"/>
    <n v="353000"/>
    <n v="350030"/>
    <x v="16"/>
    <x v="0"/>
    <s v="fvv"/>
    <d v="2007-11-12T00:00:00"/>
    <m/>
    <n v="10"/>
    <n v="0"/>
    <n v="10"/>
    <x v="2334"/>
    <n v="7.2999999999999995E-2"/>
    <n v="7.2999999999999995E-2"/>
    <n v="0"/>
    <n v="0"/>
    <n v="1"/>
    <n v="0"/>
    <n v="0"/>
    <x v="0"/>
    <x v="0"/>
    <m/>
    <m/>
    <m/>
    <n v="8.5370599999999991E-2"/>
    <m/>
    <m/>
    <m/>
    <m/>
    <m/>
    <m/>
    <m/>
    <m/>
    <m/>
    <m/>
    <m/>
    <m/>
    <m/>
    <m/>
    <s v="547937,91"/>
    <s v="6158171,81"/>
    <n v="8.5370599999999991E-2"/>
    <n v="0"/>
    <n v="0"/>
  </r>
  <r>
    <n v="110"/>
    <x v="47"/>
    <s v=""/>
    <x v="102"/>
    <n v="2018"/>
    <n v="35478116"/>
    <x v="21"/>
    <x v="47"/>
    <x v="47"/>
    <n v="7000"/>
    <s v="Fredericia"/>
    <n v="607"/>
    <n v="81"/>
    <x v="20"/>
    <n v="1"/>
    <s v="FJ"/>
    <s v="Fjernvarmeværk"/>
    <n v="353000"/>
    <n v="350030"/>
    <x v="76"/>
    <x v="0"/>
    <s v="fvv"/>
    <d v="2007-11-12T00:00:00"/>
    <m/>
    <n v="10"/>
    <n v="0"/>
    <n v="10"/>
    <x v="2335"/>
    <n v="0.22600000000000001"/>
    <n v="0.22600000000000001"/>
    <n v="0"/>
    <n v="0"/>
    <n v="1"/>
    <n v="0"/>
    <n v="0"/>
    <x v="0"/>
    <x v="0"/>
    <m/>
    <m/>
    <m/>
    <n v="0.26472059999999997"/>
    <m/>
    <m/>
    <m/>
    <m/>
    <m/>
    <m/>
    <m/>
    <m/>
    <m/>
    <m/>
    <m/>
    <m/>
    <m/>
    <m/>
    <s v="547937,91"/>
    <s v="6158171,81"/>
    <n v="0.26472059999999997"/>
    <n v="0"/>
    <n v="0"/>
  </r>
  <r>
    <n v="110"/>
    <x v="48"/>
    <s v=""/>
    <x v="103"/>
    <n v="2018"/>
    <n v="35478116"/>
    <x v="21"/>
    <x v="48"/>
    <x v="48"/>
    <n v="7000"/>
    <s v="Fredericia"/>
    <n v="607"/>
    <n v="81"/>
    <x v="20"/>
    <n v="1"/>
    <s v="FJ"/>
    <s v="Fjernvarmeværk"/>
    <n v="353000"/>
    <n v="350030"/>
    <x v="13"/>
    <x v="0"/>
    <s v="fvv"/>
    <d v="2000-10-01T00:00:00"/>
    <m/>
    <n v="6"/>
    <n v="0"/>
    <n v="6"/>
    <x v="2336"/>
    <n v="0.12759999999999999"/>
    <n v="0.12759999999999999"/>
    <n v="0"/>
    <n v="0"/>
    <n v="1"/>
    <n v="0"/>
    <n v="0"/>
    <x v="0"/>
    <x v="0"/>
    <m/>
    <m/>
    <m/>
    <n v="0.14563220000000002"/>
    <m/>
    <m/>
    <m/>
    <m/>
    <m/>
    <m/>
    <m/>
    <m/>
    <m/>
    <m/>
    <m/>
    <m/>
    <m/>
    <m/>
    <s v="545327,51"/>
    <s v="6158192,24"/>
    <n v="0.14563220000000002"/>
    <n v="0"/>
    <n v="0"/>
  </r>
  <r>
    <n v="110"/>
    <x v="48"/>
    <s v=""/>
    <x v="104"/>
    <n v="2018"/>
    <n v="35478116"/>
    <x v="21"/>
    <x v="48"/>
    <x v="48"/>
    <n v="7000"/>
    <s v="Fredericia"/>
    <n v="607"/>
    <n v="81"/>
    <x v="20"/>
    <n v="1"/>
    <s v="FJ"/>
    <s v="Fjernvarmeværk"/>
    <n v="353000"/>
    <n v="350030"/>
    <x v="16"/>
    <x v="0"/>
    <s v="fvv"/>
    <d v="1982-01-01T00:00:00"/>
    <m/>
    <n v="7.4"/>
    <n v="0"/>
    <n v="7.4"/>
    <x v="2337"/>
    <n v="0.98499999999999999"/>
    <n v="0.98499999999999999"/>
    <n v="0"/>
    <n v="0"/>
    <n v="1"/>
    <n v="0"/>
    <n v="0"/>
    <x v="0"/>
    <x v="0"/>
    <m/>
    <m/>
    <m/>
    <n v="1.1245244999999999"/>
    <m/>
    <m/>
    <m/>
    <m/>
    <m/>
    <m/>
    <m/>
    <m/>
    <m/>
    <m/>
    <m/>
    <m/>
    <m/>
    <m/>
    <s v="545327,51"/>
    <s v="6158192,24"/>
    <n v="1.1245244999999999"/>
    <n v="0"/>
    <n v="0"/>
  </r>
  <r>
    <n v="110"/>
    <x v="48"/>
    <s v=""/>
    <x v="105"/>
    <n v="2018"/>
    <n v="35478116"/>
    <x v="21"/>
    <x v="48"/>
    <x v="48"/>
    <n v="7000"/>
    <s v="Fredericia"/>
    <n v="607"/>
    <n v="81"/>
    <x v="20"/>
    <n v="1"/>
    <s v="FJ"/>
    <s v="Fjernvarmeværk"/>
    <n v="353000"/>
    <n v="350030"/>
    <x v="76"/>
    <x v="0"/>
    <s v="fvv"/>
    <d v="2000-10-01T00:00:00"/>
    <m/>
    <n v="7.5"/>
    <n v="0"/>
    <n v="7.5"/>
    <x v="2338"/>
    <n v="0.64329999999999998"/>
    <n v="0.64329999999999998"/>
    <n v="0"/>
    <n v="0"/>
    <n v="1"/>
    <n v="0"/>
    <n v="0"/>
    <x v="0"/>
    <x v="0"/>
    <m/>
    <m/>
    <m/>
    <n v="0.73533500000000007"/>
    <m/>
    <m/>
    <m/>
    <m/>
    <m/>
    <m/>
    <m/>
    <m/>
    <m/>
    <m/>
    <m/>
    <m/>
    <m/>
    <m/>
    <s v="545327,51"/>
    <s v="6158192,24"/>
    <n v="0.73533500000000007"/>
    <n v="0"/>
    <n v="0"/>
  </r>
  <r>
    <n v="110"/>
    <x v="48"/>
    <s v=""/>
    <x v="106"/>
    <n v="2018"/>
    <n v="35478116"/>
    <x v="21"/>
    <x v="48"/>
    <x v="48"/>
    <n v="7000"/>
    <s v="Fredericia"/>
    <n v="607"/>
    <n v="81"/>
    <x v="20"/>
    <n v="1"/>
    <s v="FJ"/>
    <s v="Fjernvarmeværk"/>
    <n v="353000"/>
    <n v="350030"/>
    <x v="4"/>
    <x v="0"/>
    <s v="fvv"/>
    <d v="1979-01-01T00:00:00"/>
    <m/>
    <n v="9.3000000000000007"/>
    <n v="0"/>
    <n v="9.3000000000000007"/>
    <x v="2339"/>
    <n v="2.316E-2"/>
    <n v="2.316E-2"/>
    <n v="0"/>
    <n v="0"/>
    <n v="1"/>
    <n v="0"/>
    <n v="0"/>
    <x v="0"/>
    <x v="0"/>
    <m/>
    <m/>
    <m/>
    <n v="2.7619900000000003E-2"/>
    <m/>
    <m/>
    <m/>
    <m/>
    <m/>
    <m/>
    <m/>
    <m/>
    <m/>
    <m/>
    <m/>
    <m/>
    <m/>
    <m/>
    <s v="545327,51"/>
    <s v="6158192,24"/>
    <n v="2.7619900000000003E-2"/>
    <n v="0"/>
    <n v="0"/>
  </r>
  <r>
    <n v="110"/>
    <x v="49"/>
    <s v=""/>
    <x v="107"/>
    <n v="2018"/>
    <n v="35478116"/>
    <x v="21"/>
    <x v="49"/>
    <x v="49"/>
    <n v="7000"/>
    <s v="Fredericia"/>
    <n v="607"/>
    <n v="81"/>
    <x v="20"/>
    <m/>
    <s v="FJ"/>
    <s v="Fjernvarmeværk"/>
    <n v="353000"/>
    <n v="350030"/>
    <x v="13"/>
    <x v="0"/>
    <s v="fvv"/>
    <d v="1980-01-01T00:00:00"/>
    <m/>
    <n v="9"/>
    <n v="0"/>
    <n v="9"/>
    <x v="2340"/>
    <n v="0.46663100000000002"/>
    <n v="0.46663100000000002"/>
    <n v="0"/>
    <n v="0"/>
    <n v="1"/>
    <n v="0"/>
    <n v="0"/>
    <x v="0"/>
    <x v="0"/>
    <m/>
    <m/>
    <m/>
    <n v="0.52477810000000003"/>
    <m/>
    <m/>
    <m/>
    <m/>
    <m/>
    <m/>
    <m/>
    <m/>
    <m/>
    <m/>
    <m/>
    <m/>
    <m/>
    <m/>
    <s v="547270,22"/>
    <s v="6159271,94"/>
    <n v="0.52477810000000003"/>
    <n v="0"/>
    <n v="0"/>
  </r>
  <r>
    <n v="110"/>
    <x v="49"/>
    <s v=""/>
    <x v="108"/>
    <n v="2018"/>
    <n v="35478116"/>
    <x v="21"/>
    <x v="49"/>
    <x v="49"/>
    <n v="7000"/>
    <s v="Fredericia"/>
    <n v="607"/>
    <n v="81"/>
    <x v="20"/>
    <m/>
    <s v="FJ"/>
    <s v="Fjernvarmeværk"/>
    <n v="353000"/>
    <n v="350030"/>
    <x v="16"/>
    <x v="0"/>
    <s v="fvv"/>
    <d v="1980-01-01T00:00:00"/>
    <m/>
    <n v="9"/>
    <n v="0"/>
    <n v="9"/>
    <x v="2341"/>
    <n v="0.82735999999999998"/>
    <n v="0.82735999999999998"/>
    <n v="0"/>
    <n v="0"/>
    <n v="1"/>
    <n v="0"/>
    <n v="0"/>
    <x v="0"/>
    <x v="0"/>
    <m/>
    <m/>
    <m/>
    <n v="0.93046779999999996"/>
    <m/>
    <m/>
    <m/>
    <m/>
    <m/>
    <m/>
    <m/>
    <m/>
    <m/>
    <m/>
    <m/>
    <m/>
    <m/>
    <m/>
    <s v="547270,22"/>
    <s v="6159271,94"/>
    <n v="0.93046779999999996"/>
    <n v="0"/>
    <n v="0"/>
  </r>
  <r>
    <n v="110"/>
    <x v="50"/>
    <s v=""/>
    <x v="109"/>
    <n v="2018"/>
    <n v="35478116"/>
    <x v="21"/>
    <x v="50"/>
    <x v="50"/>
    <n v="7000"/>
    <s v="Fredericia"/>
    <n v="607"/>
    <n v="81"/>
    <x v="20"/>
    <m/>
    <s v="FJ"/>
    <s v="Fjernvarmeværk"/>
    <n v="353000"/>
    <n v="350030"/>
    <x v="13"/>
    <x v="0"/>
    <s v="fvv"/>
    <d v="1978-01-01T00:00:00"/>
    <m/>
    <n v="4.6500000000000004"/>
    <n v="0"/>
    <n v="4.6500000000000004"/>
    <x v="1051"/>
    <n v="6.5040000000000002E-3"/>
    <n v="6.5040000000000002E-3"/>
    <n v="0"/>
    <n v="0"/>
    <n v="1"/>
    <n v="0"/>
    <n v="0"/>
    <x v="0"/>
    <x v="0"/>
    <m/>
    <m/>
    <m/>
    <n v="8.9674999999999998E-3"/>
    <m/>
    <m/>
    <m/>
    <m/>
    <m/>
    <m/>
    <m/>
    <m/>
    <m/>
    <m/>
    <m/>
    <m/>
    <m/>
    <m/>
    <s v="548425,62"/>
    <s v="6160707,68"/>
    <n v="8.9674999999999998E-3"/>
    <n v="0"/>
    <n v="0"/>
  </r>
  <r>
    <n v="110"/>
    <x v="50"/>
    <s v=""/>
    <x v="110"/>
    <n v="2018"/>
    <n v="35478116"/>
    <x v="21"/>
    <x v="50"/>
    <x v="50"/>
    <n v="7000"/>
    <s v="Fredericia"/>
    <n v="607"/>
    <n v="81"/>
    <x v="20"/>
    <m/>
    <s v="FJ"/>
    <s v="Fjernvarmeværk"/>
    <n v="353000"/>
    <n v="350030"/>
    <x v="16"/>
    <x v="0"/>
    <s v="fvv"/>
    <d v="1984-01-01T00:00:00"/>
    <m/>
    <n v="2.33"/>
    <n v="0"/>
    <n v="2.33"/>
    <x v="317"/>
    <n v="2.5489999999999999E-2"/>
    <n v="2.5489999999999999E-2"/>
    <n v="0"/>
    <n v="0"/>
    <n v="1"/>
    <n v="0"/>
    <n v="0"/>
    <x v="0"/>
    <x v="0"/>
    <m/>
    <m/>
    <m/>
    <n v="3.5152599999999999E-2"/>
    <m/>
    <m/>
    <m/>
    <m/>
    <m/>
    <m/>
    <m/>
    <m/>
    <m/>
    <m/>
    <m/>
    <m/>
    <m/>
    <m/>
    <s v="548425,62"/>
    <s v="6160707,68"/>
    <n v="3.5152599999999999E-2"/>
    <n v="0"/>
    <n v="0"/>
  </r>
  <r>
    <n v="111"/>
    <x v="51"/>
    <s v=""/>
    <x v="111"/>
    <n v="2018"/>
    <n v="26262119"/>
    <x v="22"/>
    <x v="51"/>
    <x v="51"/>
    <n v="5260"/>
    <s v="Odense S"/>
    <n v="461"/>
    <n v="79"/>
    <x v="21"/>
    <m/>
    <s v="DC"/>
    <s v="Decentralt værk"/>
    <n v="351100"/>
    <n v="350010"/>
    <x v="2"/>
    <x v="0"/>
    <s v="fvv"/>
    <d v="1988-02-01T00:00:00"/>
    <m/>
    <n v="1.8"/>
    <n v="0"/>
    <n v="1.4"/>
    <x v="21"/>
    <n v="0"/>
    <n v="0"/>
    <n v="0"/>
    <n v="0"/>
    <n v="1"/>
    <n v="0"/>
    <n v="0"/>
    <x v="0"/>
    <x v="0"/>
    <m/>
    <m/>
    <m/>
    <m/>
    <m/>
    <m/>
    <m/>
    <m/>
    <n v="0"/>
    <m/>
    <m/>
    <m/>
    <m/>
    <m/>
    <m/>
    <m/>
    <m/>
    <m/>
    <s v="585167,11"/>
    <s v="6131956,71"/>
    <n v="0"/>
    <n v="0"/>
    <n v="0"/>
  </r>
  <r>
    <n v="111"/>
    <x v="51"/>
    <s v=""/>
    <x v="112"/>
    <n v="2018"/>
    <n v="26262119"/>
    <x v="22"/>
    <x v="51"/>
    <x v="51"/>
    <n v="5260"/>
    <s v="Odense S"/>
    <n v="461"/>
    <n v="79"/>
    <x v="21"/>
    <m/>
    <s v="DC"/>
    <s v="Decentralt værk"/>
    <n v="351100"/>
    <n v="350010"/>
    <x v="77"/>
    <x v="1"/>
    <s v="kvt"/>
    <d v="2012-01-01T00:00:00"/>
    <m/>
    <n v="2.2400000000000002"/>
    <n v="0.81"/>
    <n v="1.1000000000000001"/>
    <x v="2342"/>
    <n v="1.9692000000000001"/>
    <n v="1.8720000000000001"/>
    <n v="1.6460676000000001"/>
    <n v="1.6460676000000001"/>
    <n v="0.2213081591368847"/>
    <n v="0.77869184086311527"/>
    <n v="0"/>
    <x v="0"/>
    <x v="0"/>
    <m/>
    <m/>
    <m/>
    <m/>
    <m/>
    <m/>
    <m/>
    <m/>
    <n v="4.4489999999999998"/>
    <m/>
    <m/>
    <m/>
    <m/>
    <m/>
    <m/>
    <m/>
    <m/>
    <m/>
    <s v="585167,11"/>
    <s v="6131956,71"/>
    <n v="0"/>
    <n v="4.4489999999999998"/>
    <n v="0"/>
  </r>
  <r>
    <n v="111"/>
    <x v="51"/>
    <s v=""/>
    <x v="113"/>
    <n v="2018"/>
    <n v="26262119"/>
    <x v="22"/>
    <x v="51"/>
    <x v="51"/>
    <n v="5260"/>
    <s v="Odense S"/>
    <n v="461"/>
    <n v="79"/>
    <x v="21"/>
    <m/>
    <s v="DC"/>
    <s v="Decentralt værk"/>
    <n v="351100"/>
    <n v="350010"/>
    <x v="78"/>
    <x v="1"/>
    <s v="kvt"/>
    <d v="2007-06-15T00:00:00"/>
    <m/>
    <n v="3.56"/>
    <n v="1.47"/>
    <n v="1.75"/>
    <x v="2343"/>
    <n v="48.69"/>
    <n v="46.256399999999999"/>
    <n v="42.438826800000001"/>
    <n v="42.438826800000001"/>
    <n v="0.24093225790489384"/>
    <n v="0.75906774209510619"/>
    <n v="0"/>
    <x v="0"/>
    <x v="0"/>
    <m/>
    <m/>
    <m/>
    <m/>
    <m/>
    <m/>
    <m/>
    <m/>
    <n v="101.045"/>
    <m/>
    <m/>
    <m/>
    <m/>
    <m/>
    <m/>
    <m/>
    <m/>
    <m/>
    <s v="585167,11"/>
    <s v="6131956,71"/>
    <n v="0"/>
    <n v="101.045"/>
    <n v="0"/>
  </r>
  <r>
    <n v="111"/>
    <x v="51"/>
    <s v=""/>
    <x v="114"/>
    <n v="2018"/>
    <n v="26262119"/>
    <x v="22"/>
    <x v="51"/>
    <x v="51"/>
    <n v="5260"/>
    <s v="Odense S"/>
    <n v="461"/>
    <n v="79"/>
    <x v="21"/>
    <m/>
    <s v="DC"/>
    <s v="Decentralt værk"/>
    <n v="351100"/>
    <n v="350010"/>
    <x v="79"/>
    <x v="1"/>
    <s v="kvt"/>
    <d v="2015-03-01T00:00:00"/>
    <m/>
    <n v="7.1660000000000004"/>
    <n v="3.0470000000000002"/>
    <n v="3.7629999999999999"/>
    <x v="2344"/>
    <n v="93.366"/>
    <n v="88.696799999999996"/>
    <n v="85.050471599999995"/>
    <n v="85.050471599999995"/>
    <n v="0.23602066817667045"/>
    <n v="0.76397933182332955"/>
    <n v="0"/>
    <x v="0"/>
    <x v="0"/>
    <m/>
    <m/>
    <m/>
    <m/>
    <m/>
    <m/>
    <m/>
    <m/>
    <n v="197.792"/>
    <m/>
    <m/>
    <m/>
    <m/>
    <m/>
    <m/>
    <m/>
    <m/>
    <m/>
    <s v="585167,11"/>
    <s v="6131956,71"/>
    <n v="0"/>
    <n v="197.792"/>
    <n v="0"/>
  </r>
  <r>
    <n v="112"/>
    <x v="52"/>
    <s v=""/>
    <x v="115"/>
    <n v="2018"/>
    <n v="53464718"/>
    <x v="23"/>
    <x v="52"/>
    <x v="52"/>
    <n v="9640"/>
    <s v="Farsø"/>
    <n v="820"/>
    <n v="286"/>
    <x v="22"/>
    <m/>
    <s v="FJ"/>
    <s v="Fjernvarmeværk"/>
    <n v="353000"/>
    <n v="350030"/>
    <x v="2"/>
    <x v="0"/>
    <s v="fvv"/>
    <d v="1988-01-01T00:00:00"/>
    <m/>
    <n v="5"/>
    <n v="0"/>
    <n v="5"/>
    <x v="2345"/>
    <n v="2.52E-2"/>
    <n v="2.52E-2"/>
    <n v="0"/>
    <n v="0"/>
    <n v="1"/>
    <n v="0"/>
    <n v="0"/>
    <x v="0"/>
    <x v="0"/>
    <m/>
    <m/>
    <m/>
    <m/>
    <m/>
    <m/>
    <n v="2.6928000000000001E-2"/>
    <m/>
    <m/>
    <m/>
    <m/>
    <m/>
    <m/>
    <m/>
    <m/>
    <m/>
    <m/>
    <m/>
    <s v="520549,81"/>
    <s v="6291618,14"/>
    <n v="2.6928000000000001E-2"/>
    <n v="0"/>
    <n v="0"/>
  </r>
  <r>
    <n v="112"/>
    <x v="52"/>
    <s v=""/>
    <x v="116"/>
    <n v="2018"/>
    <n v="53464718"/>
    <x v="23"/>
    <x v="52"/>
    <x v="52"/>
    <n v="9640"/>
    <s v="Farsø"/>
    <n v="820"/>
    <n v="286"/>
    <x v="22"/>
    <m/>
    <s v="FJ"/>
    <s v="Fjernvarmeværk"/>
    <n v="353000"/>
    <n v="350030"/>
    <x v="80"/>
    <x v="0"/>
    <s v="fvv"/>
    <d v="1985-08-01T00:00:00"/>
    <m/>
    <n v="5"/>
    <n v="0"/>
    <n v="6"/>
    <x v="2346"/>
    <n v="43.92"/>
    <n v="43.92"/>
    <n v="0"/>
    <n v="0"/>
    <n v="1"/>
    <n v="0"/>
    <n v="0"/>
    <x v="0"/>
    <x v="0"/>
    <m/>
    <m/>
    <m/>
    <m/>
    <m/>
    <m/>
    <m/>
    <m/>
    <m/>
    <m/>
    <n v="41.414999999999999"/>
    <m/>
    <m/>
    <m/>
    <m/>
    <m/>
    <m/>
    <m/>
    <s v="520549,81"/>
    <s v="6291618,14"/>
    <n v="0"/>
    <n v="41.414999999999999"/>
    <n v="0"/>
  </r>
  <r>
    <n v="112"/>
    <x v="52"/>
    <s v=""/>
    <x v="117"/>
    <n v="2018"/>
    <n v="53464718"/>
    <x v="23"/>
    <x v="52"/>
    <x v="52"/>
    <n v="9640"/>
    <s v="Farsø"/>
    <n v="820"/>
    <n v="286"/>
    <x v="22"/>
    <m/>
    <s v="FJ"/>
    <s v="Fjernvarmeværk"/>
    <n v="353000"/>
    <n v="350030"/>
    <x v="81"/>
    <x v="0"/>
    <s v="fvv"/>
    <d v="2004-12-20T00:00:00"/>
    <m/>
    <n v="5"/>
    <n v="0"/>
    <n v="6"/>
    <x v="2347"/>
    <n v="77.875200000000007"/>
    <n v="77.875200000000007"/>
    <n v="0"/>
    <n v="0"/>
    <n v="1"/>
    <n v="0"/>
    <n v="0"/>
    <x v="0"/>
    <x v="0"/>
    <m/>
    <m/>
    <m/>
    <m/>
    <m/>
    <m/>
    <m/>
    <m/>
    <m/>
    <m/>
    <n v="73.891199999999998"/>
    <m/>
    <m/>
    <m/>
    <m/>
    <m/>
    <m/>
    <m/>
    <s v="520549,81"/>
    <s v="6291618,14"/>
    <n v="0"/>
    <n v="73.891199999999998"/>
    <n v="0"/>
  </r>
  <r>
    <n v="112"/>
    <x v="53"/>
    <s v=""/>
    <x v="118"/>
    <n v="2018"/>
    <n v="53464718"/>
    <x v="23"/>
    <x v="53"/>
    <x v="53"/>
    <n v="9640"/>
    <s v="Farsø"/>
    <n v="820"/>
    <n v="286"/>
    <x v="22"/>
    <m/>
    <s v="FJ"/>
    <s v="Fjernvarmeværk"/>
    <n v="353000"/>
    <n v="350030"/>
    <x v="82"/>
    <x v="0"/>
    <s v="fvv"/>
    <d v="2014-01-01T00:00:00"/>
    <m/>
    <n v="4"/>
    <n v="0"/>
    <n v="4"/>
    <x v="2348"/>
    <n v="10.605600000000001"/>
    <n v="10.605600000000001"/>
    <n v="0"/>
    <n v="0"/>
    <n v="1"/>
    <n v="0"/>
    <n v="0"/>
    <x v="0"/>
    <x v="0"/>
    <m/>
    <m/>
    <m/>
    <m/>
    <m/>
    <m/>
    <m/>
    <m/>
    <m/>
    <m/>
    <n v="11.776"/>
    <m/>
    <m/>
    <m/>
    <m/>
    <m/>
    <m/>
    <m/>
    <s v="520201,69"/>
    <s v="6292562,91"/>
    <n v="0"/>
    <n v="11.776"/>
    <n v="0"/>
  </r>
  <r>
    <n v="112"/>
    <x v="53"/>
    <s v=""/>
    <x v="119"/>
    <n v="2018"/>
    <n v="53464718"/>
    <x v="23"/>
    <x v="53"/>
    <x v="53"/>
    <n v="9640"/>
    <s v="Farsø"/>
    <n v="820"/>
    <n v="286"/>
    <x v="22"/>
    <m/>
    <s v="FJ"/>
    <s v="Fjernvarmeværk"/>
    <n v="353000"/>
    <n v="350030"/>
    <x v="83"/>
    <x v="3"/>
    <s v="fvv"/>
    <d v="2016-12-01T00:00:00"/>
    <m/>
    <n v="12"/>
    <n v="0"/>
    <n v="12"/>
    <x v="2349"/>
    <n v="26.553599999999999"/>
    <n v="26.553599999999999"/>
    <n v="0"/>
    <n v="0"/>
    <n v="1"/>
    <n v="0"/>
    <n v="0"/>
    <x v="0"/>
    <x v="0"/>
    <m/>
    <m/>
    <m/>
    <m/>
    <m/>
    <m/>
    <m/>
    <m/>
    <m/>
    <m/>
    <m/>
    <m/>
    <m/>
    <m/>
    <m/>
    <n v="26.553599999999999"/>
    <m/>
    <m/>
    <s v="520201,69"/>
    <s v="6292562,91"/>
    <n v="0"/>
    <n v="26.553599999999999"/>
    <n v="0"/>
  </r>
  <r>
    <n v="113"/>
    <x v="54"/>
    <s v=""/>
    <x v="120"/>
    <n v="2018"/>
    <n v="70831112"/>
    <x v="24"/>
    <x v="54"/>
    <x v="54"/>
    <n v="4640"/>
    <s v="Faxe"/>
    <n v="320"/>
    <n v="42"/>
    <x v="23"/>
    <m/>
    <s v="FJ"/>
    <s v="Fjernvarmeværk"/>
    <n v="353000"/>
    <n v="350030"/>
    <x v="84"/>
    <x v="0"/>
    <s v="fvv"/>
    <d v="1979-01-01T00:00:00"/>
    <m/>
    <n v="3.67"/>
    <n v="0"/>
    <n v="3.67"/>
    <x v="2350"/>
    <n v="0.43559999999999999"/>
    <n v="0.43559999999999999"/>
    <n v="0"/>
    <n v="0"/>
    <n v="1"/>
    <n v="0"/>
    <n v="0"/>
    <x v="0"/>
    <x v="0"/>
    <m/>
    <m/>
    <m/>
    <m/>
    <m/>
    <m/>
    <n v="0.45539999999999997"/>
    <m/>
    <m/>
    <m/>
    <m/>
    <m/>
    <m/>
    <m/>
    <m/>
    <m/>
    <m/>
    <m/>
    <s v="698003,61"/>
    <s v="6127611,29"/>
    <n v="0.45539999999999997"/>
    <n v="0"/>
    <n v="0"/>
  </r>
  <r>
    <n v="113"/>
    <x v="54"/>
    <s v=""/>
    <x v="121"/>
    <n v="2018"/>
    <n v="70831112"/>
    <x v="24"/>
    <x v="54"/>
    <x v="54"/>
    <n v="4640"/>
    <s v="Faxe"/>
    <n v="320"/>
    <n v="42"/>
    <x v="23"/>
    <m/>
    <s v="FJ"/>
    <s v="Fjernvarmeværk"/>
    <n v="353000"/>
    <n v="350030"/>
    <x v="16"/>
    <x v="0"/>
    <s v="fvv"/>
    <d v="1979-01-01T00:00:00"/>
    <m/>
    <n v="3.67"/>
    <n v="0"/>
    <n v="3.67"/>
    <x v="2351"/>
    <n v="3.5999999999999999E-3"/>
    <n v="3.5999999999999999E-3"/>
    <n v="0"/>
    <n v="0"/>
    <n v="1"/>
    <n v="0"/>
    <n v="0"/>
    <x v="0"/>
    <x v="0"/>
    <m/>
    <m/>
    <m/>
    <m/>
    <m/>
    <m/>
    <n v="3.9204000000000001E-3"/>
    <m/>
    <m/>
    <m/>
    <m/>
    <m/>
    <m/>
    <m/>
    <m/>
    <m/>
    <m/>
    <m/>
    <s v="698003,61"/>
    <s v="6127611,29"/>
    <n v="3.9204000000000001E-3"/>
    <n v="0"/>
    <n v="0"/>
  </r>
  <r>
    <n v="113"/>
    <x v="54"/>
    <s v=""/>
    <x v="122"/>
    <n v="2018"/>
    <n v="70831112"/>
    <x v="24"/>
    <x v="54"/>
    <x v="54"/>
    <n v="4640"/>
    <s v="Faxe"/>
    <n v="320"/>
    <n v="42"/>
    <x v="23"/>
    <m/>
    <s v="FJ"/>
    <s v="Fjernvarmeværk"/>
    <n v="353000"/>
    <n v="350030"/>
    <x v="85"/>
    <x v="0"/>
    <s v="fvv"/>
    <d v="1992-01-01T00:00:00"/>
    <m/>
    <n v="2"/>
    <n v="0"/>
    <n v="2"/>
    <x v="2352"/>
    <n v="0.26207999999999998"/>
    <n v="0.26207999999999998"/>
    <n v="0"/>
    <n v="0"/>
    <n v="1"/>
    <n v="0"/>
    <n v="0"/>
    <x v="0"/>
    <x v="0"/>
    <m/>
    <m/>
    <m/>
    <m/>
    <m/>
    <m/>
    <n v="0.27545760000000002"/>
    <m/>
    <m/>
    <m/>
    <m/>
    <m/>
    <m/>
    <m/>
    <m/>
    <m/>
    <m/>
    <m/>
    <s v="698003,61"/>
    <s v="6127611,29"/>
    <n v="0.27545760000000002"/>
    <n v="0"/>
    <n v="0"/>
  </r>
  <r>
    <n v="113"/>
    <x v="55"/>
    <s v=""/>
    <x v="123"/>
    <n v="2018"/>
    <n v="70831112"/>
    <x v="24"/>
    <x v="55"/>
    <x v="55"/>
    <n v="4640"/>
    <s v="Fakse"/>
    <n v="320"/>
    <n v="42"/>
    <x v="23"/>
    <m/>
    <s v="FJ"/>
    <s v="Fjernvarmeværk"/>
    <n v="353000"/>
    <n v="350030"/>
    <x v="3"/>
    <x v="0"/>
    <s v="fvv"/>
    <d v="2006-10-01T00:00:00"/>
    <m/>
    <n v="5"/>
    <n v="0"/>
    <n v="5"/>
    <x v="2353"/>
    <n v="74.1096"/>
    <n v="73.011600000000001"/>
    <n v="0"/>
    <n v="0"/>
    <n v="1"/>
    <n v="0"/>
    <n v="0"/>
    <x v="0"/>
    <x v="0"/>
    <m/>
    <m/>
    <m/>
    <m/>
    <m/>
    <m/>
    <m/>
    <m/>
    <m/>
    <m/>
    <n v="76.76639999999999"/>
    <m/>
    <m/>
    <m/>
    <m/>
    <m/>
    <m/>
    <m/>
    <s v="699004"/>
    <s v="6126725"/>
    <n v="0"/>
    <n v="76.76639999999999"/>
    <n v="0"/>
  </r>
  <r>
    <n v="114"/>
    <x v="56"/>
    <s v=""/>
    <x v="124"/>
    <n v="2018"/>
    <n v="20882182"/>
    <x v="25"/>
    <x v="56"/>
    <x v="56"/>
    <n v="4640"/>
    <s v="Faxe"/>
    <n v="320"/>
    <n v="42"/>
    <x v="23"/>
    <n v="11"/>
    <s v="ER"/>
    <s v="Erhvervsværk"/>
    <n v="235200"/>
    <n v="230020"/>
    <x v="86"/>
    <x v="6"/>
    <s v="pvp"/>
    <d v="2012-01-01T00:00:00"/>
    <m/>
    <n v="1.9"/>
    <n v="0"/>
    <n v="1.9"/>
    <x v="2354"/>
    <n v="18.273599999999998"/>
    <n v="18.273599999999998"/>
    <n v="0"/>
    <n v="0"/>
    <n v="1"/>
    <n v="0"/>
    <n v="0"/>
    <x v="0"/>
    <x v="0"/>
    <m/>
    <m/>
    <m/>
    <m/>
    <m/>
    <m/>
    <m/>
    <m/>
    <m/>
    <m/>
    <m/>
    <m/>
    <m/>
    <m/>
    <n v="18.273599999999998"/>
    <m/>
    <m/>
    <m/>
    <s v="699225,4"/>
    <s v="6126487,41"/>
    <n v="0"/>
    <n v="18.273599999999998"/>
    <n v="0"/>
  </r>
  <r>
    <n v="115"/>
    <x v="57"/>
    <s v=""/>
    <x v="125"/>
    <n v="2018"/>
    <n v="40402314"/>
    <x v="26"/>
    <x v="57"/>
    <x v="57"/>
    <n v="4684"/>
    <s v="Holmegaard"/>
    <n v="370"/>
    <n v="44"/>
    <x v="24"/>
    <m/>
    <s v="DC"/>
    <s v="Decentralt værk"/>
    <n v="353000"/>
    <n v="350030"/>
    <x v="75"/>
    <x v="1"/>
    <s v="kvt"/>
    <d v="1998-02-25T00:00:00"/>
    <m/>
    <n v="7.4"/>
    <n v="3.1"/>
    <n v="4.0999999999999996"/>
    <x v="2355"/>
    <n v="0.33119999999999999"/>
    <n v="0.33119999999999999"/>
    <n v="0.23760000000000001"/>
    <n v="0.23760000000000001"/>
    <n v="0.24250859323928217"/>
    <n v="0.7574914067607178"/>
    <n v="0"/>
    <x v="0"/>
    <x v="0"/>
    <m/>
    <m/>
    <m/>
    <m/>
    <m/>
    <m/>
    <n v="0.68286239999999998"/>
    <m/>
    <m/>
    <m/>
    <m/>
    <m/>
    <m/>
    <m/>
    <m/>
    <m/>
    <m/>
    <m/>
    <s v="678675,36"/>
    <s v="6130043,98"/>
    <n v="0.68286239999999998"/>
    <n v="0"/>
    <n v="0"/>
  </r>
  <r>
    <n v="115"/>
    <x v="57"/>
    <s v=""/>
    <x v="126"/>
    <n v="2018"/>
    <n v="40402314"/>
    <x v="26"/>
    <x v="57"/>
    <x v="57"/>
    <n v="4684"/>
    <s v="Holmegaard"/>
    <n v="370"/>
    <n v="44"/>
    <x v="24"/>
    <m/>
    <s v="DC"/>
    <s v="Decentralt værk"/>
    <n v="353000"/>
    <n v="350030"/>
    <x v="56"/>
    <x v="0"/>
    <s v="fvv"/>
    <d v="1998-02-25T00:00:00"/>
    <m/>
    <n v="6.9"/>
    <n v="0"/>
    <n v="6.9"/>
    <x v="2356"/>
    <n v="48.427199999999999"/>
    <n v="48.427199999999999"/>
    <n v="0"/>
    <n v="0"/>
    <n v="1"/>
    <n v="0"/>
    <n v="0"/>
    <x v="0"/>
    <x v="0"/>
    <m/>
    <m/>
    <m/>
    <m/>
    <m/>
    <m/>
    <n v="48.135106800000003"/>
    <m/>
    <m/>
    <m/>
    <m/>
    <m/>
    <m/>
    <m/>
    <m/>
    <m/>
    <m/>
    <m/>
    <s v="678675,36"/>
    <s v="6130043,98"/>
    <n v="48.135106800000003"/>
    <n v="0"/>
    <n v="0"/>
  </r>
  <r>
    <n v="117"/>
    <x v="59"/>
    <s v=""/>
    <x v="129"/>
    <n v="2018"/>
    <n v="53686214"/>
    <x v="28"/>
    <x v="59"/>
    <x v="59"/>
    <n v="9990"/>
    <s v="Skagen"/>
    <n v="813"/>
    <n v="317"/>
    <x v="25"/>
    <n v="1"/>
    <s v="ER"/>
    <s v="Erhvervsværk"/>
    <n v="102010"/>
    <n v="100020"/>
    <x v="88"/>
    <x v="6"/>
    <s v="pvp"/>
    <d v="1994-01-01T00:00:00"/>
    <m/>
    <n v="14"/>
    <n v="0"/>
    <n v="14"/>
    <x v="2357"/>
    <n v="78.641999999999996"/>
    <n v="78.641999999999996"/>
    <n v="0"/>
    <n v="0"/>
    <n v="1"/>
    <n v="0"/>
    <n v="0"/>
    <x v="0"/>
    <x v="0"/>
    <m/>
    <m/>
    <m/>
    <m/>
    <m/>
    <m/>
    <m/>
    <m/>
    <m/>
    <m/>
    <m/>
    <m/>
    <m/>
    <m/>
    <n v="78.641999999999996"/>
    <m/>
    <m/>
    <m/>
    <s v="595159,565"/>
    <s v="6398809,746"/>
    <n v="0"/>
    <n v="78.641999999999996"/>
    <n v="0"/>
  </r>
  <r>
    <n v="117"/>
    <x v="59"/>
    <s v=""/>
    <x v="130"/>
    <n v="2018"/>
    <n v="53686214"/>
    <x v="28"/>
    <x v="59"/>
    <x v="59"/>
    <n v="9990"/>
    <s v="Skagen"/>
    <n v="813"/>
    <n v="317"/>
    <x v="25"/>
    <n v="1"/>
    <s v="ER"/>
    <s v="Erhvervsværk"/>
    <n v="102010"/>
    <n v="100020"/>
    <x v="89"/>
    <x v="7"/>
    <s v="pev"/>
    <d v="1997-01-01T00:00:00"/>
    <m/>
    <n v="20.3"/>
    <n v="6.2"/>
    <n v="9.5"/>
    <x v="2358"/>
    <n v="4.8000000000000001E-2"/>
    <n v="0"/>
    <n v="2.7576E-2"/>
    <n v="2.7576E-2"/>
    <n v="0"/>
    <n v="0.76167494846220762"/>
    <n v="0.23832505153779238"/>
    <x v="0"/>
    <x v="0"/>
    <m/>
    <m/>
    <m/>
    <m/>
    <m/>
    <m/>
    <n v="0.1007028"/>
    <m/>
    <m/>
    <m/>
    <m/>
    <m/>
    <m/>
    <m/>
    <m/>
    <m/>
    <m/>
    <m/>
    <s v="595159,565"/>
    <s v="6398809,746"/>
    <n v="0.1007028"/>
    <n v="0"/>
    <n v="0"/>
  </r>
  <r>
    <n v="117"/>
    <x v="60"/>
    <s v=""/>
    <x v="131"/>
    <n v="2018"/>
    <n v="53686214"/>
    <x v="28"/>
    <x v="59"/>
    <x v="60"/>
    <n v="7730"/>
    <s v="Hanstholm"/>
    <n v="787"/>
    <n v="234"/>
    <x v="26"/>
    <n v="1"/>
    <s v="ER"/>
    <s v="Erhvervsværk"/>
    <n v="102010"/>
    <n v="100020"/>
    <x v="90"/>
    <x v="6"/>
    <s v="pvp"/>
    <d v="1982-01-01T00:00:00"/>
    <m/>
    <n v="5.5"/>
    <n v="0"/>
    <n v="5.5"/>
    <x v="2359"/>
    <n v="30.797000000000001"/>
    <n v="30.797000000000001"/>
    <n v="0"/>
    <n v="0"/>
    <n v="1"/>
    <n v="0"/>
    <n v="0"/>
    <x v="0"/>
    <x v="0"/>
    <m/>
    <m/>
    <m/>
    <m/>
    <m/>
    <m/>
    <m/>
    <m/>
    <m/>
    <m/>
    <m/>
    <m/>
    <m/>
    <m/>
    <n v="30.797000000000001"/>
    <m/>
    <m/>
    <m/>
    <s v="477135,97"/>
    <s v="6331285,75"/>
    <n v="0"/>
    <n v="30.797000000000001"/>
    <n v="0"/>
  </r>
  <r>
    <n v="120"/>
    <x v="61"/>
    <s v=""/>
    <x v="132"/>
    <n v="2018"/>
    <n v="45602516"/>
    <x v="29"/>
    <x v="60"/>
    <x v="61"/>
    <n v="9690"/>
    <s v="Fjerritslev"/>
    <n v="849"/>
    <n v="288"/>
    <x v="27"/>
    <m/>
    <s v="FJ"/>
    <s v="Fjernvarmeværk"/>
    <n v="353000"/>
    <n v="350030"/>
    <x v="91"/>
    <x v="0"/>
    <s v="fvv"/>
    <d v="2004-10-01T00:00:00"/>
    <m/>
    <n v="8"/>
    <n v="0"/>
    <n v="10"/>
    <x v="2360"/>
    <n v="73.076688000000004"/>
    <n v="73.076688000000004"/>
    <n v="0"/>
    <n v="0"/>
    <n v="1"/>
    <n v="0"/>
    <n v="0"/>
    <x v="0"/>
    <x v="0"/>
    <m/>
    <m/>
    <m/>
    <m/>
    <m/>
    <m/>
    <m/>
    <m/>
    <m/>
    <m/>
    <n v="61.008000000000003"/>
    <m/>
    <m/>
    <m/>
    <m/>
    <m/>
    <m/>
    <m/>
    <s v="515743,89"/>
    <s v="6326629,18"/>
    <n v="0"/>
    <n v="61.008000000000003"/>
    <n v="0"/>
  </r>
  <r>
    <n v="120"/>
    <x v="61"/>
    <s v=""/>
    <x v="133"/>
    <n v="2018"/>
    <n v="45602516"/>
    <x v="29"/>
    <x v="60"/>
    <x v="61"/>
    <n v="9690"/>
    <s v="Fjerritslev"/>
    <n v="849"/>
    <n v="288"/>
    <x v="27"/>
    <m/>
    <s v="FJ"/>
    <s v="Fjernvarmeværk"/>
    <n v="353000"/>
    <n v="350030"/>
    <x v="3"/>
    <x v="0"/>
    <s v="fvv"/>
    <d v="2012-10-25T00:00:00"/>
    <m/>
    <n v="10"/>
    <n v="0"/>
    <n v="12"/>
    <x v="2361"/>
    <n v="170.512272"/>
    <n v="170.512272"/>
    <n v="0"/>
    <n v="0"/>
    <n v="1"/>
    <n v="0"/>
    <n v="0"/>
    <x v="0"/>
    <x v="0"/>
    <m/>
    <m/>
    <m/>
    <m/>
    <m/>
    <m/>
    <m/>
    <m/>
    <m/>
    <m/>
    <n v="142.35509999999999"/>
    <m/>
    <m/>
    <m/>
    <m/>
    <m/>
    <m/>
    <m/>
    <s v="515743,89"/>
    <s v="6326629,18"/>
    <n v="0"/>
    <n v="142.35509999999999"/>
    <n v="0"/>
  </r>
  <r>
    <n v="120"/>
    <x v="61"/>
    <s v=""/>
    <x v="134"/>
    <n v="2018"/>
    <n v="45602516"/>
    <x v="29"/>
    <x v="60"/>
    <x v="61"/>
    <n v="9690"/>
    <s v="Fjerritslev"/>
    <n v="849"/>
    <n v="288"/>
    <x v="27"/>
    <m/>
    <s v="FJ"/>
    <s v="Fjernvarmeværk"/>
    <n v="353000"/>
    <n v="350030"/>
    <x v="57"/>
    <x v="2"/>
    <s v="fvv"/>
    <d v="2012-08-15T00:00:00"/>
    <m/>
    <n v="12"/>
    <n v="0"/>
    <n v="12"/>
    <x v="2362"/>
    <n v="0.65015999999999996"/>
    <n v="0.65015999999999996"/>
    <n v="0"/>
    <n v="0"/>
    <n v="1"/>
    <n v="0"/>
    <n v="0"/>
    <x v="0"/>
    <x v="0"/>
    <m/>
    <m/>
    <m/>
    <m/>
    <m/>
    <m/>
    <m/>
    <m/>
    <m/>
    <m/>
    <m/>
    <m/>
    <m/>
    <m/>
    <m/>
    <m/>
    <m/>
    <n v="0.65015999999999996"/>
    <s v="515743,89"/>
    <s v="6326629,18"/>
    <n v="0"/>
    <n v="0"/>
    <n v="0.65015999999999996"/>
  </r>
  <r>
    <n v="127"/>
    <x v="62"/>
    <s v=""/>
    <x v="135"/>
    <n v="2018"/>
    <n v="18552310"/>
    <x v="30"/>
    <x v="61"/>
    <x v="62"/>
    <n v="7470"/>
    <s v="Karup J"/>
    <n v="791"/>
    <n v="240"/>
    <x v="28"/>
    <m/>
    <s v="DC"/>
    <s v="Decentralt værk"/>
    <n v="353000"/>
    <n v="350030"/>
    <x v="92"/>
    <x v="0"/>
    <s v="fvv"/>
    <d v="1986-06-11T00:00:00"/>
    <m/>
    <n v="5.8"/>
    <n v="0"/>
    <n v="5.6"/>
    <x v="2363"/>
    <n v="15.9876"/>
    <n v="15.62724"/>
    <n v="0"/>
    <n v="0"/>
    <n v="1"/>
    <n v="0"/>
    <n v="0"/>
    <x v="0"/>
    <x v="0"/>
    <m/>
    <m/>
    <m/>
    <m/>
    <m/>
    <m/>
    <n v="16.443662400000001"/>
    <m/>
    <m/>
    <m/>
    <m/>
    <m/>
    <m/>
    <m/>
    <m/>
    <m/>
    <m/>
    <m/>
    <s v="515494,72"/>
    <s v="6243958,02"/>
    <n v="16.443662400000001"/>
    <n v="0"/>
    <n v="0"/>
  </r>
  <r>
    <n v="127"/>
    <x v="62"/>
    <s v=""/>
    <x v="136"/>
    <n v="2018"/>
    <n v="18552310"/>
    <x v="30"/>
    <x v="61"/>
    <x v="62"/>
    <n v="7470"/>
    <s v="Karup J"/>
    <n v="791"/>
    <n v="240"/>
    <x v="28"/>
    <m/>
    <s v="DC"/>
    <s v="Decentralt værk"/>
    <n v="353000"/>
    <n v="350030"/>
    <x v="93"/>
    <x v="1"/>
    <s v="kvt"/>
    <d v="2012-01-01T00:00:00"/>
    <d v="2019-05-22T00:00:00"/>
    <n v="5.2"/>
    <n v="2.1800000000000002"/>
    <n v="2.86"/>
    <x v="2364"/>
    <n v="17.592120000000001"/>
    <n v="17.416799999999999"/>
    <n v="13.591799999999999"/>
    <n v="13.446"/>
    <n v="0.27070310682322285"/>
    <n v="0.72929689317677715"/>
    <n v="0"/>
    <x v="0"/>
    <x v="0"/>
    <m/>
    <m/>
    <m/>
    <m/>
    <m/>
    <m/>
    <n v="32.493383999999999"/>
    <m/>
    <m/>
    <m/>
    <m/>
    <m/>
    <m/>
    <m/>
    <m/>
    <m/>
    <m/>
    <m/>
    <s v="515494,72"/>
    <s v="6243958,02"/>
    <n v="32.493383999999999"/>
    <n v="0"/>
    <n v="0"/>
  </r>
  <r>
    <n v="127"/>
    <x v="62"/>
    <s v=""/>
    <x v="137"/>
    <n v="2018"/>
    <n v="18552310"/>
    <x v="30"/>
    <x v="61"/>
    <x v="62"/>
    <n v="7470"/>
    <s v="Karup J"/>
    <n v="791"/>
    <n v="240"/>
    <x v="28"/>
    <m/>
    <s v="DC"/>
    <s v="Decentralt værk"/>
    <n v="353000"/>
    <n v="350030"/>
    <x v="94"/>
    <x v="1"/>
    <s v="kvt"/>
    <d v="2005-08-01T00:00:00"/>
    <m/>
    <n v="4.2"/>
    <n v="1.82"/>
    <n v="2.2000000000000002"/>
    <x v="2365"/>
    <n v="15.684480000000001"/>
    <n v="15.31944"/>
    <n v="11.6334"/>
    <n v="11.22912"/>
    <n v="0.27849455437291681"/>
    <n v="0.72150544562708319"/>
    <n v="0"/>
    <x v="0"/>
    <x v="0"/>
    <m/>
    <m/>
    <m/>
    <m/>
    <m/>
    <m/>
    <n v="28.159401600000002"/>
    <m/>
    <m/>
    <m/>
    <m/>
    <m/>
    <m/>
    <m/>
    <m/>
    <m/>
    <m/>
    <m/>
    <s v="515494,72"/>
    <s v="6243958,02"/>
    <n v="28.159401600000002"/>
    <n v="0"/>
    <n v="0"/>
  </r>
  <r>
    <n v="127"/>
    <x v="62"/>
    <s v=""/>
    <x v="138"/>
    <n v="2018"/>
    <n v="18552310"/>
    <x v="30"/>
    <x v="61"/>
    <x v="62"/>
    <n v="7470"/>
    <s v="Karup J"/>
    <n v="791"/>
    <n v="240"/>
    <x v="28"/>
    <m/>
    <s v="DC"/>
    <s v="Decentralt værk"/>
    <n v="353000"/>
    <n v="350030"/>
    <x v="95"/>
    <x v="3"/>
    <s v="fvv"/>
    <d v="2013-06-01T00:00:00"/>
    <m/>
    <n v="6.3"/>
    <n v="0"/>
    <n v="6.3"/>
    <x v="2366"/>
    <n v="13.87872"/>
    <n v="13.52664"/>
    <n v="0"/>
    <n v="0"/>
    <n v="1"/>
    <n v="0"/>
    <n v="0"/>
    <x v="0"/>
    <x v="0"/>
    <m/>
    <m/>
    <m/>
    <m/>
    <m/>
    <m/>
    <m/>
    <m/>
    <m/>
    <m/>
    <m/>
    <m/>
    <m/>
    <m/>
    <m/>
    <n v="13.87872"/>
    <m/>
    <m/>
    <s v="515494,72"/>
    <s v="6243958,02"/>
    <n v="0"/>
    <n v="13.87872"/>
    <n v="0"/>
  </r>
  <r>
    <n v="134"/>
    <x v="63"/>
    <s v=""/>
    <x v="139"/>
    <n v="2018"/>
    <n v="29580715"/>
    <x v="31"/>
    <x v="62"/>
    <x v="63"/>
    <n v="4250"/>
    <s v="Fuglebjerg"/>
    <n v="370"/>
    <n v="27"/>
    <x v="29"/>
    <m/>
    <s v="FJ"/>
    <s v="Fjernvarmeværk"/>
    <n v="353000"/>
    <n v="350030"/>
    <x v="3"/>
    <x v="0"/>
    <s v="fvv"/>
    <d v="2001-10-06T00:00:00"/>
    <m/>
    <n v="5.5"/>
    <n v="0"/>
    <n v="6.8"/>
    <x v="2367"/>
    <n v="52.365600000000001"/>
    <n v="52.365600000000001"/>
    <n v="0"/>
    <n v="0"/>
    <n v="1"/>
    <n v="0"/>
    <n v="0"/>
    <x v="0"/>
    <x v="0"/>
    <m/>
    <m/>
    <m/>
    <m/>
    <m/>
    <m/>
    <m/>
    <m/>
    <m/>
    <m/>
    <n v="51.015999999999998"/>
    <m/>
    <m/>
    <m/>
    <m/>
    <m/>
    <m/>
    <m/>
    <s v="661265,67"/>
    <s v="6131134,35"/>
    <n v="0"/>
    <n v="51.015999999999998"/>
    <n v="0"/>
  </r>
  <r>
    <n v="134"/>
    <x v="63"/>
    <s v=""/>
    <x v="140"/>
    <n v="2018"/>
    <n v="29580715"/>
    <x v="31"/>
    <x v="62"/>
    <x v="63"/>
    <n v="4250"/>
    <s v="Fuglebjerg"/>
    <n v="370"/>
    <n v="27"/>
    <x v="29"/>
    <m/>
    <s v="FJ"/>
    <s v="Fjernvarmeværk"/>
    <n v="353000"/>
    <n v="350030"/>
    <x v="96"/>
    <x v="0"/>
    <s v="fvv"/>
    <d v="2011-10-11T00:00:00"/>
    <m/>
    <n v="4"/>
    <n v="0"/>
    <n v="5"/>
    <x v="2368"/>
    <n v="21.376799999999999"/>
    <n v="21.376799999999999"/>
    <n v="0"/>
    <n v="0"/>
    <n v="1"/>
    <n v="0"/>
    <n v="0"/>
    <x v="0"/>
    <x v="0"/>
    <m/>
    <m/>
    <m/>
    <m/>
    <m/>
    <m/>
    <m/>
    <m/>
    <m/>
    <m/>
    <n v="20.135999999999999"/>
    <m/>
    <m/>
    <m/>
    <m/>
    <m/>
    <m/>
    <m/>
    <s v="661265,67"/>
    <s v="6131134,35"/>
    <n v="0"/>
    <n v="20.135999999999999"/>
    <n v="0"/>
  </r>
  <r>
    <n v="134"/>
    <x v="63"/>
    <s v=""/>
    <x v="141"/>
    <n v="2018"/>
    <n v="29580715"/>
    <x v="31"/>
    <x v="62"/>
    <x v="63"/>
    <n v="4250"/>
    <s v="Fuglebjerg"/>
    <n v="370"/>
    <n v="27"/>
    <x v="29"/>
    <m/>
    <s v="FJ"/>
    <s v="Fjernvarmeværk"/>
    <n v="353000"/>
    <n v="350030"/>
    <x v="8"/>
    <x v="3"/>
    <s v="fvv"/>
    <d v="2016-09-01T00:00:00"/>
    <m/>
    <n v="6.8"/>
    <n v="0"/>
    <n v="6.8"/>
    <x v="2369"/>
    <n v="20.7"/>
    <n v="20.7"/>
    <n v="0"/>
    <n v="0"/>
    <n v="1"/>
    <n v="0"/>
    <n v="0"/>
    <x v="0"/>
    <x v="0"/>
    <m/>
    <m/>
    <m/>
    <m/>
    <m/>
    <m/>
    <m/>
    <m/>
    <m/>
    <m/>
    <m/>
    <m/>
    <m/>
    <m/>
    <m/>
    <n v="20.7"/>
    <m/>
    <m/>
    <s v="661265,67"/>
    <s v="6131134,35"/>
    <n v="0"/>
    <n v="20.7"/>
    <n v="0"/>
  </r>
  <r>
    <n v="135"/>
    <x v="64"/>
    <s v=""/>
    <x v="142"/>
    <n v="2018"/>
    <n v="26721059"/>
    <x v="32"/>
    <x v="63"/>
    <x v="64"/>
    <n v="5600"/>
    <s v="Faaborg"/>
    <n v="430"/>
    <n v="76"/>
    <x v="30"/>
    <n v="1"/>
    <s v="DC"/>
    <s v="Decentralt værk"/>
    <n v="353000"/>
    <n v="350030"/>
    <x v="97"/>
    <x v="0"/>
    <s v="fvv"/>
    <d v="1985-01-01T00:00:00"/>
    <m/>
    <n v="5.2"/>
    <n v="0"/>
    <n v="4.7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79654,3"/>
    <s v="6106095,84"/>
    <n v="0"/>
    <n v="0"/>
    <n v="0"/>
  </r>
  <r>
    <n v="135"/>
    <x v="64"/>
    <s v=""/>
    <x v="143"/>
    <n v="2018"/>
    <n v="26721059"/>
    <x v="32"/>
    <x v="63"/>
    <x v="64"/>
    <n v="5600"/>
    <s v="Faaborg"/>
    <n v="430"/>
    <n v="76"/>
    <x v="30"/>
    <n v="1"/>
    <s v="DC"/>
    <s v="Decentralt værk"/>
    <n v="353000"/>
    <n v="350030"/>
    <x v="98"/>
    <x v="0"/>
    <s v="fvv"/>
    <d v="1985-01-01T00:00:00"/>
    <m/>
    <n v="7.5"/>
    <n v="0"/>
    <n v="7.8"/>
    <x v="2370"/>
    <n v="42.739199999999997"/>
    <n v="42.739199999999997"/>
    <n v="0"/>
    <n v="0"/>
    <n v="1"/>
    <n v="0"/>
    <n v="0"/>
    <x v="0"/>
    <x v="0"/>
    <m/>
    <m/>
    <m/>
    <m/>
    <m/>
    <m/>
    <n v="43.134062400000005"/>
    <m/>
    <m/>
    <m/>
    <m/>
    <m/>
    <m/>
    <m/>
    <m/>
    <m/>
    <m/>
    <m/>
    <s v="579654,3"/>
    <s v="6106095,84"/>
    <n v="43.134062400000005"/>
    <n v="0"/>
    <n v="0"/>
  </r>
  <r>
    <n v="135"/>
    <x v="64"/>
    <s v=""/>
    <x v="144"/>
    <n v="2018"/>
    <n v="26721059"/>
    <x v="32"/>
    <x v="63"/>
    <x v="64"/>
    <n v="5600"/>
    <s v="Faaborg"/>
    <n v="430"/>
    <n v="76"/>
    <x v="30"/>
    <n v="1"/>
    <s v="DC"/>
    <s v="Decentralt værk"/>
    <n v="353000"/>
    <n v="350030"/>
    <x v="14"/>
    <x v="1"/>
    <s v="kvt"/>
    <d v="1995-01-01T00:00:00"/>
    <m/>
    <n v="9.85"/>
    <n v="3.75"/>
    <n v="4.7300000000000004"/>
    <x v="2371"/>
    <n v="11.739599999999999"/>
    <n v="11.422800000000001"/>
    <n v="9.36"/>
    <n v="9.36"/>
    <n v="0.23782879594012168"/>
    <n v="0.76217120405987826"/>
    <n v="0"/>
    <x v="0"/>
    <x v="0"/>
    <m/>
    <m/>
    <m/>
    <m/>
    <m/>
    <m/>
    <n v="24.6807792"/>
    <m/>
    <m/>
    <m/>
    <m/>
    <m/>
    <m/>
    <m/>
    <m/>
    <m/>
    <m/>
    <m/>
    <s v="579654,3"/>
    <s v="6106095,84"/>
    <n v="24.6807792"/>
    <n v="0"/>
    <n v="0"/>
  </r>
  <r>
    <n v="135"/>
    <x v="64"/>
    <s v=""/>
    <x v="145"/>
    <n v="2018"/>
    <n v="26721059"/>
    <x v="32"/>
    <x v="63"/>
    <x v="64"/>
    <n v="5600"/>
    <s v="Faaborg"/>
    <n v="430"/>
    <n v="76"/>
    <x v="30"/>
    <n v="1"/>
    <s v="DC"/>
    <s v="Decentralt værk"/>
    <n v="353000"/>
    <n v="350030"/>
    <x v="15"/>
    <x v="1"/>
    <s v="kvt"/>
    <d v="1995-01-01T00:00:00"/>
    <m/>
    <n v="9.85"/>
    <n v="3.75"/>
    <n v="4.7300000000000004"/>
    <x v="2372"/>
    <n v="14.634"/>
    <n v="14.2416"/>
    <n v="12.1212"/>
    <n v="12.1212"/>
    <n v="0.23782906122521574"/>
    <n v="0.76217093877478426"/>
    <n v="0"/>
    <x v="0"/>
    <x v="0"/>
    <m/>
    <m/>
    <m/>
    <m/>
    <m/>
    <m/>
    <n v="30.765794399999997"/>
    <m/>
    <m/>
    <m/>
    <m/>
    <m/>
    <m/>
    <m/>
    <m/>
    <m/>
    <m/>
    <m/>
    <s v="579654,3"/>
    <s v="6106095,84"/>
    <n v="30.765794399999997"/>
    <n v="0"/>
    <n v="0"/>
  </r>
  <r>
    <n v="135"/>
    <x v="64"/>
    <s v=""/>
    <x v="146"/>
    <n v="2018"/>
    <n v="26721059"/>
    <x v="32"/>
    <x v="63"/>
    <x v="64"/>
    <n v="5600"/>
    <s v="Faaborg"/>
    <n v="430"/>
    <n v="76"/>
    <x v="30"/>
    <n v="1"/>
    <s v="DC"/>
    <s v="Decentralt værk"/>
    <n v="353000"/>
    <n v="350030"/>
    <x v="99"/>
    <x v="0"/>
    <s v="fvv"/>
    <d v="2006-11-01T00:00:00"/>
    <m/>
    <n v="13.33"/>
    <n v="0"/>
    <n v="13.61"/>
    <x v="2373"/>
    <n v="93.121200000000002"/>
    <n v="93.121200000000002"/>
    <n v="0"/>
    <n v="0"/>
    <n v="1"/>
    <n v="0"/>
    <n v="0"/>
    <x v="0"/>
    <x v="0"/>
    <m/>
    <m/>
    <m/>
    <n v="0"/>
    <m/>
    <m/>
    <n v="93.981571200000005"/>
    <m/>
    <m/>
    <m/>
    <m/>
    <m/>
    <m/>
    <m/>
    <m/>
    <m/>
    <m/>
    <m/>
    <s v="579654,3"/>
    <s v="6106095,84"/>
    <n v="93.981571200000005"/>
    <n v="0"/>
    <n v="0"/>
  </r>
  <r>
    <n v="135"/>
    <x v="65"/>
    <s v=""/>
    <x v="147"/>
    <n v="2018"/>
    <n v="26721059"/>
    <x v="32"/>
    <x v="64"/>
    <x v="65"/>
    <n v="5600"/>
    <s v="Faaborg"/>
    <n v="430"/>
    <n v="76"/>
    <x v="30"/>
    <m/>
    <s v="FJ"/>
    <s v="Fjernvarmeværk"/>
    <n v="353000"/>
    <n v="350030"/>
    <x v="100"/>
    <x v="0"/>
    <s v="fvv"/>
    <d v="1971-11-01T00:00:00"/>
    <m/>
    <n v="4.1100000000000003"/>
    <n v="0"/>
    <n v="3.7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78741,74"/>
    <s v="6107551,73"/>
    <n v="0"/>
    <n v="0"/>
    <n v="0"/>
  </r>
  <r>
    <n v="135"/>
    <x v="65"/>
    <s v=""/>
    <x v="148"/>
    <n v="2018"/>
    <n v="26721059"/>
    <x v="32"/>
    <x v="64"/>
    <x v="65"/>
    <n v="5600"/>
    <s v="Faaborg"/>
    <n v="430"/>
    <n v="76"/>
    <x v="30"/>
    <m/>
    <s v="FJ"/>
    <s v="Fjernvarmeværk"/>
    <n v="353000"/>
    <n v="350030"/>
    <x v="100"/>
    <x v="0"/>
    <s v="fvv"/>
    <d v="1971-01-01T00:00:00"/>
    <m/>
    <n v="4.0199999999999996"/>
    <n v="0"/>
    <n v="4.0999999999999996"/>
    <x v="2374"/>
    <n v="28.407599999999999"/>
    <n v="28.407599999999999"/>
    <n v="0"/>
    <n v="0"/>
    <n v="1"/>
    <n v="0"/>
    <n v="0"/>
    <x v="0"/>
    <x v="0"/>
    <m/>
    <m/>
    <m/>
    <m/>
    <m/>
    <m/>
    <n v="26.541900000000002"/>
    <m/>
    <m/>
    <m/>
    <m/>
    <m/>
    <m/>
    <m/>
    <m/>
    <m/>
    <m/>
    <m/>
    <s v="578741,74"/>
    <s v="6107551,73"/>
    <n v="26.541900000000002"/>
    <n v="0"/>
    <n v="0"/>
  </r>
  <r>
    <n v="138"/>
    <x v="66"/>
    <s v=""/>
    <x v="149"/>
    <n v="2018"/>
    <n v="18150913"/>
    <x v="33"/>
    <x v="65"/>
    <x v="66"/>
    <n v="7080"/>
    <s v="Børkop"/>
    <n v="630"/>
    <n v="81"/>
    <x v="20"/>
    <m/>
    <s v="FJ"/>
    <s v="Fjernvarmeværk"/>
    <n v="353000"/>
    <n v="350030"/>
    <x v="101"/>
    <x v="0"/>
    <s v="fvv"/>
    <d v="2014-04-02T00:00:00"/>
    <m/>
    <n v="16"/>
    <n v="0"/>
    <n v="15"/>
    <x v="1497"/>
    <n v="0.34"/>
    <n v="0.34"/>
    <n v="0"/>
    <n v="0"/>
    <n v="1"/>
    <n v="0"/>
    <n v="0"/>
    <x v="0"/>
    <x v="0"/>
    <m/>
    <m/>
    <m/>
    <n v="0.36"/>
    <m/>
    <m/>
    <m/>
    <m/>
    <m/>
    <m/>
    <m/>
    <m/>
    <m/>
    <m/>
    <m/>
    <m/>
    <m/>
    <m/>
    <s v="541407,27"/>
    <s v="6166790,62"/>
    <n v="0.36"/>
    <n v="0"/>
    <n v="0"/>
  </r>
  <r>
    <n v="138"/>
    <x v="67"/>
    <s v=""/>
    <x v="150"/>
    <n v="2018"/>
    <n v="18150913"/>
    <x v="33"/>
    <x v="66"/>
    <x v="67"/>
    <n v="7080"/>
    <s v="Børkop"/>
    <n v="630"/>
    <n v="81"/>
    <x v="20"/>
    <m/>
    <s v="FJ"/>
    <s v="Fjernvarmeværk"/>
    <n v="353000"/>
    <n v="350030"/>
    <x v="102"/>
    <x v="0"/>
    <s v="fvv"/>
    <d v="1964-01-01T00:00:00"/>
    <m/>
    <n v="6.5"/>
    <n v="0"/>
    <n v="5.9"/>
    <x v="2375"/>
    <n v="1.0999999999999999E-2"/>
    <n v="1.0999999999999999E-2"/>
    <n v="0"/>
    <n v="0"/>
    <n v="1"/>
    <n v="0"/>
    <n v="0"/>
    <x v="0"/>
    <x v="0"/>
    <m/>
    <m/>
    <m/>
    <n v="1.2E-2"/>
    <m/>
    <m/>
    <m/>
    <m/>
    <m/>
    <m/>
    <m/>
    <m/>
    <m/>
    <m/>
    <m/>
    <m/>
    <m/>
    <m/>
    <s v="542436"/>
    <s v="6168972"/>
    <n v="1.2E-2"/>
    <n v="0"/>
    <n v="0"/>
  </r>
  <r>
    <n v="138"/>
    <x v="68"/>
    <s v=""/>
    <x v="151"/>
    <n v="2018"/>
    <n v="18150913"/>
    <x v="33"/>
    <x v="67"/>
    <x v="68"/>
    <n v="7080"/>
    <s v="Børkop"/>
    <n v="630"/>
    <n v="81"/>
    <x v="20"/>
    <m/>
    <s v="FJ"/>
    <s v="Fjernvarmeværk"/>
    <n v="353000"/>
    <n v="350030"/>
    <x v="103"/>
    <x v="0"/>
    <s v="fvv"/>
    <d v="2012-01-01T00:00:00"/>
    <m/>
    <n v="6"/>
    <n v="0"/>
    <n v="5.4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43058,47"/>
    <s v="6169562,93"/>
    <n v="0"/>
    <n v="0"/>
    <n v="0"/>
  </r>
  <r>
    <n v="139"/>
    <x v="69"/>
    <s v=""/>
    <x v="152"/>
    <n v="2018"/>
    <n v="59162616"/>
    <x v="34"/>
    <x v="68"/>
    <x v="69"/>
    <n v="3250"/>
    <s v="Gilleleje"/>
    <n v="270"/>
    <n v="14"/>
    <x v="31"/>
    <m/>
    <s v="FJ"/>
    <s v="Fjernvarmeværk"/>
    <n v="353000"/>
    <n v="350030"/>
    <x v="104"/>
    <x v="0"/>
    <s v="fvv"/>
    <d v="1995-10-23T00:00:00"/>
    <m/>
    <n v="5.9"/>
    <n v="0"/>
    <n v="6.5"/>
    <x v="2376"/>
    <n v="80.683199999999999"/>
    <n v="80.683199999999999"/>
    <n v="0"/>
    <n v="0"/>
    <n v="1"/>
    <n v="0"/>
    <n v="0"/>
    <x v="0"/>
    <x v="0"/>
    <m/>
    <m/>
    <m/>
    <m/>
    <m/>
    <m/>
    <m/>
    <m/>
    <m/>
    <m/>
    <n v="88.897000000000006"/>
    <m/>
    <m/>
    <m/>
    <m/>
    <m/>
    <m/>
    <m/>
    <s v="706827,38"/>
    <s v="6223349,23"/>
    <n v="0"/>
    <n v="88.897000000000006"/>
    <n v="0"/>
  </r>
  <r>
    <n v="139"/>
    <x v="69"/>
    <s v=""/>
    <x v="153"/>
    <n v="2018"/>
    <n v="59162616"/>
    <x v="34"/>
    <x v="68"/>
    <x v="69"/>
    <n v="3250"/>
    <s v="Gilleleje"/>
    <n v="270"/>
    <n v="14"/>
    <x v="31"/>
    <m/>
    <s v="FJ"/>
    <s v="Fjernvarmeværk"/>
    <n v="353000"/>
    <n v="350030"/>
    <x v="105"/>
    <x v="0"/>
    <s v="fvv"/>
    <d v="2009-03-01T00:00:00"/>
    <m/>
    <n v="5.9"/>
    <n v="0"/>
    <n v="6.5"/>
    <x v="2377"/>
    <n v="72.093599999999995"/>
    <n v="72.093599999999995"/>
    <n v="0"/>
    <n v="0"/>
    <n v="1"/>
    <n v="0"/>
    <n v="0"/>
    <x v="0"/>
    <x v="0"/>
    <m/>
    <m/>
    <m/>
    <m/>
    <m/>
    <m/>
    <m/>
    <m/>
    <m/>
    <m/>
    <n v="79.433000000000007"/>
    <m/>
    <m/>
    <m/>
    <m/>
    <m/>
    <m/>
    <m/>
    <s v="706827,38"/>
    <s v="6223349,23"/>
    <n v="0"/>
    <n v="79.433000000000007"/>
    <n v="0"/>
  </r>
  <r>
    <n v="139"/>
    <x v="69"/>
    <s v=""/>
    <x v="154"/>
    <n v="2018"/>
    <n v="59162616"/>
    <x v="34"/>
    <x v="68"/>
    <x v="69"/>
    <n v="3250"/>
    <s v="Gilleleje"/>
    <n v="270"/>
    <n v="14"/>
    <x v="31"/>
    <m/>
    <s v="FJ"/>
    <s v="Fjernvarmeværk"/>
    <n v="353000"/>
    <n v="350030"/>
    <x v="106"/>
    <x v="0"/>
    <s v="fvv"/>
    <d v="2009-01-01T00:00:00"/>
    <m/>
    <n v="5"/>
    <n v="0"/>
    <n v="4.3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706827,38"/>
    <s v="6223349,23"/>
    <n v="0"/>
    <n v="0"/>
    <n v="0"/>
  </r>
  <r>
    <n v="139"/>
    <x v="69"/>
    <s v=""/>
    <x v="155"/>
    <n v="2018"/>
    <n v="59162616"/>
    <x v="34"/>
    <x v="68"/>
    <x v="69"/>
    <n v="3250"/>
    <s v="Gilleleje"/>
    <n v="270"/>
    <n v="14"/>
    <x v="31"/>
    <m/>
    <s v="FJ"/>
    <s v="Fjernvarmeværk"/>
    <n v="353000"/>
    <n v="350030"/>
    <x v="107"/>
    <x v="0"/>
    <s v="fvv"/>
    <d v="2009-01-01T00:00:00"/>
    <m/>
    <n v="5"/>
    <n v="0"/>
    <n v="4.3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706827,38"/>
    <s v="6223349,23"/>
    <n v="0"/>
    <n v="0"/>
    <n v="0"/>
  </r>
  <r>
    <n v="140"/>
    <x v="70"/>
    <s v=""/>
    <x v="156"/>
    <n v="2018"/>
    <n v="38664018"/>
    <x v="35"/>
    <x v="69"/>
    <x v="70"/>
    <n v="7323"/>
    <s v="Give"/>
    <n v="630"/>
    <n v="145"/>
    <x v="32"/>
    <m/>
    <s v="FJ"/>
    <s v="Fjernvarmeværk"/>
    <n v="353000"/>
    <n v="350030"/>
    <x v="108"/>
    <x v="0"/>
    <s v="fvv"/>
    <d v="2012-01-01T00:00:00"/>
    <m/>
    <n v="14.95"/>
    <n v="0"/>
    <n v="14.95"/>
    <x v="2378"/>
    <n v="16.0884"/>
    <n v="15.9336"/>
    <n v="0"/>
    <n v="0"/>
    <n v="1"/>
    <n v="0"/>
    <n v="0"/>
    <x v="0"/>
    <x v="0"/>
    <m/>
    <m/>
    <m/>
    <m/>
    <m/>
    <m/>
    <n v="19.819285199999999"/>
    <m/>
    <m/>
    <m/>
    <m/>
    <m/>
    <m/>
    <m/>
    <m/>
    <m/>
    <m/>
    <m/>
    <s v="514675,04"/>
    <s v="6188564,88"/>
    <n v="19.819285199999999"/>
    <n v="0"/>
    <n v="0"/>
  </r>
  <r>
    <n v="141"/>
    <x v="71"/>
    <s v=""/>
    <x v="157"/>
    <n v="2018"/>
    <n v="43727516"/>
    <x v="36"/>
    <x v="70"/>
    <x v="71"/>
    <n v="8464"/>
    <s v="Galten"/>
    <n v="746"/>
    <n v="199"/>
    <x v="33"/>
    <m/>
    <s v="FJ"/>
    <s v="Fjernvarmeværk"/>
    <n v="353000"/>
    <n v="350030"/>
    <x v="109"/>
    <x v="0"/>
    <s v="fvv"/>
    <d v="1994-01-01T00:00:00"/>
    <m/>
    <n v="7.6"/>
    <n v="0"/>
    <n v="7.6"/>
    <x v="2379"/>
    <n v="1.98E-3"/>
    <n v="1.98E-3"/>
    <n v="0"/>
    <n v="0"/>
    <n v="1"/>
    <n v="0"/>
    <n v="0"/>
    <x v="0"/>
    <x v="0"/>
    <m/>
    <m/>
    <m/>
    <m/>
    <m/>
    <m/>
    <n v="1.98E-3"/>
    <m/>
    <m/>
    <m/>
    <m/>
    <m/>
    <m/>
    <m/>
    <m/>
    <m/>
    <m/>
    <m/>
    <s v="556278,42"/>
    <s v="6223383,48"/>
    <n v="1.98E-3"/>
    <n v="0"/>
    <n v="0"/>
  </r>
  <r>
    <n v="141"/>
    <x v="72"/>
    <s v=""/>
    <x v="158"/>
    <n v="2018"/>
    <n v="43727516"/>
    <x v="36"/>
    <x v="71"/>
    <x v="72"/>
    <n v="8464"/>
    <s v="Galten"/>
    <n v="746"/>
    <n v="199"/>
    <x v="33"/>
    <m/>
    <s v="FJ"/>
    <s v="Fjernvarmeværk"/>
    <n v="353000"/>
    <n v="350030"/>
    <x v="110"/>
    <x v="0"/>
    <s v="fvv"/>
    <d v="2002-10-01T00:00:00"/>
    <m/>
    <n v="8.8000000000000007"/>
    <n v="0"/>
    <n v="8.8000000000000007"/>
    <x v="2380"/>
    <n v="81.683999999999997"/>
    <n v="81.683999999999997"/>
    <n v="0"/>
    <n v="0"/>
    <n v="1"/>
    <n v="0"/>
    <n v="0"/>
    <x v="0"/>
    <x v="0"/>
    <m/>
    <m/>
    <m/>
    <m/>
    <m/>
    <m/>
    <m/>
    <m/>
    <m/>
    <m/>
    <n v="81.681899999999999"/>
    <m/>
    <m/>
    <m/>
    <m/>
    <m/>
    <m/>
    <m/>
    <s v="557539,47"/>
    <s v="6223204,32"/>
    <n v="0"/>
    <n v="81.681899999999999"/>
    <n v="0"/>
  </r>
  <r>
    <n v="141"/>
    <x v="72"/>
    <s v=""/>
    <x v="159"/>
    <n v="2018"/>
    <n v="43727516"/>
    <x v="36"/>
    <x v="71"/>
    <x v="72"/>
    <n v="8464"/>
    <s v="Galten"/>
    <n v="746"/>
    <n v="199"/>
    <x v="33"/>
    <m/>
    <s v="FJ"/>
    <s v="Fjernvarmeværk"/>
    <n v="353000"/>
    <n v="350030"/>
    <x v="111"/>
    <x v="0"/>
    <s v="fvv"/>
    <d v="1998-01-01T00:00:00"/>
    <m/>
    <n v="6"/>
    <n v="0"/>
    <n v="6"/>
    <x v="2379"/>
    <n v="1.98E-3"/>
    <n v="1.98E-3"/>
    <n v="0"/>
    <n v="0"/>
    <n v="1"/>
    <n v="0"/>
    <n v="0"/>
    <x v="0"/>
    <x v="0"/>
    <m/>
    <m/>
    <m/>
    <m/>
    <m/>
    <m/>
    <n v="1.98E-3"/>
    <m/>
    <m/>
    <m/>
    <m/>
    <m/>
    <m/>
    <m/>
    <m/>
    <m/>
    <m/>
    <m/>
    <s v="557539,47"/>
    <s v="6223204,32"/>
    <n v="1.98E-3"/>
    <n v="0"/>
    <n v="0"/>
  </r>
  <r>
    <n v="141"/>
    <x v="72"/>
    <s v=""/>
    <x v="160"/>
    <n v="2018"/>
    <n v="43727516"/>
    <x v="36"/>
    <x v="71"/>
    <x v="72"/>
    <n v="8464"/>
    <s v="Galten"/>
    <n v="746"/>
    <n v="199"/>
    <x v="33"/>
    <m/>
    <s v="FJ"/>
    <s v="Fjernvarmeværk"/>
    <n v="353000"/>
    <n v="350030"/>
    <x v="3"/>
    <x v="0"/>
    <s v="fvv"/>
    <d v="2012-12-31T00:00:00"/>
    <m/>
    <n v="6"/>
    <n v="0"/>
    <n v="6"/>
    <x v="2381"/>
    <n v="79.236000000000004"/>
    <n v="79.236000000000004"/>
    <n v="0"/>
    <n v="0"/>
    <n v="1"/>
    <n v="0"/>
    <n v="0"/>
    <x v="0"/>
    <x v="0"/>
    <m/>
    <m/>
    <m/>
    <m/>
    <m/>
    <m/>
    <m/>
    <m/>
    <m/>
    <m/>
    <n v="79.236000000000004"/>
    <m/>
    <m/>
    <m/>
    <m/>
    <m/>
    <m/>
    <m/>
    <s v="557539,47"/>
    <s v="6223204,32"/>
    <n v="0"/>
    <n v="79.236000000000004"/>
    <n v="0"/>
  </r>
  <r>
    <n v="147"/>
    <x v="75"/>
    <s v=""/>
    <x v="164"/>
    <n v="2018"/>
    <n v="38864114"/>
    <x v="38"/>
    <x v="74"/>
    <x v="75"/>
    <n v="9631"/>
    <s v="Gedsted"/>
    <n v="820"/>
    <n v="271"/>
    <x v="35"/>
    <m/>
    <s v="DC"/>
    <s v="Decentralt værk"/>
    <n v="353000"/>
    <n v="350030"/>
    <x v="115"/>
    <x v="1"/>
    <s v="kvt"/>
    <d v="1994-09-27T00:00:00"/>
    <m/>
    <n v="1.8"/>
    <n v="0.74"/>
    <n v="0.98"/>
    <x v="2382"/>
    <n v="2.1600000000000001E-2"/>
    <n v="2.1600000000000001E-2"/>
    <n v="1.7999999999999999E-2"/>
    <n v="1.7999999999999999E-2"/>
    <n v="0.23592324630386916"/>
    <n v="0.76407675369613082"/>
    <n v="0"/>
    <x v="0"/>
    <x v="0"/>
    <m/>
    <m/>
    <m/>
    <m/>
    <m/>
    <m/>
    <n v="4.5777600000000002E-2"/>
    <m/>
    <n v="0"/>
    <m/>
    <m/>
    <m/>
    <m/>
    <m/>
    <m/>
    <m/>
    <m/>
    <m/>
    <s v="520665"/>
    <s v="6283165"/>
    <n v="4.5777600000000002E-2"/>
    <n v="0"/>
    <n v="0"/>
  </r>
  <r>
    <n v="147"/>
    <x v="75"/>
    <s v=""/>
    <x v="165"/>
    <n v="2018"/>
    <n v="38864114"/>
    <x v="38"/>
    <x v="74"/>
    <x v="75"/>
    <n v="9631"/>
    <s v="Gedsted"/>
    <n v="820"/>
    <n v="271"/>
    <x v="35"/>
    <m/>
    <s v="DC"/>
    <s v="Decentralt værk"/>
    <n v="353000"/>
    <n v="350030"/>
    <x v="116"/>
    <x v="0"/>
    <s v="fvv"/>
    <d v="1988-10-24T00:00:00"/>
    <m/>
    <n v="3.5"/>
    <n v="0"/>
    <n v="3.5"/>
    <x v="2383"/>
    <n v="0.252"/>
    <n v="0.252"/>
    <n v="0"/>
    <n v="0"/>
    <n v="1"/>
    <n v="0"/>
    <n v="0"/>
    <x v="0"/>
    <x v="0"/>
    <m/>
    <m/>
    <m/>
    <m/>
    <m/>
    <m/>
    <n v="0.27506160000000002"/>
    <m/>
    <m/>
    <m/>
    <m/>
    <m/>
    <m/>
    <m/>
    <m/>
    <m/>
    <m/>
    <m/>
    <s v="520665"/>
    <s v="6283165"/>
    <n v="0.27506160000000002"/>
    <n v="0"/>
    <n v="0"/>
  </r>
  <r>
    <n v="147"/>
    <x v="75"/>
    <s v=""/>
    <x v="166"/>
    <n v="2018"/>
    <n v="38864114"/>
    <x v="38"/>
    <x v="74"/>
    <x v="75"/>
    <n v="9631"/>
    <s v="Gedsted"/>
    <n v="820"/>
    <n v="271"/>
    <x v="35"/>
    <m/>
    <s v="DC"/>
    <s v="Decentralt værk"/>
    <n v="353000"/>
    <n v="350030"/>
    <x v="117"/>
    <x v="0"/>
    <s v="fvv"/>
    <d v="2012-01-01T00:00:00"/>
    <m/>
    <n v="3.5"/>
    <n v="0"/>
    <n v="3.5"/>
    <x v="21"/>
    <n v="0"/>
    <n v="0"/>
    <n v="0"/>
    <n v="0"/>
    <n v="1"/>
    <n v="0"/>
    <n v="0"/>
    <x v="0"/>
    <x v="0"/>
    <m/>
    <m/>
    <m/>
    <m/>
    <m/>
    <m/>
    <m/>
    <m/>
    <m/>
    <m/>
    <m/>
    <m/>
    <m/>
    <m/>
    <m/>
    <m/>
    <m/>
    <m/>
    <s v="520665"/>
    <s v="6283165"/>
    <n v="0"/>
    <n v="0"/>
    <n v="0"/>
  </r>
  <r>
    <n v="147"/>
    <x v="75"/>
    <s v=""/>
    <x v="167"/>
    <n v="2018"/>
    <n v="38864114"/>
    <x v="38"/>
    <x v="74"/>
    <x v="75"/>
    <n v="9631"/>
    <s v="Gedsted"/>
    <n v="820"/>
    <n v="271"/>
    <x v="35"/>
    <m/>
    <s v="DC"/>
    <s v="Decentralt værk"/>
    <n v="353000"/>
    <n v="350030"/>
    <x v="118"/>
    <x v="1"/>
    <s v="kvt"/>
    <d v="2010-01-01T00:00:00"/>
    <m/>
    <n v="2.38"/>
    <n v="0.98"/>
    <n v="1.33"/>
    <x v="1549"/>
    <n v="0.51119999999999999"/>
    <n v="0.51119999999999999"/>
    <n v="0.34127999999999997"/>
    <n v="0.34127999999999997"/>
    <n v="0.29338842975206614"/>
    <n v="0.70661157024793386"/>
    <n v="0"/>
    <x v="0"/>
    <x v="0"/>
    <m/>
    <m/>
    <m/>
    <m/>
    <m/>
    <m/>
    <n v="0.87120000000000009"/>
    <m/>
    <n v="0"/>
    <m/>
    <m/>
    <m/>
    <m/>
    <m/>
    <m/>
    <m/>
    <m/>
    <m/>
    <s v="520665"/>
    <s v="6283165"/>
    <n v="0.87120000000000009"/>
    <n v="0"/>
    <n v="0"/>
  </r>
  <r>
    <n v="147"/>
    <x v="75"/>
    <s v=""/>
    <x v="168"/>
    <n v="2018"/>
    <n v="38864114"/>
    <x v="38"/>
    <x v="74"/>
    <x v="75"/>
    <n v="9631"/>
    <s v="Gedsted"/>
    <n v="820"/>
    <n v="271"/>
    <x v="35"/>
    <m/>
    <s v="DC"/>
    <s v="Decentralt værk"/>
    <n v="353000"/>
    <n v="350030"/>
    <x v="3"/>
    <x v="0"/>
    <s v="fvv"/>
    <d v="2016-07-20T00:00:00"/>
    <m/>
    <n v="1.5"/>
    <n v="0"/>
    <n v="1.5"/>
    <x v="2384"/>
    <n v="34.9056"/>
    <n v="34.9056"/>
    <n v="0"/>
    <n v="0"/>
    <n v="1"/>
    <n v="0"/>
    <n v="0"/>
    <x v="0"/>
    <x v="0"/>
    <m/>
    <m/>
    <m/>
    <m/>
    <m/>
    <m/>
    <m/>
    <m/>
    <m/>
    <m/>
    <n v="33.465000000000003"/>
    <m/>
    <m/>
    <m/>
    <m/>
    <m/>
    <m/>
    <m/>
    <s v="520665"/>
    <s v="6283165"/>
    <n v="0"/>
    <n v="33.465000000000003"/>
    <n v="0"/>
  </r>
  <r>
    <n v="148"/>
    <x v="76"/>
    <s v=""/>
    <x v="169"/>
    <n v="2018"/>
    <n v="13148228"/>
    <x v="693"/>
    <x v="75"/>
    <x v="76"/>
    <n v="5591"/>
    <s v="Gelsted"/>
    <n v="410"/>
    <n v="347"/>
    <x v="36"/>
    <m/>
    <s v="DC"/>
    <s v="Decentralt værk"/>
    <n v="353000"/>
    <n v="350030"/>
    <x v="119"/>
    <x v="1"/>
    <s v="kvt"/>
    <d v="1994-01-01T00:00:00"/>
    <m/>
    <n v="3.5"/>
    <n v="1"/>
    <n v="1.7"/>
    <x v="2385"/>
    <n v="0.1404"/>
    <n v="0.1368"/>
    <n v="8.2799999999999999E-2"/>
    <n v="8.2799999999999999E-2"/>
    <n v="0.27403420509000964"/>
    <n v="0.72596579490999036"/>
    <n v="0"/>
    <x v="0"/>
    <x v="0"/>
    <m/>
    <m/>
    <m/>
    <m/>
    <m/>
    <m/>
    <n v="0.25617239999999997"/>
    <m/>
    <m/>
    <m/>
    <m/>
    <m/>
    <m/>
    <m/>
    <m/>
    <m/>
    <m/>
    <m/>
    <s v="561501"/>
    <s v="6139618"/>
    <n v="0.25617239999999997"/>
    <n v="0"/>
    <n v="0"/>
  </r>
  <r>
    <n v="148"/>
    <x v="76"/>
    <s v=""/>
    <x v="170"/>
    <n v="2018"/>
    <n v="13148228"/>
    <x v="693"/>
    <x v="75"/>
    <x v="76"/>
    <n v="5591"/>
    <s v="Gelsted"/>
    <n v="410"/>
    <n v="347"/>
    <x v="36"/>
    <m/>
    <s v="DC"/>
    <s v="Decentralt værk"/>
    <n v="353000"/>
    <n v="350030"/>
    <x v="120"/>
    <x v="0"/>
    <s v="fvv"/>
    <d v="1971-01-01T00:00:00"/>
    <m/>
    <n v="4"/>
    <n v="0"/>
    <n v="3.5"/>
    <x v="2386"/>
    <n v="32.5152"/>
    <n v="31.010400000000001"/>
    <n v="0"/>
    <n v="0"/>
    <n v="1"/>
    <n v="0"/>
    <n v="0"/>
    <x v="0"/>
    <x v="0"/>
    <m/>
    <m/>
    <m/>
    <m/>
    <m/>
    <m/>
    <n v="31.862358"/>
    <m/>
    <m/>
    <m/>
    <m/>
    <m/>
    <m/>
    <m/>
    <m/>
    <m/>
    <m/>
    <m/>
    <s v="561501"/>
    <s v="6139618"/>
    <n v="31.862358"/>
    <n v="0"/>
    <n v="0"/>
  </r>
  <r>
    <n v="150"/>
    <x v="77"/>
    <s v=""/>
    <x v="171"/>
    <n v="2018"/>
    <n v="10052947"/>
    <x v="40"/>
    <x v="76"/>
    <x v="77"/>
    <n v="7323"/>
    <s v="Give"/>
    <n v="630"/>
    <n v="145"/>
    <x v="32"/>
    <m/>
    <s v="DC"/>
    <s v="Decentralt værk"/>
    <n v="353000"/>
    <n v="350030"/>
    <x v="121"/>
    <x v="1"/>
    <s v="kvt"/>
    <d v="1999-04-01T00:00:00"/>
    <m/>
    <n v="7"/>
    <n v="3.1"/>
    <n v="4"/>
    <x v="2387"/>
    <n v="0.63468000000000002"/>
    <n v="0.63036000000000003"/>
    <n v="0.52200000000000002"/>
    <n v="0.52200000000000002"/>
    <n v="0.24225019237111137"/>
    <n v="0.75774980762888866"/>
    <n v="0"/>
    <x v="0"/>
    <x v="0"/>
    <m/>
    <m/>
    <m/>
    <m/>
    <m/>
    <m/>
    <n v="1.309968"/>
    <m/>
    <m/>
    <m/>
    <m/>
    <m/>
    <m/>
    <m/>
    <m/>
    <m/>
    <m/>
    <m/>
    <s v="514665,89"/>
    <s v="6188514,97"/>
    <n v="1.309968"/>
    <n v="0"/>
    <n v="0"/>
  </r>
  <r>
    <n v="150"/>
    <x v="77"/>
    <s v=""/>
    <x v="172"/>
    <n v="2018"/>
    <n v="10052947"/>
    <x v="40"/>
    <x v="76"/>
    <x v="77"/>
    <n v="7323"/>
    <s v="Give"/>
    <n v="630"/>
    <n v="145"/>
    <x v="32"/>
    <m/>
    <s v="DC"/>
    <s v="Decentralt værk"/>
    <n v="353000"/>
    <n v="350030"/>
    <x v="122"/>
    <x v="1"/>
    <s v="kvt"/>
    <d v="2006-08-01T00:00:00"/>
    <m/>
    <n v="4"/>
    <n v="1.82"/>
    <n v="2.2999999999999998"/>
    <x v="2388"/>
    <n v="0.64044000000000001"/>
    <n v="0.64044000000000001"/>
    <n v="0.60948000000000002"/>
    <n v="0.60948000000000002"/>
    <n v="0.2092202751969893"/>
    <n v="0.79077972480301073"/>
    <n v="0"/>
    <x v="0"/>
    <x v="0"/>
    <m/>
    <m/>
    <m/>
    <m/>
    <m/>
    <m/>
    <n v="1.53054"/>
    <m/>
    <m/>
    <m/>
    <m/>
    <m/>
    <m/>
    <m/>
    <m/>
    <m/>
    <m/>
    <m/>
    <s v="514665,89"/>
    <s v="6188514,97"/>
    <n v="1.53054"/>
    <n v="0"/>
    <n v="0"/>
  </r>
  <r>
    <n v="150"/>
    <x v="78"/>
    <s v=""/>
    <x v="173"/>
    <n v="2018"/>
    <n v="10052947"/>
    <x v="40"/>
    <x v="77"/>
    <x v="78"/>
    <n v="7323"/>
    <s v="Give"/>
    <n v="630"/>
    <n v="145"/>
    <x v="32"/>
    <m/>
    <s v="FJ"/>
    <s v="Fjernvarmeværk"/>
    <n v="353000"/>
    <n v="350030"/>
    <x v="123"/>
    <x v="0"/>
    <s v="fvv"/>
    <d v="2011-01-01T00:00:00"/>
    <m/>
    <n v="5.5"/>
    <n v="0"/>
    <n v="5.5"/>
    <x v="2389"/>
    <n v="138.078"/>
    <n v="138.006"/>
    <n v="0"/>
    <n v="0"/>
    <n v="1"/>
    <n v="0"/>
    <n v="0"/>
    <x v="0"/>
    <x v="0"/>
    <m/>
    <m/>
    <m/>
    <m/>
    <m/>
    <m/>
    <m/>
    <m/>
    <m/>
    <m/>
    <n v="128.75"/>
    <m/>
    <m/>
    <m/>
    <m/>
    <m/>
    <m/>
    <m/>
    <s v="515874,42"/>
    <s v="6187898,06"/>
    <n v="0"/>
    <n v="128.75"/>
    <n v="0"/>
  </r>
  <r>
    <n v="151"/>
    <x v="79"/>
    <s v=""/>
    <x v="174"/>
    <n v="2018"/>
    <n v="14492984"/>
    <x v="41"/>
    <x v="78"/>
    <x v="79"/>
    <n v="8983"/>
    <s v="Gjerlev J"/>
    <n v="730"/>
    <n v="215"/>
    <x v="37"/>
    <m/>
    <s v="FJ"/>
    <s v="Fjernvarmeværk"/>
    <n v="353000"/>
    <n v="350030"/>
    <x v="124"/>
    <x v="0"/>
    <s v="fvv"/>
    <d v="2019-10-10T00:00:00"/>
    <m/>
    <n v="2"/>
    <n v="0"/>
    <n v="2"/>
    <x v="2390"/>
    <n v="21.06"/>
    <n v="21.06"/>
    <n v="0"/>
    <n v="0"/>
    <n v="1"/>
    <n v="0"/>
    <n v="0"/>
    <x v="0"/>
    <x v="0"/>
    <m/>
    <m/>
    <m/>
    <m/>
    <m/>
    <m/>
    <m/>
    <m/>
    <m/>
    <n v="22.475000000000001"/>
    <m/>
    <m/>
    <m/>
    <m/>
    <m/>
    <m/>
    <m/>
    <m/>
    <s v="569708,24"/>
    <s v="6272505,02"/>
    <n v="0"/>
    <n v="22.475000000000001"/>
    <n v="0"/>
  </r>
  <r>
    <n v="151"/>
    <x v="79"/>
    <s v=""/>
    <x v="175"/>
    <n v="2018"/>
    <n v="14492984"/>
    <x v="41"/>
    <x v="78"/>
    <x v="79"/>
    <n v="8983"/>
    <s v="Gjerlev J"/>
    <n v="730"/>
    <n v="215"/>
    <x v="37"/>
    <m/>
    <s v="FJ"/>
    <s v="Fjernvarmeværk"/>
    <n v="353000"/>
    <n v="350030"/>
    <x v="32"/>
    <x v="0"/>
    <s v="fvv"/>
    <d v="1990-01-01T00:00:00"/>
    <m/>
    <n v="2"/>
    <n v="0"/>
    <n v="2"/>
    <x v="2391"/>
    <n v="0.68400000000000005"/>
    <n v="0.68400000000000005"/>
    <n v="0"/>
    <n v="0"/>
    <n v="1"/>
    <n v="0"/>
    <n v="0"/>
    <x v="0"/>
    <x v="0"/>
    <m/>
    <m/>
    <m/>
    <n v="0.89675000000000005"/>
    <m/>
    <m/>
    <m/>
    <m/>
    <m/>
    <m/>
    <m/>
    <m/>
    <m/>
    <m/>
    <m/>
    <m/>
    <m/>
    <m/>
    <s v="569708,24"/>
    <s v="6272505,02"/>
    <n v="0.89675000000000005"/>
    <n v="0"/>
    <n v="0"/>
  </r>
  <r>
    <n v="151"/>
    <x v="79"/>
    <s v=""/>
    <x v="176"/>
    <n v="2018"/>
    <n v="14492984"/>
    <x v="41"/>
    <x v="78"/>
    <x v="79"/>
    <n v="8983"/>
    <s v="Gjerlev J"/>
    <n v="730"/>
    <n v="215"/>
    <x v="37"/>
    <m/>
    <s v="FJ"/>
    <s v="Fjernvarmeværk"/>
    <n v="353000"/>
    <n v="350030"/>
    <x v="125"/>
    <x v="3"/>
    <s v="fvv"/>
    <d v="2014-08-04T00:00:00"/>
    <m/>
    <n v="2.5"/>
    <n v="0"/>
    <n v="2.5"/>
    <x v="2392"/>
    <n v="5.274"/>
    <n v="5.274"/>
    <n v="0"/>
    <n v="0"/>
    <n v="1"/>
    <n v="0"/>
    <n v="0"/>
    <x v="0"/>
    <x v="0"/>
    <m/>
    <m/>
    <m/>
    <m/>
    <m/>
    <m/>
    <m/>
    <m/>
    <m/>
    <m/>
    <m/>
    <m/>
    <m/>
    <m/>
    <m/>
    <n v="5.274"/>
    <m/>
    <m/>
    <s v="569708,24"/>
    <s v="6272505,02"/>
    <n v="0"/>
    <n v="5.274"/>
    <n v="0"/>
  </r>
  <r>
    <n v="155"/>
    <x v="80"/>
    <s v=""/>
    <x v="177"/>
    <n v="2018"/>
    <n v="57762918"/>
    <x v="42"/>
    <x v="79"/>
    <x v="80"/>
    <n v="7870"/>
    <s v="Roslev"/>
    <n v="779"/>
    <n v="251"/>
    <x v="38"/>
    <m/>
    <s v="DC"/>
    <s v="Decentralt værk"/>
    <n v="353000"/>
    <n v="350030"/>
    <x v="56"/>
    <x v="0"/>
    <s v="fvv"/>
    <d v="1996-01-23T00:00:00"/>
    <m/>
    <n v="2.5"/>
    <n v="0"/>
    <n v="2.5"/>
    <x v="2393"/>
    <n v="13.3308"/>
    <n v="13.1364"/>
    <n v="0"/>
    <n v="0"/>
    <n v="1"/>
    <n v="0"/>
    <n v="0"/>
    <x v="0"/>
    <x v="0"/>
    <m/>
    <m/>
    <m/>
    <m/>
    <m/>
    <m/>
    <n v="13.7034612"/>
    <m/>
    <m/>
    <m/>
    <m/>
    <m/>
    <m/>
    <m/>
    <m/>
    <m/>
    <m/>
    <m/>
    <s v="492189,28"/>
    <s v="6290834,77"/>
    <n v="13.7034612"/>
    <n v="0"/>
    <n v="0"/>
  </r>
  <r>
    <n v="155"/>
    <x v="80"/>
    <s v=""/>
    <x v="178"/>
    <n v="2018"/>
    <n v="57762918"/>
    <x v="42"/>
    <x v="79"/>
    <x v="80"/>
    <n v="7870"/>
    <s v="Roslev"/>
    <n v="779"/>
    <n v="251"/>
    <x v="38"/>
    <m/>
    <s v="DC"/>
    <s v="Decentralt værk"/>
    <n v="353000"/>
    <n v="350030"/>
    <x v="1"/>
    <x v="1"/>
    <s v="kvt"/>
    <d v="1996-01-23T00:00:00"/>
    <m/>
    <n v="2.4"/>
    <n v="0.9"/>
    <n v="1.2"/>
    <x v="2394"/>
    <n v="7.0848000000000004"/>
    <n v="7.0848000000000004"/>
    <n v="4.9428000000000001"/>
    <n v="4.9428000000000001"/>
    <n v="0.27502980887105299"/>
    <n v="0.72497019112894701"/>
    <n v="0"/>
    <x v="0"/>
    <x v="0"/>
    <m/>
    <m/>
    <m/>
    <m/>
    <m/>
    <m/>
    <n v="12.880058399999999"/>
    <m/>
    <m/>
    <m/>
    <m/>
    <m/>
    <m/>
    <m/>
    <m/>
    <m/>
    <m/>
    <m/>
    <s v="492189,28"/>
    <s v="6290834,77"/>
    <n v="12.880058399999999"/>
    <n v="0"/>
    <n v="0"/>
  </r>
  <r>
    <n v="156"/>
    <x v="81"/>
    <s v=""/>
    <x v="179"/>
    <n v="2018"/>
    <n v="36294515"/>
    <x v="43"/>
    <x v="80"/>
    <x v="81"/>
    <n v="6510"/>
    <s v="Gram"/>
    <n v="510"/>
    <n v="101"/>
    <x v="39"/>
    <n v="1"/>
    <s v="DC"/>
    <s v="Decentralt værk"/>
    <n v="353000"/>
    <n v="350030"/>
    <x v="126"/>
    <x v="1"/>
    <s v="kvt"/>
    <d v="1996-01-01T00:00:00"/>
    <m/>
    <n v="12.96"/>
    <n v="5.5"/>
    <n v="6.5"/>
    <x v="2395"/>
    <n v="0.13320000000000001"/>
    <n v="0.13320000000000001"/>
    <n v="4.6800000000000001E-2"/>
    <n v="4.6800000000000001E-2"/>
    <n v="0.14457304064456133"/>
    <n v="0.85542695935543867"/>
    <n v="0"/>
    <x v="0"/>
    <x v="0"/>
    <m/>
    <m/>
    <m/>
    <m/>
    <m/>
    <m/>
    <n v="0.46066680000000004"/>
    <m/>
    <m/>
    <m/>
    <m/>
    <m/>
    <m/>
    <m/>
    <m/>
    <m/>
    <m/>
    <m/>
    <s v="502980,92"/>
    <s v="6126043,77"/>
    <n v="0.46066680000000004"/>
    <n v="0"/>
    <n v="0"/>
  </r>
  <r>
    <n v="156"/>
    <x v="81"/>
    <s v=""/>
    <x v="180"/>
    <n v="2018"/>
    <n v="36294515"/>
    <x v="43"/>
    <x v="80"/>
    <x v="81"/>
    <n v="6510"/>
    <s v="Gram"/>
    <n v="510"/>
    <n v="101"/>
    <x v="39"/>
    <n v="1"/>
    <s v="DC"/>
    <s v="Decentralt værk"/>
    <n v="353000"/>
    <n v="350030"/>
    <x v="2"/>
    <x v="0"/>
    <s v="fvv"/>
    <d v="1996-01-01T00:00:00"/>
    <m/>
    <n v="5.53"/>
    <n v="0"/>
    <n v="5.5"/>
    <x v="2396"/>
    <n v="42.084000000000003"/>
    <n v="42.084000000000003"/>
    <n v="0"/>
    <n v="0"/>
    <n v="1"/>
    <n v="0"/>
    <n v="0"/>
    <x v="0"/>
    <x v="0"/>
    <m/>
    <m/>
    <m/>
    <m/>
    <m/>
    <m/>
    <n v="48.7139004"/>
    <m/>
    <m/>
    <m/>
    <m/>
    <m/>
    <m/>
    <m/>
    <m/>
    <m/>
    <m/>
    <m/>
    <s v="502980,92"/>
    <s v="6126043,77"/>
    <n v="48.7139004"/>
    <n v="0"/>
    <n v="0"/>
  </r>
  <r>
    <n v="156"/>
    <x v="81"/>
    <s v=""/>
    <x v="181"/>
    <n v="2018"/>
    <n v="36294515"/>
    <x v="43"/>
    <x v="80"/>
    <x v="81"/>
    <n v="6510"/>
    <s v="Gram"/>
    <n v="510"/>
    <n v="101"/>
    <x v="39"/>
    <n v="1"/>
    <s v="DC"/>
    <s v="Decentralt værk"/>
    <n v="353000"/>
    <n v="350030"/>
    <x v="127"/>
    <x v="3"/>
    <s v="fvv"/>
    <d v="2009-05-16T00:00:00"/>
    <m/>
    <n v="7"/>
    <n v="0"/>
    <n v="7"/>
    <x v="21"/>
    <n v="0"/>
    <n v="0"/>
    <n v="0"/>
    <n v="0"/>
    <n v="1"/>
    <n v="0"/>
    <n v="0"/>
    <x v="0"/>
    <x v="0"/>
    <m/>
    <m/>
    <m/>
    <m/>
    <m/>
    <m/>
    <m/>
    <m/>
    <m/>
    <m/>
    <m/>
    <m/>
    <m/>
    <m/>
    <m/>
    <n v="0"/>
    <m/>
    <m/>
    <s v="502980,92"/>
    <s v="6126043,77"/>
    <n v="0"/>
    <n v="0"/>
    <n v="0"/>
  </r>
  <r>
    <n v="156"/>
    <x v="81"/>
    <s v=""/>
    <x v="182"/>
    <n v="2018"/>
    <n v="36294515"/>
    <x v="43"/>
    <x v="80"/>
    <x v="81"/>
    <n v="6510"/>
    <s v="Gram"/>
    <n v="510"/>
    <n v="101"/>
    <x v="39"/>
    <n v="1"/>
    <s v="DC"/>
    <s v="Decentralt værk"/>
    <n v="353000"/>
    <n v="350030"/>
    <x v="128"/>
    <x v="0"/>
    <s v="fvv"/>
    <d v="1996-01-01T00:00:00"/>
    <m/>
    <n v="4.6900000000000004"/>
    <n v="0"/>
    <n v="4.5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02980,92"/>
    <s v="6126043,77"/>
    <n v="0"/>
    <n v="0"/>
    <n v="0"/>
  </r>
  <r>
    <n v="156"/>
    <x v="81"/>
    <s v=""/>
    <x v="183"/>
    <n v="2018"/>
    <n v="36294515"/>
    <x v="43"/>
    <x v="80"/>
    <x v="81"/>
    <n v="6510"/>
    <s v="Gram"/>
    <n v="510"/>
    <n v="101"/>
    <x v="39"/>
    <n v="1"/>
    <s v="DC"/>
    <s v="Decentralt værk"/>
    <n v="353000"/>
    <n v="350030"/>
    <x v="129"/>
    <x v="2"/>
    <s v="fvv"/>
    <d v="2015-01-01T00:00:00"/>
    <m/>
    <n v="10"/>
    <n v="0"/>
    <n v="10"/>
    <x v="2397"/>
    <n v="8.3556000000000008"/>
    <n v="8.3556000000000008"/>
    <n v="0"/>
    <n v="0"/>
    <n v="1"/>
    <n v="0"/>
    <n v="0"/>
    <x v="0"/>
    <x v="0"/>
    <m/>
    <m/>
    <m/>
    <m/>
    <m/>
    <m/>
    <m/>
    <m/>
    <m/>
    <m/>
    <m/>
    <m/>
    <m/>
    <m/>
    <m/>
    <m/>
    <m/>
    <n v="8.3556000000000008"/>
    <s v="502980,92"/>
    <s v="6126043,77"/>
    <n v="0"/>
    <n v="0"/>
    <n v="8.3556000000000008"/>
  </r>
  <r>
    <n v="156"/>
    <x v="81"/>
    <s v=""/>
    <x v="184"/>
    <n v="2018"/>
    <n v="36294515"/>
    <x v="43"/>
    <x v="80"/>
    <x v="81"/>
    <n v="6510"/>
    <s v="Gram"/>
    <n v="510"/>
    <n v="101"/>
    <x v="39"/>
    <n v="1"/>
    <s v="DC"/>
    <s v="Decentralt værk"/>
    <n v="353000"/>
    <n v="350030"/>
    <x v="12"/>
    <x v="4"/>
    <s v="fvv"/>
    <d v="2015-01-01T00:00:00"/>
    <m/>
    <n v="0.2"/>
    <n v="0"/>
    <n v="0.95"/>
    <x v="2398"/>
    <n v="6.6672000000000002"/>
    <n v="6.6672000000000002"/>
    <n v="0"/>
    <n v="0"/>
    <n v="1"/>
    <n v="0"/>
    <n v="0"/>
    <x v="0"/>
    <x v="0"/>
    <m/>
    <m/>
    <m/>
    <m/>
    <m/>
    <m/>
    <m/>
    <m/>
    <m/>
    <m/>
    <m/>
    <m/>
    <m/>
    <m/>
    <m/>
    <m/>
    <m/>
    <n v="1.4507999999999999"/>
    <s v="502980,92"/>
    <s v="6126043,77"/>
    <n v="0"/>
    <n v="0"/>
    <n v="1.4507999999999999"/>
  </r>
  <r>
    <n v="156"/>
    <x v="81"/>
    <s v=""/>
    <x v="185"/>
    <n v="2018"/>
    <n v="36294515"/>
    <x v="43"/>
    <x v="80"/>
    <x v="81"/>
    <n v="6510"/>
    <s v="Gram"/>
    <n v="510"/>
    <n v="101"/>
    <x v="39"/>
    <n v="1"/>
    <s v="DC"/>
    <s v="Decentralt værk"/>
    <n v="353000"/>
    <n v="350030"/>
    <x v="130"/>
    <x v="3"/>
    <s v="fvv"/>
    <d v="2015-06-01T00:00:00"/>
    <m/>
    <n v="24"/>
    <n v="0"/>
    <n v="24"/>
    <x v="2399"/>
    <n v="43.833599999999997"/>
    <n v="43.833599999999997"/>
    <n v="0"/>
    <n v="0"/>
    <n v="1"/>
    <n v="0"/>
    <n v="0"/>
    <x v="0"/>
    <x v="0"/>
    <m/>
    <m/>
    <m/>
    <m/>
    <m/>
    <m/>
    <m/>
    <m/>
    <m/>
    <m/>
    <m/>
    <m/>
    <m/>
    <m/>
    <m/>
    <n v="43.833599999999997"/>
    <m/>
    <m/>
    <s v="502980,92"/>
    <s v="6126043,77"/>
    <n v="0"/>
    <n v="43.833599999999997"/>
    <n v="0"/>
  </r>
  <r>
    <n v="157"/>
    <x v="82"/>
    <s v=""/>
    <x v="186"/>
    <n v="2018"/>
    <n v="32651194"/>
    <x v="44"/>
    <x v="81"/>
    <x v="82"/>
    <n v="8500"/>
    <s v="Grenaa"/>
    <n v="707"/>
    <n v="202"/>
    <x v="40"/>
    <m/>
    <s v="ER"/>
    <s v="Erhvervsværk"/>
    <n v="382120"/>
    <n v="383900"/>
    <x v="131"/>
    <x v="0"/>
    <s v="pvp"/>
    <d v="1981-01-01T00:00:00"/>
    <d v="2018-04-30T00:00:00"/>
    <n v="6.5"/>
    <n v="0"/>
    <n v="6.5"/>
    <x v="2400"/>
    <n v="48.308399999999999"/>
    <n v="48.308399999999999"/>
    <n v="0"/>
    <n v="0"/>
    <n v="1"/>
    <n v="0"/>
    <n v="0"/>
    <x v="0"/>
    <x v="0"/>
    <m/>
    <m/>
    <m/>
    <m/>
    <m/>
    <m/>
    <m/>
    <n v="53.922199999999997"/>
    <m/>
    <m/>
    <m/>
    <n v="7.3949999999999996"/>
    <m/>
    <m/>
    <m/>
    <m/>
    <m/>
    <m/>
    <s v="617615,86"/>
    <s v="6254790,07"/>
    <n v="24.264989999999997"/>
    <n v="37.052210000000002"/>
    <n v="0"/>
  </r>
  <r>
    <n v="160"/>
    <x v="83"/>
    <s v=""/>
    <x v="187"/>
    <n v="2018"/>
    <n v="43774417"/>
    <x v="45"/>
    <x v="82"/>
    <x v="83"/>
    <n v="8500"/>
    <s v="Grenaa"/>
    <n v="707"/>
    <n v="202"/>
    <x v="40"/>
    <n v="1"/>
    <s v="FJ"/>
    <s v="Fjernvarmeværk"/>
    <n v="353000"/>
    <n v="350030"/>
    <x v="13"/>
    <x v="0"/>
    <s v="fvv"/>
    <d v="2012-01-01T00:00:00"/>
    <m/>
    <n v="8.6"/>
    <n v="0"/>
    <n v="8.6"/>
    <x v="2401"/>
    <n v="0.03"/>
    <n v="0.03"/>
    <n v="0"/>
    <n v="0"/>
    <n v="1"/>
    <n v="0"/>
    <n v="0"/>
    <x v="0"/>
    <x v="0"/>
    <m/>
    <m/>
    <m/>
    <n v="3.3732999999999999E-2"/>
    <m/>
    <m/>
    <m/>
    <m/>
    <m/>
    <m/>
    <m/>
    <m/>
    <m/>
    <m/>
    <m/>
    <m/>
    <m/>
    <m/>
    <s v="615594,39"/>
    <s v="6254044,08"/>
    <n v="3.3732999999999999E-2"/>
    <n v="0"/>
    <n v="0"/>
  </r>
  <r>
    <n v="160"/>
    <x v="83"/>
    <s v=""/>
    <x v="188"/>
    <n v="2018"/>
    <n v="43774417"/>
    <x v="45"/>
    <x v="82"/>
    <x v="83"/>
    <n v="8500"/>
    <s v="Grenaa"/>
    <n v="707"/>
    <n v="202"/>
    <x v="40"/>
    <n v="1"/>
    <s v="FJ"/>
    <s v="Fjernvarmeværk"/>
    <n v="353000"/>
    <n v="350030"/>
    <x v="16"/>
    <x v="0"/>
    <s v="fvv"/>
    <d v="2012-01-01T00:00:00"/>
    <d v="2018-12-01T00:00:00"/>
    <n v="6.3"/>
    <n v="0"/>
    <n v="6.3"/>
    <x v="2402"/>
    <n v="0.96"/>
    <n v="0.96"/>
    <n v="0"/>
    <n v="0"/>
    <n v="1"/>
    <n v="0"/>
    <n v="0"/>
    <x v="0"/>
    <x v="0"/>
    <m/>
    <m/>
    <m/>
    <n v="1.0674999999999999"/>
    <m/>
    <m/>
    <m/>
    <m/>
    <m/>
    <m/>
    <m/>
    <m/>
    <m/>
    <m/>
    <m/>
    <m/>
    <m/>
    <m/>
    <s v="615594,39"/>
    <s v="6254044,08"/>
    <n v="1.0674999999999999"/>
    <n v="0"/>
    <n v="0"/>
  </r>
  <r>
    <n v="160"/>
    <x v="83"/>
    <s v=""/>
    <x v="189"/>
    <n v="2018"/>
    <n v="43774417"/>
    <x v="45"/>
    <x v="82"/>
    <x v="83"/>
    <n v="8500"/>
    <s v="Grenaa"/>
    <n v="707"/>
    <n v="202"/>
    <x v="40"/>
    <n v="1"/>
    <s v="FJ"/>
    <s v="Fjernvarmeværk"/>
    <n v="353000"/>
    <n v="350030"/>
    <x v="76"/>
    <x v="0"/>
    <s v="fvv"/>
    <d v="2012-01-01T00:00:00"/>
    <m/>
    <n v="8.6"/>
    <n v="0"/>
    <n v="8.6"/>
    <x v="2403"/>
    <n v="1.075"/>
    <n v="1.075"/>
    <n v="0"/>
    <n v="0"/>
    <n v="1"/>
    <n v="0"/>
    <n v="0"/>
    <x v="0"/>
    <x v="0"/>
    <m/>
    <m/>
    <m/>
    <n v="1.1956"/>
    <m/>
    <m/>
    <m/>
    <m/>
    <m/>
    <m/>
    <m/>
    <m/>
    <m/>
    <m/>
    <m/>
    <m/>
    <m/>
    <m/>
    <s v="615594,39"/>
    <s v="6254044,08"/>
    <n v="1.1956"/>
    <n v="0"/>
    <n v="0"/>
  </r>
  <r>
    <n v="160"/>
    <x v="83"/>
    <s v=""/>
    <x v="190"/>
    <n v="2018"/>
    <n v="43774417"/>
    <x v="45"/>
    <x v="82"/>
    <x v="83"/>
    <n v="8500"/>
    <s v="Grenaa"/>
    <n v="707"/>
    <n v="202"/>
    <x v="40"/>
    <n v="1"/>
    <s v="FJ"/>
    <s v="Fjernvarmeværk"/>
    <n v="353000"/>
    <n v="350030"/>
    <x v="39"/>
    <x v="5"/>
    <s v="kvt"/>
    <d v="2008-10-01T00:00:00"/>
    <m/>
    <n v="0.61"/>
    <n v="0"/>
    <n v="0"/>
    <x v="2404"/>
    <n v="0"/>
    <n v="0"/>
    <n v="0"/>
    <n v="0"/>
    <n v="1"/>
    <n v="0"/>
    <n v="0"/>
    <x v="0"/>
    <x v="0"/>
    <m/>
    <m/>
    <m/>
    <n v="4.2700000000000001E-5"/>
    <m/>
    <m/>
    <m/>
    <m/>
    <m/>
    <m/>
    <m/>
    <m/>
    <m/>
    <m/>
    <m/>
    <m/>
    <m/>
    <m/>
    <s v="615594,39"/>
    <s v="6254044,08"/>
    <n v="4.2700000000000001E-5"/>
    <n v="0"/>
    <n v="0"/>
  </r>
  <r>
    <n v="160"/>
    <x v="84"/>
    <s v=""/>
    <x v="191"/>
    <n v="2018"/>
    <n v="43774417"/>
    <x v="45"/>
    <x v="83"/>
    <x v="84"/>
    <n v="8500"/>
    <s v="Grenaa"/>
    <n v="707"/>
    <n v="202"/>
    <x v="40"/>
    <n v="1"/>
    <s v="FJ"/>
    <s v="Fjernvarmeværk"/>
    <n v="353000"/>
    <n v="350030"/>
    <x v="132"/>
    <x v="0"/>
    <s v="fvv"/>
    <d v="2002-01-01T00:00:00"/>
    <m/>
    <n v="9.6999999999999993"/>
    <n v="0"/>
    <n v="9.24"/>
    <x v="2405"/>
    <n v="3.843"/>
    <n v="3.843"/>
    <n v="0"/>
    <n v="0"/>
    <n v="1"/>
    <n v="0"/>
    <n v="0"/>
    <x v="0"/>
    <x v="0"/>
    <m/>
    <m/>
    <m/>
    <n v="4.2699999999999996"/>
    <m/>
    <m/>
    <m/>
    <m/>
    <m/>
    <m/>
    <m/>
    <m/>
    <m/>
    <m/>
    <m/>
    <m/>
    <m/>
    <m/>
    <s v="617014,05"/>
    <s v="6254411,98"/>
    <n v="4.2699999999999996"/>
    <n v="0"/>
    <n v="0"/>
  </r>
  <r>
    <n v="160"/>
    <x v="84"/>
    <s v=""/>
    <x v="192"/>
    <n v="2018"/>
    <n v="43774417"/>
    <x v="45"/>
    <x v="83"/>
    <x v="84"/>
    <n v="8500"/>
    <s v="Grenaa"/>
    <n v="707"/>
    <n v="202"/>
    <x v="40"/>
    <n v="1"/>
    <s v="FJ"/>
    <s v="Fjernvarmeværk"/>
    <n v="353000"/>
    <n v="350030"/>
    <x v="133"/>
    <x v="0"/>
    <s v="fvv"/>
    <d v="1997-01-01T00:00:00"/>
    <m/>
    <n v="9.6999999999999993"/>
    <n v="0"/>
    <n v="9.0399999999999991"/>
    <x v="2405"/>
    <n v="3.843"/>
    <n v="3.843"/>
    <n v="0"/>
    <n v="0"/>
    <n v="1"/>
    <n v="0"/>
    <n v="0"/>
    <x v="0"/>
    <x v="0"/>
    <m/>
    <m/>
    <m/>
    <n v="4.2699999999999996"/>
    <m/>
    <m/>
    <m/>
    <m/>
    <m/>
    <m/>
    <m/>
    <m/>
    <m/>
    <m/>
    <m/>
    <m/>
    <m/>
    <m/>
    <s v="617014,05"/>
    <s v="6254411,98"/>
    <n v="4.2699999999999996"/>
    <n v="0"/>
    <n v="0"/>
  </r>
  <r>
    <n v="160"/>
    <x v="84"/>
    <s v=""/>
    <x v="193"/>
    <n v="2018"/>
    <n v="43774417"/>
    <x v="45"/>
    <x v="83"/>
    <x v="84"/>
    <n v="8500"/>
    <s v="Grenaa"/>
    <n v="707"/>
    <n v="202"/>
    <x v="40"/>
    <n v="1"/>
    <s v="FJ"/>
    <s v="Fjernvarmeværk"/>
    <n v="353000"/>
    <n v="350030"/>
    <x v="76"/>
    <x v="0"/>
    <s v="fvv"/>
    <d v="2012-01-01T00:00:00"/>
    <d v="2019-10-25T00:00:00"/>
    <n v="8.6"/>
    <n v="0"/>
    <n v="10"/>
    <x v="2406"/>
    <n v="4.3609999999999998"/>
    <n v="4.3609999999999998"/>
    <n v="0"/>
    <n v="0"/>
    <n v="1"/>
    <n v="0"/>
    <n v="0"/>
    <x v="0"/>
    <x v="0"/>
    <m/>
    <m/>
    <m/>
    <n v="4.8464499999999999"/>
    <m/>
    <m/>
    <m/>
    <m/>
    <m/>
    <m/>
    <m/>
    <m/>
    <m/>
    <m/>
    <m/>
    <m/>
    <m/>
    <m/>
    <s v="617014,05"/>
    <s v="6254411,98"/>
    <n v="4.8464499999999999"/>
    <n v="0"/>
    <n v="0"/>
  </r>
  <r>
    <n v="160"/>
    <x v="85"/>
    <s v=""/>
    <x v="194"/>
    <n v="2018"/>
    <n v="43774417"/>
    <x v="45"/>
    <x v="84"/>
    <x v="85"/>
    <n v="8500"/>
    <s v="Grenaa"/>
    <n v="707"/>
    <n v="202"/>
    <x v="40"/>
    <m/>
    <s v="FJ"/>
    <s v="Fjernvarmeværk"/>
    <n v="353000"/>
    <n v="350030"/>
    <x v="134"/>
    <x v="0"/>
    <s v="fvv"/>
    <d v="2012-01-01T00:00:00"/>
    <m/>
    <n v="18"/>
    <n v="0"/>
    <n v="18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616939"/>
    <s v="6253243"/>
    <n v="0"/>
    <n v="0"/>
    <n v="0"/>
  </r>
  <r>
    <n v="160"/>
    <x v="86"/>
    <s v=""/>
    <x v="195"/>
    <n v="2018"/>
    <n v="43774417"/>
    <x v="45"/>
    <x v="85"/>
    <x v="86"/>
    <n v="8500"/>
    <s v="Grenaa"/>
    <n v="707"/>
    <n v="202"/>
    <x v="40"/>
    <m/>
    <s v="FJ"/>
    <s v="Fjernvarmeværk"/>
    <n v="353000"/>
    <n v="350030"/>
    <x v="135"/>
    <x v="0"/>
    <s v="fvv"/>
    <d v="2012-01-01T00:00:00"/>
    <m/>
    <n v="14.4"/>
    <n v="0"/>
    <n v="14.4"/>
    <x v="2407"/>
    <n v="9.9900000000000006E-3"/>
    <n v="9.9900000000000006E-3"/>
    <n v="0"/>
    <n v="0"/>
    <n v="1"/>
    <n v="0"/>
    <n v="0"/>
    <x v="0"/>
    <x v="0"/>
    <m/>
    <m/>
    <m/>
    <n v="1.1102000000000001E-2"/>
    <m/>
    <m/>
    <m/>
    <m/>
    <m/>
    <m/>
    <m/>
    <m/>
    <m/>
    <m/>
    <m/>
    <m/>
    <m/>
    <m/>
    <s v="616358,49"/>
    <s v="6251294,55"/>
    <n v="1.1102000000000001E-2"/>
    <n v="0"/>
    <n v="0"/>
  </r>
  <r>
    <n v="160"/>
    <x v="87"/>
    <s v=""/>
    <x v="196"/>
    <n v="2018"/>
    <n v="43774417"/>
    <x v="45"/>
    <x v="86"/>
    <x v="87"/>
    <n v="8500"/>
    <s v="Grenå"/>
    <n v="707"/>
    <n v="202"/>
    <x v="40"/>
    <m/>
    <s v="FJ"/>
    <s v="Fjernvarmeværk"/>
    <n v="353000"/>
    <n v="350030"/>
    <x v="136"/>
    <x v="3"/>
    <s v="fvv"/>
    <d v="2014-05-01T00:00:00"/>
    <m/>
    <n v="8.4"/>
    <n v="0"/>
    <n v="8.4"/>
    <x v="2408"/>
    <n v="21.4956"/>
    <n v="21.4956"/>
    <n v="0"/>
    <n v="0"/>
    <n v="1"/>
    <n v="0"/>
    <n v="0"/>
    <x v="0"/>
    <x v="0"/>
    <m/>
    <m/>
    <m/>
    <m/>
    <m/>
    <m/>
    <m/>
    <m/>
    <m/>
    <m/>
    <m/>
    <m/>
    <m/>
    <m/>
    <m/>
    <n v="21.4956"/>
    <m/>
    <m/>
    <s v="617910,52"/>
    <s v="6254616,94"/>
    <n v="0"/>
    <n v="21.4956"/>
    <n v="0"/>
  </r>
  <r>
    <n v="160"/>
    <x v="1279"/>
    <s v=""/>
    <x v="2857"/>
    <n v="2018"/>
    <n v="43774417"/>
    <x v="45"/>
    <x v="1276"/>
    <x v="87"/>
    <n v="8500"/>
    <s v="Grenaa"/>
    <n v="707"/>
    <n v="202"/>
    <x v="40"/>
    <m/>
    <s v="FJ"/>
    <s v="Fjernvarmeværk"/>
    <n v="353000"/>
    <n v="350030"/>
    <x v="91"/>
    <x v="0"/>
    <s v="fvv"/>
    <d v="2018-01-01T00:00:00"/>
    <m/>
    <n v="30"/>
    <n v="0"/>
    <n v="38.200000000000003"/>
    <x v="2409"/>
    <n v="449.28"/>
    <n v="449.28"/>
    <n v="0"/>
    <n v="0"/>
    <n v="1"/>
    <n v="0"/>
    <n v="0"/>
    <x v="0"/>
    <x v="0"/>
    <m/>
    <m/>
    <m/>
    <m/>
    <m/>
    <m/>
    <m/>
    <m/>
    <m/>
    <m/>
    <n v="399.68"/>
    <m/>
    <m/>
    <m/>
    <m/>
    <m/>
    <m/>
    <m/>
    <s v="617910,52"/>
    <s v="6254616,94"/>
    <n v="0"/>
    <n v="399.68"/>
    <n v="0"/>
  </r>
  <r>
    <n v="162"/>
    <x v="88"/>
    <s v=""/>
    <x v="197"/>
    <n v="2018"/>
    <n v="25525795"/>
    <x v="46"/>
    <x v="87"/>
    <x v="88"/>
    <n v="7200"/>
    <s v="Grindsted"/>
    <n v="530"/>
    <n v="128"/>
    <x v="41"/>
    <n v="1"/>
    <s v="DC"/>
    <s v="Decentralt værk"/>
    <n v="353000"/>
    <n v="350030"/>
    <x v="137"/>
    <x v="1"/>
    <s v="kvt"/>
    <d v="1999-05-25T00:00:00"/>
    <m/>
    <n v="15"/>
    <n v="6.1"/>
    <n v="7"/>
    <x v="2410"/>
    <n v="0.17280000000000001"/>
    <n v="0.17280000000000001"/>
    <n v="0.19439999999999999"/>
    <n v="0.19439999999999999"/>
    <n v="0.16301443885298211"/>
    <n v="0.83698556114701783"/>
    <n v="0"/>
    <x v="0"/>
    <x v="0"/>
    <m/>
    <m/>
    <m/>
    <n v="0.186524"/>
    <m/>
    <m/>
    <n v="0.34349040000000003"/>
    <m/>
    <m/>
    <m/>
    <m/>
    <m/>
    <m/>
    <m/>
    <m/>
    <m/>
    <m/>
    <m/>
    <s v="494693,56"/>
    <s v="6179932,52"/>
    <n v="0.5300144"/>
    <n v="0"/>
    <n v="0"/>
  </r>
  <r>
    <n v="162"/>
    <x v="88"/>
    <s v=""/>
    <x v="198"/>
    <n v="2018"/>
    <n v="25525795"/>
    <x v="46"/>
    <x v="87"/>
    <x v="88"/>
    <n v="7200"/>
    <s v="Grindsted"/>
    <n v="530"/>
    <n v="128"/>
    <x v="41"/>
    <n v="1"/>
    <s v="DC"/>
    <s v="Decentralt værk"/>
    <n v="353000"/>
    <n v="350030"/>
    <x v="13"/>
    <x v="0"/>
    <s v="fvv"/>
    <d v="1999-06-01T00:00:00"/>
    <m/>
    <n v="6"/>
    <n v="0"/>
    <n v="6"/>
    <x v="2411"/>
    <n v="18.5076"/>
    <n v="18.014399999999998"/>
    <n v="0"/>
    <n v="0"/>
    <n v="1"/>
    <n v="0"/>
    <n v="0"/>
    <x v="0"/>
    <x v="0"/>
    <m/>
    <m/>
    <m/>
    <n v="0"/>
    <m/>
    <m/>
    <n v="18.5373144"/>
    <m/>
    <m/>
    <m/>
    <m/>
    <m/>
    <m/>
    <m/>
    <m/>
    <m/>
    <m/>
    <m/>
    <s v="494693,56"/>
    <s v="6179932,52"/>
    <n v="18.5373144"/>
    <n v="0"/>
    <n v="0"/>
  </r>
  <r>
    <n v="162"/>
    <x v="88"/>
    <s v=""/>
    <x v="199"/>
    <n v="2018"/>
    <n v="25525795"/>
    <x v="46"/>
    <x v="87"/>
    <x v="88"/>
    <n v="7200"/>
    <s v="Grindsted"/>
    <n v="530"/>
    <n v="128"/>
    <x v="41"/>
    <n v="1"/>
    <s v="DC"/>
    <s v="Decentralt værk"/>
    <n v="353000"/>
    <n v="350030"/>
    <x v="16"/>
    <x v="0"/>
    <s v="fvv"/>
    <d v="1999-06-01T00:00:00"/>
    <m/>
    <n v="6"/>
    <n v="0"/>
    <n v="6"/>
    <x v="2412"/>
    <n v="21.430800000000001"/>
    <n v="21.430800000000001"/>
    <n v="0"/>
    <n v="0"/>
    <n v="1"/>
    <n v="0"/>
    <n v="0"/>
    <x v="0"/>
    <x v="0"/>
    <m/>
    <n v="0"/>
    <m/>
    <n v="0"/>
    <m/>
    <m/>
    <n v="22.578850800000001"/>
    <m/>
    <m/>
    <m/>
    <m/>
    <m/>
    <m/>
    <m/>
    <m/>
    <m/>
    <m/>
    <m/>
    <s v="494693,56"/>
    <s v="6179932,52"/>
    <n v="22.578850800000001"/>
    <n v="0"/>
    <n v="0"/>
  </r>
  <r>
    <n v="162"/>
    <x v="89"/>
    <s v=""/>
    <x v="200"/>
    <n v="2018"/>
    <n v="25525795"/>
    <x v="46"/>
    <x v="88"/>
    <x v="89"/>
    <n v="7200"/>
    <s v="Grindsted"/>
    <n v="530"/>
    <n v="128"/>
    <x v="41"/>
    <m/>
    <s v="FJ"/>
    <s v="Fjernvarmeværk"/>
    <n v="353000"/>
    <n v="350030"/>
    <x v="138"/>
    <x v="0"/>
    <s v="fvv"/>
    <d v="2011-10-01T00:00:00"/>
    <m/>
    <n v="0.4"/>
    <n v="0"/>
    <n v="0.4"/>
    <x v="2413"/>
    <n v="3.9491999999999998"/>
    <n v="3.9491999999999998"/>
    <n v="0"/>
    <n v="0"/>
    <n v="1"/>
    <n v="0"/>
    <n v="0"/>
    <x v="0"/>
    <x v="0"/>
    <m/>
    <m/>
    <m/>
    <m/>
    <m/>
    <m/>
    <m/>
    <m/>
    <n v="3.9491999999999998"/>
    <m/>
    <m/>
    <m/>
    <m/>
    <m/>
    <m/>
    <m/>
    <m/>
    <m/>
    <s v="493960,54"/>
    <s v="6178807,84"/>
    <n v="0"/>
    <n v="3.9491999999999998"/>
    <n v="0"/>
  </r>
  <r>
    <n v="162"/>
    <x v="89"/>
    <s v=""/>
    <x v="201"/>
    <n v="2018"/>
    <n v="25525795"/>
    <x v="46"/>
    <x v="88"/>
    <x v="89"/>
    <n v="7200"/>
    <s v="Grindsted"/>
    <n v="530"/>
    <n v="128"/>
    <x v="41"/>
    <m/>
    <s v="FJ"/>
    <s v="Fjernvarmeværk"/>
    <n v="353000"/>
    <n v="350030"/>
    <x v="139"/>
    <x v="0"/>
    <s v="fvv"/>
    <d v="1980-09-01T00:00:00"/>
    <m/>
    <n v="7.4"/>
    <n v="0"/>
    <n v="7.4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n v="0"/>
    <m/>
    <m/>
    <m/>
    <m/>
    <s v="493960,54"/>
    <s v="6178807,84"/>
    <n v="0"/>
    <n v="0"/>
    <n v="0"/>
  </r>
  <r>
    <n v="162"/>
    <x v="89"/>
    <s v=""/>
    <x v="202"/>
    <n v="2018"/>
    <n v="25525795"/>
    <x v="46"/>
    <x v="88"/>
    <x v="89"/>
    <n v="7200"/>
    <s v="Grindsted"/>
    <n v="530"/>
    <n v="128"/>
    <x v="41"/>
    <m/>
    <s v="FJ"/>
    <s v="Fjernvarmeværk"/>
    <n v="353000"/>
    <n v="350030"/>
    <x v="140"/>
    <x v="0"/>
    <s v="fvv"/>
    <d v="2015-06-15T00:00:00"/>
    <m/>
    <n v="6"/>
    <n v="0"/>
    <n v="6"/>
    <x v="2414"/>
    <n v="0.5796"/>
    <n v="0.5796"/>
    <n v="0"/>
    <n v="0"/>
    <n v="1"/>
    <n v="0"/>
    <n v="0"/>
    <x v="0"/>
    <x v="0"/>
    <m/>
    <m/>
    <m/>
    <n v="0.77371590000000001"/>
    <m/>
    <m/>
    <m/>
    <m/>
    <m/>
    <m/>
    <m/>
    <m/>
    <m/>
    <m/>
    <m/>
    <m/>
    <m/>
    <m/>
    <s v="493960,54"/>
    <s v="6178807,84"/>
    <n v="0.77371590000000001"/>
    <n v="0"/>
    <n v="0"/>
  </r>
  <r>
    <n v="162"/>
    <x v="90"/>
    <s v=""/>
    <x v="203"/>
    <n v="2018"/>
    <n v="25525795"/>
    <x v="46"/>
    <x v="89"/>
    <x v="90"/>
    <n v="7200"/>
    <s v="Grindsted"/>
    <n v="530"/>
    <n v="128"/>
    <x v="41"/>
    <n v="1"/>
    <s v="DC"/>
    <s v="Decentralt værk"/>
    <n v="353000"/>
    <n v="350030"/>
    <x v="141"/>
    <x v="1"/>
    <s v="kvt"/>
    <d v="1994-01-01T00:00:00"/>
    <m/>
    <n v="16"/>
    <n v="6.55"/>
    <n v="7.85"/>
    <x v="2415"/>
    <n v="0.65880000000000005"/>
    <n v="0.65880000000000005"/>
    <n v="0.37080000000000002"/>
    <n v="0.37080000000000002"/>
    <n v="0.34874222937388305"/>
    <n v="0.65125777062611689"/>
    <n v="0"/>
    <x v="0"/>
    <x v="0"/>
    <m/>
    <m/>
    <m/>
    <n v="0.14362717460999999"/>
    <m/>
    <m/>
    <n v="0.80091000000000001"/>
    <m/>
    <m/>
    <m/>
    <m/>
    <m/>
    <m/>
    <m/>
    <m/>
    <m/>
    <m/>
    <m/>
    <s v="495794,09"/>
    <s v="6179563,47"/>
    <n v="0.94453717460999997"/>
    <n v="0"/>
    <n v="0"/>
  </r>
  <r>
    <n v="162"/>
    <x v="90"/>
    <s v=""/>
    <x v="204"/>
    <n v="2018"/>
    <n v="25525795"/>
    <x v="46"/>
    <x v="89"/>
    <x v="90"/>
    <n v="7200"/>
    <s v="Grindsted"/>
    <n v="530"/>
    <n v="128"/>
    <x v="41"/>
    <n v="1"/>
    <s v="DC"/>
    <s v="Decentralt værk"/>
    <n v="353000"/>
    <n v="350030"/>
    <x v="13"/>
    <x v="0"/>
    <s v="fvv"/>
    <d v="1994-01-01T00:00:00"/>
    <m/>
    <n v="8"/>
    <n v="0"/>
    <n v="8"/>
    <x v="2416"/>
    <n v="13.222799999999999"/>
    <n v="13.222799999999999"/>
    <n v="0"/>
    <n v="0"/>
    <n v="1"/>
    <n v="0"/>
    <n v="0"/>
    <x v="0"/>
    <x v="0"/>
    <m/>
    <m/>
    <m/>
    <n v="0"/>
    <m/>
    <m/>
    <n v="15.9368616"/>
    <m/>
    <m/>
    <m/>
    <m/>
    <m/>
    <m/>
    <m/>
    <m/>
    <m/>
    <m/>
    <m/>
    <s v="495794,09"/>
    <s v="6179563,47"/>
    <n v="15.9368616"/>
    <n v="0"/>
    <n v="0"/>
  </r>
  <r>
    <n v="162"/>
    <x v="90"/>
    <s v=""/>
    <x v="205"/>
    <n v="2018"/>
    <n v="25525795"/>
    <x v="46"/>
    <x v="89"/>
    <x v="90"/>
    <n v="7200"/>
    <s v="Grindsted"/>
    <n v="530"/>
    <n v="128"/>
    <x v="41"/>
    <n v="1"/>
    <s v="DC"/>
    <s v="Decentralt værk"/>
    <n v="353000"/>
    <n v="350030"/>
    <x v="16"/>
    <x v="0"/>
    <s v="fvv"/>
    <d v="2008-10-01T00:00:00"/>
    <m/>
    <n v="8"/>
    <n v="0"/>
    <n v="8"/>
    <x v="2417"/>
    <n v="13.842000000000001"/>
    <n v="12.038399999999999"/>
    <n v="0"/>
    <n v="0"/>
    <n v="1"/>
    <n v="0"/>
    <n v="0"/>
    <x v="0"/>
    <x v="0"/>
    <m/>
    <m/>
    <m/>
    <n v="0"/>
    <m/>
    <m/>
    <n v="17.264966400000002"/>
    <m/>
    <m/>
    <m/>
    <m/>
    <m/>
    <m/>
    <m/>
    <m/>
    <m/>
    <m/>
    <n v="0"/>
    <s v="495794,09"/>
    <s v="6179563,47"/>
    <n v="17.264966400000002"/>
    <n v="0"/>
    <n v="0"/>
  </r>
  <r>
    <n v="162"/>
    <x v="90"/>
    <s v=""/>
    <x v="206"/>
    <n v="2018"/>
    <n v="25525795"/>
    <x v="46"/>
    <x v="89"/>
    <x v="90"/>
    <n v="7200"/>
    <s v="Grindsted"/>
    <n v="530"/>
    <n v="128"/>
    <x v="41"/>
    <n v="1"/>
    <s v="DC"/>
    <s v="Decentralt værk"/>
    <n v="353000"/>
    <n v="350030"/>
    <x v="142"/>
    <x v="1"/>
    <s v="kvt"/>
    <d v="1994-01-01T00:00:00"/>
    <m/>
    <n v="16"/>
    <n v="6.55"/>
    <n v="7.85"/>
    <x v="2418"/>
    <n v="0.216"/>
    <n v="0.216"/>
    <n v="0.22320000000000001"/>
    <n v="0.22320000000000001"/>
    <n v="0.17484005615474069"/>
    <n v="0.82515994384525926"/>
    <n v="0"/>
    <x v="0"/>
    <x v="0"/>
    <m/>
    <m/>
    <m/>
    <n v="0.11284702000000001"/>
    <m/>
    <m/>
    <n v="0.50486039999999999"/>
    <m/>
    <m/>
    <m/>
    <m/>
    <m/>
    <m/>
    <m/>
    <m/>
    <m/>
    <m/>
    <m/>
    <s v="495794,09"/>
    <s v="6179563,47"/>
    <n v="0.61770742000000001"/>
    <n v="0"/>
    <n v="0"/>
  </r>
  <r>
    <n v="162"/>
    <x v="90"/>
    <s v=""/>
    <x v="207"/>
    <n v="2018"/>
    <n v="25525795"/>
    <x v="46"/>
    <x v="89"/>
    <x v="90"/>
    <n v="7200"/>
    <s v="Grindsted"/>
    <n v="530"/>
    <n v="128"/>
    <x v="41"/>
    <n v="1"/>
    <s v="DC"/>
    <s v="Decentralt værk"/>
    <n v="353000"/>
    <n v="350030"/>
    <x v="39"/>
    <x v="5"/>
    <s v="kvt"/>
    <d v="1994-01-01T00:00:00"/>
    <m/>
    <n v="0.33"/>
    <n v="0"/>
    <n v="0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495794,09"/>
    <s v="6179563,47"/>
    <n v="0"/>
    <n v="0"/>
    <n v="0"/>
  </r>
  <r>
    <n v="162"/>
    <x v="90"/>
    <s v=""/>
    <x v="208"/>
    <n v="2018"/>
    <n v="25525795"/>
    <x v="46"/>
    <x v="89"/>
    <x v="90"/>
    <n v="7200"/>
    <s v="Grindsted"/>
    <n v="530"/>
    <n v="128"/>
    <x v="41"/>
    <n v="1"/>
    <s v="DC"/>
    <s v="Decentralt værk"/>
    <n v="353000"/>
    <n v="350030"/>
    <x v="143"/>
    <x v="2"/>
    <s v="fvv"/>
    <d v="2008-10-01T00:00:00"/>
    <m/>
    <n v="12"/>
    <n v="0"/>
    <n v="12"/>
    <x v="2419"/>
    <n v="22.8996"/>
    <n v="22.8996"/>
    <n v="0"/>
    <n v="0"/>
    <n v="1"/>
    <n v="0"/>
    <n v="0"/>
    <x v="0"/>
    <x v="0"/>
    <m/>
    <m/>
    <m/>
    <m/>
    <m/>
    <m/>
    <m/>
    <m/>
    <m/>
    <m/>
    <m/>
    <m/>
    <m/>
    <m/>
    <m/>
    <m/>
    <m/>
    <n v="22.8996"/>
    <s v="495794,09"/>
    <s v="6179563,47"/>
    <n v="0"/>
    <n v="0"/>
    <n v="22.8996"/>
  </r>
  <r>
    <n v="162"/>
    <x v="91"/>
    <s v=""/>
    <x v="209"/>
    <n v="2018"/>
    <n v="25525795"/>
    <x v="46"/>
    <x v="90"/>
    <x v="91"/>
    <n v="7200"/>
    <s v="Grindsted"/>
    <n v="530"/>
    <n v="400"/>
    <x v="42"/>
    <m/>
    <s v="DC"/>
    <s v="Decentralt værk"/>
    <n v="353000"/>
    <n v="350030"/>
    <x v="144"/>
    <x v="1"/>
    <s v="kvt"/>
    <d v="2006-06-01T00:00:00"/>
    <m/>
    <n v="3.3"/>
    <n v="1.41"/>
    <n v="1.75"/>
    <x v="2420"/>
    <n v="12.114000000000001"/>
    <n v="11.815200000000001"/>
    <n v="9.9215999999999998"/>
    <n v="9.9215999999999998"/>
    <n v="0.25182345626608604"/>
    <n v="0.74817654373391396"/>
    <n v="0"/>
    <x v="0"/>
    <x v="0"/>
    <m/>
    <m/>
    <m/>
    <m/>
    <m/>
    <m/>
    <n v="24.052564799999999"/>
    <m/>
    <m/>
    <m/>
    <m/>
    <m/>
    <m/>
    <m/>
    <m/>
    <m/>
    <m/>
    <m/>
    <s v="489678,33"/>
    <s v="6172484,29"/>
    <n v="24.052564799999999"/>
    <n v="0"/>
    <n v="0"/>
  </r>
  <r>
    <n v="162"/>
    <x v="91"/>
    <s v=""/>
    <x v="210"/>
    <n v="2018"/>
    <n v="25525795"/>
    <x v="46"/>
    <x v="90"/>
    <x v="91"/>
    <n v="7200"/>
    <s v="Grindsted"/>
    <n v="530"/>
    <n v="400"/>
    <x v="42"/>
    <m/>
    <s v="DC"/>
    <s v="Decentralt værk"/>
    <n v="353000"/>
    <n v="350030"/>
    <x v="144"/>
    <x v="0"/>
    <s v="fvv"/>
    <d v="1995-01-01T00:00:00"/>
    <m/>
    <n v="2.5"/>
    <n v="0"/>
    <n v="2.5"/>
    <x v="2421"/>
    <n v="11.282400000000001"/>
    <n v="11.282400000000001"/>
    <n v="0"/>
    <n v="0"/>
    <n v="1"/>
    <n v="0"/>
    <n v="0"/>
    <x v="0"/>
    <x v="0"/>
    <m/>
    <m/>
    <m/>
    <n v="0"/>
    <m/>
    <m/>
    <n v="12.402799199999999"/>
    <m/>
    <m/>
    <m/>
    <m/>
    <m/>
    <m/>
    <m/>
    <m/>
    <m/>
    <m/>
    <m/>
    <s v="489678,33"/>
    <s v="6172484,29"/>
    <n v="12.402799199999999"/>
    <n v="0"/>
    <n v="0"/>
  </r>
  <r>
    <n v="162"/>
    <x v="92"/>
    <s v=""/>
    <x v="211"/>
    <n v="2018"/>
    <n v="25525795"/>
    <x v="46"/>
    <x v="91"/>
    <x v="92"/>
    <n v="7200"/>
    <s v="Grindsted"/>
    <n v="530"/>
    <n v="128"/>
    <x v="41"/>
    <m/>
    <s v="FJ"/>
    <s v="Fjernvarmeværk"/>
    <n v="353000"/>
    <n v="350030"/>
    <x v="3"/>
    <x v="0"/>
    <s v="fvv"/>
    <d v="2015-03-17T00:00:00"/>
    <m/>
    <n v="5"/>
    <n v="0"/>
    <n v="5"/>
    <x v="2422"/>
    <n v="50.522399999999998"/>
    <n v="50.3748"/>
    <n v="0"/>
    <n v="0"/>
    <n v="1"/>
    <n v="0"/>
    <n v="0"/>
    <x v="0"/>
    <x v="0"/>
    <m/>
    <m/>
    <m/>
    <m/>
    <m/>
    <m/>
    <m/>
    <m/>
    <m/>
    <m/>
    <n v="50.521999999999998"/>
    <m/>
    <m/>
    <m/>
    <m/>
    <m/>
    <m/>
    <m/>
    <s v="495348,28"/>
    <s v="6177774,31"/>
    <n v="0"/>
    <n v="50.521999999999998"/>
    <n v="0"/>
  </r>
  <r>
    <n v="166"/>
    <x v="93"/>
    <s v=""/>
    <x v="212"/>
    <n v="2018"/>
    <n v="42742511"/>
    <x v="47"/>
    <x v="92"/>
    <x v="93"/>
    <n v="3230"/>
    <s v="Græsted"/>
    <n v="270"/>
    <n v="15"/>
    <x v="43"/>
    <m/>
    <s v="FJ"/>
    <s v="Fjernvarmeværk"/>
    <n v="353000"/>
    <n v="350030"/>
    <x v="145"/>
    <x v="0"/>
    <s v="fvv"/>
    <d v="2009-09-01T00:00:00"/>
    <m/>
    <n v="6.97"/>
    <n v="0"/>
    <n v="5"/>
    <x v="726"/>
    <n v="5.3800000000000002E-3"/>
    <n v="5.3639999999999998E-3"/>
    <n v="0"/>
    <n v="0"/>
    <n v="1"/>
    <n v="0"/>
    <n v="0"/>
    <x v="0"/>
    <x v="0"/>
    <m/>
    <m/>
    <m/>
    <n v="5.3804999999999999E-3"/>
    <m/>
    <m/>
    <m/>
    <m/>
    <m/>
    <m/>
    <m/>
    <m/>
    <m/>
    <m/>
    <m/>
    <m/>
    <m/>
    <m/>
    <s v="705277,48"/>
    <s v="6217356,21"/>
    <n v="5.3804999999999999E-3"/>
    <n v="0"/>
    <n v="0"/>
  </r>
  <r>
    <n v="166"/>
    <x v="93"/>
    <s v=""/>
    <x v="213"/>
    <n v="2018"/>
    <n v="42742511"/>
    <x v="47"/>
    <x v="92"/>
    <x v="93"/>
    <n v="3230"/>
    <s v="Græsted"/>
    <n v="270"/>
    <n v="15"/>
    <x v="43"/>
    <m/>
    <s v="FJ"/>
    <s v="Fjernvarmeværk"/>
    <n v="353000"/>
    <n v="350030"/>
    <x v="146"/>
    <x v="0"/>
    <s v="fvv"/>
    <d v="1995-12-01T00:00:00"/>
    <m/>
    <n v="6.41"/>
    <n v="0"/>
    <n v="5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705277,48"/>
    <s v="6217356,21"/>
    <n v="0"/>
    <n v="0"/>
    <n v="0"/>
  </r>
  <r>
    <n v="166"/>
    <x v="93"/>
    <s v=""/>
    <x v="214"/>
    <n v="2018"/>
    <n v="42742511"/>
    <x v="47"/>
    <x v="92"/>
    <x v="93"/>
    <n v="3230"/>
    <s v="Græsted"/>
    <n v="270"/>
    <n v="15"/>
    <x v="43"/>
    <m/>
    <s v="FJ"/>
    <s v="Fjernvarmeværk"/>
    <n v="353000"/>
    <n v="350030"/>
    <x v="39"/>
    <x v="5"/>
    <s v="kvt"/>
    <d v="2009-09-01T00:00:00"/>
    <m/>
    <n v="0.48"/>
    <n v="0.2"/>
    <n v="0"/>
    <x v="182"/>
    <n v="0"/>
    <n v="0"/>
    <n v="0"/>
    <n v="0"/>
    <n v="1"/>
    <n v="0"/>
    <n v="0"/>
    <x v="0"/>
    <x v="0"/>
    <m/>
    <m/>
    <n v="4.3041600000000005E-3"/>
    <m/>
    <m/>
    <m/>
    <m/>
    <m/>
    <m/>
    <m/>
    <m/>
    <m/>
    <m/>
    <m/>
    <m/>
    <m/>
    <m/>
    <m/>
    <s v="705277,48"/>
    <s v="6217356,21"/>
    <n v="4.3041600000000005E-3"/>
    <n v="0"/>
    <n v="0"/>
  </r>
  <r>
    <n v="166"/>
    <x v="93"/>
    <s v=""/>
    <x v="215"/>
    <n v="2018"/>
    <n v="42742511"/>
    <x v="47"/>
    <x v="92"/>
    <x v="93"/>
    <n v="3230"/>
    <s v="Græsted"/>
    <n v="270"/>
    <n v="15"/>
    <x v="43"/>
    <m/>
    <s v="FJ"/>
    <s v="Fjernvarmeværk"/>
    <n v="353000"/>
    <n v="350030"/>
    <x v="147"/>
    <x v="0"/>
    <s v="fvv"/>
    <d v="1995-12-01T00:00:00"/>
    <m/>
    <n v="4"/>
    <n v="0"/>
    <n v="4"/>
    <x v="2423"/>
    <n v="15.457535999999999"/>
    <n v="15.457535999999999"/>
    <n v="0"/>
    <n v="0"/>
    <n v="1"/>
    <n v="0"/>
    <n v="0"/>
    <x v="0"/>
    <x v="0"/>
    <m/>
    <m/>
    <m/>
    <m/>
    <m/>
    <m/>
    <m/>
    <m/>
    <m/>
    <m/>
    <n v="13.904292"/>
    <m/>
    <m/>
    <m/>
    <m/>
    <m/>
    <m/>
    <m/>
    <s v="705277,48"/>
    <s v="6217356,21"/>
    <n v="0"/>
    <n v="13.904292"/>
    <n v="0"/>
  </r>
  <r>
    <n v="166"/>
    <x v="93"/>
    <s v=""/>
    <x v="216"/>
    <n v="2018"/>
    <n v="42742511"/>
    <x v="47"/>
    <x v="92"/>
    <x v="93"/>
    <n v="3230"/>
    <s v="Græsted"/>
    <n v="270"/>
    <n v="15"/>
    <x v="43"/>
    <m/>
    <s v="FJ"/>
    <s v="Fjernvarmeværk"/>
    <n v="353000"/>
    <n v="350030"/>
    <x v="96"/>
    <x v="0"/>
    <s v="fvv"/>
    <d v="2009-09-01T00:00:00"/>
    <m/>
    <n v="5.5"/>
    <n v="0"/>
    <n v="5.5"/>
    <x v="2424"/>
    <n v="66.370103999999998"/>
    <n v="66.370103999999998"/>
    <n v="0"/>
    <n v="0"/>
    <n v="1"/>
    <n v="0"/>
    <n v="0"/>
    <x v="0"/>
    <x v="0"/>
    <m/>
    <m/>
    <m/>
    <m/>
    <m/>
    <m/>
    <m/>
    <m/>
    <m/>
    <m/>
    <n v="57.133425600000002"/>
    <m/>
    <m/>
    <m/>
    <m/>
    <m/>
    <m/>
    <m/>
    <s v="705277,48"/>
    <s v="6217356,21"/>
    <n v="0"/>
    <n v="57.133425600000002"/>
    <n v="0"/>
  </r>
  <r>
    <n v="167"/>
    <x v="94"/>
    <s v=""/>
    <x v="217"/>
    <n v="2018"/>
    <n v="20049928"/>
    <x v="48"/>
    <x v="93"/>
    <x v="94"/>
    <n v="6690"/>
    <s v="Gørding"/>
    <n v="561"/>
    <n v="124"/>
    <x v="44"/>
    <m/>
    <s v="FJ"/>
    <s v="Fjernvarmeværk"/>
    <n v="353000"/>
    <n v="350030"/>
    <x v="148"/>
    <x v="0"/>
    <s v="fvv"/>
    <d v="1971-01-01T00:00:00"/>
    <m/>
    <n v="6.3"/>
    <n v="0"/>
    <n v="6.3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487392"/>
    <s v="6147731"/>
    <n v="0"/>
    <n v="0"/>
    <n v="0"/>
  </r>
  <r>
    <n v="167"/>
    <x v="95"/>
    <s v=""/>
    <x v="218"/>
    <n v="2018"/>
    <n v="20049928"/>
    <x v="48"/>
    <x v="94"/>
    <x v="95"/>
    <n v="6690"/>
    <s v="Gørding"/>
    <n v="561"/>
    <n v="124"/>
    <x v="44"/>
    <m/>
    <s v="FJ"/>
    <s v="Fjernvarmeværk"/>
    <n v="353000"/>
    <n v="350030"/>
    <x v="149"/>
    <x v="0"/>
    <s v="fvv"/>
    <d v="1987-10-01T00:00:00"/>
    <m/>
    <n v="4.6500000000000004"/>
    <n v="0"/>
    <n v="4.6500000000000004"/>
    <x v="2425"/>
    <n v="55.94"/>
    <n v="55.94"/>
    <n v="0"/>
    <n v="0"/>
    <n v="1"/>
    <n v="0"/>
    <n v="0"/>
    <x v="0"/>
    <x v="0"/>
    <m/>
    <m/>
    <m/>
    <m/>
    <m/>
    <m/>
    <m/>
    <m/>
    <m/>
    <m/>
    <n v="60.03"/>
    <m/>
    <m/>
    <m/>
    <m/>
    <m/>
    <m/>
    <m/>
    <s v="487637,78"/>
    <s v="6147948,26"/>
    <n v="0"/>
    <n v="60.03"/>
    <n v="0"/>
  </r>
  <r>
    <n v="167"/>
    <x v="95"/>
    <s v=""/>
    <x v="219"/>
    <n v="2018"/>
    <n v="20049928"/>
    <x v="48"/>
    <x v="94"/>
    <x v="95"/>
    <n v="6690"/>
    <s v="Gørding"/>
    <n v="561"/>
    <n v="124"/>
    <x v="44"/>
    <m/>
    <s v="FJ"/>
    <s v="Fjernvarmeværk"/>
    <n v="353000"/>
    <n v="350030"/>
    <x v="150"/>
    <x v="3"/>
    <s v="fvv"/>
    <d v="2012-05-01T00:00:00"/>
    <m/>
    <n v="5.2"/>
    <n v="0"/>
    <n v="5.2"/>
    <x v="2426"/>
    <n v="14.2659"/>
    <n v="14.2659"/>
    <n v="0"/>
    <n v="0"/>
    <n v="1"/>
    <n v="0"/>
    <n v="0"/>
    <x v="0"/>
    <x v="0"/>
    <m/>
    <m/>
    <m/>
    <m/>
    <m/>
    <m/>
    <m/>
    <m/>
    <m/>
    <m/>
    <m/>
    <m/>
    <m/>
    <m/>
    <m/>
    <n v="14.2659"/>
    <m/>
    <m/>
    <s v="487637,78"/>
    <s v="6147948,26"/>
    <n v="0"/>
    <n v="14.2659"/>
    <n v="0"/>
  </r>
  <r>
    <n v="168"/>
    <x v="96"/>
    <s v=""/>
    <x v="220"/>
    <n v="2018"/>
    <n v="54121016"/>
    <x v="49"/>
    <x v="95"/>
    <x v="96"/>
    <n v="4690"/>
    <s v="Haslev"/>
    <n v="320"/>
    <n v="28"/>
    <x v="45"/>
    <m/>
    <s v="FJ"/>
    <s v="Fjernvarmeværk"/>
    <n v="353000"/>
    <n v="350030"/>
    <x v="151"/>
    <x v="0"/>
    <s v="fvv"/>
    <d v="1961-01-01T00:00:00"/>
    <m/>
    <n v="25.5"/>
    <n v="0"/>
    <n v="18.600000000000001"/>
    <x v="2427"/>
    <n v="15.7608"/>
    <n v="15.7608"/>
    <n v="0"/>
    <n v="0"/>
    <n v="1"/>
    <n v="0"/>
    <n v="0"/>
    <x v="0"/>
    <x v="0"/>
    <m/>
    <m/>
    <m/>
    <m/>
    <m/>
    <m/>
    <n v="15.7621068"/>
    <m/>
    <m/>
    <m/>
    <m/>
    <m/>
    <m/>
    <m/>
    <m/>
    <m/>
    <m/>
    <m/>
    <s v="688147,76"/>
    <s v="6134893,69"/>
    <n v="15.7621068"/>
    <n v="0"/>
    <n v="0"/>
  </r>
  <r>
    <n v="168"/>
    <x v="97"/>
    <s v=""/>
    <x v="221"/>
    <n v="2018"/>
    <n v="54121016"/>
    <x v="49"/>
    <x v="96"/>
    <x v="97"/>
    <n v="4690"/>
    <s v="Haslev"/>
    <n v="320"/>
    <n v="28"/>
    <x v="45"/>
    <m/>
    <s v="DC"/>
    <s v="Decentralt værk"/>
    <n v="351100"/>
    <n v="350010"/>
    <x v="152"/>
    <x v="8"/>
    <s v="kvt"/>
    <d v="1989-01-01T00:00:00"/>
    <m/>
    <n v="20.5"/>
    <n v="5"/>
    <n v="13.8"/>
    <x v="2428"/>
    <n v="229.60079999999999"/>
    <n v="220.81319999999999"/>
    <n v="64.454400000000007"/>
    <n v="56.883600000000001"/>
    <n v="0.36334414710955676"/>
    <n v="0.63665585289044324"/>
    <n v="0"/>
    <x v="0"/>
    <x v="0"/>
    <m/>
    <m/>
    <m/>
    <m/>
    <m/>
    <m/>
    <m/>
    <m/>
    <m/>
    <n v="315.95499999999998"/>
    <m/>
    <m/>
    <m/>
    <m/>
    <m/>
    <m/>
    <m/>
    <m/>
    <s v="688267,6"/>
    <s v="6135896,7"/>
    <n v="0"/>
    <n v="315.95499999999998"/>
    <n v="0"/>
  </r>
  <r>
    <n v="168"/>
    <x v="97"/>
    <s v=""/>
    <x v="222"/>
    <n v="2018"/>
    <n v="54121016"/>
    <x v="49"/>
    <x v="96"/>
    <x v="97"/>
    <n v="4690"/>
    <s v="Haslev"/>
    <n v="320"/>
    <n v="28"/>
    <x v="45"/>
    <m/>
    <s v="DC"/>
    <s v="Decentralt værk"/>
    <n v="351100"/>
    <n v="350010"/>
    <x v="153"/>
    <x v="3"/>
    <s v="fvv"/>
    <d v="2016-09-13T00:00:00"/>
    <m/>
    <n v="4.5"/>
    <n v="0"/>
    <n v="4.5"/>
    <x v="2429"/>
    <n v="10.5336"/>
    <n v="10.5336"/>
    <n v="0"/>
    <n v="0"/>
    <n v="1"/>
    <n v="0"/>
    <n v="0"/>
    <x v="0"/>
    <x v="0"/>
    <m/>
    <m/>
    <m/>
    <m/>
    <m/>
    <m/>
    <m/>
    <m/>
    <m/>
    <m/>
    <m/>
    <m/>
    <m/>
    <m/>
    <m/>
    <n v="10.532999999999999"/>
    <m/>
    <m/>
    <s v="688267,6"/>
    <s v="6135896,7"/>
    <n v="0"/>
    <n v="10.532999999999999"/>
    <n v="0"/>
  </r>
  <r>
    <n v="168"/>
    <x v="98"/>
    <s v=""/>
    <x v="223"/>
    <n v="2018"/>
    <n v="54121016"/>
    <x v="49"/>
    <x v="97"/>
    <x v="98"/>
    <n v="4690"/>
    <s v="Haslev"/>
    <n v="320"/>
    <n v="28"/>
    <x v="45"/>
    <m/>
    <s v="FJ"/>
    <s v="Fjernvarmeværk"/>
    <n v="353000"/>
    <n v="350030"/>
    <x v="154"/>
    <x v="0"/>
    <s v="fvv"/>
    <d v="1963-01-01T00:00:00"/>
    <m/>
    <n v="15.1"/>
    <n v="0"/>
    <n v="15.1"/>
    <x v="2430"/>
    <n v="10.098000000000001"/>
    <n v="10.098000000000001"/>
    <n v="0"/>
    <n v="0"/>
    <n v="1"/>
    <n v="0"/>
    <n v="0"/>
    <x v="0"/>
    <x v="0"/>
    <m/>
    <m/>
    <m/>
    <m/>
    <m/>
    <m/>
    <n v="10.1003364"/>
    <m/>
    <m/>
    <m/>
    <m/>
    <m/>
    <m/>
    <m/>
    <m/>
    <m/>
    <m/>
    <m/>
    <s v="687482"/>
    <s v="6135727"/>
    <n v="10.1003364"/>
    <n v="0"/>
    <n v="0"/>
  </r>
  <r>
    <n v="169"/>
    <x v="99"/>
    <s v=""/>
    <x v="224"/>
    <n v="2018"/>
    <n v="10411912"/>
    <x v="50"/>
    <x v="98"/>
    <x v="99"/>
    <n v="8382"/>
    <s v="Hinnerup"/>
    <n v="710"/>
    <n v="204"/>
    <x v="46"/>
    <m/>
    <s v="FJ"/>
    <s v="Fjernvarmeværk"/>
    <n v="353000"/>
    <n v="350030"/>
    <x v="155"/>
    <x v="0"/>
    <s v="fvv"/>
    <d v="1999-08-10T00:00:00"/>
    <m/>
    <n v="12"/>
    <n v="0"/>
    <n v="10"/>
    <x v="2431"/>
    <n v="6.8947200000000004"/>
    <n v="6.8947200000000004"/>
    <n v="0"/>
    <n v="0"/>
    <n v="1"/>
    <n v="0"/>
    <n v="0"/>
    <x v="0"/>
    <x v="0"/>
    <m/>
    <m/>
    <m/>
    <m/>
    <m/>
    <m/>
    <m/>
    <m/>
    <m/>
    <n v="7.4965000000000002"/>
    <m/>
    <m/>
    <m/>
    <m/>
    <m/>
    <m/>
    <m/>
    <m/>
    <s v="566678,12"/>
    <s v="6234362,13"/>
    <n v="0"/>
    <n v="7.4965000000000002"/>
    <n v="0"/>
  </r>
  <r>
    <n v="169"/>
    <x v="99"/>
    <s v=""/>
    <x v="225"/>
    <n v="2018"/>
    <n v="10411912"/>
    <x v="50"/>
    <x v="98"/>
    <x v="99"/>
    <n v="8382"/>
    <s v="Hinnerup"/>
    <n v="710"/>
    <n v="204"/>
    <x v="46"/>
    <m/>
    <s v="FJ"/>
    <s v="Fjernvarmeværk"/>
    <n v="353000"/>
    <n v="350030"/>
    <x v="156"/>
    <x v="0"/>
    <s v="fvv"/>
    <d v="1988-09-01T00:00:00"/>
    <m/>
    <n v="7"/>
    <n v="0"/>
    <n v="6.3"/>
    <x v="2432"/>
    <n v="11.09304"/>
    <n v="11.09304"/>
    <n v="0"/>
    <n v="0"/>
    <n v="1"/>
    <n v="0"/>
    <n v="0"/>
    <x v="0"/>
    <x v="0"/>
    <m/>
    <m/>
    <m/>
    <m/>
    <m/>
    <m/>
    <n v="11.093306399999999"/>
    <m/>
    <m/>
    <m/>
    <m/>
    <m/>
    <m/>
    <m/>
    <m/>
    <m/>
    <m/>
    <m/>
    <s v="566678,12"/>
    <s v="6234362,13"/>
    <n v="11.093306399999999"/>
    <n v="0"/>
    <n v="0"/>
  </r>
  <r>
    <n v="169"/>
    <x v="99"/>
    <s v=""/>
    <x v="226"/>
    <n v="2018"/>
    <n v="10411912"/>
    <x v="50"/>
    <x v="98"/>
    <x v="99"/>
    <n v="8382"/>
    <s v="Hinnerup"/>
    <n v="710"/>
    <n v="204"/>
    <x v="46"/>
    <m/>
    <s v="FJ"/>
    <s v="Fjernvarmeværk"/>
    <n v="353000"/>
    <n v="350030"/>
    <x v="39"/>
    <x v="5"/>
    <s v="kvt"/>
    <d v="2006-01-01T00:00:00"/>
    <m/>
    <n v="0.32"/>
    <n v="0"/>
    <n v="0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66678,12"/>
    <s v="6234362,13"/>
    <n v="0"/>
    <n v="0"/>
    <n v="0"/>
  </r>
  <r>
    <n v="169"/>
    <x v="99"/>
    <s v=""/>
    <x v="227"/>
    <n v="2018"/>
    <n v="10411912"/>
    <x v="50"/>
    <x v="98"/>
    <x v="99"/>
    <n v="8382"/>
    <s v="Hinnerup"/>
    <n v="710"/>
    <n v="204"/>
    <x v="46"/>
    <m/>
    <s v="FJ"/>
    <s v="Fjernvarmeværk"/>
    <n v="353000"/>
    <n v="350030"/>
    <x v="157"/>
    <x v="0"/>
    <s v="fvv"/>
    <d v="1989-06-01T00:00:00"/>
    <m/>
    <n v="5.5"/>
    <n v="0"/>
    <n v="4.95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66678,12"/>
    <s v="6234362,13"/>
    <n v="0"/>
    <n v="0"/>
    <n v="0"/>
  </r>
  <r>
    <n v="169"/>
    <x v="99"/>
    <s v=""/>
    <x v="228"/>
    <n v="2018"/>
    <n v="10411912"/>
    <x v="50"/>
    <x v="98"/>
    <x v="99"/>
    <n v="8382"/>
    <s v="Hinnerup"/>
    <n v="710"/>
    <n v="204"/>
    <x v="46"/>
    <m/>
    <s v="FJ"/>
    <s v="Fjernvarmeværk"/>
    <n v="353000"/>
    <n v="350030"/>
    <x v="158"/>
    <x v="0"/>
    <s v="fvv"/>
    <d v="1996-06-23T00:00:00"/>
    <m/>
    <n v="6.5"/>
    <n v="0"/>
    <n v="5.85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66678,12"/>
    <s v="6234362,13"/>
    <n v="0"/>
    <n v="0"/>
    <n v="0"/>
  </r>
  <r>
    <n v="169"/>
    <x v="99"/>
    <s v=""/>
    <x v="229"/>
    <n v="2018"/>
    <n v="10411912"/>
    <x v="50"/>
    <x v="98"/>
    <x v="99"/>
    <n v="8382"/>
    <s v="Hinnerup"/>
    <n v="710"/>
    <n v="204"/>
    <x v="46"/>
    <m/>
    <s v="FJ"/>
    <s v="Fjernvarmeværk"/>
    <n v="353000"/>
    <n v="350030"/>
    <x v="159"/>
    <x v="6"/>
    <s v="fvv"/>
    <d v="2015-01-01T00:00:00"/>
    <m/>
    <n v="0.7"/>
    <n v="0"/>
    <n v="0.7"/>
    <x v="2433"/>
    <n v="0.811836"/>
    <n v="0.811836"/>
    <n v="0"/>
    <n v="0"/>
    <n v="1"/>
    <n v="0"/>
    <n v="0"/>
    <x v="0"/>
    <x v="0"/>
    <m/>
    <m/>
    <m/>
    <m/>
    <m/>
    <m/>
    <m/>
    <m/>
    <m/>
    <m/>
    <m/>
    <m/>
    <m/>
    <m/>
    <n v="0.811836"/>
    <m/>
    <m/>
    <m/>
    <s v="566678,12"/>
    <s v="6234362,13"/>
    <n v="0"/>
    <n v="0.811836"/>
    <n v="0"/>
  </r>
  <r>
    <n v="169"/>
    <x v="99"/>
    <s v=""/>
    <x v="2858"/>
    <n v="2018"/>
    <n v="10411912"/>
    <x v="50"/>
    <x v="98"/>
    <x v="99"/>
    <n v="8382"/>
    <s v="Hinnerup"/>
    <n v="710"/>
    <n v="204"/>
    <x v="46"/>
    <m/>
    <s v="FJ"/>
    <s v="Fjernvarmeværk"/>
    <n v="353000"/>
    <n v="350030"/>
    <x v="675"/>
    <x v="0"/>
    <s v="fvv"/>
    <d v="2018-04-01T00:00:00"/>
    <m/>
    <n v="13"/>
    <n v="0"/>
    <n v="12"/>
    <x v="2434"/>
    <n v="63.208799999999997"/>
    <n v="59.353200000000001"/>
    <n v="0"/>
    <n v="0"/>
    <n v="1"/>
    <n v="0"/>
    <n v="0"/>
    <x v="0"/>
    <x v="0"/>
    <m/>
    <m/>
    <m/>
    <m/>
    <m/>
    <m/>
    <m/>
    <m/>
    <m/>
    <n v="68.73"/>
    <m/>
    <m/>
    <m/>
    <m/>
    <m/>
    <m/>
    <m/>
    <m/>
    <s v="566678,12"/>
    <s v="6234362,13"/>
    <n v="0"/>
    <n v="68.73"/>
    <n v="0"/>
  </r>
  <r>
    <n v="169"/>
    <x v="100"/>
    <s v=""/>
    <x v="230"/>
    <n v="2018"/>
    <n v="10411912"/>
    <x v="50"/>
    <x v="99"/>
    <x v="100"/>
    <n v="8382"/>
    <s v="Hinnerup"/>
    <n v="710"/>
    <n v="204"/>
    <x v="46"/>
    <m/>
    <s v="FJ"/>
    <s v="Fjernvarmeværk"/>
    <n v="353000"/>
    <n v="350030"/>
    <x v="69"/>
    <x v="0"/>
    <s v="fvv"/>
    <d v="1984-09-01T00:00:00"/>
    <m/>
    <n v="8"/>
    <n v="0"/>
    <n v="7.5"/>
    <x v="2435"/>
    <n v="0.2142"/>
    <n v="0.2142"/>
    <n v="0"/>
    <n v="0"/>
    <n v="1"/>
    <n v="0"/>
    <n v="0"/>
    <x v="0"/>
    <x v="0"/>
    <m/>
    <m/>
    <m/>
    <n v="0.2521661"/>
    <m/>
    <m/>
    <m/>
    <m/>
    <m/>
    <m/>
    <m/>
    <m/>
    <m/>
    <m/>
    <m/>
    <m/>
    <m/>
    <m/>
    <s v="564986"/>
    <s v="6237132"/>
    <n v="0.2521661"/>
    <n v="0"/>
    <n v="0"/>
  </r>
  <r>
    <n v="169"/>
    <x v="100"/>
    <s v=""/>
    <x v="231"/>
    <n v="2018"/>
    <n v="10411912"/>
    <x v="50"/>
    <x v="99"/>
    <x v="100"/>
    <n v="8382"/>
    <s v="Hinnerup"/>
    <n v="710"/>
    <n v="204"/>
    <x v="46"/>
    <m/>
    <s v="FJ"/>
    <s v="Fjernvarmeværk"/>
    <n v="353000"/>
    <n v="350030"/>
    <x v="160"/>
    <x v="0"/>
    <s v="fvv"/>
    <d v="2006-11-01T00:00:00"/>
    <m/>
    <n v="5"/>
    <n v="0"/>
    <n v="6"/>
    <x v="2436"/>
    <n v="102.2688"/>
    <n v="102.2688"/>
    <n v="0"/>
    <n v="0"/>
    <n v="1"/>
    <n v="0"/>
    <n v="0"/>
    <x v="0"/>
    <x v="0"/>
    <m/>
    <m/>
    <m/>
    <m/>
    <m/>
    <m/>
    <m/>
    <m/>
    <m/>
    <m/>
    <n v="97.778999999999996"/>
    <m/>
    <m/>
    <m/>
    <m/>
    <m/>
    <m/>
    <m/>
    <s v="564986"/>
    <s v="6237132"/>
    <n v="0"/>
    <n v="97.778999999999996"/>
    <n v="0"/>
  </r>
  <r>
    <n v="169"/>
    <x v="101"/>
    <s v=""/>
    <x v="232"/>
    <n v="2018"/>
    <n v="10411912"/>
    <x v="50"/>
    <x v="100"/>
    <x v="101"/>
    <n v="8382"/>
    <s v="Hinnerup"/>
    <n v="710"/>
    <n v="204"/>
    <x v="46"/>
    <m/>
    <s v="FJ"/>
    <s v="Fjernvarmeværk"/>
    <n v="353000"/>
    <n v="350030"/>
    <x v="161"/>
    <x v="0"/>
    <s v="fvv"/>
    <d v="2016-10-01T00:00:00"/>
    <m/>
    <n v="0.18"/>
    <n v="0"/>
    <n v="0.15"/>
    <x v="2437"/>
    <n v="1.1052"/>
    <n v="1.1052"/>
    <n v="0"/>
    <n v="0"/>
    <n v="1"/>
    <n v="0"/>
    <n v="0"/>
    <x v="0"/>
    <x v="0"/>
    <m/>
    <m/>
    <m/>
    <m/>
    <m/>
    <m/>
    <m/>
    <m/>
    <m/>
    <m/>
    <m/>
    <m/>
    <n v="1.1733399999999998"/>
    <m/>
    <m/>
    <m/>
    <m/>
    <m/>
    <s v="563909"/>
    <s v="6234658"/>
    <n v="0"/>
    <n v="1.1733399999999998"/>
    <n v="0"/>
  </r>
  <r>
    <n v="170"/>
    <x v="102"/>
    <s v=""/>
    <x v="233"/>
    <n v="2018"/>
    <n v="45194817"/>
    <x v="51"/>
    <x v="101"/>
    <x v="102"/>
    <n v="9850"/>
    <s v="Hirtshals"/>
    <n v="860"/>
    <n v="296"/>
    <x v="47"/>
    <n v="1"/>
    <s v="DC"/>
    <s v="Decentralt værk"/>
    <n v="351100"/>
    <n v="350010"/>
    <x v="162"/>
    <x v="7"/>
    <s v="kvt"/>
    <d v="1989-01-01T00:00:00"/>
    <m/>
    <n v="29"/>
    <n v="9"/>
    <n v="17.7"/>
    <x v="2438"/>
    <n v="6.5915999999999997"/>
    <n v="6.5915999999999997"/>
    <n v="3.5819999999999999"/>
    <n v="3.5819999999999999"/>
    <n v="0.27145229200023718"/>
    <n v="0.72854770799976287"/>
    <n v="0"/>
    <x v="0"/>
    <x v="0"/>
    <m/>
    <m/>
    <m/>
    <m/>
    <m/>
    <m/>
    <n v="12.141360000000001"/>
    <m/>
    <m/>
    <m/>
    <m/>
    <m/>
    <m/>
    <m/>
    <m/>
    <m/>
    <m/>
    <m/>
    <s v="558152,76"/>
    <s v="6383506,77"/>
    <n v="12.141360000000001"/>
    <n v="0"/>
    <n v="0"/>
  </r>
  <r>
    <n v="170"/>
    <x v="102"/>
    <s v=""/>
    <x v="234"/>
    <n v="2018"/>
    <n v="45194817"/>
    <x v="51"/>
    <x v="101"/>
    <x v="102"/>
    <n v="9850"/>
    <s v="Hirtshals"/>
    <n v="860"/>
    <n v="296"/>
    <x v="47"/>
    <n v="1"/>
    <s v="DC"/>
    <s v="Decentralt værk"/>
    <n v="351100"/>
    <n v="350010"/>
    <x v="163"/>
    <x v="0"/>
    <s v="fvv"/>
    <d v="1989-01-01T00:00:00"/>
    <m/>
    <n v="14"/>
    <n v="0"/>
    <n v="16.5"/>
    <x v="2439"/>
    <n v="12.556800000000001"/>
    <n v="12.556800000000001"/>
    <n v="0"/>
    <n v="0"/>
    <n v="1"/>
    <n v="0"/>
    <n v="0"/>
    <x v="0"/>
    <x v="0"/>
    <m/>
    <m/>
    <m/>
    <m/>
    <m/>
    <m/>
    <n v="11.680614"/>
    <m/>
    <m/>
    <m/>
    <m/>
    <m/>
    <m/>
    <m/>
    <m/>
    <m/>
    <m/>
    <m/>
    <s v="558152,76"/>
    <s v="6383506,77"/>
    <n v="11.680614"/>
    <n v="0"/>
    <n v="0"/>
  </r>
  <r>
    <n v="171"/>
    <x v="103"/>
    <s v=""/>
    <x v="235"/>
    <n v="2018"/>
    <n v="62082313"/>
    <x v="52"/>
    <x v="102"/>
    <x v="103"/>
    <n v="4960"/>
    <s v="Holeby"/>
    <n v="360"/>
    <n v="43"/>
    <x v="48"/>
    <m/>
    <s v="FJ"/>
    <s v="Fjernvarmeværk"/>
    <n v="353000"/>
    <n v="350030"/>
    <x v="164"/>
    <x v="0"/>
    <s v="fvv"/>
    <d v="2012-01-01T00:00:00"/>
    <m/>
    <n v="5.6"/>
    <n v="0"/>
    <n v="5.6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659342,21"/>
    <s v="6065132,86"/>
    <n v="0"/>
    <n v="0"/>
    <n v="0"/>
  </r>
  <r>
    <n v="171"/>
    <x v="104"/>
    <s v=""/>
    <x v="236"/>
    <n v="2018"/>
    <n v="62082313"/>
    <x v="52"/>
    <x v="102"/>
    <x v="104"/>
    <n v="4960"/>
    <s v="Holeby"/>
    <n v="360"/>
    <n v="43"/>
    <x v="48"/>
    <m/>
    <s v="FJ"/>
    <s v="Fjernvarmeværk"/>
    <n v="353000"/>
    <n v="350030"/>
    <x v="81"/>
    <x v="0"/>
    <s v="fvv"/>
    <d v="2002-03-01T00:00:00"/>
    <m/>
    <n v="6.3"/>
    <n v="0"/>
    <n v="6.3"/>
    <x v="2440"/>
    <n v="66.099599999999995"/>
    <n v="65.559600000000003"/>
    <n v="0"/>
    <n v="0"/>
    <n v="1"/>
    <n v="0"/>
    <n v="0"/>
    <x v="0"/>
    <x v="0"/>
    <m/>
    <m/>
    <m/>
    <m/>
    <m/>
    <m/>
    <m/>
    <m/>
    <m/>
    <n v="66.265000000000001"/>
    <m/>
    <m/>
    <n v="7.1574999999999998"/>
    <m/>
    <m/>
    <m/>
    <m/>
    <m/>
    <s v="659262,31"/>
    <s v="6064971,35"/>
    <n v="0"/>
    <n v="73.422499999999999"/>
    <n v="0"/>
  </r>
  <r>
    <n v="172"/>
    <x v="105"/>
    <s v=""/>
    <x v="237"/>
    <n v="2018"/>
    <n v="18968614"/>
    <x v="53"/>
    <x v="103"/>
    <x v="105"/>
    <n v="2850"/>
    <s v="Nærum"/>
    <n v="230"/>
    <n v="5"/>
    <x v="49"/>
    <m/>
    <s v="FJ"/>
    <s v="Fjernvarmeværk"/>
    <n v="353000"/>
    <n v="350030"/>
    <x v="165"/>
    <x v="0"/>
    <s v="fvv"/>
    <d v="1966-06-01T00:00:00"/>
    <m/>
    <n v="12.2"/>
    <n v="0"/>
    <n v="11.6"/>
    <x v="2441"/>
    <n v="35.504640000000002"/>
    <n v="35.504640000000002"/>
    <n v="0"/>
    <n v="0"/>
    <n v="1"/>
    <n v="0"/>
    <n v="0"/>
    <x v="0"/>
    <x v="0"/>
    <m/>
    <m/>
    <m/>
    <m/>
    <m/>
    <m/>
    <n v="36.317239200000003"/>
    <m/>
    <m/>
    <m/>
    <m/>
    <m/>
    <m/>
    <m/>
    <m/>
    <m/>
    <m/>
    <m/>
    <s v="721694"/>
    <s v="6190943"/>
    <n v="36.317239200000003"/>
    <n v="0"/>
    <n v="0"/>
  </r>
  <r>
    <n v="172"/>
    <x v="106"/>
    <s v=""/>
    <x v="238"/>
    <n v="2018"/>
    <n v="18968614"/>
    <x v="53"/>
    <x v="104"/>
    <x v="106"/>
    <n v="2840"/>
    <s v="Holte"/>
    <n v="230"/>
    <n v="5"/>
    <x v="49"/>
    <m/>
    <s v="FJ"/>
    <s v="Fjernvarmeværk"/>
    <n v="353000"/>
    <n v="350030"/>
    <x v="165"/>
    <x v="0"/>
    <s v="fvv"/>
    <d v="1970-01-01T00:00:00"/>
    <m/>
    <n v="14.2"/>
    <n v="0"/>
    <n v="13.5"/>
    <x v="2442"/>
    <n v="36.019080000000002"/>
    <n v="36.019080000000002"/>
    <n v="0"/>
    <n v="0"/>
    <n v="1"/>
    <n v="0"/>
    <n v="0"/>
    <x v="0"/>
    <x v="0"/>
    <m/>
    <m/>
    <m/>
    <m/>
    <m/>
    <m/>
    <n v="36.848275199999996"/>
    <m/>
    <m/>
    <m/>
    <m/>
    <m/>
    <m/>
    <m/>
    <m/>
    <m/>
    <m/>
    <m/>
    <s v="718601,04"/>
    <s v="6191524,46"/>
    <n v="36.848275199999996"/>
    <n v="0"/>
    <n v="0"/>
  </r>
  <r>
    <n v="172"/>
    <x v="107"/>
    <s v=""/>
    <x v="239"/>
    <n v="2018"/>
    <n v="18968614"/>
    <x v="53"/>
    <x v="105"/>
    <x v="107"/>
    <n v="2830"/>
    <s v="Virum"/>
    <n v="230"/>
    <n v="5"/>
    <x v="49"/>
    <m/>
    <s v="FJ"/>
    <s v="Fjernvarmeværk"/>
    <n v="353000"/>
    <n v="350030"/>
    <x v="166"/>
    <x v="0"/>
    <s v="fvv"/>
    <d v="1970-01-01T00:00:00"/>
    <m/>
    <n v="4.7"/>
    <n v="0"/>
    <n v="4.5"/>
    <x v="2443"/>
    <n v="1.0292399999999999"/>
    <n v="1.0292399999999999"/>
    <n v="0"/>
    <n v="0"/>
    <n v="1"/>
    <n v="0"/>
    <n v="0"/>
    <x v="0"/>
    <x v="0"/>
    <m/>
    <m/>
    <m/>
    <m/>
    <m/>
    <m/>
    <n v="1.1188979999999999"/>
    <m/>
    <m/>
    <m/>
    <m/>
    <m/>
    <m/>
    <m/>
    <m/>
    <m/>
    <m/>
    <m/>
    <s v="719331"/>
    <s v="6189488"/>
    <n v="1.1188979999999999"/>
    <n v="0"/>
    <n v="0"/>
  </r>
  <r>
    <n v="172"/>
    <x v="108"/>
    <s v=""/>
    <x v="240"/>
    <n v="2018"/>
    <n v="18968614"/>
    <x v="53"/>
    <x v="106"/>
    <x v="108"/>
    <n v="2942"/>
    <s v="Skodsborg"/>
    <n v="230"/>
    <n v="5"/>
    <x v="49"/>
    <m/>
    <s v="FJ"/>
    <s v="Fjernvarmeværk"/>
    <n v="353000"/>
    <n v="350030"/>
    <x v="165"/>
    <x v="0"/>
    <s v="fvv"/>
    <d v="1989-06-01T00:00:00"/>
    <m/>
    <n v="3.2"/>
    <n v="0"/>
    <n v="3.2"/>
    <x v="2444"/>
    <n v="2.7359999999999999E-2"/>
    <n v="2.7359999999999999E-2"/>
    <n v="0"/>
    <n v="0"/>
    <n v="1"/>
    <n v="0"/>
    <n v="0"/>
    <x v="0"/>
    <x v="0"/>
    <m/>
    <m/>
    <m/>
    <m/>
    <m/>
    <m/>
    <n v="2.9898000000000001E-2"/>
    <m/>
    <m/>
    <m/>
    <m/>
    <m/>
    <m/>
    <m/>
    <m/>
    <m/>
    <m/>
    <m/>
    <s v="723785"/>
    <s v="6192533"/>
    <n v="2.9898000000000001E-2"/>
    <n v="0"/>
    <n v="0"/>
  </r>
  <r>
    <n v="172"/>
    <x v="109"/>
    <s v=""/>
    <x v="241"/>
    <n v="2018"/>
    <n v="18968614"/>
    <x v="53"/>
    <x v="107"/>
    <x v="109"/>
    <n v="2840"/>
    <s v="Holte"/>
    <n v="230"/>
    <n v="5"/>
    <x v="49"/>
    <m/>
    <s v="FJ"/>
    <s v="Fjernvarmeværk"/>
    <n v="353000"/>
    <n v="350030"/>
    <x v="167"/>
    <x v="0"/>
    <s v="fvv"/>
    <d v="2014-12-01T00:00:00"/>
    <m/>
    <n v="4.5"/>
    <n v="0"/>
    <n v="4.7"/>
    <x v="2445"/>
    <n v="1.72224"/>
    <n v="1.72224"/>
    <n v="0"/>
    <n v="0"/>
    <n v="1"/>
    <n v="0"/>
    <n v="0"/>
    <x v="0"/>
    <x v="0"/>
    <m/>
    <m/>
    <m/>
    <m/>
    <m/>
    <m/>
    <n v="1.7755452"/>
    <m/>
    <m/>
    <m/>
    <m/>
    <m/>
    <m/>
    <m/>
    <m/>
    <m/>
    <m/>
    <m/>
    <s v="717220,65"/>
    <s v="6189501,22"/>
    <n v="1.7755452"/>
    <n v="0"/>
    <n v="0"/>
  </r>
  <r>
    <n v="175"/>
    <x v="110"/>
    <s v=""/>
    <x v="242"/>
    <n v="2018"/>
    <n v="24557413"/>
    <x v="54"/>
    <x v="108"/>
    <x v="110"/>
    <n v="7790"/>
    <s v="Thyholm"/>
    <n v="671"/>
    <n v="186"/>
    <x v="50"/>
    <m/>
    <s v="FJ"/>
    <s v="Fjernvarmeværk"/>
    <n v="353000"/>
    <n v="350030"/>
    <x v="69"/>
    <x v="0"/>
    <s v="fvv"/>
    <d v="2004-10-01T00:00:00"/>
    <m/>
    <n v="4.9800000000000004"/>
    <n v="0"/>
    <n v="4.9800000000000004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471799"/>
    <s v="6278537"/>
    <n v="0"/>
    <n v="0"/>
    <n v="0"/>
  </r>
  <r>
    <n v="175"/>
    <x v="110"/>
    <s v=""/>
    <x v="243"/>
    <n v="2018"/>
    <n v="24557413"/>
    <x v="54"/>
    <x v="108"/>
    <x v="110"/>
    <n v="7790"/>
    <s v="Thyholm"/>
    <n v="671"/>
    <n v="186"/>
    <x v="50"/>
    <m/>
    <s v="FJ"/>
    <s v="Fjernvarmeværk"/>
    <n v="353000"/>
    <n v="350030"/>
    <x v="168"/>
    <x v="0"/>
    <s v="fvv"/>
    <d v="2005-09-06T00:00:00"/>
    <m/>
    <n v="4.9800000000000004"/>
    <n v="0"/>
    <n v="4.9800000000000004"/>
    <x v="2446"/>
    <n v="57.24"/>
    <n v="57.24"/>
    <n v="0"/>
    <n v="0"/>
    <n v="1"/>
    <n v="0"/>
    <n v="0"/>
    <x v="0"/>
    <x v="0"/>
    <m/>
    <m/>
    <m/>
    <m/>
    <m/>
    <m/>
    <m/>
    <m/>
    <m/>
    <n v="62.06"/>
    <m/>
    <m/>
    <m/>
    <m/>
    <m/>
    <m/>
    <m/>
    <m/>
    <s v="471799"/>
    <s v="6278537"/>
    <n v="0"/>
    <n v="62.06"/>
    <n v="0"/>
  </r>
  <r>
    <n v="176"/>
    <x v="111"/>
    <s v=""/>
    <x v="244"/>
    <n v="2018"/>
    <n v="58061212"/>
    <x v="55"/>
    <x v="109"/>
    <x v="111"/>
    <n v="6100"/>
    <s v="Haderslev"/>
    <n v="510"/>
    <n v="103"/>
    <x v="51"/>
    <n v="1"/>
    <s v="FJ"/>
    <s v="Fjernvarmeværk"/>
    <n v="353000"/>
    <n v="350030"/>
    <x v="13"/>
    <x v="0"/>
    <s v="fvv"/>
    <d v="1959-09-01T00:00:00"/>
    <m/>
    <n v="5.85"/>
    <n v="0"/>
    <n v="5.85"/>
    <x v="2447"/>
    <n v="9.6552000000000007"/>
    <n v="8.8704000000000001"/>
    <n v="0"/>
    <n v="0"/>
    <n v="1"/>
    <n v="0"/>
    <n v="0"/>
    <x v="0"/>
    <x v="0"/>
    <m/>
    <m/>
    <m/>
    <m/>
    <m/>
    <m/>
    <n v="9.3331656000000009"/>
    <m/>
    <m/>
    <m/>
    <m/>
    <m/>
    <m/>
    <m/>
    <m/>
    <m/>
    <m/>
    <m/>
    <s v="530931,42"/>
    <s v="6122946,69"/>
    <n v="9.3331656000000009"/>
    <n v="0"/>
    <n v="0"/>
  </r>
  <r>
    <n v="176"/>
    <x v="111"/>
    <s v=""/>
    <x v="245"/>
    <n v="2018"/>
    <n v="58061212"/>
    <x v="55"/>
    <x v="109"/>
    <x v="111"/>
    <n v="6100"/>
    <s v="Haderslev"/>
    <n v="510"/>
    <n v="103"/>
    <x v="51"/>
    <n v="1"/>
    <s v="FJ"/>
    <s v="Fjernvarmeværk"/>
    <n v="353000"/>
    <n v="350030"/>
    <x v="16"/>
    <x v="0"/>
    <s v="fvv"/>
    <d v="1960-09-01T00:00:00"/>
    <m/>
    <n v="7.37"/>
    <n v="0"/>
    <n v="7.37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30931,42"/>
    <s v="6122946,69"/>
    <n v="0"/>
    <n v="0"/>
    <n v="0"/>
  </r>
  <r>
    <n v="176"/>
    <x v="111"/>
    <s v=""/>
    <x v="246"/>
    <n v="2018"/>
    <n v="58061212"/>
    <x v="55"/>
    <x v="109"/>
    <x v="111"/>
    <n v="6100"/>
    <s v="Haderslev"/>
    <n v="510"/>
    <n v="103"/>
    <x v="51"/>
    <n v="1"/>
    <s v="FJ"/>
    <s v="Fjernvarmeværk"/>
    <n v="353000"/>
    <n v="350030"/>
    <x v="76"/>
    <x v="0"/>
    <s v="fvv"/>
    <d v="1993-01-01T00:00:00"/>
    <m/>
    <n v="9.3000000000000007"/>
    <n v="0"/>
    <n v="9.3000000000000007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30931,42"/>
    <s v="6122946,69"/>
    <n v="0"/>
    <n v="0"/>
    <n v="0"/>
  </r>
  <r>
    <n v="176"/>
    <x v="111"/>
    <s v=""/>
    <x v="247"/>
    <n v="2018"/>
    <n v="58061212"/>
    <x v="55"/>
    <x v="109"/>
    <x v="111"/>
    <n v="6100"/>
    <s v="Haderslev"/>
    <n v="510"/>
    <n v="103"/>
    <x v="51"/>
    <n v="1"/>
    <s v="FJ"/>
    <s v="Fjernvarmeværk"/>
    <n v="353000"/>
    <n v="350030"/>
    <x v="4"/>
    <x v="0"/>
    <s v="fvv"/>
    <d v="1965-01-01T00:00:00"/>
    <m/>
    <n v="11.7"/>
    <n v="0"/>
    <n v="11.7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30931,42"/>
    <s v="6122946,69"/>
    <n v="0"/>
    <n v="0"/>
    <n v="0"/>
  </r>
  <r>
    <n v="176"/>
    <x v="112"/>
    <s v=""/>
    <x v="248"/>
    <n v="2018"/>
    <n v="58061212"/>
    <x v="55"/>
    <x v="110"/>
    <x v="112"/>
    <n v="6100"/>
    <s v="Haderslev"/>
    <n v="510"/>
    <n v="103"/>
    <x v="51"/>
    <n v="1"/>
    <s v="DC"/>
    <s v="Decentralt værk"/>
    <n v="351100"/>
    <n v="350010"/>
    <x v="13"/>
    <x v="0"/>
    <s v="fvv"/>
    <d v="1967-01-01T00:00:00"/>
    <m/>
    <n v="4.68"/>
    <n v="0"/>
    <n v="4.68"/>
    <x v="2448"/>
    <n v="26.2044"/>
    <n v="25.786799999999999"/>
    <n v="0"/>
    <n v="0"/>
    <n v="1"/>
    <n v="0"/>
    <n v="0"/>
    <x v="0"/>
    <x v="0"/>
    <m/>
    <m/>
    <m/>
    <m/>
    <m/>
    <m/>
    <n v="25.262503199999998"/>
    <m/>
    <m/>
    <m/>
    <m/>
    <m/>
    <m/>
    <m/>
    <m/>
    <m/>
    <m/>
    <m/>
    <s v="531936,13"/>
    <s v="6122448,56"/>
    <n v="25.262503199999998"/>
    <n v="0"/>
    <n v="0"/>
  </r>
  <r>
    <n v="176"/>
    <x v="112"/>
    <s v=""/>
    <x v="249"/>
    <n v="2018"/>
    <n v="58061212"/>
    <x v="55"/>
    <x v="110"/>
    <x v="112"/>
    <n v="6100"/>
    <s v="Haderslev"/>
    <n v="510"/>
    <n v="103"/>
    <x v="51"/>
    <n v="1"/>
    <s v="DC"/>
    <s v="Decentralt værk"/>
    <n v="351100"/>
    <n v="350010"/>
    <x v="16"/>
    <x v="0"/>
    <s v="fvv"/>
    <d v="1967-08-01T00:00:00"/>
    <m/>
    <n v="7.37"/>
    <n v="0"/>
    <n v="7.37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31936,13"/>
    <s v="6122448,56"/>
    <n v="0"/>
    <n v="0"/>
    <n v="0"/>
  </r>
  <r>
    <n v="176"/>
    <x v="112"/>
    <s v=""/>
    <x v="250"/>
    <n v="2018"/>
    <n v="58061212"/>
    <x v="55"/>
    <x v="110"/>
    <x v="112"/>
    <n v="6100"/>
    <s v="Haderslev"/>
    <n v="510"/>
    <n v="103"/>
    <x v="51"/>
    <n v="1"/>
    <s v="DC"/>
    <s v="Decentralt værk"/>
    <n v="351100"/>
    <n v="350010"/>
    <x v="76"/>
    <x v="0"/>
    <s v="fvv"/>
    <d v="1967-09-01T00:00:00"/>
    <m/>
    <n v="7.37"/>
    <n v="0"/>
    <n v="7.37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31936,13"/>
    <s v="6122448,56"/>
    <n v="0"/>
    <n v="0"/>
    <n v="0"/>
  </r>
  <r>
    <n v="176"/>
    <x v="112"/>
    <s v=""/>
    <x v="251"/>
    <n v="2018"/>
    <n v="58061212"/>
    <x v="55"/>
    <x v="110"/>
    <x v="112"/>
    <n v="6100"/>
    <s v="Haderslev"/>
    <n v="510"/>
    <n v="103"/>
    <x v="51"/>
    <n v="1"/>
    <s v="DC"/>
    <s v="Decentralt værk"/>
    <n v="351100"/>
    <n v="350010"/>
    <x v="14"/>
    <x v="1"/>
    <s v="kvt"/>
    <d v="2007-03-01T00:00:00"/>
    <m/>
    <n v="7.42"/>
    <n v="3.02"/>
    <n v="3.95"/>
    <x v="2449"/>
    <n v="2.0952000000000002"/>
    <n v="2.0556000000000001"/>
    <n v="1.5696000000000001"/>
    <n v="1.5696000000000001"/>
    <n v="0.26832344870319558"/>
    <n v="0.73167655129680442"/>
    <n v="0"/>
    <x v="0"/>
    <x v="0"/>
    <m/>
    <m/>
    <m/>
    <m/>
    <m/>
    <m/>
    <n v="3.9042431999999998"/>
    <m/>
    <m/>
    <m/>
    <m/>
    <m/>
    <m/>
    <m/>
    <m/>
    <m/>
    <m/>
    <m/>
    <s v="531936,13"/>
    <s v="6122448,56"/>
    <n v="3.9042431999999998"/>
    <n v="0"/>
    <n v="0"/>
  </r>
  <r>
    <n v="176"/>
    <x v="112"/>
    <s v=""/>
    <x v="252"/>
    <n v="2018"/>
    <n v="58061212"/>
    <x v="55"/>
    <x v="110"/>
    <x v="112"/>
    <n v="6100"/>
    <s v="Haderslev"/>
    <n v="510"/>
    <n v="103"/>
    <x v="51"/>
    <n v="1"/>
    <s v="DC"/>
    <s v="Decentralt værk"/>
    <n v="351100"/>
    <n v="350010"/>
    <x v="15"/>
    <x v="1"/>
    <s v="kvt"/>
    <d v="2007-03-01T00:00:00"/>
    <m/>
    <n v="7.42"/>
    <n v="3.02"/>
    <n v="3.95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31936,13"/>
    <s v="6122448,56"/>
    <n v="0"/>
    <n v="0"/>
    <n v="0"/>
  </r>
  <r>
    <n v="176"/>
    <x v="112"/>
    <s v=""/>
    <x v="253"/>
    <n v="2018"/>
    <n v="58061212"/>
    <x v="55"/>
    <x v="110"/>
    <x v="112"/>
    <n v="6100"/>
    <s v="Haderslev"/>
    <n v="510"/>
    <n v="103"/>
    <x v="51"/>
    <n v="1"/>
    <s v="DC"/>
    <s v="Decentralt værk"/>
    <n v="351100"/>
    <n v="350010"/>
    <x v="169"/>
    <x v="1"/>
    <s v="fvv"/>
    <d v="2007-06-01T00:00:00"/>
    <m/>
    <n v="0.06"/>
    <n v="0"/>
    <n v="0.06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31936,13"/>
    <s v="6122448,56"/>
    <n v="0"/>
    <n v="0"/>
    <n v="0"/>
  </r>
  <r>
    <n v="176"/>
    <x v="113"/>
    <s v=""/>
    <x v="254"/>
    <n v="2018"/>
    <n v="58061212"/>
    <x v="55"/>
    <x v="111"/>
    <x v="113"/>
    <n v="6100"/>
    <s v="Haderslev"/>
    <n v="510"/>
    <n v="103"/>
    <x v="51"/>
    <m/>
    <s v="FJ"/>
    <s v="Fjernvarmeværk"/>
    <n v="353000"/>
    <n v="350030"/>
    <x v="170"/>
    <x v="0"/>
    <s v="fvv"/>
    <d v="1986-09-01T00:00:00"/>
    <m/>
    <n v="2.6"/>
    <n v="0"/>
    <n v="2.6"/>
    <x v="2450"/>
    <n v="4.95"/>
    <n v="4.9104000000000001"/>
    <n v="0"/>
    <n v="0"/>
    <n v="1"/>
    <n v="0"/>
    <n v="0"/>
    <x v="0"/>
    <x v="0"/>
    <m/>
    <m/>
    <m/>
    <m/>
    <m/>
    <m/>
    <n v="4.7660580000000001"/>
    <m/>
    <m/>
    <m/>
    <m/>
    <m/>
    <m/>
    <m/>
    <m/>
    <m/>
    <m/>
    <m/>
    <s v="533312"/>
    <s v="6124039"/>
    <n v="4.7660580000000001"/>
    <n v="0"/>
    <n v="0"/>
  </r>
  <r>
    <n v="176"/>
    <x v="114"/>
    <s v=""/>
    <x v="255"/>
    <n v="2018"/>
    <n v="58061212"/>
    <x v="55"/>
    <x v="112"/>
    <x v="114"/>
    <n v="6100"/>
    <s v="Haderslev"/>
    <n v="510"/>
    <n v="103"/>
    <x v="51"/>
    <m/>
    <s v="DC"/>
    <s v="Decentralt værk"/>
    <n v="353000"/>
    <n v="350030"/>
    <x v="5"/>
    <x v="1"/>
    <s v="kvt"/>
    <d v="1997-11-01T00:00:00"/>
    <m/>
    <n v="2.7"/>
    <n v="1"/>
    <n v="1.5"/>
    <x v="2451"/>
    <n v="4.6800000000000001E-2"/>
    <n v="0"/>
    <n v="3.0599999999999999E-2"/>
    <n v="3.0599999999999999E-2"/>
    <n v="0.26309398526673683"/>
    <n v="0.73690601473326311"/>
    <n v="0"/>
    <x v="0"/>
    <x v="0"/>
    <m/>
    <m/>
    <m/>
    <n v="0"/>
    <m/>
    <m/>
    <n v="8.8941599999999996E-2"/>
    <m/>
    <m/>
    <m/>
    <m/>
    <m/>
    <m/>
    <m/>
    <m/>
    <m/>
    <m/>
    <m/>
    <s v="532069,05"/>
    <s v="6123989,54"/>
    <n v="8.8941599999999996E-2"/>
    <n v="0"/>
    <n v="0"/>
  </r>
  <r>
    <n v="176"/>
    <x v="114"/>
    <s v=""/>
    <x v="256"/>
    <n v="2018"/>
    <n v="58061212"/>
    <x v="55"/>
    <x v="112"/>
    <x v="114"/>
    <n v="6100"/>
    <s v="Haderslev"/>
    <n v="510"/>
    <n v="103"/>
    <x v="51"/>
    <m/>
    <s v="DC"/>
    <s v="Decentralt værk"/>
    <n v="353000"/>
    <n v="350030"/>
    <x v="171"/>
    <x v="0"/>
    <s v="fvv"/>
    <d v="2009-01-01T00:00:00"/>
    <m/>
    <n v="5"/>
    <n v="0"/>
    <n v="5.5"/>
    <x v="2452"/>
    <n v="75.855599999999995"/>
    <n v="75.474000000000004"/>
    <n v="0"/>
    <n v="0"/>
    <n v="1"/>
    <n v="0"/>
    <n v="0"/>
    <x v="0"/>
    <x v="0"/>
    <m/>
    <m/>
    <m/>
    <m/>
    <m/>
    <m/>
    <m/>
    <m/>
    <m/>
    <m/>
    <n v="67.586399999999998"/>
    <m/>
    <m/>
    <m/>
    <m/>
    <m/>
    <m/>
    <m/>
    <s v="532069,05"/>
    <s v="6123989,54"/>
    <n v="0"/>
    <n v="67.586399999999998"/>
    <n v="0"/>
  </r>
  <r>
    <n v="176"/>
    <x v="114"/>
    <s v=""/>
    <x v="257"/>
    <n v="2018"/>
    <n v="58061212"/>
    <x v="55"/>
    <x v="112"/>
    <x v="114"/>
    <n v="6100"/>
    <s v="Haderslev"/>
    <n v="510"/>
    <n v="103"/>
    <x v="51"/>
    <m/>
    <s v="DC"/>
    <s v="Decentralt værk"/>
    <n v="353000"/>
    <n v="350030"/>
    <x v="172"/>
    <x v="0"/>
    <s v="fvv"/>
    <d v="2009-01-15T00:00:00"/>
    <m/>
    <n v="5"/>
    <n v="0"/>
    <n v="5.0999999999999996"/>
    <x v="2453"/>
    <n v="0.18720000000000001"/>
    <n v="0.10440000000000001"/>
    <n v="0"/>
    <n v="0"/>
    <n v="1"/>
    <n v="0"/>
    <n v="0"/>
    <x v="0"/>
    <x v="0"/>
    <m/>
    <m/>
    <m/>
    <m/>
    <m/>
    <m/>
    <n v="0.18798120000000001"/>
    <m/>
    <m/>
    <m/>
    <m/>
    <m/>
    <m/>
    <m/>
    <m/>
    <m/>
    <m/>
    <m/>
    <s v="532069,05"/>
    <s v="6123989,54"/>
    <n v="0.18798120000000001"/>
    <n v="0"/>
    <n v="0"/>
  </r>
  <r>
    <n v="176"/>
    <x v="115"/>
    <s v=""/>
    <x v="258"/>
    <n v="2018"/>
    <n v="58061212"/>
    <x v="55"/>
    <x v="113"/>
    <x v="115"/>
    <n v="6100"/>
    <s v="Haderslev"/>
    <n v="510"/>
    <n v="103"/>
    <x v="51"/>
    <m/>
    <s v="FJ"/>
    <s v="Fjernvarmeværk"/>
    <n v="353000"/>
    <n v="350030"/>
    <x v="147"/>
    <x v="0"/>
    <s v="fvv"/>
    <d v="2014-09-30T00:00:00"/>
    <m/>
    <n v="10.5"/>
    <n v="0"/>
    <n v="11.5"/>
    <x v="2454"/>
    <n v="451.03680000000003"/>
    <n v="450.8424"/>
    <n v="0"/>
    <n v="0"/>
    <n v="1"/>
    <n v="0"/>
    <n v="0"/>
    <x v="0"/>
    <x v="0"/>
    <m/>
    <m/>
    <m/>
    <m/>
    <m/>
    <m/>
    <m/>
    <m/>
    <m/>
    <m/>
    <n v="442.97280000000001"/>
    <m/>
    <m/>
    <m/>
    <m/>
    <m/>
    <m/>
    <m/>
    <s v="529125,4"/>
    <s v="6117157,26"/>
    <n v="0"/>
    <n v="442.97280000000001"/>
    <n v="0"/>
  </r>
  <r>
    <n v="176"/>
    <x v="115"/>
    <s v=""/>
    <x v="259"/>
    <n v="2018"/>
    <n v="58061212"/>
    <x v="55"/>
    <x v="113"/>
    <x v="115"/>
    <n v="6100"/>
    <s v="Haderslev"/>
    <n v="510"/>
    <n v="103"/>
    <x v="51"/>
    <m/>
    <s v="FJ"/>
    <s v="Fjernvarmeværk"/>
    <n v="353000"/>
    <n v="350030"/>
    <x v="96"/>
    <x v="0"/>
    <s v="fvv"/>
    <d v="2014-09-30T00:00:00"/>
    <m/>
    <n v="10.5"/>
    <n v="0"/>
    <n v="11.5"/>
    <x v="21"/>
    <n v="0"/>
    <n v="0"/>
    <n v="0"/>
    <n v="0"/>
    <n v="1"/>
    <n v="0"/>
    <n v="0"/>
    <x v="0"/>
    <x v="0"/>
    <m/>
    <m/>
    <m/>
    <m/>
    <m/>
    <m/>
    <m/>
    <m/>
    <m/>
    <m/>
    <n v="0"/>
    <m/>
    <m/>
    <m/>
    <m/>
    <m/>
    <m/>
    <m/>
    <s v="529125,4"/>
    <s v="6117157,26"/>
    <n v="0"/>
    <n v="0"/>
    <n v="0"/>
  </r>
  <r>
    <n v="176"/>
    <x v="115"/>
    <s v=""/>
    <x v="260"/>
    <n v="2018"/>
    <n v="58061212"/>
    <x v="55"/>
    <x v="113"/>
    <x v="115"/>
    <n v="6100"/>
    <s v="Haderslev"/>
    <n v="510"/>
    <n v="103"/>
    <x v="51"/>
    <m/>
    <s v="FJ"/>
    <s v="Fjernvarmeværk"/>
    <n v="353000"/>
    <n v="350030"/>
    <x v="17"/>
    <x v="5"/>
    <s v="kvt"/>
    <d v="2014-09-30T00:00:00"/>
    <m/>
    <n v="0.3"/>
    <n v="0.22"/>
    <n v="0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29125,4"/>
    <s v="6117157,26"/>
    <n v="0"/>
    <n v="0"/>
    <n v="0"/>
  </r>
  <r>
    <n v="178"/>
    <x v="116"/>
    <s v=""/>
    <x v="261"/>
    <n v="2018"/>
    <n v="67750411"/>
    <x v="56"/>
    <x v="114"/>
    <x v="116"/>
    <n v="8370"/>
    <s v="Hadsten"/>
    <n v="710"/>
    <n v="203"/>
    <x v="52"/>
    <m/>
    <s v="FJ"/>
    <s v="Fjernvarmeværk"/>
    <n v="353000"/>
    <n v="350030"/>
    <x v="173"/>
    <x v="0"/>
    <s v="fvv"/>
    <d v="2003-11-01T00:00:00"/>
    <m/>
    <n v="9"/>
    <n v="0"/>
    <n v="8"/>
    <x v="2455"/>
    <n v="126.1944"/>
    <n v="125.9622"/>
    <n v="0"/>
    <n v="0"/>
    <n v="1"/>
    <n v="0"/>
    <n v="0"/>
    <x v="0"/>
    <x v="0"/>
    <m/>
    <m/>
    <m/>
    <m/>
    <m/>
    <m/>
    <m/>
    <m/>
    <m/>
    <n v="149.38178400000001"/>
    <m/>
    <m/>
    <m/>
    <m/>
    <m/>
    <m/>
    <m/>
    <m/>
    <s v="563908"/>
    <s v="6242156"/>
    <n v="0"/>
    <n v="149.38178400000001"/>
    <n v="0"/>
  </r>
  <r>
    <n v="178"/>
    <x v="116"/>
    <s v=""/>
    <x v="262"/>
    <n v="2018"/>
    <n v="67750411"/>
    <x v="56"/>
    <x v="114"/>
    <x v="116"/>
    <n v="8370"/>
    <s v="Hadsten"/>
    <n v="710"/>
    <n v="203"/>
    <x v="52"/>
    <m/>
    <s v="FJ"/>
    <s v="Fjernvarmeværk"/>
    <n v="353000"/>
    <n v="350030"/>
    <x v="174"/>
    <x v="0"/>
    <s v="fvv"/>
    <d v="2006-11-01T00:00:00"/>
    <m/>
    <n v="9"/>
    <n v="0"/>
    <n v="8"/>
    <x v="2456"/>
    <n v="107.2116"/>
    <n v="106.9794"/>
    <n v="0"/>
    <n v="0"/>
    <n v="1"/>
    <n v="0"/>
    <n v="0"/>
    <x v="0"/>
    <x v="0"/>
    <m/>
    <m/>
    <m/>
    <m/>
    <m/>
    <m/>
    <m/>
    <m/>
    <m/>
    <n v="126.893016"/>
    <m/>
    <m/>
    <m/>
    <m/>
    <m/>
    <m/>
    <m/>
    <m/>
    <s v="563908"/>
    <s v="6242156"/>
    <n v="0"/>
    <n v="126.893016"/>
    <n v="0"/>
  </r>
  <r>
    <n v="178"/>
    <x v="116"/>
    <s v=""/>
    <x v="263"/>
    <n v="2018"/>
    <n v="67750411"/>
    <x v="56"/>
    <x v="114"/>
    <x v="116"/>
    <n v="8370"/>
    <s v="Hadsten"/>
    <n v="710"/>
    <n v="203"/>
    <x v="52"/>
    <m/>
    <s v="FJ"/>
    <s v="Fjernvarmeværk"/>
    <n v="353000"/>
    <n v="350030"/>
    <x v="175"/>
    <x v="0"/>
    <s v="fvv"/>
    <d v="1988-01-01T00:00:00"/>
    <m/>
    <n v="4.0999999999999996"/>
    <n v="0"/>
    <n v="3.6"/>
    <x v="554"/>
    <n v="2.52E-2"/>
    <n v="2.52E-2"/>
    <n v="0"/>
    <n v="0"/>
    <n v="1"/>
    <n v="0"/>
    <n v="0"/>
    <x v="0"/>
    <x v="0"/>
    <m/>
    <m/>
    <m/>
    <m/>
    <m/>
    <m/>
    <n v="2.52E-2"/>
    <m/>
    <m/>
    <m/>
    <m/>
    <m/>
    <m/>
    <m/>
    <m/>
    <m/>
    <m/>
    <m/>
    <s v="563908"/>
    <s v="6242156"/>
    <n v="2.52E-2"/>
    <n v="0"/>
    <n v="0"/>
  </r>
  <r>
    <n v="178"/>
    <x v="116"/>
    <s v=""/>
    <x v="264"/>
    <n v="2018"/>
    <n v="67750411"/>
    <x v="56"/>
    <x v="114"/>
    <x v="116"/>
    <n v="8370"/>
    <s v="Hadsten"/>
    <n v="710"/>
    <n v="203"/>
    <x v="52"/>
    <m/>
    <s v="FJ"/>
    <s v="Fjernvarmeværk"/>
    <n v="353000"/>
    <n v="350030"/>
    <x v="176"/>
    <x v="0"/>
    <s v="fvv"/>
    <d v="1988-01-01T00:00:00"/>
    <m/>
    <n v="2.8"/>
    <n v="0"/>
    <n v="2.5"/>
    <x v="2457"/>
    <n v="38.718000000000004"/>
    <n v="38.718000000000004"/>
    <n v="0"/>
    <n v="0"/>
    <n v="1"/>
    <n v="0"/>
    <n v="0"/>
    <x v="0"/>
    <x v="0"/>
    <m/>
    <m/>
    <m/>
    <m/>
    <m/>
    <m/>
    <m/>
    <m/>
    <m/>
    <m/>
    <m/>
    <m/>
    <n v="43.02"/>
    <m/>
    <m/>
    <m/>
    <m/>
    <m/>
    <s v="563908"/>
    <s v="6242156"/>
    <n v="0"/>
    <n v="43.02"/>
    <n v="0"/>
  </r>
  <r>
    <n v="178"/>
    <x v="116"/>
    <s v=""/>
    <x v="265"/>
    <n v="2018"/>
    <n v="67750411"/>
    <x v="56"/>
    <x v="114"/>
    <x v="116"/>
    <n v="8370"/>
    <s v="Hadsten"/>
    <n v="710"/>
    <n v="203"/>
    <x v="52"/>
    <m/>
    <s v="FJ"/>
    <s v="Fjernvarmeværk"/>
    <n v="353000"/>
    <n v="350030"/>
    <x v="177"/>
    <x v="0"/>
    <s v="fvv"/>
    <d v="1988-01-01T00:00:00"/>
    <m/>
    <n v="5.8"/>
    <n v="0"/>
    <n v="5.8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63908"/>
    <s v="6242156"/>
    <n v="0"/>
    <n v="0"/>
    <n v="0"/>
  </r>
  <r>
    <n v="178"/>
    <x v="117"/>
    <s v=""/>
    <x v="266"/>
    <n v="2018"/>
    <n v="67750411"/>
    <x v="56"/>
    <x v="115"/>
    <x v="117"/>
    <n v="8370"/>
    <s v="Hadsten"/>
    <n v="710"/>
    <n v="203"/>
    <x v="52"/>
    <m/>
    <s v="FJ"/>
    <s v="Fjernvarmeværk"/>
    <n v="353000"/>
    <n v="350030"/>
    <x v="97"/>
    <x v="0"/>
    <s v="fvv"/>
    <d v="2019-11-01T00:00:00"/>
    <m/>
    <n v="6.7"/>
    <n v="0"/>
    <n v="6"/>
    <x v="2458"/>
    <n v="0.18360000000000001"/>
    <n v="0.18360000000000001"/>
    <n v="0"/>
    <n v="0"/>
    <n v="1"/>
    <n v="0"/>
    <n v="0"/>
    <x v="0"/>
    <x v="0"/>
    <m/>
    <m/>
    <m/>
    <m/>
    <m/>
    <m/>
    <n v="0.19143000000000002"/>
    <m/>
    <m/>
    <m/>
    <m/>
    <m/>
    <m/>
    <m/>
    <m/>
    <m/>
    <m/>
    <m/>
    <s v="565536"/>
    <s v="6243631"/>
    <n v="0.19143000000000002"/>
    <n v="0"/>
    <n v="0"/>
  </r>
  <r>
    <n v="179"/>
    <x v="118"/>
    <s v=""/>
    <x v="267"/>
    <n v="2018"/>
    <n v="60567719"/>
    <x v="694"/>
    <x v="116"/>
    <x v="118"/>
    <n v="9560"/>
    <s v="Hadsund"/>
    <n v="846"/>
    <n v="291"/>
    <x v="53"/>
    <m/>
    <s v="FJ"/>
    <s v="Fjernvarmeværk"/>
    <n v="353000"/>
    <n v="350030"/>
    <x v="178"/>
    <x v="0"/>
    <s v="fvv"/>
    <d v="2006-12-15T00:00:00"/>
    <m/>
    <n v="6.52"/>
    <n v="0"/>
    <n v="6"/>
    <x v="2459"/>
    <n v="1.9439999999999999E-2"/>
    <n v="1.9439999999999999E-2"/>
    <n v="0"/>
    <n v="0"/>
    <n v="1"/>
    <n v="0"/>
    <n v="0"/>
    <x v="0"/>
    <x v="0"/>
    <m/>
    <m/>
    <m/>
    <n v="2.1163299999999999E-2"/>
    <m/>
    <m/>
    <m/>
    <m/>
    <m/>
    <m/>
    <m/>
    <m/>
    <m/>
    <m/>
    <m/>
    <m/>
    <m/>
    <m/>
    <s v="568267"/>
    <s v="6286805"/>
    <n v="2.1163299999999999E-2"/>
    <n v="0"/>
    <n v="0"/>
  </r>
  <r>
    <n v="179"/>
    <x v="118"/>
    <s v=""/>
    <x v="268"/>
    <n v="2018"/>
    <n v="60567719"/>
    <x v="694"/>
    <x v="116"/>
    <x v="118"/>
    <n v="9560"/>
    <s v="Hadsund"/>
    <n v="846"/>
    <n v="291"/>
    <x v="53"/>
    <m/>
    <s v="FJ"/>
    <s v="Fjernvarmeværk"/>
    <n v="353000"/>
    <n v="350030"/>
    <x v="179"/>
    <x v="0"/>
    <s v="fvv"/>
    <d v="2006-12-15T00:00:00"/>
    <m/>
    <n v="6.52"/>
    <n v="0"/>
    <n v="6"/>
    <x v="2459"/>
    <n v="1.9439999999999999E-2"/>
    <n v="1.9439999999999999E-2"/>
    <n v="0"/>
    <n v="0"/>
    <n v="1"/>
    <n v="0"/>
    <n v="0"/>
    <x v="0"/>
    <x v="0"/>
    <m/>
    <m/>
    <m/>
    <n v="2.1163299999999999E-2"/>
    <m/>
    <m/>
    <m/>
    <m/>
    <m/>
    <m/>
    <m/>
    <m/>
    <m/>
    <m/>
    <m/>
    <m/>
    <m/>
    <m/>
    <s v="568267"/>
    <s v="6286805"/>
    <n v="2.1163299999999999E-2"/>
    <n v="0"/>
    <n v="0"/>
  </r>
  <r>
    <n v="179"/>
    <x v="119"/>
    <s v=""/>
    <x v="269"/>
    <n v="2018"/>
    <n v="60567719"/>
    <x v="694"/>
    <x v="117"/>
    <x v="119"/>
    <n v="9560"/>
    <s v="Hadsund"/>
    <n v="846"/>
    <n v="291"/>
    <x v="53"/>
    <m/>
    <s v="FJ"/>
    <s v="Fjernvarmeværk"/>
    <n v="353000"/>
    <n v="350030"/>
    <x v="147"/>
    <x v="0"/>
    <s v="fvv"/>
    <d v="2005-12-15T00:00:00"/>
    <m/>
    <n v="5.83"/>
    <n v="0"/>
    <n v="6.24"/>
    <x v="2460"/>
    <n v="109.908"/>
    <n v="109.908"/>
    <n v="0"/>
    <n v="0"/>
    <n v="1"/>
    <n v="0"/>
    <n v="0"/>
    <x v="0"/>
    <x v="0"/>
    <m/>
    <m/>
    <m/>
    <m/>
    <m/>
    <m/>
    <m/>
    <m/>
    <m/>
    <m/>
    <n v="109.609443212217"/>
    <m/>
    <m/>
    <m/>
    <m/>
    <m/>
    <m/>
    <m/>
    <s v="567859,51"/>
    <s v="6287837,11"/>
    <n v="0"/>
    <n v="109.609443212217"/>
    <n v="0"/>
  </r>
  <r>
    <n v="179"/>
    <x v="119"/>
    <s v=""/>
    <x v="270"/>
    <n v="2018"/>
    <n v="60567719"/>
    <x v="694"/>
    <x v="117"/>
    <x v="119"/>
    <n v="9560"/>
    <s v="Hadsund"/>
    <n v="846"/>
    <n v="291"/>
    <x v="53"/>
    <m/>
    <s v="FJ"/>
    <s v="Fjernvarmeværk"/>
    <n v="353000"/>
    <n v="350030"/>
    <x v="96"/>
    <x v="0"/>
    <s v="fvv"/>
    <d v="2005-12-15T00:00:00"/>
    <m/>
    <n v="5.83"/>
    <n v="0"/>
    <n v="6.24"/>
    <x v="2461"/>
    <n v="98.603999999999999"/>
    <n v="98.603999999999999"/>
    <n v="0"/>
    <n v="0"/>
    <n v="1"/>
    <n v="0"/>
    <n v="0"/>
    <x v="0"/>
    <x v="0"/>
    <m/>
    <m/>
    <m/>
    <m/>
    <m/>
    <m/>
    <m/>
    <m/>
    <m/>
    <m/>
    <n v="97.497896383574414"/>
    <m/>
    <m/>
    <m/>
    <m/>
    <m/>
    <m/>
    <m/>
    <s v="567859,51"/>
    <s v="6287837,11"/>
    <n v="0"/>
    <n v="97.497896383574414"/>
    <n v="0"/>
  </r>
  <r>
    <n v="179"/>
    <x v="120"/>
    <s v=""/>
    <x v="271"/>
    <n v="2018"/>
    <n v="60567719"/>
    <x v="694"/>
    <x v="118"/>
    <x v="120"/>
    <n v="9560"/>
    <s v="Hadsund"/>
    <n v="846"/>
    <n v="291"/>
    <x v="53"/>
    <m/>
    <s v="FJ"/>
    <s v="Fjernvarmeværk"/>
    <n v="353000"/>
    <n v="350030"/>
    <x v="180"/>
    <x v="0"/>
    <s v="fvv"/>
    <d v="2015-10-28T00:00:00"/>
    <m/>
    <n v="2.15"/>
    <n v="0"/>
    <n v="2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67590,52"/>
    <s v="6287318,7"/>
    <n v="0"/>
    <n v="0"/>
    <n v="0"/>
  </r>
  <r>
    <n v="179"/>
    <x v="121"/>
    <s v=""/>
    <x v="272"/>
    <n v="2018"/>
    <n v="60567719"/>
    <x v="694"/>
    <x v="119"/>
    <x v="121"/>
    <n v="9560"/>
    <s v="Hadsund"/>
    <n v="846"/>
    <n v="291"/>
    <x v="53"/>
    <m/>
    <s v="FJ"/>
    <s v="Fjernvarmeværk"/>
    <n v="353000"/>
    <n v="350030"/>
    <x v="181"/>
    <x v="0"/>
    <s v="fvv"/>
    <d v="2013-04-01T00:00:00"/>
    <m/>
    <n v="2.15"/>
    <n v="0"/>
    <n v="2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68362,47"/>
    <s v="6287507,39"/>
    <n v="0"/>
    <n v="0"/>
    <n v="0"/>
  </r>
  <r>
    <n v="179"/>
    <x v="121"/>
    <s v=""/>
    <x v="273"/>
    <n v="2018"/>
    <n v="60567719"/>
    <x v="694"/>
    <x v="119"/>
    <x v="121"/>
    <n v="9560"/>
    <s v="Hadsund"/>
    <n v="846"/>
    <n v="291"/>
    <x v="53"/>
    <m/>
    <s v="FJ"/>
    <s v="Fjernvarmeværk"/>
    <n v="353000"/>
    <n v="350030"/>
    <x v="181"/>
    <x v="0"/>
    <s v="fvv"/>
    <d v="2013-04-01T00:00:00"/>
    <m/>
    <n v="2.15"/>
    <n v="0"/>
    <n v="2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68362,47"/>
    <s v="6287507,39"/>
    <n v="0"/>
    <n v="0"/>
    <n v="0"/>
  </r>
  <r>
    <n v="179"/>
    <x v="122"/>
    <s v=""/>
    <x v="274"/>
    <n v="2018"/>
    <n v="60567719"/>
    <x v="694"/>
    <x v="120"/>
    <x v="122"/>
    <n v="9560"/>
    <s v="Hadsund"/>
    <n v="846"/>
    <n v="291"/>
    <x v="53"/>
    <m/>
    <s v="FJ"/>
    <s v="Fjernvarmeværk"/>
    <n v="353000"/>
    <n v="350030"/>
    <x v="182"/>
    <x v="3"/>
    <s v="fvv"/>
    <d v="2016-02-01T00:00:00"/>
    <m/>
    <n v="14"/>
    <n v="0"/>
    <n v="14"/>
    <x v="2462"/>
    <n v="34.203600000000002"/>
    <n v="34.203600000000002"/>
    <n v="0"/>
    <n v="0"/>
    <n v="1"/>
    <n v="0"/>
    <n v="0"/>
    <x v="0"/>
    <x v="0"/>
    <m/>
    <m/>
    <m/>
    <m/>
    <m/>
    <m/>
    <m/>
    <m/>
    <m/>
    <m/>
    <m/>
    <m/>
    <m/>
    <m/>
    <m/>
    <n v="36.028800000000004"/>
    <m/>
    <m/>
    <s v="567994,34"/>
    <s v="6288688,49"/>
    <n v="0"/>
    <n v="36.028800000000004"/>
    <n v="0"/>
  </r>
  <r>
    <n v="179"/>
    <x v="1280"/>
    <s v=""/>
    <x v="2859"/>
    <n v="2018"/>
    <n v="60567719"/>
    <x v="694"/>
    <x v="1277"/>
    <x v="1234"/>
    <n v="9560"/>
    <s v="Hadsund"/>
    <n v="846"/>
    <n v="291"/>
    <x v="53"/>
    <m/>
    <s v="ER"/>
    <s v="Erhvervsværk"/>
    <n v="471120"/>
    <n v="470000"/>
    <x v="1440"/>
    <x v="6"/>
    <s v="pvp"/>
    <d v="2018-01-01T00:00:00"/>
    <m/>
    <n v="0.05"/>
    <n v="0"/>
    <n v="0.05"/>
    <x v="2463"/>
    <n v="0.19220400000000001"/>
    <n v="0.19220400000000001"/>
    <n v="0"/>
    <n v="0"/>
    <n v="1"/>
    <n v="0"/>
    <n v="0"/>
    <x v="0"/>
    <x v="0"/>
    <m/>
    <m/>
    <m/>
    <m/>
    <m/>
    <m/>
    <m/>
    <m/>
    <m/>
    <m/>
    <m/>
    <m/>
    <m/>
    <m/>
    <n v="0.19220400000000001"/>
    <m/>
    <m/>
    <m/>
    <s v="568156,3"/>
    <s v="6286388,09"/>
    <n v="0"/>
    <n v="0.19220400000000001"/>
    <n v="0"/>
  </r>
  <r>
    <n v="182"/>
    <x v="123"/>
    <s v=""/>
    <x v="275"/>
    <n v="2018"/>
    <n v="22662910"/>
    <x v="58"/>
    <x v="121"/>
    <x v="123"/>
    <n v="9370"/>
    <s v="Hals"/>
    <n v="851"/>
    <n v="293"/>
    <x v="54"/>
    <m/>
    <s v="FJ"/>
    <s v="Fjernvarmeværk"/>
    <n v="353000"/>
    <n v="350030"/>
    <x v="183"/>
    <x v="0"/>
    <s v="fvv"/>
    <d v="2001-12-18T00:00:00"/>
    <m/>
    <n v="5.2"/>
    <n v="0"/>
    <n v="6"/>
    <x v="2464"/>
    <n v="73.112399999999994"/>
    <n v="73.112399999999994"/>
    <n v="0"/>
    <n v="0"/>
    <n v="1"/>
    <n v="0"/>
    <n v="0"/>
    <x v="0"/>
    <x v="0"/>
    <m/>
    <m/>
    <m/>
    <m/>
    <m/>
    <m/>
    <m/>
    <m/>
    <m/>
    <m/>
    <n v="73.020299999999992"/>
    <m/>
    <m/>
    <m/>
    <m/>
    <m/>
    <m/>
    <m/>
    <s v="578850,66"/>
    <s v="6318300,1"/>
    <n v="0"/>
    <n v="73.020299999999992"/>
    <n v="0"/>
  </r>
  <r>
    <n v="182"/>
    <x v="123"/>
    <s v=""/>
    <x v="276"/>
    <n v="2018"/>
    <n v="22662910"/>
    <x v="58"/>
    <x v="121"/>
    <x v="123"/>
    <n v="9370"/>
    <s v="Hals"/>
    <n v="851"/>
    <n v="293"/>
    <x v="54"/>
    <m/>
    <s v="FJ"/>
    <s v="Fjernvarmeværk"/>
    <n v="353000"/>
    <n v="350030"/>
    <x v="69"/>
    <x v="0"/>
    <s v="fvv"/>
    <d v="2012-02-21T00:00:00"/>
    <m/>
    <n v="10"/>
    <n v="0"/>
    <n v="10"/>
    <x v="2465"/>
    <n v="2.8799999999999999E-2"/>
    <n v="2.8799999999999999E-2"/>
    <n v="0"/>
    <n v="0"/>
    <n v="1"/>
    <n v="0"/>
    <n v="0"/>
    <x v="0"/>
    <x v="0"/>
    <m/>
    <n v="7.2641549999999999E-2"/>
    <m/>
    <m/>
    <m/>
    <m/>
    <m/>
    <m/>
    <m/>
    <m/>
    <m/>
    <m/>
    <m/>
    <m/>
    <m/>
    <m/>
    <m/>
    <m/>
    <s v="578850,66"/>
    <s v="6318300,1"/>
    <n v="7.2641549999999999E-2"/>
    <n v="0"/>
    <n v="0"/>
  </r>
  <r>
    <n v="182"/>
    <x v="123"/>
    <s v=""/>
    <x v="277"/>
    <n v="2018"/>
    <n v="22662910"/>
    <x v="58"/>
    <x v="121"/>
    <x v="123"/>
    <n v="9370"/>
    <s v="Hals"/>
    <n v="851"/>
    <n v="293"/>
    <x v="54"/>
    <m/>
    <s v="FJ"/>
    <s v="Fjernvarmeværk"/>
    <n v="353000"/>
    <n v="350030"/>
    <x v="184"/>
    <x v="0"/>
    <s v="fvv"/>
    <d v="2015-06-15T00:00:00"/>
    <m/>
    <n v="4"/>
    <n v="0"/>
    <n v="4"/>
    <x v="2466"/>
    <n v="13.273199999999999"/>
    <n v="13.273199999999999"/>
    <n v="0"/>
    <n v="0"/>
    <n v="1"/>
    <n v="0"/>
    <n v="0"/>
    <x v="0"/>
    <x v="0"/>
    <m/>
    <m/>
    <m/>
    <m/>
    <m/>
    <m/>
    <m/>
    <m/>
    <m/>
    <n v="14.282500000000001"/>
    <m/>
    <m/>
    <m/>
    <m/>
    <m/>
    <m/>
    <m/>
    <m/>
    <s v="578850,66"/>
    <s v="6318300,1"/>
    <n v="0"/>
    <n v="14.282500000000001"/>
    <n v="0"/>
  </r>
  <r>
    <n v="184"/>
    <x v="124"/>
    <s v=""/>
    <x v="278"/>
    <n v="2018"/>
    <n v="42272612"/>
    <x v="59"/>
    <x v="122"/>
    <x v="124"/>
    <n v="8882"/>
    <s v="Fårvang"/>
    <n v="740"/>
    <n v="204"/>
    <x v="46"/>
    <m/>
    <s v="FJ"/>
    <s v="Fjernvarmeværk"/>
    <n v="353000"/>
    <n v="350030"/>
    <x v="81"/>
    <x v="0"/>
    <s v="fvv"/>
    <d v="2004-11-10T00:00:00"/>
    <m/>
    <n v="3.2280000000000002"/>
    <n v="0"/>
    <n v="3.5"/>
    <x v="21"/>
    <n v="0"/>
    <n v="0"/>
    <n v="0"/>
    <n v="0"/>
    <n v="1"/>
    <n v="0"/>
    <n v="0"/>
    <x v="0"/>
    <x v="0"/>
    <m/>
    <m/>
    <m/>
    <m/>
    <m/>
    <m/>
    <m/>
    <m/>
    <m/>
    <m/>
    <n v="0"/>
    <m/>
    <m/>
    <m/>
    <m/>
    <m/>
    <m/>
    <m/>
    <s v="545291,82"/>
    <s v="6236094,11"/>
    <n v="0"/>
    <n v="0"/>
    <n v="0"/>
  </r>
  <r>
    <n v="184"/>
    <x v="124"/>
    <s v=""/>
    <x v="279"/>
    <n v="2018"/>
    <n v="42272612"/>
    <x v="59"/>
    <x v="122"/>
    <x v="124"/>
    <n v="8882"/>
    <s v="Fårvang"/>
    <n v="740"/>
    <n v="204"/>
    <x v="46"/>
    <m/>
    <s v="FJ"/>
    <s v="Fjernvarmeværk"/>
    <n v="353000"/>
    <n v="350030"/>
    <x v="81"/>
    <x v="0"/>
    <s v="fvv"/>
    <d v="2004-12-15T00:00:00"/>
    <m/>
    <n v="1"/>
    <n v="0"/>
    <n v="1"/>
    <x v="21"/>
    <n v="0"/>
    <n v="0"/>
    <n v="0"/>
    <n v="0"/>
    <n v="1"/>
    <n v="0"/>
    <n v="0"/>
    <x v="0"/>
    <x v="0"/>
    <m/>
    <m/>
    <m/>
    <m/>
    <m/>
    <m/>
    <m/>
    <m/>
    <m/>
    <m/>
    <m/>
    <m/>
    <n v="0"/>
    <m/>
    <m/>
    <m/>
    <m/>
    <m/>
    <s v="545291,82"/>
    <s v="6236094,11"/>
    <n v="0"/>
    <n v="0"/>
    <n v="0"/>
  </r>
  <r>
    <n v="184"/>
    <x v="124"/>
    <s v=""/>
    <x v="280"/>
    <n v="2018"/>
    <n v="42272612"/>
    <x v="59"/>
    <x v="122"/>
    <x v="124"/>
    <n v="8882"/>
    <s v="Fårvang"/>
    <n v="740"/>
    <n v="204"/>
    <x v="46"/>
    <m/>
    <s v="FJ"/>
    <s v="Fjernvarmeværk"/>
    <n v="353000"/>
    <n v="350030"/>
    <x v="185"/>
    <x v="0"/>
    <s v="fvv"/>
    <d v="2010-11-01T00:00:00"/>
    <m/>
    <n v="4.5"/>
    <n v="0"/>
    <n v="4.25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45291,82"/>
    <s v="6236094,11"/>
    <n v="0"/>
    <n v="0"/>
    <n v="0"/>
  </r>
  <r>
    <n v="184"/>
    <x v="125"/>
    <s v=""/>
    <x v="281"/>
    <n v="2018"/>
    <n v="42272612"/>
    <x v="59"/>
    <x v="123"/>
    <x v="125"/>
    <n v="8883"/>
    <s v="Gjern"/>
    <n v="740"/>
    <n v="204"/>
    <x v="46"/>
    <m/>
    <s v="FJ"/>
    <s v="Fjernvarmeværk"/>
    <n v="353000"/>
    <n v="350030"/>
    <x v="13"/>
    <x v="0"/>
    <s v="fvv"/>
    <d v="2012-01-01T00:00:00"/>
    <m/>
    <n v="13"/>
    <n v="0"/>
    <n v="13"/>
    <x v="2467"/>
    <n v="9.0251999999999999"/>
    <n v="9.0251999999999999"/>
    <n v="0"/>
    <n v="0"/>
    <n v="1"/>
    <n v="0"/>
    <n v="0"/>
    <x v="0"/>
    <x v="0"/>
    <m/>
    <m/>
    <m/>
    <n v="2.3817680000000001E-2"/>
    <m/>
    <m/>
    <m/>
    <m/>
    <m/>
    <m/>
    <m/>
    <m/>
    <n v="9.94"/>
    <m/>
    <m/>
    <m/>
    <m/>
    <m/>
    <s v="545728"/>
    <s v="6232041"/>
    <n v="2.3817680000000001E-2"/>
    <n v="9.94"/>
    <n v="0"/>
  </r>
  <r>
    <n v="184"/>
    <x v="126"/>
    <s v=""/>
    <x v="282"/>
    <n v="2018"/>
    <n v="42272612"/>
    <x v="59"/>
    <x v="124"/>
    <x v="126"/>
    <n v="8450"/>
    <s v="Hammel"/>
    <n v="710"/>
    <n v="204"/>
    <x v="46"/>
    <n v="1"/>
    <s v="FJ"/>
    <s v="Fjernvarmeværk"/>
    <n v="353000"/>
    <n v="350030"/>
    <x v="186"/>
    <x v="0"/>
    <s v="fvv"/>
    <d v="1986-10-01T00:00:00"/>
    <m/>
    <n v="3.7"/>
    <n v="0"/>
    <n v="3.33"/>
    <x v="1644"/>
    <n v="2.16E-3"/>
    <n v="2.16E-3"/>
    <n v="0"/>
    <n v="0"/>
    <n v="1"/>
    <n v="0"/>
    <n v="0"/>
    <x v="0"/>
    <x v="0"/>
    <m/>
    <m/>
    <m/>
    <n v="2.5108999999999999E-3"/>
    <m/>
    <m/>
    <m/>
    <m/>
    <m/>
    <m/>
    <m/>
    <m/>
    <m/>
    <m/>
    <m/>
    <m/>
    <m/>
    <m/>
    <s v="553304"/>
    <s v="6232951"/>
    <n v="2.5108999999999999E-3"/>
    <n v="0"/>
    <n v="0"/>
  </r>
  <r>
    <n v="184"/>
    <x v="126"/>
    <s v=""/>
    <x v="283"/>
    <n v="2018"/>
    <n v="42272612"/>
    <x v="59"/>
    <x v="124"/>
    <x v="126"/>
    <n v="8450"/>
    <s v="Hammel"/>
    <n v="710"/>
    <n v="204"/>
    <x v="46"/>
    <n v="1"/>
    <s v="FJ"/>
    <s v="Fjernvarmeværk"/>
    <n v="353000"/>
    <n v="350030"/>
    <x v="187"/>
    <x v="0"/>
    <s v="fvv"/>
    <d v="1989-06-06T00:00:00"/>
    <m/>
    <n v="7.4"/>
    <n v="0"/>
    <n v="6.66"/>
    <x v="1650"/>
    <n v="3.96E-3"/>
    <n v="3.96E-3"/>
    <n v="0"/>
    <n v="0"/>
    <n v="1"/>
    <n v="0"/>
    <n v="0"/>
    <x v="0"/>
    <x v="0"/>
    <m/>
    <m/>
    <m/>
    <n v="4.6630999999999999E-3"/>
    <m/>
    <m/>
    <m/>
    <m/>
    <m/>
    <m/>
    <m/>
    <m/>
    <m/>
    <m/>
    <m/>
    <m/>
    <m/>
    <m/>
    <s v="553304"/>
    <s v="6232951"/>
    <n v="4.6630999999999999E-3"/>
    <n v="0"/>
    <n v="0"/>
  </r>
  <r>
    <n v="184"/>
    <x v="126"/>
    <s v=""/>
    <x v="284"/>
    <n v="2018"/>
    <n v="42272612"/>
    <x v="59"/>
    <x v="124"/>
    <x v="126"/>
    <n v="8450"/>
    <s v="Hammel"/>
    <n v="710"/>
    <n v="204"/>
    <x v="46"/>
    <n v="1"/>
    <s v="FJ"/>
    <s v="Fjernvarmeværk"/>
    <n v="353000"/>
    <n v="350030"/>
    <x v="188"/>
    <x v="0"/>
    <s v="fvv"/>
    <d v="1991-10-01T00:00:00"/>
    <m/>
    <n v="7.4"/>
    <n v="0"/>
    <n v="6.66"/>
    <x v="2468"/>
    <n v="2.5200000000000001E-3"/>
    <n v="2.5200000000000001E-3"/>
    <n v="0"/>
    <n v="0"/>
    <n v="1"/>
    <n v="0"/>
    <n v="0"/>
    <x v="0"/>
    <x v="0"/>
    <m/>
    <m/>
    <m/>
    <n v="0"/>
    <m/>
    <m/>
    <m/>
    <m/>
    <m/>
    <m/>
    <m/>
    <m/>
    <m/>
    <n v="2.7440000000000003E-3"/>
    <m/>
    <m/>
    <m/>
    <m/>
    <s v="553304"/>
    <s v="6232951"/>
    <n v="0"/>
    <n v="2.7440000000000003E-3"/>
    <n v="0"/>
  </r>
  <r>
    <n v="184"/>
    <x v="126"/>
    <s v=""/>
    <x v="285"/>
    <n v="2018"/>
    <n v="42272612"/>
    <x v="59"/>
    <x v="124"/>
    <x v="126"/>
    <n v="8450"/>
    <s v="Hammel"/>
    <n v="710"/>
    <n v="204"/>
    <x v="46"/>
    <n v="1"/>
    <s v="FJ"/>
    <s v="Fjernvarmeværk"/>
    <n v="353000"/>
    <n v="350030"/>
    <x v="189"/>
    <x v="0"/>
    <s v="fvv"/>
    <d v="1986-09-01T00:00:00"/>
    <m/>
    <n v="6.4"/>
    <n v="0"/>
    <n v="6.66"/>
    <x v="2469"/>
    <n v="5.4000000000000003E-3"/>
    <n v="5.4000000000000003E-3"/>
    <n v="0"/>
    <n v="0"/>
    <n v="1"/>
    <n v="0"/>
    <n v="0"/>
    <x v="0"/>
    <x v="0"/>
    <m/>
    <m/>
    <m/>
    <m/>
    <m/>
    <m/>
    <m/>
    <n v="5.3E-3"/>
    <m/>
    <m/>
    <m/>
    <n v="0"/>
    <m/>
    <m/>
    <m/>
    <m/>
    <m/>
    <m/>
    <s v="553304"/>
    <s v="6232951"/>
    <n v="2.385E-3"/>
    <n v="2.9150000000000001E-3"/>
    <n v="0"/>
  </r>
  <r>
    <n v="184"/>
    <x v="126"/>
    <s v=""/>
    <x v="286"/>
    <n v="2018"/>
    <n v="42272612"/>
    <x v="59"/>
    <x v="124"/>
    <x v="126"/>
    <n v="8450"/>
    <s v="Hammel"/>
    <n v="710"/>
    <n v="204"/>
    <x v="46"/>
    <n v="1"/>
    <s v="FJ"/>
    <s v="Fjernvarmeværk"/>
    <n v="353000"/>
    <n v="350030"/>
    <x v="190"/>
    <x v="0"/>
    <s v="fvv"/>
    <d v="2002-09-01T00:00:00"/>
    <m/>
    <n v="14"/>
    <n v="0"/>
    <n v="15.5"/>
    <x v="2470"/>
    <n v="416.17079999999999"/>
    <n v="416.17079999999999"/>
    <n v="0"/>
    <n v="0"/>
    <n v="1"/>
    <n v="0"/>
    <n v="0"/>
    <x v="0"/>
    <x v="0"/>
    <m/>
    <m/>
    <m/>
    <n v="0.53446299999999991"/>
    <m/>
    <m/>
    <m/>
    <n v="372.75700000000001"/>
    <m/>
    <m/>
    <m/>
    <n v="0"/>
    <m/>
    <m/>
    <m/>
    <m/>
    <m/>
    <m/>
    <s v="553304"/>
    <s v="6232951"/>
    <n v="168.275113"/>
    <n v="205.01635000000002"/>
    <n v="0"/>
  </r>
  <r>
    <n v="184"/>
    <x v="126"/>
    <s v=""/>
    <x v="287"/>
    <n v="2018"/>
    <n v="42272612"/>
    <x v="59"/>
    <x v="124"/>
    <x v="126"/>
    <n v="8450"/>
    <s v="Hammel"/>
    <n v="710"/>
    <n v="204"/>
    <x v="46"/>
    <n v="1"/>
    <s v="FJ"/>
    <s v="Fjernvarmeværk"/>
    <n v="353000"/>
    <n v="350030"/>
    <x v="191"/>
    <x v="0"/>
    <s v="fvv"/>
    <d v="2013-12-03T00:00:00"/>
    <m/>
    <n v="10.87"/>
    <n v="0"/>
    <n v="10"/>
    <x v="2471"/>
    <n v="153.05760000000001"/>
    <n v="153.05760000000001"/>
    <n v="0"/>
    <n v="0"/>
    <n v="1"/>
    <n v="0"/>
    <n v="0"/>
    <x v="0"/>
    <x v="0"/>
    <m/>
    <m/>
    <m/>
    <m/>
    <m/>
    <m/>
    <m/>
    <m/>
    <m/>
    <m/>
    <n v="145.41479999999999"/>
    <n v="1.4500000000000001E-2"/>
    <m/>
    <m/>
    <m/>
    <m/>
    <m/>
    <m/>
    <s v="553304"/>
    <s v="6232951"/>
    <n v="0"/>
    <n v="145.42929999999998"/>
    <n v="0"/>
  </r>
  <r>
    <n v="184"/>
    <x v="126"/>
    <s v=""/>
    <x v="288"/>
    <n v="2018"/>
    <n v="42272612"/>
    <x v="59"/>
    <x v="124"/>
    <x v="126"/>
    <n v="8450"/>
    <s v="Hammel"/>
    <n v="710"/>
    <n v="204"/>
    <x v="46"/>
    <n v="1"/>
    <s v="FJ"/>
    <s v="Fjernvarmeværk"/>
    <n v="353000"/>
    <n v="350030"/>
    <x v="2"/>
    <x v="0"/>
    <s v="fvv"/>
    <d v="2016-01-20T00:00:00"/>
    <m/>
    <n v="12.6"/>
    <n v="0"/>
    <n v="12"/>
    <x v="2472"/>
    <n v="1.38096"/>
    <n v="1.38096"/>
    <n v="0"/>
    <n v="0"/>
    <n v="1"/>
    <n v="0"/>
    <n v="0"/>
    <x v="0"/>
    <x v="0"/>
    <m/>
    <m/>
    <m/>
    <m/>
    <m/>
    <m/>
    <n v="1.5180660000000001"/>
    <m/>
    <m/>
    <m/>
    <m/>
    <m/>
    <m/>
    <m/>
    <m/>
    <m/>
    <m/>
    <m/>
    <s v="553304"/>
    <s v="6232951"/>
    <n v="1.5180660000000001"/>
    <n v="0"/>
    <n v="0"/>
  </r>
  <r>
    <n v="184"/>
    <x v="127"/>
    <s v=""/>
    <x v="289"/>
    <n v="2018"/>
    <n v="42272612"/>
    <x v="59"/>
    <x v="125"/>
    <x v="127"/>
    <n v="8450"/>
    <s v="Hammel"/>
    <n v="710"/>
    <n v="204"/>
    <x v="46"/>
    <m/>
    <s v="FJ"/>
    <s v="Fjernvarmeværk"/>
    <n v="353000"/>
    <n v="350030"/>
    <x v="192"/>
    <x v="0"/>
    <s v="fvv"/>
    <d v="1957-09-01T00:00:00"/>
    <m/>
    <n v="12"/>
    <n v="0"/>
    <n v="12"/>
    <x v="2473"/>
    <n v="0.504"/>
    <n v="0.504"/>
    <n v="0"/>
    <n v="0"/>
    <n v="1"/>
    <n v="0"/>
    <n v="0"/>
    <x v="0"/>
    <x v="0"/>
    <m/>
    <m/>
    <m/>
    <m/>
    <m/>
    <m/>
    <m/>
    <m/>
    <m/>
    <m/>
    <m/>
    <m/>
    <m/>
    <n v="0.59784900000000007"/>
    <m/>
    <m/>
    <m/>
    <m/>
    <s v="553846"/>
    <s v="6235056"/>
    <n v="0"/>
    <n v="0.59784900000000007"/>
    <n v="0"/>
  </r>
  <r>
    <n v="184"/>
    <x v="128"/>
    <s v=""/>
    <x v="290"/>
    <n v="2018"/>
    <n v="42272612"/>
    <x v="59"/>
    <x v="126"/>
    <x v="128"/>
    <n v="8471"/>
    <s v="Sabro"/>
    <n v="710"/>
    <n v="204"/>
    <x v="46"/>
    <m/>
    <s v="DC"/>
    <s v="Decentralt værk"/>
    <n v="351100"/>
    <n v="350010"/>
    <x v="14"/>
    <x v="1"/>
    <s v="kvt"/>
    <d v="1996-09-13T00:00:00"/>
    <m/>
    <n v="2"/>
    <n v="0.74"/>
    <n v="0.9"/>
    <x v="2474"/>
    <n v="1.08E-3"/>
    <n v="1.08E-3"/>
    <n v="4.4999999999999999E-4"/>
    <n v="4.4999999999999999E-4"/>
    <n v="0.31712473572938688"/>
    <n v="0.68287526427061307"/>
    <n v="0"/>
    <x v="0"/>
    <x v="0"/>
    <m/>
    <m/>
    <m/>
    <m/>
    <m/>
    <m/>
    <n v="1.7028000000000002E-3"/>
    <m/>
    <m/>
    <m/>
    <m/>
    <m/>
    <m/>
    <m/>
    <m/>
    <m/>
    <m/>
    <m/>
    <s v="561695"/>
    <s v="6230819"/>
    <n v="1.7028000000000002E-3"/>
    <n v="0"/>
    <n v="0"/>
  </r>
  <r>
    <n v="184"/>
    <x v="128"/>
    <s v=""/>
    <x v="291"/>
    <n v="2018"/>
    <n v="42272612"/>
    <x v="59"/>
    <x v="126"/>
    <x v="128"/>
    <n v="8471"/>
    <s v="Sabro"/>
    <n v="710"/>
    <n v="204"/>
    <x v="46"/>
    <m/>
    <s v="DC"/>
    <s v="Decentralt værk"/>
    <n v="351100"/>
    <n v="350010"/>
    <x v="15"/>
    <x v="1"/>
    <s v="kvt"/>
    <d v="1996-01-01T00:00:00"/>
    <m/>
    <n v="2"/>
    <n v="0.74"/>
    <n v="1.1000000000000001"/>
    <x v="2474"/>
    <n v="1.08E-3"/>
    <n v="1.08E-3"/>
    <n v="4.4999999999999999E-4"/>
    <n v="4.4999999999999999E-4"/>
    <n v="0.31712473572938688"/>
    <n v="0.68287526427061307"/>
    <n v="0"/>
    <x v="0"/>
    <x v="0"/>
    <m/>
    <m/>
    <m/>
    <m/>
    <m/>
    <m/>
    <n v="1.7028000000000002E-3"/>
    <m/>
    <m/>
    <m/>
    <m/>
    <m/>
    <m/>
    <m/>
    <m/>
    <m/>
    <m/>
    <m/>
    <s v="561695"/>
    <s v="6230819"/>
    <n v="1.7028000000000002E-3"/>
    <n v="0"/>
    <n v="0"/>
  </r>
  <r>
    <n v="184"/>
    <x v="128"/>
    <s v=""/>
    <x v="292"/>
    <n v="2018"/>
    <n v="42272612"/>
    <x v="59"/>
    <x v="126"/>
    <x v="128"/>
    <n v="8471"/>
    <s v="Sabro"/>
    <n v="710"/>
    <n v="204"/>
    <x v="46"/>
    <m/>
    <s v="DC"/>
    <s v="Decentralt værk"/>
    <n v="351100"/>
    <n v="350010"/>
    <x v="193"/>
    <x v="0"/>
    <s v="fvv"/>
    <d v="1996-01-01T00:00:00"/>
    <m/>
    <n v="2.5"/>
    <n v="0"/>
    <n v="2.5"/>
    <x v="2475"/>
    <n v="1.7604000000000002E-2"/>
    <n v="1.7604000000000002E-2"/>
    <n v="0"/>
    <n v="0"/>
    <n v="1"/>
    <n v="0"/>
    <n v="0"/>
    <x v="0"/>
    <x v="0"/>
    <m/>
    <m/>
    <m/>
    <m/>
    <m/>
    <m/>
    <n v="1.93644E-2"/>
    <m/>
    <m/>
    <m/>
    <m/>
    <m/>
    <m/>
    <m/>
    <m/>
    <m/>
    <m/>
    <m/>
    <s v="561695"/>
    <s v="6230819"/>
    <n v="1.93644E-2"/>
    <n v="0"/>
    <n v="0"/>
  </r>
  <r>
    <n v="184"/>
    <x v="129"/>
    <s v=""/>
    <x v="293"/>
    <n v="2018"/>
    <n v="42272612"/>
    <x v="59"/>
    <x v="127"/>
    <x v="129"/>
    <n v="8450"/>
    <s v="Hammel"/>
    <n v="710"/>
    <n v="204"/>
    <x v="46"/>
    <m/>
    <s v="FJ"/>
    <s v="Fjernvarmeværk"/>
    <n v="353000"/>
    <n v="350030"/>
    <x v="13"/>
    <x v="0"/>
    <s v="fvv"/>
    <d v="2014-01-01T00:00:00"/>
    <m/>
    <n v="5.4"/>
    <n v="0"/>
    <n v="5"/>
    <x v="2476"/>
    <n v="1.242"/>
    <n v="1.242"/>
    <n v="0"/>
    <n v="0"/>
    <n v="1"/>
    <n v="0"/>
    <n v="0"/>
    <x v="0"/>
    <x v="0"/>
    <m/>
    <m/>
    <m/>
    <m/>
    <m/>
    <m/>
    <n v="1.3677444000000001"/>
    <m/>
    <m/>
    <m/>
    <m/>
    <m/>
    <m/>
    <m/>
    <m/>
    <m/>
    <m/>
    <m/>
    <s v="553150,19"/>
    <s v="6233872,97"/>
    <n v="1.3677444000000001"/>
    <n v="0"/>
    <n v="0"/>
  </r>
  <r>
    <n v="184"/>
    <x v="129"/>
    <s v=""/>
    <x v="294"/>
    <n v="2018"/>
    <n v="42272612"/>
    <x v="59"/>
    <x v="127"/>
    <x v="129"/>
    <n v="8450"/>
    <s v="Hammel"/>
    <n v="710"/>
    <n v="204"/>
    <x v="46"/>
    <m/>
    <s v="FJ"/>
    <s v="Fjernvarmeværk"/>
    <n v="353000"/>
    <n v="350030"/>
    <x v="16"/>
    <x v="0"/>
    <s v="fvv"/>
    <d v="2014-01-01T00:00:00"/>
    <m/>
    <n v="5.4"/>
    <n v="0"/>
    <n v="5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53150,19"/>
    <s v="6233872,97"/>
    <n v="0"/>
    <n v="0"/>
    <n v="0"/>
  </r>
  <r>
    <n v="185"/>
    <x v="130"/>
    <s v=""/>
    <x v="295"/>
    <n v="2018"/>
    <n v="23067919"/>
    <x v="60"/>
    <x v="128"/>
    <x v="130"/>
    <n v="8830"/>
    <s v="Tjele"/>
    <n v="791"/>
    <n v="265"/>
    <x v="55"/>
    <m/>
    <s v="DC"/>
    <s v="Decentralt værk"/>
    <n v="353000"/>
    <n v="350030"/>
    <x v="194"/>
    <x v="0"/>
    <s v="fvv"/>
    <d v="1986-10-01T00:00:00"/>
    <m/>
    <n v="2.2999999999999998"/>
    <n v="0"/>
    <n v="2.33"/>
    <x v="2477"/>
    <n v="20.9664"/>
    <n v="20.035799999999998"/>
    <n v="0"/>
    <n v="0"/>
    <n v="1"/>
    <n v="0"/>
    <n v="0"/>
    <x v="0"/>
    <x v="0"/>
    <m/>
    <m/>
    <m/>
    <m/>
    <m/>
    <m/>
    <n v="22.065317999999998"/>
    <m/>
    <m/>
    <m/>
    <m/>
    <m/>
    <m/>
    <m/>
    <m/>
    <m/>
    <m/>
    <m/>
    <s v="546115,31"/>
    <s v="6262072,83"/>
    <n v="22.065317999999998"/>
    <n v="0"/>
    <n v="0"/>
  </r>
  <r>
    <n v="185"/>
    <x v="130"/>
    <s v=""/>
    <x v="296"/>
    <n v="2018"/>
    <n v="23067919"/>
    <x v="60"/>
    <x v="128"/>
    <x v="130"/>
    <n v="8830"/>
    <s v="Tjele"/>
    <n v="791"/>
    <n v="265"/>
    <x v="55"/>
    <m/>
    <s v="DC"/>
    <s v="Decentralt værk"/>
    <n v="353000"/>
    <n v="350030"/>
    <x v="195"/>
    <x v="1"/>
    <s v="kvt"/>
    <d v="2006-12-07T00:00:00"/>
    <m/>
    <n v="4.5"/>
    <n v="2"/>
    <n v="2.5499999999999998"/>
    <x v="2478"/>
    <n v="7.5384000000000002"/>
    <n v="7.5384000000000002"/>
    <n v="5.7384000000000004"/>
    <n v="5.7275999999999998"/>
    <n v="0.3001160907514368"/>
    <n v="0.69988390924856314"/>
    <n v="0"/>
    <x v="0"/>
    <x v="0"/>
    <m/>
    <m/>
    <m/>
    <m/>
    <m/>
    <m/>
    <n v="12.559139999999999"/>
    <m/>
    <m/>
    <m/>
    <m/>
    <m/>
    <m/>
    <m/>
    <m/>
    <m/>
    <m/>
    <m/>
    <s v="546115,31"/>
    <s v="6262072,83"/>
    <n v="12.559139999999999"/>
    <n v="0"/>
    <n v="0"/>
  </r>
  <r>
    <n v="185"/>
    <x v="131"/>
    <s v=""/>
    <x v="297"/>
    <n v="2018"/>
    <n v="23067919"/>
    <x v="60"/>
    <x v="129"/>
    <x v="131"/>
    <n v="8830"/>
    <s v="Tjele"/>
    <n v="791"/>
    <n v="265"/>
    <x v="55"/>
    <m/>
    <s v="FJ"/>
    <s v="Fjernvarmeværk"/>
    <n v="353000"/>
    <n v="350030"/>
    <x v="8"/>
    <x v="3"/>
    <s v="fvv"/>
    <d v="2016-09-15T00:00:00"/>
    <m/>
    <n v="4"/>
    <n v="0"/>
    <n v="4"/>
    <x v="2479"/>
    <n v="8.8236000000000008"/>
    <n v="8.8236000000000008"/>
    <n v="0"/>
    <n v="0"/>
    <n v="1"/>
    <n v="0"/>
    <n v="0"/>
    <x v="0"/>
    <x v="0"/>
    <m/>
    <m/>
    <m/>
    <m/>
    <m/>
    <m/>
    <m/>
    <m/>
    <m/>
    <m/>
    <m/>
    <m/>
    <m/>
    <m/>
    <m/>
    <n v="8.8236000000000008"/>
    <m/>
    <m/>
    <s v="546844,4"/>
    <s v="6262250,31"/>
    <n v="0"/>
    <n v="8.8236000000000008"/>
    <n v="0"/>
  </r>
  <r>
    <n v="186"/>
    <x v="132"/>
    <s v=""/>
    <x v="298"/>
    <n v="2018"/>
    <n v="23011514"/>
    <x v="61"/>
    <x v="130"/>
    <x v="132"/>
    <n v="7730"/>
    <s v="Hanstholm"/>
    <n v="787"/>
    <n v="234"/>
    <x v="26"/>
    <m/>
    <s v="FJ"/>
    <s v="Fjernvarmeværk"/>
    <n v="353000"/>
    <n v="350030"/>
    <x v="196"/>
    <x v="0"/>
    <s v="fvv"/>
    <d v="1986-01-01T00:00:00"/>
    <m/>
    <n v="6.3"/>
    <n v="0"/>
    <n v="6.3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n v="0"/>
    <m/>
    <m/>
    <m/>
    <m/>
    <s v="476765,36"/>
    <s v="6330213,42"/>
    <n v="0"/>
    <n v="0"/>
    <n v="0"/>
  </r>
  <r>
    <n v="186"/>
    <x v="132"/>
    <s v=""/>
    <x v="299"/>
    <n v="2018"/>
    <n v="23011514"/>
    <x v="61"/>
    <x v="130"/>
    <x v="132"/>
    <n v="7730"/>
    <s v="Hanstholm"/>
    <n v="787"/>
    <n v="234"/>
    <x v="26"/>
    <m/>
    <s v="FJ"/>
    <s v="Fjernvarmeværk"/>
    <n v="353000"/>
    <n v="350030"/>
    <x v="197"/>
    <x v="0"/>
    <s v="fvv"/>
    <d v="1992-01-01T00:00:00"/>
    <m/>
    <n v="3.6"/>
    <n v="0"/>
    <n v="3.6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476765,36"/>
    <s v="6330213,42"/>
    <n v="0"/>
    <n v="0"/>
    <n v="0"/>
  </r>
  <r>
    <n v="186"/>
    <x v="132"/>
    <s v=""/>
    <x v="300"/>
    <n v="2018"/>
    <n v="23011514"/>
    <x v="61"/>
    <x v="130"/>
    <x v="132"/>
    <n v="7730"/>
    <s v="Hanstholm"/>
    <n v="787"/>
    <n v="234"/>
    <x v="26"/>
    <m/>
    <s v="FJ"/>
    <s v="Fjernvarmeværk"/>
    <n v="353000"/>
    <n v="350030"/>
    <x v="198"/>
    <x v="0"/>
    <s v="fvv"/>
    <d v="2007-12-31T00:00:00"/>
    <m/>
    <n v="4.5999999999999996"/>
    <n v="0"/>
    <n v="4.5999999999999996"/>
    <x v="21"/>
    <n v="0"/>
    <n v="0"/>
    <n v="0"/>
    <n v="0"/>
    <n v="1"/>
    <n v="0"/>
    <n v="0"/>
    <x v="0"/>
    <x v="0"/>
    <m/>
    <m/>
    <m/>
    <m/>
    <m/>
    <m/>
    <m/>
    <m/>
    <m/>
    <m/>
    <m/>
    <m/>
    <m/>
    <n v="0"/>
    <m/>
    <m/>
    <m/>
    <m/>
    <s v="476765,36"/>
    <s v="6330213,42"/>
    <n v="0"/>
    <n v="0"/>
    <n v="0"/>
  </r>
  <r>
    <n v="186"/>
    <x v="133"/>
    <s v=""/>
    <x v="301"/>
    <n v="2018"/>
    <n v="23011514"/>
    <x v="61"/>
    <x v="131"/>
    <x v="133"/>
    <n v="7730"/>
    <s v="Hanstholm"/>
    <n v="787"/>
    <n v="234"/>
    <x v="26"/>
    <m/>
    <s v="DC"/>
    <s v="Decentralt værk"/>
    <n v="353000"/>
    <n v="350030"/>
    <x v="199"/>
    <x v="1"/>
    <s v="kvt"/>
    <d v="1994-01-01T00:00:00"/>
    <m/>
    <n v="14.55"/>
    <n v="5.2"/>
    <n v="7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477910,22"/>
    <s v="6330241,34"/>
    <n v="0"/>
    <n v="0"/>
    <n v="0"/>
  </r>
  <r>
    <n v="186"/>
    <x v="133"/>
    <s v=""/>
    <x v="302"/>
    <n v="2018"/>
    <n v="23011514"/>
    <x v="61"/>
    <x v="131"/>
    <x v="133"/>
    <n v="7730"/>
    <s v="Hanstholm"/>
    <n v="787"/>
    <n v="234"/>
    <x v="26"/>
    <m/>
    <s v="DC"/>
    <s v="Decentralt værk"/>
    <n v="353000"/>
    <n v="350030"/>
    <x v="57"/>
    <x v="2"/>
    <s v="fvv"/>
    <d v="2011-07-01T00:00:00"/>
    <m/>
    <n v="10"/>
    <n v="0"/>
    <n v="10"/>
    <x v="2480"/>
    <n v="0.81699999999999995"/>
    <n v="0.81699999999999995"/>
    <n v="0"/>
    <n v="0"/>
    <n v="1"/>
    <n v="0"/>
    <n v="0"/>
    <x v="0"/>
    <x v="0"/>
    <m/>
    <m/>
    <m/>
    <m/>
    <m/>
    <m/>
    <m/>
    <m/>
    <m/>
    <m/>
    <m/>
    <m/>
    <m/>
    <m/>
    <m/>
    <m/>
    <m/>
    <n v="0.81699999999999995"/>
    <s v="477910,22"/>
    <s v="6330241,34"/>
    <n v="0"/>
    <n v="0"/>
    <n v="0.81699999999999995"/>
  </r>
  <r>
    <n v="186"/>
    <x v="133"/>
    <s v=""/>
    <x v="303"/>
    <n v="2018"/>
    <n v="23011514"/>
    <x v="61"/>
    <x v="131"/>
    <x v="133"/>
    <n v="7730"/>
    <s v="Hanstholm"/>
    <n v="787"/>
    <n v="234"/>
    <x v="26"/>
    <m/>
    <s v="DC"/>
    <s v="Decentralt værk"/>
    <n v="353000"/>
    <n v="350030"/>
    <x v="3"/>
    <x v="0"/>
    <s v="fvv"/>
    <d v="2015-09-01T00:00:00"/>
    <m/>
    <n v="6.3"/>
    <n v="0"/>
    <n v="6.3"/>
    <x v="2481"/>
    <n v="85.31"/>
    <n v="85.31"/>
    <n v="0"/>
    <n v="0"/>
    <n v="1"/>
    <n v="0"/>
    <n v="0"/>
    <x v="0"/>
    <x v="0"/>
    <m/>
    <m/>
    <m/>
    <m/>
    <m/>
    <m/>
    <m/>
    <m/>
    <m/>
    <m/>
    <n v="77.555000000000007"/>
    <m/>
    <m/>
    <m/>
    <m/>
    <m/>
    <m/>
    <m/>
    <s v="477910,22"/>
    <s v="6330241,34"/>
    <n v="0"/>
    <n v="77.555000000000007"/>
    <n v="0"/>
  </r>
  <r>
    <n v="192"/>
    <x v="134"/>
    <s v=""/>
    <x v="304"/>
    <n v="2018"/>
    <n v="41529911"/>
    <x v="62"/>
    <x v="132"/>
    <x v="134"/>
    <n v="8722"/>
    <s v="Hedensted"/>
    <n v="766"/>
    <n v="146"/>
    <x v="56"/>
    <n v="1"/>
    <s v="DC"/>
    <s v="Decentralt værk"/>
    <n v="353000"/>
    <n v="350030"/>
    <x v="14"/>
    <x v="1"/>
    <s v="kvt"/>
    <d v="1993-01-01T00:00:00"/>
    <m/>
    <n v="3.8"/>
    <n v="1.4"/>
    <n v="2"/>
    <x v="2482"/>
    <n v="2.8080000000000001E-2"/>
    <n v="2.8080000000000001E-2"/>
    <n v="2.052E-2"/>
    <n v="2.052E-2"/>
    <n v="0.24502104667965072"/>
    <n v="0.75497895332034926"/>
    <n v="0"/>
    <x v="0"/>
    <x v="0"/>
    <m/>
    <m/>
    <m/>
    <m/>
    <m/>
    <m/>
    <n v="5.7301200000000004E-2"/>
    <m/>
    <m/>
    <m/>
    <m/>
    <m/>
    <m/>
    <m/>
    <m/>
    <m/>
    <m/>
    <m/>
    <s v="543911,6"/>
    <s v="6181147,96"/>
    <n v="5.7301200000000004E-2"/>
    <n v="0"/>
    <n v="0"/>
  </r>
  <r>
    <n v="192"/>
    <x v="134"/>
    <s v=""/>
    <x v="305"/>
    <n v="2018"/>
    <n v="41529911"/>
    <x v="62"/>
    <x v="132"/>
    <x v="134"/>
    <n v="8722"/>
    <s v="Hedensted"/>
    <n v="766"/>
    <n v="146"/>
    <x v="56"/>
    <n v="1"/>
    <s v="DC"/>
    <s v="Decentralt værk"/>
    <n v="353000"/>
    <n v="350030"/>
    <x v="13"/>
    <x v="0"/>
    <s v="fvv"/>
    <d v="2004-08-31T00:00:00"/>
    <m/>
    <n v="10"/>
    <n v="0"/>
    <n v="10"/>
    <x v="2483"/>
    <n v="80.881200000000007"/>
    <n v="80.773200000000003"/>
    <n v="0"/>
    <n v="0"/>
    <n v="1"/>
    <n v="0"/>
    <n v="0"/>
    <x v="0"/>
    <x v="0"/>
    <m/>
    <n v="0"/>
    <n v="0"/>
    <m/>
    <m/>
    <m/>
    <n v="76.298824800000006"/>
    <m/>
    <m/>
    <m/>
    <m/>
    <m/>
    <m/>
    <n v="0"/>
    <m/>
    <m/>
    <m/>
    <m/>
    <s v="543911,6"/>
    <s v="6181147,96"/>
    <n v="76.298824800000006"/>
    <n v="0"/>
    <n v="0"/>
  </r>
  <r>
    <n v="192"/>
    <x v="134"/>
    <s v=""/>
    <x v="306"/>
    <n v="2018"/>
    <n v="41529911"/>
    <x v="62"/>
    <x v="132"/>
    <x v="134"/>
    <n v="8722"/>
    <s v="Hedensted"/>
    <n v="766"/>
    <n v="146"/>
    <x v="56"/>
    <n v="1"/>
    <s v="DC"/>
    <s v="Decentralt værk"/>
    <n v="353000"/>
    <n v="350030"/>
    <x v="15"/>
    <x v="1"/>
    <s v="kvt"/>
    <d v="1993-01-01T00:00:00"/>
    <m/>
    <n v="3.8"/>
    <n v="1.4"/>
    <n v="2"/>
    <x v="2484"/>
    <n v="2.052E-2"/>
    <n v="2.052E-2"/>
    <n v="1.5480000000000001E-2"/>
    <n v="1.5480000000000001E-2"/>
    <n v="0.24511911929130473"/>
    <n v="0.7548808807086953"/>
    <n v="0"/>
    <x v="0"/>
    <x v="0"/>
    <m/>
    <m/>
    <m/>
    <m/>
    <m/>
    <m/>
    <n v="4.1857199999999997E-2"/>
    <m/>
    <m/>
    <m/>
    <m/>
    <m/>
    <m/>
    <m/>
    <m/>
    <m/>
    <m/>
    <m/>
    <s v="543911,6"/>
    <s v="6181147,96"/>
    <n v="4.1857199999999997E-2"/>
    <n v="0"/>
    <n v="0"/>
  </r>
  <r>
    <n v="192"/>
    <x v="134"/>
    <s v=""/>
    <x v="307"/>
    <n v="2018"/>
    <n v="41529911"/>
    <x v="62"/>
    <x v="132"/>
    <x v="134"/>
    <n v="8722"/>
    <s v="Hedensted"/>
    <n v="766"/>
    <n v="146"/>
    <x v="56"/>
    <n v="1"/>
    <s v="DC"/>
    <s v="Decentralt værk"/>
    <n v="353000"/>
    <n v="350030"/>
    <x v="200"/>
    <x v="1"/>
    <s v="kvt"/>
    <d v="1993-01-01T00:00:00"/>
    <m/>
    <n v="3.8"/>
    <n v="1.4"/>
    <n v="2"/>
    <x v="2485"/>
    <n v="1.9439999999999999E-2"/>
    <n v="1.9439999999999999E-2"/>
    <n v="1.2959999999999999E-2"/>
    <n v="1.2959999999999999E-2"/>
    <n v="0.24496461622210125"/>
    <n v="0.75503538377789869"/>
    <n v="0"/>
    <x v="0"/>
    <x v="0"/>
    <m/>
    <m/>
    <m/>
    <m/>
    <m/>
    <m/>
    <n v="3.9679200000000005E-2"/>
    <m/>
    <m/>
    <m/>
    <m/>
    <m/>
    <m/>
    <m/>
    <m/>
    <m/>
    <m/>
    <m/>
    <s v="543911,6"/>
    <s v="6181147,96"/>
    <n v="3.9679200000000005E-2"/>
    <n v="0"/>
    <n v="0"/>
  </r>
  <r>
    <n v="192"/>
    <x v="134"/>
    <s v=""/>
    <x v="308"/>
    <n v="2018"/>
    <n v="41529911"/>
    <x v="62"/>
    <x v="132"/>
    <x v="134"/>
    <n v="8722"/>
    <s v="Hedensted"/>
    <n v="766"/>
    <n v="146"/>
    <x v="56"/>
    <n v="1"/>
    <s v="DC"/>
    <s v="Decentralt værk"/>
    <n v="353000"/>
    <n v="350030"/>
    <x v="201"/>
    <x v="1"/>
    <s v="kvt"/>
    <d v="2001-01-01T00:00:00"/>
    <m/>
    <n v="4.96"/>
    <n v="1.9"/>
    <n v="2.6"/>
    <x v="2486"/>
    <n v="3.0535199999999998"/>
    <n v="3.0535199999999998"/>
    <n v="2.4033600000000002"/>
    <n v="2.4033600000000002"/>
    <n v="0.24876468186745374"/>
    <n v="0.75123531813254629"/>
    <n v="0"/>
    <x v="0"/>
    <x v="0"/>
    <m/>
    <m/>
    <m/>
    <m/>
    <m/>
    <m/>
    <n v="6.1373663999999994"/>
    <m/>
    <m/>
    <m/>
    <m/>
    <m/>
    <m/>
    <m/>
    <m/>
    <m/>
    <m/>
    <m/>
    <s v="543911,6"/>
    <s v="6181147,96"/>
    <n v="6.1373663999999994"/>
    <n v="0"/>
    <n v="0"/>
  </r>
  <r>
    <n v="192"/>
    <x v="134"/>
    <s v=""/>
    <x v="309"/>
    <n v="2018"/>
    <n v="41529911"/>
    <x v="62"/>
    <x v="132"/>
    <x v="134"/>
    <n v="8722"/>
    <s v="Hedensted"/>
    <n v="766"/>
    <n v="146"/>
    <x v="56"/>
    <n v="1"/>
    <s v="DC"/>
    <s v="Decentralt værk"/>
    <n v="353000"/>
    <n v="350030"/>
    <x v="16"/>
    <x v="0"/>
    <s v="fvv"/>
    <d v="2004-08-31T00:00:00"/>
    <m/>
    <n v="4.25"/>
    <n v="0"/>
    <n v="4.25"/>
    <x v="2487"/>
    <n v="2.1924000000000001"/>
    <n v="2.1924000000000001"/>
    <n v="0"/>
    <n v="0"/>
    <n v="1"/>
    <n v="0"/>
    <n v="0"/>
    <x v="0"/>
    <x v="0"/>
    <m/>
    <m/>
    <m/>
    <m/>
    <m/>
    <m/>
    <n v="2.1174119999999998"/>
    <m/>
    <m/>
    <m/>
    <m/>
    <m/>
    <m/>
    <m/>
    <m/>
    <m/>
    <m/>
    <m/>
    <s v="543911,6"/>
    <s v="6181147,96"/>
    <n v="2.1174119999999998"/>
    <n v="0"/>
    <n v="0"/>
  </r>
  <r>
    <n v="192"/>
    <x v="134"/>
    <s v=""/>
    <x v="310"/>
    <n v="2018"/>
    <n v="41529911"/>
    <x v="62"/>
    <x v="132"/>
    <x v="134"/>
    <n v="8722"/>
    <s v="Hedensted"/>
    <n v="766"/>
    <n v="146"/>
    <x v="56"/>
    <n v="1"/>
    <s v="DC"/>
    <s v="Decentralt værk"/>
    <n v="353000"/>
    <n v="350030"/>
    <x v="39"/>
    <x v="5"/>
    <s v="kvt"/>
    <d v="2004-08-31T00:00:00"/>
    <m/>
    <n v="0.18"/>
    <n v="0.18"/>
    <n v="0"/>
    <x v="2488"/>
    <n v="0"/>
    <n v="0"/>
    <n v="0"/>
    <n v="0"/>
    <n v="1"/>
    <n v="0"/>
    <n v="0"/>
    <x v="0"/>
    <x v="0"/>
    <m/>
    <m/>
    <m/>
    <n v="2.5826400000000002E-4"/>
    <m/>
    <m/>
    <m/>
    <m/>
    <m/>
    <m/>
    <m/>
    <m/>
    <m/>
    <m/>
    <m/>
    <m/>
    <m/>
    <m/>
    <s v="543911,6"/>
    <s v="6181147,96"/>
    <n v="2.5826400000000002E-4"/>
    <n v="0"/>
    <n v="0"/>
  </r>
  <r>
    <n v="192"/>
    <x v="134"/>
    <s v=""/>
    <x v="311"/>
    <n v="2018"/>
    <n v="41529911"/>
    <x v="62"/>
    <x v="132"/>
    <x v="134"/>
    <n v="8722"/>
    <s v="Hedensted"/>
    <n v="766"/>
    <n v="146"/>
    <x v="56"/>
    <n v="1"/>
    <s v="DC"/>
    <s v="Decentralt værk"/>
    <n v="353000"/>
    <n v="350030"/>
    <x v="202"/>
    <x v="3"/>
    <s v="fvv"/>
    <d v="2016-07-01T00:00:00"/>
    <m/>
    <n v="8"/>
    <n v="0"/>
    <n v="8"/>
    <x v="2489"/>
    <n v="20.3796"/>
    <n v="20.3796"/>
    <n v="0"/>
    <n v="0"/>
    <n v="1"/>
    <n v="0"/>
    <n v="0"/>
    <x v="0"/>
    <x v="0"/>
    <m/>
    <m/>
    <m/>
    <m/>
    <m/>
    <m/>
    <m/>
    <m/>
    <m/>
    <m/>
    <m/>
    <m/>
    <m/>
    <m/>
    <m/>
    <n v="20.3796"/>
    <m/>
    <m/>
    <s v="543911,6"/>
    <s v="6181147,96"/>
    <n v="0"/>
    <n v="20.3796"/>
    <n v="0"/>
  </r>
  <r>
    <n v="192"/>
    <x v="135"/>
    <s v=""/>
    <x v="312"/>
    <n v="2018"/>
    <n v="41529911"/>
    <x v="62"/>
    <x v="133"/>
    <x v="135"/>
    <n v="8722"/>
    <s v="Hedensted"/>
    <n v="766"/>
    <n v="146"/>
    <x v="56"/>
    <m/>
    <s v="ER"/>
    <s v="Erhvervsværk"/>
    <n v="107200"/>
    <n v="100040"/>
    <x v="203"/>
    <x v="6"/>
    <s v="pvp"/>
    <d v="2015-01-01T00:00:00"/>
    <m/>
    <n v="0.25"/>
    <n v="0"/>
    <n v="0.25"/>
    <x v="2490"/>
    <n v="1.3435919999999999"/>
    <n v="1.3435919999999999"/>
    <n v="0"/>
    <n v="0"/>
    <n v="1"/>
    <n v="0"/>
    <n v="0"/>
    <x v="0"/>
    <x v="0"/>
    <m/>
    <m/>
    <m/>
    <m/>
    <m/>
    <m/>
    <m/>
    <m/>
    <m/>
    <m/>
    <m/>
    <m/>
    <m/>
    <m/>
    <n v="1.3435920000000001"/>
    <m/>
    <m/>
    <m/>
    <s v="543188,63"/>
    <s v="6179612,62"/>
    <n v="0"/>
    <n v="1.3435920000000001"/>
    <n v="0"/>
  </r>
  <r>
    <n v="192"/>
    <x v="136"/>
    <s v=""/>
    <x v="313"/>
    <n v="2018"/>
    <n v="41529911"/>
    <x v="62"/>
    <x v="134"/>
    <x v="136"/>
    <n v="8722"/>
    <s v="Hedensted"/>
    <n v="766"/>
    <n v="146"/>
    <x v="56"/>
    <m/>
    <s v="ER"/>
    <s v="Erhvervsværk"/>
    <n v="471120"/>
    <n v="470000"/>
    <x v="204"/>
    <x v="6"/>
    <s v="pvp"/>
    <d v="2014-04-01T00:00:00"/>
    <m/>
    <n v="0.05"/>
    <n v="0"/>
    <n v="0.05"/>
    <x v="2491"/>
    <n v="0.64186200000000004"/>
    <n v="0.64186200000000004"/>
    <n v="0"/>
    <n v="0"/>
    <n v="1"/>
    <n v="0"/>
    <n v="0"/>
    <x v="0"/>
    <x v="0"/>
    <m/>
    <m/>
    <m/>
    <m/>
    <m/>
    <m/>
    <m/>
    <m/>
    <m/>
    <m/>
    <m/>
    <m/>
    <m/>
    <m/>
    <n v="0.64186199999999993"/>
    <m/>
    <m/>
    <m/>
    <s v="543975,18"/>
    <s v="6180577,95"/>
    <n v="0"/>
    <n v="0.64186199999999993"/>
    <n v="0"/>
  </r>
  <r>
    <n v="192"/>
    <x v="137"/>
    <s v=""/>
    <x v="314"/>
    <n v="2018"/>
    <n v="41529911"/>
    <x v="62"/>
    <x v="135"/>
    <x v="137"/>
    <n v="8722"/>
    <s v="Hedensted"/>
    <n v="766"/>
    <n v="146"/>
    <x v="56"/>
    <m/>
    <s v="ER"/>
    <s v="Erhvervsværk"/>
    <n v="462100"/>
    <n v="460000"/>
    <x v="205"/>
    <x v="6"/>
    <s v="pvp"/>
    <d v="2016-06-01T00:00:00"/>
    <m/>
    <n v="0.8"/>
    <n v="0"/>
    <n v="0.8"/>
    <x v="122"/>
    <n v="3.6000000000000002E-4"/>
    <n v="3.6000000000000002E-4"/>
    <n v="0"/>
    <n v="0"/>
    <n v="1"/>
    <n v="0"/>
    <n v="0"/>
    <x v="0"/>
    <x v="0"/>
    <m/>
    <m/>
    <m/>
    <m/>
    <m/>
    <m/>
    <m/>
    <m/>
    <m/>
    <m/>
    <m/>
    <m/>
    <m/>
    <m/>
    <n v="3.5999999999999997E-4"/>
    <m/>
    <m/>
    <m/>
    <s v="543254,94"/>
    <s v="6179337,18"/>
    <n v="0"/>
    <n v="3.5999999999999997E-4"/>
    <n v="0"/>
  </r>
  <r>
    <n v="192"/>
    <x v="138"/>
    <s v=""/>
    <x v="315"/>
    <n v="2018"/>
    <n v="41529911"/>
    <x v="62"/>
    <x v="136"/>
    <x v="138"/>
    <n v="8722"/>
    <s v="Hedensted"/>
    <n v="766"/>
    <n v="146"/>
    <x v="56"/>
    <m/>
    <s v="FJ"/>
    <s v="Fjernvarmeværk"/>
    <n v="353000"/>
    <n v="350030"/>
    <x v="206"/>
    <x v="0"/>
    <s v="fvv"/>
    <d v="2017-11-07T00:00:00"/>
    <m/>
    <n v="2"/>
    <n v="0"/>
    <n v="1.8"/>
    <x v="2492"/>
    <n v="45.982799999999997"/>
    <n v="45.982799999999997"/>
    <n v="0"/>
    <n v="0"/>
    <n v="1"/>
    <n v="0"/>
    <n v="0"/>
    <x v="0"/>
    <x v="0"/>
    <m/>
    <m/>
    <m/>
    <m/>
    <m/>
    <m/>
    <m/>
    <m/>
    <m/>
    <m/>
    <m/>
    <m/>
    <n v="49.068425000000005"/>
    <m/>
    <m/>
    <m/>
    <m/>
    <m/>
    <s v="543866,32"/>
    <s v="6179715,69"/>
    <n v="0"/>
    <n v="49.068425000000005"/>
    <n v="0"/>
  </r>
  <r>
    <n v="194"/>
    <x v="139"/>
    <s v=""/>
    <x v="316"/>
    <n v="2018"/>
    <n v="15978538"/>
    <x v="63"/>
    <x v="137"/>
    <x v="139"/>
    <n v="7250"/>
    <s v="Hejnsvig"/>
    <n v="530"/>
    <n v="130"/>
    <x v="57"/>
    <m/>
    <s v="DC"/>
    <s v="Decentralt værk"/>
    <n v="353000"/>
    <n v="350030"/>
    <x v="1"/>
    <x v="1"/>
    <s v="kvt"/>
    <d v="1992-01-01T00:00:00"/>
    <m/>
    <n v="5.7"/>
    <n v="2.08"/>
    <n v="3.2"/>
    <x v="2493"/>
    <n v="7.5924E-3"/>
    <n v="7.5924E-3"/>
    <n v="7.5924E-3"/>
    <n v="7.5924E-3"/>
    <n v="0.18435314685314685"/>
    <n v="0.81564685314685315"/>
    <n v="0"/>
    <x v="0"/>
    <x v="0"/>
    <m/>
    <m/>
    <m/>
    <m/>
    <m/>
    <m/>
    <n v="2.0591999999999999E-2"/>
    <m/>
    <m/>
    <m/>
    <m/>
    <m/>
    <m/>
    <m/>
    <m/>
    <m/>
    <m/>
    <m/>
    <s v="500444"/>
    <s v="6172323"/>
    <n v="2.0591999999999999E-2"/>
    <n v="0"/>
    <n v="0"/>
  </r>
  <r>
    <n v="194"/>
    <x v="139"/>
    <s v=""/>
    <x v="317"/>
    <n v="2018"/>
    <n v="15978538"/>
    <x v="63"/>
    <x v="137"/>
    <x v="139"/>
    <n v="7250"/>
    <s v="Hejnsvig"/>
    <n v="530"/>
    <n v="130"/>
    <x v="57"/>
    <m/>
    <s v="DC"/>
    <s v="Decentralt værk"/>
    <n v="353000"/>
    <n v="350030"/>
    <x v="2"/>
    <x v="0"/>
    <s v="fvv"/>
    <d v="2012-01-01T00:00:00"/>
    <m/>
    <n v="2.5"/>
    <n v="0"/>
    <n v="2.5"/>
    <x v="248"/>
    <n v="7.4879999999999999E-3"/>
    <n v="7.4879999999999999E-3"/>
    <n v="0"/>
    <n v="0"/>
    <n v="1"/>
    <n v="0"/>
    <n v="0"/>
    <x v="0"/>
    <x v="0"/>
    <m/>
    <m/>
    <m/>
    <m/>
    <m/>
    <m/>
    <n v="6.8903999999999997E-3"/>
    <m/>
    <m/>
    <m/>
    <m/>
    <m/>
    <m/>
    <m/>
    <m/>
    <m/>
    <m/>
    <m/>
    <s v="500444"/>
    <s v="6172323"/>
    <n v="6.8903999999999997E-3"/>
    <n v="0"/>
    <n v="0"/>
  </r>
  <r>
    <n v="194"/>
    <x v="139"/>
    <s v=""/>
    <x v="318"/>
    <n v="2018"/>
    <n v="15978538"/>
    <x v="63"/>
    <x v="137"/>
    <x v="139"/>
    <n v="7250"/>
    <s v="Hejnsvig"/>
    <n v="530"/>
    <n v="130"/>
    <x v="57"/>
    <m/>
    <s v="DC"/>
    <s v="Decentralt værk"/>
    <n v="353000"/>
    <n v="350030"/>
    <x v="207"/>
    <x v="3"/>
    <s v="fvv"/>
    <d v="2010-06-01T00:00:00"/>
    <m/>
    <n v="4.2"/>
    <n v="0"/>
    <n v="4.2"/>
    <x v="2494"/>
    <n v="8.2655999999999992"/>
    <n v="8.2655999999999992"/>
    <n v="0"/>
    <n v="0"/>
    <n v="1"/>
    <n v="0"/>
    <n v="0"/>
    <x v="0"/>
    <x v="0"/>
    <m/>
    <m/>
    <m/>
    <m/>
    <m/>
    <m/>
    <m/>
    <m/>
    <m/>
    <m/>
    <m/>
    <m/>
    <m/>
    <m/>
    <m/>
    <n v="8.2656000000000009"/>
    <m/>
    <m/>
    <s v="500444"/>
    <s v="6172323"/>
    <n v="0"/>
    <n v="8.2656000000000009"/>
    <n v="0"/>
  </r>
  <r>
    <n v="194"/>
    <x v="139"/>
    <s v=""/>
    <x v="319"/>
    <n v="2018"/>
    <n v="15978538"/>
    <x v="63"/>
    <x v="137"/>
    <x v="139"/>
    <n v="7250"/>
    <s v="Hejnsvig"/>
    <n v="530"/>
    <n v="130"/>
    <x v="57"/>
    <m/>
    <s v="DC"/>
    <s v="Decentralt værk"/>
    <n v="353000"/>
    <n v="350030"/>
    <x v="208"/>
    <x v="0"/>
    <s v="fvv"/>
    <d v="2016-10-01T00:00:00"/>
    <m/>
    <n v="1.6"/>
    <n v="0"/>
    <n v="1.6"/>
    <x v="2495"/>
    <n v="28.915199999999999"/>
    <n v="28.915199999999999"/>
    <n v="0"/>
    <n v="0"/>
    <n v="1"/>
    <n v="0"/>
    <n v="0"/>
    <x v="0"/>
    <x v="0"/>
    <m/>
    <m/>
    <m/>
    <m/>
    <m/>
    <m/>
    <m/>
    <m/>
    <m/>
    <m/>
    <m/>
    <m/>
    <n v="28.915200000000002"/>
    <m/>
    <m/>
    <m/>
    <m/>
    <m/>
    <s v="500444"/>
    <s v="6172323"/>
    <n v="0"/>
    <n v="28.915200000000002"/>
    <n v="0"/>
  </r>
  <r>
    <n v="200"/>
    <x v="140"/>
    <s v=""/>
    <x v="320"/>
    <n v="2018"/>
    <n v="25809807"/>
    <x v="64"/>
    <x v="138"/>
    <x v="140"/>
    <n v="7400"/>
    <s v="Herning"/>
    <n v="657"/>
    <n v="163"/>
    <x v="58"/>
    <n v="1"/>
    <s v="FJ"/>
    <s v="Fjernvarmeværk"/>
    <n v="353000"/>
    <n v="350030"/>
    <x v="76"/>
    <x v="0"/>
    <s v="fvv"/>
    <d v="1969-01-01T00:00:00"/>
    <m/>
    <n v="18.600000000000001"/>
    <n v="0"/>
    <n v="18.600000000000001"/>
    <x v="2496"/>
    <n v="0.20499999999999999"/>
    <n v="0.20499999999999999"/>
    <n v="0"/>
    <n v="0"/>
    <n v="1"/>
    <n v="0"/>
    <n v="0"/>
    <x v="0"/>
    <x v="0"/>
    <m/>
    <m/>
    <m/>
    <n v="0.233155"/>
    <m/>
    <m/>
    <n v="0"/>
    <m/>
    <m/>
    <m/>
    <m/>
    <m/>
    <m/>
    <m/>
    <m/>
    <m/>
    <m/>
    <m/>
    <s v="496237,09"/>
    <s v="6222334,57"/>
    <n v="0.233155"/>
    <n v="0"/>
    <n v="0"/>
  </r>
  <r>
    <n v="200"/>
    <x v="140"/>
    <s v=""/>
    <x v="321"/>
    <n v="2018"/>
    <n v="25809807"/>
    <x v="64"/>
    <x v="138"/>
    <x v="140"/>
    <n v="7400"/>
    <s v="Herning"/>
    <n v="657"/>
    <n v="163"/>
    <x v="58"/>
    <n v="1"/>
    <s v="FJ"/>
    <s v="Fjernvarmeværk"/>
    <n v="353000"/>
    <n v="350030"/>
    <x v="16"/>
    <x v="0"/>
    <s v="fvv"/>
    <d v="1973-01-01T00:00:00"/>
    <m/>
    <n v="23.6"/>
    <n v="0"/>
    <n v="23.6"/>
    <x v="2497"/>
    <n v="0.44"/>
    <n v="0.44"/>
    <n v="0"/>
    <n v="0"/>
    <n v="1"/>
    <n v="0"/>
    <n v="0"/>
    <x v="0"/>
    <x v="0"/>
    <m/>
    <m/>
    <m/>
    <n v="0.50217999999999996"/>
    <m/>
    <m/>
    <m/>
    <m/>
    <m/>
    <m/>
    <m/>
    <m/>
    <m/>
    <m/>
    <m/>
    <m/>
    <m/>
    <m/>
    <s v="496237,09"/>
    <s v="6222334,57"/>
    <n v="0.50217999999999996"/>
    <n v="0"/>
    <n v="0"/>
  </r>
  <r>
    <n v="200"/>
    <x v="140"/>
    <s v=""/>
    <x v="322"/>
    <n v="2018"/>
    <n v="25809807"/>
    <x v="64"/>
    <x v="138"/>
    <x v="140"/>
    <n v="7400"/>
    <s v="Herning"/>
    <n v="657"/>
    <n v="163"/>
    <x v="58"/>
    <n v="1"/>
    <s v="FJ"/>
    <s v="Fjernvarmeværk"/>
    <n v="353000"/>
    <n v="350030"/>
    <x v="13"/>
    <x v="0"/>
    <s v="fvv"/>
    <d v="1986-01-01T00:00:00"/>
    <m/>
    <n v="29"/>
    <n v="0"/>
    <n v="29"/>
    <x v="2498"/>
    <n v="48.612000000000002"/>
    <n v="48.161999999999999"/>
    <n v="0"/>
    <n v="0"/>
    <n v="1"/>
    <n v="0"/>
    <n v="0"/>
    <x v="0"/>
    <x v="0"/>
    <m/>
    <m/>
    <m/>
    <m/>
    <m/>
    <m/>
    <n v="47.196547199999998"/>
    <m/>
    <m/>
    <m/>
    <m/>
    <m/>
    <m/>
    <m/>
    <m/>
    <m/>
    <m/>
    <m/>
    <s v="496237,09"/>
    <s v="6222334,57"/>
    <n v="47.196547199999998"/>
    <n v="0"/>
    <n v="0"/>
  </r>
  <r>
    <n v="200"/>
    <x v="140"/>
    <s v=""/>
    <x v="323"/>
    <n v="2018"/>
    <n v="25809807"/>
    <x v="64"/>
    <x v="138"/>
    <x v="140"/>
    <n v="7400"/>
    <s v="Herning"/>
    <n v="657"/>
    <n v="163"/>
    <x v="58"/>
    <n v="1"/>
    <s v="FJ"/>
    <s v="Fjernvarmeværk"/>
    <n v="353000"/>
    <n v="350030"/>
    <x v="4"/>
    <x v="0"/>
    <s v="fvv"/>
    <d v="2012-01-01T00:00:00"/>
    <m/>
    <n v="25"/>
    <n v="0"/>
    <n v="25"/>
    <x v="2499"/>
    <n v="44.783000000000001"/>
    <n v="44.783000000000001"/>
    <n v="0"/>
    <n v="0"/>
    <n v="1"/>
    <n v="0"/>
    <n v="0"/>
    <x v="0"/>
    <x v="0"/>
    <m/>
    <m/>
    <m/>
    <m/>
    <m/>
    <m/>
    <n v="41.853794399999998"/>
    <m/>
    <m/>
    <m/>
    <m/>
    <m/>
    <m/>
    <m/>
    <m/>
    <m/>
    <m/>
    <m/>
    <s v="496237,09"/>
    <s v="6222334,57"/>
    <n v="41.853794399999998"/>
    <n v="0"/>
    <n v="0"/>
  </r>
  <r>
    <n v="200"/>
    <x v="141"/>
    <s v=""/>
    <x v="324"/>
    <n v="2018"/>
    <n v="25809807"/>
    <x v="64"/>
    <x v="139"/>
    <x v="141"/>
    <n v="7400"/>
    <s v="Herning"/>
    <n v="657"/>
    <n v="163"/>
    <x v="58"/>
    <n v="1"/>
    <s v="FJ"/>
    <s v="Fjernvarmeværk"/>
    <n v="353000"/>
    <n v="350030"/>
    <x v="16"/>
    <x v="0"/>
    <s v="fvv"/>
    <d v="1966-01-01T00:00:00"/>
    <m/>
    <n v="9.3000000000000007"/>
    <n v="0"/>
    <n v="9.3000000000000007"/>
    <x v="2500"/>
    <n v="5.8259999999999996"/>
    <n v="5.8259999999999996"/>
    <n v="0"/>
    <n v="0"/>
    <n v="1"/>
    <n v="0"/>
    <n v="0"/>
    <x v="0"/>
    <x v="0"/>
    <m/>
    <m/>
    <m/>
    <m/>
    <m/>
    <m/>
    <n v="6.1333272000000001"/>
    <m/>
    <m/>
    <m/>
    <m/>
    <m/>
    <m/>
    <m/>
    <m/>
    <m/>
    <m/>
    <m/>
    <s v="499473,46"/>
    <s v="6222289,28"/>
    <n v="6.1333272000000001"/>
    <n v="0"/>
    <n v="0"/>
  </r>
  <r>
    <n v="200"/>
    <x v="141"/>
    <s v=""/>
    <x v="325"/>
    <n v="2018"/>
    <n v="25809807"/>
    <x v="64"/>
    <x v="139"/>
    <x v="141"/>
    <n v="7400"/>
    <s v="Herning"/>
    <n v="657"/>
    <n v="163"/>
    <x v="58"/>
    <n v="1"/>
    <s v="FJ"/>
    <s v="Fjernvarmeværk"/>
    <n v="353000"/>
    <n v="350030"/>
    <x v="76"/>
    <x v="0"/>
    <s v="fvv"/>
    <d v="1966-01-01T00:00:00"/>
    <m/>
    <n v="9.3000000000000007"/>
    <n v="0"/>
    <n v="9.3000000000000007"/>
    <x v="2501"/>
    <n v="4.7229999999999999"/>
    <n v="4.7229999999999999"/>
    <n v="0"/>
    <n v="0"/>
    <n v="1"/>
    <n v="0"/>
    <n v="0"/>
    <x v="0"/>
    <x v="0"/>
    <m/>
    <m/>
    <m/>
    <m/>
    <m/>
    <m/>
    <n v="4.9204979999999994"/>
    <m/>
    <m/>
    <m/>
    <m/>
    <m/>
    <m/>
    <m/>
    <m/>
    <m/>
    <m/>
    <m/>
    <s v="499473,46"/>
    <s v="6222289,28"/>
    <n v="4.9204979999999994"/>
    <n v="0"/>
    <n v="0"/>
  </r>
  <r>
    <n v="200"/>
    <x v="141"/>
    <s v=""/>
    <x v="326"/>
    <n v="2018"/>
    <n v="25809807"/>
    <x v="64"/>
    <x v="139"/>
    <x v="141"/>
    <n v="7400"/>
    <s v="Herning"/>
    <n v="657"/>
    <n v="163"/>
    <x v="58"/>
    <n v="1"/>
    <s v="FJ"/>
    <s v="Fjernvarmeværk"/>
    <n v="353000"/>
    <n v="350030"/>
    <x v="13"/>
    <x v="0"/>
    <s v="fvv"/>
    <d v="1986-01-01T00:00:00"/>
    <m/>
    <n v="18.600000000000001"/>
    <n v="0"/>
    <n v="18.600000000000001"/>
    <x v="2502"/>
    <n v="48.511800000000001"/>
    <n v="48.511800000000001"/>
    <n v="0"/>
    <n v="0"/>
    <n v="1"/>
    <n v="0"/>
    <n v="0"/>
    <x v="0"/>
    <x v="0"/>
    <m/>
    <m/>
    <m/>
    <m/>
    <m/>
    <m/>
    <n v="48.942788399999998"/>
    <m/>
    <m/>
    <m/>
    <m/>
    <m/>
    <m/>
    <m/>
    <m/>
    <m/>
    <m/>
    <m/>
    <s v="499473,46"/>
    <s v="6222289,28"/>
    <n v="48.942788399999998"/>
    <n v="0"/>
    <n v="0"/>
  </r>
  <r>
    <n v="200"/>
    <x v="141"/>
    <s v=""/>
    <x v="327"/>
    <n v="2018"/>
    <n v="25809807"/>
    <x v="64"/>
    <x v="139"/>
    <x v="141"/>
    <n v="7400"/>
    <s v="Herning"/>
    <n v="657"/>
    <n v="163"/>
    <x v="58"/>
    <n v="1"/>
    <s v="FJ"/>
    <s v="Fjernvarmeværk"/>
    <n v="353000"/>
    <n v="350030"/>
    <x v="4"/>
    <x v="0"/>
    <s v="fvv"/>
    <d v="2009-05-04T00:00:00"/>
    <m/>
    <n v="21.8"/>
    <n v="0"/>
    <n v="21.8"/>
    <x v="2503"/>
    <n v="47.481000000000002"/>
    <n v="47.481000000000002"/>
    <n v="0"/>
    <n v="0"/>
    <n v="1"/>
    <n v="0"/>
    <n v="0"/>
    <x v="0"/>
    <x v="0"/>
    <m/>
    <m/>
    <m/>
    <m/>
    <m/>
    <m/>
    <n v="45.4608396"/>
    <m/>
    <m/>
    <m/>
    <m/>
    <m/>
    <m/>
    <m/>
    <m/>
    <m/>
    <m/>
    <m/>
    <s v="499473,46"/>
    <s v="6222289,28"/>
    <n v="45.4608396"/>
    <n v="0"/>
    <n v="0"/>
  </r>
  <r>
    <n v="200"/>
    <x v="142"/>
    <s v=""/>
    <x v="328"/>
    <n v="2018"/>
    <n v="25809807"/>
    <x v="64"/>
    <x v="140"/>
    <x v="142"/>
    <n v="7400"/>
    <s v="Herning"/>
    <n v="657"/>
    <n v="163"/>
    <x v="58"/>
    <m/>
    <s v="FJ"/>
    <s v="Fjernvarmeværk"/>
    <n v="353000"/>
    <n v="350030"/>
    <x v="209"/>
    <x v="0"/>
    <s v="fvv"/>
    <d v="1964-01-01T00:00:00"/>
    <m/>
    <n v="9.3000000000000007"/>
    <n v="0"/>
    <n v="9.3000000000000007"/>
    <x v="2504"/>
    <n v="3.1349999999999998"/>
    <n v="3.1349999999999998"/>
    <n v="0"/>
    <n v="0"/>
    <n v="1"/>
    <n v="0"/>
    <n v="0"/>
    <x v="0"/>
    <x v="0"/>
    <m/>
    <m/>
    <m/>
    <n v="3.4076500000000003"/>
    <m/>
    <m/>
    <m/>
    <m/>
    <m/>
    <m/>
    <m/>
    <m/>
    <m/>
    <m/>
    <m/>
    <m/>
    <m/>
    <m/>
    <s v="498781,31"/>
    <s v="6217901,17"/>
    <n v="3.4076500000000003"/>
    <n v="0"/>
    <n v="0"/>
  </r>
  <r>
    <n v="200"/>
    <x v="142"/>
    <s v=""/>
    <x v="2860"/>
    <n v="2018"/>
    <n v="25809807"/>
    <x v="64"/>
    <x v="140"/>
    <x v="142"/>
    <n v="7400"/>
    <s v="Herning"/>
    <n v="657"/>
    <n v="163"/>
    <x v="58"/>
    <m/>
    <s v="FJ"/>
    <s v="Fjernvarmeværk"/>
    <n v="353000"/>
    <n v="350030"/>
    <x v="1441"/>
    <x v="0"/>
    <s v="fvv"/>
    <d v="1973-01-01T00:00:00"/>
    <m/>
    <n v="7.3"/>
    <n v="0"/>
    <n v="7.3"/>
    <x v="2505"/>
    <n v="2.2509999999999999"/>
    <n v="2.2509999999999999"/>
    <n v="0"/>
    <n v="0"/>
    <n v="1"/>
    <n v="0"/>
    <n v="0"/>
    <x v="0"/>
    <x v="0"/>
    <m/>
    <m/>
    <m/>
    <n v="2.5108999999999999"/>
    <m/>
    <m/>
    <m/>
    <m/>
    <m/>
    <m/>
    <m/>
    <m/>
    <m/>
    <m/>
    <m/>
    <m/>
    <m/>
    <m/>
    <s v="498781,31"/>
    <s v="6217901,17"/>
    <n v="2.5108999999999999"/>
    <n v="0"/>
    <n v="0"/>
  </r>
  <r>
    <n v="200"/>
    <x v="143"/>
    <s v=""/>
    <x v="329"/>
    <n v="2018"/>
    <n v="25809807"/>
    <x v="64"/>
    <x v="141"/>
    <x v="143"/>
    <n v="7400"/>
    <s v="Herning"/>
    <n v="657"/>
    <n v="169"/>
    <x v="59"/>
    <m/>
    <s v="FJ"/>
    <s v="Fjernvarmeværk"/>
    <n v="353000"/>
    <n v="350030"/>
    <x v="210"/>
    <x v="0"/>
    <s v="fvv"/>
    <d v="2015-01-01T00:00:00"/>
    <m/>
    <n v="0.95"/>
    <n v="0"/>
    <n v="0.95"/>
    <x v="2506"/>
    <n v="10"/>
    <n v="10"/>
    <n v="0"/>
    <n v="0"/>
    <n v="1"/>
    <n v="0"/>
    <n v="0"/>
    <x v="0"/>
    <x v="0"/>
    <m/>
    <m/>
    <m/>
    <n v="0"/>
    <m/>
    <m/>
    <m/>
    <m/>
    <m/>
    <m/>
    <m/>
    <m/>
    <n v="10.9025"/>
    <m/>
    <m/>
    <m/>
    <m/>
    <m/>
    <s v="490756,18"/>
    <s v="6230277,63"/>
    <n v="0"/>
    <n v="10.9025"/>
    <n v="0"/>
  </r>
  <r>
    <n v="200"/>
    <x v="143"/>
    <s v=""/>
    <x v="2861"/>
    <n v="2018"/>
    <n v="25809807"/>
    <x v="64"/>
    <x v="141"/>
    <x v="143"/>
    <n v="7400"/>
    <s v="Herning"/>
    <n v="657"/>
    <n v="169"/>
    <x v="59"/>
    <m/>
    <s v="FJ"/>
    <s v="Fjernvarmeværk"/>
    <n v="353000"/>
    <n v="350030"/>
    <x v="1442"/>
    <x v="0"/>
    <s v="fvv"/>
    <d v="2007-01-01T00:00:00"/>
    <m/>
    <n v="1.5"/>
    <n v="0"/>
    <n v="1.5"/>
    <x v="2507"/>
    <n v="0.156"/>
    <n v="0.156"/>
    <n v="0"/>
    <n v="0"/>
    <n v="1"/>
    <n v="0"/>
    <n v="0"/>
    <x v="0"/>
    <x v="0"/>
    <m/>
    <m/>
    <m/>
    <n v="0.16858899999999999"/>
    <m/>
    <m/>
    <m/>
    <m/>
    <m/>
    <m/>
    <m/>
    <m/>
    <m/>
    <m/>
    <m/>
    <m/>
    <m/>
    <m/>
    <s v="490756,18"/>
    <s v="6230277,63"/>
    <n v="0.16858899999999999"/>
    <n v="0"/>
    <n v="0"/>
  </r>
  <r>
    <n v="200"/>
    <x v="144"/>
    <s v=""/>
    <x v="330"/>
    <n v="2018"/>
    <n v="25809807"/>
    <x v="64"/>
    <x v="142"/>
    <x v="144"/>
    <n v="7451"/>
    <s v="Sunds"/>
    <n v="657"/>
    <n v="170"/>
    <x v="60"/>
    <m/>
    <s v="FJ"/>
    <s v="Fjernvarmeværk"/>
    <n v="353000"/>
    <n v="350030"/>
    <x v="211"/>
    <x v="0"/>
    <s v="fvv"/>
    <d v="2007-01-01T00:00:00"/>
    <m/>
    <n v="0.95"/>
    <n v="0"/>
    <n v="0.95"/>
    <x v="2508"/>
    <n v="9.2170000000000005"/>
    <n v="9.2170000000000005"/>
    <n v="0"/>
    <n v="0"/>
    <n v="1"/>
    <n v="0"/>
    <n v="0"/>
    <x v="0"/>
    <x v="0"/>
    <m/>
    <m/>
    <m/>
    <n v="0"/>
    <m/>
    <m/>
    <m/>
    <m/>
    <m/>
    <m/>
    <m/>
    <m/>
    <n v="9.9574999999999996"/>
    <m/>
    <m/>
    <m/>
    <m/>
    <m/>
    <s v="500163"/>
    <s v="6235997"/>
    <n v="0"/>
    <n v="9.9574999999999996"/>
    <n v="0"/>
  </r>
  <r>
    <n v="200"/>
    <x v="144"/>
    <s v=""/>
    <x v="2862"/>
    <n v="2018"/>
    <n v="25809807"/>
    <x v="64"/>
    <x v="142"/>
    <x v="144"/>
    <n v="7451"/>
    <s v="Sunds"/>
    <n v="657"/>
    <n v="170"/>
    <x v="60"/>
    <m/>
    <s v="FJ"/>
    <s v="Fjernvarmeværk"/>
    <n v="353000"/>
    <n v="350030"/>
    <x v="1443"/>
    <x v="0"/>
    <s v="fvv"/>
    <d v="1991-01-01T00:00:00"/>
    <m/>
    <n v="1"/>
    <n v="0"/>
    <n v="1"/>
    <x v="92"/>
    <n v="6.3E-2"/>
    <n v="6.3E-2"/>
    <n v="0"/>
    <n v="0"/>
    <n v="1"/>
    <n v="0"/>
    <n v="0"/>
    <x v="0"/>
    <x v="0"/>
    <m/>
    <m/>
    <m/>
    <n v="7.1739999999999998E-2"/>
    <m/>
    <m/>
    <m/>
    <m/>
    <m/>
    <m/>
    <m/>
    <m/>
    <m/>
    <m/>
    <m/>
    <m/>
    <m/>
    <m/>
    <s v="500163"/>
    <s v="6235997"/>
    <n v="7.1739999999999998E-2"/>
    <n v="0"/>
    <n v="0"/>
  </r>
  <r>
    <n v="200"/>
    <x v="145"/>
    <s v=""/>
    <x v="331"/>
    <n v="2018"/>
    <n v="25809807"/>
    <x v="64"/>
    <x v="143"/>
    <x v="145"/>
    <n v="7330"/>
    <s v="Brande"/>
    <n v="657"/>
    <n v="165"/>
    <x v="61"/>
    <m/>
    <s v="FJ"/>
    <s v="Fjernvarmeværk"/>
    <n v="353000"/>
    <n v="350030"/>
    <x v="212"/>
    <x v="0"/>
    <s v="fvv"/>
    <d v="2006-01-01T00:00:00"/>
    <m/>
    <n v="0.95"/>
    <n v="0"/>
    <n v="0.95"/>
    <x v="2509"/>
    <n v="12.458"/>
    <n v="12.458"/>
    <n v="0"/>
    <n v="0"/>
    <n v="1"/>
    <n v="0"/>
    <n v="0"/>
    <x v="0"/>
    <x v="0"/>
    <m/>
    <m/>
    <m/>
    <n v="0"/>
    <m/>
    <m/>
    <m/>
    <m/>
    <m/>
    <m/>
    <m/>
    <m/>
    <n v="13.387499999999999"/>
    <m/>
    <m/>
    <m/>
    <m/>
    <m/>
    <s v="506887,86"/>
    <s v="6207250,94"/>
    <n v="0"/>
    <n v="13.387499999999999"/>
    <n v="0"/>
  </r>
  <r>
    <n v="200"/>
    <x v="145"/>
    <s v=""/>
    <x v="2863"/>
    <n v="2018"/>
    <n v="25809807"/>
    <x v="64"/>
    <x v="143"/>
    <x v="145"/>
    <n v="7330"/>
    <s v="Brande"/>
    <n v="657"/>
    <n v="165"/>
    <x v="61"/>
    <m/>
    <s v="FJ"/>
    <s v="Fjernvarmeværk"/>
    <n v="353000"/>
    <n v="350030"/>
    <x v="1444"/>
    <x v="0"/>
    <s v="fvv"/>
    <d v="1992-01-01T00:00:00"/>
    <m/>
    <n v="0.95"/>
    <n v="0"/>
    <n v="0.95"/>
    <x v="1819"/>
    <n v="9.8000000000000004E-2"/>
    <n v="9.8000000000000004E-2"/>
    <n v="0"/>
    <n v="0"/>
    <n v="1"/>
    <n v="0"/>
    <n v="0"/>
    <x v="0"/>
    <x v="0"/>
    <m/>
    <m/>
    <m/>
    <n v="0.10761"/>
    <m/>
    <m/>
    <m/>
    <m/>
    <m/>
    <m/>
    <m/>
    <m/>
    <m/>
    <m/>
    <m/>
    <m/>
    <m/>
    <m/>
    <s v="506887,86"/>
    <s v="6207250,94"/>
    <n v="0.10761"/>
    <n v="0"/>
    <n v="0"/>
  </r>
  <r>
    <n v="200"/>
    <x v="146"/>
    <s v=""/>
    <x v="332"/>
    <n v="2018"/>
    <n v="25809807"/>
    <x v="64"/>
    <x v="144"/>
    <x v="146"/>
    <n v="7400"/>
    <s v="Herning"/>
    <n v="657"/>
    <n v="164"/>
    <x v="62"/>
    <m/>
    <s v="FJ"/>
    <s v="Fjernvarmeværk"/>
    <n v="353000"/>
    <n v="350030"/>
    <x v="213"/>
    <x v="0"/>
    <s v="fvv"/>
    <d v="2013-01-01T00:00:00"/>
    <m/>
    <n v="0.95"/>
    <n v="0"/>
    <n v="0.95"/>
    <x v="2510"/>
    <n v="7.71"/>
    <n v="7.71"/>
    <n v="0"/>
    <n v="0"/>
    <n v="1"/>
    <n v="0"/>
    <n v="0"/>
    <x v="0"/>
    <x v="0"/>
    <m/>
    <m/>
    <m/>
    <n v="0"/>
    <m/>
    <m/>
    <m/>
    <m/>
    <m/>
    <m/>
    <n v="9.1140000000000008"/>
    <m/>
    <m/>
    <m/>
    <m/>
    <m/>
    <m/>
    <m/>
    <s v="499790,36"/>
    <s v="6213188,12"/>
    <n v="0"/>
    <n v="9.1140000000000008"/>
    <n v="0"/>
  </r>
  <r>
    <n v="200"/>
    <x v="146"/>
    <s v=""/>
    <x v="2864"/>
    <n v="2018"/>
    <n v="25809807"/>
    <x v="64"/>
    <x v="144"/>
    <x v="146"/>
    <n v="7400"/>
    <s v="Herning"/>
    <n v="657"/>
    <n v="164"/>
    <x v="62"/>
    <m/>
    <s v="FJ"/>
    <s v="Fjernvarmeværk"/>
    <n v="353000"/>
    <n v="350030"/>
    <x v="1445"/>
    <x v="0"/>
    <s v="fvv"/>
    <d v="1965-01-01T00:00:00"/>
    <m/>
    <n v="1.4"/>
    <n v="0"/>
    <n v="1.4"/>
    <x v="2511"/>
    <n v="0.68500000000000005"/>
    <n v="0.68500000000000005"/>
    <n v="0"/>
    <n v="0"/>
    <n v="1"/>
    <n v="0"/>
    <n v="0"/>
    <x v="0"/>
    <x v="0"/>
    <m/>
    <m/>
    <m/>
    <n v="0.74609599999999998"/>
    <m/>
    <m/>
    <m/>
    <m/>
    <m/>
    <m/>
    <m/>
    <m/>
    <m/>
    <m/>
    <m/>
    <m/>
    <m/>
    <m/>
    <s v="499790,36"/>
    <s v="6213188,12"/>
    <n v="0.74609599999999998"/>
    <n v="0"/>
    <n v="0"/>
  </r>
  <r>
    <n v="200"/>
    <x v="147"/>
    <s v=""/>
    <x v="333"/>
    <n v="2018"/>
    <n v="25809807"/>
    <x v="64"/>
    <x v="145"/>
    <x v="147"/>
    <n v="7400"/>
    <s v="Herning"/>
    <n v="657"/>
    <n v="163"/>
    <x v="58"/>
    <m/>
    <s v="FJ"/>
    <s v="Fjernvarmeværk"/>
    <n v="353000"/>
    <n v="350030"/>
    <x v="214"/>
    <x v="0"/>
    <s v="fvv"/>
    <d v="2012-01-01T00:00:00"/>
    <m/>
    <n v="2"/>
    <n v="0"/>
    <n v="2"/>
    <x v="2512"/>
    <n v="15.818"/>
    <n v="15.818"/>
    <n v="0"/>
    <n v="0"/>
    <n v="1"/>
    <n v="0"/>
    <n v="0"/>
    <x v="0"/>
    <x v="0"/>
    <m/>
    <m/>
    <m/>
    <n v="0"/>
    <m/>
    <m/>
    <m/>
    <m/>
    <m/>
    <m/>
    <m/>
    <m/>
    <n v="17.237500000000001"/>
    <m/>
    <m/>
    <m/>
    <m/>
    <m/>
    <s v="505506"/>
    <s v="6214064"/>
    <n v="0"/>
    <n v="17.237500000000001"/>
    <n v="0"/>
  </r>
  <r>
    <n v="200"/>
    <x v="147"/>
    <s v=""/>
    <x v="334"/>
    <n v="2018"/>
    <n v="25809807"/>
    <x v="64"/>
    <x v="145"/>
    <x v="147"/>
    <n v="7400"/>
    <s v="Herning"/>
    <n v="657"/>
    <n v="163"/>
    <x v="58"/>
    <m/>
    <s v="FJ"/>
    <s v="Fjernvarmeværk"/>
    <n v="353000"/>
    <n v="350030"/>
    <x v="215"/>
    <x v="3"/>
    <s v="fvv"/>
    <d v="2016-05-01T00:00:00"/>
    <m/>
    <n v="2"/>
    <n v="0"/>
    <n v="2"/>
    <x v="2513"/>
    <n v="5.1551999999999998"/>
    <n v="5.1551999999999998"/>
    <n v="0"/>
    <n v="0"/>
    <n v="1"/>
    <n v="0"/>
    <n v="0"/>
    <x v="0"/>
    <x v="0"/>
    <m/>
    <m/>
    <m/>
    <m/>
    <m/>
    <m/>
    <m/>
    <m/>
    <m/>
    <m/>
    <m/>
    <m/>
    <m/>
    <m/>
    <m/>
    <n v="5.1551999999999998"/>
    <m/>
    <m/>
    <s v="505506"/>
    <s v="6214064"/>
    <n v="0"/>
    <n v="5.1551999999999998"/>
    <n v="0"/>
  </r>
  <r>
    <n v="200"/>
    <x v="147"/>
    <s v=""/>
    <x v="2865"/>
    <n v="2018"/>
    <n v="25809807"/>
    <x v="64"/>
    <x v="145"/>
    <x v="147"/>
    <n v="7400"/>
    <s v="Herning"/>
    <n v="657"/>
    <n v="163"/>
    <x v="58"/>
    <m/>
    <s v="FJ"/>
    <s v="Fjernvarmeværk"/>
    <n v="353000"/>
    <n v="350030"/>
    <x v="1446"/>
    <x v="0"/>
    <s v="fvv"/>
    <d v="1992-01-01T00:00:00"/>
    <m/>
    <n v="1.5"/>
    <n v="0"/>
    <n v="1.5"/>
    <x v="999"/>
    <n v="1.2E-2"/>
    <n v="1.2E-2"/>
    <n v="0"/>
    <n v="0"/>
    <n v="1"/>
    <n v="0"/>
    <n v="0"/>
    <x v="0"/>
    <x v="0"/>
    <m/>
    <m/>
    <m/>
    <n v="1.4348000000000001E-2"/>
    <m/>
    <m/>
    <m/>
    <m/>
    <m/>
    <m/>
    <m/>
    <m/>
    <m/>
    <m/>
    <m/>
    <m/>
    <m/>
    <m/>
    <s v="505506"/>
    <s v="6214064"/>
    <n v="1.4348000000000001E-2"/>
    <n v="0"/>
    <n v="0"/>
  </r>
  <r>
    <n v="200"/>
    <x v="1095"/>
    <s v=""/>
    <x v="2450"/>
    <n v="2018"/>
    <n v="25809807"/>
    <x v="64"/>
    <x v="1093"/>
    <x v="1064"/>
    <n v="7400"/>
    <s v="Herning"/>
    <n v="657"/>
    <n v="166"/>
    <x v="333"/>
    <m/>
    <s v="DC"/>
    <s v="Decentralt værk"/>
    <n v="353000"/>
    <n v="350030"/>
    <x v="1261"/>
    <x v="1"/>
    <s v="kvt"/>
    <d v="1991-01-01T00:00:00"/>
    <d v="2017-12-31T00:00:00"/>
    <n v="1.1000000000000001"/>
    <n v="0.38"/>
    <n v="0.72"/>
    <x v="21"/>
    <n v="0"/>
    <n v="0"/>
    <n v="0"/>
    <n v="0"/>
    <n v="1"/>
    <n v="0"/>
    <n v="0"/>
    <x v="0"/>
    <x v="0"/>
    <m/>
    <m/>
    <m/>
    <m/>
    <m/>
    <m/>
    <m/>
    <m/>
    <n v="0"/>
    <m/>
    <m/>
    <m/>
    <m/>
    <m/>
    <m/>
    <m/>
    <m/>
    <m/>
    <s v="499866,56"/>
    <s v="6207473,59"/>
    <n v="0"/>
    <n v="0"/>
    <n v="0"/>
  </r>
  <r>
    <n v="200"/>
    <x v="1095"/>
    <s v=""/>
    <x v="2451"/>
    <n v="2018"/>
    <n v="25809807"/>
    <x v="64"/>
    <x v="1093"/>
    <x v="1064"/>
    <n v="7400"/>
    <s v="Herning"/>
    <n v="657"/>
    <n v="166"/>
    <x v="333"/>
    <m/>
    <s v="DC"/>
    <s v="Decentralt værk"/>
    <n v="353000"/>
    <n v="350030"/>
    <x v="1262"/>
    <x v="0"/>
    <s v="fvv"/>
    <d v="2008-01-01T00:00:00"/>
    <m/>
    <n v="0.95"/>
    <n v="0"/>
    <n v="1.1499999999999999"/>
    <x v="2514"/>
    <n v="19.353000000000002"/>
    <n v="19.353000000000002"/>
    <n v="0"/>
    <n v="0"/>
    <n v="1"/>
    <n v="0"/>
    <n v="0"/>
    <x v="0"/>
    <x v="0"/>
    <m/>
    <m/>
    <m/>
    <n v="0"/>
    <m/>
    <m/>
    <m/>
    <m/>
    <m/>
    <m/>
    <m/>
    <m/>
    <n v="21.105"/>
    <m/>
    <m/>
    <m/>
    <m/>
    <m/>
    <s v="499866,56"/>
    <s v="6207473,59"/>
    <n v="0"/>
    <n v="21.105"/>
    <n v="0"/>
  </r>
  <r>
    <n v="200"/>
    <x v="1095"/>
    <s v=""/>
    <x v="2866"/>
    <n v="2018"/>
    <n v="25809807"/>
    <x v="64"/>
    <x v="1093"/>
    <x v="1064"/>
    <n v="7400"/>
    <s v="Herning"/>
    <n v="657"/>
    <n v="166"/>
    <x v="333"/>
    <m/>
    <s v="DC"/>
    <s v="Decentralt værk"/>
    <n v="353000"/>
    <n v="350030"/>
    <x v="1447"/>
    <x v="0"/>
    <s v="fvv"/>
    <d v="1964-01-01T00:00:00"/>
    <m/>
    <n v="1.8"/>
    <n v="0"/>
    <n v="1.8"/>
    <x v="2515"/>
    <n v="1.452"/>
    <n v="1.452"/>
    <n v="0"/>
    <n v="0"/>
    <n v="1"/>
    <n v="0"/>
    <n v="0"/>
    <x v="0"/>
    <x v="0"/>
    <m/>
    <m/>
    <m/>
    <n v="1.65002"/>
    <m/>
    <m/>
    <m/>
    <m/>
    <m/>
    <m/>
    <m/>
    <m/>
    <m/>
    <m/>
    <m/>
    <m/>
    <m/>
    <m/>
    <s v="499866,56"/>
    <s v="6207473,59"/>
    <n v="1.65002"/>
    <n v="0"/>
    <n v="0"/>
  </r>
  <r>
    <n v="200"/>
    <x v="148"/>
    <s v=""/>
    <x v="335"/>
    <n v="2018"/>
    <n v="25809807"/>
    <x v="64"/>
    <x v="146"/>
    <x v="148"/>
    <n v="7400"/>
    <s v="Herning"/>
    <n v="657"/>
    <n v="163"/>
    <x v="58"/>
    <m/>
    <s v="FJ"/>
    <s v="Fjernvarmeværk"/>
    <n v="353000"/>
    <n v="350030"/>
    <x v="216"/>
    <x v="0"/>
    <s v="fvv"/>
    <d v="1965-01-01T00:00:00"/>
    <m/>
    <n v="17.5"/>
    <n v="0"/>
    <n v="17.5"/>
    <x v="2516"/>
    <n v="1.2410000000000001"/>
    <n v="1.2410000000000001"/>
    <n v="0"/>
    <n v="0"/>
    <n v="1"/>
    <n v="0"/>
    <n v="0"/>
    <x v="0"/>
    <x v="0"/>
    <m/>
    <m/>
    <m/>
    <n v="1.4347999999999999"/>
    <m/>
    <m/>
    <m/>
    <m/>
    <m/>
    <m/>
    <m/>
    <m/>
    <m/>
    <m/>
    <m/>
    <m/>
    <m/>
    <m/>
    <s v="503867,59"/>
    <s v="6220846,37"/>
    <n v="1.4347999999999999"/>
    <n v="0"/>
    <n v="0"/>
  </r>
  <r>
    <n v="200"/>
    <x v="149"/>
    <s v=""/>
    <x v="336"/>
    <n v="2018"/>
    <n v="25809807"/>
    <x v="64"/>
    <x v="147"/>
    <x v="149"/>
    <n v="7490"/>
    <s v="Aulum"/>
    <n v="657"/>
    <n v="160"/>
    <x v="63"/>
    <m/>
    <s v="FJ"/>
    <s v="Fjernvarmeværk"/>
    <n v="353000"/>
    <n v="350030"/>
    <x v="217"/>
    <x v="0"/>
    <s v="fvv"/>
    <d v="1993-01-01T00:00:00"/>
    <m/>
    <n v="2.25"/>
    <n v="0"/>
    <n v="2.25"/>
    <x v="2517"/>
    <n v="0.17899999999999999"/>
    <n v="0.17899999999999999"/>
    <n v="0"/>
    <n v="0"/>
    <n v="1"/>
    <n v="0"/>
    <n v="0"/>
    <x v="0"/>
    <x v="0"/>
    <m/>
    <m/>
    <m/>
    <n v="0.19728499999999999"/>
    <m/>
    <m/>
    <m/>
    <m/>
    <m/>
    <m/>
    <m/>
    <m/>
    <m/>
    <m/>
    <m/>
    <m/>
    <m/>
    <m/>
    <s v="491936,13"/>
    <s v="6241456,61"/>
    <n v="0.19728499999999999"/>
    <n v="0"/>
    <n v="0"/>
  </r>
  <r>
    <n v="200"/>
    <x v="149"/>
    <s v=""/>
    <x v="337"/>
    <n v="2018"/>
    <n v="25809807"/>
    <x v="64"/>
    <x v="147"/>
    <x v="149"/>
    <n v="7490"/>
    <s v="Aulum"/>
    <n v="657"/>
    <n v="160"/>
    <x v="63"/>
    <m/>
    <s v="FJ"/>
    <s v="Fjernvarmeværk"/>
    <n v="353000"/>
    <n v="350030"/>
    <x v="218"/>
    <x v="0"/>
    <s v="fvv"/>
    <d v="2007-01-01T00:00:00"/>
    <m/>
    <n v="0.99"/>
    <n v="0"/>
    <n v="1.19"/>
    <x v="2518"/>
    <n v="15.708"/>
    <n v="15.708"/>
    <n v="0"/>
    <n v="0"/>
    <n v="1"/>
    <n v="0"/>
    <n v="0"/>
    <x v="0"/>
    <x v="0"/>
    <m/>
    <m/>
    <m/>
    <m/>
    <m/>
    <m/>
    <m/>
    <m/>
    <m/>
    <m/>
    <m/>
    <m/>
    <n v="16.484999999999999"/>
    <m/>
    <m/>
    <m/>
    <m/>
    <m/>
    <s v="491936,13"/>
    <s v="6241456,61"/>
    <n v="0"/>
    <n v="16.484999999999999"/>
    <n v="0"/>
  </r>
  <r>
    <n v="200"/>
    <x v="150"/>
    <s v=""/>
    <x v="338"/>
    <n v="2018"/>
    <n v="25809807"/>
    <x v="64"/>
    <x v="148"/>
    <x v="150"/>
    <n v="7400"/>
    <s v="Herning"/>
    <n v="657"/>
    <n v="168"/>
    <x v="64"/>
    <m/>
    <s v="FJ"/>
    <s v="Fjernvarmeværk"/>
    <n v="353000"/>
    <n v="350030"/>
    <x v="219"/>
    <x v="0"/>
    <s v="fvv"/>
    <d v="2003-01-01T00:00:00"/>
    <m/>
    <n v="0.65"/>
    <n v="0"/>
    <n v="0.65"/>
    <x v="2519"/>
    <n v="7.7789999999999999"/>
    <n v="7.7789999999999999"/>
    <n v="0"/>
    <n v="0"/>
    <n v="1"/>
    <n v="0"/>
    <n v="0"/>
    <x v="0"/>
    <x v="0"/>
    <m/>
    <m/>
    <m/>
    <n v="0"/>
    <m/>
    <m/>
    <m/>
    <m/>
    <m/>
    <m/>
    <m/>
    <m/>
    <n v="8.4"/>
    <m/>
    <m/>
    <m/>
    <m/>
    <m/>
    <s v="488176"/>
    <s v="6219240"/>
    <n v="0"/>
    <n v="8.4"/>
    <n v="0"/>
  </r>
  <r>
    <n v="200"/>
    <x v="150"/>
    <s v=""/>
    <x v="2867"/>
    <n v="2018"/>
    <n v="25809807"/>
    <x v="64"/>
    <x v="148"/>
    <x v="150"/>
    <n v="7400"/>
    <s v="Herning"/>
    <n v="657"/>
    <n v="168"/>
    <x v="64"/>
    <m/>
    <s v="FJ"/>
    <s v="Fjernvarmeværk"/>
    <n v="353000"/>
    <n v="350030"/>
    <x v="1448"/>
    <x v="0"/>
    <s v="fvv"/>
    <d v="1995-01-01T00:00:00"/>
    <m/>
    <n v="0.65"/>
    <n v="0"/>
    <n v="0.65"/>
    <x v="2520"/>
    <n v="8.5000000000000006E-2"/>
    <n v="8.5000000000000006E-2"/>
    <n v="0"/>
    <n v="0"/>
    <n v="1"/>
    <n v="0"/>
    <n v="0"/>
    <x v="0"/>
    <x v="0"/>
    <m/>
    <m/>
    <m/>
    <n v="9.3261999999999998E-2"/>
    <m/>
    <m/>
    <m/>
    <m/>
    <m/>
    <m/>
    <m/>
    <m/>
    <m/>
    <m/>
    <m/>
    <m/>
    <m/>
    <m/>
    <s v="488176"/>
    <s v="6219240"/>
    <n v="9.3261999999999998E-2"/>
    <n v="0"/>
    <n v="0"/>
  </r>
  <r>
    <n v="200"/>
    <x v="151"/>
    <s v=""/>
    <x v="339"/>
    <n v="2018"/>
    <n v="25809807"/>
    <x v="64"/>
    <x v="149"/>
    <x v="151"/>
    <n v="7400"/>
    <s v="Herning"/>
    <n v="657"/>
    <n v="163"/>
    <x v="58"/>
    <m/>
    <s v="FJ"/>
    <s v="Fjernvarmeværk"/>
    <n v="353000"/>
    <n v="350030"/>
    <x v="220"/>
    <x v="0"/>
    <s v="fvv"/>
    <d v="1973-01-01T00:00:00"/>
    <m/>
    <n v="16.399999999999999"/>
    <n v="0"/>
    <n v="16.399999999999999"/>
    <x v="1107"/>
    <n v="0.30299999999999999"/>
    <n v="0.30299999999999999"/>
    <n v="0"/>
    <n v="0"/>
    <n v="1"/>
    <n v="0"/>
    <n v="0"/>
    <x v="0"/>
    <x v="0"/>
    <m/>
    <m/>
    <m/>
    <n v="0.34435199999999999"/>
    <m/>
    <m/>
    <m/>
    <m/>
    <m/>
    <m/>
    <m/>
    <m/>
    <m/>
    <m/>
    <m/>
    <m/>
    <m/>
    <m/>
    <s v="503231,66"/>
    <s v="6222398,41"/>
    <n v="0.34435199999999999"/>
    <n v="0"/>
    <n v="0"/>
  </r>
  <r>
    <n v="200"/>
    <x v="152"/>
    <s v=""/>
    <x v="340"/>
    <n v="2018"/>
    <n v="25809807"/>
    <x v="64"/>
    <x v="150"/>
    <x v="152"/>
    <n v="7400"/>
    <s v="Herning"/>
    <n v="657"/>
    <n v="163"/>
    <x v="58"/>
    <m/>
    <s v="FJ"/>
    <s v="Fjernvarmeværk"/>
    <n v="353000"/>
    <n v="350030"/>
    <x v="221"/>
    <x v="0"/>
    <s v="fvv"/>
    <d v="1971-01-01T00:00:00"/>
    <m/>
    <n v="7.3"/>
    <n v="0"/>
    <n v="7.3"/>
    <x v="2521"/>
    <n v="0.114"/>
    <n v="0.114"/>
    <n v="0"/>
    <n v="0"/>
    <n v="1"/>
    <n v="0"/>
    <n v="0"/>
    <x v="0"/>
    <x v="0"/>
    <m/>
    <m/>
    <m/>
    <n v="0.12554499999999999"/>
    <m/>
    <m/>
    <m/>
    <m/>
    <m/>
    <m/>
    <m/>
    <m/>
    <m/>
    <m/>
    <m/>
    <m/>
    <m/>
    <m/>
    <s v="493428,66"/>
    <s v="6220829,67"/>
    <n v="0.12554499999999999"/>
    <n v="0"/>
    <n v="0"/>
  </r>
  <r>
    <n v="200"/>
    <x v="152"/>
    <s v=""/>
    <x v="2868"/>
    <n v="2018"/>
    <n v="25809807"/>
    <x v="64"/>
    <x v="150"/>
    <x v="152"/>
    <n v="7400"/>
    <s v="Herning"/>
    <n v="657"/>
    <n v="163"/>
    <x v="58"/>
    <m/>
    <s v="FJ"/>
    <s v="Fjernvarmeværk"/>
    <n v="353000"/>
    <n v="350030"/>
    <x v="1449"/>
    <x v="0"/>
    <s v="fvv"/>
    <d v="1969-01-01T00:00:00"/>
    <m/>
    <n v="5.8"/>
    <n v="0"/>
    <n v="5.8"/>
    <x v="2522"/>
    <n v="1.7649999999999999"/>
    <n v="1.7649999999999999"/>
    <n v="0"/>
    <n v="0"/>
    <n v="1"/>
    <n v="0"/>
    <n v="0"/>
    <x v="0"/>
    <x v="0"/>
    <m/>
    <m/>
    <m/>
    <n v="2.0087199999999998"/>
    <m/>
    <m/>
    <m/>
    <m/>
    <m/>
    <m/>
    <m/>
    <m/>
    <m/>
    <m/>
    <m/>
    <m/>
    <m/>
    <m/>
    <s v="493428,66"/>
    <s v="6220829,67"/>
    <n v="2.0087199999999998"/>
    <n v="0"/>
    <n v="0"/>
  </r>
  <r>
    <n v="200"/>
    <x v="153"/>
    <s v=""/>
    <x v="341"/>
    <n v="2018"/>
    <n v="25809807"/>
    <x v="64"/>
    <x v="151"/>
    <x v="153"/>
    <n v="7400"/>
    <s v="Herning"/>
    <n v="657"/>
    <n v="163"/>
    <x v="58"/>
    <n v="1"/>
    <s v="FJ"/>
    <s v="Fjernvarmeværk"/>
    <n v="353000"/>
    <n v="350030"/>
    <x v="13"/>
    <x v="0"/>
    <s v="fvv"/>
    <d v="1977-01-01T00:00:00"/>
    <m/>
    <n v="13"/>
    <n v="0"/>
    <n v="11.6"/>
    <x v="2523"/>
    <n v="0.27360000000000001"/>
    <n v="0.27360000000000001"/>
    <n v="0"/>
    <n v="0"/>
    <n v="1"/>
    <n v="0"/>
    <n v="0"/>
    <x v="0"/>
    <x v="0"/>
    <m/>
    <m/>
    <m/>
    <n v="0.408918"/>
    <m/>
    <m/>
    <m/>
    <m/>
    <m/>
    <m/>
    <m/>
    <m/>
    <m/>
    <m/>
    <m/>
    <m/>
    <m/>
    <m/>
    <s v="497911,72"/>
    <s v="6221689,16"/>
    <n v="0.408918"/>
    <n v="0"/>
    <n v="0"/>
  </r>
  <r>
    <n v="200"/>
    <x v="153"/>
    <s v=""/>
    <x v="342"/>
    <n v="2018"/>
    <n v="25809807"/>
    <x v="64"/>
    <x v="151"/>
    <x v="153"/>
    <n v="7400"/>
    <s v="Herning"/>
    <n v="657"/>
    <n v="163"/>
    <x v="58"/>
    <n v="1"/>
    <s v="FJ"/>
    <s v="Fjernvarmeværk"/>
    <n v="353000"/>
    <n v="350030"/>
    <x v="16"/>
    <x v="0"/>
    <s v="fvv"/>
    <d v="1977-01-01T00:00:00"/>
    <m/>
    <n v="13"/>
    <n v="0"/>
    <n v="11.6"/>
    <x v="2523"/>
    <n v="0.25559999999999999"/>
    <n v="0.25559999999999999"/>
    <n v="0"/>
    <n v="0"/>
    <n v="1"/>
    <n v="0"/>
    <n v="0"/>
    <x v="0"/>
    <x v="0"/>
    <m/>
    <m/>
    <m/>
    <n v="0.408918"/>
    <m/>
    <m/>
    <m/>
    <m/>
    <m/>
    <m/>
    <m/>
    <m/>
    <m/>
    <m/>
    <m/>
    <m/>
    <m/>
    <m/>
    <s v="497911,72"/>
    <s v="6221689,16"/>
    <n v="0.408918"/>
    <n v="0"/>
    <n v="0"/>
  </r>
  <r>
    <n v="200"/>
    <x v="153"/>
    <s v=""/>
    <x v="343"/>
    <n v="2018"/>
    <n v="25809807"/>
    <x v="64"/>
    <x v="151"/>
    <x v="153"/>
    <n v="7400"/>
    <s v="Herning"/>
    <n v="657"/>
    <n v="163"/>
    <x v="58"/>
    <n v="1"/>
    <s v="FJ"/>
    <s v="Fjernvarmeværk"/>
    <n v="353000"/>
    <n v="350030"/>
    <x v="76"/>
    <x v="0"/>
    <s v="fvv"/>
    <d v="1977-01-01T00:00:00"/>
    <m/>
    <n v="13"/>
    <n v="0"/>
    <n v="11.6"/>
    <x v="2524"/>
    <n v="8.6400000000000005E-2"/>
    <n v="8.6400000000000005E-2"/>
    <n v="0"/>
    <n v="0"/>
    <n v="1"/>
    <n v="0"/>
    <n v="0"/>
    <x v="0"/>
    <x v="0"/>
    <m/>
    <m/>
    <m/>
    <n v="0.13630600000000001"/>
    <m/>
    <m/>
    <m/>
    <m/>
    <m/>
    <m/>
    <m/>
    <m/>
    <m/>
    <m/>
    <m/>
    <m/>
    <m/>
    <m/>
    <s v="497911,72"/>
    <s v="6221689,16"/>
    <n v="0.13630600000000001"/>
    <n v="0"/>
    <n v="0"/>
  </r>
  <r>
    <n v="200"/>
    <x v="1096"/>
    <s v=""/>
    <x v="2452"/>
    <n v="2018"/>
    <n v="25809807"/>
    <x v="64"/>
    <x v="1094"/>
    <x v="1065"/>
    <n v="7400"/>
    <s v="Herning"/>
    <n v="657"/>
    <n v="163"/>
    <x v="58"/>
    <m/>
    <s v="DC"/>
    <s v="Decentralt værk"/>
    <n v="353000"/>
    <n v="350030"/>
    <x v="1263"/>
    <x v="0"/>
    <s v="fvv"/>
    <d v="2018-01-01T00:00:00"/>
    <m/>
    <n v="6"/>
    <n v="0"/>
    <n v="6"/>
    <x v="2525"/>
    <n v="8.6669999999999998"/>
    <n v="8.6669999999999998"/>
    <n v="0"/>
    <n v="0"/>
    <n v="1"/>
    <n v="0"/>
    <n v="0"/>
    <x v="0"/>
    <x v="0"/>
    <m/>
    <m/>
    <m/>
    <m/>
    <m/>
    <m/>
    <n v="9.1229688000000007"/>
    <m/>
    <n v="0"/>
    <m/>
    <m/>
    <m/>
    <m/>
    <m/>
    <m/>
    <m/>
    <m/>
    <m/>
    <s v="496573,5"/>
    <s v="6219814,84"/>
    <n v="9.1229688000000007"/>
    <n v="0"/>
    <n v="0"/>
  </r>
  <r>
    <n v="200"/>
    <x v="1096"/>
    <s v=""/>
    <x v="2453"/>
    <n v="2018"/>
    <n v="25809807"/>
    <x v="64"/>
    <x v="1094"/>
    <x v="1065"/>
    <n v="7400"/>
    <s v="Herning"/>
    <n v="657"/>
    <n v="163"/>
    <x v="58"/>
    <m/>
    <s v="DC"/>
    <s v="Decentralt værk"/>
    <n v="353000"/>
    <n v="350030"/>
    <x v="1264"/>
    <x v="1"/>
    <s v="kvt"/>
    <d v="1997-03-01T00:00:00"/>
    <d v="2017-07-01T00:00:00"/>
    <n v="6.7"/>
    <n v="2.5"/>
    <n v="3.6"/>
    <x v="21"/>
    <n v="0"/>
    <n v="0"/>
    <n v="0"/>
    <n v="0"/>
    <n v="1"/>
    <n v="0"/>
    <n v="0"/>
    <x v="0"/>
    <x v="0"/>
    <m/>
    <m/>
    <m/>
    <m/>
    <m/>
    <m/>
    <n v="0"/>
    <m/>
    <n v="0"/>
    <m/>
    <m/>
    <m/>
    <m/>
    <m/>
    <m/>
    <m/>
    <m/>
    <m/>
    <s v="496573,5"/>
    <s v="6219814,84"/>
    <n v="0"/>
    <n v="0"/>
    <n v="0"/>
  </r>
  <r>
    <n v="200"/>
    <x v="154"/>
    <s v=""/>
    <x v="344"/>
    <n v="2018"/>
    <n v="25809807"/>
    <x v="64"/>
    <x v="152"/>
    <x v="154"/>
    <n v="7400"/>
    <s v="Herning"/>
    <n v="657"/>
    <n v="163"/>
    <x v="58"/>
    <m/>
    <s v="FJ"/>
    <s v="Fjernvarmeværk"/>
    <n v="353000"/>
    <n v="350030"/>
    <x v="222"/>
    <x v="0"/>
    <s v="fvv"/>
    <d v="2006-10-01T00:00:00"/>
    <m/>
    <n v="1.1000000000000001"/>
    <n v="0"/>
    <n v="1.1000000000000001"/>
    <x v="21"/>
    <n v="0"/>
    <n v="0"/>
    <n v="0"/>
    <n v="0"/>
    <n v="1"/>
    <n v="0"/>
    <n v="0"/>
    <x v="0"/>
    <x v="0"/>
    <m/>
    <m/>
    <m/>
    <n v="0"/>
    <m/>
    <m/>
    <m/>
    <m/>
    <m/>
    <m/>
    <m/>
    <m/>
    <n v="0"/>
    <m/>
    <m/>
    <m/>
    <m/>
    <m/>
    <s v="498463"/>
    <s v="6221283"/>
    <n v="0"/>
    <n v="0"/>
    <n v="0"/>
  </r>
  <r>
    <n v="200"/>
    <x v="155"/>
    <s v=""/>
    <x v="345"/>
    <n v="2018"/>
    <n v="25809807"/>
    <x v="64"/>
    <x v="153"/>
    <x v="155"/>
    <n v="7451"/>
    <s v="Sunds"/>
    <n v="657"/>
    <n v="163"/>
    <x v="58"/>
    <m/>
    <s v="FJ"/>
    <s v="Fjernvarmeværk"/>
    <n v="353000"/>
    <n v="350030"/>
    <x v="223"/>
    <x v="0"/>
    <s v="fvv"/>
    <d v="2001-09-01T00:00:00"/>
    <m/>
    <n v="2"/>
    <n v="0"/>
    <n v="2"/>
    <x v="2526"/>
    <n v="0.35799999999999998"/>
    <n v="0.35799999999999998"/>
    <n v="0"/>
    <n v="0"/>
    <n v="1"/>
    <n v="0"/>
    <n v="0"/>
    <x v="0"/>
    <x v="0"/>
    <m/>
    <m/>
    <m/>
    <n v="0.39456999999999998"/>
    <m/>
    <m/>
    <m/>
    <m/>
    <m/>
    <m/>
    <m/>
    <m/>
    <m/>
    <m/>
    <m/>
    <m/>
    <m/>
    <m/>
    <s v="505202"/>
    <s v="6232012"/>
    <n v="0.39456999999999998"/>
    <n v="0"/>
    <n v="0"/>
  </r>
  <r>
    <n v="200"/>
    <x v="156"/>
    <s v=""/>
    <x v="346"/>
    <n v="2018"/>
    <n v="25809807"/>
    <x v="64"/>
    <x v="154"/>
    <x v="156"/>
    <n v="7400"/>
    <s v="Herning"/>
    <n v="657"/>
    <n v="163"/>
    <x v="58"/>
    <m/>
    <s v="FJ"/>
    <s v="Fjernvarmeværk"/>
    <n v="353000"/>
    <n v="350030"/>
    <x v="224"/>
    <x v="0"/>
    <s v="fvv"/>
    <d v="2008-01-01T00:00:00"/>
    <m/>
    <n v="8.5"/>
    <n v="0"/>
    <n v="8.5"/>
    <x v="2527"/>
    <n v="10.294"/>
    <n v="10.294"/>
    <n v="0"/>
    <n v="0"/>
    <n v="1"/>
    <n v="0"/>
    <n v="0"/>
    <x v="0"/>
    <x v="0"/>
    <m/>
    <m/>
    <m/>
    <m/>
    <m/>
    <m/>
    <n v="10.915858800000001"/>
    <m/>
    <m/>
    <m/>
    <m/>
    <m/>
    <m/>
    <m/>
    <m/>
    <m/>
    <m/>
    <m/>
    <s v="505892"/>
    <s v="6220959"/>
    <n v="10.915858800000001"/>
    <n v="0"/>
    <n v="0"/>
  </r>
  <r>
    <n v="200"/>
    <x v="156"/>
    <s v=""/>
    <x v="2869"/>
    <n v="2018"/>
    <n v="25809807"/>
    <x v="64"/>
    <x v="154"/>
    <x v="156"/>
    <n v="7400"/>
    <s v="Herning"/>
    <n v="657"/>
    <n v="163"/>
    <x v="58"/>
    <m/>
    <s v="FJ"/>
    <s v="Fjernvarmeværk"/>
    <n v="353000"/>
    <n v="350030"/>
    <x v="1450"/>
    <x v="0"/>
    <s v="fvv"/>
    <d v="2008-01-01T00:00:00"/>
    <m/>
    <n v="10"/>
    <n v="0"/>
    <n v="10"/>
    <x v="2528"/>
    <n v="21.356999999999999"/>
    <n v="21.356999999999999"/>
    <n v="0"/>
    <n v="0"/>
    <n v="1"/>
    <n v="0"/>
    <n v="0"/>
    <x v="0"/>
    <x v="0"/>
    <m/>
    <m/>
    <m/>
    <m/>
    <m/>
    <m/>
    <n v="21.831678"/>
    <m/>
    <m/>
    <m/>
    <m/>
    <m/>
    <m/>
    <m/>
    <m/>
    <m/>
    <m/>
    <m/>
    <s v="505892"/>
    <s v="6220959"/>
    <n v="21.831678"/>
    <n v="0"/>
    <n v="0"/>
  </r>
  <r>
    <n v="202"/>
    <x v="157"/>
    <s v=""/>
    <x v="347"/>
    <n v="2018"/>
    <n v="34681228"/>
    <x v="695"/>
    <x v="155"/>
    <x v="157"/>
    <n v="9320"/>
    <s v="Hjallerup"/>
    <n v="810"/>
    <n v="284"/>
    <x v="65"/>
    <n v="1"/>
    <s v="DC"/>
    <s v="Decentralt værk"/>
    <n v="353000"/>
    <n v="350030"/>
    <x v="115"/>
    <x v="1"/>
    <s v="kvt"/>
    <d v="2012-09-01T00:00:00"/>
    <m/>
    <n v="7.57"/>
    <n v="2.8"/>
    <n v="3.7"/>
    <x v="2529"/>
    <n v="35.735399999999998"/>
    <n v="35.514144000000002"/>
    <n v="28.446120000000001"/>
    <n v="27.664919999999999"/>
    <n v="0.26645455168206328"/>
    <n v="0.73354544831793667"/>
    <n v="0"/>
    <x v="0"/>
    <x v="0"/>
    <m/>
    <m/>
    <m/>
    <m/>
    <m/>
    <m/>
    <n v="67.057214399999992"/>
    <m/>
    <m/>
    <m/>
    <m/>
    <m/>
    <m/>
    <m/>
    <m/>
    <m/>
    <m/>
    <m/>
    <s v="569415,06"/>
    <s v="6336602,02"/>
    <n v="67.057214399999992"/>
    <n v="0"/>
    <n v="0"/>
  </r>
  <r>
    <n v="202"/>
    <x v="157"/>
    <s v=""/>
    <x v="348"/>
    <n v="2018"/>
    <n v="34681228"/>
    <x v="695"/>
    <x v="155"/>
    <x v="157"/>
    <n v="9320"/>
    <s v="Hjallerup"/>
    <n v="810"/>
    <n v="284"/>
    <x v="65"/>
    <n v="1"/>
    <s v="DC"/>
    <s v="Decentralt værk"/>
    <n v="353000"/>
    <n v="350030"/>
    <x v="2"/>
    <x v="0"/>
    <s v="fvv"/>
    <d v="1986-10-01T00:00:00"/>
    <m/>
    <n v="10.8"/>
    <n v="0"/>
    <n v="9"/>
    <x v="2530"/>
    <n v="7.6777199999999999"/>
    <n v="7.6302000000000003"/>
    <n v="0"/>
    <n v="0"/>
    <n v="1"/>
    <n v="0"/>
    <n v="0"/>
    <x v="0"/>
    <x v="0"/>
    <m/>
    <m/>
    <m/>
    <m/>
    <m/>
    <m/>
    <n v="7.7103972000000001"/>
    <m/>
    <m/>
    <m/>
    <m/>
    <m/>
    <m/>
    <m/>
    <m/>
    <m/>
    <m/>
    <m/>
    <s v="569415,06"/>
    <s v="6336602,02"/>
    <n v="7.7103972000000001"/>
    <n v="0"/>
    <n v="0"/>
  </r>
  <r>
    <n v="202"/>
    <x v="157"/>
    <s v=""/>
    <x v="349"/>
    <n v="2018"/>
    <n v="34681228"/>
    <x v="695"/>
    <x v="155"/>
    <x v="157"/>
    <n v="9320"/>
    <s v="Hjallerup"/>
    <n v="810"/>
    <n v="284"/>
    <x v="65"/>
    <n v="1"/>
    <s v="DC"/>
    <s v="Decentralt værk"/>
    <n v="353000"/>
    <n v="350030"/>
    <x v="39"/>
    <x v="5"/>
    <s v="kvt"/>
    <d v="1986-01-01T00:00:00"/>
    <m/>
    <n v="0.13"/>
    <n v="0"/>
    <n v="0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69415,06"/>
    <s v="6336602,02"/>
    <n v="0"/>
    <n v="0"/>
    <n v="0"/>
  </r>
  <r>
    <n v="202"/>
    <x v="157"/>
    <s v=""/>
    <x v="350"/>
    <n v="2018"/>
    <n v="34681228"/>
    <x v="695"/>
    <x v="155"/>
    <x v="157"/>
    <n v="9320"/>
    <s v="Hjallerup"/>
    <n v="810"/>
    <n v="284"/>
    <x v="65"/>
    <n v="1"/>
    <s v="DC"/>
    <s v="Decentralt værk"/>
    <n v="353000"/>
    <n v="350030"/>
    <x v="21"/>
    <x v="1"/>
    <s v="kvt"/>
    <d v="2012-09-01T00:00:00"/>
    <m/>
    <n v="7.57"/>
    <n v="2.8"/>
    <n v="3.7"/>
    <x v="2531"/>
    <n v="35.745480000000001"/>
    <n v="35.524152000000001"/>
    <n v="29.166119999999999"/>
    <n v="28.365120000000001"/>
    <n v="0.26645465435174742"/>
    <n v="0.73354534564825258"/>
    <n v="0"/>
    <x v="0"/>
    <x v="0"/>
    <m/>
    <m/>
    <m/>
    <m/>
    <m/>
    <m/>
    <n v="67.076103599999996"/>
    <m/>
    <m/>
    <m/>
    <m/>
    <m/>
    <m/>
    <m/>
    <m/>
    <m/>
    <m/>
    <m/>
    <s v="569415,06"/>
    <s v="6336602,02"/>
    <n v="67.076103599999996"/>
    <n v="0"/>
    <n v="0"/>
  </r>
  <r>
    <n v="202"/>
    <x v="157"/>
    <s v=""/>
    <x v="351"/>
    <n v="2018"/>
    <n v="34681228"/>
    <x v="695"/>
    <x v="155"/>
    <x v="157"/>
    <n v="9320"/>
    <s v="Hjallerup"/>
    <n v="810"/>
    <n v="284"/>
    <x v="65"/>
    <n v="1"/>
    <s v="DC"/>
    <s v="Decentralt værk"/>
    <n v="353000"/>
    <n v="350030"/>
    <x v="225"/>
    <x v="2"/>
    <s v="fvv"/>
    <d v="2012-05-25T00:00:00"/>
    <m/>
    <n v="6"/>
    <n v="0"/>
    <n v="6"/>
    <x v="2532"/>
    <n v="13.428000000000001"/>
    <n v="13.34484"/>
    <n v="0"/>
    <n v="0"/>
    <n v="1"/>
    <n v="0"/>
    <n v="0"/>
    <x v="0"/>
    <x v="0"/>
    <m/>
    <m/>
    <m/>
    <m/>
    <m/>
    <m/>
    <m/>
    <m/>
    <m/>
    <m/>
    <m/>
    <m/>
    <m/>
    <m/>
    <m/>
    <m/>
    <m/>
    <n v="13.428000000000001"/>
    <s v="569415,06"/>
    <s v="6336602,02"/>
    <n v="0"/>
    <n v="0"/>
    <n v="13.428000000000001"/>
  </r>
  <r>
    <n v="202"/>
    <x v="158"/>
    <s v=""/>
    <x v="352"/>
    <n v="2018"/>
    <n v="34681228"/>
    <x v="695"/>
    <x v="156"/>
    <x v="158"/>
    <n v="9320"/>
    <s v="Hjallerup"/>
    <n v="810"/>
    <n v="284"/>
    <x v="65"/>
    <m/>
    <s v="DC"/>
    <s v="Decentralt værk"/>
    <n v="353000"/>
    <n v="350030"/>
    <x v="226"/>
    <x v="1"/>
    <s v="kvt"/>
    <d v="2007-11-01T00:00:00"/>
    <m/>
    <n v="4.1500000000000004"/>
    <n v="1.82"/>
    <n v="2.06"/>
    <x v="2533"/>
    <n v="7.0322399999999998"/>
    <n v="6.9019199999999996"/>
    <n v="5.5933200000000003"/>
    <n v="5.5933200000000003"/>
    <n v="0.25912248027464274"/>
    <n v="0.7408775197253572"/>
    <n v="0"/>
    <x v="0"/>
    <x v="0"/>
    <m/>
    <m/>
    <m/>
    <m/>
    <m/>
    <m/>
    <n v="13.569336"/>
    <m/>
    <m/>
    <m/>
    <m/>
    <m/>
    <m/>
    <m/>
    <m/>
    <m/>
    <m/>
    <m/>
    <s v="569611,13"/>
    <s v="6341175,4"/>
    <n v="13.569336"/>
    <n v="0"/>
    <n v="0"/>
  </r>
  <r>
    <n v="202"/>
    <x v="158"/>
    <s v=""/>
    <x v="353"/>
    <n v="2018"/>
    <n v="34681228"/>
    <x v="695"/>
    <x v="156"/>
    <x v="158"/>
    <n v="9320"/>
    <s v="Hjallerup"/>
    <n v="810"/>
    <n v="284"/>
    <x v="65"/>
    <m/>
    <s v="DC"/>
    <s v="Decentralt værk"/>
    <n v="353000"/>
    <n v="350030"/>
    <x v="227"/>
    <x v="0"/>
    <s v="fvv"/>
    <d v="1980-01-01T00:00:00"/>
    <m/>
    <n v="2.1"/>
    <n v="0"/>
    <n v="1.85"/>
    <x v="2534"/>
    <n v="4.8113999999999999"/>
    <n v="4.7221200000000003"/>
    <n v="0"/>
    <n v="0"/>
    <n v="1"/>
    <n v="0"/>
    <n v="0"/>
    <x v="0"/>
    <x v="0"/>
    <m/>
    <m/>
    <m/>
    <m/>
    <m/>
    <m/>
    <n v="4.6831752"/>
    <m/>
    <m/>
    <m/>
    <m/>
    <m/>
    <m/>
    <m/>
    <m/>
    <m/>
    <m/>
    <m/>
    <s v="569611,13"/>
    <s v="6341175,4"/>
    <n v="4.6831752"/>
    <n v="0"/>
    <n v="0"/>
  </r>
  <r>
    <n v="202"/>
    <x v="158"/>
    <s v=""/>
    <x v="2870"/>
    <n v="2018"/>
    <n v="34681228"/>
    <x v="695"/>
    <x v="156"/>
    <x v="158"/>
    <n v="9320"/>
    <s v="Hjallerup"/>
    <n v="810"/>
    <n v="284"/>
    <x v="65"/>
    <m/>
    <s v="DC"/>
    <s v="Decentralt værk"/>
    <n v="353000"/>
    <n v="350030"/>
    <x v="1451"/>
    <x v="10"/>
    <s v="fvv"/>
    <d v="2018-11-01T00:00:00"/>
    <m/>
    <n v="0.97499999999999998"/>
    <n v="0"/>
    <n v="1.6"/>
    <x v="2535"/>
    <n v="3.7764000000000002"/>
    <n v="3.7764000000000002"/>
    <n v="0"/>
    <n v="0"/>
    <n v="1"/>
    <n v="0"/>
    <n v="0"/>
    <x v="0"/>
    <x v="0"/>
    <m/>
    <m/>
    <m/>
    <m/>
    <m/>
    <m/>
    <n v="2.7047591999999998"/>
    <m/>
    <m/>
    <m/>
    <m/>
    <m/>
    <m/>
    <m/>
    <m/>
    <m/>
    <m/>
    <m/>
    <s v="569611,13"/>
    <s v="6341175,4"/>
    <n v="2.7047591999999998"/>
    <n v="0"/>
    <n v="0"/>
  </r>
  <r>
    <n v="202"/>
    <x v="159"/>
    <s v=""/>
    <x v="354"/>
    <n v="2018"/>
    <n v="34681228"/>
    <x v="695"/>
    <x v="157"/>
    <x v="159"/>
    <n v="9320"/>
    <s v="Hjallerup"/>
    <n v="810"/>
    <n v="284"/>
    <x v="65"/>
    <m/>
    <s v="FJ"/>
    <s v="Fjernvarmeværk"/>
    <n v="353000"/>
    <n v="350030"/>
    <x v="184"/>
    <x v="0"/>
    <s v="fvv"/>
    <d v="2016-09-01T00:00:00"/>
    <m/>
    <n v="2"/>
    <n v="0"/>
    <n v="1.8"/>
    <x v="2536"/>
    <n v="29.167200000000001"/>
    <n v="29.167200000000001"/>
    <n v="0"/>
    <n v="0"/>
    <n v="1"/>
    <n v="0"/>
    <n v="0"/>
    <x v="0"/>
    <x v="0"/>
    <m/>
    <m/>
    <m/>
    <m/>
    <m/>
    <m/>
    <m/>
    <m/>
    <m/>
    <n v="29.398169999999997"/>
    <m/>
    <m/>
    <m/>
    <m/>
    <m/>
    <m/>
    <m/>
    <m/>
    <s v="569642"/>
    <s v="6337732,99"/>
    <n v="0"/>
    <n v="29.398169999999997"/>
    <n v="0"/>
  </r>
  <r>
    <n v="202"/>
    <x v="159"/>
    <s v=""/>
    <x v="355"/>
    <n v="2018"/>
    <n v="34681228"/>
    <x v="695"/>
    <x v="157"/>
    <x v="159"/>
    <n v="9320"/>
    <s v="Hjallerup"/>
    <n v="810"/>
    <n v="284"/>
    <x v="65"/>
    <m/>
    <s v="FJ"/>
    <s v="Fjernvarmeværk"/>
    <n v="353000"/>
    <n v="350030"/>
    <x v="228"/>
    <x v="3"/>
    <s v="fvv"/>
    <d v="2016-09-01T00:00:00"/>
    <m/>
    <n v="16"/>
    <n v="0"/>
    <n v="16"/>
    <x v="2537"/>
    <n v="39.668399999999998"/>
    <n v="39.668399999999998"/>
    <n v="0"/>
    <n v="0"/>
    <n v="1"/>
    <n v="0"/>
    <n v="0"/>
    <x v="0"/>
    <x v="0"/>
    <m/>
    <m/>
    <m/>
    <m/>
    <m/>
    <m/>
    <m/>
    <m/>
    <m/>
    <m/>
    <m/>
    <m/>
    <m/>
    <m/>
    <m/>
    <n v="39.668399999999998"/>
    <m/>
    <m/>
    <s v="569642"/>
    <s v="6337732,99"/>
    <n v="0"/>
    <n v="39.668399999999998"/>
    <n v="0"/>
  </r>
  <r>
    <n v="203"/>
    <x v="160"/>
    <s v=""/>
    <x v="356"/>
    <n v="2018"/>
    <n v="12389132"/>
    <x v="66"/>
    <x v="158"/>
    <x v="160"/>
    <n v="6230"/>
    <s v="Rødekro"/>
    <n v="580"/>
    <n v="117"/>
    <x v="66"/>
    <m/>
    <s v="DC"/>
    <s v="Decentralt værk"/>
    <n v="353000"/>
    <n v="350030"/>
    <x v="229"/>
    <x v="8"/>
    <s v="kvt"/>
    <d v="1997-09-01T00:00:00"/>
    <m/>
    <n v="4"/>
    <n v="0.6"/>
    <n v="3.4"/>
    <x v="2538"/>
    <n v="64.897199999999998"/>
    <n v="64.897199999999998"/>
    <n v="7.5095999999999998"/>
    <n v="7.5095999999999998"/>
    <n v="0.39998767319165723"/>
    <n v="0.60001232680834282"/>
    <n v="0"/>
    <x v="0"/>
    <x v="0"/>
    <m/>
    <m/>
    <m/>
    <m/>
    <m/>
    <m/>
    <m/>
    <m/>
    <m/>
    <m/>
    <n v="81.123999999999995"/>
    <m/>
    <m/>
    <m/>
    <m/>
    <m/>
    <m/>
    <m/>
    <s v="520151"/>
    <s v="6098103"/>
    <n v="0"/>
    <n v="81.123999999999995"/>
    <n v="0"/>
  </r>
  <r>
    <n v="203"/>
    <x v="160"/>
    <s v=""/>
    <x v="357"/>
    <n v="2018"/>
    <n v="12389132"/>
    <x v="66"/>
    <x v="158"/>
    <x v="160"/>
    <n v="6230"/>
    <s v="Rødekro"/>
    <n v="580"/>
    <n v="117"/>
    <x v="66"/>
    <m/>
    <s v="DC"/>
    <s v="Decentralt værk"/>
    <n v="353000"/>
    <n v="350030"/>
    <x v="3"/>
    <x v="0"/>
    <s v="fvv"/>
    <d v="2009-01-05T00:00:00"/>
    <m/>
    <n v="0.95"/>
    <n v="0"/>
    <n v="0.8"/>
    <x v="2539"/>
    <n v="3.1067999999999998"/>
    <n v="2.9843999999999999"/>
    <n v="0"/>
    <n v="0"/>
    <n v="1"/>
    <n v="0"/>
    <n v="0"/>
    <x v="0"/>
    <x v="0"/>
    <m/>
    <m/>
    <m/>
    <m/>
    <m/>
    <m/>
    <m/>
    <m/>
    <m/>
    <m/>
    <n v="3.6549999999999998"/>
    <m/>
    <m/>
    <m/>
    <m/>
    <m/>
    <m/>
    <m/>
    <s v="520151"/>
    <s v="6098103"/>
    <n v="0"/>
    <n v="3.6549999999999998"/>
    <n v="0"/>
  </r>
  <r>
    <n v="203"/>
    <x v="160"/>
    <s v=""/>
    <x v="358"/>
    <n v="2018"/>
    <n v="12389132"/>
    <x v="66"/>
    <x v="158"/>
    <x v="160"/>
    <n v="6230"/>
    <s v="Rødekro"/>
    <n v="580"/>
    <n v="117"/>
    <x v="66"/>
    <m/>
    <s v="DC"/>
    <s v="Decentralt værk"/>
    <n v="353000"/>
    <n v="350030"/>
    <x v="69"/>
    <x v="0"/>
    <s v="fvv"/>
    <d v="2013-03-28T00:00:00"/>
    <m/>
    <n v="6.15"/>
    <n v="0"/>
    <n v="5.9"/>
    <x v="2540"/>
    <n v="4.3200000000000001E-3"/>
    <n v="4.3200000000000001E-3"/>
    <n v="0"/>
    <n v="0"/>
    <n v="1"/>
    <n v="0"/>
    <n v="0"/>
    <x v="0"/>
    <x v="0"/>
    <m/>
    <m/>
    <m/>
    <n v="8.2500999999999998E-3"/>
    <m/>
    <m/>
    <m/>
    <m/>
    <m/>
    <m/>
    <m/>
    <m/>
    <m/>
    <m/>
    <m/>
    <m/>
    <m/>
    <m/>
    <s v="520151"/>
    <s v="6098103"/>
    <n v="8.2500999999999998E-3"/>
    <n v="0"/>
    <n v="0"/>
  </r>
  <r>
    <n v="204"/>
    <x v="161"/>
    <s v=""/>
    <x v="359"/>
    <n v="2018"/>
    <n v="64544616"/>
    <x v="67"/>
    <x v="159"/>
    <x v="161"/>
    <n v="9800"/>
    <s v="Hjørring"/>
    <n v="860"/>
    <n v="298"/>
    <x v="67"/>
    <m/>
    <s v="FJ"/>
    <s v="Fjernvarmeværk"/>
    <n v="353000"/>
    <n v="350030"/>
    <x v="230"/>
    <x v="0"/>
    <s v="fvv"/>
    <d v="1960-01-01T00:00:00"/>
    <m/>
    <n v="18.440000000000001"/>
    <n v="0"/>
    <n v="16.3"/>
    <x v="2541"/>
    <n v="0.39794400000000002"/>
    <n v="0.389988"/>
    <n v="0"/>
    <n v="0"/>
    <n v="1"/>
    <n v="0"/>
    <n v="0"/>
    <x v="0"/>
    <x v="0"/>
    <m/>
    <m/>
    <m/>
    <m/>
    <m/>
    <m/>
    <n v="0.3790116"/>
    <m/>
    <m/>
    <m/>
    <m/>
    <m/>
    <m/>
    <m/>
    <m/>
    <m/>
    <m/>
    <m/>
    <s v="558710,86"/>
    <s v="6369134,67"/>
    <n v="0.3790116"/>
    <n v="0"/>
    <n v="0"/>
  </r>
  <r>
    <n v="204"/>
    <x v="162"/>
    <s v=""/>
    <x v="360"/>
    <n v="2018"/>
    <n v="64544616"/>
    <x v="67"/>
    <x v="160"/>
    <x v="162"/>
    <n v="9800"/>
    <s v="Hjørring"/>
    <n v="860"/>
    <n v="298"/>
    <x v="67"/>
    <n v="1"/>
    <s v="DC"/>
    <s v="Decentralt værk"/>
    <n v="353000"/>
    <n v="350030"/>
    <x v="231"/>
    <x v="0"/>
    <s v="fvv"/>
    <d v="2004-02-01T00:00:00"/>
    <m/>
    <n v="20"/>
    <n v="0"/>
    <n v="18"/>
    <x v="2542"/>
    <n v="39.938400000000001"/>
    <n v="38.941200000000002"/>
    <n v="0"/>
    <n v="0"/>
    <n v="1"/>
    <n v="0"/>
    <n v="0"/>
    <x v="0"/>
    <x v="0"/>
    <m/>
    <m/>
    <m/>
    <m/>
    <m/>
    <m/>
    <m/>
    <m/>
    <m/>
    <m/>
    <m/>
    <m/>
    <n v="40.158492500000001"/>
    <m/>
    <m/>
    <m/>
    <m/>
    <m/>
    <s v="561912,03"/>
    <s v="6368388,9"/>
    <n v="0"/>
    <n v="40.158492500000001"/>
    <n v="0"/>
  </r>
  <r>
    <n v="204"/>
    <x v="162"/>
    <s v=""/>
    <x v="361"/>
    <n v="2018"/>
    <n v="64544616"/>
    <x v="67"/>
    <x v="160"/>
    <x v="162"/>
    <n v="9800"/>
    <s v="Hjørring"/>
    <n v="860"/>
    <n v="298"/>
    <x v="67"/>
    <n v="1"/>
    <s v="DC"/>
    <s v="Decentralt værk"/>
    <n v="353000"/>
    <n v="350030"/>
    <x v="232"/>
    <x v="9"/>
    <s v="kvt"/>
    <d v="1996-01-01T00:00:00"/>
    <m/>
    <n v="132"/>
    <n v="56.15"/>
    <n v="48.2"/>
    <x v="2543"/>
    <n v="1.2851999999999999"/>
    <n v="1.2527999999999999"/>
    <n v="0.74880000000000002"/>
    <n v="0.73368"/>
    <n v="0.24306879459665559"/>
    <n v="0.75693120540334435"/>
    <n v="0"/>
    <x v="0"/>
    <x v="0"/>
    <m/>
    <m/>
    <m/>
    <m/>
    <m/>
    <m/>
    <n v="2.6436959999999998"/>
    <m/>
    <m/>
    <m/>
    <m/>
    <m/>
    <m/>
    <m/>
    <m/>
    <m/>
    <m/>
    <m/>
    <s v="561912,03"/>
    <s v="6368388,9"/>
    <n v="2.6436959999999998"/>
    <n v="0"/>
    <n v="0"/>
  </r>
  <r>
    <n v="204"/>
    <x v="162"/>
    <s v=""/>
    <x v="362"/>
    <n v="2018"/>
    <n v="64544616"/>
    <x v="67"/>
    <x v="160"/>
    <x v="162"/>
    <n v="9800"/>
    <s v="Hjørring"/>
    <n v="860"/>
    <n v="298"/>
    <x v="67"/>
    <n v="1"/>
    <s v="DC"/>
    <s v="Decentralt værk"/>
    <n v="353000"/>
    <n v="350030"/>
    <x v="233"/>
    <x v="5"/>
    <s v="kvt"/>
    <d v="1996-01-01T00:00:00"/>
    <m/>
    <n v="0.14000000000000001"/>
    <n v="0"/>
    <n v="0"/>
    <x v="2544"/>
    <n v="0"/>
    <n v="0"/>
    <n v="0"/>
    <n v="0"/>
    <n v="1"/>
    <n v="0"/>
    <n v="0"/>
    <x v="0"/>
    <x v="0"/>
    <m/>
    <m/>
    <m/>
    <n v="1.0761E-3"/>
    <m/>
    <m/>
    <m/>
    <m/>
    <m/>
    <m/>
    <m/>
    <m/>
    <m/>
    <m/>
    <m/>
    <m/>
    <m/>
    <m/>
    <s v="561912,03"/>
    <s v="6368388,9"/>
    <n v="1.0761E-3"/>
    <n v="0"/>
    <n v="0"/>
  </r>
  <r>
    <n v="204"/>
    <x v="162"/>
    <s v=""/>
    <x v="363"/>
    <n v="2018"/>
    <n v="64544616"/>
    <x v="67"/>
    <x v="160"/>
    <x v="162"/>
    <n v="9800"/>
    <s v="Hjørring"/>
    <n v="860"/>
    <n v="298"/>
    <x v="67"/>
    <n v="1"/>
    <s v="DC"/>
    <s v="Decentralt værk"/>
    <n v="353000"/>
    <n v="350030"/>
    <x v="234"/>
    <x v="0"/>
    <s v="fvv"/>
    <d v="2014-02-10T00:00:00"/>
    <m/>
    <n v="25"/>
    <n v="0"/>
    <n v="25"/>
    <x v="2545"/>
    <n v="361.64159999999998"/>
    <n v="352.60199999999998"/>
    <n v="0"/>
    <n v="0"/>
    <n v="1"/>
    <n v="0"/>
    <n v="0"/>
    <x v="0"/>
    <x v="0"/>
    <m/>
    <m/>
    <m/>
    <m/>
    <m/>
    <m/>
    <m/>
    <m/>
    <m/>
    <n v="0"/>
    <n v="342.70925045246997"/>
    <n v="0"/>
    <n v="0"/>
    <m/>
    <m/>
    <m/>
    <m/>
    <m/>
    <s v="561912,03"/>
    <s v="6368388,9"/>
    <n v="0"/>
    <n v="342.70925045246997"/>
    <n v="0"/>
  </r>
  <r>
    <n v="204"/>
    <x v="162"/>
    <s v=""/>
    <x v="364"/>
    <n v="2018"/>
    <n v="64544616"/>
    <x v="67"/>
    <x v="160"/>
    <x v="162"/>
    <n v="9800"/>
    <s v="Hjørring"/>
    <n v="860"/>
    <n v="298"/>
    <x v="67"/>
    <n v="1"/>
    <s v="DC"/>
    <s v="Decentralt værk"/>
    <n v="353000"/>
    <n v="350030"/>
    <x v="235"/>
    <x v="5"/>
    <s v="kvt"/>
    <d v="2014-02-17T00:00:00"/>
    <m/>
    <n v="0.15"/>
    <n v="0"/>
    <n v="0"/>
    <x v="229"/>
    <n v="0"/>
    <n v="0"/>
    <n v="0"/>
    <n v="0"/>
    <n v="1"/>
    <n v="0"/>
    <n v="0"/>
    <x v="0"/>
    <x v="0"/>
    <m/>
    <m/>
    <m/>
    <n v="3.5870000000000003E-3"/>
    <m/>
    <m/>
    <m/>
    <m/>
    <m/>
    <m/>
    <m/>
    <m/>
    <m/>
    <m/>
    <m/>
    <m/>
    <m/>
    <m/>
    <s v="561912,03"/>
    <s v="6368388,9"/>
    <n v="3.5870000000000003E-3"/>
    <n v="0"/>
    <n v="0"/>
  </r>
  <r>
    <n v="204"/>
    <x v="163"/>
    <s v=""/>
    <x v="365"/>
    <n v="2018"/>
    <n v="64544616"/>
    <x v="67"/>
    <x v="161"/>
    <x v="163"/>
    <n v="9800"/>
    <s v="Hjørring"/>
    <n v="860"/>
    <n v="298"/>
    <x v="67"/>
    <m/>
    <s v="FJ"/>
    <s v="Fjernvarmeværk"/>
    <n v="353000"/>
    <n v="350030"/>
    <x v="236"/>
    <x v="0"/>
    <s v="fvv"/>
    <d v="1963-01-01T00:00:00"/>
    <m/>
    <n v="8.8000000000000007"/>
    <n v="0"/>
    <n v="7"/>
    <x v="2546"/>
    <n v="1.1397600000000001"/>
    <n v="1.1169359999999999"/>
    <n v="0"/>
    <n v="0"/>
    <n v="1"/>
    <n v="0"/>
    <n v="0"/>
    <x v="0"/>
    <x v="0"/>
    <m/>
    <m/>
    <m/>
    <m/>
    <m/>
    <m/>
    <n v="1.2388068000000001"/>
    <m/>
    <m/>
    <m/>
    <m/>
    <m/>
    <m/>
    <m/>
    <m/>
    <m/>
    <m/>
    <m/>
    <s v="559333,29"/>
    <s v="6371214,72"/>
    <n v="1.2388068000000001"/>
    <n v="0"/>
    <n v="0"/>
  </r>
  <r>
    <n v="204"/>
    <x v="164"/>
    <s v=""/>
    <x v="366"/>
    <n v="2018"/>
    <n v="64544616"/>
    <x v="67"/>
    <x v="162"/>
    <x v="164"/>
    <n v="9800"/>
    <s v="Hjørring"/>
    <n v="860"/>
    <n v="298"/>
    <x v="67"/>
    <m/>
    <s v="FJ"/>
    <s v="Fjernvarmeværk"/>
    <n v="353000"/>
    <n v="350030"/>
    <x v="237"/>
    <x v="0"/>
    <s v="fvv"/>
    <d v="1972-01-01T00:00:00"/>
    <m/>
    <n v="5.86"/>
    <n v="0"/>
    <n v="5.3"/>
    <x v="2547"/>
    <n v="16.986239999999999"/>
    <n v="16.646508000000001"/>
    <n v="0"/>
    <n v="0"/>
    <n v="1"/>
    <n v="0"/>
    <n v="0"/>
    <x v="0"/>
    <x v="0"/>
    <m/>
    <m/>
    <m/>
    <m/>
    <m/>
    <m/>
    <n v="16.889400000000002"/>
    <m/>
    <m/>
    <m/>
    <m/>
    <m/>
    <m/>
    <m/>
    <m/>
    <m/>
    <m/>
    <m/>
    <s v="560793"/>
    <s v="6366661"/>
    <n v="16.889400000000002"/>
    <n v="0"/>
    <n v="0"/>
  </r>
  <r>
    <n v="204"/>
    <x v="165"/>
    <s v=""/>
    <x v="367"/>
    <n v="2018"/>
    <n v="64544616"/>
    <x v="67"/>
    <x v="163"/>
    <x v="165"/>
    <n v="9800"/>
    <s v="Hjørring"/>
    <n v="860"/>
    <n v="298"/>
    <x v="67"/>
    <m/>
    <s v="FJ"/>
    <s v="Fjernvarmeværk"/>
    <n v="353000"/>
    <n v="350030"/>
    <x v="238"/>
    <x v="0"/>
    <s v="fvv"/>
    <d v="1974-01-01T00:00:00"/>
    <m/>
    <n v="8.8000000000000007"/>
    <n v="0"/>
    <n v="7"/>
    <x v="2548"/>
    <n v="2.856636"/>
    <n v="2.7994680000000001"/>
    <n v="0"/>
    <n v="0"/>
    <n v="1"/>
    <n v="0"/>
    <n v="0"/>
    <x v="0"/>
    <x v="0"/>
    <m/>
    <m/>
    <m/>
    <m/>
    <m/>
    <m/>
    <n v="2.7205992000000001"/>
    <m/>
    <m/>
    <m/>
    <m/>
    <m/>
    <m/>
    <m/>
    <m/>
    <m/>
    <m/>
    <m/>
    <s v="558414,62"/>
    <s v="6368364,28"/>
    <n v="2.7205992000000001"/>
    <n v="0"/>
    <n v="0"/>
  </r>
  <r>
    <n v="204"/>
    <x v="166"/>
    <s v=""/>
    <x v="368"/>
    <n v="2018"/>
    <n v="64544616"/>
    <x v="67"/>
    <x v="164"/>
    <x v="166"/>
    <n v="9800"/>
    <s v="Hjørring"/>
    <n v="860"/>
    <n v="298"/>
    <x v="67"/>
    <n v="1"/>
    <s v="FJ"/>
    <s v="Fjernvarmeværk"/>
    <n v="353000"/>
    <n v="350030"/>
    <x v="239"/>
    <x v="0"/>
    <s v="fvv"/>
    <d v="1964-01-01T00:00:00"/>
    <m/>
    <n v="8.01"/>
    <n v="0"/>
    <n v="7.21"/>
    <x v="2549"/>
    <n v="47.833559999999999"/>
    <n v="46.876896000000002"/>
    <n v="0"/>
    <n v="0"/>
    <n v="1"/>
    <n v="0"/>
    <n v="0"/>
    <x v="0"/>
    <x v="0"/>
    <m/>
    <m/>
    <m/>
    <m/>
    <m/>
    <m/>
    <n v="46.409061600000001"/>
    <m/>
    <m/>
    <m/>
    <m/>
    <m/>
    <m/>
    <m/>
    <m/>
    <m/>
    <m/>
    <m/>
    <s v="559478,26"/>
    <s v="6368568,7"/>
    <n v="46.409061600000001"/>
    <n v="0"/>
    <n v="0"/>
  </r>
  <r>
    <n v="204"/>
    <x v="166"/>
    <s v=""/>
    <x v="369"/>
    <n v="2018"/>
    <n v="64544616"/>
    <x v="67"/>
    <x v="164"/>
    <x v="166"/>
    <n v="9800"/>
    <s v="Hjørring"/>
    <n v="860"/>
    <n v="298"/>
    <x v="67"/>
    <n v="1"/>
    <s v="FJ"/>
    <s v="Fjernvarmeværk"/>
    <n v="353000"/>
    <n v="350030"/>
    <x v="239"/>
    <x v="0"/>
    <s v="fvv"/>
    <d v="2012-01-01T00:00:00"/>
    <m/>
    <n v="7.78"/>
    <n v="0"/>
    <n v="7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59478,26"/>
    <s v="6368568,7"/>
    <n v="0"/>
    <n v="0"/>
    <n v="0"/>
  </r>
  <r>
    <n v="204"/>
    <x v="166"/>
    <s v=""/>
    <x v="370"/>
    <n v="2018"/>
    <n v="64544616"/>
    <x v="67"/>
    <x v="164"/>
    <x v="166"/>
    <n v="9800"/>
    <s v="Hjørring"/>
    <n v="860"/>
    <n v="298"/>
    <x v="67"/>
    <n v="1"/>
    <s v="FJ"/>
    <s v="Fjernvarmeværk"/>
    <n v="353000"/>
    <n v="350030"/>
    <x v="239"/>
    <x v="0"/>
    <s v="fvv"/>
    <d v="2012-01-01T00:00:00"/>
    <m/>
    <n v="10.64"/>
    <n v="0"/>
    <n v="9.58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59478,26"/>
    <s v="6368568,7"/>
    <n v="0"/>
    <n v="0"/>
    <n v="0"/>
  </r>
  <r>
    <n v="205"/>
    <x v="167"/>
    <s v=""/>
    <x v="371"/>
    <n v="2018"/>
    <n v="41429615"/>
    <x v="68"/>
    <x v="165"/>
    <x v="167"/>
    <n v="9500"/>
    <s v="Hobro"/>
    <n v="846"/>
    <n v="300"/>
    <x v="68"/>
    <m/>
    <s v="FJ"/>
    <s v="Fjernvarmeværk"/>
    <n v="353000"/>
    <n v="350030"/>
    <x v="240"/>
    <x v="0"/>
    <s v="fvv"/>
    <d v="1965-01-01T00:00:00"/>
    <m/>
    <n v="19.260000000000002"/>
    <n v="0"/>
    <n v="19"/>
    <x v="2550"/>
    <n v="6.1848000000000001"/>
    <n v="6.1848000000000001"/>
    <n v="0"/>
    <n v="0"/>
    <n v="1"/>
    <n v="0"/>
    <n v="0"/>
    <x v="0"/>
    <x v="0"/>
    <m/>
    <n v="7.2763500000000008"/>
    <m/>
    <m/>
    <m/>
    <m/>
    <m/>
    <m/>
    <m/>
    <m/>
    <m/>
    <m/>
    <m/>
    <m/>
    <m/>
    <m/>
    <m/>
    <m/>
    <s v="548592,3"/>
    <s v="6278069,94"/>
    <n v="7.2763500000000008"/>
    <n v="0"/>
    <n v="0"/>
  </r>
  <r>
    <n v="205"/>
    <x v="168"/>
    <s v=""/>
    <x v="372"/>
    <n v="2018"/>
    <n v="41429615"/>
    <x v="68"/>
    <x v="166"/>
    <x v="168"/>
    <n v="9500"/>
    <s v="Hobro"/>
    <n v="846"/>
    <n v="300"/>
    <x v="68"/>
    <m/>
    <s v="FJ"/>
    <s v="Fjernvarmeværk"/>
    <n v="353000"/>
    <n v="350030"/>
    <x v="241"/>
    <x v="0"/>
    <s v="fvv"/>
    <d v="2009-12-03T00:00:00"/>
    <m/>
    <n v="6.6"/>
    <n v="0"/>
    <n v="6"/>
    <x v="2551"/>
    <n v="2.7264599999999999"/>
    <n v="2.7264599999999999"/>
    <n v="0"/>
    <n v="0"/>
    <n v="1"/>
    <n v="0"/>
    <n v="0"/>
    <x v="0"/>
    <x v="0"/>
    <m/>
    <n v="0"/>
    <m/>
    <n v="3.2103649999999999"/>
    <m/>
    <m/>
    <m/>
    <m/>
    <m/>
    <m/>
    <m/>
    <m/>
    <m/>
    <n v="0"/>
    <m/>
    <m/>
    <m/>
    <m/>
    <s v="549087"/>
    <s v="6279306"/>
    <n v="3.2103649999999999"/>
    <n v="0"/>
    <n v="0"/>
  </r>
  <r>
    <n v="205"/>
    <x v="168"/>
    <s v=""/>
    <x v="373"/>
    <n v="2018"/>
    <n v="41429615"/>
    <x v="68"/>
    <x v="166"/>
    <x v="168"/>
    <n v="9500"/>
    <s v="Hobro"/>
    <n v="846"/>
    <n v="300"/>
    <x v="68"/>
    <m/>
    <s v="FJ"/>
    <s v="Fjernvarmeværk"/>
    <n v="353000"/>
    <n v="350030"/>
    <x v="242"/>
    <x v="0"/>
    <s v="fvv"/>
    <d v="2017-12-01T00:00:00"/>
    <m/>
    <n v="11.3"/>
    <n v="0"/>
    <n v="13"/>
    <x v="2552"/>
    <n v="200.17080000000001"/>
    <n v="196.86600000000001"/>
    <n v="0"/>
    <n v="0"/>
    <n v="1"/>
    <n v="0"/>
    <n v="0"/>
    <x v="0"/>
    <x v="0"/>
    <m/>
    <m/>
    <m/>
    <m/>
    <m/>
    <m/>
    <m/>
    <m/>
    <m/>
    <m/>
    <n v="174.05879999999999"/>
    <m/>
    <m/>
    <m/>
    <m/>
    <m/>
    <m/>
    <m/>
    <s v="549087"/>
    <s v="6279306"/>
    <n v="0"/>
    <n v="174.05879999999999"/>
    <n v="0"/>
  </r>
  <r>
    <n v="206"/>
    <x v="169"/>
    <s v=""/>
    <x v="374"/>
    <n v="2018"/>
    <n v="39901811"/>
    <x v="69"/>
    <x v="167"/>
    <x v="169"/>
    <n v="8270"/>
    <s v="Højbjerg"/>
    <n v="751"/>
    <n v="206"/>
    <x v="69"/>
    <n v="1"/>
    <s v="FJ"/>
    <s v="Fjernvarmeværk"/>
    <n v="353000"/>
    <n v="350030"/>
    <x v="13"/>
    <x v="0"/>
    <s v="fvv"/>
    <d v="1967-01-01T00:00:00"/>
    <m/>
    <n v="3.7"/>
    <n v="0"/>
    <n v="3.7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72861,43"/>
    <s v="6219447,5"/>
    <n v="0"/>
    <n v="0"/>
    <n v="0"/>
  </r>
  <r>
    <n v="206"/>
    <x v="169"/>
    <s v=""/>
    <x v="375"/>
    <n v="2018"/>
    <n v="39901811"/>
    <x v="69"/>
    <x v="167"/>
    <x v="169"/>
    <n v="8270"/>
    <s v="Højbjerg"/>
    <n v="751"/>
    <n v="206"/>
    <x v="69"/>
    <n v="1"/>
    <s v="FJ"/>
    <s v="Fjernvarmeværk"/>
    <n v="353000"/>
    <n v="350030"/>
    <x v="16"/>
    <x v="0"/>
    <s v="fvv"/>
    <d v="1997-01-01T00:00:00"/>
    <m/>
    <n v="12"/>
    <n v="0"/>
    <n v="12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72861,43"/>
    <s v="6219447,5"/>
    <n v="0"/>
    <n v="0"/>
    <n v="0"/>
  </r>
  <r>
    <n v="206"/>
    <x v="169"/>
    <s v=""/>
    <x v="376"/>
    <n v="2018"/>
    <n v="39901811"/>
    <x v="69"/>
    <x v="167"/>
    <x v="169"/>
    <n v="8270"/>
    <s v="Højbjerg"/>
    <n v="751"/>
    <n v="206"/>
    <x v="69"/>
    <n v="1"/>
    <s v="FJ"/>
    <s v="Fjernvarmeværk"/>
    <n v="353000"/>
    <n v="350030"/>
    <x v="76"/>
    <x v="0"/>
    <s v="fvv"/>
    <d v="1971-01-01T00:00:00"/>
    <m/>
    <n v="9.3000000000000007"/>
    <n v="0"/>
    <n v="9.3000000000000007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72861,43"/>
    <s v="6219447,5"/>
    <n v="0"/>
    <n v="0"/>
    <n v="0"/>
  </r>
  <r>
    <n v="208"/>
    <x v="170"/>
    <s v=""/>
    <x v="377"/>
    <n v="2018"/>
    <n v="26704065"/>
    <x v="70"/>
    <x v="168"/>
    <x v="170"/>
    <n v="7500"/>
    <s v="Holstebro"/>
    <n v="661"/>
    <n v="172"/>
    <x v="70"/>
    <n v="1"/>
    <s v="FJ"/>
    <s v="Fjernvarmeværk"/>
    <n v="353000"/>
    <n v="350030"/>
    <x v="13"/>
    <x v="0"/>
    <s v="fvv"/>
    <d v="1963-01-01T00:00:00"/>
    <m/>
    <n v="3.5"/>
    <n v="0"/>
    <n v="3.5"/>
    <x v="21"/>
    <n v="0"/>
    <n v="0"/>
    <n v="0"/>
    <n v="0"/>
    <n v="1"/>
    <n v="0"/>
    <n v="0"/>
    <x v="0"/>
    <x v="0"/>
    <m/>
    <m/>
    <m/>
    <m/>
    <m/>
    <m/>
    <m/>
    <m/>
    <m/>
    <m/>
    <m/>
    <m/>
    <m/>
    <m/>
    <m/>
    <m/>
    <m/>
    <m/>
    <s v="476170,74"/>
    <s v="6245745,29"/>
    <n v="0"/>
    <n v="0"/>
    <n v="0"/>
  </r>
  <r>
    <n v="208"/>
    <x v="170"/>
    <s v=""/>
    <x v="378"/>
    <n v="2018"/>
    <n v="26704065"/>
    <x v="70"/>
    <x v="168"/>
    <x v="170"/>
    <n v="7500"/>
    <s v="Holstebro"/>
    <n v="661"/>
    <n v="172"/>
    <x v="70"/>
    <n v="1"/>
    <s v="FJ"/>
    <s v="Fjernvarmeværk"/>
    <n v="353000"/>
    <n v="350030"/>
    <x v="16"/>
    <x v="0"/>
    <s v="fvv"/>
    <d v="1963-01-01T00:00:00"/>
    <m/>
    <n v="7.3"/>
    <n v="0"/>
    <n v="7.3"/>
    <x v="21"/>
    <n v="0"/>
    <n v="0"/>
    <n v="0"/>
    <n v="0"/>
    <n v="1"/>
    <n v="0"/>
    <n v="0"/>
    <x v="0"/>
    <x v="0"/>
    <m/>
    <m/>
    <m/>
    <m/>
    <m/>
    <m/>
    <m/>
    <m/>
    <m/>
    <m/>
    <m/>
    <m/>
    <m/>
    <m/>
    <m/>
    <m/>
    <m/>
    <m/>
    <s v="476170,74"/>
    <s v="6245745,29"/>
    <n v="0"/>
    <n v="0"/>
    <n v="0"/>
  </r>
  <r>
    <n v="208"/>
    <x v="170"/>
    <s v=""/>
    <x v="379"/>
    <n v="2018"/>
    <n v="26704065"/>
    <x v="70"/>
    <x v="168"/>
    <x v="170"/>
    <n v="7500"/>
    <s v="Holstebro"/>
    <n v="661"/>
    <n v="172"/>
    <x v="70"/>
    <n v="1"/>
    <s v="FJ"/>
    <s v="Fjernvarmeværk"/>
    <n v="353000"/>
    <n v="350030"/>
    <x v="76"/>
    <x v="0"/>
    <s v="fvv"/>
    <d v="1964-01-01T00:00:00"/>
    <m/>
    <n v="7.3"/>
    <n v="0"/>
    <n v="7.3"/>
    <x v="2553"/>
    <n v="0.8982"/>
    <n v="0.8982"/>
    <n v="0"/>
    <n v="0"/>
    <n v="1"/>
    <n v="0"/>
    <n v="0"/>
    <x v="0"/>
    <x v="0"/>
    <m/>
    <m/>
    <m/>
    <m/>
    <m/>
    <m/>
    <n v="0.97800120000000001"/>
    <m/>
    <m/>
    <m/>
    <m/>
    <m/>
    <m/>
    <m/>
    <m/>
    <m/>
    <m/>
    <m/>
    <s v="476170,74"/>
    <s v="6245745,29"/>
    <n v="0.97800120000000001"/>
    <n v="0"/>
    <n v="0"/>
  </r>
  <r>
    <n v="208"/>
    <x v="170"/>
    <s v=""/>
    <x v="380"/>
    <n v="2018"/>
    <n v="26704065"/>
    <x v="70"/>
    <x v="168"/>
    <x v="170"/>
    <n v="7500"/>
    <s v="Holstebro"/>
    <n v="661"/>
    <n v="172"/>
    <x v="70"/>
    <n v="1"/>
    <s v="FJ"/>
    <s v="Fjernvarmeværk"/>
    <n v="353000"/>
    <n v="350030"/>
    <x v="4"/>
    <x v="0"/>
    <s v="fvv"/>
    <d v="1965-01-01T00:00:00"/>
    <m/>
    <n v="7.3"/>
    <n v="0"/>
    <n v="7.3"/>
    <x v="2554"/>
    <n v="4.8657599999999999"/>
    <n v="4.8657599999999999"/>
    <n v="0"/>
    <n v="0"/>
    <n v="1"/>
    <n v="0"/>
    <n v="0"/>
    <x v="0"/>
    <x v="0"/>
    <m/>
    <m/>
    <m/>
    <m/>
    <m/>
    <m/>
    <n v="5.2986779999999998"/>
    <m/>
    <m/>
    <m/>
    <m/>
    <m/>
    <m/>
    <m/>
    <m/>
    <m/>
    <m/>
    <m/>
    <s v="476170,74"/>
    <s v="6245745,29"/>
    <n v="5.2986779999999998"/>
    <n v="0"/>
    <n v="0"/>
  </r>
  <r>
    <n v="208"/>
    <x v="170"/>
    <s v=""/>
    <x v="381"/>
    <n v="2018"/>
    <n v="26704065"/>
    <x v="70"/>
    <x v="168"/>
    <x v="170"/>
    <n v="7500"/>
    <s v="Holstebro"/>
    <n v="661"/>
    <n v="172"/>
    <x v="70"/>
    <n v="1"/>
    <s v="FJ"/>
    <s v="Fjernvarmeværk"/>
    <n v="353000"/>
    <n v="350030"/>
    <x v="6"/>
    <x v="0"/>
    <s v="fvv"/>
    <d v="1966-01-01T00:00:00"/>
    <m/>
    <n v="7.3"/>
    <n v="0"/>
    <n v="7.3"/>
    <x v="2555"/>
    <n v="6.0303599999999999"/>
    <n v="6.0303599999999999"/>
    <n v="0"/>
    <n v="0"/>
    <n v="1"/>
    <n v="0"/>
    <n v="0"/>
    <x v="0"/>
    <x v="0"/>
    <m/>
    <m/>
    <m/>
    <m/>
    <m/>
    <m/>
    <n v="6.5669867999999996"/>
    <m/>
    <m/>
    <m/>
    <m/>
    <m/>
    <m/>
    <m/>
    <m/>
    <m/>
    <m/>
    <m/>
    <s v="476170,74"/>
    <s v="6245745,29"/>
    <n v="6.5669867999999996"/>
    <n v="0"/>
    <n v="0"/>
  </r>
  <r>
    <n v="208"/>
    <x v="171"/>
    <s v=""/>
    <x v="382"/>
    <n v="2018"/>
    <n v="26704065"/>
    <x v="70"/>
    <x v="169"/>
    <x v="171"/>
    <n v="7500"/>
    <s v="Holstebro"/>
    <n v="661"/>
    <n v="172"/>
    <x v="70"/>
    <n v="1"/>
    <s v="FJ"/>
    <s v="Fjernvarmeværk"/>
    <n v="353000"/>
    <n v="350030"/>
    <x v="13"/>
    <x v="0"/>
    <s v="fvv"/>
    <d v="1967-01-01T00:00:00"/>
    <m/>
    <n v="7.3"/>
    <n v="0"/>
    <n v="7.3"/>
    <x v="21"/>
    <n v="0"/>
    <n v="0"/>
    <n v="0"/>
    <n v="0"/>
    <n v="1"/>
    <n v="0"/>
    <n v="0"/>
    <x v="0"/>
    <x v="0"/>
    <m/>
    <m/>
    <m/>
    <n v="0"/>
    <m/>
    <n v="0"/>
    <m/>
    <m/>
    <m/>
    <m/>
    <m/>
    <m/>
    <m/>
    <m/>
    <m/>
    <m/>
    <m/>
    <m/>
    <s v="475717,81"/>
    <s v="6247806,69"/>
    <n v="0"/>
    <n v="0"/>
    <n v="0"/>
  </r>
  <r>
    <n v="208"/>
    <x v="171"/>
    <s v=""/>
    <x v="383"/>
    <n v="2018"/>
    <n v="26704065"/>
    <x v="70"/>
    <x v="169"/>
    <x v="171"/>
    <n v="7500"/>
    <s v="Holstebro"/>
    <n v="661"/>
    <n v="172"/>
    <x v="70"/>
    <n v="1"/>
    <s v="FJ"/>
    <s v="Fjernvarmeværk"/>
    <n v="353000"/>
    <n v="350030"/>
    <x v="16"/>
    <x v="0"/>
    <s v="fvv"/>
    <d v="1967-01-01T00:00:00"/>
    <m/>
    <n v="7.3"/>
    <n v="0"/>
    <n v="7.3"/>
    <x v="21"/>
    <n v="0"/>
    <n v="0"/>
    <n v="0"/>
    <n v="0"/>
    <n v="1"/>
    <n v="0"/>
    <n v="0"/>
    <x v="0"/>
    <x v="0"/>
    <m/>
    <m/>
    <m/>
    <n v="0"/>
    <m/>
    <n v="0"/>
    <m/>
    <m/>
    <m/>
    <m/>
    <m/>
    <m/>
    <m/>
    <m/>
    <m/>
    <m/>
    <m/>
    <m/>
    <s v="475717,81"/>
    <s v="6247806,69"/>
    <n v="0"/>
    <n v="0"/>
    <n v="0"/>
  </r>
  <r>
    <n v="208"/>
    <x v="171"/>
    <s v=""/>
    <x v="384"/>
    <n v="2018"/>
    <n v="26704065"/>
    <x v="70"/>
    <x v="169"/>
    <x v="171"/>
    <n v="7500"/>
    <s v="Holstebro"/>
    <n v="661"/>
    <n v="172"/>
    <x v="70"/>
    <n v="1"/>
    <s v="FJ"/>
    <s v="Fjernvarmeværk"/>
    <n v="353000"/>
    <n v="350030"/>
    <x v="76"/>
    <x v="0"/>
    <s v="fvv"/>
    <d v="1968-01-01T00:00:00"/>
    <m/>
    <n v="7.3"/>
    <n v="0"/>
    <n v="7.3"/>
    <x v="2556"/>
    <n v="4.7156399999999996"/>
    <n v="4.7156399999999996"/>
    <n v="0"/>
    <n v="0"/>
    <n v="1"/>
    <n v="0"/>
    <n v="0"/>
    <x v="0"/>
    <x v="0"/>
    <m/>
    <m/>
    <m/>
    <m/>
    <m/>
    <m/>
    <n v="5.1352092000000003"/>
    <m/>
    <m/>
    <m/>
    <m/>
    <m/>
    <m/>
    <m/>
    <m/>
    <m/>
    <m/>
    <m/>
    <s v="475717,81"/>
    <s v="6247806,69"/>
    <n v="5.1352092000000003"/>
    <n v="0"/>
    <n v="0"/>
  </r>
  <r>
    <n v="208"/>
    <x v="171"/>
    <s v=""/>
    <x v="385"/>
    <n v="2018"/>
    <n v="26704065"/>
    <x v="70"/>
    <x v="169"/>
    <x v="171"/>
    <n v="7500"/>
    <s v="Holstebro"/>
    <n v="661"/>
    <n v="172"/>
    <x v="70"/>
    <n v="1"/>
    <s v="FJ"/>
    <s v="Fjernvarmeværk"/>
    <n v="353000"/>
    <n v="350030"/>
    <x v="4"/>
    <x v="0"/>
    <s v="fvv"/>
    <d v="1968-01-01T00:00:00"/>
    <m/>
    <n v="7.3"/>
    <n v="0"/>
    <n v="7.3"/>
    <x v="2557"/>
    <n v="0.42731999999999998"/>
    <n v="0.42731999999999998"/>
    <n v="0"/>
    <n v="0"/>
    <n v="1"/>
    <n v="0"/>
    <n v="0"/>
    <x v="0"/>
    <x v="0"/>
    <m/>
    <m/>
    <m/>
    <m/>
    <m/>
    <m/>
    <n v="0.46537920000000005"/>
    <m/>
    <m/>
    <m/>
    <m/>
    <m/>
    <m/>
    <m/>
    <m/>
    <m/>
    <m/>
    <m/>
    <s v="475717,81"/>
    <s v="6247806,69"/>
    <n v="0.46537920000000005"/>
    <n v="0"/>
    <n v="0"/>
  </r>
  <r>
    <n v="208"/>
    <x v="172"/>
    <s v=""/>
    <x v="386"/>
    <n v="2018"/>
    <n v="26704065"/>
    <x v="70"/>
    <x v="170"/>
    <x v="172"/>
    <n v="7500"/>
    <s v="Holstebro"/>
    <n v="661"/>
    <n v="172"/>
    <x v="70"/>
    <n v="1"/>
    <s v="FJ"/>
    <s v="Fjernvarmeværk"/>
    <n v="353000"/>
    <n v="350030"/>
    <x v="76"/>
    <x v="0"/>
    <s v="fvv"/>
    <d v="1977-01-01T00:00:00"/>
    <m/>
    <n v="9.3000000000000007"/>
    <n v="0"/>
    <n v="9.3000000000000007"/>
    <x v="21"/>
    <n v="0"/>
    <n v="0"/>
    <n v="0"/>
    <n v="0"/>
    <n v="1"/>
    <n v="0"/>
    <n v="0"/>
    <x v="0"/>
    <x v="0"/>
    <m/>
    <m/>
    <m/>
    <n v="0"/>
    <m/>
    <n v="0"/>
    <m/>
    <m/>
    <m/>
    <m/>
    <m/>
    <m/>
    <m/>
    <m/>
    <m/>
    <m/>
    <m/>
    <m/>
    <s v="474234,21"/>
    <s v="6247956,7"/>
    <n v="0"/>
    <n v="0"/>
    <n v="0"/>
  </r>
  <r>
    <n v="208"/>
    <x v="172"/>
    <s v=""/>
    <x v="387"/>
    <n v="2018"/>
    <n v="26704065"/>
    <x v="70"/>
    <x v="170"/>
    <x v="172"/>
    <n v="7500"/>
    <s v="Holstebro"/>
    <n v="661"/>
    <n v="172"/>
    <x v="70"/>
    <n v="1"/>
    <s v="FJ"/>
    <s v="Fjernvarmeværk"/>
    <n v="353000"/>
    <n v="350030"/>
    <x v="4"/>
    <x v="0"/>
    <s v="fvv"/>
    <d v="1979-01-01T00:00:00"/>
    <m/>
    <n v="9.3000000000000007"/>
    <n v="0"/>
    <n v="9.3000000000000007"/>
    <x v="2558"/>
    <n v="7.7911200000000003"/>
    <n v="7.7911200000000003"/>
    <n v="0"/>
    <n v="0"/>
    <n v="1"/>
    <n v="0"/>
    <n v="0"/>
    <x v="0"/>
    <x v="0"/>
    <m/>
    <m/>
    <m/>
    <m/>
    <m/>
    <m/>
    <n v="8.4844583999999994"/>
    <m/>
    <m/>
    <m/>
    <m/>
    <m/>
    <m/>
    <m/>
    <m/>
    <m/>
    <m/>
    <m/>
    <s v="474234,21"/>
    <s v="6247956,7"/>
    <n v="8.4844583999999994"/>
    <n v="0"/>
    <n v="0"/>
  </r>
  <r>
    <n v="208"/>
    <x v="172"/>
    <s v=""/>
    <x v="388"/>
    <n v="2018"/>
    <n v="26704065"/>
    <x v="70"/>
    <x v="170"/>
    <x v="172"/>
    <n v="7500"/>
    <s v="Holstebro"/>
    <n v="661"/>
    <n v="172"/>
    <x v="70"/>
    <n v="1"/>
    <s v="FJ"/>
    <s v="Fjernvarmeværk"/>
    <n v="353000"/>
    <n v="350030"/>
    <x v="16"/>
    <x v="0"/>
    <s v="fvv"/>
    <d v="2015-02-01T00:00:00"/>
    <m/>
    <n v="10"/>
    <n v="0"/>
    <n v="10"/>
    <x v="2559"/>
    <n v="16.73028"/>
    <n v="16.73028"/>
    <n v="0"/>
    <n v="0"/>
    <n v="1"/>
    <n v="0"/>
    <n v="0"/>
    <x v="0"/>
    <x v="0"/>
    <m/>
    <m/>
    <m/>
    <n v="0"/>
    <m/>
    <m/>
    <n v="16.5630168"/>
    <m/>
    <m/>
    <m/>
    <m/>
    <m/>
    <m/>
    <m/>
    <m/>
    <m/>
    <m/>
    <m/>
    <s v="474234,21"/>
    <s v="6247956,7"/>
    <n v="16.5630168"/>
    <n v="0"/>
    <n v="0"/>
  </r>
  <r>
    <n v="208"/>
    <x v="173"/>
    <s v=""/>
    <x v="389"/>
    <n v="2018"/>
    <n v="26704065"/>
    <x v="70"/>
    <x v="171"/>
    <x v="173"/>
    <n v="7500"/>
    <s v="Holstebro"/>
    <n v="661"/>
    <n v="172"/>
    <x v="70"/>
    <n v="1"/>
    <s v="FJ"/>
    <s v="Fjernvarmeværk"/>
    <n v="353000"/>
    <n v="350030"/>
    <x v="13"/>
    <x v="0"/>
    <s v="fvv"/>
    <d v="1970-01-01T00:00:00"/>
    <m/>
    <n v="4.5999999999999996"/>
    <n v="0"/>
    <n v="4.5999999999999996"/>
    <x v="21"/>
    <n v="0"/>
    <n v="0"/>
    <n v="0"/>
    <n v="0"/>
    <n v="1"/>
    <n v="0"/>
    <n v="0"/>
    <x v="0"/>
    <x v="0"/>
    <m/>
    <m/>
    <m/>
    <n v="0"/>
    <m/>
    <m/>
    <n v="0"/>
    <m/>
    <m/>
    <m/>
    <m/>
    <m/>
    <m/>
    <m/>
    <m/>
    <m/>
    <m/>
    <m/>
    <s v="475415,97"/>
    <s v="6246017,32"/>
    <n v="0"/>
    <n v="0"/>
    <n v="0"/>
  </r>
  <r>
    <n v="208"/>
    <x v="173"/>
    <s v=""/>
    <x v="390"/>
    <n v="2018"/>
    <n v="26704065"/>
    <x v="70"/>
    <x v="171"/>
    <x v="173"/>
    <n v="7500"/>
    <s v="Holstebro"/>
    <n v="661"/>
    <n v="172"/>
    <x v="70"/>
    <n v="1"/>
    <s v="FJ"/>
    <s v="Fjernvarmeværk"/>
    <n v="353000"/>
    <n v="350030"/>
    <x v="16"/>
    <x v="0"/>
    <s v="fvv"/>
    <d v="1987-01-01T00:00:00"/>
    <m/>
    <n v="12.5"/>
    <n v="0"/>
    <n v="12.5"/>
    <x v="2560"/>
    <n v="6.7168799999999997"/>
    <n v="6.7168799999999997"/>
    <n v="0"/>
    <n v="0"/>
    <n v="1"/>
    <n v="0"/>
    <n v="0"/>
    <x v="0"/>
    <x v="0"/>
    <m/>
    <m/>
    <m/>
    <m/>
    <m/>
    <m/>
    <n v="7.3148724000000005"/>
    <m/>
    <m/>
    <m/>
    <m/>
    <m/>
    <m/>
    <m/>
    <m/>
    <m/>
    <m/>
    <m/>
    <s v="475415,97"/>
    <s v="6246017,32"/>
    <n v="7.3148724000000005"/>
    <n v="0"/>
    <n v="0"/>
  </r>
  <r>
    <n v="208"/>
    <x v="173"/>
    <s v=""/>
    <x v="391"/>
    <n v="2018"/>
    <n v="26704065"/>
    <x v="70"/>
    <x v="171"/>
    <x v="173"/>
    <n v="7500"/>
    <s v="Holstebro"/>
    <n v="661"/>
    <n v="172"/>
    <x v="70"/>
    <n v="1"/>
    <s v="FJ"/>
    <s v="Fjernvarmeværk"/>
    <n v="353000"/>
    <n v="350030"/>
    <x v="76"/>
    <x v="0"/>
    <s v="fvv"/>
    <d v="1976-01-01T00:00:00"/>
    <m/>
    <n v="9.3000000000000007"/>
    <n v="0"/>
    <n v="9.3000000000000007"/>
    <x v="2561"/>
    <n v="0.90468000000000004"/>
    <n v="0.90468000000000004"/>
    <n v="0"/>
    <n v="0"/>
    <n v="1"/>
    <n v="0"/>
    <n v="0"/>
    <x v="0"/>
    <x v="0"/>
    <m/>
    <m/>
    <m/>
    <n v="0"/>
    <m/>
    <m/>
    <n v="0.98512919999999993"/>
    <m/>
    <m/>
    <m/>
    <m/>
    <m/>
    <m/>
    <m/>
    <m/>
    <m/>
    <m/>
    <m/>
    <s v="475415,97"/>
    <s v="6246017,32"/>
    <n v="0.98512919999999993"/>
    <n v="0"/>
    <n v="0"/>
  </r>
  <r>
    <n v="208"/>
    <x v="174"/>
    <s v=""/>
    <x v="392"/>
    <n v="2018"/>
    <n v="26704065"/>
    <x v="70"/>
    <x v="172"/>
    <x v="174"/>
    <n v="7500"/>
    <s v="Holstebro"/>
    <n v="661"/>
    <n v="172"/>
    <x v="70"/>
    <n v="1"/>
    <s v="FJ"/>
    <s v="Fjernvarmeværk"/>
    <n v="353000"/>
    <n v="350030"/>
    <x v="13"/>
    <x v="0"/>
    <s v="fvv"/>
    <d v="1987-01-01T00:00:00"/>
    <m/>
    <n v="11"/>
    <n v="0"/>
    <n v="10"/>
    <x v="2562"/>
    <n v="11.23992"/>
    <n v="11.23992"/>
    <n v="0"/>
    <n v="0"/>
    <n v="1"/>
    <n v="0"/>
    <n v="0"/>
    <x v="0"/>
    <x v="0"/>
    <m/>
    <m/>
    <m/>
    <m/>
    <m/>
    <m/>
    <n v="11.127402"/>
    <m/>
    <m/>
    <m/>
    <m/>
    <m/>
    <m/>
    <m/>
    <m/>
    <m/>
    <m/>
    <m/>
    <s v="477485,29"/>
    <s v="6245916,19"/>
    <n v="11.127402"/>
    <n v="0"/>
    <n v="0"/>
  </r>
  <r>
    <n v="208"/>
    <x v="174"/>
    <s v=""/>
    <x v="393"/>
    <n v="2018"/>
    <n v="26704065"/>
    <x v="70"/>
    <x v="172"/>
    <x v="174"/>
    <n v="7500"/>
    <s v="Holstebro"/>
    <n v="661"/>
    <n v="172"/>
    <x v="70"/>
    <n v="1"/>
    <s v="FJ"/>
    <s v="Fjernvarmeværk"/>
    <n v="353000"/>
    <n v="350030"/>
    <x v="16"/>
    <x v="0"/>
    <s v="fvv"/>
    <d v="2013-01-15T00:00:00"/>
    <m/>
    <n v="13"/>
    <n v="0"/>
    <n v="12"/>
    <x v="2563"/>
    <n v="18.023399999999999"/>
    <n v="18.023399999999999"/>
    <n v="0"/>
    <n v="0"/>
    <n v="1"/>
    <n v="0"/>
    <n v="0"/>
    <x v="0"/>
    <x v="0"/>
    <m/>
    <m/>
    <m/>
    <n v="0"/>
    <m/>
    <m/>
    <n v="17.8430076"/>
    <m/>
    <m/>
    <m/>
    <m/>
    <m/>
    <m/>
    <m/>
    <m/>
    <m/>
    <m/>
    <m/>
    <s v="477485,29"/>
    <s v="6245916,19"/>
    <n v="17.8430076"/>
    <n v="0"/>
    <n v="0"/>
  </r>
  <r>
    <n v="208"/>
    <x v="175"/>
    <s v=""/>
    <x v="394"/>
    <n v="2018"/>
    <n v="26704065"/>
    <x v="70"/>
    <x v="173"/>
    <x v="175"/>
    <n v="7500"/>
    <s v="Holstebro"/>
    <n v="661"/>
    <n v="172"/>
    <x v="70"/>
    <m/>
    <s v="FJ"/>
    <s v="Fjernvarmeværk"/>
    <n v="353000"/>
    <n v="350030"/>
    <x v="243"/>
    <x v="0"/>
    <s v="fvv"/>
    <d v="1991-01-01T00:00:00"/>
    <m/>
    <n v="5"/>
    <n v="0"/>
    <n v="5"/>
    <x v="2564"/>
    <n v="5.2156799999999999"/>
    <n v="5.2156799999999999"/>
    <n v="0"/>
    <n v="0"/>
    <n v="1"/>
    <n v="0"/>
    <n v="0"/>
    <x v="0"/>
    <x v="0"/>
    <m/>
    <m/>
    <m/>
    <m/>
    <m/>
    <m/>
    <n v="5.1634044000000001"/>
    <m/>
    <m/>
    <m/>
    <m/>
    <m/>
    <m/>
    <m/>
    <m/>
    <m/>
    <m/>
    <m/>
    <s v="480115"/>
    <s v="6246499"/>
    <n v="5.1634044000000001"/>
    <n v="0"/>
    <n v="0"/>
  </r>
  <r>
    <n v="208"/>
    <x v="176"/>
    <s v=""/>
    <x v="395"/>
    <n v="2018"/>
    <n v="26704065"/>
    <x v="70"/>
    <x v="174"/>
    <x v="176"/>
    <n v="7500"/>
    <s v="Holstebro"/>
    <n v="661"/>
    <n v="172"/>
    <x v="70"/>
    <m/>
    <s v="FJ"/>
    <s v="Fjernvarmeværk"/>
    <n v="353000"/>
    <n v="350030"/>
    <x v="244"/>
    <x v="0"/>
    <s v="fvv"/>
    <d v="2012-01-01T00:00:00"/>
    <m/>
    <n v="5"/>
    <n v="0"/>
    <n v="5"/>
    <x v="2565"/>
    <n v="1.7243999999999999"/>
    <n v="1.7243999999999999"/>
    <n v="0"/>
    <n v="0"/>
    <n v="1"/>
    <n v="0"/>
    <n v="0"/>
    <x v="0"/>
    <x v="0"/>
    <m/>
    <m/>
    <m/>
    <n v="1.8961240700000002"/>
    <m/>
    <m/>
    <m/>
    <m/>
    <m/>
    <m/>
    <m/>
    <m/>
    <m/>
    <m/>
    <m/>
    <m/>
    <m/>
    <m/>
    <s v="481967"/>
    <s v="6242399"/>
    <n v="1.8961240700000002"/>
    <n v="0"/>
    <n v="0"/>
  </r>
  <r>
    <n v="208"/>
    <x v="177"/>
    <s v=""/>
    <x v="396"/>
    <n v="2018"/>
    <n v="26704065"/>
    <x v="70"/>
    <x v="175"/>
    <x v="177"/>
    <n v="7500"/>
    <s v="Holstebro"/>
    <n v="661"/>
    <n v="341"/>
    <x v="71"/>
    <m/>
    <s v="FJ"/>
    <s v="Fjernvarmeværk"/>
    <n v="353000"/>
    <n v="350030"/>
    <x v="13"/>
    <x v="0"/>
    <s v="fvv"/>
    <d v="1994-01-01T00:00:00"/>
    <m/>
    <n v="5"/>
    <n v="0"/>
    <n v="5"/>
    <x v="2566"/>
    <n v="1.3211999999999999"/>
    <n v="1.3211999999999999"/>
    <n v="0"/>
    <n v="0"/>
    <n v="1"/>
    <n v="0"/>
    <n v="0"/>
    <x v="0"/>
    <x v="0"/>
    <m/>
    <m/>
    <m/>
    <n v="1.42253246"/>
    <m/>
    <m/>
    <m/>
    <m/>
    <m/>
    <m/>
    <m/>
    <m/>
    <m/>
    <m/>
    <m/>
    <m/>
    <m/>
    <m/>
    <s v="487390"/>
    <s v="6250550"/>
    <n v="1.42253246"/>
    <n v="0"/>
    <n v="0"/>
  </r>
  <r>
    <n v="208"/>
    <x v="177"/>
    <s v=""/>
    <x v="397"/>
    <n v="2018"/>
    <n v="26704065"/>
    <x v="70"/>
    <x v="175"/>
    <x v="177"/>
    <n v="7500"/>
    <s v="Holstebro"/>
    <n v="661"/>
    <n v="341"/>
    <x v="71"/>
    <m/>
    <s v="FJ"/>
    <s v="Fjernvarmeværk"/>
    <n v="353000"/>
    <n v="350030"/>
    <x v="16"/>
    <x v="0"/>
    <s v="fvv"/>
    <d v="1994-01-01T00:00:00"/>
    <m/>
    <n v="4"/>
    <n v="0"/>
    <n v="4"/>
    <x v="2567"/>
    <n v="61.235999999999997"/>
    <n v="61.235999999999997"/>
    <n v="0"/>
    <n v="0"/>
    <n v="1"/>
    <n v="0"/>
    <n v="0"/>
    <x v="0"/>
    <x v="0"/>
    <m/>
    <m/>
    <m/>
    <m/>
    <m/>
    <m/>
    <m/>
    <m/>
    <m/>
    <m/>
    <n v="56.369501999999997"/>
    <m/>
    <m/>
    <m/>
    <m/>
    <m/>
    <m/>
    <m/>
    <s v="487390"/>
    <s v="6250550"/>
    <n v="0"/>
    <n v="56.369501999999997"/>
    <n v="0"/>
  </r>
  <r>
    <n v="208"/>
    <x v="178"/>
    <s v=""/>
    <x v="398"/>
    <n v="2018"/>
    <n v="26704065"/>
    <x v="70"/>
    <x v="176"/>
    <x v="178"/>
    <n v="7500"/>
    <s v="Holstebro"/>
    <n v="661"/>
    <n v="172"/>
    <x v="70"/>
    <m/>
    <s v="FJ"/>
    <s v="Fjernvarmeværk"/>
    <n v="353000"/>
    <n v="350030"/>
    <x v="245"/>
    <x v="0"/>
    <s v="fvv"/>
    <d v="2001-04-01T00:00:00"/>
    <m/>
    <n v="5"/>
    <n v="0"/>
    <n v="5"/>
    <x v="2568"/>
    <n v="1.43424"/>
    <n v="1.43424"/>
    <n v="0"/>
    <n v="0"/>
    <n v="1"/>
    <n v="0"/>
    <n v="0"/>
    <x v="0"/>
    <x v="0"/>
    <m/>
    <m/>
    <m/>
    <m/>
    <m/>
    <m/>
    <n v="1.4200164"/>
    <m/>
    <m/>
    <m/>
    <m/>
    <m/>
    <m/>
    <m/>
    <m/>
    <m/>
    <m/>
    <m/>
    <s v="478446"/>
    <s v="6246208"/>
    <n v="1.4200164"/>
    <n v="0"/>
    <n v="0"/>
  </r>
  <r>
    <n v="208"/>
    <x v="179"/>
    <s v=""/>
    <x v="399"/>
    <n v="2018"/>
    <n v="26704065"/>
    <x v="70"/>
    <x v="177"/>
    <x v="179"/>
    <n v="7500"/>
    <s v="Holstebro"/>
    <n v="661"/>
    <n v="172"/>
    <x v="70"/>
    <m/>
    <s v="FJ"/>
    <s v="Fjernvarmeværk"/>
    <n v="353000"/>
    <n v="350030"/>
    <x v="246"/>
    <x v="0"/>
    <s v="fvv"/>
    <d v="2012-01-01T00:00:00"/>
    <m/>
    <n v="1"/>
    <n v="0"/>
    <n v="1"/>
    <x v="2569"/>
    <n v="0.80640000000000001"/>
    <n v="0.80640000000000001"/>
    <n v="0"/>
    <n v="0"/>
    <n v="1"/>
    <n v="0"/>
    <n v="0"/>
    <x v="0"/>
    <x v="0"/>
    <m/>
    <m/>
    <m/>
    <n v="0.88383680000000009"/>
    <m/>
    <m/>
    <m/>
    <m/>
    <m/>
    <m/>
    <m/>
    <m/>
    <m/>
    <m/>
    <m/>
    <m/>
    <m/>
    <m/>
    <s v="475997"/>
    <s v="6249765,66"/>
    <n v="0.88383680000000009"/>
    <n v="0"/>
    <n v="0"/>
  </r>
  <r>
    <n v="210"/>
    <x v="180"/>
    <s v=""/>
    <x v="400"/>
    <n v="2018"/>
    <n v="36637919"/>
    <x v="71"/>
    <x v="178"/>
    <x v="180"/>
    <n v="6670"/>
    <s v="Holsted"/>
    <n v="575"/>
    <n v="131"/>
    <x v="72"/>
    <m/>
    <s v="DC"/>
    <s v="Decentralt værk"/>
    <n v="353000"/>
    <n v="350030"/>
    <x v="56"/>
    <x v="0"/>
    <s v="fvv"/>
    <d v="1965-01-01T00:00:00"/>
    <m/>
    <n v="12.1"/>
    <n v="0"/>
    <n v="12.1"/>
    <x v="2570"/>
    <n v="58.002839999999999"/>
    <n v="58.002839999999999"/>
    <n v="0"/>
    <n v="0"/>
    <n v="1"/>
    <n v="0"/>
    <n v="0"/>
    <x v="0"/>
    <x v="0"/>
    <m/>
    <m/>
    <m/>
    <m/>
    <m/>
    <m/>
    <n v="57.068946000000004"/>
    <m/>
    <m/>
    <m/>
    <m/>
    <m/>
    <m/>
    <m/>
    <m/>
    <m/>
    <m/>
    <m/>
    <s v="494597,23"/>
    <s v="6151242,34"/>
    <n v="57.068946000000004"/>
    <n v="0"/>
    <n v="0"/>
  </r>
  <r>
    <n v="210"/>
    <x v="180"/>
    <s v=""/>
    <x v="401"/>
    <n v="2018"/>
    <n v="36637919"/>
    <x v="71"/>
    <x v="178"/>
    <x v="180"/>
    <n v="6670"/>
    <s v="Holsted"/>
    <n v="575"/>
    <n v="131"/>
    <x v="72"/>
    <m/>
    <s v="DC"/>
    <s v="Decentralt værk"/>
    <n v="353000"/>
    <n v="350030"/>
    <x v="247"/>
    <x v="1"/>
    <s v="kvt"/>
    <d v="1995-01-01T00:00:00"/>
    <m/>
    <n v="7.15"/>
    <n v="3"/>
    <n v="3.58"/>
    <x v="2571"/>
    <n v="9.1584000000000003"/>
    <n v="9.1584000000000003"/>
    <n v="7.6521600000000003"/>
    <n v="7.6521600000000003"/>
    <n v="0.24494974101186584"/>
    <n v="0.75505025898813416"/>
    <n v="0"/>
    <x v="0"/>
    <x v="0"/>
    <m/>
    <m/>
    <m/>
    <m/>
    <m/>
    <m/>
    <n v="18.694447199999999"/>
    <m/>
    <m/>
    <m/>
    <m/>
    <m/>
    <m/>
    <m/>
    <m/>
    <m/>
    <m/>
    <m/>
    <s v="494597,23"/>
    <s v="6151242,34"/>
    <n v="18.694447199999999"/>
    <n v="0"/>
    <n v="0"/>
  </r>
  <r>
    <n v="210"/>
    <x v="181"/>
    <s v=""/>
    <x v="402"/>
    <n v="2018"/>
    <n v="36637919"/>
    <x v="71"/>
    <x v="179"/>
    <x v="181"/>
    <n v="6670"/>
    <s v="Holsted"/>
    <n v="575"/>
    <n v="131"/>
    <x v="72"/>
    <m/>
    <s v="FJ"/>
    <s v="Fjernvarmeværk"/>
    <n v="353000"/>
    <n v="350030"/>
    <x v="248"/>
    <x v="3"/>
    <s v="fvv"/>
    <d v="2016-05-23T00:00:00"/>
    <m/>
    <n v="8"/>
    <n v="0"/>
    <n v="8"/>
    <x v="2572"/>
    <n v="19.019159999999999"/>
    <n v="19.019159999999999"/>
    <n v="0"/>
    <n v="0"/>
    <n v="1"/>
    <n v="0"/>
    <n v="0"/>
    <x v="0"/>
    <x v="0"/>
    <m/>
    <m/>
    <m/>
    <m/>
    <m/>
    <m/>
    <m/>
    <m/>
    <m/>
    <m/>
    <m/>
    <m/>
    <m/>
    <m/>
    <m/>
    <n v="19.019159999999999"/>
    <m/>
    <m/>
    <s v="494052,44"/>
    <s v="6151257,95"/>
    <n v="0"/>
    <n v="19.019159999999999"/>
    <n v="0"/>
  </r>
  <r>
    <n v="212"/>
    <x v="182"/>
    <s v=""/>
    <x v="403"/>
    <n v="2018"/>
    <n v="64235818"/>
    <x v="72"/>
    <x v="180"/>
    <x v="182"/>
    <n v="3100"/>
    <s v="Hornbæk"/>
    <n v="217"/>
    <n v="17"/>
    <x v="17"/>
    <m/>
    <s v="FJ"/>
    <s v="Fjernvarmeværk"/>
    <n v="353000"/>
    <n v="350030"/>
    <x v="56"/>
    <x v="0"/>
    <s v="fvv"/>
    <d v="1964-12-15T00:00:00"/>
    <m/>
    <n v="14.63"/>
    <n v="0"/>
    <n v="12"/>
    <x v="21"/>
    <n v="0"/>
    <n v="0"/>
    <n v="0"/>
    <n v="0"/>
    <n v="1"/>
    <n v="0"/>
    <n v="0"/>
    <x v="0"/>
    <x v="0"/>
    <m/>
    <m/>
    <m/>
    <m/>
    <m/>
    <m/>
    <m/>
    <m/>
    <m/>
    <m/>
    <m/>
    <m/>
    <m/>
    <n v="0"/>
    <m/>
    <m/>
    <m/>
    <m/>
    <s v="715389,9"/>
    <s v="6221354,89"/>
    <n v="0"/>
    <n v="0"/>
    <n v="0"/>
  </r>
  <r>
    <n v="213"/>
    <x v="183"/>
    <s v=""/>
    <x v="404"/>
    <n v="2018"/>
    <n v="66166228"/>
    <x v="73"/>
    <x v="181"/>
    <x v="183"/>
    <n v="8700"/>
    <s v="Horsens"/>
    <n v="615"/>
    <n v="148"/>
    <x v="73"/>
    <n v="1"/>
    <s v="FJ"/>
    <s v="Fjernvarmeværk"/>
    <n v="353000"/>
    <n v="350030"/>
    <x v="13"/>
    <x v="0"/>
    <s v="fvv"/>
    <d v="1991-10-15T00:00:00"/>
    <m/>
    <n v="5"/>
    <n v="0"/>
    <n v="5"/>
    <x v="2573"/>
    <n v="6.9767999999999999"/>
    <n v="6.9767999999999999"/>
    <n v="0"/>
    <n v="0"/>
    <n v="1"/>
    <n v="0"/>
    <n v="0"/>
    <x v="0"/>
    <x v="0"/>
    <m/>
    <m/>
    <m/>
    <m/>
    <m/>
    <m/>
    <n v="7.0507799999999996"/>
    <m/>
    <m/>
    <m/>
    <m/>
    <m/>
    <m/>
    <m/>
    <m/>
    <m/>
    <m/>
    <m/>
    <s v="552719,51"/>
    <s v="6189020,83"/>
    <n v="7.0507799999999996"/>
    <n v="0"/>
    <n v="0"/>
  </r>
  <r>
    <n v="213"/>
    <x v="183"/>
    <s v=""/>
    <x v="405"/>
    <n v="2018"/>
    <n v="66166228"/>
    <x v="73"/>
    <x v="181"/>
    <x v="183"/>
    <n v="8700"/>
    <s v="Horsens"/>
    <n v="615"/>
    <n v="148"/>
    <x v="73"/>
    <n v="1"/>
    <s v="FJ"/>
    <s v="Fjernvarmeværk"/>
    <n v="353000"/>
    <n v="350030"/>
    <x v="16"/>
    <x v="0"/>
    <s v="fvv"/>
    <d v="1991-10-15T00:00:00"/>
    <m/>
    <n v="10"/>
    <n v="0"/>
    <n v="10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52719,51"/>
    <s v="6189020,83"/>
    <n v="0"/>
    <n v="0"/>
    <n v="0"/>
  </r>
  <r>
    <n v="213"/>
    <x v="183"/>
    <s v=""/>
    <x v="406"/>
    <n v="2018"/>
    <n v="66166228"/>
    <x v="73"/>
    <x v="181"/>
    <x v="183"/>
    <n v="8700"/>
    <s v="Horsens"/>
    <n v="615"/>
    <n v="148"/>
    <x v="73"/>
    <n v="1"/>
    <s v="FJ"/>
    <s v="Fjernvarmeværk"/>
    <n v="353000"/>
    <n v="350030"/>
    <x v="76"/>
    <x v="0"/>
    <s v="fvv"/>
    <d v="1991-10-15T00:00:00"/>
    <m/>
    <n v="10"/>
    <n v="0"/>
    <n v="10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52719,51"/>
    <s v="6189020,83"/>
    <n v="0"/>
    <n v="0"/>
    <n v="0"/>
  </r>
  <r>
    <n v="213"/>
    <x v="184"/>
    <s v=""/>
    <x v="407"/>
    <n v="2018"/>
    <n v="66166228"/>
    <x v="73"/>
    <x v="182"/>
    <x v="184"/>
    <n v="8700"/>
    <s v="Horsens"/>
    <n v="615"/>
    <n v="148"/>
    <x v="73"/>
    <n v="1"/>
    <s v="FJ"/>
    <s v="Fjernvarmeværk"/>
    <n v="353000"/>
    <n v="350030"/>
    <x v="13"/>
    <x v="0"/>
    <s v="fvv"/>
    <d v="1963-04-01T00:00:00"/>
    <m/>
    <n v="9.3000000000000007"/>
    <n v="0"/>
    <n v="8.3699999999999992"/>
    <x v="2574"/>
    <n v="2.1779999999999999"/>
    <n v="2.1779999999999999"/>
    <n v="0"/>
    <n v="0"/>
    <n v="1"/>
    <n v="0"/>
    <n v="0"/>
    <x v="0"/>
    <x v="0"/>
    <m/>
    <m/>
    <m/>
    <m/>
    <m/>
    <m/>
    <n v="2.0061756000000002"/>
    <m/>
    <m/>
    <m/>
    <m/>
    <m/>
    <m/>
    <m/>
    <m/>
    <m/>
    <m/>
    <m/>
    <s v="553126,04"/>
    <s v="6191665,73"/>
    <n v="2.0061756000000002"/>
    <n v="0"/>
    <n v="0"/>
  </r>
  <r>
    <n v="213"/>
    <x v="184"/>
    <s v=""/>
    <x v="408"/>
    <n v="2018"/>
    <n v="66166228"/>
    <x v="73"/>
    <x v="182"/>
    <x v="184"/>
    <n v="8700"/>
    <s v="Horsens"/>
    <n v="615"/>
    <n v="148"/>
    <x v="73"/>
    <n v="1"/>
    <s v="FJ"/>
    <s v="Fjernvarmeværk"/>
    <n v="353000"/>
    <n v="350030"/>
    <x v="16"/>
    <x v="0"/>
    <s v="fvv"/>
    <d v="1965-01-01T00:00:00"/>
    <m/>
    <n v="9.3000000000000007"/>
    <n v="0"/>
    <n v="8.3699999999999992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53126,04"/>
    <s v="6191665,73"/>
    <n v="0"/>
    <n v="0"/>
    <n v="0"/>
  </r>
  <r>
    <n v="213"/>
    <x v="184"/>
    <s v=""/>
    <x v="409"/>
    <n v="2018"/>
    <n v="66166228"/>
    <x v="73"/>
    <x v="182"/>
    <x v="184"/>
    <n v="8700"/>
    <s v="Horsens"/>
    <n v="615"/>
    <n v="148"/>
    <x v="73"/>
    <n v="1"/>
    <s v="FJ"/>
    <s v="Fjernvarmeværk"/>
    <n v="353000"/>
    <n v="350030"/>
    <x v="76"/>
    <x v="0"/>
    <s v="fvv"/>
    <d v="1967-01-01T00:00:00"/>
    <m/>
    <n v="10.4"/>
    <n v="0"/>
    <n v="9.36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53126,04"/>
    <s v="6191665,73"/>
    <n v="0"/>
    <n v="0"/>
    <n v="0"/>
  </r>
  <r>
    <n v="213"/>
    <x v="184"/>
    <s v=""/>
    <x v="410"/>
    <n v="2018"/>
    <n v="66166228"/>
    <x v="73"/>
    <x v="182"/>
    <x v="184"/>
    <n v="8700"/>
    <s v="Horsens"/>
    <n v="615"/>
    <n v="148"/>
    <x v="73"/>
    <n v="1"/>
    <s v="FJ"/>
    <s v="Fjernvarmeværk"/>
    <n v="353000"/>
    <n v="350030"/>
    <x v="4"/>
    <x v="0"/>
    <s v="fvv"/>
    <d v="1970-01-01T00:00:00"/>
    <m/>
    <n v="10.4"/>
    <n v="0"/>
    <n v="9.36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53126,04"/>
    <s v="6191665,73"/>
    <n v="0"/>
    <n v="0"/>
    <n v="0"/>
  </r>
  <r>
    <n v="213"/>
    <x v="185"/>
    <s v=""/>
    <x v="411"/>
    <n v="2018"/>
    <n v="66166228"/>
    <x v="73"/>
    <x v="183"/>
    <x v="185"/>
    <n v="8700"/>
    <s v="Horsens"/>
    <n v="615"/>
    <n v="148"/>
    <x v="73"/>
    <n v="1"/>
    <s v="FJ"/>
    <s v="Fjernvarmeværk"/>
    <n v="353000"/>
    <n v="350030"/>
    <x v="13"/>
    <x v="0"/>
    <s v="fvv"/>
    <d v="1967-01-01T00:00:00"/>
    <m/>
    <n v="9.3000000000000007"/>
    <n v="0"/>
    <n v="8.3699999999999992"/>
    <x v="2575"/>
    <n v="47.552399999999999"/>
    <n v="47.552399999999999"/>
    <n v="0"/>
    <n v="0"/>
    <n v="1"/>
    <n v="0"/>
    <n v="0"/>
    <x v="0"/>
    <x v="0"/>
    <m/>
    <m/>
    <m/>
    <m/>
    <m/>
    <m/>
    <n v="50.473605599999999"/>
    <m/>
    <m/>
    <m/>
    <m/>
    <m/>
    <m/>
    <m/>
    <m/>
    <m/>
    <m/>
    <m/>
    <s v="555108,69"/>
    <s v="6191700,62"/>
    <n v="50.473605599999999"/>
    <n v="0"/>
    <n v="0"/>
  </r>
  <r>
    <n v="213"/>
    <x v="185"/>
    <s v=""/>
    <x v="412"/>
    <n v="2018"/>
    <n v="66166228"/>
    <x v="73"/>
    <x v="183"/>
    <x v="185"/>
    <n v="8700"/>
    <s v="Horsens"/>
    <n v="615"/>
    <n v="148"/>
    <x v="73"/>
    <n v="1"/>
    <s v="FJ"/>
    <s v="Fjernvarmeværk"/>
    <n v="353000"/>
    <n v="350030"/>
    <x v="16"/>
    <x v="0"/>
    <s v="fvv"/>
    <d v="1974-01-01T00:00:00"/>
    <m/>
    <n v="11.63"/>
    <n v="0"/>
    <n v="10.47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55108,69"/>
    <s v="6191700,62"/>
    <n v="0"/>
    <n v="0"/>
    <n v="0"/>
  </r>
  <r>
    <n v="213"/>
    <x v="185"/>
    <s v=""/>
    <x v="413"/>
    <n v="2018"/>
    <n v="66166228"/>
    <x v="73"/>
    <x v="183"/>
    <x v="185"/>
    <n v="8700"/>
    <s v="Horsens"/>
    <n v="615"/>
    <n v="148"/>
    <x v="73"/>
    <n v="1"/>
    <s v="FJ"/>
    <s v="Fjernvarmeværk"/>
    <n v="353000"/>
    <n v="350030"/>
    <x v="76"/>
    <x v="0"/>
    <s v="fvv"/>
    <d v="2012-12-01T00:00:00"/>
    <m/>
    <n v="10"/>
    <n v="0"/>
    <n v="9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55108,69"/>
    <s v="6191700,62"/>
    <n v="0"/>
    <n v="0"/>
    <n v="0"/>
  </r>
  <r>
    <n v="213"/>
    <x v="186"/>
    <s v=""/>
    <x v="414"/>
    <n v="2018"/>
    <n v="66166228"/>
    <x v="73"/>
    <x v="184"/>
    <x v="186"/>
    <n v="8700"/>
    <s v="Horsens"/>
    <n v="615"/>
    <n v="148"/>
    <x v="73"/>
    <m/>
    <s v="FJ"/>
    <s v="Fjernvarmeværk"/>
    <n v="353000"/>
    <n v="350030"/>
    <x v="249"/>
    <x v="0"/>
    <s v="fvv"/>
    <d v="1999-04-01T00:00:00"/>
    <m/>
    <n v="14"/>
    <n v="0"/>
    <n v="14"/>
    <x v="2576"/>
    <n v="35.431199999999997"/>
    <n v="34.4664"/>
    <n v="0"/>
    <n v="0"/>
    <n v="1"/>
    <n v="0"/>
    <n v="0"/>
    <x v="0"/>
    <x v="0"/>
    <m/>
    <m/>
    <m/>
    <m/>
    <m/>
    <m/>
    <n v="34.915716000000003"/>
    <m/>
    <m/>
    <m/>
    <m/>
    <m/>
    <m/>
    <m/>
    <m/>
    <m/>
    <m/>
    <m/>
    <s v="552217"/>
    <s v="6192079"/>
    <n v="34.915716000000003"/>
    <n v="0"/>
    <n v="0"/>
  </r>
  <r>
    <n v="213"/>
    <x v="187"/>
    <s v=""/>
    <x v="415"/>
    <n v="2018"/>
    <n v="66166228"/>
    <x v="73"/>
    <x v="185"/>
    <x v="187"/>
    <n v="8700"/>
    <s v="Horsens"/>
    <n v="615"/>
    <n v="148"/>
    <x v="73"/>
    <m/>
    <s v="FJ"/>
    <s v="Fjernvarmeværk"/>
    <n v="353000"/>
    <n v="350030"/>
    <x v="13"/>
    <x v="0"/>
    <s v="fvv"/>
    <d v="2012-08-01T00:00:00"/>
    <d v="2018-12-31T00:00:00"/>
    <n v="0.4"/>
    <n v="0"/>
    <n v="0.4"/>
    <x v="2577"/>
    <n v="3.7115999999999998"/>
    <n v="3.6648000000000001"/>
    <n v="0"/>
    <n v="0"/>
    <n v="1"/>
    <n v="0"/>
    <n v="0"/>
    <x v="0"/>
    <x v="0"/>
    <m/>
    <m/>
    <m/>
    <m/>
    <m/>
    <m/>
    <m/>
    <m/>
    <m/>
    <m/>
    <m/>
    <m/>
    <n v="4.0774999999999997"/>
    <m/>
    <m/>
    <m/>
    <m/>
    <m/>
    <s v="552194,45"/>
    <s v="6195338,56"/>
    <n v="0"/>
    <n v="4.0774999999999997"/>
    <n v="0"/>
  </r>
  <r>
    <n v="213"/>
    <x v="187"/>
    <s v=""/>
    <x v="416"/>
    <n v="2018"/>
    <n v="66166228"/>
    <x v="73"/>
    <x v="185"/>
    <x v="187"/>
    <n v="8700"/>
    <s v="Horsens"/>
    <n v="615"/>
    <n v="148"/>
    <x v="73"/>
    <m/>
    <s v="FJ"/>
    <s v="Fjernvarmeværk"/>
    <n v="353000"/>
    <n v="350030"/>
    <x v="16"/>
    <x v="0"/>
    <s v="fvv"/>
    <d v="2012-08-01T00:00:00"/>
    <d v="2018-12-31T00:00:00"/>
    <n v="0.4"/>
    <n v="0"/>
    <n v="0.4"/>
    <x v="21"/>
    <n v="0"/>
    <n v="0"/>
    <n v="0"/>
    <n v="0"/>
    <n v="1"/>
    <n v="0"/>
    <n v="0"/>
    <x v="0"/>
    <x v="0"/>
    <m/>
    <m/>
    <m/>
    <m/>
    <m/>
    <m/>
    <m/>
    <m/>
    <m/>
    <m/>
    <m/>
    <m/>
    <n v="0"/>
    <m/>
    <m/>
    <m/>
    <m/>
    <m/>
    <s v="552194,45"/>
    <s v="6195338,56"/>
    <n v="0"/>
    <n v="0"/>
    <n v="0"/>
  </r>
  <r>
    <n v="215"/>
    <x v="188"/>
    <s v=""/>
    <x v="417"/>
    <n v="2018"/>
    <n v="22724118"/>
    <x v="74"/>
    <x v="186"/>
    <x v="188"/>
    <n v="8732"/>
    <s v="Hovedgård"/>
    <n v="615"/>
    <n v="143"/>
    <x v="74"/>
    <m/>
    <s v="FJ"/>
    <s v="Fjernvarmeværk"/>
    <n v="353000"/>
    <n v="350030"/>
    <x v="3"/>
    <x v="0"/>
    <s v="fvv"/>
    <d v="1989-08-01T00:00:00"/>
    <m/>
    <n v="2"/>
    <n v="0"/>
    <n v="2"/>
    <x v="2578"/>
    <n v="18.792000000000002"/>
    <n v="18.122399999999999"/>
    <n v="0"/>
    <n v="0"/>
    <n v="1"/>
    <n v="0"/>
    <n v="0"/>
    <x v="0"/>
    <x v="0"/>
    <m/>
    <m/>
    <m/>
    <m/>
    <m/>
    <m/>
    <m/>
    <m/>
    <m/>
    <m/>
    <n v="16.386599999999998"/>
    <m/>
    <m/>
    <m/>
    <m/>
    <m/>
    <m/>
    <m/>
    <s v="559931,8"/>
    <s v="6201082,74"/>
    <n v="0"/>
    <n v="16.386599999999998"/>
    <n v="0"/>
  </r>
  <r>
    <n v="215"/>
    <x v="188"/>
    <s v=""/>
    <x v="418"/>
    <n v="2018"/>
    <n v="22724118"/>
    <x v="74"/>
    <x v="186"/>
    <x v="188"/>
    <n v="8732"/>
    <s v="Hovedgård"/>
    <n v="615"/>
    <n v="143"/>
    <x v="74"/>
    <m/>
    <s v="FJ"/>
    <s v="Fjernvarmeværk"/>
    <n v="353000"/>
    <n v="350030"/>
    <x v="123"/>
    <x v="0"/>
    <s v="fvv"/>
    <d v="2001-01-08T00:00:00"/>
    <m/>
    <n v="4.25"/>
    <n v="0"/>
    <n v="4.25"/>
    <x v="21"/>
    <n v="0"/>
    <n v="0"/>
    <n v="0"/>
    <n v="0"/>
    <n v="1"/>
    <n v="0"/>
    <n v="0"/>
    <x v="0"/>
    <x v="0"/>
    <m/>
    <n v="0"/>
    <m/>
    <n v="0"/>
    <m/>
    <m/>
    <m/>
    <m/>
    <m/>
    <m/>
    <m/>
    <m/>
    <m/>
    <m/>
    <m/>
    <m/>
    <m/>
    <m/>
    <s v="559931,8"/>
    <s v="6201082,74"/>
    <n v="0"/>
    <n v="0"/>
    <n v="0"/>
  </r>
  <r>
    <n v="215"/>
    <x v="188"/>
    <s v=""/>
    <x v="419"/>
    <n v="2018"/>
    <n v="22724118"/>
    <x v="74"/>
    <x v="186"/>
    <x v="188"/>
    <n v="8732"/>
    <s v="Hovedgård"/>
    <n v="615"/>
    <n v="143"/>
    <x v="74"/>
    <m/>
    <s v="FJ"/>
    <s v="Fjernvarmeværk"/>
    <n v="353000"/>
    <n v="350030"/>
    <x v="250"/>
    <x v="0"/>
    <s v="fvv"/>
    <d v="2008-09-29T00:00:00"/>
    <m/>
    <n v="4.25"/>
    <n v="0"/>
    <n v="4.25"/>
    <x v="2579"/>
    <n v="37.591200000000001"/>
    <n v="36.248399999999997"/>
    <n v="0"/>
    <n v="0"/>
    <n v="1"/>
    <n v="0"/>
    <n v="0"/>
    <x v="0"/>
    <x v="0"/>
    <m/>
    <m/>
    <m/>
    <m/>
    <m/>
    <m/>
    <m/>
    <m/>
    <m/>
    <m/>
    <n v="32.7639"/>
    <m/>
    <m/>
    <m/>
    <m/>
    <m/>
    <m/>
    <m/>
    <s v="559931,8"/>
    <s v="6201082,74"/>
    <n v="0"/>
    <n v="32.7639"/>
    <n v="0"/>
  </r>
  <r>
    <n v="217"/>
    <x v="189"/>
    <s v=""/>
    <x v="420"/>
    <n v="2018"/>
    <n v="89645417"/>
    <x v="75"/>
    <x v="187"/>
    <x v="189"/>
    <n v="6870"/>
    <s v="Ølgod"/>
    <n v="573"/>
    <n v="136"/>
    <x v="75"/>
    <m/>
    <s v="ER"/>
    <s v="Erhvervsværk"/>
    <n v="310200"/>
    <n v="310000"/>
    <x v="251"/>
    <x v="0"/>
    <s v="pvp"/>
    <d v="1977-01-01T00:00:00"/>
    <d v="2018-07-15T00:00:00"/>
    <n v="6.92"/>
    <n v="0"/>
    <n v="5.81"/>
    <x v="2580"/>
    <n v="56.656799999999997"/>
    <n v="27.572399999999998"/>
    <n v="0"/>
    <n v="0"/>
    <n v="0.4866565001906214"/>
    <n v="0"/>
    <n v="0.51334349980937866"/>
    <x v="0"/>
    <x v="0"/>
    <m/>
    <m/>
    <m/>
    <m/>
    <m/>
    <m/>
    <m/>
    <m/>
    <m/>
    <m/>
    <m/>
    <n v="69.328287000000003"/>
    <m/>
    <m/>
    <m/>
    <m/>
    <m/>
    <m/>
    <s v="476494,71"/>
    <s v="6184977,18"/>
    <n v="0"/>
    <n v="69.328287000000003"/>
    <n v="0"/>
  </r>
  <r>
    <n v="219"/>
    <x v="190"/>
    <s v=""/>
    <x v="421"/>
    <n v="2018"/>
    <n v="32720315"/>
    <x v="76"/>
    <x v="188"/>
    <x v="190"/>
    <n v="3390"/>
    <s v="Hundested"/>
    <n v="260"/>
    <n v="19"/>
    <x v="76"/>
    <m/>
    <s v="FJ"/>
    <s v="Fjernvarmeværk"/>
    <n v="353000"/>
    <n v="350030"/>
    <x v="252"/>
    <x v="0"/>
    <s v="fvv"/>
    <d v="1990-01-01T00:00:00"/>
    <m/>
    <n v="17"/>
    <n v="0"/>
    <n v="16"/>
    <x v="2581"/>
    <n v="87.116399999999999"/>
    <n v="87.116399999999999"/>
    <n v="0"/>
    <n v="0"/>
    <n v="1"/>
    <n v="0"/>
    <n v="0"/>
    <x v="0"/>
    <x v="0"/>
    <m/>
    <m/>
    <m/>
    <m/>
    <m/>
    <m/>
    <n v="91.886414399999992"/>
    <m/>
    <m/>
    <m/>
    <m/>
    <m/>
    <m/>
    <m/>
    <m/>
    <m/>
    <m/>
    <m/>
    <s v="680001"/>
    <s v="6206027"/>
    <n v="91.886414399999992"/>
    <n v="0"/>
    <n v="0"/>
  </r>
  <r>
    <n v="219"/>
    <x v="190"/>
    <s v=""/>
    <x v="422"/>
    <n v="2018"/>
    <n v="32720315"/>
    <x v="76"/>
    <x v="188"/>
    <x v="190"/>
    <n v="3390"/>
    <s v="Hundested"/>
    <n v="260"/>
    <n v="19"/>
    <x v="76"/>
    <m/>
    <s v="FJ"/>
    <s v="Fjernvarmeværk"/>
    <n v="353000"/>
    <n v="350030"/>
    <x v="12"/>
    <x v="4"/>
    <s v="fvv"/>
    <d v="2013-10-01T00:00:00"/>
    <m/>
    <n v="0.2"/>
    <n v="0"/>
    <n v="0.8"/>
    <x v="2582"/>
    <n v="4.68"/>
    <n v="4.68"/>
    <n v="0"/>
    <n v="0"/>
    <n v="1"/>
    <n v="0"/>
    <n v="0"/>
    <x v="0"/>
    <x v="0"/>
    <m/>
    <m/>
    <m/>
    <m/>
    <m/>
    <m/>
    <m/>
    <m/>
    <m/>
    <m/>
    <m/>
    <m/>
    <m/>
    <m/>
    <m/>
    <m/>
    <m/>
    <n v="4.68"/>
    <s v="680001"/>
    <s v="6206027"/>
    <n v="0"/>
    <n v="0"/>
    <n v="4.68"/>
  </r>
  <r>
    <n v="219"/>
    <x v="190"/>
    <s v=""/>
    <x v="423"/>
    <n v="2018"/>
    <n v="32720315"/>
    <x v="76"/>
    <x v="188"/>
    <x v="190"/>
    <n v="3390"/>
    <s v="Hundested"/>
    <n v="260"/>
    <n v="19"/>
    <x v="76"/>
    <m/>
    <s v="FJ"/>
    <s v="Fjernvarmeværk"/>
    <n v="353000"/>
    <n v="350030"/>
    <x v="253"/>
    <x v="3"/>
    <s v="fvv"/>
    <d v="2015-06-16T00:00:00"/>
    <m/>
    <n v="12.5"/>
    <n v="0"/>
    <n v="12.5"/>
    <x v="2583"/>
    <n v="24.12"/>
    <n v="24.12"/>
    <n v="0"/>
    <n v="0"/>
    <n v="1"/>
    <n v="0"/>
    <n v="0"/>
    <x v="0"/>
    <x v="0"/>
    <m/>
    <m/>
    <m/>
    <m/>
    <m/>
    <m/>
    <m/>
    <m/>
    <m/>
    <m/>
    <m/>
    <m/>
    <m/>
    <m/>
    <m/>
    <n v="24.12"/>
    <m/>
    <m/>
    <s v="680001"/>
    <s v="6206027"/>
    <n v="0"/>
    <n v="24.12"/>
    <n v="0"/>
  </r>
  <r>
    <n v="219"/>
    <x v="190"/>
    <s v=""/>
    <x v="424"/>
    <n v="2018"/>
    <n v="32720315"/>
    <x v="76"/>
    <x v="188"/>
    <x v="190"/>
    <n v="3390"/>
    <s v="Hundested"/>
    <n v="260"/>
    <n v="19"/>
    <x v="76"/>
    <m/>
    <s v="FJ"/>
    <s v="Fjernvarmeværk"/>
    <n v="353000"/>
    <n v="350030"/>
    <x v="3"/>
    <x v="0"/>
    <s v="fvv"/>
    <d v="2016-02-15T00:00:00"/>
    <m/>
    <n v="1.9"/>
    <n v="0"/>
    <n v="1.9"/>
    <x v="2584"/>
    <n v="13.881600000000001"/>
    <n v="13.881600000000001"/>
    <n v="0"/>
    <n v="0"/>
    <n v="1"/>
    <n v="0"/>
    <n v="0"/>
    <x v="0"/>
    <x v="0"/>
    <m/>
    <m/>
    <m/>
    <m/>
    <m/>
    <m/>
    <m/>
    <m/>
    <m/>
    <m/>
    <n v="10.044"/>
    <m/>
    <m/>
    <m/>
    <m/>
    <m/>
    <m/>
    <m/>
    <s v="680001"/>
    <s v="6206027"/>
    <n v="0"/>
    <n v="10.044"/>
    <n v="0"/>
  </r>
  <r>
    <n v="219"/>
    <x v="190"/>
    <s v=""/>
    <x v="2871"/>
    <n v="2018"/>
    <n v="32720315"/>
    <x v="76"/>
    <x v="188"/>
    <x v="190"/>
    <n v="3390"/>
    <s v="Hundested"/>
    <n v="260"/>
    <n v="19"/>
    <x v="76"/>
    <m/>
    <s v="FJ"/>
    <s v="Fjernvarmeværk"/>
    <n v="353000"/>
    <n v="350030"/>
    <x v="1452"/>
    <x v="3"/>
    <s v="fvv"/>
    <d v="2017-04-20T00:00:00"/>
    <m/>
    <n v="0.60899999999999999"/>
    <n v="0"/>
    <n v="0.60899999999999999"/>
    <x v="2585"/>
    <n v="2.214"/>
    <n v="2.214"/>
    <n v="0"/>
    <n v="0"/>
    <n v="1"/>
    <n v="0"/>
    <n v="0"/>
    <x v="0"/>
    <x v="0"/>
    <m/>
    <m/>
    <m/>
    <m/>
    <m/>
    <m/>
    <m/>
    <m/>
    <m/>
    <m/>
    <m/>
    <m/>
    <m/>
    <m/>
    <m/>
    <n v="2.214"/>
    <m/>
    <m/>
    <s v="680001"/>
    <s v="6206027"/>
    <n v="0"/>
    <n v="2.214"/>
    <n v="0"/>
  </r>
  <r>
    <n v="221"/>
    <x v="191"/>
    <s v=""/>
    <x v="425"/>
    <n v="2018"/>
    <n v="43860259"/>
    <x v="77"/>
    <x v="189"/>
    <x v="191"/>
    <n v="7760"/>
    <s v="Hurup Thy"/>
    <n v="787"/>
    <n v="260"/>
    <x v="77"/>
    <m/>
    <s v="FJ"/>
    <s v="Fjernvarmeværk"/>
    <n v="353000"/>
    <n v="350030"/>
    <x v="254"/>
    <x v="0"/>
    <s v="fvv"/>
    <d v="1982-01-01T00:00:00"/>
    <m/>
    <n v="6.45"/>
    <n v="0"/>
    <n v="5.8"/>
    <x v="21"/>
    <n v="0"/>
    <n v="0"/>
    <n v="0"/>
    <n v="0"/>
    <n v="1"/>
    <n v="0"/>
    <n v="0"/>
    <x v="0"/>
    <x v="0"/>
    <m/>
    <m/>
    <m/>
    <m/>
    <m/>
    <m/>
    <m/>
    <m/>
    <m/>
    <m/>
    <m/>
    <m/>
    <n v="0"/>
    <m/>
    <m/>
    <m/>
    <m/>
    <m/>
    <s v="464472,27"/>
    <s v="6289479,3"/>
    <n v="0"/>
    <n v="0"/>
    <n v="0"/>
  </r>
  <r>
    <n v="221"/>
    <x v="191"/>
    <s v=""/>
    <x v="426"/>
    <n v="2018"/>
    <n v="43860259"/>
    <x v="77"/>
    <x v="189"/>
    <x v="191"/>
    <n v="7760"/>
    <s v="Hurup Thy"/>
    <n v="787"/>
    <n v="260"/>
    <x v="77"/>
    <m/>
    <s v="FJ"/>
    <s v="Fjernvarmeværk"/>
    <n v="353000"/>
    <n v="350030"/>
    <x v="145"/>
    <x v="0"/>
    <s v="fvv"/>
    <d v="1966-01-01T00:00:00"/>
    <m/>
    <n v="3.8"/>
    <n v="0"/>
    <n v="3.4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464472,27"/>
    <s v="6289479,3"/>
    <n v="0"/>
    <n v="0"/>
    <n v="0"/>
  </r>
  <r>
    <n v="221"/>
    <x v="191"/>
    <s v=""/>
    <x v="427"/>
    <n v="2018"/>
    <n v="43860259"/>
    <x v="77"/>
    <x v="189"/>
    <x v="191"/>
    <n v="7760"/>
    <s v="Hurup Thy"/>
    <n v="787"/>
    <n v="260"/>
    <x v="77"/>
    <m/>
    <s v="FJ"/>
    <s v="Fjernvarmeværk"/>
    <n v="353000"/>
    <n v="350030"/>
    <x v="140"/>
    <x v="0"/>
    <s v="fvv"/>
    <d v="1973-01-01T00:00:00"/>
    <m/>
    <n v="5.45"/>
    <n v="0"/>
    <n v="4.9000000000000004"/>
    <x v="21"/>
    <n v="0"/>
    <n v="0"/>
    <n v="0"/>
    <n v="0"/>
    <n v="1"/>
    <n v="0"/>
    <n v="0"/>
    <x v="0"/>
    <x v="0"/>
    <m/>
    <m/>
    <m/>
    <m/>
    <m/>
    <m/>
    <m/>
    <m/>
    <m/>
    <m/>
    <m/>
    <m/>
    <m/>
    <m/>
    <m/>
    <m/>
    <m/>
    <m/>
    <s v="464472,27"/>
    <s v="6289479,3"/>
    <n v="0"/>
    <n v="0"/>
    <n v="0"/>
  </r>
  <r>
    <n v="221"/>
    <x v="191"/>
    <s v=""/>
    <x v="428"/>
    <n v="2018"/>
    <n v="43860259"/>
    <x v="77"/>
    <x v="189"/>
    <x v="191"/>
    <n v="7760"/>
    <s v="Hurup Thy"/>
    <n v="787"/>
    <n v="260"/>
    <x v="77"/>
    <m/>
    <s v="FJ"/>
    <s v="Fjernvarmeværk"/>
    <n v="353000"/>
    <n v="350030"/>
    <x v="146"/>
    <x v="0"/>
    <s v="fvv"/>
    <d v="1964-01-01T00:00:00"/>
    <m/>
    <n v="3.67"/>
    <n v="0"/>
    <n v="3.3"/>
    <x v="21"/>
    <n v="0"/>
    <n v="0"/>
    <n v="0"/>
    <n v="0"/>
    <n v="1"/>
    <n v="0"/>
    <n v="0"/>
    <x v="0"/>
    <x v="0"/>
    <m/>
    <m/>
    <m/>
    <m/>
    <m/>
    <m/>
    <m/>
    <m/>
    <m/>
    <m/>
    <m/>
    <m/>
    <m/>
    <m/>
    <m/>
    <m/>
    <m/>
    <m/>
    <s v="464472,27"/>
    <s v="6289479,3"/>
    <n v="0"/>
    <n v="0"/>
    <n v="0"/>
  </r>
  <r>
    <n v="221"/>
    <x v="191"/>
    <s v=""/>
    <x v="429"/>
    <n v="2018"/>
    <n v="43860259"/>
    <x v="77"/>
    <x v="189"/>
    <x v="191"/>
    <n v="7760"/>
    <s v="Hurup Thy"/>
    <n v="787"/>
    <n v="260"/>
    <x v="77"/>
    <m/>
    <s v="FJ"/>
    <s v="Fjernvarmeværk"/>
    <n v="353000"/>
    <n v="350030"/>
    <x v="255"/>
    <x v="0"/>
    <s v="fvv"/>
    <d v="2004-01-01T00:00:00"/>
    <m/>
    <n v="7.78"/>
    <n v="0"/>
    <n v="7"/>
    <x v="2586"/>
    <n v="91.658000000000001"/>
    <n v="91.658000000000001"/>
    <n v="0"/>
    <n v="0"/>
    <n v="1"/>
    <n v="0"/>
    <n v="0"/>
    <x v="0"/>
    <x v="0"/>
    <m/>
    <m/>
    <m/>
    <m/>
    <m/>
    <m/>
    <m/>
    <m/>
    <m/>
    <m/>
    <n v="91.658000000000001"/>
    <m/>
    <m/>
    <m/>
    <m/>
    <m/>
    <m/>
    <m/>
    <s v="464472,27"/>
    <s v="6289479,3"/>
    <n v="0"/>
    <n v="91.658000000000001"/>
    <n v="0"/>
  </r>
  <r>
    <n v="221"/>
    <x v="192"/>
    <s v=""/>
    <x v="430"/>
    <n v="2018"/>
    <n v="43860259"/>
    <x v="77"/>
    <x v="190"/>
    <x v="192"/>
    <n v="7760"/>
    <s v="Hurup Thy"/>
    <n v="785"/>
    <n v="260"/>
    <x v="77"/>
    <m/>
    <s v="FJ"/>
    <s v="Fjernvarmeværk"/>
    <n v="353000"/>
    <n v="350030"/>
    <x v="256"/>
    <x v="0"/>
    <s v="fvv"/>
    <d v="2008-11-26T00:00:00"/>
    <m/>
    <n v="5.56"/>
    <n v="0"/>
    <n v="5"/>
    <x v="2587"/>
    <n v="64.78"/>
    <n v="64.78"/>
    <n v="0"/>
    <n v="0"/>
    <n v="1"/>
    <n v="0"/>
    <n v="0"/>
    <x v="0"/>
    <x v="0"/>
    <m/>
    <m/>
    <m/>
    <m/>
    <m/>
    <m/>
    <m/>
    <m/>
    <m/>
    <m/>
    <n v="64.78"/>
    <m/>
    <m/>
    <m/>
    <m/>
    <m/>
    <m/>
    <m/>
    <s v="465468"/>
    <s v="6289736"/>
    <n v="0"/>
    <n v="64.78"/>
    <n v="0"/>
  </r>
  <r>
    <n v="222"/>
    <x v="193"/>
    <s v=""/>
    <x v="431"/>
    <n v="2018"/>
    <n v="44057212"/>
    <x v="78"/>
    <x v="191"/>
    <x v="193"/>
    <n v="4330"/>
    <s v="Hvalsø"/>
    <n v="350"/>
    <n v="22"/>
    <x v="78"/>
    <m/>
    <s v="DC"/>
    <s v="Decentralt værk"/>
    <n v="353000"/>
    <n v="350030"/>
    <x v="257"/>
    <x v="1"/>
    <s v="kvt"/>
    <d v="1995-12-01T00:00:00"/>
    <m/>
    <n v="7.41"/>
    <n v="3.04"/>
    <n v="3.7"/>
    <x v="2588"/>
    <n v="0.60443999999999998"/>
    <n v="0.60443999999999998"/>
    <n v="0.51876"/>
    <n v="0.51876"/>
    <n v="0.23281934660824227"/>
    <n v="0.76718065339175778"/>
    <n v="0"/>
    <x v="0"/>
    <x v="0"/>
    <m/>
    <m/>
    <m/>
    <m/>
    <m/>
    <m/>
    <n v="1.2980879999999999"/>
    <m/>
    <m/>
    <m/>
    <m/>
    <m/>
    <m/>
    <m/>
    <m/>
    <m/>
    <m/>
    <m/>
    <s v="680061"/>
    <s v="6164910"/>
    <n v="1.2980879999999999"/>
    <n v="0"/>
    <n v="0"/>
  </r>
  <r>
    <n v="222"/>
    <x v="193"/>
    <s v=""/>
    <x v="432"/>
    <n v="2018"/>
    <n v="44057212"/>
    <x v="78"/>
    <x v="191"/>
    <x v="193"/>
    <n v="4330"/>
    <s v="Hvalsø"/>
    <n v="350"/>
    <n v="22"/>
    <x v="78"/>
    <m/>
    <s v="DC"/>
    <s v="Decentralt værk"/>
    <n v="353000"/>
    <n v="350030"/>
    <x v="257"/>
    <x v="0"/>
    <s v="fvv"/>
    <d v="2000-10-18T00:00:00"/>
    <m/>
    <n v="10"/>
    <n v="0"/>
    <n v="10"/>
    <x v="2589"/>
    <n v="23.569199999999999"/>
    <n v="23.569199999999999"/>
    <n v="0"/>
    <n v="0"/>
    <n v="1"/>
    <n v="0"/>
    <n v="0"/>
    <x v="0"/>
    <x v="0"/>
    <m/>
    <m/>
    <m/>
    <m/>
    <m/>
    <m/>
    <n v="23.7893832"/>
    <m/>
    <m/>
    <m/>
    <m/>
    <m/>
    <m/>
    <m/>
    <m/>
    <m/>
    <m/>
    <m/>
    <s v="680061"/>
    <s v="6164910"/>
    <n v="23.7893832"/>
    <n v="0"/>
    <n v="0"/>
  </r>
  <r>
    <n v="223"/>
    <x v="194"/>
    <s v=""/>
    <x v="433"/>
    <n v="2018"/>
    <n v="69914128"/>
    <x v="79"/>
    <x v="192"/>
    <x v="194"/>
    <n v="6960"/>
    <s v="Hvide Sande"/>
    <n v="760"/>
    <n v="171"/>
    <x v="79"/>
    <n v="1"/>
    <s v="DC"/>
    <s v="Decentralt værk"/>
    <n v="353000"/>
    <n v="350030"/>
    <x v="258"/>
    <x v="1"/>
    <s v="kvt"/>
    <d v="1994-11-01T00:00:00"/>
    <m/>
    <n v="9.44"/>
    <n v="3.73"/>
    <n v="4.22"/>
    <x v="2590"/>
    <n v="12.567600000000001"/>
    <n v="12.567600000000001"/>
    <n v="9.8135999999999992"/>
    <n v="9.8135999999999992"/>
    <n v="0.24973688563009239"/>
    <n v="0.75026311436990767"/>
    <n v="0"/>
    <x v="0"/>
    <x v="0"/>
    <m/>
    <m/>
    <m/>
    <m/>
    <m/>
    <m/>
    <n v="25.161681600000001"/>
    <m/>
    <m/>
    <m/>
    <m/>
    <m/>
    <m/>
    <m/>
    <m/>
    <m/>
    <m/>
    <m/>
    <s v="445503,15"/>
    <s v="6207253,04"/>
    <n v="25.161681600000001"/>
    <n v="0"/>
    <n v="0"/>
  </r>
  <r>
    <n v="223"/>
    <x v="194"/>
    <s v=""/>
    <x v="434"/>
    <n v="2018"/>
    <n v="69914128"/>
    <x v="79"/>
    <x v="192"/>
    <x v="194"/>
    <n v="6960"/>
    <s v="Hvide Sande"/>
    <n v="760"/>
    <n v="171"/>
    <x v="79"/>
    <n v="1"/>
    <s v="DC"/>
    <s v="Decentralt værk"/>
    <n v="353000"/>
    <n v="350030"/>
    <x v="259"/>
    <x v="0"/>
    <s v="fvv"/>
    <d v="1994-11-01T00:00:00"/>
    <m/>
    <n v="4"/>
    <n v="0"/>
    <n v="4"/>
    <x v="2591"/>
    <n v="1.0511999999999999"/>
    <n v="1.0511999999999999"/>
    <n v="0"/>
    <n v="0"/>
    <n v="1"/>
    <n v="0"/>
    <n v="0"/>
    <x v="0"/>
    <x v="0"/>
    <m/>
    <m/>
    <m/>
    <m/>
    <m/>
    <m/>
    <n v="1.0694375999999999"/>
    <m/>
    <m/>
    <m/>
    <m/>
    <m/>
    <m/>
    <m/>
    <m/>
    <m/>
    <m/>
    <m/>
    <s v="445503,15"/>
    <s v="6207253,04"/>
    <n v="1.0694375999999999"/>
    <n v="0"/>
    <n v="0"/>
  </r>
  <r>
    <n v="223"/>
    <x v="194"/>
    <s v=""/>
    <x v="435"/>
    <n v="2018"/>
    <n v="69914128"/>
    <x v="79"/>
    <x v="192"/>
    <x v="194"/>
    <n v="6960"/>
    <s v="Hvide Sande"/>
    <n v="760"/>
    <n v="171"/>
    <x v="79"/>
    <n v="1"/>
    <s v="DC"/>
    <s v="Decentralt værk"/>
    <n v="353000"/>
    <n v="350030"/>
    <x v="260"/>
    <x v="0"/>
    <s v="fvv"/>
    <d v="1994-11-01T00:00:00"/>
    <m/>
    <n v="10"/>
    <n v="0"/>
    <n v="10.4"/>
    <x v="2592"/>
    <n v="79.930800000000005"/>
    <n v="79.930800000000005"/>
    <n v="0"/>
    <n v="0"/>
    <n v="1"/>
    <n v="0"/>
    <n v="0"/>
    <x v="0"/>
    <x v="0"/>
    <m/>
    <m/>
    <m/>
    <n v="1.11042759"/>
    <m/>
    <m/>
    <n v="74.306905199999989"/>
    <m/>
    <m/>
    <m/>
    <m/>
    <m/>
    <m/>
    <m/>
    <m/>
    <m/>
    <m/>
    <m/>
    <s v="445503,15"/>
    <s v="6207253,04"/>
    <n v="75.417332789999989"/>
    <n v="0"/>
    <n v="0"/>
  </r>
  <r>
    <n v="223"/>
    <x v="194"/>
    <s v=""/>
    <x v="436"/>
    <n v="2018"/>
    <n v="69914128"/>
    <x v="79"/>
    <x v="192"/>
    <x v="194"/>
    <n v="6960"/>
    <s v="Hvide Sande"/>
    <n v="760"/>
    <n v="171"/>
    <x v="79"/>
    <n v="1"/>
    <s v="DC"/>
    <s v="Decentralt værk"/>
    <n v="353000"/>
    <n v="350030"/>
    <x v="261"/>
    <x v="1"/>
    <s v="kvt"/>
    <d v="1994-11-01T00:00:00"/>
    <m/>
    <n v="9.44"/>
    <n v="3.73"/>
    <n v="4.22"/>
    <x v="2593"/>
    <n v="13.8276"/>
    <n v="13.8276"/>
    <n v="10.782"/>
    <n v="10.782"/>
    <n v="0.25006396455224489"/>
    <n v="0.74993603544775511"/>
    <n v="0"/>
    <x v="0"/>
    <x v="0"/>
    <m/>
    <m/>
    <m/>
    <m/>
    <m/>
    <m/>
    <n v="27.648126000000001"/>
    <m/>
    <m/>
    <m/>
    <m/>
    <m/>
    <m/>
    <m/>
    <m/>
    <m/>
    <m/>
    <m/>
    <s v="445503,15"/>
    <s v="6207253,04"/>
    <n v="27.648126000000001"/>
    <n v="0"/>
    <n v="0"/>
  </r>
  <r>
    <n v="223"/>
    <x v="194"/>
    <s v=""/>
    <x v="437"/>
    <n v="2018"/>
    <n v="69914128"/>
    <x v="79"/>
    <x v="192"/>
    <x v="194"/>
    <n v="6960"/>
    <s v="Hvide Sande"/>
    <n v="760"/>
    <n v="171"/>
    <x v="79"/>
    <n v="1"/>
    <s v="DC"/>
    <s v="Decentralt værk"/>
    <n v="353000"/>
    <n v="350030"/>
    <x v="57"/>
    <x v="2"/>
    <s v="fvv"/>
    <d v="2010-01-01T00:00:00"/>
    <m/>
    <n v="6"/>
    <n v="0"/>
    <n v="6"/>
    <x v="2594"/>
    <n v="19.1448"/>
    <n v="19.1448"/>
    <n v="0"/>
    <n v="0"/>
    <n v="1"/>
    <n v="0"/>
    <n v="0"/>
    <x v="0"/>
    <x v="0"/>
    <m/>
    <m/>
    <m/>
    <m/>
    <m/>
    <m/>
    <m/>
    <m/>
    <m/>
    <m/>
    <m/>
    <m/>
    <m/>
    <m/>
    <m/>
    <m/>
    <m/>
    <n v="19.1448"/>
    <s v="445503,15"/>
    <s v="6207253,04"/>
    <n v="0"/>
    <n v="0"/>
    <n v="19.1448"/>
  </r>
  <r>
    <n v="223"/>
    <x v="195"/>
    <s v=""/>
    <x v="438"/>
    <n v="2018"/>
    <n v="69914128"/>
    <x v="79"/>
    <x v="193"/>
    <x v="195"/>
    <n v="6960"/>
    <s v="Hvide Sande"/>
    <n v="760"/>
    <n v="171"/>
    <x v="79"/>
    <m/>
    <s v="FJ"/>
    <s v="Fjernvarmeværk"/>
    <n v="353000"/>
    <n v="350030"/>
    <x v="262"/>
    <x v="3"/>
    <s v="fvv"/>
    <d v="2014-11-11T00:00:00"/>
    <m/>
    <n v="6.7"/>
    <n v="0"/>
    <n v="6.7"/>
    <x v="2595"/>
    <n v="18.763200000000001"/>
    <n v="18.763200000000001"/>
    <n v="0"/>
    <n v="0"/>
    <n v="1"/>
    <n v="0"/>
    <n v="0"/>
    <x v="0"/>
    <x v="0"/>
    <m/>
    <m/>
    <m/>
    <m/>
    <m/>
    <m/>
    <m/>
    <m/>
    <m/>
    <m/>
    <m/>
    <m/>
    <m/>
    <m/>
    <m/>
    <n v="19.116"/>
    <m/>
    <m/>
    <s v="445937,34"/>
    <s v="6206485,86"/>
    <n v="0"/>
    <n v="19.116"/>
    <n v="0"/>
  </r>
  <r>
    <n v="224"/>
    <x v="196"/>
    <s v=""/>
    <x v="440"/>
    <n v="2018"/>
    <n v="14926402"/>
    <x v="80"/>
    <x v="194"/>
    <x v="196"/>
    <n v="4490"/>
    <s v="Jerslev Sjælland"/>
    <n v="326"/>
    <n v="29"/>
    <x v="80"/>
    <m/>
    <s v="FJ"/>
    <s v="Fjernvarmeværk"/>
    <n v="353000"/>
    <n v="350030"/>
    <x v="185"/>
    <x v="0"/>
    <s v="fvv"/>
    <d v="1991-09-01T00:00:00"/>
    <m/>
    <n v="5"/>
    <n v="0"/>
    <n v="5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639049,22"/>
    <s v="6165417,46"/>
    <n v="0"/>
    <n v="0"/>
    <n v="0"/>
  </r>
  <r>
    <n v="224"/>
    <x v="196"/>
    <s v=""/>
    <x v="441"/>
    <n v="2018"/>
    <n v="14926402"/>
    <x v="80"/>
    <x v="194"/>
    <x v="196"/>
    <n v="4490"/>
    <s v="Jerslev Sjælland"/>
    <n v="326"/>
    <n v="29"/>
    <x v="80"/>
    <m/>
    <s v="FJ"/>
    <s v="Fjernvarmeværk"/>
    <n v="353000"/>
    <n v="350030"/>
    <x v="264"/>
    <x v="3"/>
    <s v="fvv"/>
    <d v="2013-02-01T00:00:00"/>
    <m/>
    <n v="8"/>
    <n v="0"/>
    <n v="8"/>
    <x v="2596"/>
    <n v="19.396799999999999"/>
    <n v="19.396799999999999"/>
    <n v="0"/>
    <n v="0"/>
    <n v="1"/>
    <n v="0"/>
    <n v="0"/>
    <x v="0"/>
    <x v="0"/>
    <m/>
    <m/>
    <m/>
    <m/>
    <m/>
    <m/>
    <m/>
    <m/>
    <m/>
    <m/>
    <m/>
    <m/>
    <m/>
    <m/>
    <m/>
    <n v="19.396799999999999"/>
    <m/>
    <m/>
    <s v="639049,22"/>
    <s v="6165417,46"/>
    <n v="0"/>
    <n v="19.396799999999999"/>
    <n v="0"/>
  </r>
  <r>
    <n v="224"/>
    <x v="196"/>
    <s v=""/>
    <x v="442"/>
    <n v="2018"/>
    <n v="14926402"/>
    <x v="80"/>
    <x v="194"/>
    <x v="196"/>
    <n v="4490"/>
    <s v="Jerslev Sjælland"/>
    <n v="326"/>
    <n v="29"/>
    <x v="80"/>
    <m/>
    <s v="FJ"/>
    <s v="Fjernvarmeværk"/>
    <n v="353000"/>
    <n v="350030"/>
    <x v="265"/>
    <x v="0"/>
    <s v="fvv"/>
    <d v="2017-09-22T00:00:00"/>
    <m/>
    <n v="7"/>
    <n v="0"/>
    <n v="7"/>
    <x v="2597"/>
    <n v="68.108400000000003"/>
    <n v="67.312799999999996"/>
    <n v="0"/>
    <n v="0"/>
    <n v="1"/>
    <n v="0"/>
    <n v="0"/>
    <x v="0"/>
    <x v="0"/>
    <m/>
    <m/>
    <m/>
    <m/>
    <m/>
    <m/>
    <m/>
    <m/>
    <m/>
    <n v="73.399000000000001"/>
    <m/>
    <m/>
    <m/>
    <m/>
    <m/>
    <m/>
    <m/>
    <m/>
    <s v="639049,22"/>
    <s v="6165417,46"/>
    <n v="0"/>
    <n v="73.399000000000001"/>
    <n v="0"/>
  </r>
  <r>
    <n v="226"/>
    <x v="197"/>
    <s v=""/>
    <x v="443"/>
    <n v="2018"/>
    <n v="21829617"/>
    <x v="81"/>
    <x v="195"/>
    <x v="197"/>
    <n v="5683"/>
    <s v="Haarby"/>
    <n v="420"/>
    <n v="77"/>
    <x v="81"/>
    <m/>
    <s v="DC"/>
    <s v="Decentralt værk"/>
    <n v="353000"/>
    <n v="350030"/>
    <x v="266"/>
    <x v="0"/>
    <s v="fvv"/>
    <d v="1985-01-01T00:00:00"/>
    <m/>
    <n v="5.81"/>
    <n v="0"/>
    <n v="5.81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n v="0"/>
    <m/>
    <m/>
    <m/>
    <m/>
    <s v="571421,43"/>
    <s v="6120305,86"/>
    <n v="0"/>
    <n v="0"/>
    <n v="0"/>
  </r>
  <r>
    <n v="226"/>
    <x v="197"/>
    <s v=""/>
    <x v="444"/>
    <n v="2018"/>
    <n v="21829617"/>
    <x v="81"/>
    <x v="195"/>
    <x v="197"/>
    <n v="5683"/>
    <s v="Haarby"/>
    <n v="420"/>
    <n v="77"/>
    <x v="81"/>
    <m/>
    <s v="DC"/>
    <s v="Decentralt værk"/>
    <n v="353000"/>
    <n v="350030"/>
    <x v="267"/>
    <x v="0"/>
    <s v="fvv"/>
    <d v="1988-10-01T00:00:00"/>
    <m/>
    <n v="3.8"/>
    <n v="0"/>
    <n v="3.66"/>
    <x v="2598"/>
    <n v="9.3958200000000005"/>
    <n v="9.3958200000000005"/>
    <n v="0"/>
    <n v="0"/>
    <n v="1"/>
    <n v="0"/>
    <n v="0"/>
    <x v="0"/>
    <x v="0"/>
    <m/>
    <m/>
    <m/>
    <m/>
    <m/>
    <m/>
    <n v="9.220978800000001"/>
    <m/>
    <m/>
    <m/>
    <m/>
    <m/>
    <m/>
    <m/>
    <m/>
    <m/>
    <m/>
    <m/>
    <s v="571421,43"/>
    <s v="6120305,86"/>
    <n v="9.220978800000001"/>
    <n v="0"/>
    <n v="0"/>
  </r>
  <r>
    <n v="226"/>
    <x v="197"/>
    <s v=""/>
    <x v="445"/>
    <n v="2018"/>
    <n v="21829617"/>
    <x v="81"/>
    <x v="195"/>
    <x v="197"/>
    <n v="5683"/>
    <s v="Haarby"/>
    <n v="420"/>
    <n v="77"/>
    <x v="81"/>
    <m/>
    <s v="DC"/>
    <s v="Decentralt værk"/>
    <n v="353000"/>
    <n v="350030"/>
    <x v="268"/>
    <x v="1"/>
    <s v="kvt"/>
    <d v="2002-12-01T00:00:00"/>
    <m/>
    <n v="4.09"/>
    <n v="1.63"/>
    <n v="2.2999999999999998"/>
    <x v="2599"/>
    <n v="0.37645200000000001"/>
    <n v="0.37645200000000001"/>
    <n v="0.31262400000000001"/>
    <n v="0.31262400000000001"/>
    <n v="0.24245979484706276"/>
    <n v="0.75754020515293718"/>
    <n v="0"/>
    <x v="0"/>
    <x v="0"/>
    <m/>
    <m/>
    <m/>
    <m/>
    <m/>
    <m/>
    <n v="0.77631839999999996"/>
    <m/>
    <m/>
    <m/>
    <m/>
    <m/>
    <m/>
    <m/>
    <m/>
    <m/>
    <m/>
    <m/>
    <s v="571421,43"/>
    <s v="6120305,86"/>
    <n v="0.77631839999999996"/>
    <n v="0"/>
    <n v="0"/>
  </r>
  <r>
    <n v="226"/>
    <x v="197"/>
    <s v=""/>
    <x v="446"/>
    <n v="2018"/>
    <n v="21829617"/>
    <x v="81"/>
    <x v="195"/>
    <x v="197"/>
    <n v="5683"/>
    <s v="Haarby"/>
    <n v="420"/>
    <n v="77"/>
    <x v="81"/>
    <m/>
    <s v="DC"/>
    <s v="Decentralt værk"/>
    <n v="353000"/>
    <n v="350030"/>
    <x v="269"/>
    <x v="1"/>
    <s v="kvt"/>
    <d v="2002-12-01T00:00:00"/>
    <m/>
    <n v="4.09"/>
    <n v="1.63"/>
    <n v="2.2999999999999998"/>
    <x v="2600"/>
    <n v="0.38962799999999997"/>
    <n v="0.38962799999999997"/>
    <n v="0.32356800000000002"/>
    <n v="0.32356800000000002"/>
    <n v="0.2424376825618694"/>
    <n v="0.75756231743813063"/>
    <n v="0"/>
    <x v="0"/>
    <x v="0"/>
    <m/>
    <m/>
    <m/>
    <m/>
    <m/>
    <m/>
    <n v="0.80356320000000003"/>
    <m/>
    <m/>
    <m/>
    <m/>
    <m/>
    <m/>
    <m/>
    <m/>
    <m/>
    <m/>
    <m/>
    <s v="571421,43"/>
    <s v="6120305,86"/>
    <n v="0.80356320000000003"/>
    <n v="0"/>
    <n v="0"/>
  </r>
  <r>
    <n v="227"/>
    <x v="198"/>
    <s v=""/>
    <x v="447"/>
    <n v="2018"/>
    <n v="13057117"/>
    <x v="82"/>
    <x v="196"/>
    <x v="198"/>
    <n v="2630"/>
    <s v="Taastrup"/>
    <n v="169"/>
    <n v="2"/>
    <x v="5"/>
    <n v="1"/>
    <s v="FJ"/>
    <s v="Fjernvarmeværk"/>
    <n v="353000"/>
    <n v="350030"/>
    <x v="13"/>
    <x v="0"/>
    <s v="fvv"/>
    <d v="2013-10-01T00:00:00"/>
    <m/>
    <n v="16.7"/>
    <n v="0"/>
    <n v="15"/>
    <x v="2601"/>
    <n v="9.1579999999999995"/>
    <n v="9.1579999999999995"/>
    <n v="0"/>
    <n v="0"/>
    <n v="1"/>
    <n v="0"/>
    <n v="0"/>
    <x v="0"/>
    <x v="0"/>
    <m/>
    <m/>
    <m/>
    <n v="0"/>
    <m/>
    <m/>
    <n v="9.2062476000000011"/>
    <m/>
    <m/>
    <m/>
    <m/>
    <m/>
    <m/>
    <m/>
    <m/>
    <m/>
    <m/>
    <m/>
    <s v="706881,2"/>
    <s v="6170709,94"/>
    <n v="9.2062476000000011"/>
    <n v="0"/>
    <n v="0"/>
  </r>
  <r>
    <n v="227"/>
    <x v="198"/>
    <s v=""/>
    <x v="448"/>
    <n v="2018"/>
    <n v="13057117"/>
    <x v="82"/>
    <x v="196"/>
    <x v="198"/>
    <n v="2630"/>
    <s v="Taastrup"/>
    <n v="169"/>
    <n v="2"/>
    <x v="5"/>
    <n v="1"/>
    <s v="FJ"/>
    <s v="Fjernvarmeværk"/>
    <n v="353000"/>
    <n v="350030"/>
    <x v="16"/>
    <x v="0"/>
    <s v="fvv"/>
    <d v="2013-10-01T00:00:00"/>
    <m/>
    <n v="16.7"/>
    <n v="0"/>
    <n v="15"/>
    <x v="2602"/>
    <n v="4.7949999999999999"/>
    <n v="4.7949999999999999"/>
    <n v="0"/>
    <n v="0"/>
    <n v="1"/>
    <n v="0"/>
    <n v="0"/>
    <x v="0"/>
    <x v="0"/>
    <m/>
    <m/>
    <m/>
    <n v="0"/>
    <m/>
    <m/>
    <n v="4.8715523999999997"/>
    <m/>
    <m/>
    <m/>
    <m/>
    <m/>
    <m/>
    <m/>
    <m/>
    <m/>
    <m/>
    <m/>
    <s v="706881,2"/>
    <s v="6170709,94"/>
    <n v="4.8715523999999997"/>
    <n v="0"/>
    <n v="0"/>
  </r>
  <r>
    <n v="227"/>
    <x v="199"/>
    <s v=""/>
    <x v="449"/>
    <n v="2018"/>
    <n v="13057117"/>
    <x v="82"/>
    <x v="197"/>
    <x v="199"/>
    <n v="2630"/>
    <s v="Taastrup"/>
    <n v="169"/>
    <n v="2"/>
    <x v="5"/>
    <m/>
    <s v="FJ"/>
    <s v="Fjernvarmeværk"/>
    <n v="353000"/>
    <n v="350030"/>
    <x v="270"/>
    <x v="0"/>
    <s v="fvv"/>
    <d v="2013-11-01T00:00:00"/>
    <m/>
    <n v="8.5"/>
    <n v="0"/>
    <n v="8.5"/>
    <x v="2603"/>
    <n v="0.52100000000000002"/>
    <n v="0.52100000000000002"/>
    <n v="0"/>
    <n v="0"/>
    <n v="1"/>
    <n v="0"/>
    <n v="0"/>
    <x v="0"/>
    <x v="0"/>
    <m/>
    <m/>
    <m/>
    <n v="0.55200342999999996"/>
    <m/>
    <m/>
    <m/>
    <m/>
    <m/>
    <m/>
    <m/>
    <m/>
    <m/>
    <m/>
    <m/>
    <m/>
    <m/>
    <m/>
    <s v="709244"/>
    <s v="6171371"/>
    <n v="0.55200342999999996"/>
    <n v="0"/>
    <n v="0"/>
  </r>
  <r>
    <n v="227"/>
    <x v="199"/>
    <s v=""/>
    <x v="2872"/>
    <n v="2018"/>
    <n v="13057117"/>
    <x v="82"/>
    <x v="197"/>
    <x v="199"/>
    <n v="2630"/>
    <s v="Taastrup"/>
    <n v="169"/>
    <n v="2"/>
    <x v="5"/>
    <m/>
    <s v="FJ"/>
    <s v="Fjernvarmeværk"/>
    <n v="353000"/>
    <n v="350030"/>
    <x v="270"/>
    <x v="0"/>
    <s v="fvv"/>
    <d v="2013-11-01T00:00:00"/>
    <m/>
    <n v="8.5"/>
    <n v="0"/>
    <n v="8.5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709244"/>
    <s v="6171371"/>
    <n v="0"/>
    <n v="0"/>
    <n v="0"/>
  </r>
  <r>
    <n v="227"/>
    <x v="200"/>
    <s v=""/>
    <x v="450"/>
    <n v="2018"/>
    <n v="13057117"/>
    <x v="82"/>
    <x v="198"/>
    <x v="200"/>
    <n v="2640"/>
    <s v="Hedehusene"/>
    <n v="169"/>
    <n v="2"/>
    <x v="5"/>
    <m/>
    <s v="FJ"/>
    <s v="Fjernvarmeværk"/>
    <n v="353000"/>
    <n v="350030"/>
    <x v="271"/>
    <x v="0"/>
    <s v="fvv"/>
    <d v="1964-01-01T00:00:00"/>
    <m/>
    <n v="9.5"/>
    <n v="0"/>
    <n v="9.5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701423"/>
    <s v="6171837"/>
    <n v="0"/>
    <n v="0"/>
    <n v="0"/>
  </r>
  <r>
    <n v="227"/>
    <x v="201"/>
    <s v=""/>
    <x v="451"/>
    <n v="2018"/>
    <n v="13057117"/>
    <x v="82"/>
    <x v="199"/>
    <x v="201"/>
    <n v="2630"/>
    <s v="Taastrup"/>
    <n v="169"/>
    <n v="2"/>
    <x v="5"/>
    <m/>
    <s v="FJ"/>
    <s v="Fjernvarmeværk"/>
    <n v="353000"/>
    <n v="350030"/>
    <x v="13"/>
    <x v="0"/>
    <s v="fvv"/>
    <d v="2013-08-05T00:00:00"/>
    <m/>
    <n v="16.7"/>
    <n v="0"/>
    <n v="15"/>
    <x v="2604"/>
    <n v="18.553000000000001"/>
    <n v="18.553000000000001"/>
    <n v="0"/>
    <n v="0"/>
    <n v="1"/>
    <n v="0"/>
    <n v="0"/>
    <x v="0"/>
    <x v="0"/>
    <m/>
    <m/>
    <m/>
    <m/>
    <m/>
    <m/>
    <n v="20.527174800000001"/>
    <m/>
    <m/>
    <m/>
    <m/>
    <m/>
    <m/>
    <m/>
    <m/>
    <m/>
    <m/>
    <m/>
    <s v="707524,88"/>
    <s v="6173526,48"/>
    <n v="20.527174800000001"/>
    <n v="0"/>
    <n v="0"/>
  </r>
  <r>
    <n v="227"/>
    <x v="202"/>
    <s v=""/>
    <x v="452"/>
    <n v="2018"/>
    <n v="13057117"/>
    <x v="82"/>
    <x v="200"/>
    <x v="202"/>
    <n v="2640"/>
    <s v="Hedehusene"/>
    <n v="169"/>
    <n v="2"/>
    <x v="5"/>
    <m/>
    <s v="FJ"/>
    <s v="Fjernvarmeværk"/>
    <n v="353000"/>
    <n v="350030"/>
    <x v="272"/>
    <x v="3"/>
    <s v="fvv"/>
    <d v="2015-01-15T00:00:00"/>
    <m/>
    <n v="2.1"/>
    <n v="0"/>
    <n v="2.1"/>
    <x v="2605"/>
    <n v="5.524"/>
    <n v="5.524"/>
    <n v="0"/>
    <n v="0"/>
    <n v="1"/>
    <n v="0"/>
    <n v="0"/>
    <x v="0"/>
    <x v="0"/>
    <m/>
    <m/>
    <m/>
    <m/>
    <m/>
    <m/>
    <m/>
    <m/>
    <m/>
    <m/>
    <m/>
    <m/>
    <m/>
    <m/>
    <m/>
    <n v="5.524"/>
    <m/>
    <m/>
    <s v="699820,06"/>
    <s v="6172371,99"/>
    <n v="0"/>
    <n v="5.524"/>
    <n v="0"/>
  </r>
  <r>
    <n v="229"/>
    <x v="203"/>
    <s v=""/>
    <x v="453"/>
    <n v="2018"/>
    <n v="18849518"/>
    <x v="83"/>
    <x v="201"/>
    <x v="203"/>
    <n v="7840"/>
    <s v="Højslev"/>
    <n v="779"/>
    <n v="255"/>
    <x v="82"/>
    <m/>
    <s v="FJ"/>
    <s v="Fjernvarmeværk"/>
    <n v="353000"/>
    <n v="350030"/>
    <x v="2"/>
    <x v="0"/>
    <s v="fvv"/>
    <d v="1973-01-01T00:00:00"/>
    <m/>
    <n v="3.6"/>
    <n v="0"/>
    <n v="3.6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07237,08"/>
    <s v="6267117,21"/>
    <n v="0"/>
    <n v="0"/>
    <n v="0"/>
  </r>
  <r>
    <n v="229"/>
    <x v="204"/>
    <s v=""/>
    <x v="454"/>
    <n v="2018"/>
    <n v="18849518"/>
    <x v="83"/>
    <x v="202"/>
    <x v="204"/>
    <n v="7840"/>
    <s v="Højslev"/>
    <n v="779"/>
    <n v="255"/>
    <x v="82"/>
    <m/>
    <s v="FJ"/>
    <s v="Fjernvarmeværk"/>
    <n v="353000"/>
    <n v="350030"/>
    <x v="3"/>
    <x v="0"/>
    <s v="fvv"/>
    <d v="2009-05-26T00:00:00"/>
    <m/>
    <n v="4"/>
    <n v="0"/>
    <n v="4"/>
    <x v="2606"/>
    <n v="56.07"/>
    <n v="53.785440000000001"/>
    <n v="0"/>
    <n v="0"/>
    <n v="1"/>
    <n v="0"/>
    <n v="0"/>
    <x v="0"/>
    <x v="0"/>
    <m/>
    <m/>
    <m/>
    <m/>
    <m/>
    <m/>
    <m/>
    <m/>
    <m/>
    <m/>
    <n v="55.476637699999998"/>
    <m/>
    <m/>
    <m/>
    <m/>
    <m/>
    <m/>
    <m/>
    <s v="506712"/>
    <s v="6266852"/>
    <n v="0"/>
    <n v="55.476637699999998"/>
    <n v="0"/>
  </r>
  <r>
    <n v="230"/>
    <x v="205"/>
    <s v=""/>
    <x v="455"/>
    <n v="2018"/>
    <n v="29096716"/>
    <x v="84"/>
    <x v="203"/>
    <x v="205"/>
    <n v="4270"/>
    <s v="Høng"/>
    <n v="326"/>
    <n v="30"/>
    <x v="83"/>
    <m/>
    <s v="FJ"/>
    <s v="Fjernvarmeværk"/>
    <n v="353000"/>
    <n v="350030"/>
    <x v="145"/>
    <x v="0"/>
    <s v="fvv"/>
    <d v="1977-01-01T00:00:00"/>
    <m/>
    <n v="4.0999999999999996"/>
    <n v="0"/>
    <n v="3.7"/>
    <x v="1867"/>
    <n v="1.7639999999999999E-2"/>
    <n v="1.7351999999999999E-2"/>
    <n v="0"/>
    <n v="0"/>
    <n v="1"/>
    <n v="0"/>
    <n v="0"/>
    <x v="0"/>
    <x v="0"/>
    <m/>
    <m/>
    <m/>
    <n v="2.2598099999999999E-2"/>
    <m/>
    <m/>
    <m/>
    <m/>
    <m/>
    <m/>
    <m/>
    <m/>
    <m/>
    <m/>
    <m/>
    <m/>
    <m/>
    <m/>
    <s v="644278"/>
    <s v="6153456,45"/>
    <n v="2.2598099999999999E-2"/>
    <n v="0"/>
    <n v="0"/>
  </r>
  <r>
    <n v="230"/>
    <x v="205"/>
    <s v=""/>
    <x v="456"/>
    <n v="2018"/>
    <n v="29096716"/>
    <x v="84"/>
    <x v="203"/>
    <x v="205"/>
    <n v="4270"/>
    <s v="Høng"/>
    <n v="326"/>
    <n v="30"/>
    <x v="83"/>
    <m/>
    <s v="FJ"/>
    <s v="Fjernvarmeværk"/>
    <n v="353000"/>
    <n v="350030"/>
    <x v="146"/>
    <x v="0"/>
    <s v="fvv"/>
    <d v="1982-01-01T00:00:00"/>
    <m/>
    <n v="8.1"/>
    <n v="0"/>
    <n v="7"/>
    <x v="1018"/>
    <n v="1.26E-2"/>
    <n v="1.2383999999999999E-2"/>
    <n v="0"/>
    <n v="0"/>
    <n v="1"/>
    <n v="0"/>
    <n v="0"/>
    <x v="0"/>
    <x v="0"/>
    <m/>
    <m/>
    <m/>
    <n v="1.61415E-2"/>
    <m/>
    <m/>
    <m/>
    <m/>
    <m/>
    <m/>
    <m/>
    <m/>
    <m/>
    <m/>
    <m/>
    <m/>
    <m/>
    <m/>
    <s v="644278"/>
    <s v="6153456,45"/>
    <n v="1.61415E-2"/>
    <n v="0"/>
    <n v="0"/>
  </r>
  <r>
    <n v="230"/>
    <x v="205"/>
    <s v=""/>
    <x v="457"/>
    <n v="2018"/>
    <n v="29096716"/>
    <x v="84"/>
    <x v="203"/>
    <x v="205"/>
    <n v="4270"/>
    <s v="Høng"/>
    <n v="326"/>
    <n v="30"/>
    <x v="83"/>
    <m/>
    <s v="FJ"/>
    <s v="Fjernvarmeværk"/>
    <n v="353000"/>
    <n v="350030"/>
    <x v="3"/>
    <x v="0"/>
    <s v="fvv"/>
    <d v="2004-02-25T00:00:00"/>
    <m/>
    <n v="5.4"/>
    <n v="0"/>
    <n v="6"/>
    <x v="2607"/>
    <n v="73.313999999999993"/>
    <n v="72.100800000000007"/>
    <n v="0"/>
    <n v="0"/>
    <n v="1"/>
    <n v="0"/>
    <n v="0"/>
    <x v="0"/>
    <x v="0"/>
    <m/>
    <m/>
    <m/>
    <m/>
    <m/>
    <m/>
    <m/>
    <m/>
    <m/>
    <m/>
    <n v="73.932000000000002"/>
    <m/>
    <m/>
    <m/>
    <m/>
    <m/>
    <m/>
    <m/>
    <s v="644278"/>
    <s v="6153456,45"/>
    <n v="0"/>
    <n v="73.932000000000002"/>
    <n v="0"/>
  </r>
  <r>
    <n v="230"/>
    <x v="205"/>
    <s v=""/>
    <x v="459"/>
    <n v="2018"/>
    <n v="29096716"/>
    <x v="84"/>
    <x v="203"/>
    <x v="205"/>
    <n v="4270"/>
    <s v="Høng"/>
    <n v="326"/>
    <n v="30"/>
    <x v="83"/>
    <m/>
    <s v="FJ"/>
    <s v="Fjernvarmeværk"/>
    <n v="353000"/>
    <n v="350030"/>
    <x v="184"/>
    <x v="0"/>
    <s v="fvv"/>
    <d v="2010-11-01T00:00:00"/>
    <m/>
    <n v="8.3000000000000007"/>
    <n v="0"/>
    <n v="7.5"/>
    <x v="2608"/>
    <n v="84.617999999999995"/>
    <n v="83.217600000000004"/>
    <n v="0"/>
    <n v="0"/>
    <n v="1"/>
    <n v="0"/>
    <n v="0"/>
    <x v="0"/>
    <x v="0"/>
    <m/>
    <m/>
    <m/>
    <m/>
    <m/>
    <m/>
    <m/>
    <m/>
    <m/>
    <n v="86.726164999999995"/>
    <m/>
    <m/>
    <m/>
    <m/>
    <m/>
    <m/>
    <m/>
    <m/>
    <s v="644278"/>
    <s v="6153456,45"/>
    <n v="0"/>
    <n v="86.726164999999995"/>
    <n v="0"/>
  </r>
  <r>
    <n v="230"/>
    <x v="205"/>
    <s v=""/>
    <x v="460"/>
    <n v="2018"/>
    <n v="29096716"/>
    <x v="84"/>
    <x v="203"/>
    <x v="205"/>
    <n v="4270"/>
    <s v="Høng"/>
    <n v="326"/>
    <n v="30"/>
    <x v="83"/>
    <m/>
    <s v="FJ"/>
    <s v="Fjernvarmeværk"/>
    <n v="353000"/>
    <n v="350030"/>
    <x v="17"/>
    <x v="5"/>
    <s v="kvt"/>
    <d v="2017-12-05T00:00:00"/>
    <m/>
    <n v="0.35199999999999998"/>
    <n v="0.124"/>
    <n v="0"/>
    <x v="2609"/>
    <n v="0"/>
    <n v="0"/>
    <n v="3.5999999999999999E-3"/>
    <n v="0"/>
    <n v="0"/>
    <n v="1"/>
    <n v="0"/>
    <x v="0"/>
    <x v="0"/>
    <m/>
    <m/>
    <m/>
    <n v="9.1468499999999998E-3"/>
    <m/>
    <m/>
    <m/>
    <m/>
    <m/>
    <m/>
    <m/>
    <m/>
    <m/>
    <m/>
    <m/>
    <m/>
    <m/>
    <m/>
    <s v="644278"/>
    <s v="6153456,45"/>
    <n v="9.1468499999999998E-3"/>
    <n v="0"/>
    <n v="0"/>
  </r>
  <r>
    <n v="231"/>
    <x v="206"/>
    <s v=""/>
    <x v="461"/>
    <n v="2018"/>
    <n v="11218415"/>
    <x v="85"/>
    <x v="204"/>
    <x v="206"/>
    <n v="9300"/>
    <s v="Sæby"/>
    <n v="813"/>
    <n v="327"/>
    <x v="84"/>
    <m/>
    <s v="FJ"/>
    <s v="Fjernvarmeværk"/>
    <n v="353000"/>
    <n v="350030"/>
    <x v="273"/>
    <x v="0"/>
    <s v="fvv"/>
    <d v="2001-10-25T00:00:00"/>
    <m/>
    <n v="2.6"/>
    <n v="0"/>
    <n v="2.5"/>
    <x v="2610"/>
    <n v="80.891999999999996"/>
    <n v="80.891999999999996"/>
    <n v="0"/>
    <n v="0"/>
    <n v="1"/>
    <n v="0"/>
    <n v="0"/>
    <x v="0"/>
    <x v="0"/>
    <m/>
    <m/>
    <m/>
    <m/>
    <m/>
    <m/>
    <m/>
    <m/>
    <m/>
    <n v="73.5"/>
    <m/>
    <n v="7.32158"/>
    <m/>
    <m/>
    <m/>
    <m/>
    <m/>
    <m/>
    <s v="583514"/>
    <s v="6354266"/>
    <n v="0"/>
    <n v="80.821579999999997"/>
    <n v="0"/>
  </r>
  <r>
    <n v="231"/>
    <x v="206"/>
    <s v=""/>
    <x v="462"/>
    <n v="2018"/>
    <n v="11218415"/>
    <x v="85"/>
    <x v="204"/>
    <x v="206"/>
    <n v="9300"/>
    <s v="Sæby"/>
    <n v="813"/>
    <n v="327"/>
    <x v="84"/>
    <m/>
    <s v="FJ"/>
    <s v="Fjernvarmeværk"/>
    <n v="353000"/>
    <n v="350030"/>
    <x v="274"/>
    <x v="0"/>
    <s v="fvv"/>
    <d v="2012-01-01T00:00:00"/>
    <m/>
    <n v="3.1"/>
    <n v="0"/>
    <n v="3.1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83514"/>
    <s v="6354266"/>
    <n v="0"/>
    <n v="0"/>
    <n v="0"/>
  </r>
  <r>
    <n v="236"/>
    <x v="207"/>
    <s v=""/>
    <x v="464"/>
    <n v="2018"/>
    <n v="34208115"/>
    <x v="86"/>
    <x v="205"/>
    <x v="207"/>
    <n v="2300"/>
    <s v="København S"/>
    <n v="101"/>
    <n v="2"/>
    <x v="5"/>
    <n v="1"/>
    <s v="ER"/>
    <s v="Erhvervsværk"/>
    <n v="382120"/>
    <n v="383900"/>
    <x v="276"/>
    <x v="8"/>
    <s v="pev"/>
    <d v="2017-04-10T00:00:00"/>
    <m/>
    <n v="224"/>
    <n v="57"/>
    <n v="190"/>
    <x v="2611"/>
    <n v="3930.1632"/>
    <n v="3924.0828000000001"/>
    <n v="609.07320000000004"/>
    <n v="485.92079999999999"/>
    <n v="0.68157406521588249"/>
    <n v="0.31736982991646834"/>
    <n v="1.0561048676491769E-3"/>
    <x v="0"/>
    <x v="0"/>
    <m/>
    <m/>
    <m/>
    <n v="44.236462279999998"/>
    <m/>
    <m/>
    <m/>
    <n v="4282.8134"/>
    <m/>
    <m/>
    <m/>
    <n v="571.66250000000002"/>
    <m/>
    <m/>
    <m/>
    <m/>
    <m/>
    <m/>
    <s v="727505,96"/>
    <s v="6176876,7"/>
    <n v="1971.5024922800001"/>
    <n v="2927.2098700000001"/>
    <n v="0"/>
  </r>
  <r>
    <n v="237"/>
    <x v="208"/>
    <s v=""/>
    <x v="465"/>
    <n v="2018"/>
    <n v="37251518"/>
    <x v="87"/>
    <x v="206"/>
    <x v="208"/>
    <n v="7190"/>
    <s v="Billund"/>
    <n v="530"/>
    <n v="119"/>
    <x v="85"/>
    <m/>
    <s v="DC"/>
    <s v="Decentralt værk"/>
    <n v="353000"/>
    <n v="350030"/>
    <x v="277"/>
    <x v="0"/>
    <s v="fvv"/>
    <d v="1984-01-01T00:00:00"/>
    <m/>
    <n v="5"/>
    <n v="0"/>
    <n v="4.5999999999999996"/>
    <x v="2612"/>
    <n v="9.7416"/>
    <n v="9.7416"/>
    <n v="0"/>
    <n v="0"/>
    <n v="1"/>
    <n v="0"/>
    <n v="0"/>
    <x v="0"/>
    <x v="0"/>
    <m/>
    <m/>
    <m/>
    <m/>
    <m/>
    <m/>
    <n v="9.6328979999999991"/>
    <m/>
    <m/>
    <m/>
    <m/>
    <m/>
    <m/>
    <m/>
    <m/>
    <m/>
    <m/>
    <m/>
    <s v="507433,18"/>
    <s v="6176408,86"/>
    <n v="9.6328979999999991"/>
    <n v="0"/>
    <n v="0"/>
  </r>
  <r>
    <n v="237"/>
    <x v="208"/>
    <s v=""/>
    <x v="466"/>
    <n v="2018"/>
    <n v="37251518"/>
    <x v="87"/>
    <x v="206"/>
    <x v="208"/>
    <n v="7190"/>
    <s v="Billund"/>
    <n v="530"/>
    <n v="119"/>
    <x v="85"/>
    <m/>
    <s v="DC"/>
    <s v="Decentralt værk"/>
    <n v="353000"/>
    <n v="350030"/>
    <x v="278"/>
    <x v="0"/>
    <s v="fvv"/>
    <d v="2003-10-01T00:00:00"/>
    <m/>
    <n v="5"/>
    <n v="0"/>
    <n v="4.5999999999999996"/>
    <x v="2613"/>
    <n v="3.5999999999999999E-3"/>
    <n v="3.5999999999999999E-3"/>
    <n v="0"/>
    <n v="0"/>
    <n v="1"/>
    <n v="0"/>
    <n v="0"/>
    <x v="0"/>
    <x v="0"/>
    <m/>
    <m/>
    <m/>
    <m/>
    <m/>
    <m/>
    <n v="7.92E-3"/>
    <m/>
    <m/>
    <m/>
    <m/>
    <m/>
    <m/>
    <m/>
    <m/>
    <m/>
    <m/>
    <m/>
    <s v="507433,18"/>
    <s v="6176408,86"/>
    <n v="7.92E-3"/>
    <n v="0"/>
    <n v="0"/>
  </r>
  <r>
    <n v="237"/>
    <x v="208"/>
    <s v=""/>
    <x v="467"/>
    <n v="2018"/>
    <n v="37251518"/>
    <x v="87"/>
    <x v="206"/>
    <x v="208"/>
    <n v="7190"/>
    <s v="Billund"/>
    <n v="530"/>
    <n v="119"/>
    <x v="85"/>
    <m/>
    <s v="DC"/>
    <s v="Decentralt værk"/>
    <n v="353000"/>
    <n v="350030"/>
    <x v="201"/>
    <x v="1"/>
    <s v="kvt"/>
    <d v="2000-11-15T00:00:00"/>
    <m/>
    <n v="3"/>
    <n v="1.1000000000000001"/>
    <n v="1.4"/>
    <x v="2614"/>
    <n v="0.27216000000000001"/>
    <n v="0.27216000000000001"/>
    <n v="0.1764"/>
    <n v="0.1764"/>
    <n v="0.25271096016793915"/>
    <n v="0.74728903983206085"/>
    <n v="0"/>
    <x v="0"/>
    <x v="0"/>
    <m/>
    <m/>
    <m/>
    <m/>
    <m/>
    <m/>
    <n v="0.53848080000000009"/>
    <m/>
    <m/>
    <m/>
    <m/>
    <m/>
    <m/>
    <m/>
    <m/>
    <m/>
    <m/>
    <m/>
    <s v="507433,18"/>
    <s v="6176408,86"/>
    <n v="0.53848080000000009"/>
    <n v="0"/>
    <n v="0"/>
  </r>
  <r>
    <n v="237"/>
    <x v="208"/>
    <s v=""/>
    <x v="468"/>
    <n v="2018"/>
    <n v="37251518"/>
    <x v="87"/>
    <x v="206"/>
    <x v="208"/>
    <n v="7190"/>
    <s v="Billund"/>
    <n v="530"/>
    <n v="119"/>
    <x v="85"/>
    <m/>
    <s v="DC"/>
    <s v="Decentralt værk"/>
    <n v="353000"/>
    <n v="350030"/>
    <x v="279"/>
    <x v="1"/>
    <s v="kvt"/>
    <d v="2001-11-07T00:00:00"/>
    <m/>
    <n v="3"/>
    <n v="1.1000000000000001"/>
    <n v="1.4"/>
    <x v="2615"/>
    <n v="0.30275999999999997"/>
    <n v="0.30275999999999997"/>
    <n v="0.2268"/>
    <n v="0.2268"/>
    <n v="0.251049272524284"/>
    <n v="0.748950727475716"/>
    <n v="0"/>
    <x v="0"/>
    <x v="0"/>
    <m/>
    <m/>
    <m/>
    <m/>
    <m/>
    <m/>
    <n v="0.6029892"/>
    <m/>
    <m/>
    <m/>
    <m/>
    <m/>
    <m/>
    <m/>
    <m/>
    <m/>
    <m/>
    <m/>
    <s v="507433,18"/>
    <s v="6176408,86"/>
    <n v="0.6029892"/>
    <n v="0"/>
    <n v="0"/>
  </r>
  <r>
    <n v="237"/>
    <x v="208"/>
    <s v=""/>
    <x v="469"/>
    <n v="2018"/>
    <n v="37251518"/>
    <x v="87"/>
    <x v="206"/>
    <x v="208"/>
    <n v="7190"/>
    <s v="Billund"/>
    <n v="530"/>
    <n v="119"/>
    <x v="85"/>
    <m/>
    <s v="DC"/>
    <s v="Decentralt værk"/>
    <n v="353000"/>
    <n v="350030"/>
    <x v="280"/>
    <x v="0"/>
    <s v="fvv"/>
    <d v="2010-12-15T00:00:00"/>
    <m/>
    <n v="3"/>
    <n v="0"/>
    <n v="2.8"/>
    <x v="2616"/>
    <n v="7.9596"/>
    <n v="7.9596"/>
    <n v="0"/>
    <n v="0"/>
    <n v="1"/>
    <n v="0"/>
    <n v="0"/>
    <x v="0"/>
    <x v="0"/>
    <m/>
    <m/>
    <m/>
    <m/>
    <m/>
    <m/>
    <n v="7.6904387999999999"/>
    <m/>
    <m/>
    <m/>
    <m/>
    <m/>
    <m/>
    <m/>
    <m/>
    <m/>
    <m/>
    <m/>
    <s v="507433,18"/>
    <s v="6176408,86"/>
    <n v="7.6904387999999999"/>
    <n v="0"/>
    <n v="0"/>
  </r>
  <r>
    <n v="237"/>
    <x v="209"/>
    <s v=""/>
    <x v="470"/>
    <n v="2018"/>
    <n v="37251518"/>
    <x v="87"/>
    <x v="207"/>
    <x v="209"/>
    <n v="7190"/>
    <s v="Billund"/>
    <n v="530"/>
    <n v="119"/>
    <x v="85"/>
    <n v="1"/>
    <s v="DC"/>
    <s v="Decentralt værk"/>
    <n v="353000"/>
    <n v="350030"/>
    <x v="14"/>
    <x v="1"/>
    <s v="kvt"/>
    <d v="1994-01-01T00:00:00"/>
    <m/>
    <n v="6.6"/>
    <n v="2.8"/>
    <n v="3.3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06293,76"/>
    <s v="6175307,07"/>
    <n v="0"/>
    <n v="0"/>
    <n v="0"/>
  </r>
  <r>
    <n v="237"/>
    <x v="209"/>
    <s v=""/>
    <x v="471"/>
    <n v="2018"/>
    <n v="37251518"/>
    <x v="87"/>
    <x v="207"/>
    <x v="209"/>
    <n v="7190"/>
    <s v="Billund"/>
    <n v="530"/>
    <n v="119"/>
    <x v="85"/>
    <n v="1"/>
    <s v="DC"/>
    <s v="Decentralt værk"/>
    <n v="353000"/>
    <n v="350030"/>
    <x v="15"/>
    <x v="1"/>
    <s v="kvt"/>
    <d v="1994-01-01T00:00:00"/>
    <m/>
    <n v="6.6"/>
    <n v="2.8"/>
    <n v="3.3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06293,76"/>
    <s v="6175307,07"/>
    <n v="0"/>
    <n v="0"/>
    <n v="0"/>
  </r>
  <r>
    <n v="237"/>
    <x v="209"/>
    <s v=""/>
    <x v="472"/>
    <n v="2018"/>
    <n v="37251518"/>
    <x v="87"/>
    <x v="207"/>
    <x v="209"/>
    <n v="7190"/>
    <s v="Billund"/>
    <n v="530"/>
    <n v="119"/>
    <x v="85"/>
    <n v="1"/>
    <s v="DC"/>
    <s v="Decentralt værk"/>
    <n v="353000"/>
    <n v="350030"/>
    <x v="200"/>
    <x v="1"/>
    <s v="kvt"/>
    <d v="1994-01-01T00:00:00"/>
    <m/>
    <n v="6.6"/>
    <n v="2.8"/>
    <n v="3.3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06293,76"/>
    <s v="6175307,07"/>
    <n v="0"/>
    <n v="0"/>
    <n v="0"/>
  </r>
  <r>
    <n v="237"/>
    <x v="209"/>
    <s v=""/>
    <x v="473"/>
    <n v="2018"/>
    <n v="37251518"/>
    <x v="87"/>
    <x v="207"/>
    <x v="209"/>
    <n v="7190"/>
    <s v="Billund"/>
    <n v="530"/>
    <n v="119"/>
    <x v="85"/>
    <n v="1"/>
    <s v="DC"/>
    <s v="Decentralt værk"/>
    <n v="353000"/>
    <n v="350030"/>
    <x v="76"/>
    <x v="0"/>
    <s v="fvv"/>
    <d v="2005-05-01T00:00:00"/>
    <m/>
    <n v="6.6"/>
    <n v="0"/>
    <n v="7.1"/>
    <x v="2617"/>
    <n v="9.2232000000000003"/>
    <n v="9.2232000000000003"/>
    <n v="0"/>
    <n v="0"/>
    <n v="1"/>
    <n v="0"/>
    <n v="0"/>
    <x v="0"/>
    <x v="0"/>
    <m/>
    <m/>
    <m/>
    <m/>
    <m/>
    <m/>
    <n v="8.9320571999999991"/>
    <m/>
    <m/>
    <m/>
    <m/>
    <m/>
    <m/>
    <m/>
    <m/>
    <m/>
    <m/>
    <m/>
    <s v="506293,76"/>
    <s v="6175307,07"/>
    <n v="8.9320571999999991"/>
    <n v="0"/>
    <n v="0"/>
  </r>
  <r>
    <n v="237"/>
    <x v="209"/>
    <s v=""/>
    <x v="474"/>
    <n v="2018"/>
    <n v="37251518"/>
    <x v="87"/>
    <x v="207"/>
    <x v="209"/>
    <n v="7190"/>
    <s v="Billund"/>
    <n v="530"/>
    <n v="119"/>
    <x v="85"/>
    <n v="1"/>
    <s v="DC"/>
    <s v="Decentralt værk"/>
    <n v="353000"/>
    <n v="350030"/>
    <x v="4"/>
    <x v="0"/>
    <s v="fvv"/>
    <d v="2008-11-01T00:00:00"/>
    <m/>
    <n v="7"/>
    <n v="0"/>
    <n v="7"/>
    <x v="2618"/>
    <n v="143.1396"/>
    <n v="143.1396"/>
    <n v="0"/>
    <n v="0"/>
    <n v="1"/>
    <n v="0"/>
    <n v="0"/>
    <x v="0"/>
    <x v="0"/>
    <m/>
    <m/>
    <m/>
    <m/>
    <m/>
    <m/>
    <m/>
    <m/>
    <m/>
    <m/>
    <n v="124.07130000000001"/>
    <m/>
    <m/>
    <m/>
    <m/>
    <m/>
    <m/>
    <m/>
    <s v="506293,76"/>
    <s v="6175307,07"/>
    <n v="0"/>
    <n v="124.07130000000001"/>
    <n v="0"/>
  </r>
  <r>
    <n v="237"/>
    <x v="210"/>
    <s v=""/>
    <x v="475"/>
    <n v="2018"/>
    <n v="37251518"/>
    <x v="87"/>
    <x v="208"/>
    <x v="210"/>
    <n v="7190"/>
    <s v="Billund"/>
    <n v="530"/>
    <n v="119"/>
    <x v="85"/>
    <m/>
    <s v="FJ"/>
    <s v="Fjernvarmeværk"/>
    <n v="351100"/>
    <n v="350010"/>
    <x v="13"/>
    <x v="0"/>
    <s v="fvv"/>
    <d v="1972-06-01T00:00:00"/>
    <m/>
    <n v="2.2999999999999998"/>
    <n v="0"/>
    <n v="3.1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08672"/>
    <s v="6176723"/>
    <n v="0"/>
    <n v="0"/>
    <n v="0"/>
  </r>
  <r>
    <n v="237"/>
    <x v="211"/>
    <s v=""/>
    <x v="476"/>
    <n v="2018"/>
    <n v="37251518"/>
    <x v="87"/>
    <x v="209"/>
    <x v="211"/>
    <n v="7190"/>
    <s v="Billund"/>
    <n v="530"/>
    <n v="119"/>
    <x v="85"/>
    <m/>
    <s v="FJ"/>
    <s v="Fjernvarmeværk"/>
    <n v="353000"/>
    <n v="350030"/>
    <x v="13"/>
    <x v="0"/>
    <s v="fvv"/>
    <d v="2014-11-01T00:00:00"/>
    <m/>
    <n v="10"/>
    <n v="0"/>
    <n v="10"/>
    <x v="2619"/>
    <n v="1.476"/>
    <n v="1.476"/>
    <n v="0"/>
    <n v="0"/>
    <n v="1"/>
    <n v="0"/>
    <n v="0"/>
    <x v="0"/>
    <x v="0"/>
    <m/>
    <m/>
    <m/>
    <m/>
    <m/>
    <m/>
    <n v="1.6269659999999999"/>
    <m/>
    <m/>
    <m/>
    <m/>
    <m/>
    <m/>
    <m/>
    <m/>
    <m/>
    <m/>
    <m/>
    <s v="508496,23"/>
    <s v="6174835,55"/>
    <n v="1.6269659999999999"/>
    <n v="0"/>
    <n v="0"/>
  </r>
  <r>
    <n v="237"/>
    <x v="211"/>
    <s v=""/>
    <x v="477"/>
    <n v="2018"/>
    <n v="37251518"/>
    <x v="87"/>
    <x v="209"/>
    <x v="211"/>
    <n v="7190"/>
    <s v="Billund"/>
    <n v="530"/>
    <n v="119"/>
    <x v="85"/>
    <m/>
    <s v="FJ"/>
    <s v="Fjernvarmeværk"/>
    <n v="353000"/>
    <n v="350030"/>
    <x v="16"/>
    <x v="0"/>
    <s v="fvv"/>
    <d v="2014-12-15T00:00:00"/>
    <m/>
    <n v="13.3"/>
    <n v="0"/>
    <n v="12"/>
    <x v="2620"/>
    <n v="182.34"/>
    <n v="182.34"/>
    <n v="0"/>
    <n v="0"/>
    <n v="1"/>
    <n v="0"/>
    <n v="0"/>
    <x v="0"/>
    <x v="0"/>
    <m/>
    <m/>
    <m/>
    <m/>
    <m/>
    <m/>
    <m/>
    <m/>
    <m/>
    <n v="195.97475"/>
    <m/>
    <m/>
    <m/>
    <m/>
    <m/>
    <m/>
    <m/>
    <m/>
    <s v="508496,23"/>
    <s v="6174835,55"/>
    <n v="0"/>
    <n v="195.97475"/>
    <n v="0"/>
  </r>
  <r>
    <n v="238"/>
    <x v="212"/>
    <s v=""/>
    <x v="478"/>
    <n v="2018"/>
    <n v="58176613"/>
    <x v="88"/>
    <x v="210"/>
    <x v="212"/>
    <n v="7330"/>
    <s v="Brande"/>
    <n v="756"/>
    <n v="161"/>
    <x v="86"/>
    <n v="1"/>
    <s v="DC"/>
    <s v="Decentralt værk"/>
    <n v="353000"/>
    <n v="350030"/>
    <x v="281"/>
    <x v="1"/>
    <s v="kvt"/>
    <d v="1993-01-01T00:00:00"/>
    <m/>
    <n v="5.1100000000000003"/>
    <n v="2.02"/>
    <n v="2.4"/>
    <x v="2621"/>
    <n v="1.44E-2"/>
    <n v="1.44E-2"/>
    <n v="1.0800000000000001E-2"/>
    <n v="1.0800000000000001E-2"/>
    <n v="9.4598429666067532E-2"/>
    <n v="0.90540157033393243"/>
    <n v="0"/>
    <x v="0"/>
    <x v="0"/>
    <m/>
    <m/>
    <m/>
    <m/>
    <m/>
    <m/>
    <n v="7.611119999999999E-2"/>
    <m/>
    <m/>
    <m/>
    <m/>
    <m/>
    <m/>
    <m/>
    <m/>
    <m/>
    <m/>
    <m/>
    <s v="507635,57"/>
    <s v="6199895,62"/>
    <n v="7.611119999999999E-2"/>
    <n v="0"/>
    <n v="0"/>
  </r>
  <r>
    <n v="238"/>
    <x v="212"/>
    <s v=""/>
    <x v="479"/>
    <n v="2018"/>
    <n v="58176613"/>
    <x v="88"/>
    <x v="210"/>
    <x v="212"/>
    <n v="7330"/>
    <s v="Brande"/>
    <n v="756"/>
    <n v="161"/>
    <x v="86"/>
    <n v="1"/>
    <s v="DC"/>
    <s v="Decentralt værk"/>
    <n v="353000"/>
    <n v="350030"/>
    <x v="282"/>
    <x v="1"/>
    <s v="kvt"/>
    <d v="1993-01-01T00:00:00"/>
    <m/>
    <n v="6.8"/>
    <n v="2.73"/>
    <n v="3.34"/>
    <x v="2622"/>
    <n v="5.04E-2"/>
    <n v="5.04E-2"/>
    <n v="4.3200000000000002E-2"/>
    <n v="4.3200000000000002E-2"/>
    <n v="0.23482053002348208"/>
    <n v="0.76517946997651798"/>
    <n v="0"/>
    <x v="0"/>
    <x v="0"/>
    <m/>
    <m/>
    <m/>
    <m/>
    <m/>
    <m/>
    <n v="0.10731600000000001"/>
    <m/>
    <m/>
    <m/>
    <m/>
    <m/>
    <m/>
    <m/>
    <m/>
    <m/>
    <m/>
    <m/>
    <s v="507635,57"/>
    <s v="6199895,62"/>
    <n v="0.10731600000000001"/>
    <n v="0"/>
    <n v="0"/>
  </r>
  <r>
    <n v="238"/>
    <x v="212"/>
    <s v=""/>
    <x v="480"/>
    <n v="2018"/>
    <n v="58176613"/>
    <x v="88"/>
    <x v="210"/>
    <x v="212"/>
    <n v="7330"/>
    <s v="Brande"/>
    <n v="756"/>
    <n v="161"/>
    <x v="86"/>
    <n v="1"/>
    <s v="DC"/>
    <s v="Decentralt værk"/>
    <n v="353000"/>
    <n v="350030"/>
    <x v="6"/>
    <x v="0"/>
    <s v="fvv"/>
    <d v="1986-01-01T00:00:00"/>
    <m/>
    <n v="4.2"/>
    <n v="0"/>
    <n v="3.5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07635,57"/>
    <s v="6199895,62"/>
    <n v="0"/>
    <n v="0"/>
    <n v="0"/>
  </r>
  <r>
    <n v="238"/>
    <x v="212"/>
    <s v=""/>
    <x v="481"/>
    <n v="2018"/>
    <n v="58176613"/>
    <x v="88"/>
    <x v="210"/>
    <x v="212"/>
    <n v="7330"/>
    <s v="Brande"/>
    <n v="756"/>
    <n v="161"/>
    <x v="86"/>
    <n v="1"/>
    <s v="DC"/>
    <s v="Decentralt værk"/>
    <n v="353000"/>
    <n v="350030"/>
    <x v="283"/>
    <x v="0"/>
    <s v="fvv"/>
    <d v="2010-09-30T00:00:00"/>
    <m/>
    <n v="11.65"/>
    <n v="0"/>
    <n v="10"/>
    <x v="2623"/>
    <n v="53.197200000000002"/>
    <n v="53.197200000000002"/>
    <n v="0"/>
    <n v="0"/>
    <n v="1"/>
    <n v="0"/>
    <n v="0"/>
    <x v="0"/>
    <x v="0"/>
    <m/>
    <m/>
    <m/>
    <m/>
    <m/>
    <m/>
    <n v="49.189219199999997"/>
    <m/>
    <m/>
    <m/>
    <m/>
    <m/>
    <m/>
    <m/>
    <m/>
    <m/>
    <m/>
    <m/>
    <s v="507635,57"/>
    <s v="6199895,62"/>
    <n v="49.189219199999997"/>
    <n v="0"/>
    <n v="0"/>
  </r>
  <r>
    <n v="238"/>
    <x v="213"/>
    <s v=""/>
    <x v="482"/>
    <n v="2018"/>
    <n v="58176613"/>
    <x v="88"/>
    <x v="211"/>
    <x v="213"/>
    <n v="7330"/>
    <s v="Brande"/>
    <n v="756"/>
    <n v="161"/>
    <x v="86"/>
    <m/>
    <s v="DC"/>
    <s v="Decentralt værk"/>
    <n v="353000"/>
    <n v="350030"/>
    <x v="284"/>
    <x v="1"/>
    <s v="kvt"/>
    <d v="1996-01-01T00:00:00"/>
    <m/>
    <n v="1.9"/>
    <n v="0.74"/>
    <n v="0.79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06951,97"/>
    <s v="6199591,93"/>
    <n v="0"/>
    <n v="0"/>
    <n v="0"/>
  </r>
  <r>
    <n v="238"/>
    <x v="214"/>
    <s v=""/>
    <x v="483"/>
    <n v="2018"/>
    <n v="58176613"/>
    <x v="88"/>
    <x v="212"/>
    <x v="214"/>
    <n v="7330"/>
    <s v="Brande"/>
    <n v="756"/>
    <n v="161"/>
    <x v="86"/>
    <m/>
    <s v="FJ"/>
    <s v="Fjernvarmeværk"/>
    <n v="353000"/>
    <n v="350030"/>
    <x v="3"/>
    <x v="0"/>
    <s v="fvv"/>
    <d v="2011-11-08T00:00:00"/>
    <m/>
    <n v="2.81"/>
    <n v="0"/>
    <n v="2.78"/>
    <x v="2624"/>
    <n v="84.632400000000004"/>
    <n v="84.632400000000004"/>
    <n v="0"/>
    <n v="0"/>
    <n v="1"/>
    <n v="0"/>
    <n v="0"/>
    <x v="0"/>
    <x v="0"/>
    <m/>
    <m/>
    <m/>
    <m/>
    <m/>
    <m/>
    <m/>
    <m/>
    <m/>
    <m/>
    <n v="77.998999999999995"/>
    <m/>
    <m/>
    <m/>
    <m/>
    <m/>
    <m/>
    <m/>
    <s v="507782"/>
    <s v="6200460"/>
    <n v="0"/>
    <n v="77.998999999999995"/>
    <n v="0"/>
  </r>
  <r>
    <n v="238"/>
    <x v="214"/>
    <s v=""/>
    <x v="2873"/>
    <n v="2018"/>
    <n v="58176613"/>
    <x v="88"/>
    <x v="212"/>
    <x v="214"/>
    <n v="7330"/>
    <s v="Brande"/>
    <n v="756"/>
    <n v="161"/>
    <x v="86"/>
    <m/>
    <s v="FJ"/>
    <s v="Fjernvarmeværk"/>
    <n v="353000"/>
    <n v="350030"/>
    <x v="1453"/>
    <x v="10"/>
    <s v="kvt"/>
    <d v="2018-12-19T00:00:00"/>
    <m/>
    <n v="3.74"/>
    <n v="0.22"/>
    <n v="8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07782"/>
    <s v="6200460"/>
    <n v="0"/>
    <n v="0"/>
    <n v="0"/>
  </r>
  <r>
    <n v="239"/>
    <x v="215"/>
    <s v=""/>
    <x v="484"/>
    <n v="2018"/>
    <n v="10419034"/>
    <x v="89"/>
    <x v="213"/>
    <x v="215"/>
    <n v="8740"/>
    <s v="Brædstrup"/>
    <n v="615"/>
    <n v="140"/>
    <x v="87"/>
    <n v="1"/>
    <s v="DC"/>
    <s v="Decentralt værk"/>
    <n v="351100"/>
    <n v="350010"/>
    <x v="13"/>
    <x v="0"/>
    <s v="fvv"/>
    <d v="1987-01-01T00:00:00"/>
    <m/>
    <n v="13"/>
    <n v="0"/>
    <n v="13"/>
    <x v="2625"/>
    <n v="46.425600000000003"/>
    <n v="45.293039999999998"/>
    <n v="0"/>
    <n v="0"/>
    <n v="1"/>
    <n v="0"/>
    <n v="0"/>
    <x v="0"/>
    <x v="0"/>
    <m/>
    <m/>
    <m/>
    <m/>
    <m/>
    <m/>
    <n v="47.532988799999998"/>
    <m/>
    <m/>
    <m/>
    <m/>
    <m/>
    <m/>
    <m/>
    <m/>
    <m/>
    <m/>
    <m/>
    <s v="538851,26"/>
    <s v="6203632,68"/>
    <n v="47.532988799999998"/>
    <n v="0"/>
    <n v="0"/>
  </r>
  <r>
    <n v="239"/>
    <x v="215"/>
    <s v=""/>
    <x v="485"/>
    <n v="2018"/>
    <n v="10419034"/>
    <x v="89"/>
    <x v="213"/>
    <x v="215"/>
    <n v="8740"/>
    <s v="Brædstrup"/>
    <n v="615"/>
    <n v="140"/>
    <x v="87"/>
    <n v="1"/>
    <s v="DC"/>
    <s v="Decentralt værk"/>
    <n v="351100"/>
    <n v="350010"/>
    <x v="39"/>
    <x v="5"/>
    <s v="kvt"/>
    <d v="2005-09-26T00:00:00"/>
    <m/>
    <n v="0.75"/>
    <n v="0.25"/>
    <n v="0"/>
    <x v="2626"/>
    <n v="0"/>
    <n v="0"/>
    <n v="0"/>
    <n v="0"/>
    <n v="1"/>
    <n v="0"/>
    <n v="0"/>
    <x v="0"/>
    <x v="0"/>
    <m/>
    <m/>
    <m/>
    <n v="3.4793900000000002E-3"/>
    <m/>
    <m/>
    <m/>
    <m/>
    <m/>
    <m/>
    <m/>
    <m/>
    <m/>
    <m/>
    <m/>
    <m/>
    <m/>
    <m/>
    <s v="538851,26"/>
    <s v="6203632,68"/>
    <n v="3.4793900000000002E-3"/>
    <n v="0"/>
    <n v="0"/>
  </r>
  <r>
    <n v="239"/>
    <x v="215"/>
    <s v=""/>
    <x v="486"/>
    <n v="2018"/>
    <n v="10419034"/>
    <x v="89"/>
    <x v="213"/>
    <x v="215"/>
    <n v="8740"/>
    <s v="Brædstrup"/>
    <n v="615"/>
    <n v="140"/>
    <x v="87"/>
    <n v="1"/>
    <s v="DC"/>
    <s v="Decentralt værk"/>
    <n v="351100"/>
    <n v="350010"/>
    <x v="57"/>
    <x v="2"/>
    <s v="fvv"/>
    <d v="2012-06-01T00:00:00"/>
    <m/>
    <n v="10"/>
    <n v="0"/>
    <n v="10"/>
    <x v="2627"/>
    <n v="25.214400000000001"/>
    <n v="24.598800000000001"/>
    <n v="0"/>
    <n v="0"/>
    <n v="1"/>
    <n v="0"/>
    <n v="0"/>
    <x v="0"/>
    <x v="0"/>
    <m/>
    <m/>
    <m/>
    <m/>
    <m/>
    <m/>
    <m/>
    <m/>
    <m/>
    <m/>
    <m/>
    <m/>
    <m/>
    <m/>
    <m/>
    <m/>
    <m/>
    <n v="25.214400000000001"/>
    <s v="538851,26"/>
    <s v="6203632,68"/>
    <n v="0"/>
    <n v="0"/>
    <n v="25.214400000000001"/>
  </r>
  <r>
    <n v="239"/>
    <x v="215"/>
    <s v=""/>
    <x v="487"/>
    <n v="2018"/>
    <n v="10419034"/>
    <x v="89"/>
    <x v="213"/>
    <x v="215"/>
    <n v="8740"/>
    <s v="Brædstrup"/>
    <n v="615"/>
    <n v="140"/>
    <x v="87"/>
    <n v="1"/>
    <s v="DC"/>
    <s v="Decentralt værk"/>
    <n v="351100"/>
    <n v="350010"/>
    <x v="14"/>
    <x v="1"/>
    <s v="kvt"/>
    <d v="2005-08-01T00:00:00"/>
    <m/>
    <n v="8.67"/>
    <n v="3.64"/>
    <n v="4.09"/>
    <x v="2628"/>
    <n v="21.430800000000001"/>
    <n v="20.908799999999999"/>
    <n v="19.079999999999998"/>
    <n v="19.079999999999998"/>
    <n v="0.23120926601913575"/>
    <n v="0.76879073398086428"/>
    <n v="0"/>
    <x v="0"/>
    <x v="0"/>
    <m/>
    <m/>
    <m/>
    <m/>
    <m/>
    <m/>
    <n v="46.345028400000004"/>
    <m/>
    <m/>
    <m/>
    <m/>
    <m/>
    <m/>
    <m/>
    <m/>
    <m/>
    <m/>
    <m/>
    <s v="538851,26"/>
    <s v="6203632,68"/>
    <n v="46.345028400000004"/>
    <n v="0"/>
    <n v="0"/>
  </r>
  <r>
    <n v="239"/>
    <x v="215"/>
    <s v=""/>
    <x v="488"/>
    <n v="2018"/>
    <n v="10419034"/>
    <x v="89"/>
    <x v="213"/>
    <x v="215"/>
    <n v="8740"/>
    <s v="Brædstrup"/>
    <n v="615"/>
    <n v="140"/>
    <x v="87"/>
    <n v="1"/>
    <s v="DC"/>
    <s v="Decentralt værk"/>
    <n v="351100"/>
    <n v="350010"/>
    <x v="15"/>
    <x v="1"/>
    <s v="kvt"/>
    <d v="2005-09-26T00:00:00"/>
    <m/>
    <n v="8.67"/>
    <n v="3.64"/>
    <n v="4.09"/>
    <x v="2629"/>
    <n v="21.020399999999999"/>
    <n v="20.507400000000001"/>
    <n v="18.273599999999998"/>
    <n v="18.27"/>
    <n v="0.23605998858794081"/>
    <n v="0.76394001141205914"/>
    <n v="0"/>
    <x v="0"/>
    <x v="0"/>
    <m/>
    <m/>
    <m/>
    <n v="0"/>
    <m/>
    <m/>
    <n v="44.5234284"/>
    <m/>
    <m/>
    <m/>
    <m/>
    <m/>
    <m/>
    <m/>
    <m/>
    <m/>
    <m/>
    <m/>
    <s v="538851,26"/>
    <s v="6203632,68"/>
    <n v="44.5234284"/>
    <n v="0"/>
    <n v="0"/>
  </r>
  <r>
    <n v="239"/>
    <x v="215"/>
    <s v=""/>
    <x v="489"/>
    <n v="2018"/>
    <n v="10419034"/>
    <x v="89"/>
    <x v="213"/>
    <x v="215"/>
    <n v="8740"/>
    <s v="Brædstrup"/>
    <n v="615"/>
    <n v="140"/>
    <x v="87"/>
    <n v="1"/>
    <s v="DC"/>
    <s v="Decentralt værk"/>
    <n v="351100"/>
    <n v="350010"/>
    <x v="285"/>
    <x v="3"/>
    <s v="fvv"/>
    <d v="2007-08-14T00:00:00"/>
    <m/>
    <n v="6"/>
    <n v="0"/>
    <n v="6"/>
    <x v="2630"/>
    <n v="10.07208"/>
    <n v="9.8265600000000006"/>
    <n v="0"/>
    <n v="0"/>
    <n v="1"/>
    <n v="0"/>
    <n v="0"/>
    <x v="0"/>
    <x v="0"/>
    <m/>
    <m/>
    <m/>
    <m/>
    <m/>
    <m/>
    <m/>
    <m/>
    <m/>
    <m/>
    <m/>
    <m/>
    <m/>
    <m/>
    <m/>
    <n v="10.07208"/>
    <m/>
    <m/>
    <s v="538851,26"/>
    <s v="6203632,68"/>
    <n v="0"/>
    <n v="10.07208"/>
    <n v="0"/>
  </r>
  <r>
    <n v="239"/>
    <x v="215"/>
    <s v=""/>
    <x v="490"/>
    <n v="2018"/>
    <n v="10419034"/>
    <x v="89"/>
    <x v="213"/>
    <x v="215"/>
    <n v="8740"/>
    <s v="Brædstrup"/>
    <n v="615"/>
    <n v="140"/>
    <x v="87"/>
    <n v="1"/>
    <s v="DC"/>
    <s v="Decentralt værk"/>
    <n v="351100"/>
    <n v="350010"/>
    <x v="16"/>
    <x v="0"/>
    <s v="fvv"/>
    <d v="2006-11-01T00:00:00"/>
    <m/>
    <n v="9.4"/>
    <n v="0"/>
    <n v="9.4"/>
    <x v="2631"/>
    <n v="4.266"/>
    <n v="4.1543999999999999"/>
    <n v="0"/>
    <n v="0"/>
    <n v="1"/>
    <n v="0"/>
    <n v="0"/>
    <x v="0"/>
    <x v="0"/>
    <m/>
    <m/>
    <m/>
    <m/>
    <m/>
    <m/>
    <n v="4.5637416000000002"/>
    <m/>
    <m/>
    <m/>
    <m/>
    <m/>
    <m/>
    <m/>
    <m/>
    <m/>
    <m/>
    <m/>
    <s v="538851,26"/>
    <s v="6203632,68"/>
    <n v="4.5637416000000002"/>
    <n v="0"/>
    <n v="0"/>
  </r>
  <r>
    <n v="239"/>
    <x v="215"/>
    <s v=""/>
    <x v="491"/>
    <n v="2018"/>
    <n v="10419034"/>
    <x v="89"/>
    <x v="213"/>
    <x v="215"/>
    <n v="8740"/>
    <s v="Brædstrup"/>
    <n v="615"/>
    <n v="140"/>
    <x v="87"/>
    <n v="1"/>
    <s v="DC"/>
    <s v="Decentralt værk"/>
    <n v="351100"/>
    <n v="350010"/>
    <x v="12"/>
    <x v="4"/>
    <s v="fvv"/>
    <d v="2012-09-01T00:00:00"/>
    <m/>
    <n v="0.45"/>
    <n v="0"/>
    <n v="0.45"/>
    <x v="2632"/>
    <n v="5.6879999999999997"/>
    <n v="5.5511999999999997"/>
    <n v="0"/>
    <n v="0"/>
    <n v="1"/>
    <n v="0"/>
    <n v="0"/>
    <x v="0"/>
    <x v="0"/>
    <m/>
    <m/>
    <m/>
    <m/>
    <m/>
    <m/>
    <m/>
    <m/>
    <m/>
    <m/>
    <m/>
    <m/>
    <m/>
    <m/>
    <m/>
    <m/>
    <m/>
    <n v="1.7363879999999998"/>
    <s v="538851,26"/>
    <s v="6203632,68"/>
    <n v="0"/>
    <n v="0"/>
    <n v="1.7363879999999998"/>
  </r>
  <r>
    <n v="239"/>
    <x v="215"/>
    <s v=""/>
    <x v="492"/>
    <n v="2018"/>
    <n v="10419034"/>
    <x v="89"/>
    <x v="213"/>
    <x v="215"/>
    <n v="8740"/>
    <s v="Brædstrup"/>
    <n v="615"/>
    <n v="140"/>
    <x v="87"/>
    <n v="1"/>
    <s v="DC"/>
    <s v="Decentralt værk"/>
    <n v="351100"/>
    <n v="350010"/>
    <x v="286"/>
    <x v="3"/>
    <s v="fvv"/>
    <d v="2012-06-01T00:00:00"/>
    <m/>
    <n v="8"/>
    <n v="0"/>
    <n v="8"/>
    <x v="2633"/>
    <n v="17.900639999999999"/>
    <n v="17.4636"/>
    <n v="0"/>
    <n v="0"/>
    <n v="1"/>
    <n v="0"/>
    <n v="0"/>
    <x v="0"/>
    <x v="0"/>
    <m/>
    <m/>
    <m/>
    <m/>
    <m/>
    <m/>
    <m/>
    <m/>
    <m/>
    <m/>
    <m/>
    <m/>
    <m/>
    <m/>
    <m/>
    <n v="17.900639999999999"/>
    <m/>
    <m/>
    <s v="538851,26"/>
    <s v="6203632,68"/>
    <n v="0"/>
    <n v="17.900639999999999"/>
    <n v="0"/>
  </r>
  <r>
    <n v="240"/>
    <x v="216"/>
    <s v=""/>
    <x v="493"/>
    <n v="2018"/>
    <n v="13551472"/>
    <x v="90"/>
    <x v="214"/>
    <x v="216"/>
    <n v="6650"/>
    <s v="Brørup"/>
    <n v="575"/>
    <n v="125"/>
    <x v="88"/>
    <n v="1"/>
    <s v="DC"/>
    <s v="Decentralt værk"/>
    <n v="353000"/>
    <n v="350030"/>
    <x v="14"/>
    <x v="1"/>
    <s v="kvt"/>
    <d v="1994-01-01T00:00:00"/>
    <m/>
    <n v="9.69"/>
    <n v="3.84"/>
    <n v="5.2"/>
    <x v="2634"/>
    <n v="13.755599999999999"/>
    <n v="13.755599999999999"/>
    <n v="9.7372800000000002"/>
    <n v="9.7372800000000002"/>
    <n v="0.27227814561495084"/>
    <n v="0.72772185438504922"/>
    <n v="0"/>
    <x v="0"/>
    <x v="0"/>
    <m/>
    <m/>
    <m/>
    <m/>
    <m/>
    <m/>
    <n v="25.26019848"/>
    <m/>
    <m/>
    <m/>
    <m/>
    <m/>
    <m/>
    <m/>
    <m/>
    <m/>
    <m/>
    <m/>
    <s v="501066,03"/>
    <s v="6148470,09"/>
    <n v="25.26019848"/>
    <n v="0"/>
    <n v="0"/>
  </r>
  <r>
    <n v="240"/>
    <x v="216"/>
    <s v=""/>
    <x v="494"/>
    <n v="2018"/>
    <n v="13551472"/>
    <x v="90"/>
    <x v="214"/>
    <x v="216"/>
    <n v="6650"/>
    <s v="Brørup"/>
    <n v="575"/>
    <n v="125"/>
    <x v="88"/>
    <n v="1"/>
    <s v="DC"/>
    <s v="Decentralt værk"/>
    <n v="353000"/>
    <n v="350030"/>
    <x v="287"/>
    <x v="0"/>
    <s v="fvv"/>
    <d v="1984-01-01T00:00:00"/>
    <m/>
    <n v="3.15"/>
    <n v="0"/>
    <n v="3.15"/>
    <x v="2635"/>
    <n v="0.4572"/>
    <n v="0.4572"/>
    <n v="0"/>
    <n v="0"/>
    <n v="1"/>
    <n v="0"/>
    <n v="0"/>
    <x v="0"/>
    <x v="0"/>
    <m/>
    <m/>
    <m/>
    <m/>
    <m/>
    <m/>
    <n v="0.40878683999999998"/>
    <m/>
    <m/>
    <m/>
    <m/>
    <m/>
    <m/>
    <m/>
    <m/>
    <m/>
    <m/>
    <m/>
    <s v="501066,03"/>
    <s v="6148470,09"/>
    <n v="0.40878683999999998"/>
    <n v="0"/>
    <n v="0"/>
  </r>
  <r>
    <n v="240"/>
    <x v="216"/>
    <s v=""/>
    <x v="495"/>
    <n v="2018"/>
    <n v="13551472"/>
    <x v="90"/>
    <x v="214"/>
    <x v="216"/>
    <n v="6650"/>
    <s v="Brørup"/>
    <n v="575"/>
    <n v="125"/>
    <x v="88"/>
    <n v="1"/>
    <s v="DC"/>
    <s v="Decentralt værk"/>
    <n v="353000"/>
    <n v="350030"/>
    <x v="20"/>
    <x v="5"/>
    <s v="kvt"/>
    <d v="2009-01-01T00:00:00"/>
    <m/>
    <n v="0.25"/>
    <n v="0.25"/>
    <n v="0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01066,03"/>
    <s v="6148470,09"/>
    <n v="0"/>
    <n v="0"/>
    <n v="0"/>
  </r>
  <r>
    <n v="240"/>
    <x v="216"/>
    <s v=""/>
    <x v="496"/>
    <n v="2018"/>
    <n v="13551472"/>
    <x v="90"/>
    <x v="214"/>
    <x v="216"/>
    <n v="6650"/>
    <s v="Brørup"/>
    <n v="575"/>
    <n v="125"/>
    <x v="88"/>
    <n v="1"/>
    <s v="DC"/>
    <s v="Decentralt værk"/>
    <n v="353000"/>
    <n v="350030"/>
    <x v="288"/>
    <x v="0"/>
    <s v="fvv"/>
    <d v="1984-01-01T00:00:00"/>
    <m/>
    <n v="7.3"/>
    <n v="0"/>
    <n v="7.3"/>
    <x v="2636"/>
    <n v="8.4456000000000007"/>
    <n v="8.4456000000000007"/>
    <n v="0"/>
    <n v="0"/>
    <n v="1"/>
    <n v="0"/>
    <n v="0"/>
    <x v="0"/>
    <x v="0"/>
    <m/>
    <m/>
    <m/>
    <n v="0"/>
    <m/>
    <m/>
    <n v="7.5513200399999993"/>
    <m/>
    <m/>
    <m/>
    <m/>
    <m/>
    <m/>
    <m/>
    <m/>
    <m/>
    <m/>
    <m/>
    <s v="501066,03"/>
    <s v="6148470,09"/>
    <n v="7.5513200399999993"/>
    <n v="0"/>
    <n v="0"/>
  </r>
  <r>
    <n v="240"/>
    <x v="216"/>
    <s v=""/>
    <x v="497"/>
    <n v="2018"/>
    <n v="13551472"/>
    <x v="90"/>
    <x v="214"/>
    <x v="216"/>
    <n v="6650"/>
    <s v="Brørup"/>
    <n v="575"/>
    <n v="125"/>
    <x v="88"/>
    <n v="1"/>
    <s v="DC"/>
    <s v="Decentralt værk"/>
    <n v="353000"/>
    <n v="350030"/>
    <x v="3"/>
    <x v="0"/>
    <s v="fvv"/>
    <d v="2011-05-15T00:00:00"/>
    <m/>
    <n v="2.6"/>
    <n v="0"/>
    <n v="2.75"/>
    <x v="2637"/>
    <n v="64.958399999999997"/>
    <n v="64.958399999999997"/>
    <n v="0"/>
    <n v="0"/>
    <n v="1"/>
    <n v="0"/>
    <n v="0"/>
    <x v="0"/>
    <x v="0"/>
    <m/>
    <m/>
    <m/>
    <m/>
    <m/>
    <m/>
    <m/>
    <m/>
    <m/>
    <m/>
    <n v="64.093739999999997"/>
    <m/>
    <m/>
    <m/>
    <m/>
    <m/>
    <m/>
    <m/>
    <s v="501066,03"/>
    <s v="6148470,09"/>
    <n v="0"/>
    <n v="64.093739999999997"/>
    <n v="0"/>
  </r>
  <r>
    <n v="240"/>
    <x v="216"/>
    <s v=""/>
    <x v="498"/>
    <n v="2018"/>
    <n v="13551472"/>
    <x v="90"/>
    <x v="214"/>
    <x v="216"/>
    <n v="6650"/>
    <s v="Brørup"/>
    <n v="575"/>
    <n v="125"/>
    <x v="88"/>
    <n v="1"/>
    <s v="DC"/>
    <s v="Decentralt værk"/>
    <n v="353000"/>
    <n v="350030"/>
    <x v="289"/>
    <x v="2"/>
    <s v="fvv"/>
    <d v="2012-04-01T00:00:00"/>
    <m/>
    <n v="10"/>
    <n v="0"/>
    <n v="10"/>
    <x v="2638"/>
    <n v="6.9940800000000003"/>
    <n v="6.9940800000000003"/>
    <n v="0"/>
    <n v="0"/>
    <n v="1"/>
    <n v="0"/>
    <n v="0"/>
    <x v="0"/>
    <x v="0"/>
    <m/>
    <m/>
    <m/>
    <m/>
    <m/>
    <m/>
    <m/>
    <m/>
    <m/>
    <m/>
    <m/>
    <m/>
    <m/>
    <m/>
    <m/>
    <m/>
    <m/>
    <n v="7.0522560000000007"/>
    <s v="501066,03"/>
    <s v="6148470,09"/>
    <n v="0"/>
    <n v="0"/>
    <n v="7.0522560000000007"/>
  </r>
  <r>
    <n v="241"/>
    <x v="217"/>
    <s v=""/>
    <x v="499"/>
    <n v="2018"/>
    <n v="65278316"/>
    <x v="91"/>
    <x v="215"/>
    <x v="217"/>
    <n v="4700"/>
    <s v="Næstved"/>
    <n v="370"/>
    <n v="54"/>
    <x v="89"/>
    <n v="1"/>
    <s v="DC"/>
    <s v="Decentralt værk"/>
    <n v="351100"/>
    <n v="350010"/>
    <x v="290"/>
    <x v="9"/>
    <s v="kvt"/>
    <d v="1995-01-01T00:00:00"/>
    <m/>
    <n v="44"/>
    <n v="12.89"/>
    <n v="23.8"/>
    <x v="2639"/>
    <n v="810.16560000000004"/>
    <n v="810.16560000000004"/>
    <n v="233.8236"/>
    <n v="186.048"/>
    <n v="0.27495829294082658"/>
    <n v="0.72504170705917348"/>
    <n v="0"/>
    <x v="0"/>
    <x v="0"/>
    <m/>
    <m/>
    <m/>
    <m/>
    <m/>
    <m/>
    <n v="0"/>
    <n v="1304.7328"/>
    <m/>
    <m/>
    <m/>
    <n v="168.51900000000001"/>
    <m/>
    <m/>
    <m/>
    <m/>
    <m/>
    <m/>
    <s v="673699,86"/>
    <s v="6121310,03"/>
    <n v="587.12976000000003"/>
    <n v="886.12204000000008"/>
    <n v="0"/>
  </r>
  <r>
    <n v="241"/>
    <x v="218"/>
    <s v=""/>
    <x v="500"/>
    <n v="2018"/>
    <n v="65278316"/>
    <x v="91"/>
    <x v="216"/>
    <x v="218"/>
    <n v="4200"/>
    <s v="Slagelse"/>
    <n v="330"/>
    <n v="35"/>
    <x v="90"/>
    <m/>
    <s v="ER"/>
    <s v="Erhvervsværk"/>
    <n v="382120"/>
    <n v="383900"/>
    <x v="291"/>
    <x v="0"/>
    <s v="pvp"/>
    <d v="1990-01-01T00:00:00"/>
    <m/>
    <n v="15.5"/>
    <n v="0"/>
    <n v="17.8"/>
    <x v="21"/>
    <n v="0"/>
    <n v="0"/>
    <n v="0"/>
    <n v="0"/>
    <n v="0"/>
    <n v="0"/>
    <n v="1"/>
    <x v="0"/>
    <x v="0"/>
    <m/>
    <m/>
    <m/>
    <n v="0"/>
    <m/>
    <m/>
    <m/>
    <n v="0"/>
    <m/>
    <m/>
    <m/>
    <m/>
    <m/>
    <m/>
    <m/>
    <m/>
    <m/>
    <m/>
    <s v="648411,99"/>
    <s v="6143583,8"/>
    <n v="0"/>
    <n v="0"/>
    <n v="0"/>
  </r>
  <r>
    <n v="241"/>
    <x v="219"/>
    <s v=""/>
    <x v="501"/>
    <n v="2018"/>
    <n v="65278316"/>
    <x v="91"/>
    <x v="217"/>
    <x v="219"/>
    <n v="4700"/>
    <s v="Næstved"/>
    <n v="370"/>
    <n v="54"/>
    <x v="89"/>
    <n v="1"/>
    <s v="ER"/>
    <s v="Erhvervsværk"/>
    <n v="382120"/>
    <n v="383900"/>
    <x v="292"/>
    <x v="0"/>
    <s v="pvp"/>
    <d v="1996-01-01T00:00:00"/>
    <m/>
    <n v="13"/>
    <n v="0"/>
    <n v="10"/>
    <x v="21"/>
    <n v="0"/>
    <n v="0"/>
    <n v="0"/>
    <n v="0"/>
    <n v="0"/>
    <n v="0"/>
    <n v="1"/>
    <x v="0"/>
    <x v="0"/>
    <m/>
    <m/>
    <m/>
    <m/>
    <m/>
    <m/>
    <m/>
    <n v="0"/>
    <m/>
    <m/>
    <m/>
    <n v="0"/>
    <m/>
    <m/>
    <m/>
    <m/>
    <m/>
    <m/>
    <s v="673638,41"/>
    <s v="6121429,76"/>
    <n v="0"/>
    <n v="0"/>
    <n v="0"/>
  </r>
  <r>
    <n v="241"/>
    <x v="219"/>
    <s v=""/>
    <x v="502"/>
    <n v="2018"/>
    <n v="65278316"/>
    <x v="91"/>
    <x v="217"/>
    <x v="219"/>
    <n v="4700"/>
    <s v="Næstved"/>
    <n v="370"/>
    <n v="54"/>
    <x v="89"/>
    <n v="1"/>
    <s v="ER"/>
    <s v="Erhvervsværk"/>
    <n v="382120"/>
    <n v="383900"/>
    <x v="293"/>
    <x v="0"/>
    <s v="pvp"/>
    <d v="1995-07-01T00:00:00"/>
    <m/>
    <n v="13"/>
    <n v="0"/>
    <n v="13"/>
    <x v="21"/>
    <n v="0"/>
    <n v="0"/>
    <n v="0"/>
    <n v="0"/>
    <n v="0"/>
    <n v="0"/>
    <n v="1"/>
    <x v="0"/>
    <x v="0"/>
    <m/>
    <m/>
    <m/>
    <m/>
    <m/>
    <m/>
    <m/>
    <n v="0"/>
    <m/>
    <m/>
    <m/>
    <n v="0"/>
    <m/>
    <m/>
    <m/>
    <m/>
    <m/>
    <m/>
    <s v="673638,41"/>
    <s v="6121429,76"/>
    <n v="0"/>
    <n v="0"/>
    <n v="0"/>
  </r>
  <r>
    <n v="241"/>
    <x v="219"/>
    <s v=""/>
    <x v="503"/>
    <n v="2018"/>
    <n v="65278316"/>
    <x v="91"/>
    <x v="217"/>
    <x v="219"/>
    <n v="4700"/>
    <s v="Næstved"/>
    <n v="370"/>
    <n v="54"/>
    <x v="89"/>
    <n v="1"/>
    <s v="ER"/>
    <s v="Erhvervsværk"/>
    <n v="382120"/>
    <n v="383900"/>
    <x v="294"/>
    <x v="0"/>
    <s v="pvp"/>
    <d v="2005-07-01T00:00:00"/>
    <m/>
    <n v="26"/>
    <n v="0"/>
    <n v="26"/>
    <x v="21"/>
    <n v="0"/>
    <n v="0"/>
    <n v="0"/>
    <n v="0"/>
    <n v="0"/>
    <n v="0"/>
    <n v="1"/>
    <x v="0"/>
    <x v="0"/>
    <m/>
    <m/>
    <m/>
    <n v="0"/>
    <m/>
    <n v="0"/>
    <m/>
    <n v="0"/>
    <m/>
    <m/>
    <m/>
    <n v="0"/>
    <m/>
    <m/>
    <m/>
    <m/>
    <m/>
    <m/>
    <s v="673638,41"/>
    <s v="6121429,76"/>
    <n v="0"/>
    <n v="0"/>
    <n v="0"/>
  </r>
  <r>
    <n v="241"/>
    <x v="220"/>
    <s v=""/>
    <x v="504"/>
    <n v="2018"/>
    <n v="65278316"/>
    <x v="91"/>
    <x v="218"/>
    <x v="220"/>
    <n v="4241"/>
    <s v="Vemmelev"/>
    <n v="330"/>
    <m/>
    <x v="18"/>
    <m/>
    <s v="LO"/>
    <s v="Lokalt værk"/>
    <n v="382110"/>
    <n v="383900"/>
    <x v="295"/>
    <x v="1"/>
    <s v="pel"/>
    <d v="1998-09-08T00:00:00"/>
    <m/>
    <n v="0.89"/>
    <n v="0.31"/>
    <n v="0"/>
    <x v="2640"/>
    <n v="0"/>
    <n v="0"/>
    <n v="0.83808000000000005"/>
    <n v="0.83808000000000005"/>
    <n v="0"/>
    <n v="1"/>
    <n v="0"/>
    <x v="0"/>
    <x v="0"/>
    <m/>
    <m/>
    <m/>
    <m/>
    <m/>
    <m/>
    <m/>
    <m/>
    <n v="2.9880909999999998"/>
    <m/>
    <m/>
    <m/>
    <m/>
    <m/>
    <m/>
    <m/>
    <m/>
    <m/>
    <s v="642099,98"/>
    <s v="6139657,89"/>
    <n v="0"/>
    <n v="2.9880909999999998"/>
    <n v="0"/>
  </r>
  <r>
    <n v="241"/>
    <x v="221"/>
    <s v=""/>
    <x v="505"/>
    <n v="2018"/>
    <n v="65278316"/>
    <x v="91"/>
    <x v="219"/>
    <x v="221"/>
    <n v="4700"/>
    <s v="Næstved"/>
    <n v="370"/>
    <m/>
    <x v="18"/>
    <m/>
    <s v="LO"/>
    <s v="Lokalt værk"/>
    <n v="382110"/>
    <n v="383900"/>
    <x v="296"/>
    <x v="1"/>
    <s v="pev"/>
    <d v="2012-01-01T00:00:00"/>
    <m/>
    <n v="0.14000000000000001"/>
    <n v="0.05"/>
    <n v="7.4999999999999997E-2"/>
    <x v="2641"/>
    <n v="0"/>
    <n v="0"/>
    <n v="0.68579999999999997"/>
    <n v="0.68579999999999997"/>
    <n v="0"/>
    <n v="1"/>
    <n v="0"/>
    <x v="0"/>
    <x v="0"/>
    <m/>
    <m/>
    <m/>
    <n v="0"/>
    <m/>
    <m/>
    <m/>
    <m/>
    <n v="4.6562580000000002"/>
    <m/>
    <m/>
    <m/>
    <m/>
    <m/>
    <m/>
    <m/>
    <m/>
    <m/>
    <s v="680124,96"/>
    <s v="6120567,6"/>
    <n v="0"/>
    <n v="4.6562580000000002"/>
    <n v="0"/>
  </r>
  <r>
    <n v="241"/>
    <x v="222"/>
    <s v=""/>
    <x v="506"/>
    <n v="2018"/>
    <n v="65278316"/>
    <x v="91"/>
    <x v="220"/>
    <x v="222"/>
    <n v="4640"/>
    <s v="Fakse"/>
    <n v="320"/>
    <m/>
    <x v="18"/>
    <m/>
    <s v="ER"/>
    <s v="Erhvervsværk"/>
    <n v="382110"/>
    <n v="383900"/>
    <x v="295"/>
    <x v="1"/>
    <s v="pel"/>
    <d v="2011-12-01T00:00:00"/>
    <m/>
    <n v="0.4"/>
    <n v="0.13"/>
    <n v="0"/>
    <x v="2642"/>
    <n v="0"/>
    <n v="0"/>
    <n v="0.59328000000000003"/>
    <n v="0.59328000000000003"/>
    <n v="0"/>
    <n v="1"/>
    <n v="0"/>
    <x v="0"/>
    <x v="0"/>
    <m/>
    <m/>
    <m/>
    <m/>
    <m/>
    <m/>
    <m/>
    <m/>
    <n v="3.8260960000000002"/>
    <m/>
    <m/>
    <m/>
    <m/>
    <m/>
    <m/>
    <m/>
    <m/>
    <m/>
    <s v="696810,61"/>
    <s v="6124770,32"/>
    <n v="0"/>
    <n v="3.8260960000000002"/>
    <n v="0"/>
  </r>
  <r>
    <n v="244"/>
    <x v="223"/>
    <s v=""/>
    <x v="507"/>
    <n v="2018"/>
    <n v="42760218"/>
    <x v="92"/>
    <x v="221"/>
    <x v="223"/>
    <n v="3200"/>
    <s v="Helsinge"/>
    <n v="270"/>
    <n v="16"/>
    <x v="91"/>
    <n v="1"/>
    <s v="DC"/>
    <s v="Decentralt værk"/>
    <n v="353000"/>
    <n v="350030"/>
    <x v="13"/>
    <x v="0"/>
    <s v="fvv"/>
    <d v="1995-01-01T00:00:00"/>
    <m/>
    <n v="7"/>
    <n v="0"/>
    <n v="6"/>
    <x v="2643"/>
    <n v="66.974400000000003"/>
    <n v="66.974400000000003"/>
    <n v="0"/>
    <n v="0"/>
    <n v="1"/>
    <n v="0"/>
    <n v="0"/>
    <x v="0"/>
    <x v="0"/>
    <m/>
    <m/>
    <m/>
    <m/>
    <m/>
    <m/>
    <n v="62.287790399999999"/>
    <m/>
    <m/>
    <m/>
    <m/>
    <m/>
    <m/>
    <m/>
    <m/>
    <m/>
    <m/>
    <m/>
    <s v="699113,31"/>
    <s v="6212075,92"/>
    <n v="62.287790399999999"/>
    <n v="0"/>
    <n v="0"/>
  </r>
  <r>
    <n v="244"/>
    <x v="223"/>
    <s v=""/>
    <x v="508"/>
    <n v="2018"/>
    <n v="42760218"/>
    <x v="92"/>
    <x v="221"/>
    <x v="223"/>
    <n v="3200"/>
    <s v="Helsinge"/>
    <n v="270"/>
    <n v="16"/>
    <x v="91"/>
    <n v="1"/>
    <s v="DC"/>
    <s v="Decentralt værk"/>
    <n v="353000"/>
    <n v="350030"/>
    <x v="16"/>
    <x v="0"/>
    <s v="fvv"/>
    <d v="1995-01-01T00:00:00"/>
    <m/>
    <n v="7"/>
    <n v="0"/>
    <n v="6"/>
    <x v="2644"/>
    <n v="27.053999999999998"/>
    <n v="27.053999999999998"/>
    <n v="0"/>
    <n v="0"/>
    <n v="1"/>
    <n v="0"/>
    <n v="0"/>
    <x v="0"/>
    <x v="0"/>
    <m/>
    <m/>
    <m/>
    <m/>
    <m/>
    <m/>
    <n v="25.16085"/>
    <m/>
    <m/>
    <m/>
    <m/>
    <m/>
    <m/>
    <m/>
    <m/>
    <m/>
    <m/>
    <m/>
    <s v="699113,31"/>
    <s v="6212075,92"/>
    <n v="25.16085"/>
    <n v="0"/>
    <n v="0"/>
  </r>
  <r>
    <n v="244"/>
    <x v="223"/>
    <s v=""/>
    <x v="509"/>
    <n v="2018"/>
    <n v="42760218"/>
    <x v="92"/>
    <x v="221"/>
    <x v="223"/>
    <n v="3200"/>
    <s v="Helsinge"/>
    <n v="270"/>
    <n v="16"/>
    <x v="91"/>
    <n v="1"/>
    <s v="DC"/>
    <s v="Decentralt værk"/>
    <n v="353000"/>
    <n v="350030"/>
    <x v="297"/>
    <x v="1"/>
    <s v="kvt"/>
    <d v="1995-01-01T00:00:00"/>
    <m/>
    <n v="7.78"/>
    <n v="3"/>
    <n v="3.7"/>
    <x v="2645"/>
    <n v="6.0191999999999997"/>
    <n v="6.0191999999999997"/>
    <n v="5.0435999999999996"/>
    <n v="5.0435999999999996"/>
    <n v="0.24640364158645037"/>
    <n v="0.75359635841354966"/>
    <n v="0"/>
    <x v="0"/>
    <x v="0"/>
    <m/>
    <m/>
    <m/>
    <m/>
    <m/>
    <m/>
    <n v="12.214105200000001"/>
    <m/>
    <m/>
    <m/>
    <m/>
    <m/>
    <m/>
    <m/>
    <m/>
    <m/>
    <m/>
    <m/>
    <s v="699113,31"/>
    <s v="6212075,92"/>
    <n v="12.214105200000001"/>
    <n v="0"/>
    <n v="0"/>
  </r>
  <r>
    <n v="244"/>
    <x v="223"/>
    <s v=""/>
    <x v="510"/>
    <n v="2018"/>
    <n v="42760218"/>
    <x v="92"/>
    <x v="221"/>
    <x v="223"/>
    <n v="3200"/>
    <s v="Helsinge"/>
    <n v="270"/>
    <n v="16"/>
    <x v="91"/>
    <n v="1"/>
    <s v="DC"/>
    <s v="Decentralt værk"/>
    <n v="353000"/>
    <n v="350030"/>
    <x v="15"/>
    <x v="1"/>
    <s v="kvt"/>
    <d v="1995-01-01T00:00:00"/>
    <m/>
    <n v="7.33"/>
    <n v="2.8"/>
    <n v="3.5"/>
    <x v="2646"/>
    <n v="0.25559999999999999"/>
    <n v="0.25559999999999999"/>
    <n v="0.21240000000000001"/>
    <n v="0.21240000000000001"/>
    <n v="0.246413127225527"/>
    <n v="0.753586872774473"/>
    <n v="0"/>
    <x v="0"/>
    <x v="0"/>
    <m/>
    <m/>
    <m/>
    <m/>
    <m/>
    <m/>
    <n v="0.51864120000000002"/>
    <m/>
    <m/>
    <m/>
    <m/>
    <m/>
    <m/>
    <m/>
    <m/>
    <m/>
    <m/>
    <m/>
    <s v="699113,31"/>
    <s v="6212075,92"/>
    <n v="0.51864120000000002"/>
    <n v="0"/>
    <n v="0"/>
  </r>
  <r>
    <n v="244"/>
    <x v="223"/>
    <s v=""/>
    <x v="511"/>
    <n v="2018"/>
    <n v="42760218"/>
    <x v="92"/>
    <x v="221"/>
    <x v="223"/>
    <n v="3200"/>
    <s v="Helsinge"/>
    <n v="270"/>
    <n v="16"/>
    <x v="91"/>
    <n v="1"/>
    <s v="DC"/>
    <s v="Decentralt værk"/>
    <n v="353000"/>
    <n v="350030"/>
    <x v="298"/>
    <x v="1"/>
    <s v="kvt"/>
    <d v="2007-01-29T00:00:00"/>
    <m/>
    <n v="21.3"/>
    <n v="8.5"/>
    <n v="9.4"/>
    <x v="2647"/>
    <n v="33.069600000000001"/>
    <n v="33.069600000000001"/>
    <n v="31.1904"/>
    <n v="31.1904"/>
    <n v="0.23529387657035483"/>
    <n v="0.76470612342964517"/>
    <n v="0"/>
    <x v="0"/>
    <x v="0"/>
    <m/>
    <m/>
    <m/>
    <m/>
    <m/>
    <m/>
    <n v="70.272971999999996"/>
    <m/>
    <m/>
    <m/>
    <m/>
    <m/>
    <m/>
    <m/>
    <m/>
    <m/>
    <m/>
    <m/>
    <s v="699113,31"/>
    <s v="6212075,92"/>
    <n v="70.272971999999996"/>
    <n v="0"/>
    <n v="0"/>
  </r>
  <r>
    <n v="244"/>
    <x v="223"/>
    <s v=""/>
    <x v="512"/>
    <n v="2018"/>
    <n v="42760218"/>
    <x v="92"/>
    <x v="221"/>
    <x v="223"/>
    <n v="3200"/>
    <s v="Helsinge"/>
    <n v="270"/>
    <n v="16"/>
    <x v="91"/>
    <n v="1"/>
    <s v="DC"/>
    <s v="Decentralt værk"/>
    <n v="353000"/>
    <n v="350030"/>
    <x v="57"/>
    <x v="2"/>
    <s v="fvv"/>
    <d v="2010-11-22T00:00:00"/>
    <m/>
    <n v="10"/>
    <n v="0"/>
    <n v="10"/>
    <x v="2648"/>
    <n v="2.6319599999999999"/>
    <n v="2.6319599999999999"/>
    <n v="0"/>
    <n v="0"/>
    <n v="1"/>
    <n v="0"/>
    <n v="0"/>
    <x v="0"/>
    <x v="0"/>
    <m/>
    <m/>
    <m/>
    <m/>
    <m/>
    <m/>
    <m/>
    <m/>
    <m/>
    <m/>
    <m/>
    <m/>
    <m/>
    <m/>
    <m/>
    <m/>
    <m/>
    <n v="2.6319599999999999"/>
    <s v="699113,31"/>
    <s v="6212075,92"/>
    <n v="0"/>
    <n v="0"/>
    <n v="2.6319599999999999"/>
  </r>
  <r>
    <n v="244"/>
    <x v="223"/>
    <s v=""/>
    <x v="513"/>
    <n v="2018"/>
    <n v="42760218"/>
    <x v="92"/>
    <x v="221"/>
    <x v="223"/>
    <n v="3200"/>
    <s v="Helsinge"/>
    <n v="270"/>
    <n v="16"/>
    <x v="91"/>
    <n v="1"/>
    <s v="DC"/>
    <s v="Decentralt værk"/>
    <n v="353000"/>
    <n v="350030"/>
    <x v="299"/>
    <x v="3"/>
    <s v="fvv"/>
    <d v="2012-06-01T00:00:00"/>
    <m/>
    <n v="3.3"/>
    <n v="0"/>
    <n v="3.3"/>
    <x v="2649"/>
    <n v="8.7948000000000004"/>
    <n v="8.7948000000000004"/>
    <n v="0"/>
    <n v="0"/>
    <n v="1"/>
    <n v="0"/>
    <n v="0"/>
    <x v="0"/>
    <x v="0"/>
    <m/>
    <m/>
    <m/>
    <m/>
    <m/>
    <m/>
    <m/>
    <m/>
    <m/>
    <m/>
    <m/>
    <m/>
    <m/>
    <m/>
    <m/>
    <n v="8.7947999999999986"/>
    <m/>
    <m/>
    <s v="699113,31"/>
    <s v="6212075,92"/>
    <n v="0"/>
    <n v="8.7947999999999986"/>
    <n v="0"/>
  </r>
  <r>
    <n v="244"/>
    <x v="223"/>
    <s v=""/>
    <x v="514"/>
    <n v="2018"/>
    <n v="42760218"/>
    <x v="92"/>
    <x v="221"/>
    <x v="223"/>
    <n v="3200"/>
    <s v="Helsinge"/>
    <n v="270"/>
    <n v="16"/>
    <x v="91"/>
    <n v="1"/>
    <s v="DC"/>
    <s v="Decentralt værk"/>
    <n v="353000"/>
    <n v="350030"/>
    <x v="300"/>
    <x v="3"/>
    <s v="fvv"/>
    <d v="2015-03-01T00:00:00"/>
    <m/>
    <n v="10.7"/>
    <n v="0"/>
    <n v="10.7"/>
    <x v="2650"/>
    <n v="31.870799999999999"/>
    <n v="31.870799999999999"/>
    <n v="0"/>
    <n v="0"/>
    <n v="1"/>
    <n v="0"/>
    <n v="0"/>
    <x v="0"/>
    <x v="0"/>
    <m/>
    <m/>
    <m/>
    <m/>
    <m/>
    <m/>
    <m/>
    <m/>
    <m/>
    <m/>
    <m/>
    <m/>
    <m/>
    <m/>
    <m/>
    <n v="31.870799999999999"/>
    <m/>
    <m/>
    <s v="699113,31"/>
    <s v="6212075,92"/>
    <n v="0"/>
    <n v="31.870799999999999"/>
    <n v="0"/>
  </r>
  <r>
    <n v="245"/>
    <x v="224"/>
    <s v=""/>
    <x v="515"/>
    <n v="2018"/>
    <n v="13507406"/>
    <x v="93"/>
    <x v="222"/>
    <x v="224"/>
    <n v="4000"/>
    <s v="Roskilde"/>
    <n v="265"/>
    <n v="2"/>
    <x v="5"/>
    <n v="1"/>
    <s v="ER"/>
    <s v="Erhvervsværk"/>
    <n v="382110"/>
    <n v="383900"/>
    <x v="301"/>
    <x v="8"/>
    <s v="pev"/>
    <d v="1999-01-01T00:00:00"/>
    <m/>
    <n v="65.099999999999994"/>
    <n v="13.7"/>
    <n v="45"/>
    <x v="2651"/>
    <n v="1164.463"/>
    <n v="1164.463"/>
    <n v="305.21447999999998"/>
    <n v="261.33659999999998"/>
    <n v="0.37264775776618841"/>
    <n v="0.62735224223381159"/>
    <n v="0"/>
    <x v="0"/>
    <x v="0"/>
    <m/>
    <m/>
    <m/>
    <n v="0"/>
    <m/>
    <m/>
    <n v="12.835627200000001"/>
    <n v="1549.5822000000001"/>
    <m/>
    <m/>
    <m/>
    <n v="0"/>
    <m/>
    <m/>
    <m/>
    <m/>
    <m/>
    <m/>
    <s v="696381,55"/>
    <s v="6170611,89"/>
    <n v="710.14761720000001"/>
    <n v="852.27021000000013"/>
    <n v="0"/>
  </r>
  <r>
    <n v="245"/>
    <x v="224"/>
    <s v=""/>
    <x v="516"/>
    <n v="2018"/>
    <n v="13507406"/>
    <x v="93"/>
    <x v="222"/>
    <x v="224"/>
    <n v="4000"/>
    <s v="Roskilde"/>
    <n v="265"/>
    <n v="2"/>
    <x v="5"/>
    <n v="1"/>
    <s v="ER"/>
    <s v="Erhvervsværk"/>
    <n v="382110"/>
    <n v="383900"/>
    <x v="302"/>
    <x v="8"/>
    <s v="pev"/>
    <d v="2013-08-28T00:00:00"/>
    <m/>
    <n v="73"/>
    <n v="19.399999999999999"/>
    <n v="51.8"/>
    <x v="2652"/>
    <n v="1511.4780000000001"/>
    <n v="1511.4780000000001"/>
    <n v="417.17520000000002"/>
    <n v="354.92507999999998"/>
    <n v="0.37100281360887555"/>
    <n v="0.62899718639112434"/>
    <n v="0"/>
    <x v="0"/>
    <x v="0"/>
    <m/>
    <m/>
    <m/>
    <n v="15.32129658"/>
    <m/>
    <m/>
    <m/>
    <n v="2021.6956"/>
    <m/>
    <m/>
    <m/>
    <n v="0"/>
    <m/>
    <m/>
    <m/>
    <m/>
    <m/>
    <m/>
    <s v="696381,55"/>
    <s v="6170611,89"/>
    <n v="925.08431657999995"/>
    <n v="1111.9325800000001"/>
    <n v="0"/>
  </r>
  <r>
    <n v="247"/>
    <x v="225"/>
    <s v=""/>
    <x v="517"/>
    <n v="2018"/>
    <n v="28621027"/>
    <x v="94"/>
    <x v="223"/>
    <x v="225"/>
    <n v="5580"/>
    <s v="Nørre Aaby"/>
    <n v="410"/>
    <n v="81"/>
    <x v="20"/>
    <n v="1"/>
    <s v="DC"/>
    <s v="Decentralt værk"/>
    <n v="353000"/>
    <n v="350030"/>
    <x v="303"/>
    <x v="0"/>
    <s v="fvv"/>
    <d v="1983-01-01T00:00:00"/>
    <m/>
    <n v="7.3"/>
    <n v="0"/>
    <n v="7.3"/>
    <x v="2653"/>
    <n v="0.25812000000000002"/>
    <n v="0.25812000000000002"/>
    <n v="0"/>
    <n v="0"/>
    <n v="1"/>
    <n v="0"/>
    <n v="0"/>
    <x v="0"/>
    <x v="0"/>
    <m/>
    <m/>
    <m/>
    <m/>
    <m/>
    <m/>
    <n v="0.2592216"/>
    <m/>
    <m/>
    <m/>
    <m/>
    <m/>
    <m/>
    <m/>
    <m/>
    <m/>
    <m/>
    <m/>
    <s v="555354,59"/>
    <s v="6146420,64"/>
    <n v="0.2592216"/>
    <n v="0"/>
    <n v="0"/>
  </r>
  <r>
    <n v="247"/>
    <x v="225"/>
    <s v=""/>
    <x v="518"/>
    <n v="2018"/>
    <n v="28621027"/>
    <x v="94"/>
    <x v="223"/>
    <x v="225"/>
    <n v="5580"/>
    <s v="Nørre Aaby"/>
    <n v="410"/>
    <n v="81"/>
    <x v="20"/>
    <n v="1"/>
    <s v="DC"/>
    <s v="Decentralt værk"/>
    <n v="353000"/>
    <n v="350030"/>
    <x v="304"/>
    <x v="1"/>
    <s v="kvt"/>
    <d v="1994-06-15T00:00:00"/>
    <m/>
    <n v="7.94"/>
    <n v="2.87"/>
    <n v="3.6"/>
    <x v="2654"/>
    <n v="0.88271999999999995"/>
    <n v="0.88271999999999995"/>
    <n v="0.74620799999999998"/>
    <n v="0.74620799999999998"/>
    <n v="0.22933505926983158"/>
    <n v="0.77066494073016845"/>
    <n v="0"/>
    <x v="0"/>
    <x v="0"/>
    <m/>
    <m/>
    <m/>
    <m/>
    <m/>
    <m/>
    <n v="1.9245204"/>
    <m/>
    <m/>
    <m/>
    <m/>
    <m/>
    <m/>
    <m/>
    <m/>
    <m/>
    <m/>
    <m/>
    <s v="555354,59"/>
    <s v="6146420,64"/>
    <n v="1.9245204"/>
    <n v="0"/>
    <n v="0"/>
  </r>
  <r>
    <n v="247"/>
    <x v="225"/>
    <s v=""/>
    <x v="519"/>
    <n v="2018"/>
    <n v="28621027"/>
    <x v="94"/>
    <x v="223"/>
    <x v="225"/>
    <n v="5580"/>
    <s v="Nørre Aaby"/>
    <n v="410"/>
    <n v="81"/>
    <x v="20"/>
    <n v="1"/>
    <s v="DC"/>
    <s v="Decentralt værk"/>
    <n v="353000"/>
    <n v="350030"/>
    <x v="305"/>
    <x v="5"/>
    <s v="kvt"/>
    <d v="1987-10-01T00:00:00"/>
    <m/>
    <n v="0.13"/>
    <n v="0"/>
    <n v="0"/>
    <x v="365"/>
    <n v="0"/>
    <n v="0"/>
    <n v="0"/>
    <n v="0"/>
    <n v="1"/>
    <n v="0"/>
    <n v="0"/>
    <x v="0"/>
    <x v="0"/>
    <m/>
    <m/>
    <m/>
    <n v="4.3043999999999998E-4"/>
    <m/>
    <m/>
    <m/>
    <m/>
    <m/>
    <m/>
    <m/>
    <m/>
    <m/>
    <m/>
    <m/>
    <m/>
    <m/>
    <m/>
    <s v="555354,59"/>
    <s v="6146420,64"/>
    <n v="4.3043999999999998E-4"/>
    <n v="0"/>
    <n v="0"/>
  </r>
  <r>
    <n v="247"/>
    <x v="226"/>
    <s v=""/>
    <x v="520"/>
    <n v="2018"/>
    <n v="28621027"/>
    <x v="94"/>
    <x v="224"/>
    <x v="226"/>
    <n v="5500"/>
    <s v="Middelfart"/>
    <n v="410"/>
    <n v="81"/>
    <x v="20"/>
    <n v="1"/>
    <s v="FJ"/>
    <s v="Fjernvarmeværk"/>
    <n v="353000"/>
    <n v="350030"/>
    <x v="306"/>
    <x v="0"/>
    <s v="fvv"/>
    <d v="1984-01-01T00:00:00"/>
    <m/>
    <n v="7.9"/>
    <n v="0"/>
    <n v="7.3"/>
    <x v="2655"/>
    <n v="4.8127199999999997"/>
    <n v="4.8127199999999997"/>
    <n v="0"/>
    <n v="0"/>
    <n v="1"/>
    <n v="0"/>
    <n v="0"/>
    <x v="0"/>
    <x v="0"/>
    <m/>
    <m/>
    <m/>
    <n v="0"/>
    <m/>
    <m/>
    <n v="5.1992606159999992"/>
    <m/>
    <m/>
    <m/>
    <m/>
    <m/>
    <m/>
    <m/>
    <m/>
    <m/>
    <m/>
    <m/>
    <s v="546031,3"/>
    <s v="6151031,27"/>
    <n v="5.1992606159999992"/>
    <n v="0"/>
    <n v="0"/>
  </r>
  <r>
    <n v="247"/>
    <x v="226"/>
    <s v=""/>
    <x v="521"/>
    <n v="2018"/>
    <n v="28621027"/>
    <x v="94"/>
    <x v="224"/>
    <x v="226"/>
    <n v="5500"/>
    <s v="Middelfart"/>
    <n v="410"/>
    <n v="81"/>
    <x v="20"/>
    <n v="1"/>
    <s v="FJ"/>
    <s v="Fjernvarmeværk"/>
    <n v="353000"/>
    <n v="350030"/>
    <x v="307"/>
    <x v="0"/>
    <s v="fvv"/>
    <d v="1984-01-01T00:00:00"/>
    <m/>
    <n v="7.9"/>
    <n v="0"/>
    <n v="7.3"/>
    <x v="2656"/>
    <n v="2.8393799999999998"/>
    <n v="2.8393799999999998"/>
    <n v="0"/>
    <n v="0"/>
    <n v="1"/>
    <n v="0"/>
    <n v="0"/>
    <x v="0"/>
    <x v="0"/>
    <m/>
    <m/>
    <m/>
    <n v="0"/>
    <m/>
    <m/>
    <n v="3.0674259000000004"/>
    <m/>
    <m/>
    <m/>
    <m/>
    <m/>
    <m/>
    <m/>
    <m/>
    <m/>
    <m/>
    <m/>
    <s v="546031,3"/>
    <s v="6151031,27"/>
    <n v="3.0674259000000004"/>
    <n v="0"/>
    <n v="0"/>
  </r>
  <r>
    <n v="247"/>
    <x v="226"/>
    <s v=""/>
    <x v="522"/>
    <n v="2018"/>
    <n v="28621027"/>
    <x v="94"/>
    <x v="224"/>
    <x v="226"/>
    <n v="5500"/>
    <s v="Middelfart"/>
    <n v="410"/>
    <n v="81"/>
    <x v="20"/>
    <n v="1"/>
    <s v="FJ"/>
    <s v="Fjernvarmeværk"/>
    <n v="353000"/>
    <n v="350030"/>
    <x v="308"/>
    <x v="0"/>
    <s v="fvv"/>
    <d v="1984-01-01T00:00:00"/>
    <m/>
    <n v="5.0999999999999996"/>
    <n v="0"/>
    <n v="4.7"/>
    <x v="2657"/>
    <n v="3.3307799999999999"/>
    <n v="3.3307799999999999"/>
    <n v="0"/>
    <n v="0"/>
    <n v="1"/>
    <n v="0"/>
    <n v="0"/>
    <x v="0"/>
    <x v="0"/>
    <m/>
    <m/>
    <m/>
    <n v="0"/>
    <m/>
    <m/>
    <n v="3.5982920159999998"/>
    <m/>
    <m/>
    <m/>
    <m/>
    <m/>
    <m/>
    <m/>
    <m/>
    <m/>
    <m/>
    <m/>
    <s v="546031,3"/>
    <s v="6151031,27"/>
    <n v="3.5982920159999998"/>
    <n v="0"/>
    <n v="0"/>
  </r>
  <r>
    <n v="247"/>
    <x v="226"/>
    <s v=""/>
    <x v="523"/>
    <n v="2018"/>
    <n v="28621027"/>
    <x v="94"/>
    <x v="224"/>
    <x v="226"/>
    <n v="5500"/>
    <s v="Middelfart"/>
    <n v="410"/>
    <n v="81"/>
    <x v="20"/>
    <n v="1"/>
    <s v="FJ"/>
    <s v="Fjernvarmeværk"/>
    <n v="353000"/>
    <n v="350030"/>
    <x v="309"/>
    <x v="0"/>
    <s v="fvv"/>
    <d v="1984-01-01T00:00:00"/>
    <m/>
    <n v="5.0999999999999996"/>
    <n v="0"/>
    <n v="4.7"/>
    <x v="2658"/>
    <n v="2.64093"/>
    <n v="2.64093"/>
    <n v="0"/>
    <n v="0"/>
    <n v="1"/>
    <n v="0"/>
    <n v="0"/>
    <x v="0"/>
    <x v="0"/>
    <m/>
    <m/>
    <m/>
    <n v="0"/>
    <m/>
    <m/>
    <n v="2.8530346679999998"/>
    <m/>
    <m/>
    <m/>
    <m/>
    <m/>
    <m/>
    <m/>
    <m/>
    <m/>
    <m/>
    <m/>
    <s v="546031,3"/>
    <s v="6151031,27"/>
    <n v="2.8530346679999998"/>
    <n v="0"/>
    <n v="0"/>
  </r>
  <r>
    <n v="247"/>
    <x v="226"/>
    <s v=""/>
    <x v="524"/>
    <n v="2018"/>
    <n v="28621027"/>
    <x v="94"/>
    <x v="224"/>
    <x v="226"/>
    <n v="5500"/>
    <s v="Middelfart"/>
    <n v="410"/>
    <n v="81"/>
    <x v="20"/>
    <n v="1"/>
    <s v="FJ"/>
    <s v="Fjernvarmeværk"/>
    <n v="353000"/>
    <n v="350030"/>
    <x v="310"/>
    <x v="0"/>
    <s v="fvv"/>
    <d v="2008-01-01T00:00:00"/>
    <m/>
    <n v="5.45"/>
    <n v="0"/>
    <n v="5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46031,3"/>
    <s v="6151031,27"/>
    <n v="0"/>
    <n v="0"/>
    <n v="0"/>
  </r>
  <r>
    <n v="247"/>
    <x v="226"/>
    <s v=""/>
    <x v="525"/>
    <n v="2018"/>
    <n v="28621027"/>
    <x v="94"/>
    <x v="224"/>
    <x v="226"/>
    <n v="5500"/>
    <s v="Middelfart"/>
    <n v="410"/>
    <n v="81"/>
    <x v="20"/>
    <n v="1"/>
    <s v="FJ"/>
    <s v="Fjernvarmeværk"/>
    <n v="353000"/>
    <n v="350030"/>
    <x v="311"/>
    <x v="0"/>
    <s v="fvv"/>
    <d v="2008-01-01T00:00:00"/>
    <m/>
    <n v="5.45"/>
    <n v="0"/>
    <n v="5"/>
    <x v="2659"/>
    <n v="0.13511000000000001"/>
    <n v="0.13511000000000001"/>
    <n v="0"/>
    <n v="0"/>
    <n v="1"/>
    <n v="0"/>
    <n v="0"/>
    <x v="0"/>
    <x v="0"/>
    <m/>
    <m/>
    <m/>
    <n v="0.15012"/>
    <m/>
    <m/>
    <m/>
    <m/>
    <m/>
    <m/>
    <m/>
    <m/>
    <m/>
    <m/>
    <m/>
    <m/>
    <m/>
    <m/>
    <s v="546031,3"/>
    <s v="6151031,27"/>
    <n v="0.15012"/>
    <n v="0"/>
    <n v="0"/>
  </r>
  <r>
    <n v="247"/>
    <x v="227"/>
    <s v=""/>
    <x v="526"/>
    <n v="2018"/>
    <n v="28621027"/>
    <x v="94"/>
    <x v="225"/>
    <x v="227"/>
    <n v="5500"/>
    <s v="Middelfart"/>
    <n v="410"/>
    <n v="81"/>
    <x v="20"/>
    <m/>
    <s v="FJ"/>
    <s v="Fjernvarmeværk"/>
    <n v="353000"/>
    <n v="350030"/>
    <x v="306"/>
    <x v="0"/>
    <s v="fvv"/>
    <d v="2012-01-01T00:00:00"/>
    <m/>
    <n v="5.2"/>
    <n v="0"/>
    <n v="4.7"/>
    <x v="122"/>
    <n v="3.2000000000000003E-4"/>
    <n v="3.2000000000000003E-4"/>
    <n v="0"/>
    <n v="0"/>
    <n v="1"/>
    <n v="0"/>
    <n v="0"/>
    <x v="0"/>
    <x v="0"/>
    <m/>
    <m/>
    <m/>
    <n v="3.5999999999999997E-4"/>
    <m/>
    <m/>
    <m/>
    <m/>
    <m/>
    <m/>
    <m/>
    <m/>
    <m/>
    <m/>
    <m/>
    <m/>
    <m/>
    <m/>
    <s v="548298,45"/>
    <s v="6150729,16"/>
    <n v="3.5999999999999997E-4"/>
    <n v="0"/>
    <n v="0"/>
  </r>
  <r>
    <n v="247"/>
    <x v="227"/>
    <s v=""/>
    <x v="527"/>
    <n v="2018"/>
    <n v="28621027"/>
    <x v="94"/>
    <x v="225"/>
    <x v="227"/>
    <n v="5500"/>
    <s v="Middelfart"/>
    <n v="410"/>
    <n v="81"/>
    <x v="20"/>
    <m/>
    <s v="FJ"/>
    <s v="Fjernvarmeværk"/>
    <n v="353000"/>
    <n v="350030"/>
    <x v="307"/>
    <x v="0"/>
    <s v="fvv"/>
    <d v="2012-01-01T00:00:00"/>
    <m/>
    <n v="5.2"/>
    <n v="0"/>
    <n v="4.7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48298,45"/>
    <s v="6150729,16"/>
    <n v="0"/>
    <n v="0"/>
    <n v="0"/>
  </r>
  <r>
    <n v="247"/>
    <x v="227"/>
    <s v=""/>
    <x v="528"/>
    <n v="2018"/>
    <n v="28621027"/>
    <x v="94"/>
    <x v="225"/>
    <x v="227"/>
    <n v="5500"/>
    <s v="Middelfart"/>
    <n v="410"/>
    <n v="81"/>
    <x v="20"/>
    <m/>
    <s v="FJ"/>
    <s v="Fjernvarmeværk"/>
    <n v="353000"/>
    <n v="350030"/>
    <x v="76"/>
    <x v="0"/>
    <s v="fvv"/>
    <d v="2012-01-01T00:00:00"/>
    <m/>
    <n v="5.45"/>
    <n v="0"/>
    <n v="5"/>
    <x v="2660"/>
    <n v="4.2770000000000002E-2"/>
    <n v="4.2770000000000002E-2"/>
    <n v="0"/>
    <n v="0"/>
    <n v="1"/>
    <n v="0"/>
    <n v="0"/>
    <x v="0"/>
    <x v="0"/>
    <m/>
    <m/>
    <m/>
    <n v="4.752E-2"/>
    <m/>
    <m/>
    <m/>
    <m/>
    <m/>
    <m/>
    <m/>
    <m/>
    <m/>
    <m/>
    <m/>
    <m/>
    <m/>
    <m/>
    <s v="548298,45"/>
    <s v="6150729,16"/>
    <n v="4.752E-2"/>
    <n v="0"/>
    <n v="0"/>
  </r>
  <r>
    <n v="247"/>
    <x v="228"/>
    <s v=""/>
    <x v="529"/>
    <n v="2018"/>
    <n v="28621027"/>
    <x v="94"/>
    <x v="226"/>
    <x v="228"/>
    <n v="5580"/>
    <s v="Nørre Aaby"/>
    <n v="410"/>
    <n v="81"/>
    <x v="20"/>
    <m/>
    <s v="FJ"/>
    <s v="Fjernvarmeværk"/>
    <n v="353000"/>
    <n v="350030"/>
    <x v="312"/>
    <x v="0"/>
    <s v="fvv"/>
    <d v="2006-12-01T00:00:00"/>
    <m/>
    <n v="1"/>
    <n v="0"/>
    <n v="0.9"/>
    <x v="2661"/>
    <n v="19.910879999999999"/>
    <n v="19.910879999999999"/>
    <n v="0"/>
    <n v="0"/>
    <n v="1"/>
    <n v="0"/>
    <n v="0"/>
    <x v="0"/>
    <x v="0"/>
    <m/>
    <m/>
    <m/>
    <m/>
    <m/>
    <m/>
    <m/>
    <m/>
    <m/>
    <m/>
    <m/>
    <m/>
    <n v="21.312025000000002"/>
    <m/>
    <m/>
    <m/>
    <m/>
    <m/>
    <s v="555712,97"/>
    <s v="6145978,1"/>
    <n v="0"/>
    <n v="21.312025000000002"/>
    <n v="0"/>
  </r>
  <r>
    <n v="247"/>
    <x v="228"/>
    <s v=""/>
    <x v="530"/>
    <n v="2018"/>
    <n v="28621027"/>
    <x v="94"/>
    <x v="226"/>
    <x v="228"/>
    <n v="5580"/>
    <s v="Nørre Aaby"/>
    <n v="410"/>
    <n v="81"/>
    <x v="20"/>
    <m/>
    <s v="FJ"/>
    <s v="Fjernvarmeværk"/>
    <n v="353000"/>
    <n v="350030"/>
    <x v="3"/>
    <x v="0"/>
    <s v="fvv"/>
    <d v="2014-10-01T00:00:00"/>
    <m/>
    <n v="2.5"/>
    <n v="0"/>
    <n v="2.2000000000000002"/>
    <x v="2662"/>
    <n v="75.766679999999994"/>
    <n v="75.766679999999994"/>
    <n v="0"/>
    <n v="0"/>
    <n v="1"/>
    <n v="0"/>
    <n v="0"/>
    <x v="0"/>
    <x v="0"/>
    <m/>
    <m/>
    <m/>
    <m/>
    <m/>
    <m/>
    <m/>
    <m/>
    <m/>
    <m/>
    <n v="74.432412339999999"/>
    <m/>
    <m/>
    <m/>
    <m/>
    <m/>
    <m/>
    <m/>
    <s v="555712,97"/>
    <s v="6145978,1"/>
    <n v="0"/>
    <n v="74.432412339999999"/>
    <n v="0"/>
  </r>
  <r>
    <n v="249"/>
    <x v="229"/>
    <s v=""/>
    <x v="531"/>
    <n v="2018"/>
    <n v="14748539"/>
    <x v="95"/>
    <x v="227"/>
    <x v="229"/>
    <n v="2970"/>
    <s v="Hørsholm"/>
    <n v="223"/>
    <n v="17"/>
    <x v="17"/>
    <m/>
    <s v="FJ"/>
    <s v="Fjernvarmeværk"/>
    <n v="353000"/>
    <n v="350030"/>
    <x v="313"/>
    <x v="0"/>
    <s v="fvv"/>
    <d v="2012-01-01T00:00:00"/>
    <m/>
    <n v="10"/>
    <n v="0"/>
    <n v="10"/>
    <x v="2663"/>
    <n v="18.460439999999998"/>
    <n v="18.396000000000001"/>
    <n v="0"/>
    <n v="0"/>
    <n v="1"/>
    <n v="0"/>
    <n v="0"/>
    <x v="0"/>
    <x v="0"/>
    <m/>
    <m/>
    <m/>
    <m/>
    <m/>
    <m/>
    <n v="20.461082399999999"/>
    <m/>
    <m/>
    <m/>
    <m/>
    <m/>
    <m/>
    <m/>
    <m/>
    <m/>
    <m/>
    <m/>
    <s v="719850"/>
    <s v="6198820"/>
    <n v="20.461082399999999"/>
    <n v="0"/>
    <n v="0"/>
  </r>
  <r>
    <n v="249"/>
    <x v="230"/>
    <s v=""/>
    <x v="532"/>
    <n v="2018"/>
    <n v="14748539"/>
    <x v="95"/>
    <x v="228"/>
    <x v="230"/>
    <n v="2970"/>
    <s v="Hørsholm"/>
    <n v="223"/>
    <n v="17"/>
    <x v="17"/>
    <n v="1"/>
    <s v="ER"/>
    <s v="Erhvervsværk"/>
    <n v="382120"/>
    <n v="383900"/>
    <x v="314"/>
    <x v="8"/>
    <s v="pev"/>
    <d v="1999-11-23T00:00:00"/>
    <m/>
    <n v="34.700000000000003"/>
    <n v="7.4"/>
    <n v="22.1"/>
    <x v="2664"/>
    <n v="475.5924"/>
    <n v="426.8304"/>
    <n v="94.031999999999996"/>
    <n v="88.333200000000005"/>
    <n v="0.56333236723698032"/>
    <n v="0.37231136176824142"/>
    <n v="6.4356270994778253E-2"/>
    <x v="0"/>
    <x v="0"/>
    <m/>
    <m/>
    <m/>
    <m/>
    <m/>
    <m/>
    <n v="11.9847816"/>
    <n v="508.37599999999998"/>
    <m/>
    <m/>
    <n v="150.4554"/>
    <n v="7.2934999999999999"/>
    <m/>
    <m/>
    <m/>
    <m/>
    <m/>
    <m/>
    <s v="718287,74"/>
    <s v="6200508,03"/>
    <n v="240.75398159999997"/>
    <n v="437.35570000000001"/>
    <n v="0"/>
  </r>
  <r>
    <n v="249"/>
    <x v="230"/>
    <s v=""/>
    <x v="533"/>
    <n v="2018"/>
    <n v="14748539"/>
    <x v="95"/>
    <x v="228"/>
    <x v="230"/>
    <n v="2970"/>
    <s v="Hørsholm"/>
    <n v="223"/>
    <n v="17"/>
    <x v="17"/>
    <n v="1"/>
    <s v="ER"/>
    <s v="Erhvervsværk"/>
    <n v="382120"/>
    <n v="383900"/>
    <x v="315"/>
    <x v="0"/>
    <s v="pvp"/>
    <d v="2000-01-01T00:00:00"/>
    <d v="2019-12-31T00:00:00"/>
    <n v="20"/>
    <n v="0"/>
    <n v="20"/>
    <x v="21"/>
    <n v="0"/>
    <n v="0"/>
    <n v="0"/>
    <n v="0"/>
    <n v="0"/>
    <n v="0"/>
    <n v="1"/>
    <x v="0"/>
    <x v="0"/>
    <m/>
    <m/>
    <m/>
    <m/>
    <m/>
    <m/>
    <n v="0"/>
    <m/>
    <m/>
    <m/>
    <m/>
    <m/>
    <m/>
    <m/>
    <m/>
    <m/>
    <m/>
    <m/>
    <s v="718287,74"/>
    <s v="6200508,03"/>
    <n v="0"/>
    <n v="0"/>
    <n v="0"/>
  </r>
  <r>
    <n v="249"/>
    <x v="230"/>
    <s v=""/>
    <x v="534"/>
    <n v="2018"/>
    <n v="14748539"/>
    <x v="95"/>
    <x v="228"/>
    <x v="230"/>
    <n v="2970"/>
    <s v="Hørsholm"/>
    <n v="223"/>
    <n v="17"/>
    <x v="17"/>
    <n v="1"/>
    <s v="ER"/>
    <s v="Erhvervsværk"/>
    <n v="382120"/>
    <n v="383900"/>
    <x v="316"/>
    <x v="0"/>
    <s v="pvp"/>
    <d v="2014-01-01T00:00:00"/>
    <d v="2019-12-31T00:00:00"/>
    <n v="16.5"/>
    <n v="0"/>
    <n v="17"/>
    <x v="2665"/>
    <n v="16.0596"/>
    <n v="16.0596"/>
    <n v="0"/>
    <n v="0"/>
    <n v="1"/>
    <n v="0"/>
    <n v="0"/>
    <x v="0"/>
    <x v="0"/>
    <m/>
    <m/>
    <m/>
    <m/>
    <m/>
    <m/>
    <n v="16.690013999999998"/>
    <m/>
    <m/>
    <m/>
    <m/>
    <m/>
    <m/>
    <m/>
    <m/>
    <m/>
    <m/>
    <m/>
    <s v="718287,74"/>
    <s v="6200508,03"/>
    <n v="16.690013999999998"/>
    <n v="0"/>
    <n v="0"/>
  </r>
  <r>
    <n v="249"/>
    <x v="230"/>
    <s v=""/>
    <x v="535"/>
    <n v="2018"/>
    <n v="14748539"/>
    <x v="95"/>
    <x v="228"/>
    <x v="230"/>
    <n v="2970"/>
    <s v="Hørsholm"/>
    <n v="223"/>
    <n v="17"/>
    <x v="17"/>
    <n v="1"/>
    <s v="ER"/>
    <s v="Erhvervsværk"/>
    <n v="382120"/>
    <n v="383900"/>
    <x v="317"/>
    <x v="8"/>
    <s v="pev"/>
    <d v="2016-10-01T00:00:00"/>
    <m/>
    <n v="34.700000000000003"/>
    <n v="8"/>
    <n v="31"/>
    <x v="2666"/>
    <n v="600.05880000000002"/>
    <n v="538.53840000000002"/>
    <n v="136.36439999999999"/>
    <n v="128.09520000000001"/>
    <n v="0.30889845381441128"/>
    <n v="0.65581426409383048"/>
    <n v="3.5287282091758243E-2"/>
    <x v="0"/>
    <x v="0"/>
    <m/>
    <m/>
    <m/>
    <m/>
    <m/>
    <m/>
    <n v="6.2422272000000003"/>
    <n v="660.49659999999994"/>
    <m/>
    <m/>
    <n v="195.48599999999999"/>
    <n v="9.4830000000000005"/>
    <m/>
    <m/>
    <m/>
    <m/>
    <m/>
    <m/>
    <s v="718287,74"/>
    <s v="6200508,03"/>
    <n v="303.46569719999997"/>
    <n v="568.24212999999997"/>
    <n v="0"/>
  </r>
  <r>
    <n v="249"/>
    <x v="231"/>
    <s v=""/>
    <x v="536"/>
    <n v="2018"/>
    <n v="14748539"/>
    <x v="95"/>
    <x v="229"/>
    <x v="231"/>
    <n v="2970"/>
    <s v="Hørsholm"/>
    <n v="230"/>
    <n v="17"/>
    <x v="17"/>
    <m/>
    <s v="FJ"/>
    <s v="Fjernvarmeværk"/>
    <n v="353000"/>
    <n v="350030"/>
    <x v="75"/>
    <x v="1"/>
    <s v="kvt"/>
    <d v="1994-01-01T00:00:00"/>
    <m/>
    <n v="2.57"/>
    <n v="0.97"/>
    <n v="1.6"/>
    <x v="2667"/>
    <n v="0.28692000000000001"/>
    <n v="0.28692000000000001"/>
    <n v="0.19116"/>
    <n v="0.19116"/>
    <n v="0.24920735177321821"/>
    <n v="0.75079264822678182"/>
    <n v="0"/>
    <x v="0"/>
    <x v="0"/>
    <m/>
    <m/>
    <m/>
    <m/>
    <m/>
    <m/>
    <n v="0.57566519999999999"/>
    <m/>
    <m/>
    <m/>
    <m/>
    <m/>
    <m/>
    <m/>
    <m/>
    <m/>
    <m/>
    <m/>
    <s v="718456,87"/>
    <s v="6196857,55"/>
    <n v="0.57566519999999999"/>
    <n v="0"/>
    <n v="0"/>
  </r>
  <r>
    <n v="249"/>
    <x v="231"/>
    <s v=""/>
    <x v="537"/>
    <n v="2018"/>
    <n v="14748539"/>
    <x v="95"/>
    <x v="229"/>
    <x v="231"/>
    <n v="2970"/>
    <s v="Hørsholm"/>
    <n v="230"/>
    <n v="17"/>
    <x v="17"/>
    <m/>
    <s v="FJ"/>
    <s v="Fjernvarmeværk"/>
    <n v="353000"/>
    <n v="350030"/>
    <x v="318"/>
    <x v="0"/>
    <s v="fvv"/>
    <d v="2012-01-01T00:00:00"/>
    <m/>
    <n v="4.5"/>
    <n v="0"/>
    <n v="4.5"/>
    <x v="2668"/>
    <n v="8.0114400000000003"/>
    <n v="7.8192000000000004"/>
    <n v="0"/>
    <n v="0"/>
    <n v="1"/>
    <n v="0"/>
    <n v="0"/>
    <x v="0"/>
    <x v="0"/>
    <m/>
    <m/>
    <m/>
    <m/>
    <m/>
    <m/>
    <n v="8.8388784000000005"/>
    <m/>
    <m/>
    <m/>
    <m/>
    <m/>
    <m/>
    <m/>
    <m/>
    <m/>
    <m/>
    <m/>
    <s v="718456,87"/>
    <s v="6196857,55"/>
    <n v="8.8388784000000005"/>
    <n v="0"/>
    <n v="0"/>
  </r>
  <r>
    <n v="249"/>
    <x v="232"/>
    <s v=""/>
    <x v="538"/>
    <n v="2018"/>
    <n v="14748539"/>
    <x v="95"/>
    <x v="230"/>
    <x v="232"/>
    <n v="3460"/>
    <s v="Birkerød"/>
    <n v="230"/>
    <n v="17"/>
    <x v="17"/>
    <m/>
    <s v="FJ"/>
    <s v="Fjernvarmeværk"/>
    <n v="353000"/>
    <n v="350030"/>
    <x v="75"/>
    <x v="1"/>
    <s v="kvt"/>
    <d v="1997-10-01T00:00:00"/>
    <m/>
    <n v="2.5499999999999998"/>
    <n v="1.05"/>
    <n v="1.5"/>
    <x v="2669"/>
    <n v="9.7199999999999995E-2"/>
    <n v="9.7199999999999995E-2"/>
    <n v="5.7239999999999999E-2"/>
    <n v="5.7239999999999999E-2"/>
    <n v="0.28488224867054951"/>
    <n v="0.71511775132945044"/>
    <n v="0"/>
    <x v="0"/>
    <x v="0"/>
    <m/>
    <m/>
    <m/>
    <m/>
    <m/>
    <m/>
    <n v="0.17059679999999999"/>
    <m/>
    <m/>
    <m/>
    <m/>
    <m/>
    <m/>
    <m/>
    <m/>
    <m/>
    <m/>
    <m/>
    <s v="716675"/>
    <s v="6194595"/>
    <n v="0.17059679999999999"/>
    <n v="0"/>
    <n v="0"/>
  </r>
  <r>
    <n v="249"/>
    <x v="232"/>
    <s v=""/>
    <x v="539"/>
    <n v="2018"/>
    <n v="14748539"/>
    <x v="95"/>
    <x v="230"/>
    <x v="232"/>
    <n v="3460"/>
    <s v="Birkerød"/>
    <n v="230"/>
    <n v="17"/>
    <x v="17"/>
    <m/>
    <s v="FJ"/>
    <s v="Fjernvarmeværk"/>
    <n v="353000"/>
    <n v="350030"/>
    <x v="319"/>
    <x v="0"/>
    <s v="fvv"/>
    <d v="2012-01-01T00:00:00"/>
    <m/>
    <n v="4"/>
    <n v="0"/>
    <n v="4"/>
    <x v="2670"/>
    <n v="3.6720000000000002"/>
    <n v="3.5135999999999998"/>
    <n v="0"/>
    <n v="0"/>
    <n v="1"/>
    <n v="0"/>
    <n v="0"/>
    <x v="0"/>
    <x v="0"/>
    <m/>
    <m/>
    <m/>
    <m/>
    <m/>
    <m/>
    <n v="5.0218739999999995"/>
    <m/>
    <m/>
    <m/>
    <m/>
    <m/>
    <m/>
    <m/>
    <m/>
    <m/>
    <m/>
    <m/>
    <s v="716675"/>
    <s v="6194595"/>
    <n v="5.0218739999999995"/>
    <n v="0"/>
    <n v="0"/>
  </r>
  <r>
    <n v="249"/>
    <x v="233"/>
    <s v=""/>
    <x v="540"/>
    <n v="2018"/>
    <n v="14748539"/>
    <x v="95"/>
    <x v="231"/>
    <x v="233"/>
    <n v="2990"/>
    <s v="Nivå"/>
    <n v="210"/>
    <n v="17"/>
    <x v="17"/>
    <m/>
    <s v="FJ"/>
    <s v="Fjernvarmeværk"/>
    <n v="353000"/>
    <n v="350030"/>
    <x v="320"/>
    <x v="0"/>
    <s v="fvv"/>
    <d v="1998-01-01T00:00:00"/>
    <m/>
    <n v="3.15"/>
    <n v="0"/>
    <n v="3.15"/>
    <x v="2671"/>
    <n v="9.2411999999999992"/>
    <n v="9.1367999999999991"/>
    <n v="0"/>
    <n v="0"/>
    <n v="1"/>
    <n v="0"/>
    <n v="0"/>
    <x v="0"/>
    <x v="0"/>
    <m/>
    <m/>
    <m/>
    <m/>
    <m/>
    <m/>
    <n v="10.4525784"/>
    <m/>
    <m/>
    <m/>
    <m/>
    <m/>
    <m/>
    <m/>
    <m/>
    <m/>
    <m/>
    <m/>
    <s v="719027,63"/>
    <s v="6204426,68"/>
    <n v="10.4525784"/>
    <n v="0"/>
    <n v="0"/>
  </r>
  <r>
    <n v="249"/>
    <x v="233"/>
    <s v=""/>
    <x v="541"/>
    <n v="2018"/>
    <n v="14748539"/>
    <x v="95"/>
    <x v="231"/>
    <x v="233"/>
    <n v="2990"/>
    <s v="Nivå"/>
    <n v="210"/>
    <n v="17"/>
    <x v="17"/>
    <m/>
    <s v="FJ"/>
    <s v="Fjernvarmeværk"/>
    <n v="353000"/>
    <n v="350030"/>
    <x v="321"/>
    <x v="0"/>
    <s v="fvv"/>
    <d v="1998-01-01T00:00:00"/>
    <m/>
    <n v="6.3"/>
    <n v="0"/>
    <n v="6.3"/>
    <x v="2671"/>
    <n v="9.2411999999999992"/>
    <n v="9.1367999999999991"/>
    <n v="0"/>
    <n v="0"/>
    <n v="1"/>
    <n v="0"/>
    <n v="0"/>
    <x v="0"/>
    <x v="0"/>
    <m/>
    <m/>
    <m/>
    <m/>
    <m/>
    <m/>
    <n v="10.4525784"/>
    <m/>
    <m/>
    <m/>
    <m/>
    <m/>
    <m/>
    <m/>
    <m/>
    <m/>
    <m/>
    <m/>
    <s v="719027,63"/>
    <s v="6204426,68"/>
    <n v="10.4525784"/>
    <n v="0"/>
    <n v="0"/>
  </r>
  <r>
    <n v="249"/>
    <x v="234"/>
    <s v=""/>
    <x v="542"/>
    <n v="2018"/>
    <n v="14748539"/>
    <x v="95"/>
    <x v="232"/>
    <x v="234"/>
    <n v="3460"/>
    <s v="Birkerød"/>
    <n v="230"/>
    <n v="17"/>
    <x v="17"/>
    <m/>
    <s v="FJ"/>
    <s v="Fjernvarmeværk"/>
    <n v="353000"/>
    <n v="350030"/>
    <x v="13"/>
    <x v="0"/>
    <s v="fvv"/>
    <d v="2014-01-01T00:00:00"/>
    <m/>
    <n v="4"/>
    <n v="0"/>
    <n v="4"/>
    <x v="2672"/>
    <n v="7.9272"/>
    <n v="7.8768000000000002"/>
    <n v="0"/>
    <n v="0"/>
    <n v="1"/>
    <n v="0"/>
    <n v="0"/>
    <x v="0"/>
    <x v="0"/>
    <m/>
    <m/>
    <m/>
    <m/>
    <m/>
    <m/>
    <n v="8.4744791999999993"/>
    <m/>
    <m/>
    <m/>
    <m/>
    <m/>
    <m/>
    <m/>
    <m/>
    <m/>
    <m/>
    <m/>
    <s v="713014,55"/>
    <s v="6193142,18"/>
    <n v="8.4744791999999993"/>
    <n v="0"/>
    <n v="0"/>
  </r>
  <r>
    <n v="249"/>
    <x v="234"/>
    <s v=""/>
    <x v="543"/>
    <n v="2018"/>
    <n v="14748539"/>
    <x v="95"/>
    <x v="232"/>
    <x v="234"/>
    <n v="3460"/>
    <s v="Birkerød"/>
    <n v="230"/>
    <n v="17"/>
    <x v="17"/>
    <m/>
    <s v="FJ"/>
    <s v="Fjernvarmeværk"/>
    <n v="353000"/>
    <n v="350030"/>
    <x v="16"/>
    <x v="0"/>
    <s v="fvv"/>
    <d v="2014-01-01T00:00:00"/>
    <m/>
    <n v="4"/>
    <n v="0"/>
    <n v="4"/>
    <x v="2672"/>
    <n v="6.7968000000000002"/>
    <n v="6.7320000000000002"/>
    <n v="0"/>
    <n v="0"/>
    <n v="1"/>
    <n v="0"/>
    <n v="0"/>
    <x v="0"/>
    <x v="0"/>
    <m/>
    <m/>
    <m/>
    <m/>
    <m/>
    <m/>
    <n v="8.4744791999999993"/>
    <m/>
    <m/>
    <m/>
    <m/>
    <m/>
    <m/>
    <m/>
    <m/>
    <m/>
    <m/>
    <m/>
    <s v="713014,55"/>
    <s v="6193142,18"/>
    <n v="8.4744791999999993"/>
    <n v="0"/>
    <n v="0"/>
  </r>
  <r>
    <n v="251"/>
    <x v="236"/>
    <s v=""/>
    <x v="546"/>
    <n v="2018"/>
    <n v="17000888"/>
    <x v="96"/>
    <x v="234"/>
    <x v="236"/>
    <n v="9490"/>
    <s v="Pandrup"/>
    <n v="849"/>
    <n v="309"/>
    <x v="92"/>
    <n v="1"/>
    <s v="DC"/>
    <s v="Decentralt værk"/>
    <n v="353000"/>
    <n v="350030"/>
    <x v="322"/>
    <x v="0"/>
    <s v="fvv"/>
    <d v="1991-11-01T00:00:00"/>
    <m/>
    <n v="11"/>
    <n v="0"/>
    <n v="9"/>
    <x v="2673"/>
    <n v="34.8048"/>
    <n v="34.595999999999997"/>
    <n v="0"/>
    <n v="0"/>
    <n v="1"/>
    <n v="0"/>
    <n v="0"/>
    <x v="0"/>
    <x v="0"/>
    <m/>
    <m/>
    <m/>
    <n v="0"/>
    <m/>
    <m/>
    <n v="35.607250800000003"/>
    <m/>
    <m/>
    <m/>
    <m/>
    <m/>
    <m/>
    <m/>
    <m/>
    <m/>
    <m/>
    <m/>
    <s v="540729,24"/>
    <s v="6340484,07"/>
    <n v="35.607250800000003"/>
    <n v="0"/>
    <n v="0"/>
  </r>
  <r>
    <n v="251"/>
    <x v="236"/>
    <s v=""/>
    <x v="547"/>
    <n v="2018"/>
    <n v="17000888"/>
    <x v="96"/>
    <x v="234"/>
    <x v="236"/>
    <n v="9490"/>
    <s v="Pandrup"/>
    <n v="849"/>
    <n v="309"/>
    <x v="92"/>
    <n v="1"/>
    <s v="DC"/>
    <s v="Decentralt værk"/>
    <n v="353000"/>
    <n v="350030"/>
    <x v="323"/>
    <x v="1"/>
    <s v="kvt"/>
    <d v="2003-02-15T00:00:00"/>
    <m/>
    <n v="6.49"/>
    <n v="2.7"/>
    <n v="3.5"/>
    <x v="2674"/>
    <n v="28.137599999999999"/>
    <n v="27.820799999999998"/>
    <n v="21.747599999999998"/>
    <n v="21.3552"/>
    <n v="0.26097319495432236"/>
    <n v="0.73902680504567764"/>
    <n v="0"/>
    <x v="0"/>
    <x v="0"/>
    <m/>
    <m/>
    <m/>
    <m/>
    <m/>
    <m/>
    <n v="53.908984799999999"/>
    <m/>
    <m/>
    <m/>
    <m/>
    <m/>
    <m/>
    <m/>
    <m/>
    <m/>
    <m/>
    <m/>
    <s v="540729,24"/>
    <s v="6340484,07"/>
    <n v="53.908984799999999"/>
    <n v="0"/>
    <n v="0"/>
  </r>
  <r>
    <n v="251"/>
    <x v="236"/>
    <s v=""/>
    <x v="548"/>
    <n v="2018"/>
    <n v="17000888"/>
    <x v="96"/>
    <x v="234"/>
    <x v="236"/>
    <n v="9490"/>
    <s v="Pandrup"/>
    <n v="849"/>
    <n v="309"/>
    <x v="92"/>
    <n v="1"/>
    <s v="DC"/>
    <s v="Decentralt værk"/>
    <n v="353000"/>
    <n v="350030"/>
    <x v="324"/>
    <x v="1"/>
    <s v="kvt"/>
    <d v="2004-10-06T00:00:00"/>
    <m/>
    <n v="6.49"/>
    <n v="2.7"/>
    <n v="3.5"/>
    <x v="2675"/>
    <n v="27.997199999999999"/>
    <n v="27.813600000000001"/>
    <n v="22.035599999999999"/>
    <n v="21.3552"/>
    <n v="0.26450453847886318"/>
    <n v="0.73549546152113687"/>
    <n v="0"/>
    <x v="0"/>
    <x v="0"/>
    <m/>
    <m/>
    <m/>
    <m/>
    <m/>
    <m/>
    <n v="52.923855600000003"/>
    <m/>
    <m/>
    <m/>
    <m/>
    <m/>
    <m/>
    <m/>
    <m/>
    <m/>
    <m/>
    <m/>
    <s v="540729,24"/>
    <s v="6340484,07"/>
    <n v="52.923855600000003"/>
    <n v="0"/>
    <n v="0"/>
  </r>
  <r>
    <n v="251"/>
    <x v="236"/>
    <s v=""/>
    <x v="549"/>
    <n v="2018"/>
    <n v="17000888"/>
    <x v="96"/>
    <x v="234"/>
    <x v="236"/>
    <n v="9490"/>
    <s v="Pandrup"/>
    <n v="849"/>
    <n v="309"/>
    <x v="92"/>
    <n v="1"/>
    <s v="DC"/>
    <s v="Decentralt værk"/>
    <n v="353000"/>
    <n v="350030"/>
    <x v="325"/>
    <x v="1"/>
    <s v="kvt"/>
    <d v="2007-09-30T00:00:00"/>
    <m/>
    <n v="7.15"/>
    <n v="3.04"/>
    <n v="4"/>
    <x v="2676"/>
    <n v="33.220799999999997"/>
    <n v="33.022799999999997"/>
    <n v="25.902000000000001"/>
    <n v="25.218"/>
    <n v="0.26451175767375035"/>
    <n v="0.73548824232624965"/>
    <n v="0"/>
    <x v="0"/>
    <x v="0"/>
    <m/>
    <m/>
    <m/>
    <m/>
    <m/>
    <m/>
    <n v="62.7964524"/>
    <m/>
    <m/>
    <m/>
    <m/>
    <m/>
    <m/>
    <m/>
    <m/>
    <m/>
    <m/>
    <m/>
    <s v="540729,24"/>
    <s v="6340484,07"/>
    <n v="62.7964524"/>
    <n v="0"/>
    <n v="0"/>
  </r>
  <r>
    <n v="251"/>
    <x v="236"/>
    <s v=""/>
    <x v="550"/>
    <n v="2018"/>
    <n v="17000888"/>
    <x v="96"/>
    <x v="234"/>
    <x v="236"/>
    <n v="9490"/>
    <s v="Pandrup"/>
    <n v="849"/>
    <n v="309"/>
    <x v="92"/>
    <n v="1"/>
    <s v="DC"/>
    <s v="Decentralt værk"/>
    <n v="353000"/>
    <n v="350030"/>
    <x v="326"/>
    <x v="5"/>
    <s v="kvt"/>
    <d v="2012-01-01T00:00:00"/>
    <m/>
    <n v="0.34"/>
    <n v="0"/>
    <n v="0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40729,24"/>
    <s v="6340484,07"/>
    <n v="0"/>
    <n v="0"/>
    <n v="0"/>
  </r>
  <r>
    <n v="251"/>
    <x v="236"/>
    <s v=""/>
    <x v="551"/>
    <n v="2018"/>
    <n v="17000888"/>
    <x v="96"/>
    <x v="234"/>
    <x v="236"/>
    <n v="9490"/>
    <s v="Pandrup"/>
    <n v="849"/>
    <n v="309"/>
    <x v="92"/>
    <n v="1"/>
    <s v="DC"/>
    <s v="Decentralt værk"/>
    <n v="353000"/>
    <n v="350030"/>
    <x v="327"/>
    <x v="3"/>
    <s v="fvv"/>
    <d v="2015-07-01T00:00:00"/>
    <m/>
    <n v="10.6"/>
    <n v="0"/>
    <n v="10.6"/>
    <x v="2677"/>
    <n v="28.1844"/>
    <n v="28.1844"/>
    <n v="0"/>
    <n v="0"/>
    <n v="1"/>
    <n v="0"/>
    <n v="0"/>
    <x v="0"/>
    <x v="0"/>
    <m/>
    <m/>
    <m/>
    <m/>
    <m/>
    <m/>
    <m/>
    <m/>
    <m/>
    <m/>
    <m/>
    <m/>
    <m/>
    <m/>
    <m/>
    <n v="28.1844"/>
    <m/>
    <m/>
    <s v="540729,24"/>
    <s v="6340484,07"/>
    <n v="0"/>
    <n v="28.1844"/>
    <n v="0"/>
  </r>
  <r>
    <n v="253"/>
    <x v="237"/>
    <s v=""/>
    <x v="552"/>
    <n v="2018"/>
    <n v="78951818"/>
    <x v="97"/>
    <x v="235"/>
    <x v="84"/>
    <n v="4800"/>
    <s v="Nykøbing F"/>
    <n v="376"/>
    <n v="51"/>
    <x v="93"/>
    <n v="1"/>
    <s v="ER"/>
    <s v="Erhvervsværk"/>
    <n v="382120"/>
    <n v="383900"/>
    <x v="328"/>
    <x v="0"/>
    <s v="pvp"/>
    <d v="1983-03-01T00:00:00"/>
    <d v="2019-07-09T00:00:00"/>
    <n v="13"/>
    <n v="0"/>
    <n v="8.5"/>
    <x v="2678"/>
    <n v="162.90288000000001"/>
    <n v="152.24328"/>
    <n v="0"/>
    <n v="0"/>
    <n v="0.93456469277891208"/>
    <n v="0"/>
    <n v="6.5435307221087924E-2"/>
    <x v="0"/>
    <x v="0"/>
    <m/>
    <m/>
    <m/>
    <n v="0"/>
    <m/>
    <m/>
    <m/>
    <n v="174.67740000000001"/>
    <m/>
    <n v="4.1904999999999998E-2"/>
    <m/>
    <n v="17.946069999999999"/>
    <m/>
    <m/>
    <m/>
    <m/>
    <m/>
    <m/>
    <s v="685460,85"/>
    <s v="6074134,81"/>
    <n v="78.604830000000007"/>
    <n v="114.06054500000002"/>
    <n v="0"/>
  </r>
  <r>
    <n v="253"/>
    <x v="237"/>
    <s v=""/>
    <x v="553"/>
    <n v="2018"/>
    <n v="78951818"/>
    <x v="97"/>
    <x v="235"/>
    <x v="84"/>
    <n v="4800"/>
    <s v="Nykøbing F"/>
    <n v="376"/>
    <n v="51"/>
    <x v="93"/>
    <n v="1"/>
    <s v="ER"/>
    <s v="Erhvervsværk"/>
    <n v="382120"/>
    <n v="383900"/>
    <x v="329"/>
    <x v="0"/>
    <s v="pvp"/>
    <d v="1983-03-01T00:00:00"/>
    <m/>
    <n v="13"/>
    <n v="0"/>
    <n v="8.5"/>
    <x v="2679"/>
    <n v="163.92132000000001"/>
    <n v="153.19476"/>
    <n v="0"/>
    <n v="0"/>
    <n v="0.93456275242293063"/>
    <n v="0"/>
    <n v="6.5437247577069368E-2"/>
    <x v="0"/>
    <x v="0"/>
    <m/>
    <m/>
    <m/>
    <n v="0"/>
    <m/>
    <m/>
    <m/>
    <n v="175.76920000000001"/>
    <m/>
    <n v="4.2195000000000003E-2"/>
    <m/>
    <n v="18.058154999999999"/>
    <m/>
    <m/>
    <m/>
    <m/>
    <m/>
    <m/>
    <s v="685460,85"/>
    <s v="6074134,81"/>
    <n v="79.096140000000005"/>
    <n v="114.77341000000001"/>
    <n v="0"/>
  </r>
  <r>
    <n v="253"/>
    <x v="237"/>
    <s v=""/>
    <x v="554"/>
    <n v="2018"/>
    <n v="78951818"/>
    <x v="97"/>
    <x v="235"/>
    <x v="84"/>
    <n v="4800"/>
    <s v="Nykøbing F"/>
    <n v="376"/>
    <n v="51"/>
    <x v="93"/>
    <n v="1"/>
    <s v="ER"/>
    <s v="Erhvervsværk"/>
    <n v="382120"/>
    <n v="383900"/>
    <x v="330"/>
    <x v="8"/>
    <s v="pev"/>
    <d v="2000-01-11T00:00:00"/>
    <m/>
    <n v="34.5"/>
    <n v="6.7"/>
    <n v="18.899999999999999"/>
    <x v="2680"/>
    <n v="414.82368000000002"/>
    <n v="414.82368000000002"/>
    <n v="163.67400000000001"/>
    <n v="142.47720000000001"/>
    <n v="0.25468993612290036"/>
    <n v="0.74531006387709964"/>
    <n v="0"/>
    <x v="0"/>
    <x v="0"/>
    <m/>
    <m/>
    <m/>
    <n v="0.99991211999999996"/>
    <m/>
    <m/>
    <m/>
    <n v="737.43140000000005"/>
    <m/>
    <n v="0.1769"/>
    <m/>
    <n v="75.761775"/>
    <m/>
    <m/>
    <m/>
    <m/>
    <m/>
    <m/>
    <s v="685460,85"/>
    <s v="6074134,81"/>
    <n v="332.84404211999998"/>
    <n v="481.52594500000004"/>
    <n v="0"/>
  </r>
  <r>
    <n v="253"/>
    <x v="238"/>
    <s v=""/>
    <x v="555"/>
    <n v="2018"/>
    <n v="78951818"/>
    <x v="97"/>
    <x v="236"/>
    <x v="237"/>
    <n v="4800"/>
    <s v="Nykøbing F"/>
    <n v="376"/>
    <n v="51"/>
    <x v="93"/>
    <m/>
    <s v="FJ"/>
    <s v="Fjernvarmeværk"/>
    <n v="353000"/>
    <n v="350030"/>
    <x v="331"/>
    <x v="0"/>
    <s v="fvv"/>
    <d v="2008-01-01T00:00:00"/>
    <m/>
    <n v="9"/>
    <n v="0"/>
    <n v="10.6"/>
    <x v="2681"/>
    <n v="83.307959999999994"/>
    <n v="74.559600000000003"/>
    <n v="0"/>
    <n v="0"/>
    <n v="1"/>
    <n v="0"/>
    <n v="0"/>
    <x v="0"/>
    <x v="0"/>
    <m/>
    <m/>
    <m/>
    <m/>
    <m/>
    <m/>
    <m/>
    <m/>
    <m/>
    <m/>
    <n v="83.322119999999998"/>
    <m/>
    <m/>
    <m/>
    <m/>
    <m/>
    <m/>
    <m/>
    <s v="685463,03"/>
    <s v="6073972,53"/>
    <n v="0"/>
    <n v="83.322119999999998"/>
    <n v="0"/>
  </r>
  <r>
    <n v="254"/>
    <x v="239"/>
    <s v=""/>
    <x v="556"/>
    <n v="2018"/>
    <n v="13523584"/>
    <x v="98"/>
    <x v="237"/>
    <x v="238"/>
    <n v="8660"/>
    <s v="Skanderborg"/>
    <n v="746"/>
    <n v="206"/>
    <x v="69"/>
    <n v="1"/>
    <s v="ER"/>
    <s v="Erhvervsværk"/>
    <n v="382120"/>
    <n v="383900"/>
    <x v="329"/>
    <x v="8"/>
    <s v="pev"/>
    <d v="1993-01-01T00:00:00"/>
    <m/>
    <n v="16"/>
    <n v="2.85"/>
    <n v="11"/>
    <x v="2682"/>
    <n v="415.25900000000001"/>
    <n v="414.35899999999998"/>
    <n v="80.046000000000006"/>
    <n v="60.552"/>
    <n v="0.63222596380514406"/>
    <n v="0.36640082270745822"/>
    <n v="1.3732134873977175E-3"/>
    <x v="0"/>
    <x v="0"/>
    <m/>
    <m/>
    <m/>
    <n v="1.1415986199999999"/>
    <m/>
    <m/>
    <m/>
    <n v="436.64580000000001"/>
    <m/>
    <n v="0"/>
    <m/>
    <n v="8.2360000000000007"/>
    <m/>
    <m/>
    <m/>
    <m/>
    <m/>
    <m/>
    <s v="558747,1"/>
    <s v="6212252,9"/>
    <n v="197.63220862"/>
    <n v="248.39119000000002"/>
    <n v="0"/>
  </r>
  <r>
    <n v="254"/>
    <x v="239"/>
    <s v=""/>
    <x v="557"/>
    <n v="2018"/>
    <n v="13523584"/>
    <x v="98"/>
    <x v="237"/>
    <x v="238"/>
    <n v="8660"/>
    <s v="Skanderborg"/>
    <n v="746"/>
    <n v="206"/>
    <x v="69"/>
    <n v="1"/>
    <s v="ER"/>
    <s v="Erhvervsværk"/>
    <n v="382120"/>
    <n v="383900"/>
    <x v="328"/>
    <x v="0"/>
    <s v="pvp"/>
    <d v="1984-01-01T00:00:00"/>
    <m/>
    <n v="12"/>
    <n v="0"/>
    <n v="10"/>
    <x v="2683"/>
    <n v="249.90479999999999"/>
    <n v="249.3648"/>
    <n v="0"/>
    <n v="0"/>
    <n v="0.99783917715866211"/>
    <n v="0"/>
    <n v="2.1608228413378949E-3"/>
    <x v="0"/>
    <x v="0"/>
    <m/>
    <m/>
    <m/>
    <n v="1.2543021599999999"/>
    <m/>
    <m/>
    <m/>
    <n v="262.774"/>
    <m/>
    <n v="0"/>
    <m/>
    <n v="4.9589999999999996"/>
    <m/>
    <m/>
    <m/>
    <m/>
    <m/>
    <m/>
    <s v="558747,1"/>
    <s v="6212252,9"/>
    <n v="119.50260216"/>
    <n v="149.4847"/>
    <n v="0"/>
  </r>
  <r>
    <n v="258"/>
    <x v="240"/>
    <s v=""/>
    <x v="558"/>
    <n v="2018"/>
    <n v="38073117"/>
    <x v="99"/>
    <x v="238"/>
    <x v="239"/>
    <n v="6920"/>
    <s v="Videbæk"/>
    <n v="760"/>
    <n v="192"/>
    <x v="94"/>
    <m/>
    <s v="DC"/>
    <s v="Decentralt værk"/>
    <n v="353000"/>
    <n v="350030"/>
    <x v="75"/>
    <x v="1"/>
    <s v="kvt"/>
    <d v="1994-01-01T00:00:00"/>
    <m/>
    <n v="3.62"/>
    <n v="0.75"/>
    <n v="2.87"/>
    <x v="2684"/>
    <n v="3.5415000000000001"/>
    <n v="3.5415000000000001"/>
    <n v="2.3789267999999999"/>
    <n v="2.3789267999999999"/>
    <n v="0.26573904493319722"/>
    <n v="0.73426095506680278"/>
    <n v="0"/>
    <x v="0"/>
    <x v="0"/>
    <m/>
    <m/>
    <m/>
    <m/>
    <m/>
    <m/>
    <n v="6.6634919999999997"/>
    <m/>
    <m/>
    <m/>
    <m/>
    <m/>
    <m/>
    <m/>
    <m/>
    <m/>
    <m/>
    <m/>
    <s v="483992"/>
    <s v="6205499"/>
    <n v="6.6634919999999997"/>
    <n v="0"/>
    <n v="0"/>
  </r>
  <r>
    <n v="258"/>
    <x v="240"/>
    <s v=""/>
    <x v="559"/>
    <n v="2018"/>
    <n v="38073117"/>
    <x v="99"/>
    <x v="238"/>
    <x v="239"/>
    <n v="6920"/>
    <s v="Videbæk"/>
    <n v="760"/>
    <n v="192"/>
    <x v="94"/>
    <m/>
    <s v="DC"/>
    <s v="Decentralt værk"/>
    <n v="353000"/>
    <n v="350030"/>
    <x v="56"/>
    <x v="0"/>
    <s v="fvv"/>
    <d v="1997-01-01T00:00:00"/>
    <m/>
    <n v="0.75"/>
    <n v="0"/>
    <n v="0.75"/>
    <x v="2685"/>
    <n v="16.408080000000002"/>
    <n v="16.408080000000002"/>
    <n v="0"/>
    <n v="0"/>
    <n v="1"/>
    <n v="0"/>
    <n v="0"/>
    <x v="0"/>
    <x v="0"/>
    <m/>
    <m/>
    <m/>
    <m/>
    <m/>
    <m/>
    <n v="15.6814812"/>
    <m/>
    <m/>
    <m/>
    <m/>
    <m/>
    <m/>
    <m/>
    <m/>
    <m/>
    <m/>
    <m/>
    <s v="483992"/>
    <s v="6205499"/>
    <n v="15.6814812"/>
    <n v="0"/>
    <n v="0"/>
  </r>
  <r>
    <n v="259"/>
    <x v="241"/>
    <s v=""/>
    <x v="560"/>
    <n v="2018"/>
    <n v="10866111"/>
    <x v="100"/>
    <x v="239"/>
    <x v="240"/>
    <n v="2600"/>
    <s v="Glostrup"/>
    <n v="161"/>
    <n v="2"/>
    <x v="5"/>
    <n v="1"/>
    <s v="ER"/>
    <s v="Erhvervsværk"/>
    <n v="382120"/>
    <n v="383900"/>
    <x v="332"/>
    <x v="0"/>
    <s v="pvp"/>
    <d v="1970-01-01T00:00:00"/>
    <m/>
    <n v="32.47"/>
    <n v="0"/>
    <n v="25"/>
    <x v="21"/>
    <n v="0"/>
    <n v="0"/>
    <n v="0"/>
    <n v="0"/>
    <n v="0"/>
    <n v="0"/>
    <n v="1"/>
    <x v="0"/>
    <x v="0"/>
    <m/>
    <m/>
    <m/>
    <n v="0"/>
    <m/>
    <m/>
    <n v="0"/>
    <n v="0"/>
    <m/>
    <m/>
    <m/>
    <m/>
    <m/>
    <m/>
    <m/>
    <m/>
    <m/>
    <m/>
    <s v="715003,4"/>
    <s v="6178719,7"/>
    <n v="0"/>
    <n v="0"/>
    <n v="0"/>
  </r>
  <r>
    <n v="259"/>
    <x v="241"/>
    <s v=""/>
    <x v="561"/>
    <n v="2018"/>
    <n v="10866111"/>
    <x v="100"/>
    <x v="239"/>
    <x v="240"/>
    <n v="2600"/>
    <s v="Glostrup"/>
    <n v="161"/>
    <n v="2"/>
    <x v="5"/>
    <n v="1"/>
    <s v="ER"/>
    <s v="Erhvervsværk"/>
    <n v="382120"/>
    <n v="383900"/>
    <x v="333"/>
    <x v="8"/>
    <s v="pev"/>
    <d v="1998-12-07T00:00:00"/>
    <m/>
    <n v="84.71"/>
    <n v="17"/>
    <n v="69"/>
    <x v="2686"/>
    <n v="2077.6284000000001"/>
    <n v="2073.2184000000002"/>
    <n v="271.69200000000001"/>
    <n v="222.74639999999999"/>
    <n v="0.71670593096204371"/>
    <n v="0.28176954409859511"/>
    <n v="1.5245249393611715E-3"/>
    <x v="0"/>
    <x v="0"/>
    <m/>
    <m/>
    <m/>
    <n v="8.3450837599999996"/>
    <m/>
    <m/>
    <m/>
    <n v="2093.8498"/>
    <m/>
    <m/>
    <m/>
    <m/>
    <m/>
    <m/>
    <m/>
    <m/>
    <m/>
    <m/>
    <s v="715003,4"/>
    <s v="6178719,7"/>
    <n v="950.57749375999992"/>
    <n v="1151.6173900000001"/>
    <n v="0"/>
  </r>
  <r>
    <n v="259"/>
    <x v="241"/>
    <s v=""/>
    <x v="562"/>
    <n v="2018"/>
    <n v="10866111"/>
    <x v="100"/>
    <x v="239"/>
    <x v="240"/>
    <n v="2600"/>
    <s v="Glostrup"/>
    <n v="161"/>
    <n v="2"/>
    <x v="5"/>
    <n v="1"/>
    <s v="ER"/>
    <s v="Erhvervsværk"/>
    <n v="382120"/>
    <n v="383900"/>
    <x v="334"/>
    <x v="8"/>
    <s v="pev"/>
    <d v="2004-10-01T00:00:00"/>
    <m/>
    <n v="111.76"/>
    <n v="22"/>
    <n v="73"/>
    <x v="2687"/>
    <n v="1727.712"/>
    <n v="1723.3019999999999"/>
    <n v="383.11200000000002"/>
    <n v="331.524"/>
    <n v="0.31087685345326194"/>
    <n v="0.68832760001819637"/>
    <n v="7.9554652854169072E-4"/>
    <x v="0"/>
    <x v="0"/>
    <m/>
    <m/>
    <m/>
    <m/>
    <m/>
    <m/>
    <n v="9.2134944000000001"/>
    <n v="2762.4659999999999"/>
    <m/>
    <m/>
    <m/>
    <m/>
    <m/>
    <m/>
    <m/>
    <m/>
    <m/>
    <m/>
    <s v="715003,4"/>
    <s v="6178719,7"/>
    <n v="1252.3231943999999"/>
    <n v="1519.3563000000001"/>
    <n v="0"/>
  </r>
  <r>
    <n v="259"/>
    <x v="241"/>
    <s v=""/>
    <x v="563"/>
    <n v="2018"/>
    <n v="10866111"/>
    <x v="100"/>
    <x v="239"/>
    <x v="240"/>
    <n v="2600"/>
    <s v="Glostrup"/>
    <n v="161"/>
    <n v="2"/>
    <x v="5"/>
    <n v="1"/>
    <s v="ER"/>
    <s v="Erhvervsværk"/>
    <n v="382120"/>
    <n v="383900"/>
    <x v="335"/>
    <x v="5"/>
    <s v="pel"/>
    <d v="2012-01-01T00:00:00"/>
    <m/>
    <n v="5.47"/>
    <n v="2.56"/>
    <n v="0"/>
    <x v="21"/>
    <n v="0"/>
    <n v="0"/>
    <n v="0"/>
    <n v="0"/>
    <n v="0"/>
    <n v="1"/>
    <n v="0"/>
    <x v="0"/>
    <x v="0"/>
    <m/>
    <m/>
    <m/>
    <n v="0"/>
    <m/>
    <m/>
    <m/>
    <m/>
    <m/>
    <m/>
    <m/>
    <m/>
    <m/>
    <m/>
    <m/>
    <m/>
    <m/>
    <m/>
    <s v="715003,4"/>
    <s v="6178719,7"/>
    <n v="0"/>
    <n v="0"/>
    <n v="0"/>
  </r>
  <r>
    <n v="259"/>
    <x v="241"/>
    <s v=""/>
    <x v="564"/>
    <n v="2018"/>
    <n v="10866111"/>
    <x v="100"/>
    <x v="239"/>
    <x v="240"/>
    <n v="2600"/>
    <s v="Glostrup"/>
    <n v="161"/>
    <n v="2"/>
    <x v="5"/>
    <n v="1"/>
    <s v="ER"/>
    <s v="Erhvervsværk"/>
    <n v="382120"/>
    <n v="383900"/>
    <x v="336"/>
    <x v="0"/>
    <s v="pvp"/>
    <d v="1970-01-01T00:00:00"/>
    <m/>
    <n v="32.47"/>
    <n v="0"/>
    <n v="25"/>
    <x v="21"/>
    <n v="0"/>
    <n v="0"/>
    <n v="0"/>
    <n v="0"/>
    <n v="0"/>
    <n v="0"/>
    <n v="1"/>
    <x v="0"/>
    <x v="0"/>
    <m/>
    <m/>
    <m/>
    <m/>
    <m/>
    <m/>
    <n v="0"/>
    <n v="0"/>
    <m/>
    <m/>
    <m/>
    <m/>
    <m/>
    <m/>
    <m/>
    <m/>
    <m/>
    <m/>
    <s v="715003,4"/>
    <s v="6178719,7"/>
    <n v="0"/>
    <n v="0"/>
    <n v="0"/>
  </r>
  <r>
    <n v="259"/>
    <x v="241"/>
    <s v=""/>
    <x v="565"/>
    <n v="2018"/>
    <n v="10866111"/>
    <x v="100"/>
    <x v="239"/>
    <x v="240"/>
    <n v="2600"/>
    <s v="Glostrup"/>
    <n v="161"/>
    <n v="2"/>
    <x v="5"/>
    <n v="1"/>
    <s v="ER"/>
    <s v="Erhvervsværk"/>
    <n v="382120"/>
    <n v="383900"/>
    <x v="337"/>
    <x v="0"/>
    <s v="pvp"/>
    <d v="1972-01-01T00:00:00"/>
    <m/>
    <n v="22.22"/>
    <n v="0"/>
    <n v="20.350000000000001"/>
    <x v="2688"/>
    <n v="57.301920000000003"/>
    <n v="57.301920000000003"/>
    <n v="0"/>
    <n v="0"/>
    <n v="1"/>
    <n v="0"/>
    <n v="0"/>
    <x v="0"/>
    <x v="0"/>
    <m/>
    <m/>
    <m/>
    <n v="0"/>
    <m/>
    <m/>
    <n v="61.082247600000002"/>
    <m/>
    <m/>
    <m/>
    <m/>
    <m/>
    <m/>
    <m/>
    <m/>
    <m/>
    <m/>
    <m/>
    <s v="715003,4"/>
    <s v="6178719,7"/>
    <n v="61.082247600000002"/>
    <n v="0"/>
    <n v="0"/>
  </r>
  <r>
    <n v="259"/>
    <x v="241"/>
    <s v=""/>
    <x v="566"/>
    <n v="2018"/>
    <n v="10866111"/>
    <x v="100"/>
    <x v="239"/>
    <x v="240"/>
    <n v="2600"/>
    <s v="Glostrup"/>
    <n v="161"/>
    <n v="2"/>
    <x v="5"/>
    <n v="1"/>
    <s v="ER"/>
    <s v="Erhvervsværk"/>
    <n v="382120"/>
    <n v="383900"/>
    <x v="338"/>
    <x v="0"/>
    <s v="pvp"/>
    <d v="1972-01-01T00:00:00"/>
    <m/>
    <n v="22.22"/>
    <n v="0"/>
    <n v="20.350000000000001"/>
    <x v="2689"/>
    <n v="57.854430000000001"/>
    <n v="57.854430000000001"/>
    <n v="0"/>
    <n v="0"/>
    <n v="1"/>
    <n v="0"/>
    <n v="0"/>
    <x v="0"/>
    <x v="0"/>
    <m/>
    <m/>
    <m/>
    <n v="0"/>
    <m/>
    <m/>
    <n v="61.671218400000001"/>
    <m/>
    <m/>
    <m/>
    <m/>
    <m/>
    <m/>
    <m/>
    <m/>
    <m/>
    <m/>
    <m/>
    <s v="715003,4"/>
    <s v="6178719,7"/>
    <n v="61.671218400000001"/>
    <n v="0"/>
    <n v="0"/>
  </r>
  <r>
    <n v="259"/>
    <x v="241"/>
    <s v=""/>
    <x v="567"/>
    <n v="2018"/>
    <n v="10866111"/>
    <x v="100"/>
    <x v="239"/>
    <x v="240"/>
    <n v="2600"/>
    <s v="Glostrup"/>
    <n v="161"/>
    <n v="2"/>
    <x v="5"/>
    <n v="1"/>
    <s v="ER"/>
    <s v="Erhvervsværk"/>
    <n v="382120"/>
    <n v="383900"/>
    <x v="339"/>
    <x v="0"/>
    <s v="pvp"/>
    <d v="1981-01-01T00:00:00"/>
    <m/>
    <n v="22.22"/>
    <n v="0"/>
    <n v="20.350000000000001"/>
    <x v="2690"/>
    <n v="35.766359999999999"/>
    <n v="35.766359999999999"/>
    <n v="0"/>
    <n v="0"/>
    <n v="1"/>
    <n v="0"/>
    <n v="0"/>
    <x v="0"/>
    <x v="0"/>
    <m/>
    <m/>
    <m/>
    <n v="0"/>
    <m/>
    <m/>
    <n v="38.2785084"/>
    <m/>
    <m/>
    <m/>
    <m/>
    <m/>
    <m/>
    <m/>
    <m/>
    <m/>
    <m/>
    <m/>
    <s v="715003,4"/>
    <s v="6178719,7"/>
    <n v="38.2785084"/>
    <n v="0"/>
    <n v="0"/>
  </r>
  <r>
    <n v="259"/>
    <x v="242"/>
    <s v=""/>
    <x v="568"/>
    <n v="2018"/>
    <n v="10866111"/>
    <x v="100"/>
    <x v="240"/>
    <x v="241"/>
    <n v="2750"/>
    <s v="Ballerup"/>
    <n v="151"/>
    <n v="2"/>
    <x v="5"/>
    <n v="1"/>
    <s v="FJ"/>
    <s v="Fjernvarmeværk"/>
    <n v="353000"/>
    <n v="350030"/>
    <x v="340"/>
    <x v="0"/>
    <s v="fvv"/>
    <d v="1985-01-01T00:00:00"/>
    <m/>
    <n v="25.84"/>
    <n v="0"/>
    <n v="23.26"/>
    <x v="2691"/>
    <n v="53.852400000000003"/>
    <n v="53.852400000000003"/>
    <n v="0"/>
    <n v="0"/>
    <n v="1"/>
    <n v="0"/>
    <n v="0"/>
    <x v="0"/>
    <x v="0"/>
    <m/>
    <m/>
    <m/>
    <n v="0"/>
    <m/>
    <m/>
    <n v="57.013307999999995"/>
    <m/>
    <m/>
    <m/>
    <m/>
    <m/>
    <m/>
    <m/>
    <m/>
    <m/>
    <m/>
    <m/>
    <s v="711240,2"/>
    <s v="6179911,03"/>
    <n v="57.013307999999995"/>
    <n v="0"/>
    <n v="0"/>
  </r>
  <r>
    <n v="259"/>
    <x v="242"/>
    <s v=""/>
    <x v="569"/>
    <n v="2018"/>
    <n v="10866111"/>
    <x v="100"/>
    <x v="240"/>
    <x v="241"/>
    <n v="2750"/>
    <s v="Ballerup"/>
    <n v="151"/>
    <n v="2"/>
    <x v="5"/>
    <n v="1"/>
    <s v="FJ"/>
    <s v="Fjernvarmeværk"/>
    <n v="353000"/>
    <n v="350030"/>
    <x v="341"/>
    <x v="0"/>
    <s v="fvv"/>
    <d v="1987-01-01T00:00:00"/>
    <m/>
    <n v="25.84"/>
    <n v="0"/>
    <n v="23.26"/>
    <x v="2692"/>
    <n v="37.663200000000003"/>
    <n v="37.663200000000003"/>
    <n v="0"/>
    <n v="0"/>
    <n v="1"/>
    <n v="0"/>
    <n v="0"/>
    <x v="0"/>
    <x v="0"/>
    <m/>
    <m/>
    <m/>
    <n v="0"/>
    <m/>
    <m/>
    <n v="41.415620400000002"/>
    <m/>
    <m/>
    <m/>
    <m/>
    <m/>
    <m/>
    <m/>
    <m/>
    <m/>
    <m/>
    <m/>
    <s v="711240,2"/>
    <s v="6179911,03"/>
    <n v="41.415620400000002"/>
    <n v="0"/>
    <n v="0"/>
  </r>
  <r>
    <n v="259"/>
    <x v="243"/>
    <s v=""/>
    <x v="570"/>
    <n v="2018"/>
    <n v="10866111"/>
    <x v="100"/>
    <x v="241"/>
    <x v="242"/>
    <n v="2760"/>
    <s v="Måløv"/>
    <n v="151"/>
    <n v="2"/>
    <x v="5"/>
    <n v="1"/>
    <s v="FJ"/>
    <s v="Fjernvarmeværk"/>
    <n v="353000"/>
    <n v="350030"/>
    <x v="13"/>
    <x v="0"/>
    <s v="fvv"/>
    <d v="2016-01-02T00:00:00"/>
    <m/>
    <n v="14.1"/>
    <n v="0"/>
    <n v="14.1"/>
    <x v="2693"/>
    <n v="52.178400000000003"/>
    <n v="52.178400000000003"/>
    <n v="0"/>
    <n v="0"/>
    <n v="1"/>
    <n v="0"/>
    <n v="0"/>
    <x v="0"/>
    <x v="0"/>
    <m/>
    <m/>
    <m/>
    <m/>
    <m/>
    <m/>
    <n v="56.2989636"/>
    <m/>
    <m/>
    <m/>
    <m/>
    <m/>
    <m/>
    <m/>
    <m/>
    <m/>
    <m/>
    <m/>
    <s v="706625,64"/>
    <s v="6183455,02"/>
    <n v="56.2989636"/>
    <n v="0"/>
    <n v="0"/>
  </r>
  <r>
    <n v="259"/>
    <x v="243"/>
    <s v=""/>
    <x v="571"/>
    <n v="2018"/>
    <n v="10866111"/>
    <x v="100"/>
    <x v="241"/>
    <x v="242"/>
    <n v="2760"/>
    <s v="Måløv"/>
    <n v="151"/>
    <n v="2"/>
    <x v="5"/>
    <n v="1"/>
    <s v="FJ"/>
    <s v="Fjernvarmeværk"/>
    <n v="353000"/>
    <n v="350030"/>
    <x v="16"/>
    <x v="0"/>
    <s v="fvv"/>
    <d v="2016-01-02T00:00:00"/>
    <m/>
    <n v="14.1"/>
    <n v="0"/>
    <n v="14.1"/>
    <x v="2694"/>
    <n v="42.224400000000003"/>
    <n v="42.224400000000003"/>
    <n v="0"/>
    <n v="0"/>
    <n v="1"/>
    <n v="0"/>
    <n v="0"/>
    <x v="0"/>
    <x v="0"/>
    <m/>
    <m/>
    <m/>
    <m/>
    <m/>
    <m/>
    <n v="45.560592"/>
    <m/>
    <m/>
    <m/>
    <m/>
    <m/>
    <m/>
    <m/>
    <m/>
    <m/>
    <m/>
    <m/>
    <s v="706625,64"/>
    <s v="6183455,02"/>
    <n v="45.560592"/>
    <n v="0"/>
    <n v="0"/>
  </r>
  <r>
    <n v="259"/>
    <x v="1281"/>
    <s v=""/>
    <x v="2874"/>
    <n v="2018"/>
    <n v="10866111"/>
    <x v="100"/>
    <x v="1278"/>
    <x v="1235"/>
    <n v="2860"/>
    <s v="Søborg"/>
    <n v="159"/>
    <n v="2"/>
    <x v="5"/>
    <m/>
    <s v="ER"/>
    <s v="Erhvervsværk"/>
    <n v="212000"/>
    <n v="210000"/>
    <x v="1454"/>
    <x v="6"/>
    <s v="pvp"/>
    <d v="2018-01-01T00:00:00"/>
    <m/>
    <n v="0.9"/>
    <n v="0"/>
    <n v="0.9"/>
    <x v="2695"/>
    <n v="15.393000000000001"/>
    <n v="15.393000000000001"/>
    <n v="0"/>
    <n v="0"/>
    <n v="1"/>
    <n v="0"/>
    <n v="0"/>
    <x v="0"/>
    <x v="0"/>
    <m/>
    <m/>
    <m/>
    <m/>
    <m/>
    <m/>
    <m/>
    <m/>
    <m/>
    <m/>
    <m/>
    <m/>
    <m/>
    <m/>
    <n v="15.393000000000001"/>
    <m/>
    <m/>
    <m/>
    <s v="718412,44"/>
    <s v="6182139,65"/>
    <n v="0"/>
    <n v="15.393000000000001"/>
    <n v="0"/>
  </r>
  <r>
    <n v="259"/>
    <x v="1282"/>
    <s v=""/>
    <x v="2875"/>
    <n v="2018"/>
    <n v="10866111"/>
    <x v="100"/>
    <x v="1279"/>
    <x v="1236"/>
    <n v="2750"/>
    <s v="Ballerup"/>
    <n v="151"/>
    <n v="2"/>
    <x v="5"/>
    <m/>
    <s v="ER"/>
    <s v="Erhvervsværk"/>
    <n v="960300"/>
    <n v="960000"/>
    <x v="1455"/>
    <x v="6"/>
    <s v="pvp"/>
    <d v="2018-01-01T00:00:00"/>
    <m/>
    <n v="0.2"/>
    <n v="0"/>
    <n v="0.2"/>
    <x v="2696"/>
    <n v="2.5009999999999999"/>
    <n v="2.5009999999999999"/>
    <n v="0"/>
    <n v="0"/>
    <n v="1"/>
    <n v="0"/>
    <n v="0"/>
    <x v="0"/>
    <x v="0"/>
    <m/>
    <m/>
    <m/>
    <m/>
    <m/>
    <m/>
    <m/>
    <m/>
    <m/>
    <m/>
    <m/>
    <m/>
    <m/>
    <m/>
    <n v="2.5009999999999999"/>
    <m/>
    <m/>
    <m/>
    <s v="711278,84"/>
    <s v="6182166,1"/>
    <n v="0"/>
    <n v="2.5009999999999999"/>
    <n v="0"/>
  </r>
  <r>
    <n v="263"/>
    <x v="244"/>
    <s v=""/>
    <x v="572"/>
    <n v="2018"/>
    <n v="37683310"/>
    <x v="101"/>
    <x v="242"/>
    <x v="243"/>
    <n v="7480"/>
    <s v="Vildbjerg"/>
    <n v="657"/>
    <n v="187"/>
    <x v="95"/>
    <n v="1"/>
    <s v="DC"/>
    <s v="Decentralt værk"/>
    <n v="353000"/>
    <n v="350030"/>
    <x v="14"/>
    <x v="1"/>
    <s v="kvt"/>
    <d v="2005-09-14T00:00:00"/>
    <m/>
    <n v="8.67"/>
    <n v="3.64"/>
    <n v="4.9000000000000004"/>
    <x v="2697"/>
    <n v="43.991280000000003"/>
    <n v="43.991280000000003"/>
    <n v="31.885153200000001"/>
    <n v="31.885153200000001"/>
    <n v="0.28126156022345883"/>
    <n v="0.71873843977654117"/>
    <n v="0"/>
    <x v="0"/>
    <x v="0"/>
    <m/>
    <m/>
    <m/>
    <m/>
    <m/>
    <m/>
    <n v="78.2035056"/>
    <m/>
    <m/>
    <m/>
    <m/>
    <m/>
    <m/>
    <m/>
    <m/>
    <m/>
    <m/>
    <m/>
    <s v="485287,49"/>
    <s v="6228747,82"/>
    <n v="78.2035056"/>
    <n v="0"/>
    <n v="0"/>
  </r>
  <r>
    <n v="263"/>
    <x v="244"/>
    <s v=""/>
    <x v="573"/>
    <n v="2018"/>
    <n v="37683310"/>
    <x v="101"/>
    <x v="242"/>
    <x v="243"/>
    <n v="7480"/>
    <s v="Vildbjerg"/>
    <n v="657"/>
    <n v="187"/>
    <x v="95"/>
    <n v="1"/>
    <s v="DC"/>
    <s v="Decentralt værk"/>
    <n v="353000"/>
    <n v="350030"/>
    <x v="8"/>
    <x v="3"/>
    <s v="fvv"/>
    <d v="2014-10-28T00:00:00"/>
    <m/>
    <n v="18"/>
    <n v="0"/>
    <n v="18"/>
    <x v="2698"/>
    <n v="34.396920000000001"/>
    <n v="34.396920000000001"/>
    <n v="0"/>
    <n v="0"/>
    <n v="1"/>
    <n v="0"/>
    <n v="0"/>
    <x v="0"/>
    <x v="0"/>
    <m/>
    <m/>
    <m/>
    <m/>
    <m/>
    <m/>
    <m/>
    <m/>
    <m/>
    <m/>
    <m/>
    <m/>
    <m/>
    <m/>
    <m/>
    <n v="34.396920000000001"/>
    <m/>
    <m/>
    <s v="485287,49"/>
    <s v="6228747,82"/>
    <n v="0"/>
    <n v="34.396920000000001"/>
    <n v="0"/>
  </r>
  <r>
    <n v="263"/>
    <x v="244"/>
    <s v=""/>
    <x v="574"/>
    <n v="2018"/>
    <n v="37683310"/>
    <x v="101"/>
    <x v="242"/>
    <x v="243"/>
    <n v="7480"/>
    <s v="Vildbjerg"/>
    <n v="657"/>
    <n v="187"/>
    <x v="95"/>
    <n v="1"/>
    <s v="DC"/>
    <s v="Decentralt værk"/>
    <n v="353000"/>
    <n v="350030"/>
    <x v="15"/>
    <x v="1"/>
    <s v="kvt"/>
    <d v="2005-09-14T00:00:00"/>
    <m/>
    <n v="8.67"/>
    <n v="3.64"/>
    <n v="4.7"/>
    <x v="2699"/>
    <n v="30.461400000000001"/>
    <n v="30.461400000000001"/>
    <n v="23.2155612"/>
    <n v="23.2155612"/>
    <n v="0.2685845664766085"/>
    <n v="0.73141543352339156"/>
    <n v="0"/>
    <x v="0"/>
    <x v="0"/>
    <m/>
    <m/>
    <m/>
    <m/>
    <m/>
    <m/>
    <n v="56.707279199999995"/>
    <m/>
    <m/>
    <m/>
    <m/>
    <m/>
    <m/>
    <m/>
    <m/>
    <m/>
    <m/>
    <m/>
    <s v="485287,49"/>
    <s v="6228747,82"/>
    <n v="56.707279199999995"/>
    <n v="0"/>
    <n v="0"/>
  </r>
  <r>
    <n v="263"/>
    <x v="244"/>
    <s v=""/>
    <x v="575"/>
    <n v="2018"/>
    <n v="37683310"/>
    <x v="101"/>
    <x v="242"/>
    <x v="243"/>
    <n v="7480"/>
    <s v="Vildbjerg"/>
    <n v="657"/>
    <n v="187"/>
    <x v="95"/>
    <n v="1"/>
    <s v="DC"/>
    <s v="Decentralt værk"/>
    <n v="353000"/>
    <n v="350030"/>
    <x v="69"/>
    <x v="0"/>
    <s v="fvv"/>
    <d v="1994-11-01T00:00:00"/>
    <m/>
    <n v="11.7"/>
    <n v="0"/>
    <n v="11.5"/>
    <x v="21"/>
    <n v="0"/>
    <n v="0"/>
    <n v="0"/>
    <n v="0"/>
    <n v="1"/>
    <n v="0"/>
    <n v="0"/>
    <x v="0"/>
    <x v="0"/>
    <m/>
    <m/>
    <m/>
    <n v="0"/>
    <m/>
    <n v="0"/>
    <n v="0"/>
    <m/>
    <m/>
    <m/>
    <m/>
    <m/>
    <m/>
    <m/>
    <m/>
    <m/>
    <m/>
    <m/>
    <s v="485287,49"/>
    <s v="6228747,82"/>
    <n v="0"/>
    <n v="0"/>
    <n v="0"/>
  </r>
  <r>
    <n v="263"/>
    <x v="244"/>
    <s v=""/>
    <x v="576"/>
    <n v="2018"/>
    <n v="37683310"/>
    <x v="101"/>
    <x v="242"/>
    <x v="243"/>
    <n v="7480"/>
    <s v="Vildbjerg"/>
    <n v="657"/>
    <n v="187"/>
    <x v="95"/>
    <n v="1"/>
    <s v="DC"/>
    <s v="Decentralt værk"/>
    <n v="353000"/>
    <n v="350030"/>
    <x v="342"/>
    <x v="0"/>
    <s v="fvv"/>
    <d v="1994-11-01T00:00:00"/>
    <m/>
    <n v="4.6500000000000004"/>
    <n v="0"/>
    <n v="4.5999999999999996"/>
    <x v="2700"/>
    <n v="5.7600000000000004E-3"/>
    <n v="5.7600000000000004E-3"/>
    <n v="0"/>
    <n v="0"/>
    <n v="1"/>
    <n v="0"/>
    <n v="0"/>
    <x v="0"/>
    <x v="0"/>
    <m/>
    <m/>
    <m/>
    <n v="0"/>
    <m/>
    <m/>
    <n v="7.0488E-3"/>
    <m/>
    <m/>
    <m/>
    <m/>
    <m/>
    <m/>
    <m/>
    <m/>
    <m/>
    <m/>
    <m/>
    <s v="485287,49"/>
    <s v="6228747,82"/>
    <n v="7.0488E-3"/>
    <n v="0"/>
    <n v="0"/>
  </r>
  <r>
    <n v="263"/>
    <x v="244"/>
    <s v=""/>
    <x v="577"/>
    <n v="2018"/>
    <n v="37683310"/>
    <x v="101"/>
    <x v="242"/>
    <x v="243"/>
    <n v="7480"/>
    <s v="Vildbjerg"/>
    <n v="657"/>
    <n v="187"/>
    <x v="95"/>
    <n v="1"/>
    <s v="DC"/>
    <s v="Decentralt værk"/>
    <n v="353000"/>
    <n v="350030"/>
    <x v="343"/>
    <x v="0"/>
    <s v="fvv"/>
    <d v="1994-11-01T00:00:00"/>
    <m/>
    <n v="7.3"/>
    <n v="0"/>
    <n v="7.2"/>
    <x v="2701"/>
    <n v="8.3073599999999992"/>
    <n v="8.3073599999999992"/>
    <n v="0"/>
    <n v="0"/>
    <n v="1"/>
    <n v="0"/>
    <n v="0"/>
    <x v="0"/>
    <x v="0"/>
    <m/>
    <m/>
    <m/>
    <m/>
    <m/>
    <m/>
    <n v="7.8166836000000002"/>
    <m/>
    <m/>
    <m/>
    <m/>
    <m/>
    <m/>
    <m/>
    <m/>
    <m/>
    <m/>
    <n v="0"/>
    <s v="485287,49"/>
    <s v="6228747,82"/>
    <n v="7.8166836000000002"/>
    <n v="0"/>
    <n v="0"/>
  </r>
  <r>
    <n v="263"/>
    <x v="244"/>
    <s v=""/>
    <x v="578"/>
    <n v="2018"/>
    <n v="37683310"/>
    <x v="101"/>
    <x v="242"/>
    <x v="243"/>
    <n v="7480"/>
    <s v="Vildbjerg"/>
    <n v="657"/>
    <n v="187"/>
    <x v="95"/>
    <n v="1"/>
    <s v="DC"/>
    <s v="Decentralt værk"/>
    <n v="353000"/>
    <n v="350030"/>
    <x v="39"/>
    <x v="5"/>
    <s v="kvt"/>
    <d v="2008-08-14T00:00:00"/>
    <m/>
    <n v="0.41"/>
    <n v="0"/>
    <n v="0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485287,49"/>
    <s v="6228747,82"/>
    <n v="0"/>
    <n v="0"/>
    <n v="0"/>
  </r>
  <r>
    <n v="263"/>
    <x v="244"/>
    <s v=""/>
    <x v="579"/>
    <n v="2018"/>
    <n v="37683310"/>
    <x v="101"/>
    <x v="242"/>
    <x v="243"/>
    <n v="7480"/>
    <s v="Vildbjerg"/>
    <n v="657"/>
    <n v="187"/>
    <x v="95"/>
    <n v="1"/>
    <s v="DC"/>
    <s v="Decentralt værk"/>
    <n v="353000"/>
    <n v="350030"/>
    <x v="57"/>
    <x v="2"/>
    <s v="fvv"/>
    <d v="2010-11-01T00:00:00"/>
    <m/>
    <n v="12"/>
    <n v="0"/>
    <n v="12"/>
    <x v="2702"/>
    <n v="27.699624"/>
    <n v="27.699624"/>
    <n v="0"/>
    <n v="0"/>
    <n v="1"/>
    <n v="0"/>
    <n v="0"/>
    <x v="0"/>
    <x v="0"/>
    <m/>
    <m/>
    <m/>
    <m/>
    <m/>
    <m/>
    <m/>
    <m/>
    <m/>
    <m/>
    <m/>
    <m/>
    <m/>
    <m/>
    <m/>
    <m/>
    <m/>
    <n v="27.699624"/>
    <s v="485287,49"/>
    <s v="6228747,82"/>
    <n v="0"/>
    <n v="0"/>
    <n v="27.699624"/>
  </r>
  <r>
    <n v="265"/>
    <x v="245"/>
    <s v=""/>
    <x v="580"/>
    <n v="2018"/>
    <n v="19596419"/>
    <x v="102"/>
    <x v="243"/>
    <x v="244"/>
    <n v="9480"/>
    <s v="Løkken"/>
    <n v="849"/>
    <n v="305"/>
    <x v="96"/>
    <m/>
    <s v="DC"/>
    <s v="Decentralt værk"/>
    <n v="353000"/>
    <n v="350030"/>
    <x v="344"/>
    <x v="1"/>
    <s v="kvt"/>
    <d v="1994-01-01T00:00:00"/>
    <m/>
    <n v="1.97"/>
    <n v="0.66"/>
    <n v="0.95"/>
    <x v="2703"/>
    <n v="6.8400000000000002E-2"/>
    <n v="6.8400000000000002E-2"/>
    <n v="5.3999999999999999E-2"/>
    <n v="5.3999999999999999E-2"/>
    <n v="0.21925269450021928"/>
    <n v="0.78074730549978066"/>
    <n v="0"/>
    <x v="0"/>
    <x v="0"/>
    <m/>
    <m/>
    <m/>
    <m/>
    <m/>
    <m/>
    <n v="0.1559844"/>
    <m/>
    <m/>
    <m/>
    <m/>
    <m/>
    <m/>
    <m/>
    <m/>
    <m/>
    <m/>
    <m/>
    <s v="542790,98"/>
    <s v="6352468,43"/>
    <n v="0.1559844"/>
    <n v="0"/>
    <n v="0"/>
  </r>
  <r>
    <n v="265"/>
    <x v="245"/>
    <s v=""/>
    <x v="581"/>
    <n v="2018"/>
    <n v="19596419"/>
    <x v="102"/>
    <x v="243"/>
    <x v="244"/>
    <n v="9480"/>
    <s v="Løkken"/>
    <n v="849"/>
    <n v="305"/>
    <x v="96"/>
    <m/>
    <s v="DC"/>
    <s v="Decentralt værk"/>
    <n v="353000"/>
    <n v="350030"/>
    <x v="345"/>
    <x v="0"/>
    <s v="fvv"/>
    <d v="1983-10-01T00:00:00"/>
    <m/>
    <n v="1.25"/>
    <n v="0"/>
    <n v="1.25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42790,98"/>
    <s v="6352468,43"/>
    <n v="0"/>
    <n v="0"/>
    <n v="0"/>
  </r>
  <r>
    <n v="267"/>
    <x v="246"/>
    <s v=""/>
    <x v="582"/>
    <n v="2018"/>
    <n v="11931316"/>
    <x v="103"/>
    <x v="244"/>
    <x v="245"/>
    <n v="2635"/>
    <s v="Ishøj"/>
    <n v="183"/>
    <n v="2"/>
    <x v="5"/>
    <m/>
    <s v="FJ"/>
    <s v="Fjernvarmeværk"/>
    <n v="353000"/>
    <n v="350030"/>
    <x v="346"/>
    <x v="0"/>
    <s v="fvv"/>
    <d v="1982-11-01T00:00:00"/>
    <m/>
    <n v="11"/>
    <n v="0"/>
    <n v="11"/>
    <x v="2704"/>
    <n v="34.826000000000001"/>
    <n v="34.826000000000001"/>
    <n v="0"/>
    <n v="0"/>
    <n v="1"/>
    <n v="0"/>
    <n v="0"/>
    <x v="0"/>
    <x v="0"/>
    <m/>
    <m/>
    <m/>
    <m/>
    <m/>
    <m/>
    <m/>
    <m/>
    <m/>
    <m/>
    <m/>
    <m/>
    <n v="36.999724999999998"/>
    <m/>
    <m/>
    <m/>
    <m/>
    <m/>
    <s v="711011,1"/>
    <s v="6167238,42"/>
    <n v="0"/>
    <n v="36.999724999999998"/>
    <n v="0"/>
  </r>
  <r>
    <n v="267"/>
    <x v="246"/>
    <s v=""/>
    <x v="583"/>
    <n v="2018"/>
    <n v="11931316"/>
    <x v="103"/>
    <x v="244"/>
    <x v="245"/>
    <n v="2635"/>
    <s v="Ishøj"/>
    <n v="183"/>
    <n v="2"/>
    <x v="5"/>
    <m/>
    <s v="FJ"/>
    <s v="Fjernvarmeværk"/>
    <n v="353000"/>
    <n v="350030"/>
    <x v="347"/>
    <x v="0"/>
    <s v="fvv"/>
    <d v="1982-12-01T00:00:00"/>
    <m/>
    <n v="11"/>
    <n v="0"/>
    <n v="11"/>
    <x v="2705"/>
    <n v="26.25"/>
    <n v="26.25"/>
    <n v="0"/>
    <n v="0"/>
    <n v="1"/>
    <n v="0"/>
    <n v="0"/>
    <x v="0"/>
    <x v="0"/>
    <m/>
    <m/>
    <m/>
    <m/>
    <m/>
    <m/>
    <m/>
    <m/>
    <m/>
    <m/>
    <m/>
    <m/>
    <n v="27.888000000000002"/>
    <m/>
    <m/>
    <m/>
    <m/>
    <m/>
    <s v="711011,1"/>
    <s v="6167238,42"/>
    <n v="0"/>
    <n v="27.888000000000002"/>
    <n v="0"/>
  </r>
  <r>
    <n v="267"/>
    <x v="246"/>
    <s v=""/>
    <x v="584"/>
    <n v="2018"/>
    <n v="11931316"/>
    <x v="103"/>
    <x v="244"/>
    <x v="245"/>
    <n v="2635"/>
    <s v="Ishøj"/>
    <n v="183"/>
    <n v="2"/>
    <x v="5"/>
    <m/>
    <s v="FJ"/>
    <s v="Fjernvarmeværk"/>
    <n v="353000"/>
    <n v="350030"/>
    <x v="348"/>
    <x v="0"/>
    <s v="fvv"/>
    <d v="1998-12-01T00:00:00"/>
    <m/>
    <n v="11"/>
    <n v="0"/>
    <n v="11"/>
    <x v="2706"/>
    <n v="28.663"/>
    <n v="28.663"/>
    <n v="0"/>
    <n v="0"/>
    <n v="1"/>
    <n v="0"/>
    <n v="0"/>
    <x v="0"/>
    <x v="0"/>
    <m/>
    <m/>
    <m/>
    <m/>
    <m/>
    <m/>
    <m/>
    <m/>
    <m/>
    <m/>
    <m/>
    <m/>
    <n v="30.452275"/>
    <m/>
    <m/>
    <m/>
    <m/>
    <m/>
    <s v="711011,1"/>
    <s v="6167238,42"/>
    <n v="0"/>
    <n v="30.452275"/>
    <n v="0"/>
  </r>
  <r>
    <n v="267"/>
    <x v="246"/>
    <s v=""/>
    <x v="585"/>
    <n v="2018"/>
    <n v="11931316"/>
    <x v="103"/>
    <x v="244"/>
    <x v="245"/>
    <n v="2635"/>
    <s v="Ishøj"/>
    <n v="183"/>
    <n v="2"/>
    <x v="5"/>
    <m/>
    <s v="FJ"/>
    <s v="Fjernvarmeværk"/>
    <n v="353000"/>
    <n v="350030"/>
    <x v="349"/>
    <x v="0"/>
    <s v="fvv"/>
    <d v="1990-01-01T00:00:00"/>
    <m/>
    <n v="2.5"/>
    <n v="0"/>
    <n v="2.5"/>
    <x v="2707"/>
    <n v="2.1999999999999999E-2"/>
    <n v="2.1999999999999999E-2"/>
    <n v="0"/>
    <n v="0"/>
    <n v="1"/>
    <n v="0"/>
    <n v="0"/>
    <x v="0"/>
    <x v="0"/>
    <m/>
    <m/>
    <m/>
    <m/>
    <m/>
    <m/>
    <n v="2.3997599999999997E-2"/>
    <m/>
    <m/>
    <m/>
    <m/>
    <m/>
    <m/>
    <m/>
    <m/>
    <m/>
    <m/>
    <m/>
    <s v="711011,1"/>
    <s v="6167238,42"/>
    <n v="2.3997599999999997E-2"/>
    <n v="0"/>
    <n v="0"/>
  </r>
  <r>
    <n v="268"/>
    <x v="247"/>
    <s v=""/>
    <x v="586"/>
    <n v="2018"/>
    <n v="17349317"/>
    <x v="104"/>
    <x v="245"/>
    <x v="246"/>
    <n v="7300"/>
    <s v="Jelling"/>
    <n v="630"/>
    <n v="149"/>
    <x v="97"/>
    <m/>
    <s v="FJ"/>
    <s v="Fjernvarmeværk"/>
    <n v="353000"/>
    <n v="350030"/>
    <x v="350"/>
    <x v="0"/>
    <s v="fvv"/>
    <d v="1985-01-01T00:00:00"/>
    <m/>
    <n v="6.25"/>
    <n v="0"/>
    <n v="6.5"/>
    <x v="2708"/>
    <n v="17.135999999999999"/>
    <n v="17.135999999999999"/>
    <n v="0"/>
    <n v="0"/>
    <n v="1"/>
    <n v="0"/>
    <n v="0"/>
    <x v="0"/>
    <x v="0"/>
    <m/>
    <m/>
    <m/>
    <m/>
    <m/>
    <m/>
    <n v="21.590315999999998"/>
    <m/>
    <m/>
    <m/>
    <m/>
    <m/>
    <m/>
    <m/>
    <m/>
    <m/>
    <m/>
    <m/>
    <s v="526688"/>
    <s v="6179183"/>
    <n v="21.590315999999998"/>
    <n v="0"/>
    <n v="0"/>
  </r>
  <r>
    <n v="268"/>
    <x v="247"/>
    <s v=""/>
    <x v="587"/>
    <n v="2018"/>
    <n v="17349317"/>
    <x v="104"/>
    <x v="245"/>
    <x v="246"/>
    <n v="7300"/>
    <s v="Jelling"/>
    <n v="630"/>
    <n v="149"/>
    <x v="97"/>
    <m/>
    <s v="FJ"/>
    <s v="Fjernvarmeværk"/>
    <n v="353000"/>
    <n v="350030"/>
    <x v="351"/>
    <x v="0"/>
    <s v="fvv"/>
    <d v="1985-01-01T00:00:00"/>
    <m/>
    <n v="3.88"/>
    <n v="0"/>
    <n v="4"/>
    <x v="2709"/>
    <n v="1.4652000000000001"/>
    <n v="1.4652000000000001"/>
    <n v="0"/>
    <n v="0"/>
    <n v="1"/>
    <n v="0"/>
    <n v="0"/>
    <x v="0"/>
    <x v="0"/>
    <m/>
    <m/>
    <m/>
    <m/>
    <m/>
    <m/>
    <n v="1.8519336000000002"/>
    <m/>
    <m/>
    <m/>
    <m/>
    <m/>
    <m/>
    <m/>
    <m/>
    <m/>
    <m/>
    <m/>
    <s v="526688"/>
    <s v="6179183"/>
    <n v="1.8519336000000002"/>
    <n v="0"/>
    <n v="0"/>
  </r>
  <r>
    <n v="268"/>
    <x v="247"/>
    <s v=""/>
    <x v="588"/>
    <n v="2018"/>
    <n v="17349317"/>
    <x v="104"/>
    <x v="245"/>
    <x v="246"/>
    <n v="7300"/>
    <s v="Jelling"/>
    <n v="630"/>
    <n v="149"/>
    <x v="97"/>
    <m/>
    <s v="FJ"/>
    <s v="Fjernvarmeværk"/>
    <n v="353000"/>
    <n v="350030"/>
    <x v="352"/>
    <x v="0"/>
    <s v="fvv"/>
    <d v="1961-01-01T00:00:00"/>
    <m/>
    <n v="5.01"/>
    <n v="0"/>
    <n v="4.7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26688"/>
    <s v="6179183"/>
    <n v="0"/>
    <n v="0"/>
    <n v="0"/>
  </r>
  <r>
    <n v="268"/>
    <x v="248"/>
    <s v=""/>
    <x v="589"/>
    <n v="2018"/>
    <n v="17349317"/>
    <x v="104"/>
    <x v="246"/>
    <x v="247"/>
    <n v="7300"/>
    <s v="Jelling"/>
    <n v="630"/>
    <n v="149"/>
    <x v="97"/>
    <m/>
    <s v="DC"/>
    <s v="Decentralt værk"/>
    <n v="353000"/>
    <n v="350030"/>
    <x v="353"/>
    <x v="1"/>
    <s v="kvt"/>
    <d v="1995-01-01T00:00:00"/>
    <m/>
    <n v="14.2"/>
    <n v="6.06"/>
    <n v="7.8"/>
    <x v="2710"/>
    <n v="48.272399999999998"/>
    <n v="48.272399999999998"/>
    <n v="38.480400000000003"/>
    <n v="38.480400000000003"/>
    <n v="0.27298150443936448"/>
    <n v="0.72701849556063558"/>
    <n v="0"/>
    <x v="0"/>
    <x v="0"/>
    <m/>
    <m/>
    <m/>
    <m/>
    <m/>
    <m/>
    <n v="88.4169792"/>
    <m/>
    <m/>
    <m/>
    <m/>
    <m/>
    <m/>
    <m/>
    <m/>
    <m/>
    <m/>
    <m/>
    <s v="527429,71"/>
    <s v="6179517,78"/>
    <n v="88.4169792"/>
    <n v="0"/>
    <n v="0"/>
  </r>
  <r>
    <n v="268"/>
    <x v="248"/>
    <s v=""/>
    <x v="590"/>
    <n v="2018"/>
    <n v="17349317"/>
    <x v="104"/>
    <x v="246"/>
    <x v="247"/>
    <n v="7300"/>
    <s v="Jelling"/>
    <n v="630"/>
    <n v="149"/>
    <x v="97"/>
    <m/>
    <s v="DC"/>
    <s v="Decentralt værk"/>
    <n v="353000"/>
    <n v="350030"/>
    <x v="354"/>
    <x v="0"/>
    <s v="fvv"/>
    <d v="2005-04-01T00:00:00"/>
    <m/>
    <n v="0.89"/>
    <n v="0"/>
    <n v="1.3"/>
    <x v="2711"/>
    <n v="23.720400000000001"/>
    <n v="23.720400000000001"/>
    <n v="0"/>
    <n v="0"/>
    <n v="1"/>
    <n v="0"/>
    <n v="0"/>
    <x v="0"/>
    <x v="0"/>
    <m/>
    <m/>
    <m/>
    <m/>
    <m/>
    <m/>
    <m/>
    <m/>
    <m/>
    <m/>
    <n v="24.681000000000001"/>
    <m/>
    <m/>
    <m/>
    <m/>
    <m/>
    <m/>
    <m/>
    <s v="527429,71"/>
    <s v="6179517,78"/>
    <n v="0"/>
    <n v="24.681000000000001"/>
    <n v="0"/>
  </r>
  <r>
    <n v="268"/>
    <x v="248"/>
    <s v=""/>
    <x v="591"/>
    <n v="2018"/>
    <n v="17349317"/>
    <x v="104"/>
    <x v="246"/>
    <x v="247"/>
    <n v="7300"/>
    <s v="Jelling"/>
    <n v="630"/>
    <n v="149"/>
    <x v="97"/>
    <m/>
    <s v="DC"/>
    <s v="Decentralt værk"/>
    <n v="353000"/>
    <n v="350030"/>
    <x v="8"/>
    <x v="3"/>
    <s v="fvv"/>
    <d v="2016-05-25T00:00:00"/>
    <m/>
    <n v="11"/>
    <n v="0"/>
    <n v="11"/>
    <x v="2712"/>
    <n v="23.403600000000001"/>
    <n v="23.403600000000001"/>
    <n v="0"/>
    <n v="0"/>
    <n v="1"/>
    <n v="0"/>
    <n v="0"/>
    <x v="0"/>
    <x v="0"/>
    <m/>
    <m/>
    <m/>
    <m/>
    <m/>
    <m/>
    <m/>
    <m/>
    <m/>
    <m/>
    <m/>
    <m/>
    <m/>
    <m/>
    <m/>
    <n v="23.403599999999997"/>
    <m/>
    <m/>
    <s v="527429,71"/>
    <s v="6179517,78"/>
    <n v="0"/>
    <n v="23.403599999999997"/>
    <n v="0"/>
  </r>
  <r>
    <n v="269"/>
    <x v="249"/>
    <s v=""/>
    <x v="592"/>
    <n v="2018"/>
    <n v="16001910"/>
    <x v="105"/>
    <x v="247"/>
    <x v="248"/>
    <n v="9740"/>
    <s v="Jerslev J"/>
    <n v="810"/>
    <n v="278"/>
    <x v="98"/>
    <m/>
    <s v="DC"/>
    <s v="Decentralt værk"/>
    <n v="353000"/>
    <n v="350030"/>
    <x v="54"/>
    <x v="1"/>
    <s v="kvt"/>
    <d v="1993-10-01T00:00:00"/>
    <m/>
    <n v="5.6"/>
    <n v="2.21"/>
    <n v="3.2"/>
    <x v="2713"/>
    <n v="21.070799999999998"/>
    <n v="21.070799999999998"/>
    <n v="13.924799999999999"/>
    <n v="13.8024"/>
    <n v="0.29120848885929757"/>
    <n v="0.70879151114070238"/>
    <n v="0"/>
    <x v="0"/>
    <x v="0"/>
    <m/>
    <m/>
    <m/>
    <m/>
    <m/>
    <m/>
    <n v="36.178203600000003"/>
    <m/>
    <m/>
    <m/>
    <m/>
    <m/>
    <m/>
    <m/>
    <m/>
    <m/>
    <m/>
    <m/>
    <s v="565999"/>
    <s v="6349864"/>
    <n v="36.178203600000003"/>
    <n v="0"/>
    <n v="0"/>
  </r>
  <r>
    <n v="269"/>
    <x v="249"/>
    <s v=""/>
    <x v="593"/>
    <n v="2018"/>
    <n v="16001910"/>
    <x v="105"/>
    <x v="247"/>
    <x v="248"/>
    <n v="9740"/>
    <s v="Jerslev J"/>
    <n v="810"/>
    <n v="278"/>
    <x v="98"/>
    <m/>
    <s v="DC"/>
    <s v="Decentralt værk"/>
    <n v="353000"/>
    <n v="350030"/>
    <x v="2"/>
    <x v="0"/>
    <s v="fvv"/>
    <d v="1959-10-01T00:00:00"/>
    <m/>
    <n v="4"/>
    <n v="0"/>
    <n v="3.5"/>
    <x v="2714"/>
    <n v="9.0036000000000005"/>
    <n v="9.0036000000000005"/>
    <n v="0"/>
    <n v="0"/>
    <n v="1"/>
    <n v="0"/>
    <n v="0"/>
    <x v="0"/>
    <x v="0"/>
    <m/>
    <m/>
    <m/>
    <m/>
    <m/>
    <m/>
    <n v="9.0388979999999997"/>
    <m/>
    <m/>
    <m/>
    <m/>
    <m/>
    <m/>
    <m/>
    <m/>
    <m/>
    <m/>
    <m/>
    <s v="565999"/>
    <s v="6349864"/>
    <n v="9.0388979999999997"/>
    <n v="0"/>
    <n v="0"/>
  </r>
  <r>
    <n v="269"/>
    <x v="249"/>
    <s v=""/>
    <x v="594"/>
    <n v="2018"/>
    <n v="16001910"/>
    <x v="105"/>
    <x v="247"/>
    <x v="248"/>
    <n v="9740"/>
    <s v="Jerslev J"/>
    <n v="810"/>
    <n v="278"/>
    <x v="98"/>
    <m/>
    <s v="DC"/>
    <s v="Decentralt værk"/>
    <n v="353000"/>
    <n v="350030"/>
    <x v="355"/>
    <x v="2"/>
    <s v="fvv"/>
    <d v="2012-07-12T00:00:00"/>
    <m/>
    <n v="2.4"/>
    <n v="0"/>
    <n v="2.4"/>
    <x v="2715"/>
    <n v="1.5948"/>
    <n v="1.5948"/>
    <n v="0"/>
    <n v="0"/>
    <n v="1"/>
    <n v="0"/>
    <n v="0"/>
    <x v="0"/>
    <x v="0"/>
    <m/>
    <m/>
    <m/>
    <m/>
    <m/>
    <m/>
    <m/>
    <m/>
    <m/>
    <m/>
    <m/>
    <m/>
    <m/>
    <m/>
    <m/>
    <m/>
    <m/>
    <n v="1.5948"/>
    <s v="565999"/>
    <s v="6349864"/>
    <n v="0"/>
    <n v="0"/>
    <n v="1.5948"/>
  </r>
  <r>
    <n v="269"/>
    <x v="249"/>
    <s v=""/>
    <x v="595"/>
    <n v="2018"/>
    <n v="16001910"/>
    <x v="105"/>
    <x v="247"/>
    <x v="248"/>
    <n v="9740"/>
    <s v="Jerslev J"/>
    <n v="810"/>
    <n v="278"/>
    <x v="98"/>
    <m/>
    <s v="DC"/>
    <s v="Decentralt værk"/>
    <n v="353000"/>
    <n v="350030"/>
    <x v="356"/>
    <x v="3"/>
    <s v="fvv"/>
    <d v="2015-10-15T00:00:00"/>
    <m/>
    <n v="3.8"/>
    <n v="0"/>
    <n v="3.8"/>
    <x v="2716"/>
    <n v="7.5743999999999998"/>
    <n v="7.5743999999999998"/>
    <n v="0"/>
    <n v="0"/>
    <n v="1"/>
    <n v="0"/>
    <n v="0"/>
    <x v="0"/>
    <x v="0"/>
    <m/>
    <m/>
    <m/>
    <m/>
    <m/>
    <m/>
    <m/>
    <m/>
    <m/>
    <m/>
    <m/>
    <m/>
    <m/>
    <m/>
    <m/>
    <n v="7.5743999999999998"/>
    <m/>
    <m/>
    <s v="565999"/>
    <s v="6349864"/>
    <n v="0"/>
    <n v="7.5743999999999998"/>
    <n v="0"/>
  </r>
  <r>
    <n v="277"/>
    <x v="250"/>
    <s v=""/>
    <x v="596"/>
    <n v="2018"/>
    <n v="16859818"/>
    <x v="106"/>
    <x v="248"/>
    <x v="249"/>
    <n v="7470"/>
    <s v="Karup J"/>
    <n v="791"/>
    <n v="241"/>
    <x v="99"/>
    <m/>
    <s v="DC"/>
    <s v="Decentralt værk"/>
    <n v="353000"/>
    <n v="350030"/>
    <x v="92"/>
    <x v="0"/>
    <s v="fvv"/>
    <d v="2012-01-01T00:00:00"/>
    <m/>
    <n v="11.1"/>
    <n v="0"/>
    <n v="12.2"/>
    <x v="2717"/>
    <n v="33.364800000000002"/>
    <n v="33.364800000000002"/>
    <n v="0"/>
    <n v="0"/>
    <n v="1"/>
    <n v="0"/>
    <n v="0"/>
    <x v="0"/>
    <x v="0"/>
    <m/>
    <m/>
    <m/>
    <m/>
    <m/>
    <m/>
    <n v="31.477366799999999"/>
    <m/>
    <m/>
    <m/>
    <m/>
    <m/>
    <m/>
    <m/>
    <m/>
    <m/>
    <m/>
    <m/>
    <s v="510384,35"/>
    <s v="6240461,86"/>
    <n v="31.477366799999999"/>
    <n v="0"/>
    <n v="0"/>
  </r>
  <r>
    <n v="277"/>
    <x v="250"/>
    <s v=""/>
    <x v="597"/>
    <n v="2018"/>
    <n v="16859818"/>
    <x v="106"/>
    <x v="248"/>
    <x v="249"/>
    <n v="7470"/>
    <s v="Karup J"/>
    <n v="791"/>
    <n v="241"/>
    <x v="99"/>
    <m/>
    <s v="DC"/>
    <s v="Decentralt værk"/>
    <n v="353000"/>
    <n v="350030"/>
    <x v="75"/>
    <x v="1"/>
    <s v="kvt"/>
    <d v="1994-01-01T00:00:00"/>
    <m/>
    <n v="6.76"/>
    <n v="3.1"/>
    <n v="4"/>
    <x v="2718"/>
    <n v="29.444400000000002"/>
    <n v="29.444400000000002"/>
    <n v="21.663720000000001"/>
    <n v="21.663720000000001"/>
    <n v="0.28132652939784841"/>
    <n v="0.71867347060215159"/>
    <n v="0"/>
    <x v="0"/>
    <x v="0"/>
    <m/>
    <m/>
    <m/>
    <m/>
    <m/>
    <m/>
    <n v="52.331360400000001"/>
    <m/>
    <m/>
    <m/>
    <m/>
    <m/>
    <m/>
    <m/>
    <m/>
    <m/>
    <m/>
    <m/>
    <s v="510384,35"/>
    <s v="6240461,86"/>
    <n v="52.331360400000001"/>
    <n v="0"/>
    <n v="0"/>
  </r>
  <r>
    <n v="277"/>
    <x v="250"/>
    <s v=""/>
    <x v="598"/>
    <n v="2018"/>
    <n v="16859818"/>
    <x v="106"/>
    <x v="248"/>
    <x v="249"/>
    <n v="7470"/>
    <s v="Karup J"/>
    <n v="791"/>
    <n v="241"/>
    <x v="99"/>
    <m/>
    <s v="DC"/>
    <s v="Decentralt værk"/>
    <n v="353000"/>
    <n v="350030"/>
    <x v="8"/>
    <x v="3"/>
    <s v="fvv"/>
    <d v="2013-07-01T00:00:00"/>
    <m/>
    <n v="6"/>
    <n v="0"/>
    <n v="6"/>
    <x v="2719"/>
    <n v="13.7448"/>
    <n v="13.7448"/>
    <n v="0"/>
    <n v="0"/>
    <n v="1"/>
    <n v="0"/>
    <n v="0"/>
    <x v="0"/>
    <x v="0"/>
    <m/>
    <m/>
    <m/>
    <m/>
    <m/>
    <m/>
    <m/>
    <m/>
    <m/>
    <m/>
    <m/>
    <m/>
    <m/>
    <m/>
    <m/>
    <n v="13.7448"/>
    <m/>
    <m/>
    <s v="510384,35"/>
    <s v="6240461,86"/>
    <n v="0"/>
    <n v="13.7448"/>
    <n v="0"/>
  </r>
  <r>
    <n v="280"/>
    <x v="251"/>
    <s v=""/>
    <x v="599"/>
    <n v="2018"/>
    <n v="39325128"/>
    <x v="696"/>
    <x v="249"/>
    <x v="250"/>
    <n v="6933"/>
    <s v="Kibæk"/>
    <n v="657"/>
    <n v="196"/>
    <x v="100"/>
    <m/>
    <s v="FJ"/>
    <s v="Fjernvarmeværk"/>
    <n v="353000"/>
    <n v="350030"/>
    <x v="357"/>
    <x v="0"/>
    <s v="fvv"/>
    <d v="1961-01-01T00:00:00"/>
    <m/>
    <n v="4"/>
    <n v="0"/>
    <n v="4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490949,51"/>
    <s v="6209583,02"/>
    <n v="0"/>
    <n v="0"/>
    <n v="0"/>
  </r>
  <r>
    <n v="280"/>
    <x v="252"/>
    <s v=""/>
    <x v="600"/>
    <n v="2018"/>
    <n v="39325128"/>
    <x v="696"/>
    <x v="250"/>
    <x v="251"/>
    <n v="6933"/>
    <s v="Kibæk"/>
    <n v="657"/>
    <n v="196"/>
    <x v="100"/>
    <m/>
    <s v="FJ"/>
    <s v="Fjernvarmeværk"/>
    <n v="353000"/>
    <n v="350030"/>
    <x v="358"/>
    <x v="0"/>
    <s v="fvv"/>
    <d v="1982-01-01T00:00:00"/>
    <m/>
    <n v="2.68"/>
    <n v="0"/>
    <n v="2.5"/>
    <x v="2720"/>
    <n v="3.5604"/>
    <n v="3.5604"/>
    <n v="0"/>
    <n v="0"/>
    <n v="1"/>
    <n v="0"/>
    <n v="0"/>
    <x v="0"/>
    <x v="0"/>
    <m/>
    <m/>
    <m/>
    <m/>
    <m/>
    <m/>
    <m/>
    <m/>
    <m/>
    <m/>
    <m/>
    <m/>
    <n v="3.3064499999999999"/>
    <m/>
    <m/>
    <m/>
    <m/>
    <m/>
    <s v="491276,92"/>
    <s v="6209454,48"/>
    <n v="0"/>
    <n v="3.3064499999999999"/>
    <n v="0"/>
  </r>
  <r>
    <n v="280"/>
    <x v="252"/>
    <s v=""/>
    <x v="601"/>
    <n v="2018"/>
    <n v="39325128"/>
    <x v="696"/>
    <x v="250"/>
    <x v="251"/>
    <n v="6933"/>
    <s v="Kibæk"/>
    <n v="657"/>
    <n v="196"/>
    <x v="100"/>
    <m/>
    <s v="FJ"/>
    <s v="Fjernvarmeværk"/>
    <n v="353000"/>
    <n v="350030"/>
    <x v="359"/>
    <x v="0"/>
    <s v="fvv"/>
    <d v="1989-01-01T00:00:00"/>
    <d v="2017-12-31T00:00:00"/>
    <n v="6.01"/>
    <n v="0"/>
    <n v="5.6"/>
    <x v="21"/>
    <n v="0"/>
    <n v="0"/>
    <n v="0"/>
    <n v="0"/>
    <n v="1"/>
    <n v="0"/>
    <n v="0"/>
    <x v="0"/>
    <x v="0"/>
    <m/>
    <m/>
    <m/>
    <m/>
    <m/>
    <m/>
    <m/>
    <m/>
    <m/>
    <m/>
    <n v="0"/>
    <m/>
    <n v="0"/>
    <m/>
    <m/>
    <m/>
    <m/>
    <m/>
    <s v="491276,92"/>
    <s v="6209454,48"/>
    <n v="0"/>
    <n v="0"/>
    <n v="0"/>
  </r>
  <r>
    <n v="280"/>
    <x v="252"/>
    <s v=""/>
    <x v="602"/>
    <n v="2018"/>
    <n v="39325128"/>
    <x v="696"/>
    <x v="250"/>
    <x v="251"/>
    <n v="6933"/>
    <s v="Kibæk"/>
    <n v="657"/>
    <n v="196"/>
    <x v="100"/>
    <m/>
    <s v="FJ"/>
    <s v="Fjernvarmeværk"/>
    <n v="353000"/>
    <n v="350030"/>
    <x v="360"/>
    <x v="0"/>
    <s v="fvv"/>
    <d v="2006-09-01T00:00:00"/>
    <m/>
    <n v="11.22"/>
    <n v="0"/>
    <n v="10"/>
    <x v="2721"/>
    <n v="119.88720000000001"/>
    <n v="119.88720000000001"/>
    <n v="0"/>
    <n v="0"/>
    <n v="1"/>
    <n v="0"/>
    <n v="0"/>
    <x v="0"/>
    <x v="0"/>
    <m/>
    <m/>
    <m/>
    <m/>
    <m/>
    <m/>
    <m/>
    <m/>
    <m/>
    <m/>
    <n v="105.667632"/>
    <m/>
    <m/>
    <m/>
    <m/>
    <m/>
    <m/>
    <m/>
    <s v="491276,92"/>
    <s v="6209454,48"/>
    <n v="0"/>
    <n v="105.667632"/>
    <n v="0"/>
  </r>
  <r>
    <n v="280"/>
    <x v="252"/>
    <s v=""/>
    <x v="2876"/>
    <n v="2018"/>
    <n v="39325128"/>
    <x v="696"/>
    <x v="250"/>
    <x v="251"/>
    <n v="6933"/>
    <s v="Kibæk"/>
    <n v="657"/>
    <n v="196"/>
    <x v="100"/>
    <m/>
    <s v="FJ"/>
    <s v="Fjernvarmeværk"/>
    <n v="353000"/>
    <n v="350030"/>
    <x v="1456"/>
    <x v="0"/>
    <s v="fvv"/>
    <d v="2018-06-18T00:00:00"/>
    <m/>
    <n v="4"/>
    <n v="0"/>
    <n v="5"/>
    <x v="21"/>
    <n v="0"/>
    <n v="0"/>
    <n v="0"/>
    <n v="0"/>
    <n v="1"/>
    <n v="0"/>
    <n v="0"/>
    <x v="0"/>
    <x v="0"/>
    <m/>
    <m/>
    <m/>
    <m/>
    <m/>
    <m/>
    <m/>
    <m/>
    <m/>
    <m/>
    <n v="0"/>
    <m/>
    <m/>
    <m/>
    <m/>
    <m/>
    <m/>
    <m/>
    <s v="491276,92"/>
    <s v="6209454,48"/>
    <n v="0"/>
    <n v="0"/>
    <n v="0"/>
  </r>
  <r>
    <n v="281"/>
    <x v="253"/>
    <s v=""/>
    <x v="603"/>
    <n v="2018"/>
    <n v="23220113"/>
    <x v="108"/>
    <x v="251"/>
    <x v="252"/>
    <n v="9500"/>
    <s v="Hobro"/>
    <n v="791"/>
    <n v="250"/>
    <x v="101"/>
    <m/>
    <s v="DC"/>
    <s v="Decentralt værk"/>
    <n v="353000"/>
    <n v="350030"/>
    <x v="59"/>
    <x v="0"/>
    <s v="fvv"/>
    <d v="1988-01-01T00:00:00"/>
    <m/>
    <n v="3"/>
    <n v="0"/>
    <n v="2.5"/>
    <x v="2722"/>
    <n v="7.5960000000000001"/>
    <n v="7.5960000000000001"/>
    <n v="0"/>
    <n v="0"/>
    <n v="1"/>
    <n v="0"/>
    <n v="0"/>
    <x v="0"/>
    <x v="0"/>
    <m/>
    <m/>
    <m/>
    <m/>
    <m/>
    <m/>
    <n v="7.2989927999999997"/>
    <m/>
    <m/>
    <m/>
    <m/>
    <m/>
    <m/>
    <m/>
    <m/>
    <m/>
    <m/>
    <m/>
    <s v="538697"/>
    <s v="6272141"/>
    <n v="7.2989927999999997"/>
    <n v="0"/>
    <n v="0"/>
  </r>
  <r>
    <n v="281"/>
    <x v="253"/>
    <s v=""/>
    <x v="604"/>
    <n v="2018"/>
    <n v="23220113"/>
    <x v="108"/>
    <x v="251"/>
    <x v="252"/>
    <n v="9500"/>
    <s v="Hobro"/>
    <n v="791"/>
    <n v="250"/>
    <x v="101"/>
    <m/>
    <s v="DC"/>
    <s v="Decentralt værk"/>
    <n v="353000"/>
    <n v="350030"/>
    <x v="5"/>
    <x v="1"/>
    <s v="kvt"/>
    <d v="2009-09-23T00:00:00"/>
    <m/>
    <n v="3"/>
    <n v="1.1299999999999999"/>
    <n v="1.19"/>
    <x v="2723"/>
    <n v="12.942"/>
    <n v="12.942"/>
    <n v="8.9423999999999992"/>
    <n v="8.9423999999999992"/>
    <n v="0.2750994796449342"/>
    <n v="0.7249005203550658"/>
    <n v="0"/>
    <x v="0"/>
    <x v="0"/>
    <m/>
    <m/>
    <m/>
    <m/>
    <m/>
    <m/>
    <n v="23.522400000000001"/>
    <m/>
    <m/>
    <m/>
    <m/>
    <m/>
    <m/>
    <m/>
    <m/>
    <m/>
    <m/>
    <m/>
    <s v="538697"/>
    <s v="6272141"/>
    <n v="23.522400000000001"/>
    <n v="0"/>
    <n v="0"/>
  </r>
  <r>
    <n v="288"/>
    <x v="254"/>
    <s v=""/>
    <x v="605"/>
    <n v="2018"/>
    <n v="34484414"/>
    <x v="109"/>
    <x v="252"/>
    <x v="253"/>
    <n v="5800"/>
    <s v="Nyborg"/>
    <n v="450"/>
    <n v="82"/>
    <x v="102"/>
    <m/>
    <s v="ER"/>
    <s v="Erhvervsværk"/>
    <n v="382200"/>
    <n v="383900"/>
    <x v="361"/>
    <x v="9"/>
    <s v="pev"/>
    <d v="1989-01-01T00:00:00"/>
    <m/>
    <n v="24"/>
    <n v="5"/>
    <n v="17"/>
    <x v="2724"/>
    <n v="353.8"/>
    <n v="216.2"/>
    <n v="63.993600000000001"/>
    <n v="25.304400000000001"/>
    <n v="0.39612972827186294"/>
    <n v="0.35175440396584123"/>
    <n v="0.25211586776229583"/>
    <x v="0"/>
    <x v="0"/>
    <m/>
    <n v="19.068999999999999"/>
    <m/>
    <n v="4.8419999999999996"/>
    <m/>
    <m/>
    <m/>
    <n v="616.26099999999997"/>
    <m/>
    <m/>
    <m/>
    <m/>
    <m/>
    <m/>
    <m/>
    <m/>
    <m/>
    <m/>
    <s v="615132,96"/>
    <s v="6130076,56"/>
    <n v="301.22845000000001"/>
    <n v="338.94355000000002"/>
    <n v="0"/>
  </r>
  <r>
    <n v="288"/>
    <x v="254"/>
    <s v=""/>
    <x v="606"/>
    <n v="2018"/>
    <n v="34484414"/>
    <x v="109"/>
    <x v="252"/>
    <x v="253"/>
    <n v="5800"/>
    <s v="Nyborg"/>
    <n v="450"/>
    <n v="82"/>
    <x v="102"/>
    <m/>
    <s v="ER"/>
    <s v="Erhvervsværk"/>
    <n v="382200"/>
    <n v="383900"/>
    <x v="362"/>
    <x v="9"/>
    <s v="pev"/>
    <d v="1983-01-01T00:00:00"/>
    <m/>
    <n v="24"/>
    <n v="5"/>
    <n v="17"/>
    <x v="491"/>
    <n v="312.39999999999998"/>
    <n v="202"/>
    <n v="59.788800000000002"/>
    <n v="23.6448"/>
    <n v="0.4107641351666157"/>
    <n v="0.36473903056410528"/>
    <n v="0.22449683426927902"/>
    <x v="0"/>
    <x v="0"/>
    <m/>
    <n v="19.068999999999999"/>
    <m/>
    <n v="4.8419999999999996"/>
    <m/>
    <m/>
    <m/>
    <n v="642.08199999999999"/>
    <m/>
    <m/>
    <m/>
    <m/>
    <m/>
    <m/>
    <m/>
    <m/>
    <m/>
    <m/>
    <s v="615132,96"/>
    <s v="6130076,56"/>
    <n v="312.84789999999998"/>
    <n v="353.14510000000001"/>
    <n v="0"/>
  </r>
  <r>
    <n v="288"/>
    <x v="254"/>
    <s v=""/>
    <x v="607"/>
    <n v="2018"/>
    <n v="34484414"/>
    <x v="109"/>
    <x v="252"/>
    <x v="253"/>
    <n v="5800"/>
    <s v="Nyborg"/>
    <n v="450"/>
    <n v="82"/>
    <x v="102"/>
    <m/>
    <s v="ER"/>
    <s v="Erhvervsværk"/>
    <n v="382200"/>
    <n v="383900"/>
    <x v="363"/>
    <x v="9"/>
    <s v="pev"/>
    <d v="2002-10-01T00:00:00"/>
    <m/>
    <n v="29"/>
    <n v="7"/>
    <n v="20"/>
    <x v="2725"/>
    <n v="349.8"/>
    <n v="201.2"/>
    <n v="59.551200000000001"/>
    <n v="23.551200000000001"/>
    <n v="0.38073352135362493"/>
    <n v="0.33806865919732598"/>
    <n v="0.28119781944904909"/>
    <x v="0"/>
    <x v="0"/>
    <m/>
    <n v="19.068999999999999"/>
    <m/>
    <n v="4.8419999999999996"/>
    <m/>
    <m/>
    <m/>
    <n v="650.52700000000004"/>
    <m/>
    <m/>
    <m/>
    <m/>
    <m/>
    <m/>
    <m/>
    <m/>
    <m/>
    <m/>
    <s v="615132,96"/>
    <s v="6130076,56"/>
    <n v="316.64815000000004"/>
    <n v="357.78985000000006"/>
    <n v="0"/>
  </r>
  <r>
    <n v="288"/>
    <x v="254"/>
    <s v=""/>
    <x v="608"/>
    <n v="2018"/>
    <n v="34484414"/>
    <x v="109"/>
    <x v="252"/>
    <x v="253"/>
    <n v="5800"/>
    <s v="Nyborg"/>
    <n v="450"/>
    <n v="82"/>
    <x v="102"/>
    <m/>
    <s v="ER"/>
    <s v="Erhvervsværk"/>
    <n v="382200"/>
    <n v="383900"/>
    <x v="364"/>
    <x v="7"/>
    <s v="pev"/>
    <d v="1998-07-01T00:00:00"/>
    <m/>
    <n v="16"/>
    <n v="4.9000000000000004"/>
    <n v="8"/>
    <x v="21"/>
    <n v="0"/>
    <n v="0"/>
    <n v="0"/>
    <n v="0"/>
    <n v="0"/>
    <n v="0"/>
    <n v="1"/>
    <x v="0"/>
    <x v="0"/>
    <m/>
    <m/>
    <m/>
    <m/>
    <m/>
    <m/>
    <n v="0"/>
    <m/>
    <m/>
    <m/>
    <m/>
    <m/>
    <m/>
    <m/>
    <m/>
    <m/>
    <m/>
    <m/>
    <s v="615132,96"/>
    <s v="6130076,56"/>
    <n v="0"/>
    <n v="0"/>
    <n v="0"/>
  </r>
  <r>
    <n v="288"/>
    <x v="255"/>
    <s v=""/>
    <x v="609"/>
    <n v="2018"/>
    <n v="34484414"/>
    <x v="109"/>
    <x v="253"/>
    <x v="254"/>
    <n v="8000"/>
    <s v="Aarhus C"/>
    <n v="751"/>
    <n v="206"/>
    <x v="69"/>
    <m/>
    <s v="ER"/>
    <s v="Erhvervsværk"/>
    <n v="467700"/>
    <n v="460000"/>
    <x v="365"/>
    <x v="6"/>
    <s v="pvp"/>
    <d v="2009-11-01T00:00:00"/>
    <m/>
    <n v="2"/>
    <n v="0"/>
    <n v="2"/>
    <x v="2726"/>
    <n v="16.549199999999999"/>
    <n v="16.549199999999999"/>
    <n v="0"/>
    <n v="0"/>
    <n v="1"/>
    <n v="0"/>
    <n v="0"/>
    <x v="0"/>
    <x v="0"/>
    <m/>
    <m/>
    <m/>
    <m/>
    <m/>
    <m/>
    <m/>
    <m/>
    <m/>
    <m/>
    <m/>
    <m/>
    <m/>
    <m/>
    <n v="16.549199999999999"/>
    <m/>
    <m/>
    <m/>
    <s v="575704,25"/>
    <s v="6223152,5"/>
    <n v="0"/>
    <n v="16.549199999999999"/>
    <n v="0"/>
  </r>
  <r>
    <n v="289"/>
    <x v="256"/>
    <s v=""/>
    <x v="610"/>
    <n v="2018"/>
    <n v="51087119"/>
    <x v="110"/>
    <x v="254"/>
    <x v="255"/>
    <n v="9293"/>
    <s v="Kongerslev"/>
    <n v="851"/>
    <n v="313"/>
    <x v="103"/>
    <m/>
    <s v="DC"/>
    <s v="Decentralt værk"/>
    <n v="353000"/>
    <n v="350030"/>
    <x v="115"/>
    <x v="1"/>
    <s v="kvt"/>
    <d v="1989-01-01T00:00:00"/>
    <m/>
    <n v="2.1"/>
    <n v="0.71"/>
    <n v="1.35"/>
    <x v="2727"/>
    <n v="0.25432199999999999"/>
    <n v="0.25432199999999999"/>
    <n v="0.14547599999999999"/>
    <n v="0.14547599999999999"/>
    <n v="0.29125953411667699"/>
    <n v="0.70874046588332296"/>
    <n v="0"/>
    <x v="0"/>
    <x v="0"/>
    <m/>
    <m/>
    <m/>
    <m/>
    <m/>
    <m/>
    <n v="0.43658999999999998"/>
    <m/>
    <m/>
    <m/>
    <m/>
    <m/>
    <m/>
    <m/>
    <m/>
    <m/>
    <m/>
    <m/>
    <s v="567999"/>
    <s v="6305322"/>
    <n v="0.43658999999999998"/>
    <n v="0"/>
    <n v="0"/>
  </r>
  <r>
    <n v="289"/>
    <x v="256"/>
    <s v=""/>
    <x v="611"/>
    <n v="2018"/>
    <n v="51087119"/>
    <x v="110"/>
    <x v="254"/>
    <x v="255"/>
    <n v="9293"/>
    <s v="Kongerslev"/>
    <n v="851"/>
    <n v="313"/>
    <x v="103"/>
    <m/>
    <s v="DC"/>
    <s v="Decentralt værk"/>
    <n v="353000"/>
    <n v="350030"/>
    <x v="21"/>
    <x v="1"/>
    <s v="kvt"/>
    <d v="1997-01-01T00:00:00"/>
    <m/>
    <n v="2.1"/>
    <n v="0.7"/>
    <n v="1.35"/>
    <x v="2728"/>
    <n v="0.26110440000000001"/>
    <n v="0.26110440000000001"/>
    <n v="0.142092"/>
    <n v="0.142092"/>
    <n v="0.29126006955320505"/>
    <n v="0.70873993044679495"/>
    <n v="0"/>
    <x v="0"/>
    <x v="0"/>
    <m/>
    <m/>
    <m/>
    <m/>
    <m/>
    <m/>
    <n v="0.44823239999999998"/>
    <m/>
    <m/>
    <m/>
    <m/>
    <m/>
    <m/>
    <m/>
    <m/>
    <m/>
    <m/>
    <m/>
    <s v="567999"/>
    <s v="6305322"/>
    <n v="0.44823239999999998"/>
    <n v="0"/>
    <n v="0"/>
  </r>
  <r>
    <n v="289"/>
    <x v="256"/>
    <s v=""/>
    <x v="612"/>
    <n v="2018"/>
    <n v="51087119"/>
    <x v="110"/>
    <x v="254"/>
    <x v="255"/>
    <n v="9293"/>
    <s v="Kongerslev"/>
    <n v="851"/>
    <n v="313"/>
    <x v="103"/>
    <m/>
    <s v="DC"/>
    <s v="Decentralt værk"/>
    <n v="353000"/>
    <n v="350030"/>
    <x v="366"/>
    <x v="1"/>
    <s v="kvt"/>
    <d v="1994-01-01T00:00:00"/>
    <m/>
    <n v="1.45"/>
    <n v="0.53"/>
    <n v="0.8"/>
    <x v="2729"/>
    <n v="0.26317800000000002"/>
    <n v="0.26317800000000002"/>
    <n v="0.15649199999999999"/>
    <n v="0.15649199999999999"/>
    <n v="0.29125730085498691"/>
    <n v="0.70874269914501309"/>
    <n v="0"/>
    <x v="0"/>
    <x v="0"/>
    <m/>
    <m/>
    <m/>
    <m/>
    <m/>
    <m/>
    <n v="0.45179639999999999"/>
    <m/>
    <m/>
    <m/>
    <m/>
    <m/>
    <m/>
    <m/>
    <m/>
    <m/>
    <m/>
    <m/>
    <s v="567999"/>
    <s v="6305322"/>
    <n v="0.45179639999999999"/>
    <n v="0"/>
    <n v="0"/>
  </r>
  <r>
    <n v="289"/>
    <x v="256"/>
    <s v=""/>
    <x v="613"/>
    <n v="2018"/>
    <n v="51087119"/>
    <x v="110"/>
    <x v="254"/>
    <x v="255"/>
    <n v="9293"/>
    <s v="Kongerslev"/>
    <n v="851"/>
    <n v="313"/>
    <x v="103"/>
    <m/>
    <s v="DC"/>
    <s v="Decentralt værk"/>
    <n v="353000"/>
    <n v="350030"/>
    <x v="56"/>
    <x v="0"/>
    <s v="fvv"/>
    <d v="1994-01-01T00:00:00"/>
    <m/>
    <n v="2.2400000000000002"/>
    <n v="0"/>
    <n v="2"/>
    <x v="2730"/>
    <n v="2.031552"/>
    <n v="2.031552"/>
    <n v="0"/>
    <n v="0"/>
    <n v="1"/>
    <n v="0"/>
    <n v="0"/>
    <x v="0"/>
    <x v="0"/>
    <m/>
    <m/>
    <m/>
    <m/>
    <m/>
    <m/>
    <n v="2.6318951999999998"/>
    <m/>
    <m/>
    <m/>
    <m/>
    <m/>
    <m/>
    <m/>
    <m/>
    <m/>
    <m/>
    <m/>
    <s v="567999"/>
    <s v="6305322"/>
    <n v="2.6318951999999998"/>
    <n v="0"/>
    <n v="0"/>
  </r>
  <r>
    <n v="289"/>
    <x v="257"/>
    <s v=""/>
    <x v="614"/>
    <n v="2018"/>
    <n v="51087119"/>
    <x v="110"/>
    <x v="255"/>
    <x v="256"/>
    <n v="9293"/>
    <s v="Kongerslev"/>
    <n v="851"/>
    <n v="313"/>
    <x v="103"/>
    <m/>
    <s v="FJ"/>
    <s v="Fjernvarmeværk"/>
    <n v="353000"/>
    <n v="350030"/>
    <x v="367"/>
    <x v="0"/>
    <s v="fvv"/>
    <d v="2007-01-01T00:00:00"/>
    <m/>
    <n v="2.78"/>
    <n v="0"/>
    <n v="2.5"/>
    <x v="2731"/>
    <n v="47.4696"/>
    <n v="47.4696"/>
    <n v="0"/>
    <n v="0"/>
    <n v="1"/>
    <n v="0"/>
    <n v="0"/>
    <x v="0"/>
    <x v="0"/>
    <m/>
    <m/>
    <m/>
    <m/>
    <m/>
    <m/>
    <m/>
    <m/>
    <m/>
    <m/>
    <n v="54.041129999999995"/>
    <m/>
    <m/>
    <m/>
    <m/>
    <m/>
    <m/>
    <m/>
    <s v="567913"/>
    <s v="6305118"/>
    <n v="0"/>
    <n v="54.041129999999995"/>
    <n v="0"/>
  </r>
  <r>
    <n v="292"/>
    <x v="258"/>
    <s v=""/>
    <x v="615"/>
    <n v="2018"/>
    <n v="23913615"/>
    <x v="111"/>
    <x v="256"/>
    <x v="257"/>
    <n v="5772"/>
    <s v="Kværndrup"/>
    <n v="430"/>
    <n v="86"/>
    <x v="104"/>
    <m/>
    <s v="FJ"/>
    <s v="Fjernvarmeværk"/>
    <n v="353000"/>
    <n v="350030"/>
    <x v="368"/>
    <x v="0"/>
    <s v="fvv"/>
    <d v="2005-12-01T00:00:00"/>
    <m/>
    <n v="5"/>
    <n v="0"/>
    <n v="5"/>
    <x v="2732"/>
    <n v="50.58"/>
    <n v="48.6"/>
    <n v="0"/>
    <n v="0"/>
    <n v="1"/>
    <n v="0"/>
    <n v="0"/>
    <x v="0"/>
    <x v="0"/>
    <m/>
    <m/>
    <m/>
    <m/>
    <m/>
    <m/>
    <m/>
    <m/>
    <m/>
    <n v="50.625"/>
    <m/>
    <m/>
    <m/>
    <m/>
    <m/>
    <m/>
    <m/>
    <m/>
    <s v="596787"/>
    <s v="6115566"/>
    <n v="0"/>
    <n v="50.625"/>
    <n v="0"/>
  </r>
  <r>
    <n v="292"/>
    <x v="258"/>
    <s v=""/>
    <x v="616"/>
    <n v="2018"/>
    <n v="23913615"/>
    <x v="111"/>
    <x v="256"/>
    <x v="257"/>
    <n v="5772"/>
    <s v="Kværndrup"/>
    <n v="430"/>
    <n v="86"/>
    <x v="104"/>
    <m/>
    <s v="FJ"/>
    <s v="Fjernvarmeværk"/>
    <n v="353000"/>
    <n v="350030"/>
    <x v="69"/>
    <x v="0"/>
    <s v="fvv"/>
    <d v="2012-09-01T00:00:00"/>
    <m/>
    <n v="6.5"/>
    <n v="0"/>
    <n v="6"/>
    <x v="2733"/>
    <n v="9.3600000000000003E-2"/>
    <n v="0.09"/>
    <n v="0"/>
    <n v="0"/>
    <n v="1"/>
    <n v="0"/>
    <n v="0"/>
    <x v="0"/>
    <x v="0"/>
    <m/>
    <m/>
    <m/>
    <n v="9.3939999999999996E-2"/>
    <m/>
    <m/>
    <m/>
    <m/>
    <m/>
    <m/>
    <m/>
    <m/>
    <m/>
    <m/>
    <m/>
    <m/>
    <m/>
    <m/>
    <s v="596787"/>
    <s v="6115566"/>
    <n v="9.3939999999999996E-2"/>
    <n v="0"/>
    <n v="0"/>
  </r>
  <r>
    <n v="292"/>
    <x v="258"/>
    <s v=""/>
    <x v="617"/>
    <n v="2018"/>
    <n v="23913615"/>
    <x v="111"/>
    <x v="256"/>
    <x v="257"/>
    <n v="5772"/>
    <s v="Kværndrup"/>
    <n v="430"/>
    <n v="86"/>
    <x v="104"/>
    <m/>
    <s v="FJ"/>
    <s v="Fjernvarmeværk"/>
    <n v="353000"/>
    <n v="350030"/>
    <x v="369"/>
    <x v="3"/>
    <s v="fvv"/>
    <d v="2015-07-01T00:00:00"/>
    <m/>
    <n v="3"/>
    <n v="0"/>
    <n v="3"/>
    <x v="2734"/>
    <n v="9.6120000000000001"/>
    <n v="9.5760000000000005"/>
    <n v="0"/>
    <n v="0"/>
    <n v="1"/>
    <n v="0"/>
    <n v="0"/>
    <x v="0"/>
    <x v="0"/>
    <m/>
    <m/>
    <m/>
    <m/>
    <m/>
    <m/>
    <m/>
    <m/>
    <m/>
    <m/>
    <m/>
    <m/>
    <m/>
    <m/>
    <m/>
    <n v="9.6120000000000001"/>
    <m/>
    <m/>
    <s v="596787"/>
    <s v="6115566"/>
    <n v="0"/>
    <n v="9.6120000000000001"/>
    <n v="0"/>
  </r>
  <r>
    <n v="296"/>
    <x v="259"/>
    <s v=""/>
    <x v="618"/>
    <n v="2018"/>
    <n v="16215910"/>
    <x v="112"/>
    <x v="257"/>
    <x v="258"/>
    <n v="7470"/>
    <s v="Karup J"/>
    <n v="791"/>
    <n v="242"/>
    <x v="105"/>
    <m/>
    <s v="DC"/>
    <s v="Decentralt værk"/>
    <n v="353000"/>
    <n v="350030"/>
    <x v="13"/>
    <x v="0"/>
    <s v="fvv"/>
    <d v="1993-01-01T00:00:00"/>
    <m/>
    <n v="1.5"/>
    <n v="0"/>
    <n v="1.5"/>
    <x v="2735"/>
    <n v="10.3644"/>
    <n v="10.3644"/>
    <n v="0"/>
    <n v="0"/>
    <n v="1"/>
    <n v="0"/>
    <n v="0"/>
    <x v="0"/>
    <x v="0"/>
    <m/>
    <m/>
    <m/>
    <m/>
    <m/>
    <m/>
    <n v="12.900294000000001"/>
    <m/>
    <m/>
    <m/>
    <m/>
    <m/>
    <m/>
    <m/>
    <m/>
    <m/>
    <m/>
    <m/>
    <s v="509096,83"/>
    <s v="6238761,87"/>
    <n v="12.900294000000001"/>
    <n v="0"/>
    <n v="0"/>
  </r>
  <r>
    <n v="296"/>
    <x v="259"/>
    <s v=""/>
    <x v="619"/>
    <n v="2018"/>
    <n v="16215910"/>
    <x v="112"/>
    <x v="257"/>
    <x v="258"/>
    <n v="7470"/>
    <s v="Karup J"/>
    <n v="791"/>
    <n v="242"/>
    <x v="105"/>
    <m/>
    <s v="DC"/>
    <s v="Decentralt værk"/>
    <n v="353000"/>
    <n v="350030"/>
    <x v="370"/>
    <x v="1"/>
    <s v="kvt"/>
    <d v="2005-10-06T00:00:00"/>
    <m/>
    <n v="3.4"/>
    <n v="1.4"/>
    <n v="1.8"/>
    <x v="2736"/>
    <n v="13.3848"/>
    <n v="13.3848"/>
    <n v="9.6973199999999995"/>
    <n v="9.6973199999999995"/>
    <n v="0.28603102336484187"/>
    <n v="0.71396897663515813"/>
    <n v="0"/>
    <x v="0"/>
    <x v="0"/>
    <m/>
    <m/>
    <m/>
    <m/>
    <m/>
    <m/>
    <n v="23.397462000000001"/>
    <m/>
    <m/>
    <m/>
    <m/>
    <m/>
    <m/>
    <m/>
    <m/>
    <m/>
    <m/>
    <m/>
    <s v="509096,83"/>
    <s v="6238761,87"/>
    <n v="23.397462000000001"/>
    <n v="0"/>
    <n v="0"/>
  </r>
  <r>
    <n v="297"/>
    <x v="260"/>
    <s v=""/>
    <x v="620"/>
    <n v="2018"/>
    <n v="42125814"/>
    <x v="113"/>
    <x v="258"/>
    <x v="259"/>
    <n v="8520"/>
    <s v="Lystrup"/>
    <n v="751"/>
    <n v="206"/>
    <x v="69"/>
    <n v="1"/>
    <s v="FJ"/>
    <s v="Fjernvarmeværk"/>
    <n v="353000"/>
    <n v="350030"/>
    <x v="13"/>
    <x v="0"/>
    <s v="fvv"/>
    <d v="1996-01-01T00:00:00"/>
    <m/>
    <n v="12"/>
    <n v="0"/>
    <n v="12"/>
    <x v="1920"/>
    <n v="2.4209999999999999E-2"/>
    <n v="2.4209999999999999E-2"/>
    <n v="0"/>
    <n v="0"/>
    <n v="1"/>
    <n v="0"/>
    <n v="0"/>
    <x v="0"/>
    <x v="0"/>
    <m/>
    <m/>
    <m/>
    <n v="2.6902499999999999E-2"/>
    <m/>
    <m/>
    <m/>
    <m/>
    <m/>
    <m/>
    <m/>
    <m/>
    <m/>
    <m/>
    <m/>
    <m/>
    <m/>
    <m/>
    <s v="576866,75"/>
    <s v="6232807,5"/>
    <n v="2.6902499999999999E-2"/>
    <n v="0"/>
    <n v="0"/>
  </r>
  <r>
    <n v="297"/>
    <x v="260"/>
    <s v=""/>
    <x v="621"/>
    <n v="2018"/>
    <n v="42125814"/>
    <x v="113"/>
    <x v="258"/>
    <x v="259"/>
    <n v="8520"/>
    <s v="Lystrup"/>
    <n v="751"/>
    <n v="206"/>
    <x v="69"/>
    <n v="1"/>
    <s v="FJ"/>
    <s v="Fjernvarmeværk"/>
    <n v="353000"/>
    <n v="350030"/>
    <x v="16"/>
    <x v="0"/>
    <s v="fvv"/>
    <d v="1972-01-01T00:00:00"/>
    <m/>
    <n v="8.5"/>
    <n v="0"/>
    <n v="7.3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76866,75"/>
    <s v="6232807,5"/>
    <n v="0"/>
    <n v="0"/>
    <n v="0"/>
  </r>
  <r>
    <n v="297"/>
    <x v="260"/>
    <s v=""/>
    <x v="622"/>
    <n v="2018"/>
    <n v="42125814"/>
    <x v="113"/>
    <x v="258"/>
    <x v="259"/>
    <n v="8520"/>
    <s v="Lystrup"/>
    <n v="751"/>
    <n v="206"/>
    <x v="69"/>
    <n v="1"/>
    <s v="FJ"/>
    <s v="Fjernvarmeværk"/>
    <n v="353000"/>
    <n v="350030"/>
    <x v="4"/>
    <x v="0"/>
    <s v="fvv"/>
    <d v="1975-01-01T00:00:00"/>
    <m/>
    <n v="7.5"/>
    <n v="0"/>
    <n v="6.3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76866,75"/>
    <s v="6232807,5"/>
    <n v="0"/>
    <n v="0"/>
    <n v="0"/>
  </r>
  <r>
    <n v="300"/>
    <x v="261"/>
    <s v=""/>
    <x v="623"/>
    <n v="2018"/>
    <n v="31223717"/>
    <x v="114"/>
    <x v="259"/>
    <x v="260"/>
    <n v="8870"/>
    <s v="Langå"/>
    <n v="730"/>
    <n v="207"/>
    <x v="106"/>
    <m/>
    <s v="DC"/>
    <s v="Decentralt værk"/>
    <n v="353000"/>
    <n v="350030"/>
    <x v="371"/>
    <x v="0"/>
    <s v="fvv"/>
    <d v="2005-12-01T00:00:00"/>
    <m/>
    <n v="8.5500000000000007"/>
    <n v="0"/>
    <n v="8.4"/>
    <x v="2737"/>
    <n v="13.6332"/>
    <n v="13.6332"/>
    <n v="0"/>
    <n v="0"/>
    <n v="1"/>
    <n v="0"/>
    <n v="0"/>
    <x v="0"/>
    <x v="0"/>
    <m/>
    <m/>
    <m/>
    <m/>
    <m/>
    <m/>
    <n v="12.974108399999999"/>
    <m/>
    <m/>
    <m/>
    <m/>
    <m/>
    <m/>
    <m/>
    <m/>
    <m/>
    <m/>
    <m/>
    <s v="555320"/>
    <s v="6250052,99"/>
    <n v="12.974108399999999"/>
    <n v="0"/>
    <n v="0"/>
  </r>
  <r>
    <n v="300"/>
    <x v="261"/>
    <s v=""/>
    <x v="624"/>
    <n v="2018"/>
    <n v="31223717"/>
    <x v="114"/>
    <x v="259"/>
    <x v="260"/>
    <n v="8870"/>
    <s v="Langå"/>
    <n v="730"/>
    <n v="207"/>
    <x v="106"/>
    <m/>
    <s v="DC"/>
    <s v="Decentralt værk"/>
    <n v="353000"/>
    <n v="350030"/>
    <x v="75"/>
    <x v="1"/>
    <s v="kvt"/>
    <d v="1991-06-01T00:00:00"/>
    <m/>
    <n v="7.4"/>
    <n v="2.95"/>
    <n v="3.85"/>
    <x v="2738"/>
    <n v="45.136800000000001"/>
    <n v="45.136800000000001"/>
    <n v="31.8276"/>
    <n v="31.8276"/>
    <n v="0.27658937635603359"/>
    <n v="0.72341062364396636"/>
    <n v="0"/>
    <x v="0"/>
    <x v="0"/>
    <m/>
    <m/>
    <m/>
    <m/>
    <m/>
    <m/>
    <n v="81.5953248"/>
    <m/>
    <m/>
    <m/>
    <m/>
    <m/>
    <m/>
    <m/>
    <m/>
    <m/>
    <m/>
    <m/>
    <s v="555320"/>
    <s v="6250052,99"/>
    <n v="81.5953248"/>
    <n v="0"/>
    <n v="0"/>
  </r>
  <r>
    <n v="300"/>
    <x v="261"/>
    <s v=""/>
    <x v="625"/>
    <n v="2018"/>
    <n v="31223717"/>
    <x v="114"/>
    <x v="259"/>
    <x v="260"/>
    <n v="8870"/>
    <s v="Langå"/>
    <n v="730"/>
    <n v="207"/>
    <x v="106"/>
    <m/>
    <s v="DC"/>
    <s v="Decentralt værk"/>
    <n v="353000"/>
    <n v="350030"/>
    <x v="56"/>
    <x v="0"/>
    <s v="fvv"/>
    <d v="2016-03-21T00:00:00"/>
    <m/>
    <n v="1"/>
    <n v="0"/>
    <n v="1"/>
    <x v="2739"/>
    <n v="12.0708"/>
    <n v="12.0708"/>
    <n v="0"/>
    <n v="0"/>
    <n v="1"/>
    <n v="0"/>
    <n v="0"/>
    <x v="0"/>
    <x v="0"/>
    <m/>
    <m/>
    <m/>
    <m/>
    <m/>
    <m/>
    <n v="14.5342296"/>
    <m/>
    <m/>
    <m/>
    <m/>
    <m/>
    <m/>
    <m/>
    <m/>
    <m/>
    <m/>
    <m/>
    <s v="555320"/>
    <s v="6250052,99"/>
    <n v="14.5342296"/>
    <n v="0"/>
    <n v="0"/>
  </r>
  <r>
    <n v="300"/>
    <x v="262"/>
    <s v=""/>
    <x v="626"/>
    <n v="2018"/>
    <n v="31223717"/>
    <x v="114"/>
    <x v="260"/>
    <x v="261"/>
    <n v="8870"/>
    <s v="Langå"/>
    <n v="730"/>
    <n v="207"/>
    <x v="106"/>
    <m/>
    <s v="FJ"/>
    <s v="Fjernvarmeværk"/>
    <n v="353000"/>
    <n v="350030"/>
    <x v="372"/>
    <x v="3"/>
    <s v="fvv"/>
    <d v="2016-05-27T00:00:00"/>
    <m/>
    <n v="6.5"/>
    <n v="0"/>
    <n v="6.5"/>
    <x v="2740"/>
    <n v="16.570799999999998"/>
    <n v="16.570799999999998"/>
    <n v="0"/>
    <n v="0"/>
    <n v="1"/>
    <n v="0"/>
    <n v="0"/>
    <x v="0"/>
    <x v="0"/>
    <m/>
    <m/>
    <m/>
    <m/>
    <m/>
    <m/>
    <m/>
    <m/>
    <m/>
    <m/>
    <m/>
    <m/>
    <m/>
    <m/>
    <m/>
    <n v="16.570799999999998"/>
    <m/>
    <m/>
    <s v="555755"/>
    <s v="6251580,99"/>
    <n v="0"/>
    <n v="16.570799999999998"/>
    <n v="0"/>
  </r>
  <r>
    <n v="301"/>
    <x v="263"/>
    <s v=""/>
    <x v="627"/>
    <n v="2018"/>
    <n v="15763515"/>
    <x v="115"/>
    <x v="261"/>
    <x v="262"/>
    <n v="6940"/>
    <s v="Lem St"/>
    <n v="760"/>
    <n v="181"/>
    <x v="107"/>
    <n v="1"/>
    <s v="DC"/>
    <s v="Decentralt værk"/>
    <n v="353000"/>
    <n v="350030"/>
    <x v="1"/>
    <x v="1"/>
    <s v="kvt"/>
    <d v="1993-05-01T00:00:00"/>
    <m/>
    <n v="8.6"/>
    <n v="3.84"/>
    <n v="4.8"/>
    <x v="2741"/>
    <n v="0.37440000000000001"/>
    <n v="0.37440000000000001"/>
    <n v="0.31680000000000003"/>
    <n v="0.31680000000000003"/>
    <n v="0.22455219111118788"/>
    <n v="0.77544780888881215"/>
    <n v="0"/>
    <x v="0"/>
    <x v="0"/>
    <m/>
    <m/>
    <m/>
    <m/>
    <m/>
    <m/>
    <n v="0.83365920000000004"/>
    <m/>
    <m/>
    <m/>
    <m/>
    <m/>
    <m/>
    <m/>
    <m/>
    <m/>
    <m/>
    <m/>
    <s v="461252,21"/>
    <s v="6208811,12"/>
    <n v="0.83365920000000004"/>
    <n v="0"/>
    <n v="0"/>
  </r>
  <r>
    <n v="301"/>
    <x v="263"/>
    <s v=""/>
    <x v="628"/>
    <n v="2018"/>
    <n v="15763515"/>
    <x v="115"/>
    <x v="261"/>
    <x v="262"/>
    <n v="6940"/>
    <s v="Lem St"/>
    <n v="760"/>
    <n v="181"/>
    <x v="107"/>
    <n v="1"/>
    <s v="DC"/>
    <s v="Decentralt værk"/>
    <n v="353000"/>
    <n v="350030"/>
    <x v="3"/>
    <x v="0"/>
    <s v="fvv"/>
    <d v="2007-10-01T00:00:00"/>
    <m/>
    <n v="5"/>
    <n v="0"/>
    <n v="5"/>
    <x v="2742"/>
    <n v="108.99"/>
    <n v="108.99"/>
    <n v="0"/>
    <n v="0"/>
    <n v="1"/>
    <n v="0"/>
    <n v="0"/>
    <x v="0"/>
    <x v="0"/>
    <m/>
    <m/>
    <m/>
    <n v="0"/>
    <m/>
    <m/>
    <m/>
    <m/>
    <m/>
    <m/>
    <n v="91.270200000000003"/>
    <m/>
    <m/>
    <m/>
    <m/>
    <m/>
    <m/>
    <m/>
    <s v="461252,21"/>
    <s v="6208811,12"/>
    <n v="0"/>
    <n v="91.270200000000003"/>
    <n v="0"/>
  </r>
  <r>
    <n v="301"/>
    <x v="263"/>
    <s v=""/>
    <x v="629"/>
    <n v="2018"/>
    <n v="15763515"/>
    <x v="115"/>
    <x v="261"/>
    <x v="262"/>
    <n v="6940"/>
    <s v="Lem St"/>
    <n v="760"/>
    <n v="181"/>
    <x v="107"/>
    <n v="1"/>
    <s v="DC"/>
    <s v="Decentralt værk"/>
    <n v="353000"/>
    <n v="350030"/>
    <x v="2"/>
    <x v="0"/>
    <s v="fvv"/>
    <d v="1993-10-01T00:00:00"/>
    <m/>
    <n v="5"/>
    <n v="0"/>
    <n v="5"/>
    <x v="21"/>
    <n v="0"/>
    <n v="0"/>
    <n v="0"/>
    <n v="0"/>
    <n v="1"/>
    <n v="0"/>
    <n v="0"/>
    <x v="0"/>
    <x v="0"/>
    <m/>
    <m/>
    <m/>
    <m/>
    <m/>
    <m/>
    <m/>
    <m/>
    <m/>
    <m/>
    <m/>
    <m/>
    <m/>
    <m/>
    <m/>
    <m/>
    <m/>
    <m/>
    <s v="461252,21"/>
    <s v="6208811,12"/>
    <n v="0"/>
    <n v="0"/>
    <n v="0"/>
  </r>
  <r>
    <n v="301"/>
    <x v="263"/>
    <s v=""/>
    <x v="630"/>
    <n v="2018"/>
    <n v="15763515"/>
    <x v="115"/>
    <x v="261"/>
    <x v="262"/>
    <n v="6940"/>
    <s v="Lem St"/>
    <n v="760"/>
    <n v="181"/>
    <x v="107"/>
    <n v="1"/>
    <s v="DC"/>
    <s v="Decentralt værk"/>
    <n v="353000"/>
    <n v="350030"/>
    <x v="2"/>
    <x v="0"/>
    <s v="fvv"/>
    <d v="1996-01-01T00:00:00"/>
    <m/>
    <n v="12"/>
    <n v="0"/>
    <n v="12"/>
    <x v="2743"/>
    <n v="39.916800000000002"/>
    <n v="39.916800000000002"/>
    <n v="0"/>
    <n v="0"/>
    <n v="1"/>
    <n v="0"/>
    <n v="0"/>
    <x v="0"/>
    <x v="0"/>
    <m/>
    <m/>
    <m/>
    <m/>
    <m/>
    <m/>
    <n v="38.404476000000003"/>
    <m/>
    <m/>
    <m/>
    <m/>
    <m/>
    <m/>
    <m/>
    <m/>
    <m/>
    <m/>
    <m/>
    <s v="461252,21"/>
    <s v="6208811,12"/>
    <n v="38.404476000000003"/>
    <n v="0"/>
    <n v="0"/>
  </r>
  <r>
    <n v="301"/>
    <x v="263"/>
    <s v=""/>
    <x v="631"/>
    <n v="2018"/>
    <n v="15763515"/>
    <x v="115"/>
    <x v="261"/>
    <x v="262"/>
    <n v="6940"/>
    <s v="Lem St"/>
    <n v="760"/>
    <n v="181"/>
    <x v="107"/>
    <n v="1"/>
    <s v="DC"/>
    <s v="Decentralt værk"/>
    <n v="353000"/>
    <n v="350030"/>
    <x v="128"/>
    <x v="0"/>
    <s v="fvv"/>
    <d v="1993-10-01T00:00:00"/>
    <m/>
    <n v="5"/>
    <n v="0"/>
    <n v="5"/>
    <x v="21"/>
    <n v="0"/>
    <n v="0"/>
    <n v="0"/>
    <n v="0"/>
    <n v="1"/>
    <n v="0"/>
    <n v="0"/>
    <x v="0"/>
    <x v="0"/>
    <m/>
    <m/>
    <m/>
    <n v="0"/>
    <m/>
    <m/>
    <m/>
    <m/>
    <m/>
    <m/>
    <n v="0"/>
    <m/>
    <m/>
    <m/>
    <m/>
    <m/>
    <m/>
    <m/>
    <s v="461252,21"/>
    <s v="6208811,12"/>
    <n v="0"/>
    <n v="0"/>
    <n v="0"/>
  </r>
  <r>
    <n v="301"/>
    <x v="1283"/>
    <s v=""/>
    <x v="2877"/>
    <n v="2018"/>
    <n v="15763515"/>
    <x v="115"/>
    <x v="1280"/>
    <x v="1237"/>
    <n v="6940"/>
    <s v="Lem St"/>
    <n v="760"/>
    <n v="181"/>
    <x v="107"/>
    <m/>
    <s v="FJ"/>
    <s v="Fjernvarmeværk"/>
    <n v="353000"/>
    <n v="350030"/>
    <x v="1457"/>
    <x v="3"/>
    <s v="fvv"/>
    <d v="2018-05-01T00:00:00"/>
    <m/>
    <n v="6"/>
    <n v="0"/>
    <n v="6"/>
    <x v="2744"/>
    <n v="12.8592"/>
    <n v="12.8592"/>
    <n v="0"/>
    <n v="0"/>
    <n v="1"/>
    <n v="0"/>
    <n v="0"/>
    <x v="0"/>
    <x v="0"/>
    <m/>
    <m/>
    <m/>
    <m/>
    <m/>
    <m/>
    <m/>
    <m/>
    <m/>
    <m/>
    <m/>
    <m/>
    <m/>
    <m/>
    <m/>
    <n v="12.859200000000001"/>
    <m/>
    <m/>
    <s v="460841,02"/>
    <s v="6208813,62"/>
    <n v="0"/>
    <n v="12.859200000000001"/>
    <n v="0"/>
  </r>
  <r>
    <n v="302"/>
    <x v="264"/>
    <s v=""/>
    <x v="632"/>
    <n v="2018"/>
    <n v="36892412"/>
    <x v="116"/>
    <x v="262"/>
    <x v="263"/>
    <n v="7620"/>
    <s v="Lemvig"/>
    <n v="665"/>
    <n v="176"/>
    <x v="108"/>
    <n v="1"/>
    <s v="DC"/>
    <s v="Decentralt værk"/>
    <n v="353000"/>
    <n v="350030"/>
    <x v="373"/>
    <x v="0"/>
    <s v="fvv"/>
    <d v="1992-01-01T00:00:00"/>
    <m/>
    <n v="4.2"/>
    <n v="0"/>
    <n v="3.7"/>
    <x v="2745"/>
    <n v="7.5600000000000001E-2"/>
    <n v="7.5600000000000001E-2"/>
    <n v="0"/>
    <n v="0"/>
    <n v="1"/>
    <n v="0"/>
    <n v="0"/>
    <x v="0"/>
    <x v="0"/>
    <m/>
    <m/>
    <m/>
    <m/>
    <m/>
    <m/>
    <m/>
    <m/>
    <n v="8.6400000000000005E-2"/>
    <m/>
    <m/>
    <m/>
    <m/>
    <m/>
    <m/>
    <m/>
    <m/>
    <m/>
    <s v="456938,52"/>
    <s v="6266833,81"/>
    <n v="0"/>
    <n v="8.6400000000000005E-2"/>
    <n v="0"/>
  </r>
  <r>
    <n v="302"/>
    <x v="264"/>
    <s v=""/>
    <x v="633"/>
    <n v="2018"/>
    <n v="36892412"/>
    <x v="116"/>
    <x v="262"/>
    <x v="263"/>
    <n v="7620"/>
    <s v="Lemvig"/>
    <n v="665"/>
    <n v="176"/>
    <x v="108"/>
    <n v="1"/>
    <s v="DC"/>
    <s v="Decentralt værk"/>
    <n v="353000"/>
    <n v="350030"/>
    <x v="374"/>
    <x v="0"/>
    <s v="fvv"/>
    <d v="1992-01-01T00:00:00"/>
    <m/>
    <n v="1.1000000000000001"/>
    <n v="0"/>
    <n v="0.8"/>
    <x v="2746"/>
    <n v="0.5796"/>
    <n v="0.5796"/>
    <n v="0"/>
    <n v="0"/>
    <n v="1"/>
    <n v="0"/>
    <n v="0"/>
    <x v="0"/>
    <x v="0"/>
    <m/>
    <m/>
    <m/>
    <m/>
    <m/>
    <m/>
    <m/>
    <m/>
    <n v="0.64439999999999997"/>
    <m/>
    <m/>
    <m/>
    <m/>
    <m/>
    <m/>
    <m/>
    <m/>
    <m/>
    <s v="456938,52"/>
    <s v="6266833,81"/>
    <n v="0"/>
    <n v="0.64439999999999997"/>
    <n v="0"/>
  </r>
  <r>
    <n v="302"/>
    <x v="264"/>
    <s v=""/>
    <x v="634"/>
    <n v="2018"/>
    <n v="36892412"/>
    <x v="116"/>
    <x v="262"/>
    <x v="263"/>
    <n v="7620"/>
    <s v="Lemvig"/>
    <n v="665"/>
    <n v="176"/>
    <x v="108"/>
    <n v="1"/>
    <s v="DC"/>
    <s v="Decentralt værk"/>
    <n v="353000"/>
    <n v="350030"/>
    <x v="375"/>
    <x v="0"/>
    <s v="fvv"/>
    <d v="1984-01-01T00:00:00"/>
    <m/>
    <n v="5"/>
    <n v="0"/>
    <n v="4.5999999999999996"/>
    <x v="21"/>
    <n v="0"/>
    <n v="0"/>
    <n v="0"/>
    <n v="0"/>
    <n v="1"/>
    <n v="0"/>
    <n v="0"/>
    <x v="0"/>
    <x v="0"/>
    <m/>
    <m/>
    <m/>
    <m/>
    <m/>
    <m/>
    <m/>
    <m/>
    <m/>
    <m/>
    <m/>
    <m/>
    <n v="0"/>
    <m/>
    <m/>
    <m/>
    <m/>
    <m/>
    <s v="456938,52"/>
    <s v="6266833,81"/>
    <n v="0"/>
    <n v="0"/>
    <n v="0"/>
  </r>
  <r>
    <n v="302"/>
    <x v="264"/>
    <s v=""/>
    <x v="635"/>
    <n v="2018"/>
    <n v="36892412"/>
    <x v="116"/>
    <x v="262"/>
    <x v="263"/>
    <n v="7620"/>
    <s v="Lemvig"/>
    <n v="665"/>
    <n v="176"/>
    <x v="108"/>
    <n v="1"/>
    <s v="DC"/>
    <s v="Decentralt værk"/>
    <n v="353000"/>
    <n v="350030"/>
    <x v="376"/>
    <x v="0"/>
    <s v="fvv"/>
    <d v="2004-06-01T00:00:00"/>
    <m/>
    <n v="6.5"/>
    <n v="0"/>
    <n v="7.5"/>
    <x v="2747"/>
    <n v="65.811599999999999"/>
    <n v="65.811599999999999"/>
    <n v="0"/>
    <n v="0"/>
    <n v="1"/>
    <n v="0"/>
    <n v="0"/>
    <x v="0"/>
    <x v="0"/>
    <m/>
    <m/>
    <m/>
    <m/>
    <m/>
    <m/>
    <m/>
    <m/>
    <m/>
    <m/>
    <n v="66.517200000000003"/>
    <m/>
    <m/>
    <m/>
    <m/>
    <m/>
    <m/>
    <m/>
    <s v="456938,52"/>
    <s v="6266833,81"/>
    <n v="0"/>
    <n v="66.517200000000003"/>
    <n v="0"/>
  </r>
  <r>
    <n v="302"/>
    <x v="264"/>
    <s v=""/>
    <x v="636"/>
    <n v="2018"/>
    <n v="36892412"/>
    <x v="116"/>
    <x v="262"/>
    <x v="263"/>
    <n v="7620"/>
    <s v="Lemvig"/>
    <n v="665"/>
    <n v="176"/>
    <x v="108"/>
    <n v="1"/>
    <s v="DC"/>
    <s v="Decentralt værk"/>
    <n v="353000"/>
    <n v="350030"/>
    <x v="377"/>
    <x v="1"/>
    <s v="kvt"/>
    <d v="1993-06-01T00:00:00"/>
    <m/>
    <n v="5"/>
    <n v="2"/>
    <n v="2.5"/>
    <x v="2748"/>
    <n v="9.9431999999999992"/>
    <n v="9.9431999999999992"/>
    <n v="8.4420000000000002"/>
    <n v="8.4420000000000002"/>
    <n v="0.23996524761077323"/>
    <n v="0.7600347523892268"/>
    <n v="0"/>
    <x v="0"/>
    <x v="0"/>
    <m/>
    <m/>
    <m/>
    <m/>
    <m/>
    <m/>
    <m/>
    <m/>
    <n v="20.718"/>
    <m/>
    <m/>
    <m/>
    <m/>
    <m/>
    <m/>
    <m/>
    <m/>
    <m/>
    <s v="456938,52"/>
    <s v="6266833,81"/>
    <n v="0"/>
    <n v="20.718"/>
    <n v="0"/>
  </r>
  <r>
    <n v="302"/>
    <x v="264"/>
    <s v=""/>
    <x v="637"/>
    <n v="2018"/>
    <n v="36892412"/>
    <x v="116"/>
    <x v="262"/>
    <x v="263"/>
    <n v="7620"/>
    <s v="Lemvig"/>
    <n v="665"/>
    <n v="176"/>
    <x v="108"/>
    <n v="1"/>
    <s v="DC"/>
    <s v="Decentralt værk"/>
    <n v="353000"/>
    <n v="350030"/>
    <x v="378"/>
    <x v="0"/>
    <s v="fvv"/>
    <d v="1992-01-01T00:00:00"/>
    <m/>
    <n v="9.1"/>
    <n v="0"/>
    <n v="8.1999999999999993"/>
    <x v="2749"/>
    <n v="0.5292"/>
    <n v="0.5292"/>
    <n v="0"/>
    <n v="0"/>
    <n v="1"/>
    <n v="0"/>
    <n v="0"/>
    <x v="0"/>
    <x v="0"/>
    <m/>
    <m/>
    <m/>
    <n v="0"/>
    <m/>
    <m/>
    <m/>
    <m/>
    <m/>
    <m/>
    <m/>
    <m/>
    <m/>
    <n v="0.75199320000000003"/>
    <m/>
    <m/>
    <m/>
    <m/>
    <s v="456938,52"/>
    <s v="6266833,81"/>
    <n v="0"/>
    <n v="0.75199320000000003"/>
    <n v="0"/>
  </r>
  <r>
    <n v="302"/>
    <x v="264"/>
    <s v=""/>
    <x v="638"/>
    <n v="2018"/>
    <n v="36892412"/>
    <x v="116"/>
    <x v="262"/>
    <x v="263"/>
    <n v="7620"/>
    <s v="Lemvig"/>
    <n v="665"/>
    <n v="176"/>
    <x v="108"/>
    <n v="1"/>
    <s v="DC"/>
    <s v="Decentralt værk"/>
    <n v="353000"/>
    <n v="350030"/>
    <x v="379"/>
    <x v="0"/>
    <s v="fvv"/>
    <d v="1991-01-01T00:00:00"/>
    <m/>
    <n v="11.5"/>
    <n v="0"/>
    <n v="10.4"/>
    <x v="2750"/>
    <n v="0.252"/>
    <n v="0.252"/>
    <n v="0"/>
    <n v="0"/>
    <n v="1"/>
    <n v="0"/>
    <n v="0"/>
    <x v="0"/>
    <x v="0"/>
    <m/>
    <m/>
    <m/>
    <n v="0"/>
    <m/>
    <m/>
    <m/>
    <m/>
    <m/>
    <m/>
    <m/>
    <m/>
    <m/>
    <n v="0.29168720000000004"/>
    <m/>
    <m/>
    <m/>
    <m/>
    <s v="456938,52"/>
    <s v="6266833,81"/>
    <n v="0"/>
    <n v="0.29168720000000004"/>
    <n v="0"/>
  </r>
  <r>
    <n v="302"/>
    <x v="264"/>
    <s v=""/>
    <x v="639"/>
    <n v="2018"/>
    <n v="36892412"/>
    <x v="116"/>
    <x v="262"/>
    <x v="263"/>
    <n v="7620"/>
    <s v="Lemvig"/>
    <n v="665"/>
    <n v="176"/>
    <x v="108"/>
    <n v="1"/>
    <s v="DC"/>
    <s v="Decentralt værk"/>
    <n v="353000"/>
    <n v="350030"/>
    <x v="380"/>
    <x v="0"/>
    <s v="fvv"/>
    <d v="1984-01-01T00:00:00"/>
    <m/>
    <n v="5"/>
    <n v="0"/>
    <n v="4.5999999999999996"/>
    <x v="21"/>
    <n v="0"/>
    <n v="0"/>
    <n v="0"/>
    <n v="0"/>
    <n v="1"/>
    <n v="0"/>
    <n v="0"/>
    <x v="0"/>
    <x v="0"/>
    <m/>
    <m/>
    <m/>
    <m/>
    <m/>
    <m/>
    <m/>
    <m/>
    <m/>
    <m/>
    <m/>
    <m/>
    <n v="0"/>
    <m/>
    <m/>
    <m/>
    <m/>
    <m/>
    <s v="456938,52"/>
    <s v="6266833,81"/>
    <n v="0"/>
    <n v="0"/>
    <n v="0"/>
  </r>
  <r>
    <n v="302"/>
    <x v="264"/>
    <s v=""/>
    <x v="640"/>
    <n v="2018"/>
    <n v="36892412"/>
    <x v="116"/>
    <x v="262"/>
    <x v="263"/>
    <n v="7620"/>
    <s v="Lemvig"/>
    <n v="665"/>
    <n v="176"/>
    <x v="108"/>
    <n v="1"/>
    <s v="DC"/>
    <s v="Decentralt værk"/>
    <n v="353000"/>
    <n v="350030"/>
    <x v="381"/>
    <x v="0"/>
    <s v="fvv"/>
    <d v="2004-06-01T00:00:00"/>
    <m/>
    <n v="6.5"/>
    <n v="0"/>
    <n v="7.5"/>
    <x v="2751"/>
    <n v="52.164000000000001"/>
    <n v="52.164000000000001"/>
    <n v="0"/>
    <n v="0"/>
    <n v="1"/>
    <n v="0"/>
    <n v="0"/>
    <x v="0"/>
    <x v="0"/>
    <m/>
    <m/>
    <m/>
    <m/>
    <m/>
    <m/>
    <m/>
    <m/>
    <m/>
    <m/>
    <n v="52.164000000000001"/>
    <m/>
    <m/>
    <m/>
    <m/>
    <m/>
    <m/>
    <m/>
    <s v="456938,52"/>
    <s v="6266833,81"/>
    <n v="0"/>
    <n v="52.164000000000001"/>
    <n v="0"/>
  </r>
  <r>
    <n v="302"/>
    <x v="265"/>
    <s v=""/>
    <x v="641"/>
    <n v="2018"/>
    <n v="36892412"/>
    <x v="116"/>
    <x v="263"/>
    <x v="264"/>
    <n v="7620"/>
    <s v="Lemvig"/>
    <n v="665"/>
    <n v="176"/>
    <x v="108"/>
    <m/>
    <s v="DC"/>
    <s v="Decentralt værk"/>
    <n v="351100"/>
    <n v="350010"/>
    <x v="382"/>
    <x v="0"/>
    <s v="fvv"/>
    <d v="1993-01-01T00:00:00"/>
    <m/>
    <n v="6.8"/>
    <n v="0"/>
    <n v="5"/>
    <x v="2752"/>
    <n v="1.8828"/>
    <n v="1.8828"/>
    <n v="0"/>
    <n v="0"/>
    <n v="1"/>
    <n v="0"/>
    <n v="0"/>
    <x v="0"/>
    <x v="0"/>
    <m/>
    <m/>
    <m/>
    <m/>
    <m/>
    <m/>
    <n v="2.0178972000000002"/>
    <m/>
    <m/>
    <m/>
    <m/>
    <m/>
    <m/>
    <m/>
    <m/>
    <m/>
    <m/>
    <m/>
    <s v="464063,94"/>
    <s v="6268034,66"/>
    <n v="2.0178972000000002"/>
    <n v="0"/>
    <n v="0"/>
  </r>
  <r>
    <n v="302"/>
    <x v="265"/>
    <s v=""/>
    <x v="642"/>
    <n v="2018"/>
    <n v="36892412"/>
    <x v="116"/>
    <x v="263"/>
    <x v="264"/>
    <n v="7620"/>
    <s v="Lemvig"/>
    <n v="665"/>
    <n v="176"/>
    <x v="108"/>
    <m/>
    <s v="DC"/>
    <s v="Decentralt værk"/>
    <n v="351100"/>
    <n v="350010"/>
    <x v="383"/>
    <x v="1"/>
    <s v="kvt"/>
    <d v="1993-01-01T00:00:00"/>
    <m/>
    <n v="6.8"/>
    <n v="2.71"/>
    <n v="3.2"/>
    <x v="2753"/>
    <n v="0.59399999999999997"/>
    <n v="0.59399999999999997"/>
    <n v="0.50219999999999998"/>
    <n v="0.50219999999999998"/>
    <n v="0.21895253109125942"/>
    <n v="0.78104746890874055"/>
    <n v="0"/>
    <x v="0"/>
    <x v="0"/>
    <m/>
    <m/>
    <m/>
    <m/>
    <m/>
    <m/>
    <n v="1.3564584"/>
    <m/>
    <m/>
    <m/>
    <m/>
    <m/>
    <m/>
    <m/>
    <m/>
    <m/>
    <m/>
    <m/>
    <s v="464063,94"/>
    <s v="6268034,66"/>
    <n v="1.3564584"/>
    <n v="0"/>
    <n v="0"/>
  </r>
  <r>
    <n v="302"/>
    <x v="266"/>
    <s v=""/>
    <x v="643"/>
    <n v="2018"/>
    <n v="36892412"/>
    <x v="116"/>
    <x v="264"/>
    <x v="265"/>
    <n v="7620"/>
    <s v="Lemvig"/>
    <n v="665"/>
    <n v="176"/>
    <x v="108"/>
    <m/>
    <s v="DC"/>
    <s v="Decentralt værk"/>
    <n v="351100"/>
    <n v="350010"/>
    <x v="115"/>
    <x v="1"/>
    <s v="kvt"/>
    <d v="1997-10-01T00:00:00"/>
    <m/>
    <n v="1.8"/>
    <n v="0.74"/>
    <n v="1.02"/>
    <x v="2754"/>
    <n v="1.4616"/>
    <n v="1.4616"/>
    <n v="0.93959999999999999"/>
    <n v="0.93959999999999999"/>
    <n v="0.27617056185064209"/>
    <n v="0.72382943814935796"/>
    <n v="0"/>
    <x v="0"/>
    <x v="0"/>
    <m/>
    <m/>
    <m/>
    <m/>
    <m/>
    <m/>
    <n v="2.6461907999999998"/>
    <m/>
    <m/>
    <m/>
    <m/>
    <m/>
    <m/>
    <m/>
    <m/>
    <m/>
    <m/>
    <m/>
    <s v="452249,52"/>
    <s v="6268956,84"/>
    <n v="2.6461907999999998"/>
    <n v="0"/>
    <n v="0"/>
  </r>
  <r>
    <n v="302"/>
    <x v="266"/>
    <s v=""/>
    <x v="644"/>
    <n v="2018"/>
    <n v="36892412"/>
    <x v="116"/>
    <x v="264"/>
    <x v="265"/>
    <n v="7620"/>
    <s v="Lemvig"/>
    <n v="665"/>
    <n v="176"/>
    <x v="108"/>
    <m/>
    <s v="DC"/>
    <s v="Decentralt værk"/>
    <n v="351100"/>
    <n v="350010"/>
    <x v="384"/>
    <x v="1"/>
    <s v="kvt"/>
    <d v="2011-11-07T00:00:00"/>
    <m/>
    <n v="2.12"/>
    <n v="0.89"/>
    <n v="1.0900000000000001"/>
    <x v="2755"/>
    <n v="19.958400000000001"/>
    <n v="19.958400000000001"/>
    <n v="14.781599999999999"/>
    <n v="14.781599999999999"/>
    <n v="0.27731092436974791"/>
    <n v="0.72268907563025209"/>
    <n v="0"/>
    <x v="0"/>
    <x v="0"/>
    <m/>
    <m/>
    <m/>
    <m/>
    <m/>
    <m/>
    <m/>
    <m/>
    <n v="35.985599999999998"/>
    <m/>
    <m/>
    <m/>
    <m/>
    <m/>
    <m/>
    <m/>
    <m/>
    <m/>
    <s v="452249,52"/>
    <s v="6268956,84"/>
    <n v="0"/>
    <n v="35.985599999999998"/>
    <n v="0"/>
  </r>
  <r>
    <n v="302"/>
    <x v="266"/>
    <s v=""/>
    <x v="645"/>
    <n v="2018"/>
    <n v="36892412"/>
    <x v="116"/>
    <x v="264"/>
    <x v="265"/>
    <n v="7620"/>
    <s v="Lemvig"/>
    <n v="665"/>
    <n v="176"/>
    <x v="108"/>
    <m/>
    <s v="DC"/>
    <s v="Decentralt værk"/>
    <n v="351100"/>
    <n v="350010"/>
    <x v="2"/>
    <x v="0"/>
    <s v="fvv"/>
    <d v="1997-12-21T00:00:00"/>
    <m/>
    <n v="2"/>
    <n v="0"/>
    <n v="2"/>
    <x v="2756"/>
    <n v="0.22320000000000001"/>
    <n v="0.22320000000000001"/>
    <n v="0"/>
    <n v="0"/>
    <n v="1"/>
    <n v="0"/>
    <n v="0"/>
    <x v="0"/>
    <x v="0"/>
    <m/>
    <m/>
    <m/>
    <m/>
    <m/>
    <m/>
    <n v="0.2490444"/>
    <m/>
    <m/>
    <m/>
    <m/>
    <m/>
    <m/>
    <m/>
    <m/>
    <m/>
    <m/>
    <m/>
    <s v="452249,52"/>
    <s v="6268956,84"/>
    <n v="0.2490444"/>
    <n v="0"/>
    <n v="0"/>
  </r>
  <r>
    <n v="302"/>
    <x v="267"/>
    <s v=""/>
    <x v="646"/>
    <n v="2018"/>
    <n v="36892412"/>
    <x v="116"/>
    <x v="265"/>
    <x v="266"/>
    <n v="7620"/>
    <s v="Lemvig"/>
    <n v="665"/>
    <n v="176"/>
    <x v="108"/>
    <m/>
    <s v="DC"/>
    <s v="Decentralt værk"/>
    <n v="353000"/>
    <n v="350030"/>
    <x v="385"/>
    <x v="1"/>
    <s v="kvt"/>
    <d v="2016-04-01T00:00:00"/>
    <m/>
    <n v="7.2"/>
    <n v="3.1"/>
    <n v="4.5"/>
    <x v="2757"/>
    <n v="114.1272"/>
    <n v="114.1272"/>
    <n v="79.671599999999998"/>
    <n v="79.671599999999998"/>
    <n v="0.30274265632759084"/>
    <n v="0.69725734367240921"/>
    <n v="0"/>
    <x v="0"/>
    <x v="0"/>
    <m/>
    <m/>
    <m/>
    <m/>
    <m/>
    <m/>
    <m/>
    <m/>
    <n v="188.4888"/>
    <m/>
    <m/>
    <m/>
    <m/>
    <m/>
    <m/>
    <m/>
    <m/>
    <m/>
    <s v="457125,42"/>
    <s v="6265881,18"/>
    <n v="0"/>
    <n v="188.4888"/>
    <n v="0"/>
  </r>
  <r>
    <n v="302"/>
    <x v="267"/>
    <s v=""/>
    <x v="647"/>
    <n v="2018"/>
    <n v="36892412"/>
    <x v="116"/>
    <x v="265"/>
    <x v="266"/>
    <n v="7620"/>
    <s v="Lemvig"/>
    <n v="665"/>
    <n v="176"/>
    <x v="108"/>
    <m/>
    <s v="DC"/>
    <s v="Decentralt værk"/>
    <n v="353000"/>
    <n v="350030"/>
    <x v="386"/>
    <x v="0"/>
    <s v="fvv"/>
    <d v="2016-11-01T00:00:00"/>
    <m/>
    <n v="8"/>
    <n v="0"/>
    <n v="10.4"/>
    <x v="2758"/>
    <n v="138.38040000000001"/>
    <n v="138.38040000000001"/>
    <n v="0"/>
    <n v="0"/>
    <n v="1"/>
    <n v="0"/>
    <n v="0"/>
    <x v="0"/>
    <x v="0"/>
    <m/>
    <m/>
    <m/>
    <m/>
    <m/>
    <m/>
    <m/>
    <m/>
    <m/>
    <m/>
    <n v="127.5804"/>
    <m/>
    <m/>
    <m/>
    <m/>
    <m/>
    <m/>
    <m/>
    <s v="457125,42"/>
    <s v="6265881,18"/>
    <n v="0"/>
    <n v="127.5804"/>
    <n v="0"/>
  </r>
  <r>
    <n v="302"/>
    <x v="267"/>
    <s v=""/>
    <x v="648"/>
    <n v="2018"/>
    <n v="36892412"/>
    <x v="116"/>
    <x v="265"/>
    <x v="266"/>
    <n v="7620"/>
    <s v="Lemvig"/>
    <n v="665"/>
    <n v="176"/>
    <x v="108"/>
    <m/>
    <s v="DC"/>
    <s v="Decentralt værk"/>
    <n v="353000"/>
    <n v="350030"/>
    <x v="387"/>
    <x v="1"/>
    <s v="kvt"/>
    <d v="2016-11-01T00:00:00"/>
    <m/>
    <n v="7"/>
    <n v="3"/>
    <n v="3.9"/>
    <x v="2759"/>
    <n v="0.81359999999999999"/>
    <n v="0.81359999999999999"/>
    <n v="0.63360000000000005"/>
    <n v="0.63360000000000005"/>
    <n v="0.23298969072164949"/>
    <n v="0.76701030927835046"/>
    <n v="0"/>
    <x v="0"/>
    <x v="0"/>
    <m/>
    <m/>
    <m/>
    <m/>
    <m/>
    <m/>
    <m/>
    <m/>
    <n v="1.746"/>
    <m/>
    <m/>
    <m/>
    <m/>
    <m/>
    <m/>
    <m/>
    <m/>
    <m/>
    <s v="457125,42"/>
    <s v="6265881,18"/>
    <n v="0"/>
    <n v="1.746"/>
    <n v="0"/>
  </r>
  <r>
    <n v="308"/>
    <x v="268"/>
    <s v=""/>
    <x v="649"/>
    <n v="2018"/>
    <n v="18791013"/>
    <x v="117"/>
    <x v="266"/>
    <x v="267"/>
    <n v="8831"/>
    <s v="Løgstrup"/>
    <n v="791"/>
    <n v="269"/>
    <x v="109"/>
    <m/>
    <s v="DC"/>
    <s v="Decentralt værk"/>
    <n v="353000"/>
    <n v="350030"/>
    <x v="388"/>
    <x v="1"/>
    <s v="kvt"/>
    <d v="1997-10-10T00:00:00"/>
    <m/>
    <n v="2.2999999999999998"/>
    <n v="0.92"/>
    <n v="1.3"/>
    <x v="2760"/>
    <n v="0.45"/>
    <n v="0.45"/>
    <n v="0.29520000000000002"/>
    <n v="0.29520000000000002"/>
    <n v="0.30392180699749566"/>
    <n v="0.6960781930025044"/>
    <n v="0"/>
    <x v="0"/>
    <x v="0"/>
    <m/>
    <m/>
    <m/>
    <m/>
    <m/>
    <m/>
    <n v="0.74032200000000004"/>
    <m/>
    <m/>
    <m/>
    <m/>
    <m/>
    <m/>
    <m/>
    <m/>
    <m/>
    <m/>
    <m/>
    <s v="521028"/>
    <s v="6263474"/>
    <n v="0.74032200000000004"/>
    <n v="0"/>
    <n v="0"/>
  </r>
  <r>
    <n v="308"/>
    <x v="268"/>
    <s v=""/>
    <x v="650"/>
    <n v="2018"/>
    <n v="18791013"/>
    <x v="117"/>
    <x v="266"/>
    <x v="267"/>
    <n v="8831"/>
    <s v="Løgstrup"/>
    <n v="791"/>
    <n v="269"/>
    <x v="109"/>
    <m/>
    <s v="DC"/>
    <s v="Decentralt værk"/>
    <n v="353000"/>
    <n v="350030"/>
    <x v="389"/>
    <x v="1"/>
    <s v="kvt"/>
    <d v="2006-10-17T00:00:00"/>
    <m/>
    <n v="5.79"/>
    <n v="2.42"/>
    <n v="3"/>
    <x v="2761"/>
    <n v="10.425599999999999"/>
    <n v="10.425599999999999"/>
    <n v="8.0028000000000006"/>
    <n v="8.0028000000000006"/>
    <n v="0.26849714471458364"/>
    <n v="0.73150285528541636"/>
    <n v="0"/>
    <x v="0"/>
    <x v="0"/>
    <m/>
    <m/>
    <m/>
    <m/>
    <m/>
    <m/>
    <n v="19.4147316"/>
    <m/>
    <m/>
    <m/>
    <m/>
    <m/>
    <m/>
    <m/>
    <m/>
    <m/>
    <m/>
    <m/>
    <s v="521028"/>
    <s v="6263474"/>
    <n v="19.4147316"/>
    <n v="0"/>
    <n v="0"/>
  </r>
  <r>
    <n v="308"/>
    <x v="268"/>
    <s v=""/>
    <x v="651"/>
    <n v="2018"/>
    <n v="18791013"/>
    <x v="117"/>
    <x v="266"/>
    <x v="267"/>
    <n v="8831"/>
    <s v="Løgstrup"/>
    <n v="791"/>
    <n v="269"/>
    <x v="109"/>
    <m/>
    <s v="DC"/>
    <s v="Decentralt værk"/>
    <n v="353000"/>
    <n v="350030"/>
    <x v="2"/>
    <x v="0"/>
    <s v="fvv"/>
    <d v="2016-09-01T00:00:00"/>
    <m/>
    <n v="5.8"/>
    <n v="0"/>
    <n v="6.2"/>
    <x v="2762"/>
    <n v="35.787599999999998"/>
    <n v="35.787599999999998"/>
    <n v="0"/>
    <n v="0"/>
    <n v="1"/>
    <n v="0"/>
    <n v="0"/>
    <x v="0"/>
    <x v="0"/>
    <m/>
    <m/>
    <m/>
    <m/>
    <m/>
    <m/>
    <n v="33.609589200000002"/>
    <m/>
    <m/>
    <m/>
    <m/>
    <m/>
    <m/>
    <m/>
    <m/>
    <m/>
    <m/>
    <m/>
    <s v="521028"/>
    <s v="6263474"/>
    <n v="33.609589200000002"/>
    <n v="0"/>
    <n v="0"/>
  </r>
  <r>
    <n v="308"/>
    <x v="269"/>
    <s v=""/>
    <x v="652"/>
    <n v="2018"/>
    <n v="18791013"/>
    <x v="117"/>
    <x v="267"/>
    <x v="268"/>
    <n v="8831"/>
    <s v="Løgstrup"/>
    <n v="791"/>
    <n v="269"/>
    <x v="109"/>
    <m/>
    <s v="FJ"/>
    <s v="Fjernvarmeværk"/>
    <n v="353000"/>
    <n v="350030"/>
    <x v="390"/>
    <x v="3"/>
    <s v="fvv"/>
    <d v="2016-08-15T00:00:00"/>
    <m/>
    <n v="5"/>
    <n v="0"/>
    <n v="5"/>
    <x v="2763"/>
    <n v="12.2508"/>
    <n v="12.2508"/>
    <n v="0"/>
    <n v="0"/>
    <n v="1"/>
    <n v="0"/>
    <n v="0"/>
    <x v="0"/>
    <x v="0"/>
    <m/>
    <m/>
    <m/>
    <m/>
    <m/>
    <m/>
    <m/>
    <m/>
    <m/>
    <m/>
    <m/>
    <m/>
    <m/>
    <m/>
    <m/>
    <n v="12.2508"/>
    <m/>
    <m/>
    <s v="521711,53"/>
    <s v="6263780,47"/>
    <n v="0"/>
    <n v="12.2508"/>
    <n v="0"/>
  </r>
  <r>
    <n v="309"/>
    <x v="270"/>
    <s v=""/>
    <x v="653"/>
    <n v="2018"/>
    <n v="19201414"/>
    <x v="118"/>
    <x v="268"/>
    <x v="269"/>
    <n v="9670"/>
    <s v="Løgstør"/>
    <n v="820"/>
    <n v="301"/>
    <x v="110"/>
    <n v="1"/>
    <s v="DC"/>
    <s v="Decentralt værk"/>
    <n v="353000"/>
    <n v="350030"/>
    <x v="391"/>
    <x v="0"/>
    <s v="fvv"/>
    <d v="1988-01-01T00:00:00"/>
    <m/>
    <n v="10"/>
    <n v="0"/>
    <n v="10"/>
    <x v="2764"/>
    <n v="2.3950800000000001"/>
    <n v="2.3950800000000001"/>
    <n v="0"/>
    <n v="0"/>
    <n v="1"/>
    <n v="0"/>
    <n v="0"/>
    <x v="0"/>
    <x v="0"/>
    <m/>
    <m/>
    <m/>
    <m/>
    <m/>
    <m/>
    <n v="1.9529136"/>
    <m/>
    <m/>
    <m/>
    <m/>
    <m/>
    <m/>
    <m/>
    <m/>
    <m/>
    <m/>
    <m/>
    <s v="516007,62"/>
    <s v="6312895,41"/>
    <n v="1.9529136"/>
    <n v="0"/>
    <n v="0"/>
  </r>
  <r>
    <n v="309"/>
    <x v="270"/>
    <s v=""/>
    <x v="654"/>
    <n v="2018"/>
    <n v="19201414"/>
    <x v="118"/>
    <x v="268"/>
    <x v="269"/>
    <n v="9670"/>
    <s v="Løgstør"/>
    <n v="820"/>
    <n v="301"/>
    <x v="110"/>
    <n v="1"/>
    <s v="DC"/>
    <s v="Decentralt værk"/>
    <n v="353000"/>
    <n v="350030"/>
    <x v="115"/>
    <x v="1"/>
    <s v="kvt"/>
    <d v="1995-10-01T00:00:00"/>
    <m/>
    <n v="7.98"/>
    <n v="3.86"/>
    <n v="4.5"/>
    <x v="2765"/>
    <n v="0.13356000000000001"/>
    <n v="0.13356000000000001"/>
    <n v="0.12239999999999999"/>
    <n v="0.12239999999999999"/>
    <n v="0.20285861137539232"/>
    <n v="0.79714138862460771"/>
    <n v="0"/>
    <x v="0"/>
    <x v="0"/>
    <m/>
    <m/>
    <m/>
    <m/>
    <m/>
    <m/>
    <n v="0.32919480000000001"/>
    <m/>
    <m/>
    <m/>
    <m/>
    <m/>
    <m/>
    <m/>
    <m/>
    <m/>
    <m/>
    <m/>
    <s v="516007,62"/>
    <s v="6312895,41"/>
    <n v="0.32919480000000001"/>
    <n v="0"/>
    <n v="0"/>
  </r>
  <r>
    <n v="309"/>
    <x v="270"/>
    <s v=""/>
    <x v="655"/>
    <n v="2018"/>
    <n v="19201414"/>
    <x v="118"/>
    <x v="268"/>
    <x v="269"/>
    <n v="9670"/>
    <s v="Løgstør"/>
    <n v="820"/>
    <n v="301"/>
    <x v="110"/>
    <n v="1"/>
    <s v="DC"/>
    <s v="Decentralt værk"/>
    <n v="353000"/>
    <n v="350030"/>
    <x v="21"/>
    <x v="1"/>
    <s v="kvt"/>
    <d v="1997-09-01T00:00:00"/>
    <m/>
    <n v="7.98"/>
    <n v="3.86"/>
    <n v="4.5"/>
    <x v="2765"/>
    <n v="0.13284000000000001"/>
    <n v="0.13284000000000001"/>
    <n v="0.12239999999999999"/>
    <n v="0.12239999999999999"/>
    <n v="0.2017650339555789"/>
    <n v="0.79823496604442112"/>
    <n v="0"/>
    <x v="0"/>
    <x v="0"/>
    <m/>
    <m/>
    <m/>
    <m/>
    <m/>
    <m/>
    <n v="0.32919480000000001"/>
    <m/>
    <m/>
    <m/>
    <m/>
    <m/>
    <m/>
    <m/>
    <m/>
    <m/>
    <m/>
    <m/>
    <s v="516007,62"/>
    <s v="6312895,41"/>
    <n v="0.32919480000000001"/>
    <n v="0"/>
    <n v="0"/>
  </r>
  <r>
    <n v="309"/>
    <x v="270"/>
    <s v=""/>
    <x v="656"/>
    <n v="2018"/>
    <n v="19201414"/>
    <x v="118"/>
    <x v="268"/>
    <x v="269"/>
    <n v="9670"/>
    <s v="Løgstør"/>
    <n v="820"/>
    <n v="301"/>
    <x v="110"/>
    <n v="1"/>
    <s v="DC"/>
    <s v="Decentralt værk"/>
    <n v="353000"/>
    <n v="350030"/>
    <x v="184"/>
    <x v="0"/>
    <s v="fvv"/>
    <d v="2008-10-01T00:00:00"/>
    <m/>
    <n v="6.3"/>
    <n v="0"/>
    <n v="6.3"/>
    <x v="2766"/>
    <n v="100.96776"/>
    <n v="100.96776"/>
    <n v="0"/>
    <n v="0"/>
    <n v="1"/>
    <n v="0"/>
    <n v="0"/>
    <x v="0"/>
    <x v="0"/>
    <m/>
    <m/>
    <m/>
    <m/>
    <m/>
    <m/>
    <m/>
    <m/>
    <m/>
    <n v="110.2145"/>
    <m/>
    <m/>
    <m/>
    <m/>
    <m/>
    <m/>
    <m/>
    <m/>
    <s v="516007,62"/>
    <s v="6312895,41"/>
    <n v="0"/>
    <n v="110.2145"/>
    <n v="0"/>
  </r>
  <r>
    <n v="309"/>
    <x v="270"/>
    <s v=""/>
    <x v="657"/>
    <n v="2018"/>
    <n v="19201414"/>
    <x v="118"/>
    <x v="268"/>
    <x v="269"/>
    <n v="9670"/>
    <s v="Løgstør"/>
    <n v="820"/>
    <n v="301"/>
    <x v="110"/>
    <n v="1"/>
    <s v="DC"/>
    <s v="Decentralt værk"/>
    <n v="353000"/>
    <n v="350030"/>
    <x v="254"/>
    <x v="0"/>
    <s v="fvv"/>
    <d v="2009-04-01T00:00:00"/>
    <m/>
    <n v="6.3"/>
    <n v="0"/>
    <n v="6.3"/>
    <x v="2767"/>
    <n v="98.695800000000006"/>
    <n v="98.695800000000006"/>
    <n v="0"/>
    <n v="0"/>
    <n v="1"/>
    <n v="0"/>
    <n v="0"/>
    <x v="0"/>
    <x v="0"/>
    <m/>
    <m/>
    <m/>
    <m/>
    <m/>
    <m/>
    <m/>
    <m/>
    <m/>
    <m/>
    <m/>
    <m/>
    <n v="101.955"/>
    <m/>
    <m/>
    <m/>
    <m/>
    <m/>
    <s v="516007,62"/>
    <s v="6312895,41"/>
    <n v="0"/>
    <n v="101.955"/>
    <n v="0"/>
  </r>
  <r>
    <n v="309"/>
    <x v="270"/>
    <s v=""/>
    <x v="658"/>
    <n v="2018"/>
    <n v="19201414"/>
    <x v="118"/>
    <x v="268"/>
    <x v="269"/>
    <n v="9670"/>
    <s v="Løgstør"/>
    <n v="820"/>
    <n v="301"/>
    <x v="110"/>
    <n v="1"/>
    <s v="DC"/>
    <s v="Decentralt værk"/>
    <n v="353000"/>
    <n v="350030"/>
    <x v="39"/>
    <x v="5"/>
    <s v="kvt"/>
    <d v="2008-01-01T00:00:00"/>
    <m/>
    <n v="0.12"/>
    <n v="0"/>
    <n v="0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16007,62"/>
    <s v="6312895,41"/>
    <n v="0"/>
    <n v="0"/>
    <n v="0"/>
  </r>
  <r>
    <n v="309"/>
    <x v="271"/>
    <s v=""/>
    <x v="659"/>
    <n v="2018"/>
    <n v="19201414"/>
    <x v="118"/>
    <x v="269"/>
    <x v="270"/>
    <n v="9681"/>
    <s v="Ranum"/>
    <n v="820"/>
    <n v="301"/>
    <x v="110"/>
    <m/>
    <s v="DC"/>
    <s v="Decentralt værk"/>
    <n v="353000"/>
    <n v="350030"/>
    <x v="229"/>
    <x v="1"/>
    <s v="kvt"/>
    <d v="1996-01-01T00:00:00"/>
    <m/>
    <n v="2.93"/>
    <n v="1.1399999999999999"/>
    <n v="1.58"/>
    <x v="2768"/>
    <n v="9.7199999999999995E-2"/>
    <n v="9.7199999999999995E-2"/>
    <n v="0.09"/>
    <n v="0.09"/>
    <n v="0.1916715176124828"/>
    <n v="0.8083284823875172"/>
    <n v="0"/>
    <x v="0"/>
    <x v="0"/>
    <m/>
    <m/>
    <m/>
    <m/>
    <m/>
    <m/>
    <n v="0.25355879999999997"/>
    <m/>
    <m/>
    <m/>
    <m/>
    <m/>
    <m/>
    <m/>
    <m/>
    <m/>
    <m/>
    <m/>
    <s v="513898,5"/>
    <s v="6306089,6"/>
    <n v="0.25355879999999997"/>
    <n v="0"/>
    <n v="0"/>
  </r>
  <r>
    <n v="309"/>
    <x v="271"/>
    <s v=""/>
    <x v="660"/>
    <n v="2018"/>
    <n v="19201414"/>
    <x v="118"/>
    <x v="269"/>
    <x v="270"/>
    <n v="9681"/>
    <s v="Ranum"/>
    <n v="820"/>
    <n v="301"/>
    <x v="110"/>
    <m/>
    <s v="DC"/>
    <s v="Decentralt værk"/>
    <n v="353000"/>
    <n v="350030"/>
    <x v="392"/>
    <x v="0"/>
    <s v="fvv"/>
    <d v="1975-01-01T00:00:00"/>
    <m/>
    <n v="1.45"/>
    <n v="0"/>
    <n v="1.45"/>
    <x v="2769"/>
    <n v="3.2399999999999998E-3"/>
    <n v="3.2399999999999998E-3"/>
    <n v="0"/>
    <n v="0"/>
    <n v="1"/>
    <n v="0"/>
    <n v="0"/>
    <x v="0"/>
    <x v="0"/>
    <m/>
    <m/>
    <m/>
    <m/>
    <m/>
    <m/>
    <n v="3.1283999999999999E-3"/>
    <m/>
    <m/>
    <m/>
    <m/>
    <m/>
    <m/>
    <m/>
    <m/>
    <m/>
    <m/>
    <m/>
    <s v="513898,5"/>
    <s v="6306089,6"/>
    <n v="3.1283999999999999E-3"/>
    <n v="0"/>
    <n v="0"/>
  </r>
  <r>
    <n v="309"/>
    <x v="271"/>
    <s v=""/>
    <x v="661"/>
    <n v="2018"/>
    <n v="19201414"/>
    <x v="118"/>
    <x v="269"/>
    <x v="270"/>
    <n v="9681"/>
    <s v="Ranum"/>
    <n v="820"/>
    <n v="301"/>
    <x v="110"/>
    <m/>
    <s v="DC"/>
    <s v="Decentralt værk"/>
    <n v="353000"/>
    <n v="350030"/>
    <x v="393"/>
    <x v="0"/>
    <s v="fvv"/>
    <d v="1988-01-01T00:00:00"/>
    <m/>
    <n v="2.9"/>
    <n v="0"/>
    <n v="2.9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13898,5"/>
    <s v="6306089,6"/>
    <n v="0"/>
    <n v="0"/>
    <n v="0"/>
  </r>
  <r>
    <n v="309"/>
    <x v="272"/>
    <s v=""/>
    <x v="662"/>
    <n v="2018"/>
    <n v="19201414"/>
    <x v="118"/>
    <x v="270"/>
    <x v="271"/>
    <n v="9670"/>
    <s v="Løgstør"/>
    <n v="820"/>
    <n v="301"/>
    <x v="110"/>
    <m/>
    <s v="DC"/>
    <s v="Decentralt værk"/>
    <n v="353000"/>
    <n v="350030"/>
    <x v="56"/>
    <x v="0"/>
    <s v="fvv"/>
    <d v="1998-01-01T00:00:00"/>
    <m/>
    <n v="1.1499999999999999"/>
    <n v="0"/>
    <n v="1.1499999999999999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21502,61"/>
    <s v="6309539,87"/>
    <n v="0"/>
    <n v="0"/>
    <n v="0"/>
  </r>
  <r>
    <n v="309"/>
    <x v="272"/>
    <s v=""/>
    <x v="663"/>
    <n v="2018"/>
    <n v="19201414"/>
    <x v="118"/>
    <x v="270"/>
    <x v="271"/>
    <n v="9670"/>
    <s v="Løgstør"/>
    <n v="820"/>
    <n v="301"/>
    <x v="110"/>
    <m/>
    <s v="DC"/>
    <s v="Decentralt værk"/>
    <n v="353000"/>
    <n v="350030"/>
    <x v="229"/>
    <x v="1"/>
    <s v="kvt"/>
    <d v="1998-10-15T00:00:00"/>
    <m/>
    <n v="1.2"/>
    <n v="0.47"/>
    <n v="0.63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21502,61"/>
    <s v="6309539,87"/>
    <n v="0"/>
    <n v="0"/>
    <n v="0"/>
  </r>
  <r>
    <n v="309"/>
    <x v="272"/>
    <s v=""/>
    <x v="664"/>
    <n v="2018"/>
    <n v="19201414"/>
    <x v="118"/>
    <x v="270"/>
    <x v="271"/>
    <n v="9670"/>
    <s v="Løgstør"/>
    <n v="820"/>
    <n v="301"/>
    <x v="110"/>
    <m/>
    <s v="DC"/>
    <s v="Decentralt værk"/>
    <n v="353000"/>
    <n v="350030"/>
    <x v="394"/>
    <x v="3"/>
    <s v="fvv"/>
    <d v="2014-05-01T00:00:00"/>
    <m/>
    <n v="10.6"/>
    <n v="0"/>
    <n v="10.6"/>
    <x v="2770"/>
    <n v="29.622240000000001"/>
    <n v="29.622240000000001"/>
    <n v="0"/>
    <n v="0"/>
    <n v="1"/>
    <n v="0"/>
    <n v="0"/>
    <x v="0"/>
    <x v="0"/>
    <m/>
    <m/>
    <m/>
    <m/>
    <m/>
    <m/>
    <m/>
    <m/>
    <m/>
    <m/>
    <m/>
    <m/>
    <m/>
    <m/>
    <m/>
    <n v="29.622240000000001"/>
    <m/>
    <m/>
    <s v="521502,61"/>
    <s v="6309539,87"/>
    <n v="0"/>
    <n v="29.622240000000001"/>
    <n v="0"/>
  </r>
  <r>
    <n v="310"/>
    <x v="273"/>
    <s v=""/>
    <x v="665"/>
    <n v="2018"/>
    <n v="66211118"/>
    <x v="119"/>
    <x v="271"/>
    <x v="272"/>
    <n v="6240"/>
    <s v="Løgumkloster"/>
    <n v="550"/>
    <n v="104"/>
    <x v="111"/>
    <m/>
    <s v="DC"/>
    <s v="Decentralt værk"/>
    <n v="353000"/>
    <n v="350030"/>
    <x v="395"/>
    <x v="9"/>
    <s v="kvt"/>
    <d v="1992-01-01T00:00:00"/>
    <m/>
    <n v="14.5"/>
    <n v="6"/>
    <n v="7.5"/>
    <x v="2771"/>
    <n v="10.382400000000001"/>
    <n v="10.382400000000001"/>
    <n v="8.0280000000000005"/>
    <n v="8.0280000000000005"/>
    <n v="0.26562807685088152"/>
    <n v="0.73437192314911848"/>
    <n v="0"/>
    <x v="0"/>
    <x v="0"/>
    <m/>
    <m/>
    <m/>
    <m/>
    <m/>
    <m/>
    <n v="19.543114799999998"/>
    <m/>
    <m/>
    <m/>
    <m/>
    <m/>
    <m/>
    <m/>
    <m/>
    <m/>
    <m/>
    <m/>
    <s v="497314"/>
    <s v="6100578"/>
    <n v="19.543114799999998"/>
    <n v="0"/>
    <n v="0"/>
  </r>
  <r>
    <n v="310"/>
    <x v="274"/>
    <s v=""/>
    <x v="666"/>
    <n v="2018"/>
    <n v="66211118"/>
    <x v="119"/>
    <x v="272"/>
    <x v="273"/>
    <n v="6240"/>
    <s v="Løgumkloster"/>
    <n v="550"/>
    <n v="104"/>
    <x v="111"/>
    <m/>
    <s v="FJ"/>
    <s v="Fjernvarmeværk"/>
    <n v="353000"/>
    <n v="350030"/>
    <x v="254"/>
    <x v="0"/>
    <s v="fvv"/>
    <d v="2014-11-10T00:00:00"/>
    <m/>
    <n v="2.1"/>
    <n v="0"/>
    <n v="2"/>
    <x v="2772"/>
    <n v="79.477199999999996"/>
    <n v="79.477199999999996"/>
    <n v="0"/>
    <n v="0"/>
    <n v="1"/>
    <n v="0"/>
    <n v="0"/>
    <x v="0"/>
    <x v="0"/>
    <m/>
    <m/>
    <m/>
    <m/>
    <m/>
    <m/>
    <m/>
    <m/>
    <m/>
    <m/>
    <m/>
    <m/>
    <n v="67.27"/>
    <m/>
    <m/>
    <m/>
    <m/>
    <m/>
    <s v="497297,13"/>
    <s v="6100652,8"/>
    <n v="0"/>
    <n v="67.27"/>
    <n v="0"/>
  </r>
  <r>
    <n v="310"/>
    <x v="274"/>
    <s v=""/>
    <x v="667"/>
    <n v="2018"/>
    <n v="66211118"/>
    <x v="119"/>
    <x v="272"/>
    <x v="273"/>
    <n v="6240"/>
    <s v="Løgumkloster"/>
    <n v="550"/>
    <n v="104"/>
    <x v="111"/>
    <m/>
    <s v="FJ"/>
    <s v="Fjernvarmeværk"/>
    <n v="353000"/>
    <n v="350030"/>
    <x v="382"/>
    <x v="0"/>
    <s v="fvv"/>
    <d v="2014-11-10T00:00:00"/>
    <m/>
    <n v="10"/>
    <n v="0"/>
    <n v="10"/>
    <x v="2773"/>
    <n v="25.412400000000002"/>
    <n v="25.412400000000002"/>
    <n v="0"/>
    <n v="0"/>
    <n v="1"/>
    <n v="0"/>
    <n v="0"/>
    <x v="0"/>
    <x v="0"/>
    <m/>
    <m/>
    <m/>
    <m/>
    <m/>
    <m/>
    <n v="24.608271599999998"/>
    <m/>
    <m/>
    <m/>
    <m/>
    <m/>
    <m/>
    <m/>
    <m/>
    <m/>
    <m/>
    <m/>
    <s v="497297,13"/>
    <s v="6100652,8"/>
    <n v="24.608271599999998"/>
    <n v="0"/>
    <n v="0"/>
  </r>
  <r>
    <n v="310"/>
    <x v="274"/>
    <s v=""/>
    <x v="668"/>
    <n v="2018"/>
    <n v="66211118"/>
    <x v="119"/>
    <x v="272"/>
    <x v="273"/>
    <n v="6240"/>
    <s v="Løgumkloster"/>
    <n v="550"/>
    <n v="104"/>
    <x v="111"/>
    <m/>
    <s v="FJ"/>
    <s v="Fjernvarmeværk"/>
    <n v="353000"/>
    <n v="350030"/>
    <x v="396"/>
    <x v="3"/>
    <s v="fvv"/>
    <d v="2015-07-01T00:00:00"/>
    <m/>
    <n v="10"/>
    <n v="0"/>
    <n v="10"/>
    <x v="2774"/>
    <n v="30.578399999999998"/>
    <n v="30.578399999999998"/>
    <n v="0"/>
    <n v="0"/>
    <n v="1"/>
    <n v="0"/>
    <n v="0"/>
    <x v="0"/>
    <x v="0"/>
    <m/>
    <m/>
    <m/>
    <m/>
    <m/>
    <m/>
    <m/>
    <m/>
    <m/>
    <m/>
    <m/>
    <m/>
    <m/>
    <m/>
    <m/>
    <n v="30.578400000000002"/>
    <m/>
    <m/>
    <s v="497297,13"/>
    <s v="6100652,8"/>
    <n v="0"/>
    <n v="30.578400000000002"/>
    <n v="0"/>
  </r>
  <r>
    <n v="310"/>
    <x v="274"/>
    <s v=""/>
    <x v="669"/>
    <n v="2018"/>
    <n v="66211118"/>
    <x v="119"/>
    <x v="272"/>
    <x v="273"/>
    <n v="6240"/>
    <s v="Løgumkloster"/>
    <n v="550"/>
    <n v="104"/>
    <x v="111"/>
    <m/>
    <s v="FJ"/>
    <s v="Fjernvarmeværk"/>
    <n v="353000"/>
    <n v="350030"/>
    <x v="397"/>
    <x v="4"/>
    <s v="fvv"/>
    <d v="2015-10-01T00:00:00"/>
    <m/>
    <n v="0.3"/>
    <n v="0"/>
    <n v="1.3"/>
    <x v="2775"/>
    <n v="2.1132"/>
    <n v="2.1132"/>
    <n v="0"/>
    <n v="0"/>
    <n v="1"/>
    <n v="0"/>
    <n v="0"/>
    <x v="0"/>
    <x v="0"/>
    <m/>
    <m/>
    <m/>
    <m/>
    <m/>
    <m/>
    <m/>
    <m/>
    <m/>
    <m/>
    <m/>
    <m/>
    <m/>
    <m/>
    <m/>
    <m/>
    <m/>
    <n v="0.46079999999999999"/>
    <s v="497297,13"/>
    <s v="6100652,8"/>
    <n v="0"/>
    <n v="0"/>
    <n v="0.46079999999999999"/>
  </r>
  <r>
    <n v="313"/>
    <x v="275"/>
    <s v=""/>
    <x v="670"/>
    <n v="2018"/>
    <n v="41524111"/>
    <x v="120"/>
    <x v="273"/>
    <x v="274"/>
    <n v="8723"/>
    <s v="Løsning"/>
    <n v="766"/>
    <n v="147"/>
    <x v="112"/>
    <m/>
    <s v="FJ"/>
    <s v="Fjernvarmeværk"/>
    <n v="353000"/>
    <n v="350030"/>
    <x v="398"/>
    <x v="0"/>
    <s v="fvv"/>
    <d v="1992-01-01T00:00:00"/>
    <m/>
    <n v="12"/>
    <n v="0"/>
    <n v="12"/>
    <x v="2776"/>
    <n v="17.017199999999999"/>
    <n v="17.017199999999999"/>
    <n v="0"/>
    <n v="0"/>
    <n v="1"/>
    <n v="0"/>
    <n v="0"/>
    <x v="0"/>
    <x v="0"/>
    <m/>
    <m/>
    <m/>
    <m/>
    <m/>
    <m/>
    <n v="16.663046399999999"/>
    <m/>
    <m/>
    <m/>
    <m/>
    <m/>
    <m/>
    <m/>
    <m/>
    <m/>
    <m/>
    <m/>
    <s v="543773,48"/>
    <s v="6184512,18"/>
    <n v="16.663046399999999"/>
    <n v="0"/>
    <n v="0"/>
  </r>
  <r>
    <n v="313"/>
    <x v="275"/>
    <s v=""/>
    <x v="671"/>
    <n v="2018"/>
    <n v="41524111"/>
    <x v="120"/>
    <x v="273"/>
    <x v="274"/>
    <n v="8723"/>
    <s v="Løsning"/>
    <n v="766"/>
    <n v="147"/>
    <x v="112"/>
    <m/>
    <s v="FJ"/>
    <s v="Fjernvarmeværk"/>
    <n v="353000"/>
    <n v="350030"/>
    <x v="331"/>
    <x v="0"/>
    <s v="fvv"/>
    <d v="2016-10-18T00:00:00"/>
    <m/>
    <n v="2.6"/>
    <n v="0"/>
    <n v="3.3"/>
    <x v="2777"/>
    <n v="60.094799999999999"/>
    <n v="60.094799999999999"/>
    <n v="0"/>
    <n v="0"/>
    <n v="1"/>
    <n v="0"/>
    <n v="0"/>
    <x v="0"/>
    <x v="0"/>
    <m/>
    <m/>
    <m/>
    <m/>
    <m/>
    <m/>
    <m/>
    <m/>
    <m/>
    <m/>
    <n v="57.527000000000001"/>
    <m/>
    <m/>
    <m/>
    <m/>
    <m/>
    <m/>
    <m/>
    <s v="543773,48"/>
    <s v="6184512,18"/>
    <n v="0"/>
    <n v="57.527000000000001"/>
    <n v="0"/>
  </r>
  <r>
    <n v="314"/>
    <x v="276"/>
    <s v=""/>
    <x v="672"/>
    <n v="2018"/>
    <n v="31220319"/>
    <x v="121"/>
    <x v="274"/>
    <x v="275"/>
    <n v="5960"/>
    <s v="Marstal"/>
    <n v="492"/>
    <n v="80"/>
    <x v="113"/>
    <m/>
    <s v="FJ"/>
    <s v="Fjernvarmeværk"/>
    <n v="353000"/>
    <n v="350030"/>
    <x v="399"/>
    <x v="0"/>
    <s v="fvv"/>
    <d v="1997-01-01T00:00:00"/>
    <m/>
    <n v="18.3"/>
    <n v="0"/>
    <n v="17.75"/>
    <x v="2778"/>
    <n v="15.782400000000001"/>
    <n v="15.782400000000001"/>
    <n v="0"/>
    <n v="0"/>
    <n v="1"/>
    <n v="0"/>
    <n v="0"/>
    <x v="0"/>
    <x v="0"/>
    <m/>
    <m/>
    <m/>
    <m/>
    <m/>
    <m/>
    <m/>
    <m/>
    <m/>
    <m/>
    <m/>
    <m/>
    <m/>
    <n v="16.8674"/>
    <m/>
    <m/>
    <m/>
    <m/>
    <s v="597238,94"/>
    <s v="6079662,05"/>
    <n v="0"/>
    <n v="16.8674"/>
    <n v="0"/>
  </r>
  <r>
    <n v="314"/>
    <x v="277"/>
    <s v=""/>
    <x v="673"/>
    <n v="2018"/>
    <n v="31220319"/>
    <x v="121"/>
    <x v="275"/>
    <x v="276"/>
    <n v="5960"/>
    <s v="Marstal"/>
    <n v="492"/>
    <n v="80"/>
    <x v="113"/>
    <m/>
    <s v="FJ"/>
    <s v="Fjernvarmeværk"/>
    <n v="353000"/>
    <n v="350030"/>
    <x v="400"/>
    <x v="3"/>
    <s v="fvv"/>
    <d v="1997-01-01T00:00:00"/>
    <m/>
    <n v="11.8"/>
    <n v="0"/>
    <n v="11.8"/>
    <x v="2779"/>
    <n v="28.418399999999998"/>
    <n v="28.418399999999998"/>
    <n v="0"/>
    <n v="0"/>
    <n v="1"/>
    <n v="0"/>
    <n v="0"/>
    <x v="0"/>
    <x v="0"/>
    <m/>
    <m/>
    <m/>
    <m/>
    <m/>
    <m/>
    <m/>
    <m/>
    <m/>
    <m/>
    <m/>
    <m/>
    <m/>
    <m/>
    <m/>
    <n v="28.418400000000002"/>
    <m/>
    <m/>
    <s v="596612"/>
    <s v="6079599"/>
    <n v="0"/>
    <n v="28.418400000000002"/>
    <n v="0"/>
  </r>
  <r>
    <n v="314"/>
    <x v="277"/>
    <s v=""/>
    <x v="2878"/>
    <n v="2018"/>
    <n v="31220319"/>
    <x v="121"/>
    <x v="275"/>
    <x v="276"/>
    <n v="5960"/>
    <s v="Marstal"/>
    <n v="492"/>
    <n v="80"/>
    <x v="113"/>
    <m/>
    <s v="FJ"/>
    <s v="Fjernvarmeværk"/>
    <n v="353000"/>
    <n v="350030"/>
    <x v="1458"/>
    <x v="3"/>
    <s v="fvv"/>
    <d v="1996-06-01T00:00:00"/>
    <m/>
    <n v="0"/>
    <n v="0"/>
    <n v="0"/>
    <x v="21"/>
    <n v="0"/>
    <n v="0"/>
    <n v="0"/>
    <n v="0"/>
    <n v="1"/>
    <n v="0"/>
    <n v="0"/>
    <x v="0"/>
    <x v="0"/>
    <m/>
    <m/>
    <m/>
    <m/>
    <m/>
    <m/>
    <m/>
    <m/>
    <m/>
    <m/>
    <m/>
    <m/>
    <m/>
    <m/>
    <m/>
    <n v="0"/>
    <m/>
    <m/>
    <s v="596612"/>
    <s v="6079599"/>
    <n v="0"/>
    <n v="0"/>
    <n v="0"/>
  </r>
  <r>
    <n v="314"/>
    <x v="278"/>
    <s v=""/>
    <x v="674"/>
    <n v="2018"/>
    <n v="31220319"/>
    <x v="121"/>
    <x v="276"/>
    <x v="277"/>
    <n v="5960"/>
    <s v="Marstal"/>
    <n v="492"/>
    <n v="80"/>
    <x v="113"/>
    <m/>
    <s v="DC"/>
    <s v="Decentralt værk"/>
    <n v="353000"/>
    <n v="350030"/>
    <x v="401"/>
    <x v="8"/>
    <s v="kvt"/>
    <d v="2012-10-01T00:00:00"/>
    <m/>
    <n v="4.5"/>
    <n v="0.75"/>
    <n v="4"/>
    <x v="2780"/>
    <n v="52.991999999999997"/>
    <n v="52.991999999999997"/>
    <n v="0.77128560000000002"/>
    <n v="0.77128560000000002"/>
    <n v="0.45760235433095342"/>
    <n v="0.54239764566904658"/>
    <n v="0"/>
    <x v="0"/>
    <x v="0"/>
    <m/>
    <m/>
    <m/>
    <m/>
    <m/>
    <m/>
    <m/>
    <m/>
    <m/>
    <m/>
    <n v="57.901800000000001"/>
    <m/>
    <m/>
    <m/>
    <m/>
    <m/>
    <m/>
    <m/>
    <s v="596648,06"/>
    <s v="6079513,91"/>
    <n v="0"/>
    <n v="57.901800000000001"/>
    <n v="0"/>
  </r>
  <r>
    <n v="314"/>
    <x v="278"/>
    <s v=""/>
    <x v="675"/>
    <n v="2018"/>
    <n v="31220319"/>
    <x v="121"/>
    <x v="276"/>
    <x v="277"/>
    <n v="5960"/>
    <s v="Marstal"/>
    <n v="492"/>
    <n v="80"/>
    <x v="113"/>
    <m/>
    <s v="DC"/>
    <s v="Decentralt værk"/>
    <n v="353000"/>
    <n v="350030"/>
    <x v="402"/>
    <x v="4"/>
    <s v="fvv"/>
    <d v="2012-09-01T00:00:00"/>
    <m/>
    <n v="0.5"/>
    <n v="0"/>
    <n v="1.5"/>
    <x v="2781"/>
    <n v="6.1559999999999997"/>
    <n v="6.1559999999999997"/>
    <n v="0"/>
    <n v="0"/>
    <n v="1"/>
    <n v="0"/>
    <n v="0"/>
    <x v="0"/>
    <x v="0"/>
    <m/>
    <m/>
    <m/>
    <m/>
    <m/>
    <m/>
    <m/>
    <m/>
    <m/>
    <m/>
    <m/>
    <m/>
    <m/>
    <m/>
    <m/>
    <m/>
    <m/>
    <n v="1.7567999999999999"/>
    <s v="596648,06"/>
    <s v="6079513,91"/>
    <n v="0"/>
    <n v="0"/>
    <n v="1.7567999999999999"/>
  </r>
  <r>
    <n v="314"/>
    <x v="279"/>
    <s v=""/>
    <x v="676"/>
    <n v="2018"/>
    <n v="31220319"/>
    <x v="121"/>
    <x v="277"/>
    <x v="278"/>
    <n v="5960"/>
    <s v="Marstal"/>
    <n v="492"/>
    <n v="80"/>
    <x v="113"/>
    <m/>
    <s v="FJ"/>
    <s v="Fjernvarmeværk"/>
    <n v="353000"/>
    <n v="350030"/>
    <x v="403"/>
    <x v="3"/>
    <s v="fvv"/>
    <d v="2012-07-01T00:00:00"/>
    <m/>
    <n v="10.6"/>
    <n v="0"/>
    <n v="10.6"/>
    <x v="160"/>
    <n v="21.9528"/>
    <n v="21.9528"/>
    <n v="0"/>
    <n v="0"/>
    <n v="1"/>
    <n v="0"/>
    <n v="0"/>
    <x v="0"/>
    <x v="0"/>
    <m/>
    <m/>
    <m/>
    <m/>
    <m/>
    <m/>
    <m/>
    <m/>
    <m/>
    <m/>
    <m/>
    <m/>
    <m/>
    <m/>
    <m/>
    <n v="21.9528"/>
    <m/>
    <m/>
    <s v="596342,31"/>
    <s v="6079365,29"/>
    <n v="0"/>
    <n v="21.9528"/>
    <n v="0"/>
  </r>
  <r>
    <n v="315"/>
    <x v="280"/>
    <s v=""/>
    <x v="677"/>
    <n v="2018"/>
    <n v="36450819"/>
    <x v="122"/>
    <x v="278"/>
    <x v="279"/>
    <n v="8340"/>
    <s v="Malling"/>
    <n v="751"/>
    <n v="206"/>
    <x v="69"/>
    <m/>
    <s v="FJ"/>
    <s v="Fjernvarmeværk"/>
    <n v="353000"/>
    <n v="350030"/>
    <x v="404"/>
    <x v="0"/>
    <s v="fvv"/>
    <d v="1964-01-01T00:00:00"/>
    <m/>
    <n v="12.1"/>
    <n v="0"/>
    <n v="12.1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74265"/>
    <s v="6211283"/>
    <n v="0"/>
    <n v="0"/>
    <n v="0"/>
  </r>
  <r>
    <n v="316"/>
    <x v="281"/>
    <s v=""/>
    <x v="678"/>
    <n v="2018"/>
    <n v="57871628"/>
    <x v="123"/>
    <x v="279"/>
    <x v="280"/>
    <n v="9550"/>
    <s v="Mariager"/>
    <n v="846"/>
    <n v="210"/>
    <x v="114"/>
    <m/>
    <s v="FJ"/>
    <s v="Fjernvarmeværk"/>
    <n v="353000"/>
    <n v="350030"/>
    <x v="184"/>
    <x v="0"/>
    <s v="fvv"/>
    <d v="1996-10-01T00:00:00"/>
    <m/>
    <n v="7"/>
    <n v="0"/>
    <n v="6.3"/>
    <x v="2782"/>
    <n v="78.368399999999994"/>
    <n v="78.368399999999994"/>
    <n v="0"/>
    <n v="0"/>
    <n v="1"/>
    <n v="0"/>
    <n v="0"/>
    <x v="0"/>
    <x v="0"/>
    <m/>
    <m/>
    <m/>
    <m/>
    <m/>
    <m/>
    <m/>
    <m/>
    <m/>
    <m/>
    <m/>
    <n v="78.355800000000002"/>
    <m/>
    <m/>
    <m/>
    <m/>
    <m/>
    <m/>
    <s v="559584,9"/>
    <s v="6277234,35"/>
    <n v="0"/>
    <n v="78.355800000000002"/>
    <n v="0"/>
  </r>
  <r>
    <n v="316"/>
    <x v="281"/>
    <s v=""/>
    <x v="679"/>
    <n v="2018"/>
    <n v="57871628"/>
    <x v="123"/>
    <x v="279"/>
    <x v="280"/>
    <n v="9550"/>
    <s v="Mariager"/>
    <n v="846"/>
    <n v="210"/>
    <x v="114"/>
    <m/>
    <s v="FJ"/>
    <s v="Fjernvarmeværk"/>
    <n v="353000"/>
    <n v="350030"/>
    <x v="145"/>
    <x v="0"/>
    <s v="fvv"/>
    <d v="1987-11-01T00:00:00"/>
    <m/>
    <n v="3.5"/>
    <n v="0"/>
    <n v="3.15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59584,9"/>
    <s v="6277234,35"/>
    <n v="0"/>
    <n v="0"/>
    <n v="0"/>
  </r>
  <r>
    <n v="316"/>
    <x v="281"/>
    <s v=""/>
    <x v="680"/>
    <n v="2018"/>
    <n v="57871628"/>
    <x v="123"/>
    <x v="279"/>
    <x v="280"/>
    <n v="9550"/>
    <s v="Mariager"/>
    <n v="846"/>
    <n v="210"/>
    <x v="114"/>
    <m/>
    <s v="FJ"/>
    <s v="Fjernvarmeværk"/>
    <n v="353000"/>
    <n v="350030"/>
    <x v="146"/>
    <x v="0"/>
    <s v="fvv"/>
    <d v="1987-11-01T00:00:00"/>
    <m/>
    <n v="2.8"/>
    <n v="0"/>
    <n v="2.5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59584,9"/>
    <s v="6277234,35"/>
    <n v="0"/>
    <n v="0"/>
    <n v="0"/>
  </r>
  <r>
    <n v="316"/>
    <x v="281"/>
    <s v=""/>
    <x v="681"/>
    <n v="2018"/>
    <n v="57871628"/>
    <x v="123"/>
    <x v="279"/>
    <x v="280"/>
    <n v="9550"/>
    <s v="Mariager"/>
    <n v="846"/>
    <n v="210"/>
    <x v="114"/>
    <m/>
    <s v="FJ"/>
    <s v="Fjernvarmeværk"/>
    <n v="353000"/>
    <n v="350030"/>
    <x v="405"/>
    <x v="0"/>
    <s v="fvv"/>
    <d v="2003-12-08T00:00:00"/>
    <m/>
    <n v="5.6"/>
    <n v="0"/>
    <n v="5"/>
    <x v="2783"/>
    <n v="62.5824"/>
    <n v="62.5824"/>
    <n v="0"/>
    <n v="0"/>
    <n v="1"/>
    <n v="0"/>
    <n v="0"/>
    <x v="0"/>
    <x v="0"/>
    <m/>
    <m/>
    <m/>
    <m/>
    <m/>
    <m/>
    <m/>
    <m/>
    <m/>
    <m/>
    <m/>
    <n v="62.576028000000001"/>
    <m/>
    <m/>
    <m/>
    <m/>
    <m/>
    <m/>
    <s v="559584,9"/>
    <s v="6277234,35"/>
    <n v="0"/>
    <n v="62.576028000000001"/>
    <n v="0"/>
  </r>
  <r>
    <n v="319"/>
    <x v="282"/>
    <s v=""/>
    <x v="682"/>
    <n v="2018"/>
    <n v="14324100"/>
    <x v="124"/>
    <x v="280"/>
    <x v="281"/>
    <n v="9280"/>
    <s v="Storvorde"/>
    <n v="851"/>
    <n v="314"/>
    <x v="115"/>
    <m/>
    <s v="DC"/>
    <s v="Decentralt værk"/>
    <n v="351100"/>
    <n v="350010"/>
    <x v="406"/>
    <x v="1"/>
    <s v="kvt"/>
    <d v="1991-01-01T00:00:00"/>
    <m/>
    <n v="2.9"/>
    <n v="1"/>
    <n v="1.7"/>
    <x v="2784"/>
    <n v="0.70955999999999997"/>
    <n v="0.70955999999999997"/>
    <n v="0.43128"/>
    <n v="0.43128"/>
    <n v="0.26413971664281233"/>
    <n v="0.73586028335718767"/>
    <n v="0"/>
    <x v="0"/>
    <x v="0"/>
    <m/>
    <m/>
    <m/>
    <m/>
    <m/>
    <m/>
    <n v="1.3431528000000001"/>
    <m/>
    <m/>
    <m/>
    <m/>
    <m/>
    <m/>
    <m/>
    <m/>
    <m/>
    <m/>
    <m/>
    <s v="574151"/>
    <s v="6314097"/>
    <n v="1.3431528000000001"/>
    <n v="0"/>
    <n v="0"/>
  </r>
  <r>
    <n v="319"/>
    <x v="282"/>
    <s v=""/>
    <x v="683"/>
    <n v="2018"/>
    <n v="14324100"/>
    <x v="124"/>
    <x v="280"/>
    <x v="281"/>
    <n v="9280"/>
    <s v="Storvorde"/>
    <n v="851"/>
    <n v="314"/>
    <x v="115"/>
    <m/>
    <s v="DC"/>
    <s v="Decentralt værk"/>
    <n v="351100"/>
    <n v="350010"/>
    <x v="407"/>
    <x v="1"/>
    <s v="kvt"/>
    <d v="1991-01-01T00:00:00"/>
    <m/>
    <n v="2.9"/>
    <n v="1"/>
    <n v="1.7"/>
    <x v="2785"/>
    <n v="0.73080000000000001"/>
    <n v="0.73080000000000001"/>
    <n v="0.32328000000000001"/>
    <n v="0.32328000000000001"/>
    <n v="0.35364375008710436"/>
    <n v="0.64635624991289564"/>
    <n v="0"/>
    <x v="0"/>
    <x v="0"/>
    <m/>
    <m/>
    <m/>
    <m/>
    <m/>
    <m/>
    <n v="1.0332431999999998"/>
    <m/>
    <m/>
    <m/>
    <m/>
    <m/>
    <m/>
    <m/>
    <m/>
    <m/>
    <m/>
    <m/>
    <s v="574151"/>
    <s v="6314097"/>
    <n v="1.0332431999999998"/>
    <n v="0"/>
    <n v="0"/>
  </r>
  <r>
    <n v="319"/>
    <x v="282"/>
    <s v=""/>
    <x v="684"/>
    <n v="2018"/>
    <n v="14324100"/>
    <x v="124"/>
    <x v="280"/>
    <x v="281"/>
    <n v="9280"/>
    <s v="Storvorde"/>
    <n v="851"/>
    <n v="314"/>
    <x v="115"/>
    <m/>
    <s v="DC"/>
    <s v="Decentralt værk"/>
    <n v="351100"/>
    <n v="350010"/>
    <x v="56"/>
    <x v="0"/>
    <s v="fvv"/>
    <d v="2012-01-01T00:00:00"/>
    <m/>
    <n v="3"/>
    <n v="0"/>
    <n v="1.7"/>
    <x v="2786"/>
    <n v="5.5861200000000002"/>
    <n v="5.5861200000000002"/>
    <n v="0"/>
    <n v="0"/>
    <n v="1"/>
    <n v="0"/>
    <n v="0"/>
    <x v="0"/>
    <x v="0"/>
    <m/>
    <m/>
    <m/>
    <m/>
    <m/>
    <m/>
    <n v="5.7315456000000005"/>
    <m/>
    <m/>
    <m/>
    <m/>
    <m/>
    <m/>
    <m/>
    <m/>
    <m/>
    <m/>
    <m/>
    <s v="574151"/>
    <s v="6314097"/>
    <n v="5.7315456000000005"/>
    <n v="0"/>
    <n v="0"/>
  </r>
  <r>
    <n v="319"/>
    <x v="282"/>
    <s v=""/>
    <x v="685"/>
    <n v="2018"/>
    <n v="14324100"/>
    <x v="124"/>
    <x v="280"/>
    <x v="281"/>
    <n v="9280"/>
    <s v="Storvorde"/>
    <n v="851"/>
    <n v="314"/>
    <x v="115"/>
    <m/>
    <s v="DC"/>
    <s v="Decentralt værk"/>
    <n v="351100"/>
    <n v="350010"/>
    <x v="408"/>
    <x v="3"/>
    <s v="fvv"/>
    <d v="2013-08-01T00:00:00"/>
    <m/>
    <n v="3.85"/>
    <n v="0"/>
    <n v="3.85"/>
    <x v="2787"/>
    <n v="9.1202400000000008"/>
    <n v="9.1202400000000008"/>
    <n v="0"/>
    <n v="0"/>
    <n v="1"/>
    <n v="0"/>
    <n v="0"/>
    <x v="0"/>
    <x v="0"/>
    <m/>
    <m/>
    <m/>
    <m/>
    <m/>
    <m/>
    <m/>
    <m/>
    <m/>
    <m/>
    <m/>
    <m/>
    <m/>
    <m/>
    <m/>
    <n v="9.120239999999999"/>
    <m/>
    <m/>
    <s v="574151"/>
    <s v="6314097"/>
    <n v="0"/>
    <n v="9.120239999999999"/>
    <n v="0"/>
  </r>
  <r>
    <n v="321"/>
    <x v="283"/>
    <s v=""/>
    <x v="686"/>
    <n v="2018"/>
    <n v="33171412"/>
    <x v="125"/>
    <x v="281"/>
    <x v="282"/>
    <n v="9632"/>
    <s v="Møldrup"/>
    <n v="791"/>
    <n v="247"/>
    <x v="116"/>
    <m/>
    <s v="DC"/>
    <s v="Decentralt værk"/>
    <n v="353000"/>
    <n v="350030"/>
    <x v="56"/>
    <x v="0"/>
    <s v="fvv"/>
    <d v="1987-01-01T00:00:00"/>
    <m/>
    <n v="8.4"/>
    <n v="0"/>
    <n v="7"/>
    <x v="2788"/>
    <n v="24.762239999999998"/>
    <n v="24.602399999999999"/>
    <n v="0"/>
    <n v="0"/>
    <n v="1"/>
    <n v="0"/>
    <n v="0"/>
    <x v="0"/>
    <x v="0"/>
    <m/>
    <m/>
    <m/>
    <m/>
    <m/>
    <m/>
    <n v="24.384769199999997"/>
    <m/>
    <m/>
    <m/>
    <m/>
    <m/>
    <m/>
    <m/>
    <m/>
    <m/>
    <m/>
    <m/>
    <s v="530695"/>
    <s v="6274927"/>
    <n v="24.384769199999997"/>
    <n v="0"/>
    <n v="0"/>
  </r>
  <r>
    <n v="321"/>
    <x v="283"/>
    <s v=""/>
    <x v="687"/>
    <n v="2018"/>
    <n v="33171412"/>
    <x v="125"/>
    <x v="281"/>
    <x v="282"/>
    <n v="9632"/>
    <s v="Møldrup"/>
    <n v="791"/>
    <n v="247"/>
    <x v="116"/>
    <m/>
    <s v="DC"/>
    <s v="Decentralt værk"/>
    <n v="353000"/>
    <n v="350030"/>
    <x v="409"/>
    <x v="1"/>
    <s v="kvt"/>
    <d v="1996-12-01T00:00:00"/>
    <m/>
    <n v="4.5999999999999996"/>
    <n v="1.8"/>
    <n v="2.7"/>
    <x v="2789"/>
    <n v="22.44528"/>
    <n v="22.290479999999999"/>
    <n v="15.505559999999999"/>
    <n v="15.369120000000001"/>
    <n v="0.27823184350686009"/>
    <n v="0.72176815649313997"/>
    <n v="0"/>
    <x v="0"/>
    <x v="0"/>
    <m/>
    <m/>
    <m/>
    <m/>
    <m/>
    <m/>
    <n v="40.335569999999997"/>
    <m/>
    <m/>
    <m/>
    <m/>
    <m/>
    <m/>
    <m/>
    <m/>
    <m/>
    <m/>
    <m/>
    <s v="530695"/>
    <s v="6274927"/>
    <n v="40.335569999999997"/>
    <n v="0"/>
    <n v="0"/>
  </r>
  <r>
    <n v="322"/>
    <x v="284"/>
    <s v=""/>
    <x v="688"/>
    <n v="2018"/>
    <n v="44424010"/>
    <x v="126"/>
    <x v="282"/>
    <x v="283"/>
    <n v="7100"/>
    <s v="Vejle"/>
    <n v="630"/>
    <n v="81"/>
    <x v="20"/>
    <n v="1"/>
    <s v="FJ"/>
    <s v="Fjernvarmeværk"/>
    <n v="353000"/>
    <n v="350030"/>
    <x v="76"/>
    <x v="0"/>
    <s v="fvv"/>
    <d v="1980-01-01T00:00:00"/>
    <m/>
    <n v="3.65"/>
    <n v="0"/>
    <n v="3.65"/>
    <x v="21"/>
    <n v="0"/>
    <n v="0"/>
    <n v="0"/>
    <n v="0"/>
    <n v="1"/>
    <n v="0"/>
    <n v="0"/>
    <x v="0"/>
    <x v="0"/>
    <m/>
    <m/>
    <m/>
    <n v="0"/>
    <m/>
    <m/>
    <n v="0"/>
    <m/>
    <m/>
    <m/>
    <m/>
    <m/>
    <m/>
    <m/>
    <m/>
    <m/>
    <m/>
    <m/>
    <s v="534793,99"/>
    <s v="6171735,21"/>
    <n v="0"/>
    <n v="0"/>
    <n v="0"/>
  </r>
  <r>
    <n v="322"/>
    <x v="284"/>
    <s v=""/>
    <x v="689"/>
    <n v="2018"/>
    <n v="44424010"/>
    <x v="126"/>
    <x v="282"/>
    <x v="283"/>
    <n v="7100"/>
    <s v="Vejle"/>
    <n v="630"/>
    <n v="81"/>
    <x v="20"/>
    <n v="1"/>
    <s v="FJ"/>
    <s v="Fjernvarmeværk"/>
    <n v="353000"/>
    <n v="350030"/>
    <x v="4"/>
    <x v="0"/>
    <s v="fvv"/>
    <d v="1983-01-01T00:00:00"/>
    <m/>
    <n v="4.6500000000000004"/>
    <n v="0"/>
    <n v="4.6500000000000004"/>
    <x v="2790"/>
    <n v="1E-3"/>
    <n v="1E-3"/>
    <n v="0"/>
    <n v="0"/>
    <n v="1"/>
    <n v="0"/>
    <n v="0"/>
    <x v="0"/>
    <x v="0"/>
    <m/>
    <m/>
    <m/>
    <n v="7.8053120000000004E-2"/>
    <m/>
    <m/>
    <m/>
    <m/>
    <m/>
    <m/>
    <m/>
    <m/>
    <m/>
    <m/>
    <m/>
    <m/>
    <m/>
    <m/>
    <s v="534793,99"/>
    <s v="6171735,21"/>
    <n v="7.8053120000000004E-2"/>
    <n v="0"/>
    <n v="0"/>
  </r>
  <r>
    <n v="322"/>
    <x v="284"/>
    <s v=""/>
    <x v="690"/>
    <n v="2018"/>
    <n v="44424010"/>
    <x v="126"/>
    <x v="282"/>
    <x v="283"/>
    <n v="7100"/>
    <s v="Vejle"/>
    <n v="630"/>
    <n v="81"/>
    <x v="20"/>
    <n v="1"/>
    <s v="FJ"/>
    <s v="Fjernvarmeværk"/>
    <n v="353000"/>
    <n v="350030"/>
    <x v="6"/>
    <x v="0"/>
    <s v="fvv"/>
    <d v="1974-01-01T00:00:00"/>
    <m/>
    <n v="5.8"/>
    <n v="0"/>
    <n v="5.8"/>
    <x v="2791"/>
    <n v="5.85"/>
    <n v="5.85"/>
    <n v="0"/>
    <n v="0"/>
    <n v="1"/>
    <n v="0"/>
    <n v="0"/>
    <x v="0"/>
    <x v="0"/>
    <m/>
    <m/>
    <m/>
    <m/>
    <m/>
    <m/>
    <n v="6.2691948000000002"/>
    <m/>
    <m/>
    <m/>
    <m/>
    <m/>
    <m/>
    <m/>
    <m/>
    <m/>
    <m/>
    <m/>
    <s v="534793,99"/>
    <s v="6171735,21"/>
    <n v="6.2691948000000002"/>
    <n v="0"/>
    <n v="0"/>
  </r>
  <r>
    <n v="322"/>
    <x v="284"/>
    <s v=""/>
    <x v="691"/>
    <n v="2018"/>
    <n v="44424010"/>
    <x v="126"/>
    <x v="282"/>
    <x v="283"/>
    <n v="7100"/>
    <s v="Vejle"/>
    <n v="630"/>
    <n v="81"/>
    <x v="20"/>
    <n v="1"/>
    <s v="FJ"/>
    <s v="Fjernvarmeværk"/>
    <n v="353000"/>
    <n v="350030"/>
    <x v="410"/>
    <x v="0"/>
    <s v="fvv"/>
    <d v="1976-01-01T00:00:00"/>
    <m/>
    <n v="7.3"/>
    <n v="0"/>
    <n v="7.3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34793,99"/>
    <s v="6171735,21"/>
    <n v="0"/>
    <n v="0"/>
    <n v="0"/>
  </r>
  <r>
    <n v="323"/>
    <x v="285"/>
    <s v=""/>
    <x v="692"/>
    <n v="2018"/>
    <n v="35580913"/>
    <x v="127"/>
    <x v="283"/>
    <x v="284"/>
    <n v="8544"/>
    <s v="Mørke"/>
    <n v="706"/>
    <n v="218"/>
    <x v="117"/>
    <m/>
    <s v="FJ"/>
    <s v="Fjernvarmeværk"/>
    <n v="353000"/>
    <n v="350030"/>
    <x v="411"/>
    <x v="0"/>
    <s v="fvv"/>
    <d v="1964-07-01T00:00:00"/>
    <d v="2019-12-31T00:00:00"/>
    <n v="4"/>
    <n v="0"/>
    <n v="4.5"/>
    <x v="2792"/>
    <n v="41.069000000000003"/>
    <n v="41.069000000000003"/>
    <n v="0"/>
    <n v="0"/>
    <n v="1"/>
    <n v="0"/>
    <n v="0"/>
    <x v="0"/>
    <x v="0"/>
    <m/>
    <m/>
    <m/>
    <n v="0.53804999999999992"/>
    <m/>
    <m/>
    <m/>
    <m/>
    <m/>
    <m/>
    <m/>
    <m/>
    <n v="43.102499999999999"/>
    <m/>
    <m/>
    <m/>
    <m/>
    <m/>
    <s v="585117,91"/>
    <s v="6244335,25"/>
    <n v="0.53804999999999992"/>
    <n v="43.102499999999999"/>
    <n v="0"/>
  </r>
  <r>
    <n v="324"/>
    <x v="286"/>
    <s v=""/>
    <x v="693"/>
    <n v="2018"/>
    <n v="23234114"/>
    <x v="128"/>
    <x v="284"/>
    <x v="285"/>
    <n v="4440"/>
    <s v="Mørkøv"/>
    <n v="316"/>
    <n v="40"/>
    <x v="118"/>
    <m/>
    <s v="DC"/>
    <s v="Decentralt værk"/>
    <n v="353000"/>
    <n v="350030"/>
    <x v="412"/>
    <x v="0"/>
    <s v="fvv"/>
    <d v="1988-12-28T00:00:00"/>
    <m/>
    <n v="6.15"/>
    <n v="0"/>
    <n v="6.15"/>
    <x v="2793"/>
    <n v="8.8246800000000007"/>
    <n v="8.8246800000000007"/>
    <n v="0"/>
    <n v="0"/>
    <n v="1"/>
    <n v="0"/>
    <n v="0"/>
    <x v="0"/>
    <x v="0"/>
    <m/>
    <m/>
    <m/>
    <m/>
    <m/>
    <m/>
    <n v="9.4023468000000001"/>
    <m/>
    <m/>
    <m/>
    <m/>
    <m/>
    <m/>
    <m/>
    <m/>
    <m/>
    <m/>
    <m/>
    <s v="657558"/>
    <s v="6170207"/>
    <n v="9.4023468000000001"/>
    <n v="0"/>
    <n v="0"/>
  </r>
  <r>
    <n v="324"/>
    <x v="286"/>
    <s v=""/>
    <x v="694"/>
    <n v="2018"/>
    <n v="23234114"/>
    <x v="128"/>
    <x v="284"/>
    <x v="285"/>
    <n v="4440"/>
    <s v="Mørkøv"/>
    <n v="316"/>
    <n v="40"/>
    <x v="118"/>
    <m/>
    <s v="DC"/>
    <s v="Decentralt værk"/>
    <n v="353000"/>
    <n v="350030"/>
    <x v="1"/>
    <x v="1"/>
    <s v="kvt"/>
    <d v="1995-01-01T00:00:00"/>
    <m/>
    <n v="4.99"/>
    <n v="2.0499999999999998"/>
    <n v="2.6"/>
    <x v="2794"/>
    <n v="13.8492"/>
    <n v="13.8492"/>
    <n v="10.526400000000001"/>
    <n v="10.526400000000001"/>
    <n v="0.27578405255596689"/>
    <n v="0.72421594744403306"/>
    <n v="0"/>
    <x v="0"/>
    <x v="0"/>
    <m/>
    <m/>
    <m/>
    <m/>
    <m/>
    <m/>
    <n v="25.108776000000002"/>
    <m/>
    <m/>
    <m/>
    <m/>
    <m/>
    <m/>
    <m/>
    <m/>
    <m/>
    <m/>
    <m/>
    <s v="657558"/>
    <s v="6170207"/>
    <n v="25.108776000000002"/>
    <n v="0"/>
    <n v="0"/>
  </r>
  <r>
    <n v="324"/>
    <x v="286"/>
    <s v=""/>
    <x v="695"/>
    <n v="2018"/>
    <n v="23234114"/>
    <x v="128"/>
    <x v="284"/>
    <x v="285"/>
    <n v="4440"/>
    <s v="Mørkøv"/>
    <n v="316"/>
    <n v="40"/>
    <x v="118"/>
    <m/>
    <s v="DC"/>
    <s v="Decentralt værk"/>
    <n v="353000"/>
    <n v="350030"/>
    <x v="413"/>
    <x v="0"/>
    <s v="fvv"/>
    <d v="2016-06-02T00:00:00"/>
    <m/>
    <n v="1"/>
    <n v="0"/>
    <n v="1"/>
    <x v="2795"/>
    <n v="20.134440000000001"/>
    <n v="20.134440000000001"/>
    <n v="0"/>
    <n v="0"/>
    <n v="1"/>
    <n v="0"/>
    <n v="0"/>
    <x v="0"/>
    <x v="0"/>
    <m/>
    <m/>
    <m/>
    <m/>
    <m/>
    <m/>
    <m/>
    <m/>
    <m/>
    <m/>
    <m/>
    <m/>
    <n v="19.425000000000001"/>
    <m/>
    <m/>
    <m/>
    <m/>
    <m/>
    <s v="657558"/>
    <s v="6170207"/>
    <n v="0"/>
    <n v="19.425000000000001"/>
    <n v="0"/>
  </r>
  <r>
    <n v="333"/>
    <x v="287"/>
    <s v=""/>
    <x v="696"/>
    <n v="2018"/>
    <n v="68726018"/>
    <x v="129"/>
    <x v="285"/>
    <x v="286"/>
    <n v="9240"/>
    <s v="Nibe"/>
    <n v="851"/>
    <n v="306"/>
    <x v="119"/>
    <m/>
    <s v="DC"/>
    <s v="Decentralt værk"/>
    <n v="353000"/>
    <n v="350030"/>
    <x v="414"/>
    <x v="1"/>
    <s v="kvt"/>
    <d v="2011-10-07T00:00:00"/>
    <m/>
    <n v="2.61"/>
    <n v="1.06"/>
    <n v="1.55"/>
    <x v="2796"/>
    <n v="17.478000000000002"/>
    <n v="17.478000000000002"/>
    <n v="12.2616"/>
    <n v="12.2616"/>
    <n v="0.26320055123032027"/>
    <n v="0.73679944876967973"/>
    <n v="0"/>
    <x v="0"/>
    <x v="0"/>
    <m/>
    <m/>
    <m/>
    <m/>
    <m/>
    <m/>
    <n v="33.202818000000001"/>
    <m/>
    <m/>
    <m/>
    <m/>
    <m/>
    <m/>
    <m/>
    <m/>
    <m/>
    <m/>
    <m/>
    <s v="539786,78"/>
    <s v="6314973,57"/>
    <n v="33.202818000000001"/>
    <n v="0"/>
    <n v="0"/>
  </r>
  <r>
    <n v="333"/>
    <x v="287"/>
    <s v=""/>
    <x v="697"/>
    <n v="2018"/>
    <n v="68726018"/>
    <x v="129"/>
    <x v="285"/>
    <x v="286"/>
    <n v="9240"/>
    <s v="Nibe"/>
    <n v="851"/>
    <n v="306"/>
    <x v="119"/>
    <m/>
    <s v="DC"/>
    <s v="Decentralt værk"/>
    <n v="353000"/>
    <n v="350030"/>
    <x v="415"/>
    <x v="1"/>
    <s v="kvt"/>
    <d v="2016-06-20T00:00:00"/>
    <m/>
    <n v="2.8650000000000002"/>
    <n v="1.202"/>
    <n v="1.5"/>
    <x v="2797"/>
    <n v="24.026399999999999"/>
    <n v="24.026399999999999"/>
    <n v="17.8812"/>
    <n v="17.8812"/>
    <n v="0.27485810254834725"/>
    <n v="0.72514189745165281"/>
    <n v="0"/>
    <x v="0"/>
    <x v="0"/>
    <m/>
    <m/>
    <m/>
    <m/>
    <m/>
    <m/>
    <n v="43.706916"/>
    <m/>
    <m/>
    <m/>
    <m/>
    <m/>
    <m/>
    <m/>
    <m/>
    <m/>
    <m/>
    <m/>
    <s v="539786,78"/>
    <s v="6314973,57"/>
    <n v="43.706916"/>
    <n v="0"/>
    <n v="0"/>
  </r>
  <r>
    <n v="333"/>
    <x v="287"/>
    <s v=""/>
    <x v="698"/>
    <n v="2018"/>
    <n v="68726018"/>
    <x v="129"/>
    <x v="285"/>
    <x v="286"/>
    <n v="9240"/>
    <s v="Nibe"/>
    <n v="851"/>
    <n v="306"/>
    <x v="119"/>
    <m/>
    <s v="DC"/>
    <s v="Decentralt værk"/>
    <n v="353000"/>
    <n v="350030"/>
    <x v="279"/>
    <x v="1"/>
    <s v="kvt"/>
    <d v="2017-06-20T00:00:00"/>
    <m/>
    <n v="2.87"/>
    <n v="1.2"/>
    <n v="1.6"/>
    <x v="2798"/>
    <n v="22.4604"/>
    <n v="22.4604"/>
    <n v="16.498799999999999"/>
    <n v="16.498799999999999"/>
    <n v="0.2885023734973276"/>
    <n v="0.71149762650267245"/>
    <n v="0"/>
    <x v="0"/>
    <x v="0"/>
    <m/>
    <m/>
    <m/>
    <m/>
    <m/>
    <m/>
    <n v="38.925849599999999"/>
    <m/>
    <m/>
    <m/>
    <m/>
    <m/>
    <m/>
    <m/>
    <m/>
    <m/>
    <m/>
    <m/>
    <s v="539786,78"/>
    <s v="6314973,57"/>
    <n v="38.925849599999999"/>
    <n v="0"/>
    <n v="0"/>
  </r>
  <r>
    <n v="333"/>
    <x v="287"/>
    <s v=""/>
    <x v="699"/>
    <n v="2018"/>
    <n v="68726018"/>
    <x v="129"/>
    <x v="285"/>
    <x v="286"/>
    <n v="9240"/>
    <s v="Nibe"/>
    <n v="851"/>
    <n v="306"/>
    <x v="119"/>
    <m/>
    <s v="DC"/>
    <s v="Decentralt værk"/>
    <n v="353000"/>
    <n v="350030"/>
    <x v="13"/>
    <x v="0"/>
    <s v="fvv"/>
    <d v="1989-01-01T00:00:00"/>
    <m/>
    <n v="8.02"/>
    <n v="0"/>
    <n v="8.02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39786,78"/>
    <s v="6314973,57"/>
    <n v="0"/>
    <n v="0"/>
    <n v="0"/>
  </r>
  <r>
    <n v="333"/>
    <x v="287"/>
    <s v=""/>
    <x v="700"/>
    <n v="2018"/>
    <n v="68726018"/>
    <x v="129"/>
    <x v="285"/>
    <x v="286"/>
    <n v="9240"/>
    <s v="Nibe"/>
    <n v="851"/>
    <n v="306"/>
    <x v="119"/>
    <m/>
    <s v="DC"/>
    <s v="Decentralt værk"/>
    <n v="353000"/>
    <n v="350030"/>
    <x v="16"/>
    <x v="0"/>
    <s v="fvv"/>
    <d v="2003-11-01T00:00:00"/>
    <m/>
    <n v="10"/>
    <n v="0"/>
    <n v="11.5"/>
    <x v="2799"/>
    <n v="78.858000000000004"/>
    <n v="78.858000000000004"/>
    <n v="0"/>
    <n v="0"/>
    <n v="1"/>
    <n v="0"/>
    <n v="0"/>
    <x v="0"/>
    <x v="0"/>
    <m/>
    <m/>
    <m/>
    <m/>
    <m/>
    <m/>
    <n v="76.432633199999998"/>
    <m/>
    <m/>
    <m/>
    <m/>
    <m/>
    <m/>
    <m/>
    <m/>
    <m/>
    <m/>
    <m/>
    <s v="539786,78"/>
    <s v="6314973,57"/>
    <n v="76.432633199999998"/>
    <n v="0"/>
    <n v="0"/>
  </r>
  <r>
    <n v="333"/>
    <x v="287"/>
    <s v=""/>
    <x v="701"/>
    <n v="2018"/>
    <n v="68726018"/>
    <x v="129"/>
    <x v="285"/>
    <x v="286"/>
    <n v="9240"/>
    <s v="Nibe"/>
    <n v="851"/>
    <n v="306"/>
    <x v="119"/>
    <m/>
    <s v="DC"/>
    <s v="Decentralt værk"/>
    <n v="353000"/>
    <n v="350030"/>
    <x v="416"/>
    <x v="1"/>
    <s v="kvt"/>
    <d v="2013-12-19T00:00:00"/>
    <m/>
    <n v="2.7290000000000001"/>
    <n v="1.161"/>
    <n v="1.54"/>
    <x v="2800"/>
    <n v="19.367999999999999"/>
    <n v="19.367999999999999"/>
    <n v="15.012"/>
    <n v="15.012"/>
    <n v="0.26548419283429542"/>
    <n v="0.73451580716570453"/>
    <n v="0"/>
    <x v="0"/>
    <x v="0"/>
    <m/>
    <m/>
    <m/>
    <m/>
    <m/>
    <m/>
    <n v="36.476748000000001"/>
    <m/>
    <m/>
    <m/>
    <m/>
    <m/>
    <m/>
    <m/>
    <m/>
    <m/>
    <m/>
    <m/>
    <s v="539786,78"/>
    <s v="6314973,57"/>
    <n v="36.476748000000001"/>
    <n v="0"/>
    <n v="0"/>
  </r>
  <r>
    <n v="333"/>
    <x v="287"/>
    <s v=""/>
    <x v="703"/>
    <n v="2018"/>
    <n v="68726018"/>
    <x v="129"/>
    <x v="285"/>
    <x v="286"/>
    <n v="9240"/>
    <s v="Nibe"/>
    <n v="851"/>
    <n v="306"/>
    <x v="119"/>
    <m/>
    <s v="DC"/>
    <s v="Decentralt værk"/>
    <n v="353000"/>
    <n v="350030"/>
    <x v="418"/>
    <x v="1"/>
    <s v="kvt"/>
    <d v="2010-07-27T00:00:00"/>
    <m/>
    <n v="2.61"/>
    <n v="1.06"/>
    <n v="1.55"/>
    <x v="2801"/>
    <n v="14.821199999999999"/>
    <n v="14.821199999999999"/>
    <n v="9.9611999999999998"/>
    <n v="9.9611999999999998"/>
    <n v="0.2887795434379285"/>
    <n v="0.71122045656207145"/>
    <n v="0"/>
    <x v="0"/>
    <x v="0"/>
    <m/>
    <m/>
    <m/>
    <m/>
    <m/>
    <m/>
    <n v="25.66179"/>
    <m/>
    <m/>
    <m/>
    <m/>
    <m/>
    <m/>
    <m/>
    <m/>
    <m/>
    <m/>
    <m/>
    <s v="539786,78"/>
    <s v="6314973,57"/>
    <n v="25.66179"/>
    <n v="0"/>
    <n v="0"/>
  </r>
  <r>
    <n v="337"/>
    <x v="288"/>
    <s v=""/>
    <x v="704"/>
    <n v="2018"/>
    <n v="25535456"/>
    <x v="130"/>
    <x v="286"/>
    <x v="287"/>
    <n v="5800"/>
    <s v="Nyborg"/>
    <n v="450"/>
    <n v="82"/>
    <x v="102"/>
    <m/>
    <s v="FJ"/>
    <s v="Fjernvarmeværk"/>
    <n v="353000"/>
    <n v="350030"/>
    <x v="419"/>
    <x v="0"/>
    <s v="fvv"/>
    <d v="1964-09-01T00:00:00"/>
    <m/>
    <n v="25"/>
    <n v="0"/>
    <n v="25"/>
    <x v="2802"/>
    <n v="6.4151999999999996"/>
    <n v="6.4151999999999996"/>
    <n v="0"/>
    <n v="0"/>
    <n v="1"/>
    <n v="0"/>
    <n v="0"/>
    <x v="0"/>
    <x v="0"/>
    <m/>
    <m/>
    <m/>
    <m/>
    <m/>
    <m/>
    <m/>
    <m/>
    <m/>
    <m/>
    <m/>
    <m/>
    <m/>
    <n v="6.3798000000000004"/>
    <m/>
    <m/>
    <m/>
    <m/>
    <s v="613133"/>
    <s v="6131158"/>
    <n v="0"/>
    <n v="6.3798000000000004"/>
    <n v="0"/>
  </r>
  <r>
    <n v="337"/>
    <x v="289"/>
    <s v=""/>
    <x v="705"/>
    <n v="2018"/>
    <n v="25535456"/>
    <x v="130"/>
    <x v="287"/>
    <x v="288"/>
    <n v="5800"/>
    <s v="Nyborg"/>
    <n v="450"/>
    <n v="82"/>
    <x v="102"/>
    <m/>
    <s v="FJ"/>
    <s v="Fjernvarmeværk"/>
    <n v="353000"/>
    <n v="350030"/>
    <x v="420"/>
    <x v="0"/>
    <s v="fvv"/>
    <d v="1975-05-01T00:00:00"/>
    <m/>
    <n v="13"/>
    <n v="0"/>
    <n v="13"/>
    <x v="2803"/>
    <n v="9.1332000000000004"/>
    <n v="9.1332000000000004"/>
    <n v="0"/>
    <n v="0"/>
    <n v="1"/>
    <n v="0"/>
    <n v="0"/>
    <x v="0"/>
    <x v="0"/>
    <m/>
    <m/>
    <m/>
    <m/>
    <m/>
    <m/>
    <n v="1.7027999999999998E-2"/>
    <m/>
    <m/>
    <m/>
    <m/>
    <m/>
    <m/>
    <n v="9.6382999999999992"/>
    <m/>
    <m/>
    <m/>
    <m/>
    <s v="615103,42"/>
    <s v="6130116,8"/>
    <n v="1.7027999999999998E-2"/>
    <n v="9.6382999999999992"/>
    <n v="0"/>
  </r>
  <r>
    <n v="337"/>
    <x v="290"/>
    <s v=""/>
    <x v="706"/>
    <n v="2018"/>
    <n v="25535456"/>
    <x v="130"/>
    <x v="288"/>
    <x v="289"/>
    <n v="5800"/>
    <s v="Nyborg"/>
    <n v="450"/>
    <n v="82"/>
    <x v="102"/>
    <m/>
    <s v="FJ"/>
    <s v="Fjernvarmeværk"/>
    <n v="353000"/>
    <n v="350030"/>
    <x v="421"/>
    <x v="0"/>
    <s v="fvv"/>
    <d v="1973-10-01T00:00:00"/>
    <m/>
    <n v="18"/>
    <n v="0"/>
    <n v="18"/>
    <x v="2804"/>
    <n v="3.0960000000000001"/>
    <n v="3.0960000000000001"/>
    <n v="0"/>
    <n v="0"/>
    <n v="1"/>
    <n v="0"/>
    <n v="0"/>
    <x v="0"/>
    <x v="0"/>
    <m/>
    <m/>
    <m/>
    <m/>
    <m/>
    <m/>
    <m/>
    <m/>
    <m/>
    <m/>
    <m/>
    <m/>
    <m/>
    <n v="3.4643000000000002"/>
    <m/>
    <m/>
    <m/>
    <m/>
    <s v="613796,2"/>
    <s v="6133445,78"/>
    <n v="0"/>
    <n v="3.4643000000000002"/>
    <n v="0"/>
  </r>
  <r>
    <n v="337"/>
    <x v="291"/>
    <s v=""/>
    <x v="707"/>
    <n v="2018"/>
    <n v="25535456"/>
    <x v="130"/>
    <x v="289"/>
    <x v="290"/>
    <n v="5800"/>
    <s v="Nyborg"/>
    <n v="450"/>
    <n v="82"/>
    <x v="102"/>
    <m/>
    <s v="FJ"/>
    <s v="Fjernvarmeværk"/>
    <n v="353000"/>
    <n v="350030"/>
    <x v="422"/>
    <x v="0"/>
    <s v="fvv"/>
    <d v="1965-10-01T00:00:00"/>
    <m/>
    <n v="19"/>
    <n v="0"/>
    <n v="19"/>
    <x v="2805"/>
    <n v="6.6563999999999997"/>
    <n v="6.6563999999999997"/>
    <n v="0"/>
    <n v="0"/>
    <n v="1"/>
    <n v="0"/>
    <n v="0"/>
    <x v="0"/>
    <x v="0"/>
    <m/>
    <m/>
    <m/>
    <m/>
    <m/>
    <m/>
    <m/>
    <m/>
    <m/>
    <m/>
    <m/>
    <m/>
    <m/>
    <n v="7.1686999999999994"/>
    <m/>
    <m/>
    <m/>
    <m/>
    <s v="613804,14"/>
    <s v="6131730,6"/>
    <n v="0"/>
    <n v="7.1686999999999994"/>
    <n v="0"/>
  </r>
  <r>
    <n v="337"/>
    <x v="292"/>
    <s v=""/>
    <x v="708"/>
    <n v="2018"/>
    <n v="25535456"/>
    <x v="130"/>
    <x v="290"/>
    <x v="291"/>
    <n v="5540"/>
    <s v="Ullerslev"/>
    <n v="450"/>
    <n v="82"/>
    <x v="102"/>
    <m/>
    <s v="DC"/>
    <s v="Decentralt værk"/>
    <n v="351100"/>
    <n v="350010"/>
    <x v="423"/>
    <x v="1"/>
    <s v="kvt"/>
    <d v="1996-01-15T00:00:00"/>
    <m/>
    <n v="7.13"/>
    <n v="3.14"/>
    <n v="3.7"/>
    <x v="2806"/>
    <n v="2.6532"/>
    <n v="2.6532"/>
    <n v="2.2176"/>
    <n v="2.2176"/>
    <n v="0.2353189098061253"/>
    <n v="0.76468109019387476"/>
    <n v="0"/>
    <x v="0"/>
    <x v="0"/>
    <m/>
    <m/>
    <m/>
    <m/>
    <m/>
    <m/>
    <n v="5.6374560000000002"/>
    <m/>
    <m/>
    <m/>
    <m/>
    <m/>
    <m/>
    <m/>
    <m/>
    <m/>
    <m/>
    <m/>
    <s v="606085,41"/>
    <s v="6135435,05"/>
    <n v="5.6374560000000002"/>
    <n v="0"/>
    <n v="0"/>
  </r>
  <r>
    <n v="337"/>
    <x v="292"/>
    <s v=""/>
    <x v="710"/>
    <n v="2018"/>
    <n v="25535456"/>
    <x v="130"/>
    <x v="290"/>
    <x v="291"/>
    <n v="5540"/>
    <s v="Ullerslev"/>
    <n v="450"/>
    <n v="82"/>
    <x v="102"/>
    <m/>
    <s v="DC"/>
    <s v="Decentralt værk"/>
    <n v="351100"/>
    <n v="350010"/>
    <x v="116"/>
    <x v="0"/>
    <s v="fvv"/>
    <d v="1983-04-01T00:00:00"/>
    <m/>
    <n v="2.5"/>
    <n v="0"/>
    <n v="2.5"/>
    <x v="2807"/>
    <n v="8.2799999999999999E-2"/>
    <n v="8.2799999999999999E-2"/>
    <n v="0"/>
    <n v="0"/>
    <n v="1"/>
    <n v="0"/>
    <n v="0"/>
    <x v="0"/>
    <x v="0"/>
    <m/>
    <m/>
    <m/>
    <m/>
    <m/>
    <m/>
    <n v="8.276399999999999E-2"/>
    <m/>
    <m/>
    <m/>
    <m/>
    <m/>
    <m/>
    <m/>
    <m/>
    <m/>
    <m/>
    <m/>
    <s v="606085,41"/>
    <s v="6135435,05"/>
    <n v="8.276399999999999E-2"/>
    <n v="0"/>
    <n v="0"/>
  </r>
  <r>
    <n v="337"/>
    <x v="292"/>
    <s v=""/>
    <x v="711"/>
    <n v="2018"/>
    <n v="25535456"/>
    <x v="130"/>
    <x v="290"/>
    <x v="291"/>
    <n v="5540"/>
    <s v="Ullerslev"/>
    <n v="450"/>
    <n v="82"/>
    <x v="102"/>
    <m/>
    <s v="DC"/>
    <s v="Decentralt værk"/>
    <n v="351100"/>
    <n v="350010"/>
    <x v="342"/>
    <x v="0"/>
    <s v="fvv"/>
    <d v="2017-10-01T00:00:00"/>
    <m/>
    <n v="7"/>
    <n v="0"/>
    <n v="7"/>
    <x v="2808"/>
    <n v="0.50760000000000005"/>
    <n v="0.50760000000000005"/>
    <n v="0"/>
    <n v="0"/>
    <n v="1"/>
    <n v="0"/>
    <n v="0"/>
    <x v="0"/>
    <x v="0"/>
    <m/>
    <m/>
    <m/>
    <m/>
    <m/>
    <m/>
    <n v="0.5042664"/>
    <m/>
    <m/>
    <m/>
    <m/>
    <m/>
    <m/>
    <m/>
    <m/>
    <m/>
    <m/>
    <m/>
    <s v="606085,41"/>
    <s v="6135435,05"/>
    <n v="0.5042664"/>
    <n v="0"/>
    <n v="0"/>
  </r>
  <r>
    <n v="337"/>
    <x v="293"/>
    <s v=""/>
    <x v="712"/>
    <n v="2018"/>
    <n v="25535456"/>
    <x v="130"/>
    <x v="291"/>
    <x v="292"/>
    <n v="5800"/>
    <s v="Nyborg"/>
    <n v="450"/>
    <n v="82"/>
    <x v="102"/>
    <m/>
    <s v="FJ"/>
    <s v="Fjernvarmeværk"/>
    <n v="353000"/>
    <n v="350030"/>
    <x v="424"/>
    <x v="0"/>
    <s v="fvv"/>
    <d v="1970-03-01T00:00:00"/>
    <m/>
    <n v="11"/>
    <n v="0"/>
    <n v="11"/>
    <x v="2809"/>
    <n v="1.0800000000000001E-2"/>
    <n v="1.0800000000000001E-2"/>
    <n v="0"/>
    <n v="0"/>
    <n v="1"/>
    <n v="0"/>
    <n v="0"/>
    <x v="0"/>
    <x v="0"/>
    <m/>
    <m/>
    <m/>
    <m/>
    <m/>
    <m/>
    <n v="1.5246000000000001E-2"/>
    <m/>
    <m/>
    <m/>
    <m/>
    <m/>
    <m/>
    <m/>
    <m/>
    <m/>
    <m/>
    <m/>
    <s v="612065"/>
    <s v="6131194"/>
    <n v="1.5246000000000001E-2"/>
    <n v="0"/>
    <n v="0"/>
  </r>
  <r>
    <n v="337"/>
    <x v="294"/>
    <s v=""/>
    <x v="713"/>
    <n v="2018"/>
    <n v="25535456"/>
    <x v="130"/>
    <x v="292"/>
    <x v="293"/>
    <n v="5800"/>
    <s v="Nyborg"/>
    <n v="450"/>
    <n v="82"/>
    <x v="102"/>
    <m/>
    <s v="ER"/>
    <s v="Erhvervsværk"/>
    <n v="370000"/>
    <n v="370000"/>
    <x v="425"/>
    <x v="0"/>
    <s v="pvp"/>
    <d v="1982-11-01T00:00:00"/>
    <m/>
    <n v="0.59"/>
    <n v="0"/>
    <n v="0.59"/>
    <x v="2810"/>
    <n v="8.8308"/>
    <n v="4.7412000000000001"/>
    <n v="0"/>
    <n v="0"/>
    <n v="0.53689359967386874"/>
    <n v="0"/>
    <n v="0.46310640032613126"/>
    <x v="0"/>
    <x v="0"/>
    <m/>
    <m/>
    <m/>
    <m/>
    <m/>
    <m/>
    <m/>
    <m/>
    <n v="8.8984470000000009"/>
    <m/>
    <m/>
    <m/>
    <m/>
    <m/>
    <m/>
    <m/>
    <m/>
    <m/>
    <s v="615011,88"/>
    <s v="6130031,63"/>
    <n v="0"/>
    <n v="8.8984470000000009"/>
    <n v="0"/>
  </r>
  <r>
    <n v="337"/>
    <x v="295"/>
    <s v=""/>
    <x v="714"/>
    <n v="2018"/>
    <n v="25535456"/>
    <x v="130"/>
    <x v="293"/>
    <x v="294"/>
    <n v="5540"/>
    <s v="Ullerslev"/>
    <n v="450"/>
    <n v="92"/>
    <x v="120"/>
    <m/>
    <s v="LO"/>
    <s v="Lokalt værk"/>
    <n v="162400"/>
    <n v="160000"/>
    <x v="426"/>
    <x v="6"/>
    <s v="pvp"/>
    <d v="2011-12-01T00:00:00"/>
    <m/>
    <n v="0.9"/>
    <n v="0"/>
    <n v="0.9"/>
    <x v="2811"/>
    <n v="12.635999999999999"/>
    <n v="12.635999999999999"/>
    <n v="0"/>
    <n v="0"/>
    <n v="1"/>
    <n v="0"/>
    <n v="0"/>
    <x v="0"/>
    <x v="0"/>
    <m/>
    <m/>
    <m/>
    <m/>
    <m/>
    <m/>
    <m/>
    <m/>
    <m/>
    <m/>
    <m/>
    <m/>
    <m/>
    <m/>
    <n v="12.635999999999999"/>
    <m/>
    <m/>
    <m/>
    <s v="605610,5"/>
    <s v="6135293,52"/>
    <n v="0"/>
    <n v="12.635999999999999"/>
    <n v="0"/>
  </r>
  <r>
    <n v="340"/>
    <x v="296"/>
    <s v=""/>
    <x v="715"/>
    <n v="2018"/>
    <n v="57494115"/>
    <x v="131"/>
    <x v="294"/>
    <x v="295"/>
    <n v="7900"/>
    <s v="Nykøbing M"/>
    <n v="773"/>
    <n v="245"/>
    <x v="121"/>
    <n v="1"/>
    <s v="DC"/>
    <s v="Decentralt værk"/>
    <n v="353000"/>
    <n v="350030"/>
    <x v="427"/>
    <x v="1"/>
    <s v="kvt"/>
    <d v="1989-01-01T00:00:00"/>
    <m/>
    <n v="7.2"/>
    <n v="2.54"/>
    <n v="3.7"/>
    <x v="21"/>
    <n v="0"/>
    <n v="0"/>
    <n v="0"/>
    <n v="0"/>
    <n v="1"/>
    <n v="0"/>
    <n v="0"/>
    <x v="0"/>
    <x v="0"/>
    <m/>
    <m/>
    <m/>
    <n v="0"/>
    <m/>
    <m/>
    <n v="0"/>
    <m/>
    <m/>
    <m/>
    <m/>
    <m/>
    <m/>
    <m/>
    <m/>
    <m/>
    <m/>
    <m/>
    <s v="491644,51"/>
    <s v="6295329,71"/>
    <n v="0"/>
    <n v="0"/>
    <n v="0"/>
  </r>
  <r>
    <n v="340"/>
    <x v="296"/>
    <s v=""/>
    <x v="716"/>
    <n v="2018"/>
    <n v="57494115"/>
    <x v="131"/>
    <x v="294"/>
    <x v="295"/>
    <n v="7900"/>
    <s v="Nykøbing M"/>
    <n v="773"/>
    <n v="245"/>
    <x v="121"/>
    <n v="1"/>
    <s v="DC"/>
    <s v="Decentralt værk"/>
    <n v="353000"/>
    <n v="350030"/>
    <x v="428"/>
    <x v="0"/>
    <s v="fvv"/>
    <d v="1987-01-01T00:00:00"/>
    <m/>
    <n v="16"/>
    <n v="0"/>
    <n v="16.899999999999999"/>
    <x v="2812"/>
    <n v="82.609200000000001"/>
    <n v="82.609200000000001"/>
    <n v="0"/>
    <n v="0"/>
    <n v="1"/>
    <n v="0"/>
    <n v="0"/>
    <x v="0"/>
    <x v="0"/>
    <m/>
    <m/>
    <m/>
    <m/>
    <m/>
    <m/>
    <n v="79.175210399999997"/>
    <m/>
    <m/>
    <m/>
    <m/>
    <m/>
    <m/>
    <m/>
    <m/>
    <m/>
    <m/>
    <m/>
    <s v="491644,51"/>
    <s v="6295329,71"/>
    <n v="79.175210399999997"/>
    <n v="0"/>
    <n v="0"/>
  </r>
  <r>
    <n v="340"/>
    <x v="296"/>
    <s v=""/>
    <x v="717"/>
    <n v="2018"/>
    <n v="57494115"/>
    <x v="131"/>
    <x v="294"/>
    <x v="295"/>
    <n v="7900"/>
    <s v="Nykøbing M"/>
    <n v="773"/>
    <n v="245"/>
    <x v="121"/>
    <n v="1"/>
    <s v="DC"/>
    <s v="Decentralt værk"/>
    <n v="353000"/>
    <n v="350030"/>
    <x v="429"/>
    <x v="0"/>
    <s v="fvv"/>
    <d v="1995-01-01T00:00:00"/>
    <m/>
    <n v="12"/>
    <n v="0"/>
    <n v="12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491644,51"/>
    <s v="6295329,71"/>
    <n v="0"/>
    <n v="0"/>
    <n v="0"/>
  </r>
  <r>
    <n v="340"/>
    <x v="296"/>
    <s v=""/>
    <x v="718"/>
    <n v="2018"/>
    <n v="57494115"/>
    <x v="131"/>
    <x v="294"/>
    <x v="295"/>
    <n v="7900"/>
    <s v="Nykøbing M"/>
    <n v="773"/>
    <n v="245"/>
    <x v="121"/>
    <n v="1"/>
    <s v="DC"/>
    <s v="Decentralt værk"/>
    <n v="353000"/>
    <n v="350030"/>
    <x v="430"/>
    <x v="5"/>
    <s v="kvt"/>
    <d v="2012-01-01T00:00:00"/>
    <m/>
    <n v="0.3"/>
    <n v="0.1"/>
    <n v="0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491644,51"/>
    <s v="6295329,71"/>
    <n v="0"/>
    <n v="0"/>
    <n v="0"/>
  </r>
  <r>
    <n v="340"/>
    <x v="296"/>
    <s v=""/>
    <x v="719"/>
    <n v="2018"/>
    <n v="57494115"/>
    <x v="131"/>
    <x v="294"/>
    <x v="295"/>
    <n v="7900"/>
    <s v="Nykøbing M"/>
    <n v="773"/>
    <n v="245"/>
    <x v="121"/>
    <n v="1"/>
    <s v="DC"/>
    <s v="Decentralt værk"/>
    <n v="353000"/>
    <n v="350030"/>
    <x v="17"/>
    <x v="5"/>
    <s v="kvt"/>
    <d v="2012-01-01T00:00:00"/>
    <m/>
    <n v="0.3"/>
    <n v="0.1"/>
    <n v="0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491644,51"/>
    <s v="6295329,71"/>
    <n v="0"/>
    <n v="0"/>
    <n v="0"/>
  </r>
  <r>
    <n v="340"/>
    <x v="296"/>
    <s v=""/>
    <x v="720"/>
    <n v="2018"/>
    <n v="57494115"/>
    <x v="131"/>
    <x v="294"/>
    <x v="295"/>
    <n v="7900"/>
    <s v="Nykøbing M"/>
    <n v="773"/>
    <n v="245"/>
    <x v="121"/>
    <n v="1"/>
    <s v="DC"/>
    <s v="Decentralt værk"/>
    <n v="353000"/>
    <n v="350030"/>
    <x v="431"/>
    <x v="1"/>
    <s v="kvt"/>
    <d v="1995-01-01T00:00:00"/>
    <m/>
    <n v="8"/>
    <n v="3.13"/>
    <n v="3.84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491644,51"/>
    <s v="6295329,71"/>
    <n v="0"/>
    <n v="0"/>
    <n v="0"/>
  </r>
  <r>
    <n v="340"/>
    <x v="296"/>
    <s v=""/>
    <x v="721"/>
    <n v="2018"/>
    <n v="57494115"/>
    <x v="131"/>
    <x v="294"/>
    <x v="295"/>
    <n v="7900"/>
    <s v="Nykøbing M"/>
    <n v="773"/>
    <n v="245"/>
    <x v="121"/>
    <n v="1"/>
    <s v="DC"/>
    <s v="Decentralt værk"/>
    <n v="353000"/>
    <n v="350030"/>
    <x v="432"/>
    <x v="1"/>
    <s v="kvt"/>
    <d v="2009-11-01T00:00:00"/>
    <m/>
    <n v="7.57"/>
    <n v="3.35"/>
    <n v="3.71"/>
    <x v="2813"/>
    <n v="42.155999999999999"/>
    <n v="42.155999999999999"/>
    <n v="33.229799999999997"/>
    <n v="32.960520000000002"/>
    <n v="0.26940123723035836"/>
    <n v="0.73059876276964164"/>
    <n v="0"/>
    <x v="0"/>
    <x v="0"/>
    <m/>
    <m/>
    <m/>
    <m/>
    <m/>
    <m/>
    <n v="78.240175199999996"/>
    <m/>
    <m/>
    <m/>
    <m/>
    <m/>
    <m/>
    <m/>
    <m/>
    <m/>
    <m/>
    <m/>
    <s v="491644,51"/>
    <s v="6295329,71"/>
    <n v="78.240175199999996"/>
    <n v="0"/>
    <n v="0"/>
  </r>
  <r>
    <n v="340"/>
    <x v="296"/>
    <s v=""/>
    <x v="722"/>
    <n v="2018"/>
    <n v="57494115"/>
    <x v="131"/>
    <x v="294"/>
    <x v="295"/>
    <n v="7900"/>
    <s v="Nykøbing M"/>
    <n v="773"/>
    <n v="245"/>
    <x v="121"/>
    <n v="1"/>
    <s v="DC"/>
    <s v="Decentralt værk"/>
    <n v="353000"/>
    <n v="350030"/>
    <x v="7"/>
    <x v="2"/>
    <s v="fvv"/>
    <d v="2011-01-20T00:00:00"/>
    <m/>
    <n v="6"/>
    <n v="0"/>
    <n v="6"/>
    <x v="2814"/>
    <n v="26.056799999999999"/>
    <n v="26.056799999999999"/>
    <n v="0"/>
    <n v="0"/>
    <n v="1"/>
    <n v="0"/>
    <n v="0"/>
    <x v="0"/>
    <x v="0"/>
    <m/>
    <m/>
    <m/>
    <m/>
    <m/>
    <m/>
    <m/>
    <m/>
    <m/>
    <m/>
    <m/>
    <m/>
    <m/>
    <m/>
    <m/>
    <m/>
    <m/>
    <n v="26.056799999999999"/>
    <s v="491644,51"/>
    <s v="6295329,71"/>
    <n v="0"/>
    <n v="0"/>
    <n v="26.056799999999999"/>
  </r>
  <r>
    <n v="340"/>
    <x v="297"/>
    <s v=""/>
    <x v="723"/>
    <n v="2018"/>
    <n v="57494115"/>
    <x v="131"/>
    <x v="295"/>
    <x v="296"/>
    <n v="7900"/>
    <s v="Nykøbing M"/>
    <n v="773"/>
    <n v="245"/>
    <x v="121"/>
    <m/>
    <s v="FJ"/>
    <s v="Fjernvarmeværk"/>
    <n v="353000"/>
    <n v="350030"/>
    <x v="433"/>
    <x v="3"/>
    <s v="fvv"/>
    <d v="2016-11-07T00:00:00"/>
    <m/>
    <n v="12"/>
    <n v="0"/>
    <n v="12"/>
    <x v="2815"/>
    <n v="25.146000000000001"/>
    <n v="25.146000000000001"/>
    <n v="0"/>
    <n v="0"/>
    <n v="1"/>
    <n v="0"/>
    <n v="0"/>
    <x v="0"/>
    <x v="0"/>
    <m/>
    <m/>
    <m/>
    <m/>
    <m/>
    <m/>
    <m/>
    <m/>
    <m/>
    <m/>
    <m/>
    <m/>
    <m/>
    <m/>
    <m/>
    <n v="25.146000000000001"/>
    <m/>
    <m/>
    <s v="490301,78"/>
    <s v="6295616,18"/>
    <n v="0"/>
    <n v="25.146000000000001"/>
    <n v="0"/>
  </r>
  <r>
    <n v="341"/>
    <x v="298"/>
    <s v=""/>
    <x v="724"/>
    <n v="2018"/>
    <n v="69995713"/>
    <x v="132"/>
    <x v="296"/>
    <x v="297"/>
    <n v="4700"/>
    <s v="Næstved"/>
    <n v="370"/>
    <n v="54"/>
    <x v="89"/>
    <n v="1"/>
    <s v="FJ"/>
    <s v="Fjernvarmeværk"/>
    <n v="353000"/>
    <n v="350030"/>
    <x v="434"/>
    <x v="0"/>
    <s v="fvv"/>
    <d v="2012-01-01T00:00:00"/>
    <m/>
    <n v="10.9"/>
    <n v="0"/>
    <n v="7.3"/>
    <x v="2816"/>
    <n v="1.44E-2"/>
    <n v="1.44E-2"/>
    <n v="0"/>
    <n v="0"/>
    <n v="1"/>
    <n v="0"/>
    <n v="0"/>
    <x v="0"/>
    <x v="0"/>
    <m/>
    <m/>
    <m/>
    <m/>
    <m/>
    <m/>
    <n v="1.3780799999999999E-2"/>
    <m/>
    <m/>
    <m/>
    <m/>
    <m/>
    <m/>
    <m/>
    <m/>
    <m/>
    <m/>
    <m/>
    <s v="674916,72"/>
    <s v="6122486,67"/>
    <n v="1.3780799999999999E-2"/>
    <n v="0"/>
    <n v="0"/>
  </r>
  <r>
    <n v="341"/>
    <x v="298"/>
    <s v=""/>
    <x v="725"/>
    <n v="2018"/>
    <n v="69995713"/>
    <x v="132"/>
    <x v="296"/>
    <x v="297"/>
    <n v="4700"/>
    <s v="Næstved"/>
    <n v="370"/>
    <n v="54"/>
    <x v="89"/>
    <n v="1"/>
    <s v="FJ"/>
    <s v="Fjernvarmeværk"/>
    <n v="353000"/>
    <n v="350030"/>
    <x v="435"/>
    <x v="0"/>
    <s v="fvv"/>
    <d v="2012-01-01T00:00:00"/>
    <m/>
    <n v="10.9"/>
    <n v="0"/>
    <n v="7.3"/>
    <x v="2817"/>
    <n v="5.7599999999999998E-2"/>
    <n v="5.7599999999999998E-2"/>
    <n v="0"/>
    <n v="0"/>
    <n v="1"/>
    <n v="0"/>
    <n v="0"/>
    <x v="0"/>
    <x v="0"/>
    <m/>
    <m/>
    <m/>
    <m/>
    <m/>
    <m/>
    <n v="5.7222000000000002E-2"/>
    <m/>
    <m/>
    <m/>
    <m/>
    <m/>
    <m/>
    <m/>
    <m/>
    <m/>
    <m/>
    <m/>
    <s v="674916,72"/>
    <s v="6122486,67"/>
    <n v="5.7222000000000002E-2"/>
    <n v="0"/>
    <n v="0"/>
  </r>
  <r>
    <n v="341"/>
    <x v="298"/>
    <s v=""/>
    <x v="726"/>
    <n v="2018"/>
    <n v="69995713"/>
    <x v="132"/>
    <x v="296"/>
    <x v="297"/>
    <n v="4700"/>
    <s v="Næstved"/>
    <n v="370"/>
    <n v="54"/>
    <x v="89"/>
    <n v="1"/>
    <s v="FJ"/>
    <s v="Fjernvarmeværk"/>
    <n v="353000"/>
    <n v="350030"/>
    <x v="436"/>
    <x v="0"/>
    <s v="fvv"/>
    <d v="2012-01-01T00:00:00"/>
    <m/>
    <n v="12"/>
    <n v="0"/>
    <n v="9.3000000000000007"/>
    <x v="2818"/>
    <n v="5.04E-2"/>
    <n v="5.04E-2"/>
    <n v="0"/>
    <n v="0"/>
    <n v="1"/>
    <n v="0"/>
    <n v="0"/>
    <x v="0"/>
    <x v="0"/>
    <m/>
    <m/>
    <m/>
    <m/>
    <m/>
    <m/>
    <n v="4.9896000000000003E-2"/>
    <m/>
    <m/>
    <m/>
    <m/>
    <m/>
    <m/>
    <m/>
    <m/>
    <m/>
    <m/>
    <m/>
    <s v="674916,72"/>
    <s v="6122486,67"/>
    <n v="4.9896000000000003E-2"/>
    <n v="0"/>
    <n v="0"/>
  </r>
  <r>
    <n v="341"/>
    <x v="298"/>
    <s v=""/>
    <x v="727"/>
    <n v="2018"/>
    <n v="69995713"/>
    <x v="132"/>
    <x v="296"/>
    <x v="297"/>
    <n v="4700"/>
    <s v="Næstved"/>
    <n v="370"/>
    <n v="54"/>
    <x v="89"/>
    <n v="1"/>
    <s v="FJ"/>
    <s v="Fjernvarmeværk"/>
    <n v="353000"/>
    <n v="350030"/>
    <x v="437"/>
    <x v="0"/>
    <s v="fvv"/>
    <d v="2012-01-01T00:00:00"/>
    <m/>
    <n v="12"/>
    <n v="0"/>
    <n v="9.3000000000000007"/>
    <x v="2819"/>
    <n v="0.18"/>
    <n v="0.18"/>
    <n v="0"/>
    <n v="0"/>
    <n v="1"/>
    <n v="0"/>
    <n v="0"/>
    <x v="0"/>
    <x v="0"/>
    <m/>
    <m/>
    <m/>
    <m/>
    <m/>
    <m/>
    <n v="0.18018000000000001"/>
    <m/>
    <m/>
    <m/>
    <m/>
    <m/>
    <m/>
    <m/>
    <m/>
    <m/>
    <m/>
    <m/>
    <s v="674916,72"/>
    <s v="6122486,67"/>
    <n v="0.18018000000000001"/>
    <n v="0"/>
    <n v="0"/>
  </r>
  <r>
    <n v="341"/>
    <x v="299"/>
    <s v=""/>
    <x v="728"/>
    <n v="2018"/>
    <n v="69995713"/>
    <x v="132"/>
    <x v="297"/>
    <x v="298"/>
    <n v="4700"/>
    <s v="Næstved"/>
    <n v="370"/>
    <n v="54"/>
    <x v="89"/>
    <m/>
    <s v="FJ"/>
    <s v="Fjernvarmeværk"/>
    <n v="353000"/>
    <n v="350030"/>
    <x v="438"/>
    <x v="0"/>
    <s v="fvv"/>
    <d v="2012-01-01T00:00:00"/>
    <m/>
    <n v="8.8000000000000007"/>
    <n v="0"/>
    <n v="7.3"/>
    <x v="2820"/>
    <n v="5.3391599999999997"/>
    <n v="4.9273199999999999"/>
    <n v="0"/>
    <n v="0"/>
    <n v="1"/>
    <n v="0"/>
    <n v="0"/>
    <x v="0"/>
    <x v="0"/>
    <m/>
    <m/>
    <m/>
    <m/>
    <m/>
    <m/>
    <n v="5.3391887999999996"/>
    <m/>
    <m/>
    <m/>
    <m/>
    <m/>
    <m/>
    <m/>
    <m/>
    <m/>
    <m/>
    <m/>
    <s v="674625,03"/>
    <s v="6123967,27"/>
    <n v="5.3391887999999996"/>
    <n v="0"/>
    <n v="0"/>
  </r>
  <r>
    <n v="341"/>
    <x v="299"/>
    <s v=""/>
    <x v="729"/>
    <n v="2018"/>
    <n v="69995713"/>
    <x v="132"/>
    <x v="297"/>
    <x v="298"/>
    <n v="4700"/>
    <s v="Næstved"/>
    <n v="370"/>
    <n v="54"/>
    <x v="89"/>
    <m/>
    <s v="FJ"/>
    <s v="Fjernvarmeværk"/>
    <n v="353000"/>
    <n v="350030"/>
    <x v="439"/>
    <x v="0"/>
    <s v="fvv"/>
    <d v="2012-01-01T00:00:00"/>
    <m/>
    <n v="6.4"/>
    <n v="0"/>
    <n v="5.3"/>
    <x v="2821"/>
    <n v="1.8727199999999999"/>
    <n v="1.728"/>
    <n v="0"/>
    <n v="0"/>
    <n v="1"/>
    <n v="0"/>
    <n v="0"/>
    <x v="0"/>
    <x v="0"/>
    <m/>
    <m/>
    <m/>
    <m/>
    <m/>
    <m/>
    <n v="1.872684"/>
    <m/>
    <m/>
    <m/>
    <m/>
    <m/>
    <m/>
    <m/>
    <m/>
    <m/>
    <m/>
    <m/>
    <s v="674625,03"/>
    <s v="6123967,27"/>
    <n v="1.872684"/>
    <n v="0"/>
    <n v="0"/>
  </r>
  <r>
    <n v="341"/>
    <x v="300"/>
    <s v=""/>
    <x v="730"/>
    <n v="2018"/>
    <n v="69995713"/>
    <x v="132"/>
    <x v="298"/>
    <x v="299"/>
    <n v="4700"/>
    <s v="Næstved"/>
    <n v="370"/>
    <n v="54"/>
    <x v="89"/>
    <m/>
    <s v="FJ"/>
    <s v="Fjernvarmeværk"/>
    <n v="353000"/>
    <n v="350030"/>
    <x v="440"/>
    <x v="0"/>
    <s v="fvv"/>
    <d v="2012-01-01T00:00:00"/>
    <m/>
    <n v="6.6"/>
    <n v="0"/>
    <n v="4.5999999999999996"/>
    <x v="2822"/>
    <n v="5.1479999999999998E-2"/>
    <n v="4.6440000000000002E-2"/>
    <n v="0"/>
    <n v="0"/>
    <n v="1"/>
    <n v="0"/>
    <n v="0"/>
    <x v="0"/>
    <x v="0"/>
    <m/>
    <m/>
    <m/>
    <m/>
    <m/>
    <m/>
    <n v="5.1479999999999998E-2"/>
    <m/>
    <m/>
    <m/>
    <m/>
    <m/>
    <m/>
    <m/>
    <m/>
    <m/>
    <m/>
    <m/>
    <s v="676516,46"/>
    <s v="6124156,27"/>
    <n v="5.1479999999999998E-2"/>
    <n v="0"/>
    <n v="0"/>
  </r>
  <r>
    <n v="341"/>
    <x v="300"/>
    <s v=""/>
    <x v="731"/>
    <n v="2018"/>
    <n v="69995713"/>
    <x v="132"/>
    <x v="298"/>
    <x v="299"/>
    <n v="4700"/>
    <s v="Næstved"/>
    <n v="370"/>
    <n v="54"/>
    <x v="89"/>
    <m/>
    <s v="FJ"/>
    <s v="Fjernvarmeværk"/>
    <n v="353000"/>
    <n v="350030"/>
    <x v="436"/>
    <x v="0"/>
    <s v="fvv"/>
    <d v="2012-01-01T00:00:00"/>
    <m/>
    <n v="10.9"/>
    <n v="0"/>
    <n v="9"/>
    <x v="2823"/>
    <n v="0.37368000000000001"/>
    <n v="0.33767999999999998"/>
    <n v="0"/>
    <n v="0"/>
    <n v="1"/>
    <n v="0"/>
    <n v="0"/>
    <x v="0"/>
    <x v="0"/>
    <m/>
    <m/>
    <m/>
    <m/>
    <m/>
    <m/>
    <n v="0.37366559999999999"/>
    <m/>
    <m/>
    <m/>
    <m/>
    <m/>
    <m/>
    <m/>
    <m/>
    <m/>
    <m/>
    <m/>
    <s v="676516,46"/>
    <s v="6124156,27"/>
    <n v="0.37366559999999999"/>
    <n v="0"/>
    <n v="0"/>
  </r>
  <r>
    <n v="341"/>
    <x v="301"/>
    <s v=""/>
    <x v="732"/>
    <n v="2018"/>
    <n v="69995713"/>
    <x v="132"/>
    <x v="299"/>
    <x v="300"/>
    <n v="4700"/>
    <s v="Næstved"/>
    <n v="370"/>
    <n v="54"/>
    <x v="89"/>
    <n v="1"/>
    <s v="FJ"/>
    <s v="Fjernvarmeværk"/>
    <n v="353000"/>
    <n v="350030"/>
    <x v="434"/>
    <x v="0"/>
    <s v="fvv"/>
    <d v="2012-01-01T00:00:00"/>
    <m/>
    <n v="12"/>
    <n v="0"/>
    <n v="11.6"/>
    <x v="2824"/>
    <n v="2.7035999999999998"/>
    <n v="2.6819999999999999"/>
    <n v="0"/>
    <n v="0"/>
    <n v="1"/>
    <n v="0"/>
    <n v="0"/>
    <x v="0"/>
    <x v="0"/>
    <m/>
    <m/>
    <m/>
    <m/>
    <m/>
    <m/>
    <n v="2.7036899999999999"/>
    <m/>
    <m/>
    <m/>
    <m/>
    <m/>
    <m/>
    <m/>
    <m/>
    <m/>
    <m/>
    <m/>
    <s v="675143,19"/>
    <s v="6122800,14"/>
    <n v="2.7036899999999999"/>
    <n v="0"/>
    <n v="0"/>
  </r>
  <r>
    <n v="341"/>
    <x v="301"/>
    <s v=""/>
    <x v="733"/>
    <n v="2018"/>
    <n v="69995713"/>
    <x v="132"/>
    <x v="299"/>
    <x v="300"/>
    <n v="4700"/>
    <s v="Næstved"/>
    <n v="370"/>
    <n v="54"/>
    <x v="89"/>
    <n v="1"/>
    <s v="FJ"/>
    <s v="Fjernvarmeværk"/>
    <n v="353000"/>
    <n v="350030"/>
    <x v="435"/>
    <x v="0"/>
    <s v="fvv"/>
    <d v="2012-01-01T00:00:00"/>
    <m/>
    <n v="12"/>
    <n v="0"/>
    <n v="11.6"/>
    <x v="2825"/>
    <n v="9.8604000000000003"/>
    <n v="9.7848000000000006"/>
    <n v="0"/>
    <n v="0"/>
    <n v="1"/>
    <n v="0"/>
    <n v="0"/>
    <x v="0"/>
    <x v="0"/>
    <m/>
    <m/>
    <m/>
    <m/>
    <m/>
    <m/>
    <n v="9.8611919999999991"/>
    <m/>
    <m/>
    <m/>
    <m/>
    <m/>
    <m/>
    <m/>
    <m/>
    <m/>
    <m/>
    <m/>
    <s v="675143,19"/>
    <s v="6122800,14"/>
    <n v="9.8611919999999991"/>
    <n v="0"/>
    <n v="0"/>
  </r>
  <r>
    <n v="341"/>
    <x v="301"/>
    <s v=""/>
    <x v="734"/>
    <n v="2018"/>
    <n v="69995713"/>
    <x v="132"/>
    <x v="299"/>
    <x v="300"/>
    <n v="4700"/>
    <s v="Næstved"/>
    <n v="370"/>
    <n v="54"/>
    <x v="89"/>
    <n v="1"/>
    <s v="FJ"/>
    <s v="Fjernvarmeværk"/>
    <n v="353000"/>
    <n v="350030"/>
    <x v="436"/>
    <x v="0"/>
    <s v="fvv"/>
    <d v="2012-01-01T00:00:00"/>
    <m/>
    <n v="17.5"/>
    <n v="0"/>
    <n v="16"/>
    <x v="2826"/>
    <n v="18.151199999999999"/>
    <n v="18.0108"/>
    <n v="0"/>
    <n v="0"/>
    <n v="1"/>
    <n v="0"/>
    <n v="0"/>
    <x v="0"/>
    <x v="0"/>
    <m/>
    <m/>
    <m/>
    <m/>
    <m/>
    <m/>
    <n v="18.152006399999998"/>
    <m/>
    <m/>
    <m/>
    <m/>
    <m/>
    <m/>
    <m/>
    <m/>
    <m/>
    <m/>
    <m/>
    <s v="675143,19"/>
    <s v="6122800,14"/>
    <n v="18.152006399999998"/>
    <n v="0"/>
    <n v="0"/>
  </r>
  <r>
    <n v="341"/>
    <x v="302"/>
    <s v=""/>
    <x v="735"/>
    <n v="2018"/>
    <n v="69995713"/>
    <x v="132"/>
    <x v="300"/>
    <x v="301"/>
    <n v="4700"/>
    <s v="Næstved"/>
    <n v="370"/>
    <n v="54"/>
    <x v="89"/>
    <m/>
    <s v="FJ"/>
    <s v="Fjernvarmeværk"/>
    <n v="353000"/>
    <n v="350030"/>
    <x v="440"/>
    <x v="0"/>
    <s v="fvv"/>
    <d v="2012-01-01T00:00:00"/>
    <m/>
    <n v="9.6"/>
    <n v="0"/>
    <n v="8"/>
    <x v="2827"/>
    <n v="6.8954399999999998"/>
    <n v="6.8590799999999996"/>
    <n v="0"/>
    <n v="0"/>
    <n v="1"/>
    <n v="0"/>
    <n v="0"/>
    <x v="0"/>
    <x v="0"/>
    <m/>
    <m/>
    <m/>
    <m/>
    <m/>
    <m/>
    <n v="6.8953104000000005"/>
    <m/>
    <m/>
    <m/>
    <m/>
    <m/>
    <m/>
    <m/>
    <m/>
    <m/>
    <m/>
    <m/>
    <s v="676342"/>
    <s v="6126004"/>
    <n v="6.8953104000000005"/>
    <n v="0"/>
    <n v="0"/>
  </r>
  <r>
    <n v="341"/>
    <x v="303"/>
    <s v=""/>
    <x v="736"/>
    <n v="2018"/>
    <n v="69995713"/>
    <x v="132"/>
    <x v="301"/>
    <x v="302"/>
    <n v="4700"/>
    <s v="Næstved"/>
    <n v="370"/>
    <n v="54"/>
    <x v="89"/>
    <m/>
    <s v="FJ"/>
    <s v="Fjernvarmeværk"/>
    <n v="353000"/>
    <n v="350030"/>
    <x v="441"/>
    <x v="0"/>
    <s v="fvv"/>
    <d v="2012-01-01T00:00:00"/>
    <m/>
    <n v="4.5999999999999996"/>
    <n v="0"/>
    <n v="4.3"/>
    <x v="2828"/>
    <n v="2.55348"/>
    <n v="2.29176"/>
    <n v="0"/>
    <n v="0"/>
    <n v="1"/>
    <n v="0"/>
    <n v="0"/>
    <x v="0"/>
    <x v="0"/>
    <m/>
    <m/>
    <m/>
    <m/>
    <m/>
    <m/>
    <n v="2.5534872000000002"/>
    <m/>
    <m/>
    <m/>
    <m/>
    <m/>
    <m/>
    <m/>
    <m/>
    <m/>
    <m/>
    <m/>
    <s v="675526"/>
    <s v="6124595"/>
    <n v="2.5534872000000002"/>
    <n v="0"/>
    <n v="0"/>
  </r>
  <r>
    <n v="342"/>
    <x v="304"/>
    <s v=""/>
    <x v="737"/>
    <n v="2018"/>
    <n v="14411313"/>
    <x v="133"/>
    <x v="302"/>
    <x v="303"/>
    <n v="9610"/>
    <s v="Nørager"/>
    <n v="840"/>
    <n v="270"/>
    <x v="122"/>
    <m/>
    <s v="DC"/>
    <s v="Decentralt værk"/>
    <n v="353000"/>
    <n v="350030"/>
    <x v="13"/>
    <x v="0"/>
    <s v="fvv"/>
    <d v="2012-01-01T00:00:00"/>
    <m/>
    <n v="3.5"/>
    <n v="0"/>
    <n v="3.15"/>
    <x v="2829"/>
    <n v="0.4788"/>
    <n v="0.4788"/>
    <n v="0"/>
    <n v="0"/>
    <n v="1"/>
    <n v="0"/>
    <n v="0"/>
    <x v="0"/>
    <x v="0"/>
    <m/>
    <m/>
    <m/>
    <m/>
    <m/>
    <m/>
    <n v="0.4924656"/>
    <m/>
    <m/>
    <m/>
    <m/>
    <m/>
    <m/>
    <m/>
    <m/>
    <m/>
    <m/>
    <m/>
    <s v="538281,87"/>
    <s v="6284803,49"/>
    <n v="0.4924656"/>
    <n v="0"/>
    <n v="0"/>
  </r>
  <r>
    <n v="342"/>
    <x v="304"/>
    <s v=""/>
    <x v="738"/>
    <n v="2018"/>
    <n v="14411313"/>
    <x v="133"/>
    <x v="302"/>
    <x v="303"/>
    <n v="9610"/>
    <s v="Nørager"/>
    <n v="840"/>
    <n v="270"/>
    <x v="122"/>
    <m/>
    <s v="DC"/>
    <s v="Decentralt værk"/>
    <n v="353000"/>
    <n v="350030"/>
    <x v="442"/>
    <x v="1"/>
    <s v="kvt"/>
    <d v="1988-01-01T00:00:00"/>
    <m/>
    <n v="2.8"/>
    <n v="1"/>
    <n v="1.7"/>
    <x v="2830"/>
    <n v="0.432"/>
    <n v="0.432"/>
    <n v="0.28943999999999998"/>
    <n v="0.28943999999999998"/>
    <n v="0.26322485544568358"/>
    <n v="0.73677514455431647"/>
    <n v="0"/>
    <x v="0"/>
    <x v="0"/>
    <m/>
    <m/>
    <m/>
    <m/>
    <m/>
    <m/>
    <n v="0.82059119999999997"/>
    <m/>
    <m/>
    <m/>
    <m/>
    <m/>
    <m/>
    <m/>
    <m/>
    <m/>
    <m/>
    <m/>
    <s v="538281,87"/>
    <s v="6284803,49"/>
    <n v="0.82059119999999997"/>
    <n v="0"/>
    <n v="0"/>
  </r>
  <r>
    <n v="342"/>
    <x v="304"/>
    <s v=""/>
    <x v="739"/>
    <n v="2018"/>
    <n v="14411313"/>
    <x v="133"/>
    <x v="302"/>
    <x v="303"/>
    <n v="9610"/>
    <s v="Nørager"/>
    <n v="840"/>
    <n v="270"/>
    <x v="122"/>
    <m/>
    <s v="DC"/>
    <s v="Decentralt værk"/>
    <n v="353000"/>
    <n v="350030"/>
    <x v="443"/>
    <x v="1"/>
    <s v="kvt"/>
    <d v="2000-01-01T00:00:00"/>
    <m/>
    <n v="2.8"/>
    <n v="1"/>
    <n v="1.5"/>
    <x v="2831"/>
    <n v="0.39816000000000001"/>
    <n v="0.39816000000000001"/>
    <n v="0.29339999999999999"/>
    <n v="0.29339999999999999"/>
    <n v="0.2440068304262839"/>
    <n v="0.7559931695737161"/>
    <n v="0"/>
    <x v="0"/>
    <x v="0"/>
    <m/>
    <m/>
    <m/>
    <m/>
    <m/>
    <m/>
    <n v="0.8158787999999999"/>
    <m/>
    <m/>
    <m/>
    <m/>
    <m/>
    <m/>
    <m/>
    <m/>
    <m/>
    <m/>
    <m/>
    <s v="538281,87"/>
    <s v="6284803,49"/>
    <n v="0.8158787999999999"/>
    <n v="0"/>
    <n v="0"/>
  </r>
  <r>
    <n v="342"/>
    <x v="305"/>
    <s v=""/>
    <x v="740"/>
    <n v="2018"/>
    <n v="14411313"/>
    <x v="133"/>
    <x v="303"/>
    <x v="304"/>
    <n v="9620"/>
    <s v="Aalestrup"/>
    <n v="820"/>
    <n v="270"/>
    <x v="122"/>
    <m/>
    <s v="FJ"/>
    <s v="Fjernvarmeværk"/>
    <n v="353000"/>
    <n v="350030"/>
    <x v="444"/>
    <x v="0"/>
    <s v="fvv"/>
    <d v="2012-01-01T00:00:00"/>
    <m/>
    <n v="3.5"/>
    <n v="0"/>
    <n v="4"/>
    <x v="2832"/>
    <n v="11.97"/>
    <n v="11.97"/>
    <n v="0"/>
    <n v="0"/>
    <n v="1"/>
    <n v="0"/>
    <n v="0"/>
    <x v="0"/>
    <x v="0"/>
    <m/>
    <m/>
    <m/>
    <m/>
    <m/>
    <m/>
    <m/>
    <m/>
    <m/>
    <m/>
    <m/>
    <n v="13.5"/>
    <m/>
    <m/>
    <m/>
    <m/>
    <m/>
    <m/>
    <s v="530225,24"/>
    <s v="6283863,47"/>
    <n v="0"/>
    <n v="13.5"/>
    <n v="0"/>
  </r>
  <r>
    <n v="342"/>
    <x v="305"/>
    <s v=""/>
    <x v="741"/>
    <n v="2018"/>
    <n v="14411313"/>
    <x v="133"/>
    <x v="303"/>
    <x v="304"/>
    <n v="9620"/>
    <s v="Aalestrup"/>
    <n v="820"/>
    <n v="270"/>
    <x v="122"/>
    <m/>
    <s v="FJ"/>
    <s v="Fjernvarmeværk"/>
    <n v="353000"/>
    <n v="350030"/>
    <x v="445"/>
    <x v="0"/>
    <s v="fvv"/>
    <d v="2007-11-01T00:00:00"/>
    <m/>
    <n v="10"/>
    <n v="0"/>
    <n v="10"/>
    <x v="2833"/>
    <n v="116.9928"/>
    <n v="116.9928"/>
    <n v="0"/>
    <n v="0"/>
    <n v="1"/>
    <n v="0"/>
    <n v="0"/>
    <x v="0"/>
    <x v="0"/>
    <m/>
    <m/>
    <m/>
    <m/>
    <m/>
    <m/>
    <m/>
    <m/>
    <m/>
    <m/>
    <m/>
    <n v="117.80249999999999"/>
    <m/>
    <m/>
    <m/>
    <m/>
    <m/>
    <m/>
    <s v="530225,24"/>
    <s v="6283863,47"/>
    <n v="0"/>
    <n v="117.80249999999999"/>
    <n v="0"/>
  </r>
  <r>
    <n v="342"/>
    <x v="679"/>
    <s v=""/>
    <x v="1640"/>
    <n v="2018"/>
    <n v="14411313"/>
    <x v="133"/>
    <x v="677"/>
    <x v="665"/>
    <n v="9620"/>
    <s v="Aalestrup"/>
    <n v="791"/>
    <n v="402"/>
    <x v="272"/>
    <m/>
    <s v="DC"/>
    <s v="Decentralt værk"/>
    <n v="351100"/>
    <n v="350010"/>
    <x v="56"/>
    <x v="0"/>
    <s v="fvv"/>
    <d v="1995-01-01T00:00:00"/>
    <m/>
    <n v="3.4"/>
    <n v="0"/>
    <n v="3.25"/>
    <x v="2834"/>
    <n v="8.4995999999999992"/>
    <n v="8.4995999999999992"/>
    <n v="0"/>
    <n v="0"/>
    <n v="1"/>
    <n v="0"/>
    <n v="0"/>
    <x v="0"/>
    <x v="0"/>
    <m/>
    <m/>
    <m/>
    <m/>
    <m/>
    <m/>
    <n v="9.6871103999999999"/>
    <m/>
    <m/>
    <m/>
    <m/>
    <m/>
    <m/>
    <m/>
    <m/>
    <m/>
    <m/>
    <m/>
    <s v="531348,91"/>
    <s v="6279543,08"/>
    <n v="9.6871103999999999"/>
    <n v="0"/>
    <n v="0"/>
  </r>
  <r>
    <n v="342"/>
    <x v="679"/>
    <s v=""/>
    <x v="1641"/>
    <n v="2018"/>
    <n v="14411313"/>
    <x v="133"/>
    <x v="677"/>
    <x v="665"/>
    <n v="9620"/>
    <s v="Aalestrup"/>
    <n v="791"/>
    <n v="402"/>
    <x v="272"/>
    <m/>
    <s v="DC"/>
    <s v="Decentralt værk"/>
    <n v="351100"/>
    <n v="350010"/>
    <x v="848"/>
    <x v="1"/>
    <s v="kvt"/>
    <d v="2013-10-03T00:00:00"/>
    <m/>
    <n v="2.6360000000000001"/>
    <n v="1.131"/>
    <n v="1.353"/>
    <x v="2835"/>
    <n v="13.14504"/>
    <n v="13.14504"/>
    <n v="9.4022279999999991"/>
    <n v="9.4022279999999991"/>
    <n v="0.28061672661364606"/>
    <n v="0.71938327338635388"/>
    <n v="0"/>
    <x v="0"/>
    <x v="0"/>
    <m/>
    <m/>
    <m/>
    <m/>
    <m/>
    <m/>
    <n v="23.421697199999997"/>
    <m/>
    <m/>
    <m/>
    <m/>
    <m/>
    <m/>
    <m/>
    <m/>
    <m/>
    <m/>
    <m/>
    <s v="531348,91"/>
    <s v="6279543,08"/>
    <n v="23.421697199999997"/>
    <n v="0"/>
    <n v="0"/>
  </r>
  <r>
    <n v="342"/>
    <x v="306"/>
    <s v=""/>
    <x v="742"/>
    <n v="2018"/>
    <n v="14411313"/>
    <x v="133"/>
    <x v="304"/>
    <x v="305"/>
    <n v="9620"/>
    <s v="Aalestrup"/>
    <n v="820"/>
    <n v="270"/>
    <x v="122"/>
    <m/>
    <s v="FJ"/>
    <s v="Fjernvarmeværk"/>
    <n v="353000"/>
    <n v="350030"/>
    <x v="446"/>
    <x v="0"/>
    <s v="fvv"/>
    <d v="2012-01-01T00:00:00"/>
    <m/>
    <n v="11"/>
    <n v="0"/>
    <n v="11"/>
    <x v="2836"/>
    <n v="0.18871199999999999"/>
    <n v="0.18871199999999999"/>
    <n v="0"/>
    <n v="0"/>
    <n v="1"/>
    <n v="0"/>
    <n v="0"/>
    <x v="0"/>
    <x v="0"/>
    <m/>
    <m/>
    <m/>
    <n v="0.22203530000000002"/>
    <m/>
    <m/>
    <m/>
    <m/>
    <m/>
    <m/>
    <m/>
    <m/>
    <m/>
    <m/>
    <m/>
    <m/>
    <m/>
    <m/>
    <s v="530262,04"/>
    <s v="6283233,69"/>
    <n v="0.22203530000000002"/>
    <n v="0"/>
    <n v="0"/>
  </r>
  <r>
    <n v="342"/>
    <x v="307"/>
    <s v=""/>
    <x v="743"/>
    <n v="2018"/>
    <n v="14411313"/>
    <x v="133"/>
    <x v="305"/>
    <x v="306"/>
    <n v="9620"/>
    <s v="Aalestrup"/>
    <n v="820"/>
    <n v="270"/>
    <x v="122"/>
    <m/>
    <s v="FJ"/>
    <s v="Fjernvarmeværk"/>
    <n v="353000"/>
    <n v="350030"/>
    <x v="447"/>
    <x v="3"/>
    <s v="fvv"/>
    <d v="2017-12-27T00:00:00"/>
    <m/>
    <n v="20"/>
    <n v="0"/>
    <n v="20"/>
    <x v="2837"/>
    <n v="42.598799999999997"/>
    <n v="42.598799999999997"/>
    <n v="0"/>
    <n v="0"/>
    <n v="1"/>
    <n v="0"/>
    <n v="0"/>
    <x v="0"/>
    <x v="0"/>
    <m/>
    <m/>
    <m/>
    <m/>
    <m/>
    <m/>
    <m/>
    <m/>
    <m/>
    <m/>
    <m/>
    <m/>
    <m/>
    <m/>
    <m/>
    <n v="42.598800000000004"/>
    <m/>
    <m/>
    <s v="529399,89"/>
    <s v="6283927,44"/>
    <n v="0"/>
    <n v="42.598800000000004"/>
    <n v="0"/>
  </r>
  <r>
    <n v="343"/>
    <x v="308"/>
    <s v=""/>
    <x v="744"/>
    <n v="2018"/>
    <n v="28193610"/>
    <x v="134"/>
    <x v="306"/>
    <x v="307"/>
    <n v="8766"/>
    <s v="Nørre Snede"/>
    <n v="756"/>
    <n v="152"/>
    <x v="123"/>
    <m/>
    <s v="FJ"/>
    <s v="Fjernvarmeværk"/>
    <n v="353000"/>
    <n v="350030"/>
    <x v="448"/>
    <x v="0"/>
    <s v="fvv"/>
    <d v="1986-06-01T00:00:00"/>
    <m/>
    <n v="5.2"/>
    <n v="0"/>
    <n v="5.2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24209"/>
    <s v="6202188"/>
    <n v="0"/>
    <n v="0"/>
    <n v="0"/>
  </r>
  <r>
    <n v="343"/>
    <x v="309"/>
    <s v=""/>
    <x v="745"/>
    <n v="2018"/>
    <n v="28193610"/>
    <x v="134"/>
    <x v="307"/>
    <x v="308"/>
    <n v="8766"/>
    <s v="Nørre Snede"/>
    <n v="756"/>
    <n v="152"/>
    <x v="123"/>
    <m/>
    <s v="FJ"/>
    <s v="Fjernvarmeværk"/>
    <n v="353000"/>
    <n v="350030"/>
    <x v="449"/>
    <x v="0"/>
    <s v="fvv"/>
    <d v="1986-06-01T00:00:00"/>
    <m/>
    <n v="7.5"/>
    <n v="0"/>
    <n v="7.5"/>
    <x v="2838"/>
    <n v="22.105080000000001"/>
    <n v="21.057480000000002"/>
    <n v="0"/>
    <n v="0"/>
    <n v="1"/>
    <n v="0"/>
    <n v="0"/>
    <x v="0"/>
    <x v="0"/>
    <m/>
    <m/>
    <m/>
    <m/>
    <m/>
    <m/>
    <n v="21.359368799999999"/>
    <m/>
    <m/>
    <m/>
    <m/>
    <m/>
    <m/>
    <m/>
    <m/>
    <m/>
    <m/>
    <m/>
    <s v="524767,63"/>
    <s v="6202120"/>
    <n v="21.359368799999999"/>
    <n v="0"/>
    <n v="0"/>
  </r>
  <r>
    <n v="343"/>
    <x v="310"/>
    <s v=""/>
    <x v="746"/>
    <n v="2018"/>
    <n v="28193610"/>
    <x v="134"/>
    <x v="308"/>
    <x v="308"/>
    <n v="8766"/>
    <s v="Nørre Snede"/>
    <n v="756"/>
    <n v="152"/>
    <x v="123"/>
    <m/>
    <s v="DC"/>
    <s v="Decentralt værk"/>
    <n v="353000"/>
    <n v="350030"/>
    <x v="54"/>
    <x v="1"/>
    <s v="kvt"/>
    <d v="2004-09-01T00:00:00"/>
    <m/>
    <n v="8.67"/>
    <n v="3.64"/>
    <n v="4.5999999999999996"/>
    <x v="2839"/>
    <n v="39.096719999999998"/>
    <n v="37.244160000000001"/>
    <n v="30.338640000000002"/>
    <n v="30.338640000000002"/>
    <n v="0.26418609412285798"/>
    <n v="0.73581390587714202"/>
    <n v="0"/>
    <x v="0"/>
    <x v="0"/>
    <m/>
    <m/>
    <m/>
    <m/>
    <m/>
    <m/>
    <n v="73.994659200000001"/>
    <m/>
    <m/>
    <m/>
    <m/>
    <m/>
    <m/>
    <m/>
    <m/>
    <m/>
    <m/>
    <m/>
    <s v="524767,63"/>
    <s v="6202120"/>
    <n v="73.994659200000001"/>
    <n v="0"/>
    <n v="0"/>
  </r>
  <r>
    <n v="343"/>
    <x v="310"/>
    <s v=""/>
    <x v="747"/>
    <n v="2018"/>
    <n v="28193610"/>
    <x v="134"/>
    <x v="308"/>
    <x v="308"/>
    <n v="8766"/>
    <s v="Nørre Snede"/>
    <n v="756"/>
    <n v="152"/>
    <x v="123"/>
    <m/>
    <s v="DC"/>
    <s v="Decentralt værk"/>
    <n v="353000"/>
    <n v="350030"/>
    <x v="57"/>
    <x v="2"/>
    <s v="fvv"/>
    <d v="2010-11-01T00:00:00"/>
    <m/>
    <n v="4.5"/>
    <n v="0"/>
    <n v="4.5"/>
    <x v="2840"/>
    <n v="10.53144"/>
    <n v="10.03248"/>
    <n v="0"/>
    <n v="0"/>
    <n v="1"/>
    <n v="0"/>
    <n v="0"/>
    <x v="0"/>
    <x v="0"/>
    <m/>
    <m/>
    <m/>
    <m/>
    <m/>
    <m/>
    <m/>
    <m/>
    <m/>
    <m/>
    <m/>
    <m/>
    <m/>
    <m/>
    <m/>
    <m/>
    <m/>
    <n v="10.68948"/>
    <s v="524767,63"/>
    <s v="6202120"/>
    <n v="0"/>
    <n v="0"/>
    <n v="10.68948"/>
  </r>
  <r>
    <n v="345"/>
    <x v="311"/>
    <s v=""/>
    <x v="748"/>
    <n v="2018"/>
    <n v="60094411"/>
    <x v="135"/>
    <x v="309"/>
    <x v="309"/>
    <n v="4840"/>
    <s v="Nørre Alslev"/>
    <n v="376"/>
    <n v="55"/>
    <x v="124"/>
    <m/>
    <s v="FJ"/>
    <s v="Fjernvarmeværk"/>
    <n v="353000"/>
    <n v="350030"/>
    <x v="450"/>
    <x v="0"/>
    <s v="fvv"/>
    <d v="2006-10-01T00:00:00"/>
    <m/>
    <n v="6.5"/>
    <n v="0"/>
    <n v="6.5"/>
    <x v="2841"/>
    <n v="36.838799999999999"/>
    <n v="36.802799999999998"/>
    <n v="0"/>
    <n v="0"/>
    <n v="1"/>
    <n v="0"/>
    <n v="0"/>
    <x v="0"/>
    <x v="0"/>
    <m/>
    <m/>
    <m/>
    <m/>
    <m/>
    <m/>
    <m/>
    <m/>
    <m/>
    <n v="40.237499999999997"/>
    <m/>
    <m/>
    <m/>
    <m/>
    <m/>
    <m/>
    <m/>
    <m/>
    <s v="685231,33"/>
    <s v="6087470,6"/>
    <n v="0"/>
    <n v="40.237499999999997"/>
    <n v="0"/>
  </r>
  <r>
    <n v="345"/>
    <x v="312"/>
    <s v=""/>
    <x v="749"/>
    <n v="2018"/>
    <n v="60094411"/>
    <x v="135"/>
    <x v="310"/>
    <x v="310"/>
    <n v="4840"/>
    <s v="Nørre Alslev"/>
    <n v="376"/>
    <n v="55"/>
    <x v="124"/>
    <m/>
    <s v="FJ"/>
    <s v="Fjernvarmeværk"/>
    <n v="353000"/>
    <n v="350030"/>
    <x v="451"/>
    <x v="0"/>
    <s v="fvv"/>
    <d v="2003-10-01T00:00:00"/>
    <m/>
    <n v="2.1"/>
    <n v="0"/>
    <n v="2"/>
    <x v="21"/>
    <n v="0"/>
    <n v="0"/>
    <n v="0"/>
    <n v="0"/>
    <n v="1"/>
    <n v="0"/>
    <n v="0"/>
    <x v="0"/>
    <x v="0"/>
    <m/>
    <m/>
    <m/>
    <m/>
    <m/>
    <m/>
    <m/>
    <m/>
    <m/>
    <m/>
    <m/>
    <m/>
    <n v="0"/>
    <m/>
    <m/>
    <m/>
    <m/>
    <m/>
    <s v="684894,7"/>
    <s v="6087279,81"/>
    <n v="0"/>
    <n v="0"/>
    <n v="0"/>
  </r>
  <r>
    <n v="345"/>
    <x v="312"/>
    <s v=""/>
    <x v="750"/>
    <n v="2018"/>
    <n v="60094411"/>
    <x v="135"/>
    <x v="310"/>
    <x v="310"/>
    <n v="4840"/>
    <s v="Nørre Alslev"/>
    <n v="376"/>
    <n v="55"/>
    <x v="124"/>
    <m/>
    <s v="FJ"/>
    <s v="Fjernvarmeværk"/>
    <n v="353000"/>
    <n v="350030"/>
    <x v="452"/>
    <x v="0"/>
    <s v="fvv"/>
    <d v="2013-12-15T00:00:00"/>
    <m/>
    <n v="8"/>
    <n v="0"/>
    <n v="8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684894,7"/>
    <s v="6087279,81"/>
    <n v="0"/>
    <n v="0"/>
    <n v="0"/>
  </r>
  <r>
    <n v="347"/>
    <x v="313"/>
    <s v=""/>
    <x v="751"/>
    <n v="2018"/>
    <n v="11324312"/>
    <x v="136"/>
    <x v="311"/>
    <x v="311"/>
    <n v="6830"/>
    <s v="Nørre Nebel"/>
    <n v="573"/>
    <n v="120"/>
    <x v="125"/>
    <m/>
    <s v="DC"/>
    <s v="Decentralt værk"/>
    <n v="353000"/>
    <n v="350030"/>
    <x v="453"/>
    <x v="0"/>
    <s v="fvv"/>
    <d v="1960-01-01T00:00:00"/>
    <m/>
    <n v="4.6500000000000004"/>
    <n v="0"/>
    <n v="4.6500000000000004"/>
    <x v="21"/>
    <n v="0"/>
    <n v="0"/>
    <n v="0"/>
    <n v="0"/>
    <n v="1"/>
    <n v="0"/>
    <n v="0"/>
    <x v="0"/>
    <x v="0"/>
    <m/>
    <m/>
    <m/>
    <n v="0"/>
    <m/>
    <m/>
    <m/>
    <m/>
    <n v="0"/>
    <m/>
    <m/>
    <m/>
    <m/>
    <m/>
    <m/>
    <m/>
    <m/>
    <m/>
    <s v="456896"/>
    <s v="6181800"/>
    <n v="0"/>
    <n v="0"/>
    <n v="0"/>
  </r>
  <r>
    <n v="347"/>
    <x v="313"/>
    <s v=""/>
    <x v="752"/>
    <n v="2018"/>
    <n v="11324312"/>
    <x v="136"/>
    <x v="311"/>
    <x v="311"/>
    <n v="6830"/>
    <s v="Nørre Nebel"/>
    <n v="573"/>
    <n v="120"/>
    <x v="125"/>
    <m/>
    <s v="DC"/>
    <s v="Decentralt værk"/>
    <n v="353000"/>
    <n v="350030"/>
    <x v="454"/>
    <x v="0"/>
    <s v="fvv"/>
    <d v="1996-01-01T00:00:00"/>
    <m/>
    <n v="1.9"/>
    <n v="0"/>
    <n v="1.9"/>
    <x v="2842"/>
    <n v="14.964012"/>
    <n v="14.964012"/>
    <n v="0"/>
    <n v="0"/>
    <n v="1"/>
    <n v="0"/>
    <n v="0"/>
    <x v="0"/>
    <x v="0"/>
    <m/>
    <m/>
    <m/>
    <m/>
    <m/>
    <m/>
    <m/>
    <m/>
    <m/>
    <m/>
    <n v="15.155372999999999"/>
    <m/>
    <m/>
    <m/>
    <m/>
    <m/>
    <m/>
    <m/>
    <s v="456896"/>
    <s v="6181800"/>
    <n v="0"/>
    <n v="15.155372999999999"/>
    <n v="0"/>
  </r>
  <r>
    <n v="347"/>
    <x v="313"/>
    <s v=""/>
    <x v="753"/>
    <n v="2018"/>
    <n v="11324312"/>
    <x v="136"/>
    <x v="311"/>
    <x v="311"/>
    <n v="6830"/>
    <s v="Nørre Nebel"/>
    <n v="573"/>
    <n v="120"/>
    <x v="125"/>
    <m/>
    <s v="DC"/>
    <s v="Decentralt værk"/>
    <n v="353000"/>
    <n v="350030"/>
    <x v="387"/>
    <x v="1"/>
    <s v="kvt"/>
    <d v="1996-04-20T00:00:00"/>
    <m/>
    <n v="3.78"/>
    <n v="1.48"/>
    <n v="1.89"/>
    <x v="2843"/>
    <n v="15.447528"/>
    <n v="15.447528"/>
    <n v="12.4056"/>
    <n v="12.4056"/>
    <n v="0.23893710450547867"/>
    <n v="0.76106289549452133"/>
    <n v="0"/>
    <x v="0"/>
    <x v="0"/>
    <m/>
    <m/>
    <m/>
    <m/>
    <m/>
    <m/>
    <m/>
    <m/>
    <n v="32.325510999999999"/>
    <m/>
    <m/>
    <m/>
    <m/>
    <m/>
    <m/>
    <m/>
    <m/>
    <m/>
    <s v="456896"/>
    <s v="6181800"/>
    <n v="0"/>
    <n v="32.325510999999999"/>
    <n v="0"/>
  </r>
  <r>
    <n v="347"/>
    <x v="313"/>
    <s v=""/>
    <x v="754"/>
    <n v="2018"/>
    <n v="11324312"/>
    <x v="136"/>
    <x v="311"/>
    <x v="311"/>
    <n v="6830"/>
    <s v="Nørre Nebel"/>
    <n v="573"/>
    <n v="120"/>
    <x v="125"/>
    <m/>
    <s v="DC"/>
    <s v="Decentralt værk"/>
    <n v="353000"/>
    <n v="350030"/>
    <x v="455"/>
    <x v="1"/>
    <s v="kvt"/>
    <d v="2012-03-01T00:00:00"/>
    <m/>
    <n v="3.55"/>
    <n v="1.49"/>
    <n v="1.8"/>
    <x v="2844"/>
    <n v="46.530647999999999"/>
    <n v="46.530647999999999"/>
    <n v="40.134852000000002"/>
    <n v="40.134852000000002"/>
    <n v="0.24646225912900341"/>
    <n v="0.75353774087099656"/>
    <n v="0"/>
    <x v="0"/>
    <x v="0"/>
    <m/>
    <m/>
    <m/>
    <m/>
    <m/>
    <m/>
    <m/>
    <m/>
    <n v="94.397105999999994"/>
    <m/>
    <m/>
    <m/>
    <m/>
    <m/>
    <m/>
    <m/>
    <m/>
    <m/>
    <s v="456896"/>
    <s v="6181800"/>
    <n v="0"/>
    <n v="94.397105999999994"/>
    <n v="0"/>
  </r>
  <r>
    <n v="349"/>
    <x v="314"/>
    <s v=""/>
    <x v="755"/>
    <n v="2018"/>
    <n v="64704710"/>
    <x v="137"/>
    <x v="312"/>
    <x v="312"/>
    <n v="8300"/>
    <s v="Odder"/>
    <n v="727"/>
    <n v="206"/>
    <x v="69"/>
    <n v="1"/>
    <s v="FJ"/>
    <s v="Fjernvarmeværk"/>
    <n v="353000"/>
    <n v="350030"/>
    <x v="13"/>
    <x v="0"/>
    <s v="fvv"/>
    <d v="1989-01-01T00:00:00"/>
    <m/>
    <n v="11.11"/>
    <n v="0"/>
    <n v="10"/>
    <x v="2845"/>
    <n v="2.8799999999999999E-2"/>
    <n v="2.8799999999999999E-2"/>
    <n v="0"/>
    <n v="0"/>
    <n v="1"/>
    <n v="0"/>
    <n v="0"/>
    <x v="0"/>
    <x v="0"/>
    <m/>
    <m/>
    <m/>
    <n v="2.8799999999999999E-2"/>
    <m/>
    <m/>
    <m/>
    <m/>
    <m/>
    <m/>
    <m/>
    <m/>
    <m/>
    <m/>
    <m/>
    <m/>
    <m/>
    <m/>
    <s v="571687,93"/>
    <s v="6205238,68"/>
    <n v="2.8799999999999999E-2"/>
    <n v="0"/>
    <n v="0"/>
  </r>
  <r>
    <n v="349"/>
    <x v="314"/>
    <s v=""/>
    <x v="756"/>
    <n v="2018"/>
    <n v="64704710"/>
    <x v="137"/>
    <x v="312"/>
    <x v="312"/>
    <n v="8300"/>
    <s v="Odder"/>
    <n v="727"/>
    <n v="206"/>
    <x v="69"/>
    <n v="1"/>
    <s v="FJ"/>
    <s v="Fjernvarmeværk"/>
    <n v="353000"/>
    <n v="350030"/>
    <x v="16"/>
    <x v="0"/>
    <s v="fvv"/>
    <d v="1993-01-01T00:00:00"/>
    <m/>
    <n v="3.5"/>
    <n v="0"/>
    <n v="3.15"/>
    <x v="154"/>
    <n v="3.5999999999999999E-3"/>
    <n v="3.5999999999999999E-3"/>
    <n v="0"/>
    <n v="0"/>
    <n v="1"/>
    <n v="0"/>
    <n v="0"/>
    <x v="0"/>
    <x v="0"/>
    <m/>
    <m/>
    <m/>
    <n v="3.5999999999999999E-3"/>
    <m/>
    <m/>
    <m/>
    <m/>
    <m/>
    <m/>
    <m/>
    <m/>
    <m/>
    <m/>
    <m/>
    <m/>
    <m/>
    <m/>
    <s v="571687,93"/>
    <s v="6205238,68"/>
    <n v="3.5999999999999999E-3"/>
    <n v="0"/>
    <n v="0"/>
  </r>
  <r>
    <n v="349"/>
    <x v="314"/>
    <s v=""/>
    <x v="757"/>
    <n v="2018"/>
    <n v="64704710"/>
    <x v="137"/>
    <x v="312"/>
    <x v="312"/>
    <n v="8300"/>
    <s v="Odder"/>
    <n v="727"/>
    <n v="206"/>
    <x v="69"/>
    <n v="1"/>
    <s v="FJ"/>
    <s v="Fjernvarmeværk"/>
    <n v="353000"/>
    <n v="350030"/>
    <x v="76"/>
    <x v="0"/>
    <s v="fvv"/>
    <d v="1972-01-01T00:00:00"/>
    <m/>
    <n v="6.44"/>
    <n v="0"/>
    <n v="5.8"/>
    <x v="2846"/>
    <n v="7.1999999999999998E-3"/>
    <n v="7.1999999999999998E-3"/>
    <n v="0"/>
    <n v="0"/>
    <n v="1"/>
    <n v="0"/>
    <n v="0"/>
    <x v="0"/>
    <x v="0"/>
    <m/>
    <m/>
    <m/>
    <n v="7.1999999999999998E-3"/>
    <m/>
    <m/>
    <m/>
    <m/>
    <m/>
    <m/>
    <m/>
    <m/>
    <m/>
    <m/>
    <m/>
    <m/>
    <m/>
    <m/>
    <s v="571687,93"/>
    <s v="6205238,68"/>
    <n v="7.1999999999999998E-3"/>
    <n v="0"/>
    <n v="0"/>
  </r>
  <r>
    <n v="349"/>
    <x v="314"/>
    <s v=""/>
    <x v="758"/>
    <n v="2018"/>
    <n v="64704710"/>
    <x v="137"/>
    <x v="312"/>
    <x v="312"/>
    <n v="8300"/>
    <s v="Odder"/>
    <n v="727"/>
    <n v="206"/>
    <x v="69"/>
    <n v="1"/>
    <s v="FJ"/>
    <s v="Fjernvarmeværk"/>
    <n v="353000"/>
    <n v="350030"/>
    <x v="4"/>
    <x v="0"/>
    <s v="fvv"/>
    <d v="2003-01-01T00:00:00"/>
    <m/>
    <n v="11.11"/>
    <n v="0"/>
    <n v="10"/>
    <x v="2847"/>
    <n v="5.7599999999999998E-2"/>
    <n v="5.7599999999999998E-2"/>
    <n v="0"/>
    <n v="0"/>
    <n v="1"/>
    <n v="0"/>
    <n v="0"/>
    <x v="0"/>
    <x v="0"/>
    <m/>
    <m/>
    <m/>
    <n v="5.7599999999999998E-2"/>
    <m/>
    <m/>
    <m/>
    <m/>
    <m/>
    <m/>
    <m/>
    <m/>
    <m/>
    <m/>
    <m/>
    <m/>
    <m/>
    <m/>
    <s v="571687,93"/>
    <s v="6205238,68"/>
    <n v="5.7599999999999998E-2"/>
    <n v="0"/>
    <n v="0"/>
  </r>
  <r>
    <n v="349"/>
    <x v="315"/>
    <s v=""/>
    <x v="759"/>
    <n v="2018"/>
    <n v="64704710"/>
    <x v="137"/>
    <x v="313"/>
    <x v="313"/>
    <n v="8300"/>
    <s v="Odder"/>
    <n v="727"/>
    <n v="206"/>
    <x v="69"/>
    <m/>
    <s v="FJ"/>
    <s v="Fjernvarmeværk"/>
    <n v="353000"/>
    <n v="350030"/>
    <x v="456"/>
    <x v="0"/>
    <s v="fvv"/>
    <d v="1968-01-01T00:00:00"/>
    <m/>
    <n v="14.5"/>
    <n v="0"/>
    <n v="14.5"/>
    <x v="2848"/>
    <n v="17.085599999999999"/>
    <n v="17.085599999999999"/>
    <n v="0"/>
    <n v="0"/>
    <n v="1"/>
    <n v="0"/>
    <n v="0"/>
    <x v="0"/>
    <x v="0"/>
    <m/>
    <m/>
    <m/>
    <n v="17.085599999999999"/>
    <m/>
    <m/>
    <m/>
    <m/>
    <m/>
    <m/>
    <m/>
    <m/>
    <m/>
    <m/>
    <m/>
    <m/>
    <m/>
    <m/>
    <s v="572728"/>
    <s v="6203847"/>
    <n v="17.085599999999999"/>
    <n v="0"/>
    <n v="0"/>
  </r>
  <r>
    <n v="350"/>
    <x v="58"/>
    <s v=""/>
    <x v="127"/>
    <n v="2018"/>
    <n v="30174968"/>
    <x v="138"/>
    <x v="58"/>
    <x v="58"/>
    <n v="5863"/>
    <s v="Ferritslev Fyn"/>
    <n v="430"/>
    <n v="79"/>
    <x v="21"/>
    <m/>
    <s v="DC"/>
    <s v="Decentralt værk"/>
    <n v="353000"/>
    <n v="350030"/>
    <x v="87"/>
    <x v="0"/>
    <s v="fvv"/>
    <d v="1987-01-01T00:00:00"/>
    <m/>
    <n v="2.5"/>
    <n v="0"/>
    <n v="2"/>
    <x v="2849"/>
    <n v="10.785"/>
    <n v="10.785"/>
    <n v="0"/>
    <n v="0"/>
    <n v="1"/>
    <n v="0"/>
    <n v="0"/>
    <x v="0"/>
    <x v="0"/>
    <m/>
    <m/>
    <m/>
    <m/>
    <m/>
    <m/>
    <n v="10.861527599999999"/>
    <m/>
    <m/>
    <m/>
    <m/>
    <m/>
    <m/>
    <m/>
    <m/>
    <m/>
    <m/>
    <m/>
    <s v="600598,06"/>
    <s v="6130364,61"/>
    <n v="10.861527599999999"/>
    <n v="0"/>
    <n v="0"/>
  </r>
  <r>
    <n v="350"/>
    <x v="58"/>
    <s v=""/>
    <x v="128"/>
    <n v="2018"/>
    <n v="30174968"/>
    <x v="138"/>
    <x v="58"/>
    <x v="58"/>
    <n v="5863"/>
    <s v="Ferritslev Fyn"/>
    <n v="430"/>
    <n v="79"/>
    <x v="21"/>
    <m/>
    <s v="DC"/>
    <s v="Decentralt værk"/>
    <n v="353000"/>
    <n v="350030"/>
    <x v="54"/>
    <x v="1"/>
    <s v="kvt"/>
    <d v="1996-12-12T00:00:00"/>
    <m/>
    <n v="2.1"/>
    <n v="0.9"/>
    <n v="1.2"/>
    <x v="2850"/>
    <n v="9.5830000000000002"/>
    <n v="9.5830000000000002"/>
    <n v="4.4748036000000004"/>
    <n v="4.4748036000000004"/>
    <n v="0.27281730272185978"/>
    <n v="0.72718269727814022"/>
    <n v="0"/>
    <x v="0"/>
    <x v="0"/>
    <m/>
    <m/>
    <m/>
    <m/>
    <m/>
    <m/>
    <n v="17.563035599999999"/>
    <m/>
    <m/>
    <m/>
    <m/>
    <m/>
    <m/>
    <m/>
    <m/>
    <m/>
    <m/>
    <m/>
    <s v="600598,06"/>
    <s v="6130364,61"/>
    <n v="17.563035599999999"/>
    <n v="0"/>
    <n v="0"/>
  </r>
  <r>
    <n v="350"/>
    <x v="316"/>
    <s v=""/>
    <x v="760"/>
    <n v="2018"/>
    <n v="30174968"/>
    <x v="138"/>
    <x v="314"/>
    <x v="314"/>
    <n v="5672"/>
    <s v="Broby"/>
    <n v="430"/>
    <n v="79"/>
    <x v="21"/>
    <m/>
    <s v="DC"/>
    <s v="Decentralt værk"/>
    <n v="353000"/>
    <n v="350030"/>
    <x v="13"/>
    <x v="0"/>
    <s v="fvv"/>
    <d v="2012-01-01T00:00:00"/>
    <m/>
    <n v="2.91"/>
    <n v="0"/>
    <n v="2.8"/>
    <x v="2851"/>
    <n v="1.032"/>
    <n v="1.032"/>
    <n v="0"/>
    <n v="0"/>
    <n v="1"/>
    <n v="0"/>
    <n v="0"/>
    <x v="0"/>
    <x v="0"/>
    <m/>
    <m/>
    <m/>
    <m/>
    <m/>
    <m/>
    <n v="1.0074636000000001"/>
    <m/>
    <m/>
    <m/>
    <m/>
    <m/>
    <m/>
    <m/>
    <m/>
    <m/>
    <m/>
    <m/>
    <s v="577965,45"/>
    <s v="6123389,88"/>
    <n v="1.0074636000000001"/>
    <n v="0"/>
    <n v="0"/>
  </r>
  <r>
    <n v="350"/>
    <x v="316"/>
    <s v=""/>
    <x v="761"/>
    <n v="2018"/>
    <n v="30174968"/>
    <x v="138"/>
    <x v="314"/>
    <x v="314"/>
    <n v="5672"/>
    <s v="Broby"/>
    <n v="430"/>
    <n v="79"/>
    <x v="21"/>
    <m/>
    <s v="DC"/>
    <s v="Decentralt værk"/>
    <n v="353000"/>
    <n v="350030"/>
    <x v="457"/>
    <x v="1"/>
    <s v="kvt"/>
    <d v="2008-10-01T00:00:00"/>
    <m/>
    <n v="4.07"/>
    <n v="1.62"/>
    <n v="2.4500000000000002"/>
    <x v="2852"/>
    <n v="1.089"/>
    <n v="1.089"/>
    <n v="0.72613079999999997"/>
    <n v="0.72613079999999997"/>
    <n v="0.28165840468679582"/>
    <n v="0.71834159531320418"/>
    <n v="0"/>
    <x v="0"/>
    <x v="0"/>
    <m/>
    <m/>
    <m/>
    <m/>
    <m/>
    <m/>
    <n v="1.9331928"/>
    <m/>
    <m/>
    <m/>
    <m/>
    <m/>
    <m/>
    <m/>
    <m/>
    <m/>
    <m/>
    <m/>
    <s v="577965,45"/>
    <s v="6123389,88"/>
    <n v="1.9331928"/>
    <n v="0"/>
    <n v="0"/>
  </r>
  <r>
    <n v="350"/>
    <x v="316"/>
    <s v=""/>
    <x v="762"/>
    <n v="2018"/>
    <n v="30174968"/>
    <x v="138"/>
    <x v="314"/>
    <x v="314"/>
    <n v="5672"/>
    <s v="Broby"/>
    <n v="430"/>
    <n v="79"/>
    <x v="21"/>
    <m/>
    <s v="DC"/>
    <s v="Decentralt værk"/>
    <n v="353000"/>
    <n v="350030"/>
    <x v="57"/>
    <x v="2"/>
    <s v="fvv"/>
    <d v="2012-10-01T00:00:00"/>
    <m/>
    <n v="1.47"/>
    <n v="0"/>
    <n v="1.47"/>
    <x v="2853"/>
    <n v="1.7585999999999999"/>
    <n v="1.7585999999999999"/>
    <n v="0"/>
    <n v="0"/>
    <n v="1"/>
    <n v="0"/>
    <n v="0"/>
    <x v="0"/>
    <x v="0"/>
    <m/>
    <m/>
    <m/>
    <m/>
    <m/>
    <m/>
    <m/>
    <m/>
    <m/>
    <m/>
    <m/>
    <m/>
    <m/>
    <m/>
    <m/>
    <m/>
    <m/>
    <n v="1.7585999999999999"/>
    <s v="577965,45"/>
    <s v="6123389,88"/>
    <n v="0"/>
    <n v="0"/>
    <n v="1.7585999999999999"/>
  </r>
  <r>
    <n v="350"/>
    <x v="317"/>
    <s v=""/>
    <x v="763"/>
    <n v="2018"/>
    <n v="30174968"/>
    <x v="138"/>
    <x v="315"/>
    <x v="315"/>
    <n v="5260"/>
    <s v="Odense S"/>
    <n v="461"/>
    <n v="79"/>
    <x v="21"/>
    <n v="1"/>
    <s v="FJ"/>
    <s v="Fjernvarmeværk"/>
    <n v="353000"/>
    <n v="350030"/>
    <x v="458"/>
    <x v="0"/>
    <s v="fvv"/>
    <d v="1985-04-03T00:00:00"/>
    <m/>
    <n v="11.63"/>
    <n v="0"/>
    <n v="11.63"/>
    <x v="2854"/>
    <n v="4.3849999999999998"/>
    <n v="4.3849999999999998"/>
    <n v="0"/>
    <n v="0"/>
    <n v="1"/>
    <n v="0"/>
    <n v="0"/>
    <x v="0"/>
    <x v="0"/>
    <m/>
    <m/>
    <m/>
    <n v="4.7666925600000001"/>
    <m/>
    <n v="5.0600000000000005E-4"/>
    <m/>
    <m/>
    <m/>
    <m/>
    <m/>
    <m/>
    <m/>
    <m/>
    <m/>
    <m/>
    <m/>
    <m/>
    <s v="584926,25"/>
    <s v="6132371,88"/>
    <n v="4.7671985599999998"/>
    <n v="0"/>
    <n v="0"/>
  </r>
  <r>
    <n v="350"/>
    <x v="317"/>
    <s v=""/>
    <x v="764"/>
    <n v="2018"/>
    <n v="30174968"/>
    <x v="138"/>
    <x v="315"/>
    <x v="315"/>
    <n v="5260"/>
    <s v="Odense S"/>
    <n v="461"/>
    <n v="79"/>
    <x v="21"/>
    <n v="1"/>
    <s v="FJ"/>
    <s v="Fjernvarmeværk"/>
    <n v="353000"/>
    <n v="350030"/>
    <x v="458"/>
    <x v="0"/>
    <s v="fvv"/>
    <d v="1985-04-03T00:00:00"/>
    <m/>
    <n v="11.63"/>
    <n v="0"/>
    <n v="11.63"/>
    <x v="2855"/>
    <n v="4.12"/>
    <n v="4.12"/>
    <n v="0"/>
    <n v="0"/>
    <n v="1"/>
    <n v="0"/>
    <n v="0"/>
    <x v="0"/>
    <x v="0"/>
    <m/>
    <m/>
    <m/>
    <n v="4.4777597099999999"/>
    <m/>
    <n v="5.0600000000000005E-4"/>
    <m/>
    <m/>
    <m/>
    <m/>
    <m/>
    <m/>
    <m/>
    <m/>
    <m/>
    <m/>
    <m/>
    <m/>
    <s v="584926,25"/>
    <s v="6132371,88"/>
    <n v="4.4782657099999996"/>
    <n v="0"/>
    <n v="0"/>
  </r>
  <r>
    <n v="350"/>
    <x v="318"/>
    <s v=""/>
    <x v="765"/>
    <n v="2018"/>
    <n v="30174968"/>
    <x v="138"/>
    <x v="316"/>
    <x v="316"/>
    <n v="5230"/>
    <s v="Odense M"/>
    <n v="461"/>
    <n v="79"/>
    <x v="21"/>
    <n v="1"/>
    <s v="FJ"/>
    <s v="Fjernvarmeværk"/>
    <n v="353000"/>
    <n v="350030"/>
    <x v="459"/>
    <x v="0"/>
    <s v="fvv"/>
    <d v="1997-01-13T00:00:00"/>
    <m/>
    <n v="20.5"/>
    <n v="0"/>
    <n v="19"/>
    <x v="2856"/>
    <n v="0.63700000000000001"/>
    <n v="0.63700000000000001"/>
    <n v="0"/>
    <n v="0"/>
    <n v="1"/>
    <n v="0"/>
    <n v="0"/>
    <x v="0"/>
    <x v="0"/>
    <m/>
    <m/>
    <m/>
    <n v="0.86260176"/>
    <m/>
    <n v="5.0600000000000005E-4"/>
    <n v="0"/>
    <m/>
    <m/>
    <m/>
    <m/>
    <m/>
    <m/>
    <m/>
    <m/>
    <m/>
    <m/>
    <m/>
    <s v="589651,13"/>
    <s v="6138209,67"/>
    <n v="0.86310776"/>
    <n v="0"/>
    <n v="0"/>
  </r>
  <r>
    <n v="350"/>
    <x v="318"/>
    <s v=""/>
    <x v="766"/>
    <n v="2018"/>
    <n v="30174968"/>
    <x v="138"/>
    <x v="316"/>
    <x v="316"/>
    <n v="5230"/>
    <s v="Odense M"/>
    <n v="461"/>
    <n v="79"/>
    <x v="21"/>
    <n v="1"/>
    <s v="FJ"/>
    <s v="Fjernvarmeværk"/>
    <n v="353000"/>
    <n v="350030"/>
    <x v="459"/>
    <x v="0"/>
    <s v="fvv"/>
    <d v="1997-01-13T00:00:00"/>
    <m/>
    <n v="20.5"/>
    <n v="0"/>
    <n v="19"/>
    <x v="21"/>
    <n v="0"/>
    <n v="0"/>
    <n v="0"/>
    <n v="0"/>
    <n v="1"/>
    <n v="0"/>
    <n v="0"/>
    <x v="0"/>
    <x v="0"/>
    <m/>
    <m/>
    <m/>
    <n v="0"/>
    <m/>
    <n v="0"/>
    <m/>
    <m/>
    <m/>
    <m/>
    <m/>
    <m/>
    <m/>
    <m/>
    <m/>
    <m/>
    <m/>
    <m/>
    <s v="589651,13"/>
    <s v="6138209,67"/>
    <n v="0"/>
    <n v="0"/>
    <n v="0"/>
  </r>
  <r>
    <n v="350"/>
    <x v="318"/>
    <s v=""/>
    <x v="767"/>
    <n v="2018"/>
    <n v="30174968"/>
    <x v="138"/>
    <x v="316"/>
    <x v="316"/>
    <n v="5230"/>
    <s v="Odense M"/>
    <n v="461"/>
    <n v="79"/>
    <x v="21"/>
    <n v="1"/>
    <s v="FJ"/>
    <s v="Fjernvarmeværk"/>
    <n v="353000"/>
    <n v="350030"/>
    <x v="459"/>
    <x v="0"/>
    <s v="fvv"/>
    <d v="1997-01-13T00:00:00"/>
    <m/>
    <n v="20.5"/>
    <n v="0"/>
    <n v="19"/>
    <x v="2857"/>
    <n v="1.2999999999999999E-2"/>
    <n v="1.2999999999999999E-2"/>
    <n v="0"/>
    <n v="0"/>
    <n v="1"/>
    <n v="0"/>
    <n v="0"/>
    <x v="0"/>
    <x v="0"/>
    <m/>
    <m/>
    <m/>
    <n v="1.797087E-2"/>
    <m/>
    <n v="0"/>
    <m/>
    <m/>
    <m/>
    <m/>
    <m/>
    <m/>
    <m/>
    <m/>
    <m/>
    <m/>
    <m/>
    <m/>
    <s v="589651,13"/>
    <s v="6138209,67"/>
    <n v="1.797087E-2"/>
    <n v="0"/>
    <n v="0"/>
  </r>
  <r>
    <n v="350"/>
    <x v="318"/>
    <s v=""/>
    <x v="768"/>
    <n v="2018"/>
    <n v="30174968"/>
    <x v="138"/>
    <x v="316"/>
    <x v="316"/>
    <n v="5230"/>
    <s v="Odense M"/>
    <n v="461"/>
    <n v="79"/>
    <x v="21"/>
    <n v="1"/>
    <s v="FJ"/>
    <s v="Fjernvarmeværk"/>
    <n v="353000"/>
    <n v="350030"/>
    <x v="459"/>
    <x v="0"/>
    <s v="fvv"/>
    <d v="1999-01-03T00:00:00"/>
    <m/>
    <n v="20.5"/>
    <n v="0"/>
    <n v="19"/>
    <x v="21"/>
    <n v="0"/>
    <n v="0"/>
    <n v="0"/>
    <n v="0"/>
    <n v="1"/>
    <n v="0"/>
    <n v="0"/>
    <x v="0"/>
    <x v="0"/>
    <m/>
    <m/>
    <m/>
    <n v="0"/>
    <m/>
    <n v="0"/>
    <m/>
    <m/>
    <m/>
    <m/>
    <m/>
    <m/>
    <m/>
    <m/>
    <m/>
    <m/>
    <m/>
    <m/>
    <s v="589651,13"/>
    <s v="6138209,67"/>
    <n v="0"/>
    <n v="0"/>
    <n v="0"/>
  </r>
  <r>
    <n v="350"/>
    <x v="318"/>
    <s v=""/>
    <x v="769"/>
    <n v="2018"/>
    <n v="30174968"/>
    <x v="138"/>
    <x v="316"/>
    <x v="316"/>
    <n v="5230"/>
    <s v="Odense M"/>
    <n v="461"/>
    <n v="79"/>
    <x v="21"/>
    <n v="1"/>
    <s v="FJ"/>
    <s v="Fjernvarmeværk"/>
    <n v="353000"/>
    <n v="350030"/>
    <x v="459"/>
    <x v="0"/>
    <s v="fvv"/>
    <d v="1999-01-03T00:00:00"/>
    <m/>
    <n v="20.5"/>
    <n v="0"/>
    <n v="19"/>
    <x v="21"/>
    <n v="0"/>
    <n v="0"/>
    <n v="0"/>
    <n v="0"/>
    <n v="1"/>
    <n v="0"/>
    <n v="0"/>
    <x v="0"/>
    <x v="0"/>
    <m/>
    <m/>
    <m/>
    <n v="0"/>
    <m/>
    <n v="0"/>
    <m/>
    <m/>
    <m/>
    <m/>
    <m/>
    <m/>
    <m/>
    <m/>
    <m/>
    <m/>
    <m/>
    <m/>
    <s v="589651,13"/>
    <s v="6138209,67"/>
    <n v="0"/>
    <n v="0"/>
    <n v="0"/>
  </r>
  <r>
    <n v="350"/>
    <x v="318"/>
    <s v=""/>
    <x v="770"/>
    <n v="2018"/>
    <n v="30174968"/>
    <x v="138"/>
    <x v="316"/>
    <x v="316"/>
    <n v="5230"/>
    <s v="Odense M"/>
    <n v="461"/>
    <n v="79"/>
    <x v="21"/>
    <n v="1"/>
    <s v="FJ"/>
    <s v="Fjernvarmeværk"/>
    <n v="353000"/>
    <n v="350030"/>
    <x v="460"/>
    <x v="0"/>
    <s v="fvv"/>
    <d v="1986-01-03T00:00:00"/>
    <m/>
    <n v="25.2"/>
    <n v="0"/>
    <n v="23.26"/>
    <x v="2858"/>
    <n v="68.367999999999995"/>
    <n v="68.367999999999995"/>
    <n v="0"/>
    <n v="0"/>
    <n v="1"/>
    <n v="0"/>
    <n v="0"/>
    <x v="0"/>
    <x v="0"/>
    <m/>
    <m/>
    <m/>
    <m/>
    <m/>
    <m/>
    <n v="69.737738399999998"/>
    <m/>
    <m/>
    <m/>
    <m/>
    <m/>
    <m/>
    <m/>
    <m/>
    <m/>
    <m/>
    <m/>
    <s v="589651,13"/>
    <s v="6138209,67"/>
    <n v="69.737738399999998"/>
    <n v="0"/>
    <n v="0"/>
  </r>
  <r>
    <n v="350"/>
    <x v="319"/>
    <s v=""/>
    <x v="771"/>
    <n v="2018"/>
    <n v="30174968"/>
    <x v="138"/>
    <x v="317"/>
    <x v="317"/>
    <n v="5200"/>
    <s v="Odense V"/>
    <n v="461"/>
    <n v="79"/>
    <x v="21"/>
    <n v="1"/>
    <s v="FJ"/>
    <s v="Fjernvarmeværk"/>
    <n v="353000"/>
    <n v="350030"/>
    <x v="123"/>
    <x v="0"/>
    <s v="fvv"/>
    <d v="1987-01-01T00:00:00"/>
    <m/>
    <n v="20.2"/>
    <n v="0"/>
    <n v="18.5"/>
    <x v="2859"/>
    <n v="16.667999999999999"/>
    <n v="16.667999999999999"/>
    <n v="0"/>
    <n v="0"/>
    <n v="1"/>
    <n v="0"/>
    <n v="0"/>
    <x v="0"/>
    <x v="0"/>
    <m/>
    <m/>
    <m/>
    <n v="18.837812030000002"/>
    <m/>
    <n v="5.0600000000000005E-4"/>
    <m/>
    <m/>
    <m/>
    <m/>
    <m/>
    <m/>
    <m/>
    <m/>
    <m/>
    <m/>
    <m/>
    <m/>
    <s v="585199,17"/>
    <s v="6139745,66"/>
    <n v="18.838318030000003"/>
    <n v="0"/>
    <n v="0"/>
  </r>
  <r>
    <n v="350"/>
    <x v="319"/>
    <s v=""/>
    <x v="772"/>
    <n v="2018"/>
    <n v="30174968"/>
    <x v="138"/>
    <x v="317"/>
    <x v="317"/>
    <n v="5200"/>
    <s v="Odense V"/>
    <n v="461"/>
    <n v="79"/>
    <x v="21"/>
    <n v="1"/>
    <s v="FJ"/>
    <s v="Fjernvarmeværk"/>
    <n v="353000"/>
    <n v="350030"/>
    <x v="123"/>
    <x v="0"/>
    <s v="fvv"/>
    <d v="1978-01-01T00:00:00"/>
    <m/>
    <n v="20.6"/>
    <n v="0"/>
    <n v="18.7"/>
    <x v="2860"/>
    <n v="0.98799999999999999"/>
    <n v="0.98799999999999999"/>
    <n v="0"/>
    <n v="0"/>
    <n v="1"/>
    <n v="0"/>
    <n v="0"/>
    <x v="0"/>
    <x v="0"/>
    <m/>
    <m/>
    <m/>
    <n v="1.10311011"/>
    <m/>
    <n v="0"/>
    <m/>
    <m/>
    <m/>
    <m/>
    <m/>
    <m/>
    <m/>
    <m/>
    <m/>
    <m/>
    <m/>
    <m/>
    <s v="585199,17"/>
    <s v="6139745,66"/>
    <n v="1.10311011"/>
    <n v="0"/>
    <n v="0"/>
  </r>
  <r>
    <n v="350"/>
    <x v="320"/>
    <s v=""/>
    <x v="773"/>
    <n v="2018"/>
    <n v="30174968"/>
    <x v="138"/>
    <x v="318"/>
    <x v="318"/>
    <n v="5320"/>
    <s v="Agedrup"/>
    <n v="461"/>
    <n v="79"/>
    <x v="21"/>
    <m/>
    <s v="FJ"/>
    <s v="Fjernvarmeværk"/>
    <n v="353000"/>
    <n v="350030"/>
    <x v="461"/>
    <x v="0"/>
    <s v="fvv"/>
    <d v="1979-10-16T00:00:00"/>
    <m/>
    <n v="6.17"/>
    <n v="0"/>
    <n v="5.82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93555"/>
    <s v="6144034"/>
    <n v="0"/>
    <n v="0"/>
    <n v="0"/>
  </r>
  <r>
    <n v="350"/>
    <x v="320"/>
    <s v=""/>
    <x v="774"/>
    <n v="2018"/>
    <n v="30174968"/>
    <x v="138"/>
    <x v="318"/>
    <x v="318"/>
    <n v="5320"/>
    <s v="Agedrup"/>
    <n v="461"/>
    <n v="79"/>
    <x v="21"/>
    <m/>
    <s v="FJ"/>
    <s v="Fjernvarmeværk"/>
    <n v="353000"/>
    <n v="350030"/>
    <x v="16"/>
    <x v="0"/>
    <s v="fvv"/>
    <d v="1980-01-01T00:00:00"/>
    <m/>
    <n v="9.85"/>
    <n v="0"/>
    <n v="9.3000000000000007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93555"/>
    <s v="6144034"/>
    <n v="0"/>
    <n v="0"/>
    <n v="0"/>
  </r>
  <r>
    <n v="350"/>
    <x v="321"/>
    <s v=""/>
    <x v="775"/>
    <n v="2018"/>
    <n v="30174968"/>
    <x v="138"/>
    <x v="319"/>
    <x v="319"/>
    <n v="5000"/>
    <s v="Odense C"/>
    <n v="461"/>
    <n v="79"/>
    <x v="21"/>
    <n v="1"/>
    <s v="FJ"/>
    <s v="Fjernvarmeværk"/>
    <n v="353000"/>
    <n v="350030"/>
    <x v="123"/>
    <x v="0"/>
    <s v="fvv"/>
    <d v="1989-06-01T00:00:00"/>
    <m/>
    <n v="25.1"/>
    <n v="0"/>
    <n v="25.1"/>
    <x v="2861"/>
    <n v="35.781999999999996"/>
    <n v="35.781999999999996"/>
    <n v="0"/>
    <n v="0"/>
    <n v="1"/>
    <n v="0"/>
    <n v="0"/>
    <x v="0"/>
    <x v="0"/>
    <m/>
    <m/>
    <m/>
    <m/>
    <m/>
    <m/>
    <n v="36.133891200000001"/>
    <m/>
    <m/>
    <m/>
    <m/>
    <m/>
    <m/>
    <m/>
    <m/>
    <m/>
    <m/>
    <m/>
    <s v="588243,06"/>
    <s v="6140326,4"/>
    <n v="36.133891200000001"/>
    <n v="0"/>
    <n v="0"/>
  </r>
  <r>
    <n v="350"/>
    <x v="321"/>
    <s v=""/>
    <x v="776"/>
    <n v="2018"/>
    <n v="30174968"/>
    <x v="138"/>
    <x v="319"/>
    <x v="319"/>
    <n v="5000"/>
    <s v="Odense C"/>
    <n v="461"/>
    <n v="79"/>
    <x v="21"/>
    <n v="1"/>
    <s v="FJ"/>
    <s v="Fjernvarmeværk"/>
    <n v="353000"/>
    <n v="350030"/>
    <x v="462"/>
    <x v="0"/>
    <s v="fvv"/>
    <d v="1989-06-01T00:00:00"/>
    <m/>
    <n v="25.1"/>
    <n v="0"/>
    <n v="25.1"/>
    <x v="2862"/>
    <n v="86.492000000000004"/>
    <n v="86.492000000000004"/>
    <n v="0"/>
    <n v="0"/>
    <n v="1"/>
    <n v="0"/>
    <n v="0"/>
    <x v="0"/>
    <x v="0"/>
    <m/>
    <m/>
    <m/>
    <m/>
    <m/>
    <m/>
    <n v="90.427986000000004"/>
    <m/>
    <m/>
    <m/>
    <m/>
    <m/>
    <m/>
    <m/>
    <m/>
    <m/>
    <m/>
    <m/>
    <s v="588243,06"/>
    <s v="6140326,4"/>
    <n v="90.427986000000004"/>
    <n v="0"/>
    <n v="0"/>
  </r>
  <r>
    <n v="350"/>
    <x v="321"/>
    <s v=""/>
    <x v="777"/>
    <n v="2018"/>
    <n v="30174968"/>
    <x v="138"/>
    <x v="319"/>
    <x v="319"/>
    <n v="5000"/>
    <s v="Odense C"/>
    <n v="461"/>
    <n v="79"/>
    <x v="21"/>
    <n v="1"/>
    <s v="FJ"/>
    <s v="Fjernvarmeværk"/>
    <n v="353000"/>
    <n v="350030"/>
    <x v="462"/>
    <x v="0"/>
    <s v="fvv"/>
    <d v="1989-06-01T00:00:00"/>
    <m/>
    <n v="25.1"/>
    <n v="0"/>
    <n v="25.1"/>
    <x v="2863"/>
    <n v="87.572999999999993"/>
    <n v="87.572999999999993"/>
    <n v="0"/>
    <n v="0"/>
    <n v="1"/>
    <n v="0"/>
    <n v="0"/>
    <x v="0"/>
    <x v="0"/>
    <m/>
    <m/>
    <m/>
    <m/>
    <m/>
    <m/>
    <n v="88.11942479999999"/>
    <m/>
    <m/>
    <m/>
    <m/>
    <m/>
    <m/>
    <m/>
    <m/>
    <m/>
    <m/>
    <m/>
    <s v="588243,06"/>
    <s v="6140326,4"/>
    <n v="88.11942479999999"/>
    <n v="0"/>
    <n v="0"/>
  </r>
  <r>
    <n v="350"/>
    <x v="322"/>
    <s v=""/>
    <x v="778"/>
    <n v="2018"/>
    <n v="30174968"/>
    <x v="138"/>
    <x v="320"/>
    <x v="320"/>
    <n v="5250"/>
    <s v="Odense SV"/>
    <n v="461"/>
    <n v="79"/>
    <x v="21"/>
    <n v="1"/>
    <s v="FJ"/>
    <s v="Fjernvarmeværk"/>
    <n v="353000"/>
    <n v="350030"/>
    <x v="123"/>
    <x v="0"/>
    <s v="fvv"/>
    <d v="1978-12-13T00:00:00"/>
    <m/>
    <n v="16"/>
    <n v="0"/>
    <n v="14.5"/>
    <x v="2864"/>
    <n v="21.454000000000001"/>
    <n v="21.454000000000001"/>
    <n v="0"/>
    <n v="0"/>
    <n v="1"/>
    <n v="0"/>
    <n v="0"/>
    <x v="0"/>
    <x v="0"/>
    <m/>
    <m/>
    <m/>
    <n v="0"/>
    <m/>
    <n v="0"/>
    <n v="23.073415199999999"/>
    <m/>
    <m/>
    <m/>
    <m/>
    <m/>
    <m/>
    <m/>
    <m/>
    <m/>
    <m/>
    <m/>
    <s v="584705,84"/>
    <s v="6135035,35"/>
    <n v="23.073415199999999"/>
    <n v="0"/>
    <n v="0"/>
  </r>
  <r>
    <n v="350"/>
    <x v="322"/>
    <s v=""/>
    <x v="779"/>
    <n v="2018"/>
    <n v="30174968"/>
    <x v="138"/>
    <x v="320"/>
    <x v="320"/>
    <n v="5250"/>
    <s v="Odense SV"/>
    <n v="461"/>
    <n v="79"/>
    <x v="21"/>
    <n v="1"/>
    <s v="FJ"/>
    <s v="Fjernvarmeværk"/>
    <n v="353000"/>
    <n v="350030"/>
    <x v="123"/>
    <x v="0"/>
    <s v="fvv"/>
    <d v="1986-01-01T00:00:00"/>
    <m/>
    <n v="15.8"/>
    <n v="0"/>
    <n v="14.6"/>
    <x v="2865"/>
    <n v="5.0000000000000001E-3"/>
    <n v="5.0000000000000001E-3"/>
    <n v="0"/>
    <n v="0"/>
    <n v="1"/>
    <n v="0"/>
    <n v="0"/>
    <x v="0"/>
    <x v="0"/>
    <m/>
    <m/>
    <m/>
    <n v="5.0217999999999999E-3"/>
    <m/>
    <n v="5.0600000000000005E-4"/>
    <m/>
    <m/>
    <m/>
    <m/>
    <m/>
    <m/>
    <m/>
    <m/>
    <m/>
    <m/>
    <m/>
    <m/>
    <s v="584705,84"/>
    <s v="6135035,35"/>
    <n v="5.5278000000000002E-3"/>
    <n v="0"/>
    <n v="0"/>
  </r>
  <r>
    <n v="350"/>
    <x v="323"/>
    <s v=""/>
    <x v="780"/>
    <n v="2018"/>
    <n v="30174968"/>
    <x v="138"/>
    <x v="321"/>
    <x v="321"/>
    <n v="5220"/>
    <s v="Odense SØ"/>
    <n v="461"/>
    <n v="338"/>
    <x v="12"/>
    <m/>
    <s v="FJ"/>
    <s v="Fjernvarmeværk"/>
    <n v="353000"/>
    <n v="350030"/>
    <x v="463"/>
    <x v="0"/>
    <s v="fvv"/>
    <d v="1987-01-01T00:00:00"/>
    <m/>
    <n v="2.17"/>
    <n v="0"/>
    <n v="2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97995"/>
    <s v="6132771"/>
    <n v="0"/>
    <n v="0"/>
    <n v="0"/>
  </r>
  <r>
    <n v="350"/>
    <x v="324"/>
    <s v=""/>
    <x v="781"/>
    <n v="2018"/>
    <n v="30174968"/>
    <x v="138"/>
    <x v="322"/>
    <x v="322"/>
    <n v="5260"/>
    <s v="Odense S"/>
    <n v="461"/>
    <n v="79"/>
    <x v="21"/>
    <n v="1"/>
    <s v="FJ"/>
    <s v="Fjernvarmeværk"/>
    <n v="353000"/>
    <n v="350030"/>
    <x v="123"/>
    <x v="0"/>
    <s v="fvv"/>
    <d v="1995-01-01T00:00:00"/>
    <m/>
    <n v="15.2"/>
    <n v="0"/>
    <n v="14"/>
    <x v="2866"/>
    <n v="0.105"/>
    <n v="0.105"/>
    <n v="0"/>
    <n v="0"/>
    <n v="1"/>
    <n v="0"/>
    <n v="0"/>
    <x v="0"/>
    <x v="0"/>
    <m/>
    <m/>
    <m/>
    <n v="0"/>
    <m/>
    <n v="5.0600000000000005E-4"/>
    <n v="0.13658039999999999"/>
    <m/>
    <m/>
    <m/>
    <m/>
    <m/>
    <m/>
    <m/>
    <m/>
    <m/>
    <m/>
    <m/>
    <s v="587698,5"/>
    <s v="6135904,37"/>
    <n v="0.1370864"/>
    <n v="0"/>
    <n v="0"/>
  </r>
  <r>
    <n v="350"/>
    <x v="324"/>
    <s v=""/>
    <x v="782"/>
    <n v="2018"/>
    <n v="30174968"/>
    <x v="138"/>
    <x v="322"/>
    <x v="322"/>
    <n v="5260"/>
    <s v="Odense S"/>
    <n v="461"/>
    <n v="79"/>
    <x v="21"/>
    <n v="1"/>
    <s v="FJ"/>
    <s v="Fjernvarmeværk"/>
    <n v="353000"/>
    <n v="350030"/>
    <x v="123"/>
    <x v="0"/>
    <s v="fvv"/>
    <d v="1995-01-01T00:00:00"/>
    <m/>
    <n v="15.2"/>
    <n v="0"/>
    <n v="14"/>
    <x v="2867"/>
    <n v="4.2000000000000003E-2"/>
    <n v="4.2000000000000003E-2"/>
    <n v="0"/>
    <n v="0"/>
    <n v="1"/>
    <n v="0"/>
    <n v="0"/>
    <x v="0"/>
    <x v="0"/>
    <m/>
    <m/>
    <m/>
    <n v="4.5447290000000001E-2"/>
    <m/>
    <n v="0"/>
    <m/>
    <m/>
    <m/>
    <m/>
    <m/>
    <m/>
    <m/>
    <m/>
    <m/>
    <m/>
    <m/>
    <m/>
    <s v="587698,5"/>
    <s v="6135904,37"/>
    <n v="4.5447290000000001E-2"/>
    <n v="0"/>
    <n v="0"/>
  </r>
  <r>
    <n v="350"/>
    <x v="324"/>
    <s v=""/>
    <x v="783"/>
    <n v="2018"/>
    <n v="30174968"/>
    <x v="138"/>
    <x v="322"/>
    <x v="322"/>
    <n v="5260"/>
    <s v="Odense S"/>
    <n v="461"/>
    <n v="79"/>
    <x v="21"/>
    <n v="1"/>
    <s v="FJ"/>
    <s v="Fjernvarmeværk"/>
    <n v="353000"/>
    <n v="350030"/>
    <x v="464"/>
    <x v="0"/>
    <s v="fvv"/>
    <d v="1988-01-01T00:00:00"/>
    <m/>
    <n v="17.7"/>
    <n v="0"/>
    <n v="16.5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87698,5"/>
    <s v="6135904,37"/>
    <n v="0"/>
    <n v="0"/>
    <n v="0"/>
  </r>
  <r>
    <n v="350"/>
    <x v="324"/>
    <s v=""/>
    <x v="784"/>
    <n v="2018"/>
    <n v="30174968"/>
    <x v="138"/>
    <x v="322"/>
    <x v="322"/>
    <n v="5260"/>
    <s v="Odense S"/>
    <n v="461"/>
    <n v="79"/>
    <x v="21"/>
    <n v="1"/>
    <s v="FJ"/>
    <s v="Fjernvarmeværk"/>
    <n v="353000"/>
    <n v="350030"/>
    <x v="464"/>
    <x v="0"/>
    <s v="fvv"/>
    <d v="1982-01-01T00:00:00"/>
    <m/>
    <n v="18.2"/>
    <n v="0"/>
    <n v="17"/>
    <x v="2868"/>
    <n v="2.5000000000000001E-2"/>
    <n v="2.5000000000000001E-2"/>
    <n v="0"/>
    <n v="0"/>
    <n v="1"/>
    <n v="0"/>
    <n v="0"/>
    <x v="0"/>
    <x v="0"/>
    <m/>
    <m/>
    <m/>
    <n v="2.844491E-2"/>
    <m/>
    <n v="0"/>
    <m/>
    <m/>
    <m/>
    <m/>
    <m/>
    <m/>
    <m/>
    <m/>
    <m/>
    <m/>
    <m/>
    <m/>
    <s v="587698,5"/>
    <s v="6135904,37"/>
    <n v="2.844491E-2"/>
    <n v="0"/>
    <n v="0"/>
  </r>
  <r>
    <n v="350"/>
    <x v="325"/>
    <s v=""/>
    <x v="785"/>
    <n v="2018"/>
    <n v="30174968"/>
    <x v="138"/>
    <x v="323"/>
    <x v="323"/>
    <n v="5260"/>
    <s v="Odense S"/>
    <n v="461"/>
    <n v="79"/>
    <x v="21"/>
    <m/>
    <s v="FJ"/>
    <s v="Fjernvarmeværk"/>
    <n v="353000"/>
    <n v="350030"/>
    <x v="465"/>
    <x v="0"/>
    <s v="fvv"/>
    <d v="1988-04-07T00:00:00"/>
    <m/>
    <n v="2.4500000000000002"/>
    <n v="0"/>
    <n v="2.25"/>
    <x v="2869"/>
    <n v="8.9999999999999993E-3"/>
    <n v="8.9999999999999993E-3"/>
    <n v="0"/>
    <n v="0"/>
    <n v="1"/>
    <n v="0"/>
    <n v="0"/>
    <x v="0"/>
    <x v="0"/>
    <m/>
    <m/>
    <m/>
    <n v="8.5011899999999987E-3"/>
    <m/>
    <m/>
    <m/>
    <m/>
    <m/>
    <m/>
    <m/>
    <m/>
    <m/>
    <m/>
    <m/>
    <m/>
    <m/>
    <m/>
    <s v="583174,91"/>
    <s v="6130512,37"/>
    <n v="8.5011899999999987E-3"/>
    <n v="0"/>
    <n v="0"/>
  </r>
  <r>
    <n v="350"/>
    <x v="325"/>
    <s v=""/>
    <x v="786"/>
    <n v="2018"/>
    <n v="30174968"/>
    <x v="138"/>
    <x v="323"/>
    <x v="323"/>
    <n v="5260"/>
    <s v="Odense S"/>
    <n v="461"/>
    <n v="79"/>
    <x v="21"/>
    <m/>
    <s v="FJ"/>
    <s v="Fjernvarmeværk"/>
    <n v="353000"/>
    <n v="350030"/>
    <x v="465"/>
    <x v="0"/>
    <s v="fvv"/>
    <d v="1988-04-07T00:00:00"/>
    <m/>
    <n v="2.4500000000000002"/>
    <n v="0"/>
    <n v="2.25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83174,91"/>
    <s v="6130512,37"/>
    <n v="0"/>
    <n v="0"/>
    <n v="0"/>
  </r>
  <r>
    <n v="350"/>
    <x v="326"/>
    <s v=""/>
    <x v="787"/>
    <n v="2018"/>
    <n v="30174968"/>
    <x v="138"/>
    <x v="324"/>
    <x v="324"/>
    <n v="5260"/>
    <s v="Odense S"/>
    <n v="461"/>
    <n v="79"/>
    <x v="21"/>
    <m/>
    <s v="FJ"/>
    <s v="Fjernvarmeværk"/>
    <n v="353000"/>
    <n v="350030"/>
    <x v="466"/>
    <x v="0"/>
    <s v="fvv"/>
    <d v="1985-05-23T00:00:00"/>
    <m/>
    <n v="8.5"/>
    <n v="0"/>
    <n v="8"/>
    <x v="2870"/>
    <n v="17.593"/>
    <n v="17.593"/>
    <n v="0"/>
    <n v="0"/>
    <n v="1"/>
    <n v="0"/>
    <n v="0"/>
    <x v="0"/>
    <x v="0"/>
    <m/>
    <m/>
    <m/>
    <m/>
    <m/>
    <m/>
    <n v="19.935867600000002"/>
    <m/>
    <m/>
    <m/>
    <m/>
    <m/>
    <m/>
    <m/>
    <m/>
    <m/>
    <m/>
    <m/>
    <s v="591400,85"/>
    <s v="6133562,32"/>
    <n v="19.935867600000002"/>
    <n v="0"/>
    <n v="0"/>
  </r>
  <r>
    <n v="350"/>
    <x v="326"/>
    <s v=""/>
    <x v="788"/>
    <n v="2018"/>
    <n v="30174968"/>
    <x v="138"/>
    <x v="324"/>
    <x v="324"/>
    <n v="5260"/>
    <s v="Odense S"/>
    <n v="461"/>
    <n v="79"/>
    <x v="21"/>
    <m/>
    <s v="FJ"/>
    <s v="Fjernvarmeværk"/>
    <n v="353000"/>
    <n v="350030"/>
    <x v="466"/>
    <x v="0"/>
    <s v="fvv"/>
    <d v="1985-05-23T00:00:00"/>
    <m/>
    <n v="8.5"/>
    <n v="0"/>
    <n v="8"/>
    <x v="1650"/>
    <n v="4.0000000000000001E-3"/>
    <n v="4.0000000000000001E-3"/>
    <n v="0"/>
    <n v="0"/>
    <n v="1"/>
    <n v="0"/>
    <n v="0"/>
    <x v="0"/>
    <x v="0"/>
    <m/>
    <m/>
    <m/>
    <n v="4.6630999999999999E-3"/>
    <m/>
    <m/>
    <m/>
    <m/>
    <m/>
    <m/>
    <m/>
    <m/>
    <m/>
    <m/>
    <m/>
    <m/>
    <m/>
    <m/>
    <s v="591400,85"/>
    <s v="6133562,32"/>
    <n v="4.6630999999999999E-3"/>
    <n v="0"/>
    <n v="0"/>
  </r>
  <r>
    <n v="350"/>
    <x v="327"/>
    <s v=""/>
    <x v="789"/>
    <n v="2018"/>
    <n v="30174968"/>
    <x v="138"/>
    <x v="325"/>
    <x v="325"/>
    <n v="5210"/>
    <s v="Odense NV"/>
    <n v="461"/>
    <n v="79"/>
    <x v="21"/>
    <n v="1"/>
    <s v="FJ"/>
    <s v="Fjernvarmeværk"/>
    <n v="353000"/>
    <n v="350030"/>
    <x v="123"/>
    <x v="0"/>
    <s v="fvv"/>
    <d v="1982-08-24T00:00:00"/>
    <m/>
    <n v="10.199999999999999"/>
    <n v="0"/>
    <n v="9.5"/>
    <x v="2871"/>
    <n v="22.27"/>
    <n v="22.27"/>
    <n v="0"/>
    <n v="0"/>
    <n v="1"/>
    <n v="0"/>
    <n v="0"/>
    <x v="0"/>
    <x v="0"/>
    <m/>
    <m/>
    <m/>
    <m/>
    <m/>
    <n v="0"/>
    <n v="24.6318336"/>
    <m/>
    <m/>
    <m/>
    <m/>
    <m/>
    <m/>
    <m/>
    <m/>
    <m/>
    <m/>
    <m/>
    <s v="581221,79"/>
    <s v="6142497,07"/>
    <n v="24.6318336"/>
    <n v="0"/>
    <n v="0"/>
  </r>
  <r>
    <n v="350"/>
    <x v="327"/>
    <s v=""/>
    <x v="790"/>
    <n v="2018"/>
    <n v="30174968"/>
    <x v="138"/>
    <x v="325"/>
    <x v="325"/>
    <n v="5210"/>
    <s v="Odense NV"/>
    <n v="461"/>
    <n v="79"/>
    <x v="21"/>
    <n v="1"/>
    <s v="FJ"/>
    <s v="Fjernvarmeværk"/>
    <n v="353000"/>
    <n v="350030"/>
    <x v="123"/>
    <x v="0"/>
    <s v="fvv"/>
    <d v="1982-08-24T00:00:00"/>
    <m/>
    <n v="10.199999999999999"/>
    <n v="0"/>
    <n v="9.5"/>
    <x v="21"/>
    <n v="0"/>
    <n v="0"/>
    <n v="0"/>
    <n v="0"/>
    <n v="1"/>
    <n v="0"/>
    <n v="0"/>
    <x v="0"/>
    <x v="0"/>
    <m/>
    <m/>
    <m/>
    <n v="0"/>
    <m/>
    <n v="0"/>
    <m/>
    <m/>
    <m/>
    <m/>
    <m/>
    <m/>
    <m/>
    <m/>
    <m/>
    <m/>
    <m/>
    <m/>
    <s v="581221,79"/>
    <s v="6142497,07"/>
    <n v="0"/>
    <n v="0"/>
    <n v="0"/>
  </r>
  <r>
    <n v="350"/>
    <x v="327"/>
    <s v=""/>
    <x v="791"/>
    <n v="2018"/>
    <n v="30174968"/>
    <x v="138"/>
    <x v="325"/>
    <x v="325"/>
    <n v="5210"/>
    <s v="Odense NV"/>
    <n v="461"/>
    <n v="79"/>
    <x v="21"/>
    <n v="1"/>
    <s v="FJ"/>
    <s v="Fjernvarmeværk"/>
    <n v="353000"/>
    <n v="350030"/>
    <x v="123"/>
    <x v="0"/>
    <s v="fvv"/>
    <d v="1989-01-01T00:00:00"/>
    <m/>
    <n v="10.199999999999999"/>
    <n v="0"/>
    <n v="9.5"/>
    <x v="21"/>
    <n v="0"/>
    <n v="0"/>
    <n v="0"/>
    <n v="0"/>
    <n v="1"/>
    <n v="0"/>
    <n v="0"/>
    <x v="0"/>
    <x v="0"/>
    <m/>
    <m/>
    <m/>
    <n v="0"/>
    <m/>
    <n v="0"/>
    <m/>
    <m/>
    <m/>
    <m/>
    <m/>
    <m/>
    <m/>
    <m/>
    <m/>
    <m/>
    <m/>
    <m/>
    <s v="581221,79"/>
    <s v="6142497,07"/>
    <n v="0"/>
    <n v="0"/>
    <n v="0"/>
  </r>
  <r>
    <n v="350"/>
    <x v="328"/>
    <s v=""/>
    <x v="792"/>
    <n v="2018"/>
    <n v="30174968"/>
    <x v="138"/>
    <x v="326"/>
    <x v="326"/>
    <n v="5270"/>
    <s v="Odense N"/>
    <n v="461"/>
    <n v="79"/>
    <x v="21"/>
    <m/>
    <s v="FJ"/>
    <s v="Fjernvarmeværk"/>
    <n v="353000"/>
    <n v="350030"/>
    <x v="467"/>
    <x v="0"/>
    <s v="fvv"/>
    <d v="1984-03-01T00:00:00"/>
    <m/>
    <n v="2.4500000000000002"/>
    <n v="0"/>
    <n v="2.25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87418,23"/>
    <s v="6146309,55"/>
    <n v="0"/>
    <n v="0"/>
    <n v="0"/>
  </r>
  <r>
    <n v="350"/>
    <x v="328"/>
    <s v=""/>
    <x v="793"/>
    <n v="2018"/>
    <n v="30174968"/>
    <x v="138"/>
    <x v="326"/>
    <x v="326"/>
    <n v="5270"/>
    <s v="Odense N"/>
    <n v="461"/>
    <n v="79"/>
    <x v="21"/>
    <m/>
    <s v="FJ"/>
    <s v="Fjernvarmeværk"/>
    <n v="353000"/>
    <n v="350030"/>
    <x v="467"/>
    <x v="0"/>
    <s v="fvv"/>
    <d v="1984-03-01T00:00:00"/>
    <m/>
    <n v="2.4500000000000002"/>
    <n v="0"/>
    <n v="2.25"/>
    <x v="2872"/>
    <n v="8.0000000000000002E-3"/>
    <n v="8.0000000000000002E-3"/>
    <n v="0"/>
    <n v="0"/>
    <n v="1"/>
    <n v="0"/>
    <n v="0"/>
    <x v="0"/>
    <x v="0"/>
    <m/>
    <m/>
    <m/>
    <n v="8.6446700000000001E-3"/>
    <m/>
    <m/>
    <m/>
    <m/>
    <m/>
    <m/>
    <m/>
    <m/>
    <m/>
    <m/>
    <m/>
    <m/>
    <m/>
    <m/>
    <s v="587418,23"/>
    <s v="6146309,55"/>
    <n v="8.6446700000000001E-3"/>
    <n v="0"/>
    <n v="0"/>
  </r>
  <r>
    <n v="350"/>
    <x v="329"/>
    <s v=""/>
    <x v="794"/>
    <n v="2018"/>
    <n v="30174968"/>
    <x v="138"/>
    <x v="327"/>
    <x v="327"/>
    <n v="5270"/>
    <s v="Odense N"/>
    <n v="461"/>
    <n v="79"/>
    <x v="21"/>
    <n v="1"/>
    <s v="FJ"/>
    <s v="Fjernvarmeværk"/>
    <n v="353000"/>
    <n v="350030"/>
    <x v="123"/>
    <x v="0"/>
    <s v="fvv"/>
    <d v="1987-01-01T00:00:00"/>
    <m/>
    <n v="12.6"/>
    <n v="0"/>
    <n v="11.7"/>
    <x v="2873"/>
    <n v="4.2999999999999997E-2"/>
    <n v="4.2999999999999997E-2"/>
    <n v="0"/>
    <n v="0"/>
    <n v="1"/>
    <n v="0"/>
    <n v="0"/>
    <x v="0"/>
    <x v="0"/>
    <m/>
    <m/>
    <m/>
    <n v="4.7348399999999999E-2"/>
    <m/>
    <n v="5.0600000000000005E-4"/>
    <m/>
    <m/>
    <m/>
    <m/>
    <m/>
    <m/>
    <m/>
    <m/>
    <m/>
    <m/>
    <m/>
    <m/>
    <s v="585800,83"/>
    <s v="6142428,01"/>
    <n v="4.7854399999999998E-2"/>
    <n v="0"/>
    <n v="0"/>
  </r>
  <r>
    <n v="350"/>
    <x v="329"/>
    <s v=""/>
    <x v="795"/>
    <n v="2018"/>
    <n v="30174968"/>
    <x v="138"/>
    <x v="327"/>
    <x v="327"/>
    <n v="5270"/>
    <s v="Odense N"/>
    <n v="461"/>
    <n v="79"/>
    <x v="21"/>
    <n v="1"/>
    <s v="FJ"/>
    <s v="Fjernvarmeværk"/>
    <n v="353000"/>
    <n v="350030"/>
    <x v="123"/>
    <x v="0"/>
    <s v="fvv"/>
    <d v="1992-01-01T00:00:00"/>
    <m/>
    <n v="12.6"/>
    <n v="0"/>
    <n v="11.7"/>
    <x v="2874"/>
    <n v="2.5099999999999998"/>
    <n v="2.5099999999999998"/>
    <n v="0"/>
    <n v="0"/>
    <n v="1"/>
    <n v="0"/>
    <n v="0"/>
    <x v="0"/>
    <x v="0"/>
    <m/>
    <m/>
    <m/>
    <n v="2.7781673700000002"/>
    <m/>
    <n v="0"/>
    <m/>
    <m/>
    <m/>
    <m/>
    <m/>
    <m/>
    <m/>
    <m/>
    <m/>
    <m/>
    <m/>
    <m/>
    <s v="585800,83"/>
    <s v="6142428,01"/>
    <n v="2.7781673700000002"/>
    <n v="0"/>
    <n v="0"/>
  </r>
  <r>
    <n v="350"/>
    <x v="329"/>
    <s v=""/>
    <x v="796"/>
    <n v="2018"/>
    <n v="30174968"/>
    <x v="138"/>
    <x v="327"/>
    <x v="327"/>
    <n v="5270"/>
    <s v="Odense N"/>
    <n v="461"/>
    <n v="79"/>
    <x v="21"/>
    <n v="1"/>
    <s v="FJ"/>
    <s v="Fjernvarmeværk"/>
    <n v="353000"/>
    <n v="350030"/>
    <x v="123"/>
    <x v="0"/>
    <s v="fvv"/>
    <d v="1991-01-01T00:00:00"/>
    <m/>
    <n v="15.8"/>
    <n v="0"/>
    <n v="14.7"/>
    <x v="2875"/>
    <n v="1.625"/>
    <n v="1.625"/>
    <n v="0"/>
    <n v="0"/>
    <n v="1"/>
    <n v="0"/>
    <n v="0"/>
    <x v="0"/>
    <x v="0"/>
    <m/>
    <m/>
    <m/>
    <n v="1.7694312299999999"/>
    <m/>
    <n v="0"/>
    <m/>
    <m/>
    <m/>
    <m/>
    <m/>
    <m/>
    <m/>
    <m/>
    <m/>
    <m/>
    <m/>
    <m/>
    <s v="585800,83"/>
    <s v="6142428,01"/>
    <n v="1.7694312299999999"/>
    <n v="0"/>
    <n v="0"/>
  </r>
  <r>
    <n v="350"/>
    <x v="330"/>
    <s v=""/>
    <x v="797"/>
    <n v="2018"/>
    <n v="30174968"/>
    <x v="138"/>
    <x v="328"/>
    <x v="328"/>
    <n v="5270"/>
    <s v="Odense N"/>
    <n v="461"/>
    <n v="79"/>
    <x v="21"/>
    <m/>
    <s v="FJ"/>
    <s v="Fjernvarmeværk"/>
    <n v="353000"/>
    <n v="350030"/>
    <x v="468"/>
    <x v="0"/>
    <s v="fvv"/>
    <d v="1983-03-16T00:00:00"/>
    <m/>
    <n v="9.3000000000000007"/>
    <n v="0"/>
    <n v="8.6"/>
    <x v="2876"/>
    <n v="0.10100000000000001"/>
    <n v="0.10100000000000001"/>
    <n v="0"/>
    <n v="0"/>
    <n v="1"/>
    <n v="0"/>
    <n v="0"/>
    <x v="0"/>
    <x v="0"/>
    <m/>
    <m/>
    <m/>
    <n v="0.11026438000000001"/>
    <m/>
    <m/>
    <m/>
    <m/>
    <m/>
    <m/>
    <m/>
    <m/>
    <m/>
    <m/>
    <m/>
    <m/>
    <m/>
    <m/>
    <s v="582886,55"/>
    <s v="6144348,2"/>
    <n v="0.11026438000000001"/>
    <n v="0"/>
    <n v="0"/>
  </r>
  <r>
    <n v="350"/>
    <x v="330"/>
    <s v=""/>
    <x v="798"/>
    <n v="2018"/>
    <n v="30174968"/>
    <x v="138"/>
    <x v="328"/>
    <x v="328"/>
    <n v="5270"/>
    <s v="Odense N"/>
    <n v="461"/>
    <n v="79"/>
    <x v="21"/>
    <m/>
    <s v="FJ"/>
    <s v="Fjernvarmeværk"/>
    <n v="353000"/>
    <n v="350030"/>
    <x v="468"/>
    <x v="0"/>
    <s v="fvv"/>
    <d v="1983-03-16T00:00:00"/>
    <m/>
    <n v="9.3000000000000007"/>
    <n v="0"/>
    <n v="8.6"/>
    <x v="2877"/>
    <n v="6.0000000000000001E-3"/>
    <n v="6.0000000000000001E-3"/>
    <n v="0"/>
    <n v="0"/>
    <n v="1"/>
    <n v="0"/>
    <n v="0"/>
    <x v="0"/>
    <x v="0"/>
    <m/>
    <m/>
    <m/>
    <n v="6.0978999999999998E-3"/>
    <m/>
    <m/>
    <m/>
    <m/>
    <m/>
    <m/>
    <m/>
    <m/>
    <m/>
    <m/>
    <m/>
    <m/>
    <m/>
    <m/>
    <s v="582886,55"/>
    <s v="6144348,2"/>
    <n v="6.0978999999999998E-3"/>
    <n v="0"/>
    <n v="0"/>
  </r>
  <r>
    <n v="350"/>
    <x v="331"/>
    <s v=""/>
    <x v="799"/>
    <n v="2018"/>
    <n v="30174968"/>
    <x v="138"/>
    <x v="329"/>
    <x v="329"/>
    <n v="5210"/>
    <s v="Odense NV"/>
    <n v="461"/>
    <n v="79"/>
    <x v="21"/>
    <n v="1"/>
    <s v="FJ"/>
    <s v="Fjernvarmeværk"/>
    <n v="353000"/>
    <n v="350030"/>
    <x v="123"/>
    <x v="0"/>
    <s v="fvv"/>
    <d v="1998-01-01T00:00:00"/>
    <m/>
    <n v="13"/>
    <n v="0"/>
    <n v="12"/>
    <x v="2878"/>
    <n v="2.419"/>
    <n v="2.419"/>
    <n v="0"/>
    <n v="0"/>
    <n v="1"/>
    <n v="0"/>
    <n v="0"/>
    <x v="0"/>
    <x v="0"/>
    <m/>
    <m/>
    <m/>
    <n v="2.5424297299999998"/>
    <m/>
    <n v="5.0600000000000005E-4"/>
    <m/>
    <m/>
    <m/>
    <m/>
    <m/>
    <m/>
    <m/>
    <m/>
    <m/>
    <m/>
    <m/>
    <m/>
    <s v="585251,51"/>
    <s v="6141351,06"/>
    <n v="2.5429357299999999"/>
    <n v="0"/>
    <n v="0"/>
  </r>
  <r>
    <n v="350"/>
    <x v="331"/>
    <s v=""/>
    <x v="800"/>
    <n v="2018"/>
    <n v="30174968"/>
    <x v="138"/>
    <x v="329"/>
    <x v="329"/>
    <n v="5210"/>
    <s v="Odense NV"/>
    <n v="461"/>
    <n v="79"/>
    <x v="21"/>
    <n v="1"/>
    <s v="FJ"/>
    <s v="Fjernvarmeværk"/>
    <n v="353000"/>
    <n v="350030"/>
    <x v="123"/>
    <x v="0"/>
    <s v="fvv"/>
    <d v="1998-01-01T00:00:00"/>
    <m/>
    <n v="13"/>
    <n v="0"/>
    <n v="12"/>
    <x v="2879"/>
    <n v="11.602"/>
    <n v="11.602"/>
    <n v="0"/>
    <n v="0"/>
    <n v="1"/>
    <n v="0"/>
    <n v="0"/>
    <x v="0"/>
    <x v="0"/>
    <m/>
    <m/>
    <m/>
    <n v="12.014190189999999"/>
    <m/>
    <n v="0"/>
    <m/>
    <m/>
    <m/>
    <m/>
    <m/>
    <m/>
    <m/>
    <m/>
    <m/>
    <m/>
    <m/>
    <m/>
    <s v="585251,51"/>
    <s v="6141351,06"/>
    <n v="12.014190189999999"/>
    <n v="0"/>
    <n v="0"/>
  </r>
  <r>
    <n v="350"/>
    <x v="331"/>
    <s v=""/>
    <x v="801"/>
    <n v="2018"/>
    <n v="30174968"/>
    <x v="138"/>
    <x v="329"/>
    <x v="329"/>
    <n v="5210"/>
    <s v="Odense NV"/>
    <n v="461"/>
    <n v="79"/>
    <x v="21"/>
    <n v="1"/>
    <s v="FJ"/>
    <s v="Fjernvarmeværk"/>
    <n v="353000"/>
    <n v="350030"/>
    <x v="464"/>
    <x v="0"/>
    <s v="fvv"/>
    <d v="1982-01-01T00:00:00"/>
    <m/>
    <n v="18.2"/>
    <n v="0"/>
    <n v="17"/>
    <x v="21"/>
    <n v="0"/>
    <n v="0"/>
    <n v="0"/>
    <n v="0"/>
    <n v="1"/>
    <n v="0"/>
    <n v="0"/>
    <x v="0"/>
    <x v="0"/>
    <m/>
    <m/>
    <m/>
    <n v="0"/>
    <m/>
    <n v="0"/>
    <m/>
    <m/>
    <m/>
    <m/>
    <m/>
    <m/>
    <m/>
    <m/>
    <m/>
    <m/>
    <m/>
    <m/>
    <s v="585251,51"/>
    <s v="6141351,06"/>
    <n v="0"/>
    <n v="0"/>
    <n v="0"/>
  </r>
  <r>
    <n v="350"/>
    <x v="332"/>
    <s v=""/>
    <x v="802"/>
    <n v="2018"/>
    <n v="30174968"/>
    <x v="138"/>
    <x v="330"/>
    <x v="330"/>
    <n v="5250"/>
    <s v="Odense SV"/>
    <n v="461"/>
    <n v="79"/>
    <x v="21"/>
    <n v="1"/>
    <s v="FJ"/>
    <s v="Fjernvarmeværk"/>
    <n v="353000"/>
    <n v="350030"/>
    <x v="123"/>
    <x v="0"/>
    <s v="fvv"/>
    <d v="1971-01-01T00:00:00"/>
    <m/>
    <n v="20.6"/>
    <n v="0"/>
    <n v="19"/>
    <x v="681"/>
    <n v="1E-3"/>
    <n v="1E-3"/>
    <n v="0"/>
    <n v="0"/>
    <n v="1"/>
    <n v="0"/>
    <n v="0"/>
    <x v="0"/>
    <x v="0"/>
    <m/>
    <m/>
    <m/>
    <n v="1.4348000000000002E-3"/>
    <m/>
    <n v="0"/>
    <m/>
    <m/>
    <m/>
    <m/>
    <m/>
    <m/>
    <m/>
    <m/>
    <m/>
    <m/>
    <m/>
    <m/>
    <s v="584963,78"/>
    <s v="6136633,36"/>
    <n v="1.4348000000000002E-3"/>
    <n v="0"/>
    <n v="0"/>
  </r>
  <r>
    <n v="350"/>
    <x v="332"/>
    <s v=""/>
    <x v="803"/>
    <n v="2018"/>
    <n v="30174968"/>
    <x v="138"/>
    <x v="330"/>
    <x v="330"/>
    <n v="5250"/>
    <s v="Odense SV"/>
    <n v="461"/>
    <n v="79"/>
    <x v="21"/>
    <n v="1"/>
    <s v="FJ"/>
    <s v="Fjernvarmeværk"/>
    <n v="353000"/>
    <n v="350030"/>
    <x v="123"/>
    <x v="0"/>
    <s v="fvv"/>
    <d v="1982-01-01T00:00:00"/>
    <m/>
    <n v="25.5"/>
    <n v="0"/>
    <n v="24"/>
    <x v="2880"/>
    <n v="1.6E-2"/>
    <n v="1.6E-2"/>
    <n v="0"/>
    <n v="0"/>
    <n v="1"/>
    <n v="0"/>
    <n v="0"/>
    <x v="0"/>
    <x v="0"/>
    <m/>
    <m/>
    <m/>
    <n v="1.75763E-2"/>
    <m/>
    <n v="0"/>
    <m/>
    <m/>
    <m/>
    <m/>
    <m/>
    <m/>
    <m/>
    <m/>
    <m/>
    <m/>
    <m/>
    <m/>
    <s v="584963,78"/>
    <s v="6136633,36"/>
    <n v="1.75763E-2"/>
    <n v="0"/>
    <n v="0"/>
  </r>
  <r>
    <n v="350"/>
    <x v="333"/>
    <s v=""/>
    <x v="804"/>
    <n v="2018"/>
    <n v="30174968"/>
    <x v="138"/>
    <x v="331"/>
    <x v="331"/>
    <n v="5270"/>
    <s v="Odense N"/>
    <n v="461"/>
    <n v="79"/>
    <x v="21"/>
    <m/>
    <s v="FJ"/>
    <s v="Fjernvarmeværk"/>
    <n v="353000"/>
    <n v="350030"/>
    <x v="469"/>
    <x v="0"/>
    <s v="fvv"/>
    <d v="1980-01-01T00:00:00"/>
    <m/>
    <n v="12.7"/>
    <n v="0"/>
    <n v="11.63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88318,55"/>
    <s v="6143869,6"/>
    <n v="0"/>
    <n v="0"/>
    <n v="0"/>
  </r>
  <r>
    <n v="350"/>
    <x v="334"/>
    <s v=""/>
    <x v="805"/>
    <n v="2018"/>
    <n v="30174968"/>
    <x v="138"/>
    <x v="332"/>
    <x v="332"/>
    <n v="5220"/>
    <s v="Odense SØ"/>
    <n v="461"/>
    <n v="79"/>
    <x v="21"/>
    <n v="1"/>
    <s v="FJ"/>
    <s v="Fjernvarmeværk"/>
    <n v="353000"/>
    <n v="350030"/>
    <x v="123"/>
    <x v="0"/>
    <s v="fvv"/>
    <d v="1978-01-01T00:00:00"/>
    <m/>
    <n v="20.6"/>
    <n v="0"/>
    <n v="19"/>
    <x v="2881"/>
    <n v="18.277999999999999"/>
    <n v="18.277999999999999"/>
    <n v="0"/>
    <n v="0"/>
    <n v="1"/>
    <n v="0"/>
    <n v="0"/>
    <x v="0"/>
    <x v="0"/>
    <m/>
    <m/>
    <m/>
    <n v="19.970514889999997"/>
    <m/>
    <n v="5.0600000000000005E-4"/>
    <m/>
    <m/>
    <m/>
    <m/>
    <m/>
    <m/>
    <m/>
    <m/>
    <m/>
    <m/>
    <m/>
    <m/>
    <s v="592307,64"/>
    <s v="6136542,74"/>
    <n v="19.971020889999998"/>
    <n v="0"/>
    <n v="0"/>
  </r>
  <r>
    <n v="350"/>
    <x v="334"/>
    <s v=""/>
    <x v="806"/>
    <n v="2018"/>
    <n v="30174968"/>
    <x v="138"/>
    <x v="332"/>
    <x v="332"/>
    <n v="5220"/>
    <s v="Odense SØ"/>
    <n v="461"/>
    <n v="79"/>
    <x v="21"/>
    <n v="1"/>
    <s v="FJ"/>
    <s v="Fjernvarmeværk"/>
    <n v="353000"/>
    <n v="350030"/>
    <x v="123"/>
    <x v="0"/>
    <s v="fvv"/>
    <d v="1982-01-01T00:00:00"/>
    <m/>
    <n v="20.399999999999999"/>
    <n v="0"/>
    <n v="19"/>
    <x v="2882"/>
    <n v="0.151"/>
    <n v="0.151"/>
    <n v="0"/>
    <n v="0"/>
    <n v="1"/>
    <n v="0"/>
    <n v="0"/>
    <x v="0"/>
    <x v="0"/>
    <m/>
    <m/>
    <m/>
    <n v="0.17651627"/>
    <m/>
    <n v="0"/>
    <m/>
    <m/>
    <m/>
    <m/>
    <m/>
    <m/>
    <m/>
    <m/>
    <m/>
    <m/>
    <m/>
    <m/>
    <s v="592307,64"/>
    <s v="6136542,74"/>
    <n v="0.17651627"/>
    <n v="0"/>
    <n v="0"/>
  </r>
  <r>
    <n v="350"/>
    <x v="334"/>
    <s v=""/>
    <x v="807"/>
    <n v="2018"/>
    <n v="30174968"/>
    <x v="138"/>
    <x v="332"/>
    <x v="332"/>
    <n v="5220"/>
    <s v="Odense SØ"/>
    <n v="461"/>
    <n v="79"/>
    <x v="21"/>
    <n v="1"/>
    <s v="FJ"/>
    <s v="Fjernvarmeværk"/>
    <n v="353000"/>
    <n v="350030"/>
    <x v="123"/>
    <x v="0"/>
    <s v="fvv"/>
    <d v="1994-01-01T00:00:00"/>
    <m/>
    <n v="19.7"/>
    <n v="0"/>
    <n v="18"/>
    <x v="21"/>
    <n v="0"/>
    <n v="0"/>
    <n v="0"/>
    <n v="0"/>
    <n v="1"/>
    <n v="0"/>
    <n v="0"/>
    <x v="0"/>
    <x v="0"/>
    <m/>
    <m/>
    <m/>
    <n v="0"/>
    <m/>
    <n v="0"/>
    <m/>
    <m/>
    <m/>
    <m/>
    <m/>
    <m/>
    <m/>
    <m/>
    <m/>
    <m/>
    <m/>
    <m/>
    <s v="592307,64"/>
    <s v="6136542,74"/>
    <n v="0"/>
    <n v="0"/>
    <n v="0"/>
  </r>
  <r>
    <n v="350"/>
    <x v="335"/>
    <s v=""/>
    <x v="808"/>
    <n v="2018"/>
    <n v="30174968"/>
    <x v="138"/>
    <x v="333"/>
    <x v="333"/>
    <n v="5240"/>
    <s v="Odense NØ"/>
    <n v="461"/>
    <n v="79"/>
    <x v="21"/>
    <n v="1"/>
    <s v="FJ"/>
    <s v="Fjernvarmeværk"/>
    <n v="353000"/>
    <n v="350030"/>
    <x v="123"/>
    <x v="0"/>
    <s v="fvv"/>
    <d v="1989-01-01T00:00:00"/>
    <m/>
    <n v="25.4"/>
    <n v="0"/>
    <n v="24"/>
    <x v="2883"/>
    <n v="64.236000000000004"/>
    <n v="64.236000000000004"/>
    <n v="0"/>
    <n v="0"/>
    <n v="1"/>
    <n v="0"/>
    <n v="0"/>
    <x v="0"/>
    <x v="0"/>
    <m/>
    <m/>
    <m/>
    <m/>
    <m/>
    <m/>
    <n v="68.252778000000006"/>
    <m/>
    <m/>
    <m/>
    <m/>
    <m/>
    <m/>
    <m/>
    <m/>
    <m/>
    <m/>
    <m/>
    <s v="591473,52"/>
    <s v="6140859,76"/>
    <n v="68.252778000000006"/>
    <n v="0"/>
    <n v="0"/>
  </r>
  <r>
    <n v="350"/>
    <x v="335"/>
    <s v=""/>
    <x v="809"/>
    <n v="2018"/>
    <n v="30174968"/>
    <x v="138"/>
    <x v="333"/>
    <x v="333"/>
    <n v="5240"/>
    <s v="Odense NØ"/>
    <n v="461"/>
    <n v="79"/>
    <x v="21"/>
    <n v="1"/>
    <s v="FJ"/>
    <s v="Fjernvarmeværk"/>
    <n v="353000"/>
    <n v="350030"/>
    <x v="123"/>
    <x v="0"/>
    <s v="fvv"/>
    <d v="1997-01-01T00:00:00"/>
    <m/>
    <n v="17"/>
    <n v="0"/>
    <n v="17"/>
    <x v="2884"/>
    <n v="1.357"/>
    <n v="1.357"/>
    <n v="0"/>
    <n v="0"/>
    <n v="1"/>
    <n v="0"/>
    <n v="0"/>
    <x v="0"/>
    <x v="0"/>
    <m/>
    <m/>
    <m/>
    <n v="1.5242239099999999"/>
    <m/>
    <n v="5.0600000000000005E-4"/>
    <m/>
    <m/>
    <m/>
    <m/>
    <m/>
    <m/>
    <m/>
    <m/>
    <m/>
    <m/>
    <m/>
    <m/>
    <s v="591473,52"/>
    <s v="6140859,76"/>
    <n v="1.5247299099999998"/>
    <n v="0"/>
    <n v="0"/>
  </r>
  <r>
    <n v="350"/>
    <x v="335"/>
    <s v=""/>
    <x v="810"/>
    <n v="2018"/>
    <n v="30174968"/>
    <x v="138"/>
    <x v="333"/>
    <x v="333"/>
    <n v="5240"/>
    <s v="Odense NØ"/>
    <n v="461"/>
    <n v="79"/>
    <x v="21"/>
    <n v="1"/>
    <s v="FJ"/>
    <s v="Fjernvarmeværk"/>
    <n v="353000"/>
    <n v="350030"/>
    <x v="123"/>
    <x v="0"/>
    <s v="fvv"/>
    <d v="1999-01-01T00:00:00"/>
    <m/>
    <n v="17"/>
    <n v="0"/>
    <n v="17"/>
    <x v="21"/>
    <n v="0"/>
    <n v="0"/>
    <n v="0"/>
    <n v="0"/>
    <n v="1"/>
    <n v="0"/>
    <n v="0"/>
    <x v="0"/>
    <x v="0"/>
    <m/>
    <m/>
    <m/>
    <n v="0"/>
    <m/>
    <n v="0"/>
    <m/>
    <m/>
    <m/>
    <m/>
    <m/>
    <m/>
    <m/>
    <m/>
    <m/>
    <m/>
    <m/>
    <m/>
    <s v="591473,52"/>
    <s v="6140859,76"/>
    <n v="0"/>
    <n v="0"/>
    <n v="0"/>
  </r>
  <r>
    <n v="350"/>
    <x v="336"/>
    <s v=""/>
    <x v="811"/>
    <n v="2018"/>
    <n v="30174968"/>
    <x v="138"/>
    <x v="334"/>
    <x v="334"/>
    <n v="5450"/>
    <s v="Otterup"/>
    <n v="480"/>
    <n v="79"/>
    <x v="21"/>
    <n v="1"/>
    <s v="FJ"/>
    <s v="Fjernvarmeværk"/>
    <n v="353000"/>
    <n v="350030"/>
    <x v="470"/>
    <x v="0"/>
    <s v="fvv"/>
    <d v="1997-01-01T00:00:00"/>
    <m/>
    <n v="11"/>
    <n v="0"/>
    <n v="9.3000000000000007"/>
    <x v="2885"/>
    <n v="6.9000000000000006E-2"/>
    <n v="6.9000000000000006E-2"/>
    <n v="0"/>
    <n v="0"/>
    <n v="1"/>
    <n v="0"/>
    <n v="0"/>
    <x v="0"/>
    <x v="0"/>
    <m/>
    <m/>
    <m/>
    <n v="7.4250899999999995E-2"/>
    <m/>
    <n v="0"/>
    <m/>
    <m/>
    <m/>
    <m/>
    <m/>
    <m/>
    <m/>
    <m/>
    <m/>
    <m/>
    <m/>
    <m/>
    <s v="588477,93"/>
    <s v="6152844,54"/>
    <n v="7.4250899999999995E-2"/>
    <n v="0"/>
    <n v="0"/>
  </r>
  <r>
    <n v="350"/>
    <x v="336"/>
    <s v=""/>
    <x v="812"/>
    <n v="2018"/>
    <n v="30174968"/>
    <x v="138"/>
    <x v="334"/>
    <x v="334"/>
    <n v="5450"/>
    <s v="Otterup"/>
    <n v="480"/>
    <n v="79"/>
    <x v="21"/>
    <n v="1"/>
    <s v="FJ"/>
    <s v="Fjernvarmeværk"/>
    <n v="353000"/>
    <n v="350030"/>
    <x v="471"/>
    <x v="0"/>
    <s v="fvv"/>
    <d v="1985-01-01T00:00:00"/>
    <m/>
    <n v="6.2"/>
    <n v="0"/>
    <n v="5.81"/>
    <x v="2886"/>
    <n v="5.7160000000000002"/>
    <n v="5.7160000000000002"/>
    <n v="0"/>
    <n v="0"/>
    <n v="1"/>
    <n v="0"/>
    <n v="0"/>
    <x v="0"/>
    <x v="0"/>
    <m/>
    <m/>
    <m/>
    <m/>
    <m/>
    <m/>
    <n v="6.2153388000000005"/>
    <m/>
    <m/>
    <m/>
    <m/>
    <m/>
    <m/>
    <m/>
    <m/>
    <m/>
    <m/>
    <m/>
    <s v="588477,93"/>
    <s v="6152844,54"/>
    <n v="6.2153388000000005"/>
    <n v="0"/>
    <n v="0"/>
  </r>
  <r>
    <n v="350"/>
    <x v="336"/>
    <s v=""/>
    <x v="813"/>
    <n v="2018"/>
    <n v="30174968"/>
    <x v="138"/>
    <x v="334"/>
    <x v="334"/>
    <n v="5450"/>
    <s v="Otterup"/>
    <n v="480"/>
    <n v="79"/>
    <x v="21"/>
    <n v="1"/>
    <s v="FJ"/>
    <s v="Fjernvarmeværk"/>
    <n v="353000"/>
    <n v="350030"/>
    <x v="472"/>
    <x v="0"/>
    <s v="fvv"/>
    <d v="1988-01-01T00:00:00"/>
    <m/>
    <n v="12.5"/>
    <n v="0"/>
    <n v="11.63"/>
    <x v="2887"/>
    <n v="11.7"/>
    <n v="11.7"/>
    <n v="0"/>
    <n v="0"/>
    <n v="1"/>
    <n v="0"/>
    <n v="0"/>
    <x v="0"/>
    <x v="0"/>
    <m/>
    <m/>
    <m/>
    <m/>
    <m/>
    <m/>
    <n v="11.4015924"/>
    <m/>
    <m/>
    <m/>
    <m/>
    <m/>
    <m/>
    <m/>
    <m/>
    <m/>
    <m/>
    <m/>
    <s v="588477,93"/>
    <s v="6152844,54"/>
    <n v="11.4015924"/>
    <n v="0"/>
    <n v="0"/>
  </r>
  <r>
    <n v="350"/>
    <x v="337"/>
    <s v=""/>
    <x v="814"/>
    <n v="2018"/>
    <n v="30174968"/>
    <x v="138"/>
    <x v="335"/>
    <x v="335"/>
    <n v="5000"/>
    <s v="Odense C"/>
    <n v="461"/>
    <n v="79"/>
    <x v="21"/>
    <m/>
    <s v="FJ"/>
    <s v="Fjernvarmeværk"/>
    <n v="353000"/>
    <n v="350030"/>
    <x v="473"/>
    <x v="0"/>
    <s v="fvv"/>
    <d v="2000-11-08T00:00:00"/>
    <m/>
    <n v="5.0999999999999996"/>
    <n v="0"/>
    <n v="4.6500000000000004"/>
    <x v="2888"/>
    <n v="0.33700000000000002"/>
    <n v="0.33700000000000002"/>
    <n v="0"/>
    <n v="0"/>
    <n v="1"/>
    <n v="0"/>
    <n v="0"/>
    <x v="0"/>
    <x v="0"/>
    <m/>
    <m/>
    <m/>
    <n v="0.36551530000000004"/>
    <m/>
    <m/>
    <m/>
    <m/>
    <m/>
    <m/>
    <m/>
    <m/>
    <m/>
    <m/>
    <m/>
    <m/>
    <m/>
    <m/>
    <s v="587928,32"/>
    <s v="6139454,22"/>
    <n v="0.36551530000000004"/>
    <n v="0"/>
    <n v="0"/>
  </r>
  <r>
    <n v="350"/>
    <x v="338"/>
    <s v=""/>
    <x v="815"/>
    <n v="2018"/>
    <n v="30174968"/>
    <x v="138"/>
    <x v="336"/>
    <x v="336"/>
    <n v="5000"/>
    <s v="Odense C"/>
    <n v="461"/>
    <n v="79"/>
    <x v="21"/>
    <n v="1"/>
    <s v="ER"/>
    <s v="Erhvervsværk"/>
    <n v="353000"/>
    <n v="350030"/>
    <x v="458"/>
    <x v="0"/>
    <s v="fvv"/>
    <d v="1986-01-01T00:00:00"/>
    <m/>
    <n v="6.9"/>
    <n v="0"/>
    <n v="6.9"/>
    <x v="2889"/>
    <n v="0.114"/>
    <n v="0.114"/>
    <n v="0"/>
    <n v="0"/>
    <n v="1"/>
    <n v="0"/>
    <n v="0"/>
    <x v="0"/>
    <x v="0"/>
    <m/>
    <m/>
    <m/>
    <n v="0"/>
    <m/>
    <m/>
    <n v="0.12723480000000001"/>
    <m/>
    <m/>
    <m/>
    <m/>
    <m/>
    <m/>
    <m/>
    <m/>
    <m/>
    <m/>
    <m/>
    <s v="586601,91"/>
    <s v="6138646,84"/>
    <n v="0.12723480000000001"/>
    <n v="0"/>
    <n v="0"/>
  </r>
  <r>
    <n v="350"/>
    <x v="338"/>
    <s v=""/>
    <x v="816"/>
    <n v="2018"/>
    <n v="30174968"/>
    <x v="138"/>
    <x v="336"/>
    <x v="336"/>
    <n v="5000"/>
    <s v="Odense C"/>
    <n v="461"/>
    <n v="79"/>
    <x v="21"/>
    <n v="1"/>
    <s v="ER"/>
    <s v="Erhvervsværk"/>
    <n v="353000"/>
    <n v="350030"/>
    <x v="123"/>
    <x v="0"/>
    <s v="fvv"/>
    <d v="1986-01-01T00:00:00"/>
    <m/>
    <n v="7.2"/>
    <n v="0"/>
    <n v="7.2"/>
    <x v="2890"/>
    <n v="5.94"/>
    <n v="5.94"/>
    <n v="0"/>
    <n v="0"/>
    <n v="1"/>
    <n v="0"/>
    <n v="0"/>
    <x v="0"/>
    <x v="0"/>
    <m/>
    <m/>
    <m/>
    <m/>
    <m/>
    <m/>
    <n v="7.0347420000000005"/>
    <m/>
    <m/>
    <m/>
    <m/>
    <m/>
    <m/>
    <m/>
    <m/>
    <m/>
    <m/>
    <m/>
    <s v="586601,91"/>
    <s v="6138646,84"/>
    <n v="7.0347420000000005"/>
    <n v="0"/>
    <n v="0"/>
  </r>
  <r>
    <n v="350"/>
    <x v="338"/>
    <s v=""/>
    <x v="817"/>
    <n v="2018"/>
    <n v="30174968"/>
    <x v="138"/>
    <x v="336"/>
    <x v="336"/>
    <n v="5000"/>
    <s v="Odense C"/>
    <n v="461"/>
    <n v="79"/>
    <x v="21"/>
    <n v="1"/>
    <s v="ER"/>
    <s v="Erhvervsværk"/>
    <n v="353000"/>
    <n v="350030"/>
    <x v="458"/>
    <x v="0"/>
    <s v="fvv"/>
    <d v="1986-01-01T00:00:00"/>
    <m/>
    <n v="6.8"/>
    <n v="0"/>
    <n v="6.8"/>
    <x v="2891"/>
    <n v="8.0000000000000002E-3"/>
    <n v="8.0000000000000002E-3"/>
    <n v="0"/>
    <n v="0"/>
    <n v="1"/>
    <n v="0"/>
    <n v="0"/>
    <x v="0"/>
    <x v="0"/>
    <m/>
    <m/>
    <m/>
    <n v="1.0761E-3"/>
    <m/>
    <m/>
    <n v="7.4843999999999996E-3"/>
    <m/>
    <m/>
    <m/>
    <m/>
    <m/>
    <m/>
    <m/>
    <m/>
    <m/>
    <m/>
    <m/>
    <s v="586601,91"/>
    <s v="6138646,84"/>
    <n v="8.5604999999999987E-3"/>
    <n v="0"/>
    <n v="0"/>
  </r>
  <r>
    <n v="352"/>
    <x v="339"/>
    <s v=""/>
    <x v="818"/>
    <n v="2018"/>
    <n v="11325319"/>
    <x v="139"/>
    <x v="337"/>
    <x v="337"/>
    <n v="6855"/>
    <s v="Outrup"/>
    <n v="573"/>
    <n v="121"/>
    <x v="126"/>
    <m/>
    <s v="DC"/>
    <s v="Decentralt værk"/>
    <n v="353000"/>
    <n v="350030"/>
    <x v="342"/>
    <x v="0"/>
    <s v="fvv"/>
    <d v="1986-01-01T00:00:00"/>
    <m/>
    <n v="1.86"/>
    <n v="0"/>
    <n v="1.86"/>
    <x v="2892"/>
    <n v="3.2814000000000001"/>
    <n v="3.2814000000000001"/>
    <n v="0"/>
    <n v="0"/>
    <n v="1"/>
    <n v="0"/>
    <n v="0"/>
    <x v="0"/>
    <x v="0"/>
    <m/>
    <m/>
    <m/>
    <m/>
    <m/>
    <m/>
    <n v="3.3874236"/>
    <m/>
    <m/>
    <m/>
    <m/>
    <m/>
    <m/>
    <m/>
    <m/>
    <m/>
    <m/>
    <m/>
    <s v="458797,81"/>
    <s v="6175171"/>
    <n v="3.3874236"/>
    <n v="0"/>
    <n v="0"/>
  </r>
  <r>
    <n v="352"/>
    <x v="339"/>
    <s v=""/>
    <x v="819"/>
    <n v="2018"/>
    <n v="11325319"/>
    <x v="139"/>
    <x v="337"/>
    <x v="337"/>
    <n v="6855"/>
    <s v="Outrup"/>
    <n v="573"/>
    <n v="121"/>
    <x v="126"/>
    <m/>
    <s v="DC"/>
    <s v="Decentralt værk"/>
    <n v="353000"/>
    <n v="350030"/>
    <x v="1"/>
    <x v="1"/>
    <s v="kvt"/>
    <d v="1992-01-01T00:00:00"/>
    <m/>
    <n v="2.7"/>
    <n v="1"/>
    <n v="1.7"/>
    <x v="2893"/>
    <n v="8.8102800000000006"/>
    <n v="8.8102800000000006"/>
    <n v="5.7003839999999997"/>
    <n v="5.7003839999999997"/>
    <n v="0.27848728139379969"/>
    <n v="0.72151271860620025"/>
    <n v="0"/>
    <x v="0"/>
    <x v="0"/>
    <m/>
    <m/>
    <m/>
    <m/>
    <m/>
    <m/>
    <n v="15.818101199999999"/>
    <m/>
    <m/>
    <m/>
    <m/>
    <m/>
    <m/>
    <m/>
    <m/>
    <m/>
    <m/>
    <m/>
    <s v="458797,81"/>
    <s v="6175171"/>
    <n v="15.818101199999999"/>
    <n v="0"/>
    <n v="0"/>
  </r>
  <r>
    <n v="352"/>
    <x v="339"/>
    <s v=""/>
    <x v="820"/>
    <n v="2018"/>
    <n v="11325319"/>
    <x v="139"/>
    <x v="337"/>
    <x v="337"/>
    <n v="6855"/>
    <s v="Outrup"/>
    <n v="573"/>
    <n v="121"/>
    <x v="126"/>
    <m/>
    <s v="DC"/>
    <s v="Decentralt værk"/>
    <n v="353000"/>
    <n v="350030"/>
    <x v="116"/>
    <x v="0"/>
    <s v="fvv"/>
    <d v="1968-01-01T00:00:00"/>
    <m/>
    <n v="2.9"/>
    <n v="0"/>
    <n v="2.9"/>
    <x v="2894"/>
    <n v="20.396159999999998"/>
    <n v="20.396159999999998"/>
    <n v="0"/>
    <n v="0"/>
    <n v="1"/>
    <n v="0"/>
    <n v="0"/>
    <x v="0"/>
    <x v="0"/>
    <m/>
    <m/>
    <m/>
    <m/>
    <m/>
    <m/>
    <n v="21.055319999999998"/>
    <m/>
    <m/>
    <m/>
    <m/>
    <m/>
    <m/>
    <m/>
    <m/>
    <m/>
    <m/>
    <m/>
    <s v="458797,81"/>
    <s v="6175171"/>
    <n v="21.055319999999998"/>
    <n v="0"/>
    <n v="0"/>
  </r>
  <r>
    <n v="352"/>
    <x v="339"/>
    <s v=""/>
    <x v="821"/>
    <n v="2018"/>
    <n v="11325319"/>
    <x v="139"/>
    <x v="337"/>
    <x v="337"/>
    <n v="6855"/>
    <s v="Outrup"/>
    <n v="573"/>
    <n v="121"/>
    <x v="126"/>
    <m/>
    <s v="DC"/>
    <s v="Decentralt værk"/>
    <n v="353000"/>
    <n v="350030"/>
    <x v="57"/>
    <x v="2"/>
    <s v="fvv"/>
    <d v="2011-11-01T00:00:00"/>
    <m/>
    <n v="1.0900000000000001"/>
    <n v="0"/>
    <n v="1.0900000000000001"/>
    <x v="2895"/>
    <n v="3.4619399999999998"/>
    <n v="3.4619399999999998"/>
    <n v="0"/>
    <n v="0"/>
    <n v="1"/>
    <n v="0"/>
    <n v="0"/>
    <x v="0"/>
    <x v="0"/>
    <m/>
    <m/>
    <m/>
    <m/>
    <m/>
    <m/>
    <m/>
    <m/>
    <m/>
    <m/>
    <m/>
    <m/>
    <m/>
    <m/>
    <m/>
    <m/>
    <m/>
    <n v="3.4837919999999998"/>
    <s v="458797,81"/>
    <s v="6175171"/>
    <n v="0"/>
    <n v="0"/>
    <n v="3.4837919999999998"/>
  </r>
  <r>
    <n v="359"/>
    <x v="340"/>
    <s v=""/>
    <x v="822"/>
    <n v="2018"/>
    <n v="28421613"/>
    <x v="140"/>
    <x v="338"/>
    <x v="338"/>
    <n v="7620"/>
    <s v="Lemvig"/>
    <n v="665"/>
    <n v="177"/>
    <x v="127"/>
    <m/>
    <s v="FJ"/>
    <s v="Fjernvarmeværk"/>
    <n v="353000"/>
    <n v="350030"/>
    <x v="474"/>
    <x v="0"/>
    <s v="fvv"/>
    <d v="2012-01-01T00:00:00"/>
    <m/>
    <n v="0.95"/>
    <n v="0"/>
    <n v="0.85"/>
    <x v="2896"/>
    <n v="19.825199999999999"/>
    <n v="19.825199999999999"/>
    <n v="0"/>
    <n v="0"/>
    <n v="1"/>
    <n v="0"/>
    <n v="0"/>
    <x v="0"/>
    <x v="0"/>
    <m/>
    <m/>
    <m/>
    <m/>
    <m/>
    <m/>
    <m/>
    <m/>
    <m/>
    <m/>
    <m/>
    <m/>
    <n v="21"/>
    <m/>
    <m/>
    <m/>
    <m/>
    <m/>
    <s v="451232,9"/>
    <s v="6260815,23"/>
    <n v="0"/>
    <n v="21"/>
    <n v="0"/>
  </r>
  <r>
    <n v="359"/>
    <x v="340"/>
    <s v=""/>
    <x v="823"/>
    <n v="2018"/>
    <n v="28421613"/>
    <x v="140"/>
    <x v="338"/>
    <x v="338"/>
    <n v="7620"/>
    <s v="Lemvig"/>
    <n v="665"/>
    <n v="177"/>
    <x v="127"/>
    <m/>
    <s v="FJ"/>
    <s v="Fjernvarmeværk"/>
    <n v="353000"/>
    <n v="350030"/>
    <x v="145"/>
    <x v="0"/>
    <s v="fvv"/>
    <d v="1982-06-01T00:00:00"/>
    <m/>
    <n v="0.71"/>
    <n v="0"/>
    <n v="0.64"/>
    <x v="32"/>
    <n v="5.3999999999999999E-2"/>
    <n v="5.3999999999999999E-2"/>
    <n v="0"/>
    <n v="0"/>
    <n v="1"/>
    <n v="0"/>
    <n v="0"/>
    <x v="0"/>
    <x v="0"/>
    <m/>
    <m/>
    <m/>
    <n v="6.8153000000000005E-2"/>
    <m/>
    <m/>
    <m/>
    <m/>
    <m/>
    <m/>
    <m/>
    <m/>
    <m/>
    <m/>
    <m/>
    <m/>
    <m/>
    <m/>
    <s v="451232,9"/>
    <s v="6260815,23"/>
    <n v="6.8153000000000005E-2"/>
    <n v="0"/>
    <n v="0"/>
  </r>
  <r>
    <n v="359"/>
    <x v="340"/>
    <s v=""/>
    <x v="824"/>
    <n v="2018"/>
    <n v="28421613"/>
    <x v="140"/>
    <x v="338"/>
    <x v="338"/>
    <n v="7620"/>
    <s v="Lemvig"/>
    <n v="665"/>
    <n v="177"/>
    <x v="127"/>
    <m/>
    <s v="FJ"/>
    <s v="Fjernvarmeværk"/>
    <n v="353000"/>
    <n v="350030"/>
    <x v="146"/>
    <x v="0"/>
    <s v="fvv"/>
    <d v="1977-06-01T00:00:00"/>
    <m/>
    <n v="1.2"/>
    <n v="0"/>
    <n v="1.05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451232,9"/>
    <s v="6260815,23"/>
    <n v="0"/>
    <n v="0"/>
    <n v="0"/>
  </r>
  <r>
    <n v="360"/>
    <x v="341"/>
    <s v=""/>
    <x v="825"/>
    <n v="2018"/>
    <n v="25481984"/>
    <x v="141"/>
    <x v="339"/>
    <x v="339"/>
    <n v="8500"/>
    <s v="Grenaa"/>
    <n v="707"/>
    <n v="202"/>
    <x v="40"/>
    <n v="1"/>
    <s v="DC"/>
    <s v="Decentralt værk"/>
    <n v="353000"/>
    <n v="350030"/>
    <x v="475"/>
    <x v="8"/>
    <s v="kvt"/>
    <d v="1992-01-01T00:00:00"/>
    <d v="2018-02-20T00:00:00"/>
    <n v="83"/>
    <n v="17.5"/>
    <n v="42"/>
    <x v="2897"/>
    <n v="57.6036"/>
    <n v="57.6036"/>
    <n v="16.1892"/>
    <n v="13.8304908"/>
    <n v="0.35605150659306262"/>
    <n v="0.64394849340693738"/>
    <n v="0"/>
    <x v="15"/>
    <x v="0"/>
    <n v="0"/>
    <m/>
    <m/>
    <n v="0.14190172000000001"/>
    <m/>
    <n v="0"/>
    <m/>
    <m/>
    <m/>
    <n v="37.502608000000002"/>
    <m/>
    <n v="4.7085992000000001"/>
    <m/>
    <m/>
    <m/>
    <m/>
    <m/>
    <m/>
    <s v="617470,51"/>
    <s v="6254842,05"/>
    <n v="38.681021780000002"/>
    <n v="42.211207200000004"/>
    <n v="0"/>
  </r>
  <r>
    <n v="360"/>
    <x v="341"/>
    <s v=""/>
    <x v="826"/>
    <n v="2018"/>
    <n v="25481984"/>
    <x v="141"/>
    <x v="339"/>
    <x v="339"/>
    <n v="8500"/>
    <s v="Grenaa"/>
    <n v="707"/>
    <n v="202"/>
    <x v="40"/>
    <n v="1"/>
    <s v="DC"/>
    <s v="Decentralt værk"/>
    <n v="353000"/>
    <n v="350030"/>
    <x v="476"/>
    <x v="0"/>
    <s v="fvv"/>
    <d v="1992-01-01T00:00:00"/>
    <d v="2018-02-20T00:00:00"/>
    <n v="16"/>
    <n v="0"/>
    <n v="16"/>
    <x v="2898"/>
    <n v="0.99823300000000004"/>
    <n v="0.99823300000000004"/>
    <n v="0"/>
    <n v="0"/>
    <n v="1"/>
    <n v="0"/>
    <n v="0"/>
    <x v="0"/>
    <x v="0"/>
    <m/>
    <n v="1.101615"/>
    <m/>
    <n v="7.5326999999999998E-3"/>
    <m/>
    <n v="0"/>
    <m/>
    <m/>
    <m/>
    <m/>
    <m/>
    <m/>
    <m/>
    <m/>
    <m/>
    <m/>
    <m/>
    <m/>
    <s v="617470,51"/>
    <s v="6254842,05"/>
    <n v="1.1091477000000001"/>
    <n v="0"/>
    <n v="0"/>
  </r>
  <r>
    <n v="360"/>
    <x v="342"/>
    <s v=""/>
    <x v="827"/>
    <n v="2018"/>
    <n v="25481984"/>
    <x v="141"/>
    <x v="340"/>
    <x v="340"/>
    <n v="8930"/>
    <s v="Randers NØ"/>
    <n v="730"/>
    <n v="217"/>
    <x v="128"/>
    <n v="1"/>
    <s v="CE"/>
    <s v="Centralt værk"/>
    <n v="351100"/>
    <n v="350010"/>
    <x v="229"/>
    <x v="8"/>
    <s v="cev"/>
    <d v="1982-01-01T00:00:00"/>
    <m/>
    <n v="190"/>
    <n v="52"/>
    <n v="145"/>
    <x v="2899"/>
    <n v="1998.7790399999999"/>
    <n v="1998.7790399999999"/>
    <n v="570.51392039999996"/>
    <n v="490.75064639999999"/>
    <n v="0.39832164667760911"/>
    <n v="0.60167835332239084"/>
    <n v="0"/>
    <x v="16"/>
    <x v="0"/>
    <n v="0"/>
    <m/>
    <m/>
    <m/>
    <m/>
    <n v="0"/>
    <m/>
    <m/>
    <n v="7.6104482818000001"/>
    <m/>
    <n v="1915.3999598686401"/>
    <n v="576.69745346460002"/>
    <m/>
    <m/>
    <m/>
    <m/>
    <m/>
    <m/>
    <s v="564547,99"/>
    <s v="6257549"/>
    <n v="9.2934149560000012"/>
    <n v="2499.7078616150402"/>
    <n v="0"/>
  </r>
  <r>
    <n v="360"/>
    <x v="342"/>
    <s v=""/>
    <x v="828"/>
    <n v="2018"/>
    <n v="25481984"/>
    <x v="141"/>
    <x v="340"/>
    <x v="340"/>
    <n v="8930"/>
    <s v="Randers NØ"/>
    <n v="730"/>
    <n v="217"/>
    <x v="128"/>
    <n v="1"/>
    <s v="CE"/>
    <s v="Centralt værk"/>
    <n v="351100"/>
    <n v="350010"/>
    <x v="477"/>
    <x v="0"/>
    <s v="fvv"/>
    <d v="1982-01-01T00:00:00"/>
    <m/>
    <n v="70"/>
    <n v="0"/>
    <n v="69.599999999999994"/>
    <x v="2900"/>
    <n v="29.714400000000001"/>
    <n v="29.714400000000001"/>
    <n v="0"/>
    <n v="0"/>
    <n v="1"/>
    <n v="0"/>
    <n v="0"/>
    <x v="0"/>
    <x v="0"/>
    <m/>
    <m/>
    <n v="0"/>
    <n v="11.08616155"/>
    <m/>
    <m/>
    <m/>
    <m/>
    <m/>
    <m/>
    <m/>
    <m/>
    <m/>
    <n v="22.212954399999997"/>
    <m/>
    <m/>
    <m/>
    <m/>
    <s v="564547,99"/>
    <s v="6257549"/>
    <n v="11.08616155"/>
    <n v="22.212954399999997"/>
    <n v="0"/>
  </r>
  <r>
    <n v="360"/>
    <x v="342"/>
    <s v=""/>
    <x v="829"/>
    <n v="2018"/>
    <n v="25481984"/>
    <x v="141"/>
    <x v="340"/>
    <x v="340"/>
    <n v="8930"/>
    <s v="Randers NØ"/>
    <n v="730"/>
    <n v="217"/>
    <x v="128"/>
    <n v="1"/>
    <s v="CE"/>
    <s v="Centralt værk"/>
    <n v="351100"/>
    <n v="350010"/>
    <x v="17"/>
    <x v="5"/>
    <s v="kvt"/>
    <d v="1982-01-01T00:00:00"/>
    <m/>
    <n v="0.4"/>
    <n v="0"/>
    <n v="0"/>
    <x v="230"/>
    <n v="0"/>
    <n v="0"/>
    <n v="0"/>
    <n v="0"/>
    <n v="1"/>
    <n v="0"/>
    <n v="0"/>
    <x v="0"/>
    <x v="0"/>
    <m/>
    <m/>
    <m/>
    <n v="1.7935000000000002E-3"/>
    <m/>
    <m/>
    <m/>
    <m/>
    <m/>
    <m/>
    <m/>
    <m/>
    <m/>
    <m/>
    <m/>
    <m/>
    <m/>
    <m/>
    <s v="564547,99"/>
    <s v="6257549"/>
    <n v="1.7935000000000002E-3"/>
    <n v="0"/>
    <n v="0"/>
  </r>
  <r>
    <n v="360"/>
    <x v="343"/>
    <s v=""/>
    <x v="830"/>
    <n v="2018"/>
    <n v="25481984"/>
    <x v="141"/>
    <x v="341"/>
    <x v="341"/>
    <n v="8920"/>
    <s v="Randers NV"/>
    <n v="730"/>
    <n v="217"/>
    <x v="128"/>
    <n v="1"/>
    <s v="FJ"/>
    <s v="Fjernvarmeværk"/>
    <n v="353000"/>
    <n v="350030"/>
    <x v="13"/>
    <x v="0"/>
    <s v="fvv"/>
    <d v="1975-01-01T00:00:00"/>
    <m/>
    <n v="5.8"/>
    <n v="0"/>
    <n v="5.8"/>
    <x v="2901"/>
    <n v="0.38242799999999999"/>
    <n v="0.38242799999999999"/>
    <n v="0"/>
    <n v="0"/>
    <n v="1"/>
    <n v="0"/>
    <n v="0"/>
    <x v="0"/>
    <x v="0"/>
    <m/>
    <m/>
    <m/>
    <n v="0.41444197999999999"/>
    <m/>
    <n v="0"/>
    <m/>
    <m/>
    <m/>
    <m/>
    <m/>
    <m/>
    <m/>
    <m/>
    <m/>
    <m/>
    <m/>
    <m/>
    <s v="562816,99"/>
    <s v="6260601"/>
    <n v="0.41444197999999999"/>
    <n v="0"/>
    <n v="0"/>
  </r>
  <r>
    <n v="360"/>
    <x v="343"/>
    <s v=""/>
    <x v="831"/>
    <n v="2018"/>
    <n v="25481984"/>
    <x v="141"/>
    <x v="341"/>
    <x v="341"/>
    <n v="8920"/>
    <s v="Randers NV"/>
    <n v="730"/>
    <n v="217"/>
    <x v="128"/>
    <n v="1"/>
    <s v="FJ"/>
    <s v="Fjernvarmeværk"/>
    <n v="353000"/>
    <n v="350030"/>
    <x v="16"/>
    <x v="0"/>
    <s v="fvv"/>
    <d v="1975-01-01T00:00:00"/>
    <m/>
    <n v="5.8"/>
    <n v="0"/>
    <n v="5.8"/>
    <x v="2902"/>
    <n v="0.30304799999999998"/>
    <n v="0.30304799999999998"/>
    <n v="0"/>
    <n v="0"/>
    <n v="1"/>
    <n v="0"/>
    <n v="0"/>
    <x v="0"/>
    <x v="0"/>
    <m/>
    <m/>
    <m/>
    <n v="0.32838985000000004"/>
    <m/>
    <n v="0"/>
    <m/>
    <m/>
    <m/>
    <m/>
    <m/>
    <m/>
    <m/>
    <m/>
    <m/>
    <m/>
    <m/>
    <m/>
    <s v="562816,99"/>
    <s v="6260601"/>
    <n v="0.32838985000000004"/>
    <n v="0"/>
    <n v="0"/>
  </r>
  <r>
    <n v="360"/>
    <x v="343"/>
    <s v=""/>
    <x v="832"/>
    <n v="2018"/>
    <n v="25481984"/>
    <x v="141"/>
    <x v="341"/>
    <x v="341"/>
    <n v="8920"/>
    <s v="Randers NV"/>
    <n v="730"/>
    <n v="217"/>
    <x v="128"/>
    <n v="1"/>
    <s v="FJ"/>
    <s v="Fjernvarmeværk"/>
    <n v="353000"/>
    <n v="350030"/>
    <x v="76"/>
    <x v="0"/>
    <s v="fvv"/>
    <d v="1975-01-01T00:00:00"/>
    <m/>
    <n v="5.8"/>
    <n v="0"/>
    <n v="5.8"/>
    <x v="2903"/>
    <n v="0.58024799999999999"/>
    <n v="0.58024799999999999"/>
    <n v="0"/>
    <n v="0"/>
    <n v="1"/>
    <n v="0"/>
    <n v="0"/>
    <x v="0"/>
    <x v="0"/>
    <m/>
    <m/>
    <m/>
    <n v="0.62876522999999995"/>
    <m/>
    <n v="0"/>
    <m/>
    <m/>
    <m/>
    <m/>
    <m/>
    <m/>
    <m/>
    <m/>
    <m/>
    <m/>
    <m/>
    <m/>
    <s v="562816,99"/>
    <s v="6260601"/>
    <n v="0.62876522999999995"/>
    <n v="0"/>
    <n v="0"/>
  </r>
  <r>
    <n v="360"/>
    <x v="343"/>
    <s v=""/>
    <x v="833"/>
    <n v="2018"/>
    <n v="25481984"/>
    <x v="141"/>
    <x v="341"/>
    <x v="341"/>
    <n v="8920"/>
    <s v="Randers NV"/>
    <n v="730"/>
    <n v="217"/>
    <x v="128"/>
    <n v="1"/>
    <s v="FJ"/>
    <s v="Fjernvarmeværk"/>
    <n v="353000"/>
    <n v="350030"/>
    <x v="4"/>
    <x v="0"/>
    <s v="fvv"/>
    <d v="1981-01-01T00:00:00"/>
    <m/>
    <n v="11.6"/>
    <n v="0"/>
    <n v="11.6"/>
    <x v="2904"/>
    <n v="4.3344360000000002"/>
    <n v="4.3344360000000002"/>
    <n v="0"/>
    <n v="0"/>
    <n v="1"/>
    <n v="0"/>
    <n v="0"/>
    <x v="0"/>
    <x v="0"/>
    <m/>
    <m/>
    <m/>
    <n v="4.6969254099999995"/>
    <m/>
    <n v="0"/>
    <m/>
    <m/>
    <m/>
    <m/>
    <m/>
    <m/>
    <m/>
    <m/>
    <m/>
    <m/>
    <m/>
    <m/>
    <s v="562816,99"/>
    <s v="6260601"/>
    <n v="4.6969254099999995"/>
    <n v="0"/>
    <n v="0"/>
  </r>
  <r>
    <n v="360"/>
    <x v="344"/>
    <s v=""/>
    <x v="834"/>
    <n v="2018"/>
    <n v="25481984"/>
    <x v="141"/>
    <x v="342"/>
    <x v="342"/>
    <n v="8930"/>
    <s v="Randers NØ"/>
    <n v="730"/>
    <n v="217"/>
    <x v="128"/>
    <n v="1"/>
    <s v="FJ"/>
    <s v="Fjernvarmeværk"/>
    <n v="353000"/>
    <n v="350030"/>
    <x v="13"/>
    <x v="0"/>
    <s v="fvv"/>
    <d v="1997-01-01T00:00:00"/>
    <m/>
    <n v="8.9499999999999993"/>
    <n v="0"/>
    <n v="8"/>
    <x v="2905"/>
    <n v="2.052E-3"/>
    <n v="2.052E-3"/>
    <n v="0"/>
    <n v="0"/>
    <n v="1"/>
    <n v="0"/>
    <n v="0"/>
    <x v="0"/>
    <x v="0"/>
    <m/>
    <m/>
    <m/>
    <n v="2.11633E-3"/>
    <m/>
    <m/>
    <m/>
    <m/>
    <m/>
    <m/>
    <m/>
    <m/>
    <m/>
    <m/>
    <m/>
    <m/>
    <m/>
    <m/>
    <s v="565882"/>
    <s v="6259087"/>
    <n v="2.11633E-3"/>
    <n v="0"/>
    <n v="0"/>
  </r>
  <r>
    <n v="360"/>
    <x v="344"/>
    <s v=""/>
    <x v="835"/>
    <n v="2018"/>
    <n v="25481984"/>
    <x v="141"/>
    <x v="342"/>
    <x v="342"/>
    <n v="8930"/>
    <s v="Randers NØ"/>
    <n v="730"/>
    <n v="217"/>
    <x v="128"/>
    <n v="1"/>
    <s v="FJ"/>
    <s v="Fjernvarmeværk"/>
    <n v="353000"/>
    <n v="350030"/>
    <x v="16"/>
    <x v="0"/>
    <s v="fvv"/>
    <d v="1997-01-01T00:00:00"/>
    <m/>
    <n v="8.9600000000000009"/>
    <n v="0"/>
    <n v="8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65882"/>
    <s v="6259087"/>
    <n v="0"/>
    <n v="0"/>
    <n v="0"/>
  </r>
  <r>
    <n v="360"/>
    <x v="344"/>
    <s v=""/>
    <x v="836"/>
    <n v="2018"/>
    <n v="25481984"/>
    <x v="141"/>
    <x v="342"/>
    <x v="342"/>
    <n v="8930"/>
    <s v="Randers NØ"/>
    <n v="730"/>
    <n v="217"/>
    <x v="128"/>
    <n v="1"/>
    <s v="FJ"/>
    <s v="Fjernvarmeværk"/>
    <n v="353000"/>
    <n v="350030"/>
    <x v="76"/>
    <x v="0"/>
    <s v="fvv"/>
    <d v="1964-01-01T00:00:00"/>
    <m/>
    <n v="3.91"/>
    <n v="0"/>
    <n v="3.5"/>
    <x v="2906"/>
    <n v="0.54982799999999998"/>
    <n v="0.54982799999999998"/>
    <n v="0"/>
    <n v="0"/>
    <n v="1"/>
    <n v="0"/>
    <n v="0"/>
    <x v="0"/>
    <x v="0"/>
    <m/>
    <m/>
    <m/>
    <n v="0.56118615000000005"/>
    <m/>
    <m/>
    <m/>
    <m/>
    <m/>
    <m/>
    <m/>
    <m/>
    <m/>
    <m/>
    <m/>
    <m/>
    <m/>
    <m/>
    <s v="565882"/>
    <s v="6259087"/>
    <n v="0.56118615000000005"/>
    <n v="0"/>
    <n v="0"/>
  </r>
  <r>
    <n v="360"/>
    <x v="345"/>
    <s v=""/>
    <x v="837"/>
    <n v="2018"/>
    <n v="25481984"/>
    <x v="141"/>
    <x v="343"/>
    <x v="343"/>
    <n v="8940"/>
    <s v="Randers SV"/>
    <n v="730"/>
    <n v="217"/>
    <x v="128"/>
    <n v="1"/>
    <s v="FJ"/>
    <s v="Fjernvarmeværk"/>
    <n v="353000"/>
    <n v="350030"/>
    <x v="13"/>
    <x v="0"/>
    <s v="fvv"/>
    <d v="1998-01-01T00:00:00"/>
    <m/>
    <n v="11.9"/>
    <n v="0"/>
    <n v="11"/>
    <x v="2907"/>
    <n v="15.04026"/>
    <n v="15.04026"/>
    <n v="0"/>
    <n v="0"/>
    <n v="1"/>
    <n v="0"/>
    <n v="0"/>
    <x v="0"/>
    <x v="0"/>
    <m/>
    <m/>
    <m/>
    <n v="0"/>
    <m/>
    <n v="0"/>
    <n v="15.936584399999999"/>
    <m/>
    <m/>
    <m/>
    <m/>
    <m/>
    <m/>
    <m/>
    <m/>
    <m/>
    <m/>
    <m/>
    <s v="564661,99"/>
    <s v="6254345,99"/>
    <n v="15.936584399999999"/>
    <n v="0"/>
    <n v="0"/>
  </r>
  <r>
    <n v="360"/>
    <x v="345"/>
    <s v=""/>
    <x v="838"/>
    <n v="2018"/>
    <n v="25481984"/>
    <x v="141"/>
    <x v="343"/>
    <x v="343"/>
    <n v="8940"/>
    <s v="Randers SV"/>
    <n v="730"/>
    <n v="217"/>
    <x v="128"/>
    <n v="1"/>
    <s v="FJ"/>
    <s v="Fjernvarmeværk"/>
    <n v="353000"/>
    <n v="350030"/>
    <x v="16"/>
    <x v="0"/>
    <s v="fvv"/>
    <d v="1998-01-01T00:00:00"/>
    <m/>
    <n v="12"/>
    <n v="0"/>
    <n v="11"/>
    <x v="2908"/>
    <n v="2.5133399999999999"/>
    <n v="2.5133399999999999"/>
    <n v="0"/>
    <n v="0"/>
    <n v="1"/>
    <n v="0"/>
    <n v="0"/>
    <x v="0"/>
    <x v="0"/>
    <m/>
    <m/>
    <m/>
    <n v="0"/>
    <m/>
    <n v="0"/>
    <n v="2.6631"/>
    <m/>
    <m/>
    <m/>
    <m/>
    <m/>
    <m/>
    <m/>
    <m/>
    <m/>
    <m/>
    <m/>
    <s v="564661,99"/>
    <s v="6254345,99"/>
    <n v="2.6631"/>
    <n v="0"/>
    <n v="0"/>
  </r>
  <r>
    <n v="366"/>
    <x v="346"/>
    <s v=""/>
    <x v="839"/>
    <n v="2018"/>
    <n v="57205628"/>
    <x v="142"/>
    <x v="344"/>
    <x v="344"/>
    <n v="6760"/>
    <s v="Ribe"/>
    <n v="561"/>
    <n v="133"/>
    <x v="129"/>
    <m/>
    <s v="FJ"/>
    <s v="Fjernvarmeværk"/>
    <n v="353000"/>
    <n v="350030"/>
    <x v="13"/>
    <x v="0"/>
    <s v="fvv"/>
    <d v="1987-09-01T00:00:00"/>
    <m/>
    <n v="8.8000000000000007"/>
    <n v="0"/>
    <n v="7.3"/>
    <x v="2909"/>
    <n v="7.1999999999999998E-3"/>
    <n v="7.1999999999999998E-3"/>
    <n v="0"/>
    <n v="0"/>
    <n v="1"/>
    <n v="0"/>
    <n v="0"/>
    <x v="0"/>
    <x v="0"/>
    <m/>
    <m/>
    <m/>
    <m/>
    <m/>
    <m/>
    <n v="7.1279999999999998E-3"/>
    <m/>
    <m/>
    <m/>
    <m/>
    <m/>
    <m/>
    <m/>
    <m/>
    <m/>
    <m/>
    <m/>
    <s v="485361,17"/>
    <s v="6131374,59"/>
    <n v="7.1279999999999998E-3"/>
    <n v="0"/>
    <n v="0"/>
  </r>
  <r>
    <n v="366"/>
    <x v="346"/>
    <s v=""/>
    <x v="840"/>
    <n v="2018"/>
    <n v="57205628"/>
    <x v="142"/>
    <x v="344"/>
    <x v="344"/>
    <n v="6760"/>
    <s v="Ribe"/>
    <n v="561"/>
    <n v="133"/>
    <x v="129"/>
    <m/>
    <s v="FJ"/>
    <s v="Fjernvarmeværk"/>
    <n v="353000"/>
    <n v="350030"/>
    <x v="16"/>
    <x v="0"/>
    <s v="fvv"/>
    <d v="1987-09-01T00:00:00"/>
    <m/>
    <n v="8.8000000000000007"/>
    <n v="0"/>
    <n v="7.3"/>
    <x v="2910"/>
    <n v="1.0800000000000001E-2"/>
    <n v="1.0800000000000001E-2"/>
    <n v="0"/>
    <n v="0"/>
    <n v="1"/>
    <n v="0"/>
    <n v="0"/>
    <x v="0"/>
    <x v="0"/>
    <m/>
    <m/>
    <m/>
    <m/>
    <m/>
    <m/>
    <n v="1.05732E-2"/>
    <m/>
    <m/>
    <m/>
    <m/>
    <m/>
    <m/>
    <m/>
    <m/>
    <m/>
    <m/>
    <m/>
    <s v="485361,17"/>
    <s v="6131374,59"/>
    <n v="1.05732E-2"/>
    <n v="0"/>
    <n v="0"/>
  </r>
  <r>
    <n v="366"/>
    <x v="347"/>
    <s v=""/>
    <x v="841"/>
    <n v="2018"/>
    <n v="57205628"/>
    <x v="142"/>
    <x v="345"/>
    <x v="345"/>
    <n v="6760"/>
    <s v="Ribe"/>
    <n v="561"/>
    <n v="133"/>
    <x v="129"/>
    <n v="1"/>
    <s v="DC"/>
    <s v="Decentralt værk"/>
    <n v="353000"/>
    <n v="350030"/>
    <x v="478"/>
    <x v="0"/>
    <s v="fvv"/>
    <d v="1996-12-01T00:00:00"/>
    <m/>
    <n v="5.3"/>
    <n v="0"/>
    <n v="4.2"/>
    <x v="2911"/>
    <n v="0.12816"/>
    <n v="0.12816"/>
    <n v="0"/>
    <n v="0"/>
    <n v="1"/>
    <n v="0"/>
    <n v="0"/>
    <x v="0"/>
    <x v="0"/>
    <m/>
    <m/>
    <m/>
    <n v="0"/>
    <m/>
    <m/>
    <n v="0.16560720000000001"/>
    <m/>
    <m/>
    <m/>
    <m/>
    <m/>
    <m/>
    <m/>
    <m/>
    <m/>
    <m/>
    <m/>
    <s v="486697,7"/>
    <s v="6132889,94"/>
    <n v="0.16560720000000001"/>
    <n v="0"/>
    <n v="0"/>
  </r>
  <r>
    <n v="366"/>
    <x v="347"/>
    <s v=""/>
    <x v="842"/>
    <n v="2018"/>
    <n v="57205628"/>
    <x v="142"/>
    <x v="345"/>
    <x v="345"/>
    <n v="6760"/>
    <s v="Ribe"/>
    <n v="561"/>
    <n v="133"/>
    <x v="129"/>
    <n v="1"/>
    <s v="DC"/>
    <s v="Decentralt værk"/>
    <n v="353000"/>
    <n v="350030"/>
    <x v="57"/>
    <x v="2"/>
    <s v="fvv"/>
    <d v="2012-11-01T00:00:00"/>
    <m/>
    <n v="10"/>
    <n v="0"/>
    <n v="10"/>
    <x v="2912"/>
    <n v="21.635999999999999"/>
    <n v="21.635999999999999"/>
    <n v="0"/>
    <n v="0"/>
    <n v="1"/>
    <n v="0"/>
    <n v="0"/>
    <x v="0"/>
    <x v="0"/>
    <m/>
    <m/>
    <m/>
    <m/>
    <m/>
    <m/>
    <m/>
    <m/>
    <m/>
    <m/>
    <m/>
    <m/>
    <m/>
    <m/>
    <m/>
    <m/>
    <m/>
    <n v="21.611635200000002"/>
    <s v="486697,7"/>
    <s v="6132889,94"/>
    <n v="0"/>
    <n v="0"/>
    <n v="21.611635200000002"/>
  </r>
  <r>
    <n v="366"/>
    <x v="347"/>
    <s v=""/>
    <x v="843"/>
    <n v="2018"/>
    <n v="57205628"/>
    <x v="142"/>
    <x v="345"/>
    <x v="345"/>
    <n v="6760"/>
    <s v="Ribe"/>
    <n v="561"/>
    <n v="133"/>
    <x v="129"/>
    <n v="1"/>
    <s v="DC"/>
    <s v="Decentralt værk"/>
    <n v="353000"/>
    <n v="350030"/>
    <x v="479"/>
    <x v="0"/>
    <s v="fvv"/>
    <d v="1996-12-01T00:00:00"/>
    <m/>
    <n v="5.8"/>
    <n v="0"/>
    <n v="4"/>
    <x v="2913"/>
    <n v="1.1124000000000001"/>
    <n v="1.1124000000000001"/>
    <n v="0"/>
    <n v="0"/>
    <n v="1"/>
    <n v="0"/>
    <n v="0"/>
    <x v="0"/>
    <x v="0"/>
    <m/>
    <m/>
    <m/>
    <m/>
    <m/>
    <m/>
    <m/>
    <m/>
    <n v="1.2350000000000001"/>
    <m/>
    <m/>
    <m/>
    <m/>
    <m/>
    <m/>
    <m/>
    <m/>
    <m/>
    <s v="486697,7"/>
    <s v="6132889,94"/>
    <n v="0"/>
    <n v="1.2350000000000001"/>
    <n v="0"/>
  </r>
  <r>
    <n v="366"/>
    <x v="347"/>
    <s v=""/>
    <x v="844"/>
    <n v="2018"/>
    <n v="57205628"/>
    <x v="142"/>
    <x v="345"/>
    <x v="345"/>
    <n v="6760"/>
    <s v="Ribe"/>
    <n v="561"/>
    <n v="133"/>
    <x v="129"/>
    <n v="1"/>
    <s v="DC"/>
    <s v="Decentralt værk"/>
    <n v="353000"/>
    <n v="350030"/>
    <x v="480"/>
    <x v="0"/>
    <s v="fvv"/>
    <d v="1996-12-01T00:00:00"/>
    <m/>
    <n v="10.5"/>
    <n v="0"/>
    <n v="8.3000000000000007"/>
    <x v="2914"/>
    <n v="20.516400000000001"/>
    <n v="20.516400000000001"/>
    <n v="0"/>
    <n v="0"/>
    <n v="1"/>
    <n v="0"/>
    <n v="0"/>
    <x v="0"/>
    <x v="0"/>
    <m/>
    <m/>
    <m/>
    <m/>
    <m/>
    <m/>
    <n v="21.049973999999999"/>
    <m/>
    <m/>
    <m/>
    <m/>
    <m/>
    <m/>
    <m/>
    <m/>
    <m/>
    <m/>
    <m/>
    <s v="486697,7"/>
    <s v="6132889,94"/>
    <n v="21.049973999999999"/>
    <n v="0"/>
    <n v="0"/>
  </r>
  <r>
    <n v="366"/>
    <x v="347"/>
    <s v=""/>
    <x v="845"/>
    <n v="2018"/>
    <n v="57205628"/>
    <x v="142"/>
    <x v="345"/>
    <x v="345"/>
    <n v="6760"/>
    <s v="Ribe"/>
    <n v="561"/>
    <n v="133"/>
    <x v="129"/>
    <n v="1"/>
    <s v="DC"/>
    <s v="Decentralt værk"/>
    <n v="353000"/>
    <n v="350030"/>
    <x v="14"/>
    <x v="1"/>
    <s v="kvt"/>
    <d v="1997-07-01T00:00:00"/>
    <m/>
    <n v="6.9"/>
    <n v="3.03"/>
    <n v="3.38"/>
    <x v="2915"/>
    <n v="15.1416"/>
    <n v="15.1416"/>
    <n v="12.4704"/>
    <n v="12.4704"/>
    <n v="0.24978255377540454"/>
    <n v="0.75021744622459541"/>
    <n v="0"/>
    <x v="0"/>
    <x v="0"/>
    <m/>
    <m/>
    <m/>
    <m/>
    <m/>
    <m/>
    <n v="30.309562799999998"/>
    <m/>
    <m/>
    <m/>
    <m/>
    <m/>
    <m/>
    <m/>
    <m/>
    <m/>
    <m/>
    <m/>
    <s v="486697,7"/>
    <s v="6132889,94"/>
    <n v="30.309562799999998"/>
    <n v="0"/>
    <n v="0"/>
  </r>
  <r>
    <n v="366"/>
    <x v="347"/>
    <s v=""/>
    <x v="846"/>
    <n v="2018"/>
    <n v="57205628"/>
    <x v="142"/>
    <x v="345"/>
    <x v="345"/>
    <n v="6760"/>
    <s v="Ribe"/>
    <n v="561"/>
    <n v="133"/>
    <x v="129"/>
    <n v="1"/>
    <s v="DC"/>
    <s v="Decentralt værk"/>
    <n v="353000"/>
    <n v="350030"/>
    <x v="15"/>
    <x v="1"/>
    <s v="kvt"/>
    <d v="1997-07-01T00:00:00"/>
    <m/>
    <n v="6.9"/>
    <n v="3.03"/>
    <n v="3.38"/>
    <x v="2916"/>
    <n v="15.976800000000001"/>
    <n v="15.976800000000001"/>
    <n v="13.374000000000001"/>
    <n v="13.374000000000001"/>
    <n v="0.24573885611940138"/>
    <n v="0.75426114388059862"/>
    <n v="0"/>
    <x v="0"/>
    <x v="0"/>
    <m/>
    <m/>
    <m/>
    <m/>
    <m/>
    <m/>
    <n v="32.507679600000003"/>
    <m/>
    <m/>
    <m/>
    <m/>
    <m/>
    <m/>
    <m/>
    <m/>
    <m/>
    <m/>
    <m/>
    <s v="486697,7"/>
    <s v="6132889,94"/>
    <n v="32.507679600000003"/>
    <n v="0"/>
    <n v="0"/>
  </r>
  <r>
    <n v="366"/>
    <x v="347"/>
    <s v=""/>
    <x v="847"/>
    <n v="2018"/>
    <n v="57205628"/>
    <x v="142"/>
    <x v="345"/>
    <x v="345"/>
    <n v="6760"/>
    <s v="Ribe"/>
    <n v="561"/>
    <n v="133"/>
    <x v="129"/>
    <n v="1"/>
    <s v="DC"/>
    <s v="Decentralt værk"/>
    <n v="353000"/>
    <n v="350030"/>
    <x v="200"/>
    <x v="1"/>
    <s v="kvt"/>
    <d v="1997-04-01T00:00:00"/>
    <m/>
    <n v="6.9"/>
    <n v="3.03"/>
    <n v="3.38"/>
    <x v="2917"/>
    <n v="16.531199999999998"/>
    <n v="16.531199999999998"/>
    <n v="13.914"/>
    <n v="13.914"/>
    <n v="0.24513668986247683"/>
    <n v="0.75486331013752317"/>
    <n v="0"/>
    <x v="0"/>
    <x v="0"/>
    <m/>
    <m/>
    <m/>
    <m/>
    <m/>
    <m/>
    <n v="33.718330800000004"/>
    <m/>
    <m/>
    <m/>
    <m/>
    <m/>
    <m/>
    <m/>
    <m/>
    <m/>
    <m/>
    <m/>
    <s v="486697,7"/>
    <s v="6132889,94"/>
    <n v="33.718330800000004"/>
    <n v="0"/>
    <n v="0"/>
  </r>
  <r>
    <n v="366"/>
    <x v="347"/>
    <s v=""/>
    <x v="848"/>
    <n v="2018"/>
    <n v="57205628"/>
    <x v="142"/>
    <x v="345"/>
    <x v="345"/>
    <n v="6760"/>
    <s v="Ribe"/>
    <n v="561"/>
    <n v="133"/>
    <x v="129"/>
    <n v="1"/>
    <s v="DC"/>
    <s v="Decentralt værk"/>
    <n v="353000"/>
    <n v="350030"/>
    <x v="481"/>
    <x v="1"/>
    <s v="kvt"/>
    <d v="1997-04-01T00:00:00"/>
    <m/>
    <n v="2.5"/>
    <n v="0.92"/>
    <n v="1.4"/>
    <x v="2918"/>
    <n v="20.692799999999998"/>
    <n v="20.692799999999998"/>
    <n v="13.7376"/>
    <n v="13.7376"/>
    <n v="0.29540802242350861"/>
    <n v="0.70459197757649139"/>
    <n v="0"/>
    <x v="0"/>
    <x v="0"/>
    <m/>
    <m/>
    <m/>
    <m/>
    <m/>
    <m/>
    <n v="0.19209960000000001"/>
    <m/>
    <n v="34.832000000000001"/>
    <m/>
    <m/>
    <m/>
    <m/>
    <m/>
    <m/>
    <m/>
    <m/>
    <m/>
    <s v="486697,7"/>
    <s v="6132889,94"/>
    <n v="0.19209960000000001"/>
    <n v="34.832000000000001"/>
    <n v="0"/>
  </r>
  <r>
    <n v="366"/>
    <x v="347"/>
    <s v=""/>
    <x v="849"/>
    <n v="2018"/>
    <n v="57205628"/>
    <x v="142"/>
    <x v="345"/>
    <x v="345"/>
    <n v="6760"/>
    <s v="Ribe"/>
    <n v="561"/>
    <n v="133"/>
    <x v="129"/>
    <n v="1"/>
    <s v="DC"/>
    <s v="Decentralt værk"/>
    <n v="353000"/>
    <n v="350030"/>
    <x v="482"/>
    <x v="1"/>
    <s v="kvt"/>
    <d v="1997-06-01T00:00:00"/>
    <m/>
    <n v="2.5"/>
    <n v="0.92"/>
    <n v="1.4"/>
    <x v="2919"/>
    <n v="19.933199999999999"/>
    <n v="19.933199999999999"/>
    <n v="14.22"/>
    <n v="14.22"/>
    <n v="0.27198012039430647"/>
    <n v="0.72801987960569359"/>
    <n v="0"/>
    <x v="0"/>
    <x v="0"/>
    <m/>
    <m/>
    <m/>
    <m/>
    <m/>
    <m/>
    <n v="1.2285899999999998"/>
    <m/>
    <n v="35.415999999999997"/>
    <m/>
    <m/>
    <m/>
    <m/>
    <m/>
    <m/>
    <m/>
    <m/>
    <m/>
    <s v="486697,7"/>
    <s v="6132889,94"/>
    <n v="1.2285899999999998"/>
    <n v="35.415999999999997"/>
    <n v="0"/>
  </r>
  <r>
    <n v="366"/>
    <x v="347"/>
    <s v=""/>
    <x v="850"/>
    <n v="2018"/>
    <n v="57205628"/>
    <x v="142"/>
    <x v="345"/>
    <x v="345"/>
    <n v="6760"/>
    <s v="Ribe"/>
    <n v="561"/>
    <n v="133"/>
    <x v="129"/>
    <n v="1"/>
    <s v="DC"/>
    <s v="Decentralt værk"/>
    <n v="353000"/>
    <n v="350030"/>
    <x v="483"/>
    <x v="0"/>
    <s v="fvv"/>
    <d v="2012-10-01T00:00:00"/>
    <m/>
    <n v="5.57"/>
    <n v="0"/>
    <n v="5.7"/>
    <x v="2920"/>
    <n v="140.19839999999999"/>
    <n v="140.19839999999999"/>
    <n v="0"/>
    <n v="0"/>
    <n v="1"/>
    <n v="0"/>
    <n v="0"/>
    <x v="0"/>
    <x v="0"/>
    <m/>
    <m/>
    <m/>
    <m/>
    <m/>
    <m/>
    <m/>
    <m/>
    <m/>
    <m/>
    <n v="141.37100000000001"/>
    <m/>
    <m/>
    <m/>
    <m/>
    <m/>
    <m/>
    <m/>
    <s v="486697,7"/>
    <s v="6132889,94"/>
    <n v="0"/>
    <n v="141.37100000000001"/>
    <n v="0"/>
  </r>
  <r>
    <n v="368"/>
    <x v="348"/>
    <s v=""/>
    <x v="851"/>
    <n v="2018"/>
    <n v="32476813"/>
    <x v="143"/>
    <x v="346"/>
    <x v="346"/>
    <n v="5750"/>
    <s v="Ringe"/>
    <n v="430"/>
    <n v="84"/>
    <x v="130"/>
    <m/>
    <s v="DC"/>
    <s v="Decentralt værk"/>
    <n v="353000"/>
    <n v="350030"/>
    <x v="484"/>
    <x v="1"/>
    <s v="kvt"/>
    <d v="1994-01-01T00:00:00"/>
    <m/>
    <n v="6.8"/>
    <n v="2.7"/>
    <n v="3.5"/>
    <x v="2921"/>
    <n v="1.0753200000000001"/>
    <n v="1.0753200000000001"/>
    <n v="0.91583999999999999"/>
    <n v="0.91583999999999999"/>
    <n v="0.23686384967590809"/>
    <n v="0.76313615032409188"/>
    <n v="0"/>
    <x v="0"/>
    <x v="0"/>
    <m/>
    <m/>
    <m/>
    <m/>
    <m/>
    <m/>
    <n v="2.2699115999999999"/>
    <m/>
    <m/>
    <m/>
    <m/>
    <m/>
    <m/>
    <m/>
    <m/>
    <m/>
    <m/>
    <m/>
    <s v="594413,82"/>
    <s v="6122246,11"/>
    <n v="2.2699115999999999"/>
    <n v="0"/>
    <n v="0"/>
  </r>
  <r>
    <n v="368"/>
    <x v="348"/>
    <s v=""/>
    <x v="852"/>
    <n v="2018"/>
    <n v="32476813"/>
    <x v="143"/>
    <x v="346"/>
    <x v="346"/>
    <n v="5750"/>
    <s v="Ringe"/>
    <n v="430"/>
    <n v="84"/>
    <x v="130"/>
    <m/>
    <s v="DC"/>
    <s v="Decentralt værk"/>
    <n v="353000"/>
    <n v="350030"/>
    <x v="485"/>
    <x v="0"/>
    <s v="fvv"/>
    <d v="1994-01-01T00:00:00"/>
    <m/>
    <n v="5.5"/>
    <n v="0"/>
    <n v="5"/>
    <x v="2922"/>
    <n v="2.0638800000000002"/>
    <n v="2.0638800000000002"/>
    <n v="0"/>
    <n v="0"/>
    <n v="1"/>
    <n v="0"/>
    <n v="0"/>
    <x v="0"/>
    <x v="0"/>
    <m/>
    <m/>
    <m/>
    <m/>
    <m/>
    <m/>
    <n v="2.2425084000000002"/>
    <m/>
    <m/>
    <m/>
    <m/>
    <m/>
    <m/>
    <m/>
    <m/>
    <m/>
    <m/>
    <m/>
    <s v="594413,82"/>
    <s v="6122246,11"/>
    <n v="2.2425084000000002"/>
    <n v="0"/>
    <n v="0"/>
  </r>
  <r>
    <n v="368"/>
    <x v="349"/>
    <s v=""/>
    <x v="853"/>
    <n v="2018"/>
    <n v="32476813"/>
    <x v="143"/>
    <x v="347"/>
    <x v="347"/>
    <n v="5750"/>
    <s v="Ringe"/>
    <n v="430"/>
    <n v="84"/>
    <x v="130"/>
    <m/>
    <s v="DC"/>
    <s v="Decentralt værk"/>
    <n v="353000"/>
    <n v="350030"/>
    <x v="486"/>
    <x v="1"/>
    <s v="kvt"/>
    <d v="1994-04-15T00:00:00"/>
    <m/>
    <n v="6.8"/>
    <n v="2.7"/>
    <n v="3.5"/>
    <x v="2923"/>
    <n v="0.47555999999999998"/>
    <n v="0.47555999999999998"/>
    <n v="0.39635999999999999"/>
    <n v="0.39635999999999999"/>
    <n v="0.23921443500665127"/>
    <n v="0.76078556499334871"/>
    <n v="0"/>
    <x v="0"/>
    <x v="0"/>
    <m/>
    <m/>
    <m/>
    <m/>
    <m/>
    <m/>
    <n v="0.99400356000000001"/>
    <m/>
    <m/>
    <m/>
    <m/>
    <m/>
    <m/>
    <m/>
    <m/>
    <m/>
    <m/>
    <m/>
    <s v="594011,8"/>
    <s v="6123421,35"/>
    <n v="0.99400356000000001"/>
    <n v="0"/>
    <n v="0"/>
  </r>
  <r>
    <n v="368"/>
    <x v="349"/>
    <s v=""/>
    <x v="854"/>
    <n v="2018"/>
    <n v="32476813"/>
    <x v="143"/>
    <x v="347"/>
    <x v="347"/>
    <n v="5750"/>
    <s v="Ringe"/>
    <n v="430"/>
    <n v="84"/>
    <x v="130"/>
    <m/>
    <s v="DC"/>
    <s v="Decentralt værk"/>
    <n v="353000"/>
    <n v="350030"/>
    <x v="487"/>
    <x v="0"/>
    <s v="fvv"/>
    <d v="1985-01-01T00:00:00"/>
    <m/>
    <n v="4.45"/>
    <n v="0"/>
    <n v="4"/>
    <x v="2924"/>
    <n v="65.894471999999993"/>
    <n v="65.894471999999993"/>
    <n v="0"/>
    <n v="0"/>
    <n v="1"/>
    <n v="0"/>
    <n v="0"/>
    <x v="0"/>
    <x v="0"/>
    <m/>
    <m/>
    <m/>
    <m/>
    <m/>
    <m/>
    <m/>
    <m/>
    <m/>
    <m/>
    <m/>
    <m/>
    <n v="67.97"/>
    <m/>
    <m/>
    <m/>
    <m/>
    <m/>
    <s v="594011,8"/>
    <s v="6123421,35"/>
    <n v="0"/>
    <n v="67.97"/>
    <n v="0"/>
  </r>
  <r>
    <n v="368"/>
    <x v="349"/>
    <s v=""/>
    <x v="855"/>
    <n v="2018"/>
    <n v="32476813"/>
    <x v="143"/>
    <x v="347"/>
    <x v="347"/>
    <n v="5750"/>
    <s v="Ringe"/>
    <n v="430"/>
    <n v="84"/>
    <x v="130"/>
    <m/>
    <s v="DC"/>
    <s v="Decentralt værk"/>
    <n v="353000"/>
    <n v="350030"/>
    <x v="488"/>
    <x v="0"/>
    <s v="fvv"/>
    <d v="2005-04-10T00:00:00"/>
    <m/>
    <n v="4.95"/>
    <n v="0"/>
    <n v="4.5"/>
    <x v="2925"/>
    <n v="79.469784000000004"/>
    <n v="79.469784000000004"/>
    <n v="0"/>
    <n v="0"/>
    <n v="1"/>
    <n v="0"/>
    <n v="0"/>
    <x v="0"/>
    <x v="0"/>
    <m/>
    <m/>
    <m/>
    <m/>
    <m/>
    <m/>
    <m/>
    <m/>
    <m/>
    <m/>
    <m/>
    <m/>
    <n v="85.364999999999995"/>
    <m/>
    <m/>
    <m/>
    <m/>
    <m/>
    <s v="594011,8"/>
    <s v="6123421,35"/>
    <n v="0"/>
    <n v="85.364999999999995"/>
    <n v="0"/>
  </r>
  <r>
    <n v="368"/>
    <x v="349"/>
    <s v=""/>
    <x v="856"/>
    <n v="2018"/>
    <n v="32476813"/>
    <x v="143"/>
    <x v="347"/>
    <x v="347"/>
    <n v="5750"/>
    <s v="Ringe"/>
    <n v="430"/>
    <n v="84"/>
    <x v="130"/>
    <m/>
    <s v="DC"/>
    <s v="Decentralt værk"/>
    <n v="353000"/>
    <n v="350030"/>
    <x v="17"/>
    <x v="5"/>
    <s v="kvt"/>
    <d v="2004-01-01T00:00:00"/>
    <m/>
    <n v="0.6"/>
    <n v="0"/>
    <n v="0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94011,8"/>
    <s v="6123421,35"/>
    <n v="0"/>
    <n v="0"/>
    <n v="0"/>
  </r>
  <r>
    <n v="368"/>
    <x v="349"/>
    <s v=""/>
    <x v="857"/>
    <n v="2018"/>
    <n v="32476813"/>
    <x v="143"/>
    <x v="347"/>
    <x v="347"/>
    <n v="5750"/>
    <s v="Ringe"/>
    <n v="430"/>
    <n v="84"/>
    <x v="130"/>
    <m/>
    <s v="DC"/>
    <s v="Decentralt værk"/>
    <n v="353000"/>
    <n v="350030"/>
    <x v="489"/>
    <x v="1"/>
    <s v="kvt"/>
    <d v="1994-04-18T00:00:00"/>
    <m/>
    <n v="6.8"/>
    <n v="2.7"/>
    <n v="3.5"/>
    <x v="2926"/>
    <n v="0.13752"/>
    <n v="0.13752"/>
    <n v="0.11627999999999999"/>
    <n v="0.11627999999999999"/>
    <n v="0.23579402712742381"/>
    <n v="0.76420597287257619"/>
    <n v="0"/>
    <x v="0"/>
    <x v="0"/>
    <m/>
    <m/>
    <m/>
    <m/>
    <m/>
    <m/>
    <n v="0.29161043999999997"/>
    <m/>
    <m/>
    <m/>
    <m/>
    <m/>
    <m/>
    <m/>
    <m/>
    <m/>
    <m/>
    <m/>
    <s v="594011,8"/>
    <s v="6123421,35"/>
    <n v="0.29161043999999997"/>
    <n v="0"/>
    <n v="0"/>
  </r>
  <r>
    <n v="368"/>
    <x v="349"/>
    <s v=""/>
    <x v="858"/>
    <n v="2018"/>
    <n v="32476813"/>
    <x v="143"/>
    <x v="347"/>
    <x v="347"/>
    <n v="5750"/>
    <s v="Ringe"/>
    <n v="430"/>
    <n v="84"/>
    <x v="130"/>
    <m/>
    <s v="DC"/>
    <s v="Decentralt værk"/>
    <n v="353000"/>
    <n v="350030"/>
    <x v="490"/>
    <x v="0"/>
    <s v="fvv"/>
    <d v="1986-12-01T00:00:00"/>
    <m/>
    <n v="4.45"/>
    <n v="0"/>
    <n v="4"/>
    <x v="2927"/>
    <n v="83.925864000000004"/>
    <n v="83.925864000000004"/>
    <n v="0"/>
    <n v="0"/>
    <n v="1"/>
    <n v="0"/>
    <n v="0"/>
    <x v="0"/>
    <x v="0"/>
    <m/>
    <m/>
    <m/>
    <m/>
    <m/>
    <m/>
    <m/>
    <m/>
    <m/>
    <m/>
    <m/>
    <m/>
    <n v="84.4375"/>
    <m/>
    <m/>
    <m/>
    <m/>
    <m/>
    <s v="594011,8"/>
    <s v="6123421,35"/>
    <n v="0"/>
    <n v="84.4375"/>
    <n v="0"/>
  </r>
  <r>
    <n v="369"/>
    <x v="350"/>
    <s v=""/>
    <x v="859"/>
    <n v="2018"/>
    <n v="37560219"/>
    <x v="144"/>
    <x v="348"/>
    <x v="348"/>
    <n v="6950"/>
    <s v="Ringkøbing"/>
    <n v="760"/>
    <n v="180"/>
    <x v="131"/>
    <n v="1"/>
    <s v="DC"/>
    <s v="Decentralt værk"/>
    <n v="353000"/>
    <n v="350030"/>
    <x v="491"/>
    <x v="7"/>
    <s v="kvt"/>
    <d v="1989-01-01T00:00:00"/>
    <m/>
    <n v="20.7"/>
    <n v="6.3"/>
    <n v="11.9"/>
    <x v="2928"/>
    <n v="0.15479999999999999"/>
    <n v="0.15479999999999999"/>
    <n v="7.3223999999999997E-2"/>
    <n v="7.3223999999999997E-2"/>
    <n v="0.2866743113149684"/>
    <n v="0.71332568868503166"/>
    <n v="0"/>
    <x v="0"/>
    <x v="0"/>
    <m/>
    <m/>
    <m/>
    <m/>
    <m/>
    <m/>
    <n v="0.26999279999999998"/>
    <m/>
    <m/>
    <m/>
    <m/>
    <m/>
    <m/>
    <m/>
    <m/>
    <m/>
    <m/>
    <m/>
    <s v="453300,75"/>
    <s v="6216025,82"/>
    <n v="0.26999279999999998"/>
    <n v="0"/>
    <n v="0"/>
  </r>
  <r>
    <n v="369"/>
    <x v="350"/>
    <s v=""/>
    <x v="860"/>
    <n v="2018"/>
    <n v="37560219"/>
    <x v="144"/>
    <x v="348"/>
    <x v="348"/>
    <n v="6950"/>
    <s v="Ringkøbing"/>
    <n v="760"/>
    <n v="180"/>
    <x v="131"/>
    <n v="1"/>
    <s v="DC"/>
    <s v="Decentralt værk"/>
    <n v="353000"/>
    <n v="350030"/>
    <x v="492"/>
    <x v="0"/>
    <s v="fvv"/>
    <d v="1989-01-01T00:00:00"/>
    <m/>
    <n v="7"/>
    <n v="0"/>
    <n v="7.3"/>
    <x v="2929"/>
    <n v="31.586400000000001"/>
    <n v="31.586400000000001"/>
    <n v="0"/>
    <n v="0"/>
    <n v="1"/>
    <n v="0"/>
    <n v="0"/>
    <x v="0"/>
    <x v="0"/>
    <m/>
    <m/>
    <m/>
    <m/>
    <m/>
    <m/>
    <n v="30.082285727999999"/>
    <m/>
    <m/>
    <m/>
    <m/>
    <m/>
    <m/>
    <m/>
    <m/>
    <m/>
    <m/>
    <m/>
    <s v="453300,75"/>
    <s v="6216025,82"/>
    <n v="30.082285727999999"/>
    <n v="0"/>
    <n v="0"/>
  </r>
  <r>
    <n v="369"/>
    <x v="350"/>
    <s v=""/>
    <x v="861"/>
    <n v="2018"/>
    <n v="37560219"/>
    <x v="144"/>
    <x v="348"/>
    <x v="348"/>
    <n v="6950"/>
    <s v="Ringkøbing"/>
    <n v="760"/>
    <n v="180"/>
    <x v="131"/>
    <n v="1"/>
    <s v="DC"/>
    <s v="Decentralt værk"/>
    <n v="353000"/>
    <n v="350030"/>
    <x v="493"/>
    <x v="0"/>
    <s v="fvv"/>
    <d v="2006-06-15T00:00:00"/>
    <m/>
    <n v="11"/>
    <n v="0"/>
    <n v="11.58"/>
    <x v="2930"/>
    <n v="128.55240000000001"/>
    <n v="128.55240000000001"/>
    <n v="0"/>
    <n v="0"/>
    <n v="1"/>
    <n v="0"/>
    <n v="0"/>
    <x v="0"/>
    <x v="0"/>
    <m/>
    <m/>
    <m/>
    <m/>
    <m/>
    <m/>
    <n v="123.88053427200001"/>
    <m/>
    <m/>
    <m/>
    <m/>
    <m/>
    <m/>
    <m/>
    <m/>
    <m/>
    <m/>
    <m/>
    <s v="453300,75"/>
    <s v="6216025,82"/>
    <n v="123.88053427200001"/>
    <n v="0"/>
    <n v="0"/>
  </r>
  <r>
    <n v="369"/>
    <x v="351"/>
    <s v=""/>
    <x v="862"/>
    <n v="2018"/>
    <n v="37560219"/>
    <x v="144"/>
    <x v="349"/>
    <x v="349"/>
    <n v="6950"/>
    <s v="Ringkøbing"/>
    <n v="760"/>
    <n v="180"/>
    <x v="131"/>
    <n v="1"/>
    <s v="DC"/>
    <s v="Decentralt værk"/>
    <n v="353000"/>
    <n v="350030"/>
    <x v="494"/>
    <x v="0"/>
    <s v="fvv"/>
    <d v="1997-07-01T00:00:00"/>
    <m/>
    <n v="9.8000000000000007"/>
    <n v="0"/>
    <n v="9.1999999999999993"/>
    <x v="2931"/>
    <n v="1.0800000000000001E-2"/>
    <n v="1.0800000000000001E-2"/>
    <n v="0"/>
    <n v="0"/>
    <n v="1"/>
    <n v="0"/>
    <n v="0"/>
    <x v="0"/>
    <x v="0"/>
    <m/>
    <m/>
    <m/>
    <n v="0"/>
    <m/>
    <m/>
    <n v="1.1368368E-2"/>
    <m/>
    <m/>
    <m/>
    <m/>
    <m/>
    <m/>
    <m/>
    <m/>
    <m/>
    <m/>
    <m/>
    <s v="455014,53"/>
    <s v="6216347,7"/>
    <n v="1.1368368E-2"/>
    <n v="0"/>
    <n v="0"/>
  </r>
  <r>
    <n v="369"/>
    <x v="351"/>
    <s v=""/>
    <x v="863"/>
    <n v="2018"/>
    <n v="37560219"/>
    <x v="144"/>
    <x v="349"/>
    <x v="349"/>
    <n v="6950"/>
    <s v="Ringkøbing"/>
    <n v="760"/>
    <n v="180"/>
    <x v="131"/>
    <n v="1"/>
    <s v="DC"/>
    <s v="Decentralt værk"/>
    <n v="353000"/>
    <n v="350030"/>
    <x v="1"/>
    <x v="1"/>
    <s v="kvt"/>
    <d v="2002-10-26T00:00:00"/>
    <m/>
    <n v="19.7"/>
    <n v="8.73"/>
    <n v="10"/>
    <x v="2932"/>
    <n v="68.533199999999994"/>
    <n v="68.533199999999994"/>
    <n v="58.586796"/>
    <n v="58.586796"/>
    <n v="0.25852279177781001"/>
    <n v="0.74147720822218999"/>
    <n v="0"/>
    <x v="0"/>
    <x v="0"/>
    <m/>
    <m/>
    <m/>
    <m/>
    <m/>
    <m/>
    <n v="132.54769440000001"/>
    <m/>
    <m/>
    <m/>
    <m/>
    <m/>
    <m/>
    <m/>
    <m/>
    <m/>
    <m/>
    <m/>
    <s v="455014,53"/>
    <s v="6216347,7"/>
    <n v="132.54769440000001"/>
    <n v="0"/>
    <n v="0"/>
  </r>
  <r>
    <n v="369"/>
    <x v="351"/>
    <s v=""/>
    <x v="864"/>
    <n v="2018"/>
    <n v="37560219"/>
    <x v="144"/>
    <x v="349"/>
    <x v="349"/>
    <n v="6950"/>
    <s v="Ringkøbing"/>
    <n v="760"/>
    <n v="180"/>
    <x v="131"/>
    <n v="1"/>
    <s v="DC"/>
    <s v="Decentralt værk"/>
    <n v="353000"/>
    <n v="350030"/>
    <x v="39"/>
    <x v="5"/>
    <s v="kvt"/>
    <d v="1989-01-01T00:00:00"/>
    <d v="2019-06-15T00:00:00"/>
    <n v="0.2"/>
    <n v="0"/>
    <n v="0"/>
    <x v="17"/>
    <n v="0"/>
    <n v="0"/>
    <n v="0"/>
    <n v="0"/>
    <n v="1"/>
    <n v="0"/>
    <n v="0"/>
    <x v="0"/>
    <x v="0"/>
    <m/>
    <m/>
    <m/>
    <n v="3.587E-5"/>
    <m/>
    <m/>
    <m/>
    <m/>
    <m/>
    <m/>
    <m/>
    <m/>
    <m/>
    <m/>
    <m/>
    <m/>
    <m/>
    <m/>
    <s v="455014,53"/>
    <s v="6216347,7"/>
    <n v="3.587E-5"/>
    <n v="0"/>
    <n v="0"/>
  </r>
  <r>
    <n v="369"/>
    <x v="351"/>
    <s v=""/>
    <x v="865"/>
    <n v="2018"/>
    <n v="37560219"/>
    <x v="144"/>
    <x v="349"/>
    <x v="349"/>
    <n v="6950"/>
    <s v="Ringkøbing"/>
    <n v="760"/>
    <n v="180"/>
    <x v="131"/>
    <n v="1"/>
    <s v="DC"/>
    <s v="Decentralt værk"/>
    <n v="353000"/>
    <n v="350030"/>
    <x v="495"/>
    <x v="0"/>
    <s v="fvv"/>
    <d v="1997-07-01T00:00:00"/>
    <m/>
    <n v="10"/>
    <n v="0"/>
    <n v="11"/>
    <x v="2933"/>
    <n v="55.112400000000001"/>
    <n v="55.112400000000001"/>
    <n v="0"/>
    <n v="0"/>
    <n v="1"/>
    <n v="0"/>
    <n v="0"/>
    <x v="0"/>
    <x v="0"/>
    <m/>
    <m/>
    <m/>
    <n v="0"/>
    <m/>
    <m/>
    <n v="53.473262832000003"/>
    <m/>
    <m/>
    <m/>
    <m/>
    <m/>
    <m/>
    <m/>
    <m/>
    <m/>
    <m/>
    <m/>
    <s v="455014,53"/>
    <s v="6216347,7"/>
    <n v="53.473262832000003"/>
    <n v="0"/>
    <n v="0"/>
  </r>
  <r>
    <n v="369"/>
    <x v="351"/>
    <s v=""/>
    <x v="866"/>
    <n v="2018"/>
    <n v="37560219"/>
    <x v="144"/>
    <x v="349"/>
    <x v="349"/>
    <n v="6950"/>
    <s v="Ringkøbing"/>
    <n v="760"/>
    <n v="180"/>
    <x v="131"/>
    <n v="1"/>
    <s v="DC"/>
    <s v="Decentralt værk"/>
    <n v="353000"/>
    <n v="350030"/>
    <x v="496"/>
    <x v="3"/>
    <s v="fvv"/>
    <d v="2010-07-01T00:00:00"/>
    <m/>
    <n v="11"/>
    <n v="0"/>
    <n v="11"/>
    <x v="2934"/>
    <n v="25.113600000000002"/>
    <n v="25.113600000000002"/>
    <n v="0"/>
    <n v="0"/>
    <n v="1"/>
    <n v="0"/>
    <n v="0"/>
    <x v="0"/>
    <x v="0"/>
    <m/>
    <m/>
    <m/>
    <m/>
    <m/>
    <m/>
    <m/>
    <m/>
    <m/>
    <m/>
    <m/>
    <m/>
    <m/>
    <m/>
    <m/>
    <n v="25.113599999999998"/>
    <m/>
    <m/>
    <s v="455014,53"/>
    <s v="6216347,7"/>
    <n v="0"/>
    <n v="25.113599999999998"/>
    <n v="0"/>
  </r>
  <r>
    <n v="369"/>
    <x v="351"/>
    <s v=""/>
    <x v="867"/>
    <n v="2018"/>
    <n v="37560219"/>
    <x v="144"/>
    <x v="349"/>
    <x v="349"/>
    <n v="6950"/>
    <s v="Ringkøbing"/>
    <n v="760"/>
    <n v="180"/>
    <x v="131"/>
    <n v="1"/>
    <s v="DC"/>
    <s v="Decentralt værk"/>
    <n v="353000"/>
    <n v="350030"/>
    <x v="7"/>
    <x v="2"/>
    <s v="fvv"/>
    <d v="2011-01-01T00:00:00"/>
    <m/>
    <n v="12"/>
    <n v="0"/>
    <n v="12"/>
    <x v="2935"/>
    <n v="26.154"/>
    <n v="26.154"/>
    <n v="0"/>
    <n v="0"/>
    <n v="1"/>
    <n v="0"/>
    <n v="0"/>
    <x v="0"/>
    <x v="0"/>
    <m/>
    <m/>
    <m/>
    <m/>
    <m/>
    <m/>
    <m/>
    <m/>
    <m/>
    <m/>
    <m/>
    <m/>
    <m/>
    <m/>
    <m/>
    <m/>
    <m/>
    <n v="26.243686799999999"/>
    <s v="455014,53"/>
    <s v="6216347,7"/>
    <n v="0"/>
    <n v="0"/>
    <n v="26.243686799999999"/>
  </r>
  <r>
    <n v="369"/>
    <x v="351"/>
    <s v=""/>
    <x v="868"/>
    <n v="2018"/>
    <n v="37560219"/>
    <x v="144"/>
    <x v="349"/>
    <x v="349"/>
    <n v="6950"/>
    <s v="Ringkøbing"/>
    <n v="760"/>
    <n v="180"/>
    <x v="131"/>
    <n v="1"/>
    <s v="DC"/>
    <s v="Decentralt værk"/>
    <n v="353000"/>
    <n v="350030"/>
    <x v="497"/>
    <x v="3"/>
    <s v="fvv"/>
    <d v="2014-03-01T00:00:00"/>
    <m/>
    <n v="11"/>
    <n v="0"/>
    <n v="11"/>
    <x v="2936"/>
    <n v="22.755600000000001"/>
    <n v="22.755600000000001"/>
    <n v="0"/>
    <n v="0"/>
    <n v="1"/>
    <n v="0"/>
    <n v="0"/>
    <x v="0"/>
    <x v="0"/>
    <m/>
    <m/>
    <m/>
    <m/>
    <m/>
    <m/>
    <m/>
    <m/>
    <m/>
    <m/>
    <m/>
    <m/>
    <m/>
    <m/>
    <m/>
    <n v="22.755599999999998"/>
    <m/>
    <m/>
    <s v="455014,53"/>
    <s v="6216347,7"/>
    <n v="0"/>
    <n v="22.755599999999998"/>
    <n v="0"/>
  </r>
  <r>
    <n v="369"/>
    <x v="352"/>
    <s v=""/>
    <x v="869"/>
    <n v="2018"/>
    <n v="37560219"/>
    <x v="144"/>
    <x v="350"/>
    <x v="350"/>
    <n v="6950"/>
    <s v="Ringkøbing"/>
    <n v="760"/>
    <n v="348"/>
    <x v="132"/>
    <m/>
    <s v="DC"/>
    <s v="Decentralt værk"/>
    <n v="351100"/>
    <n v="350010"/>
    <x v="498"/>
    <x v="1"/>
    <s v="kvt"/>
    <d v="1994-01-01T00:00:00"/>
    <m/>
    <n v="3.09"/>
    <n v="1.32"/>
    <n v="1.77"/>
    <x v="2937"/>
    <n v="12.153600000000001"/>
    <n v="12.153600000000001"/>
    <n v="7.5954959999999998"/>
    <n v="7.5954959999999998"/>
    <n v="0.29645891418410136"/>
    <n v="0.70354108581589858"/>
    <n v="0"/>
    <x v="0"/>
    <x v="0"/>
    <m/>
    <m/>
    <m/>
    <m/>
    <m/>
    <m/>
    <n v="20.497949999999999"/>
    <m/>
    <m/>
    <m/>
    <m/>
    <m/>
    <m/>
    <m/>
    <m/>
    <m/>
    <m/>
    <m/>
    <s v="449219,01"/>
    <s v="6220973,75"/>
    <n v="20.497949999999999"/>
    <n v="0"/>
    <n v="0"/>
  </r>
  <r>
    <n v="369"/>
    <x v="352"/>
    <s v=""/>
    <x v="870"/>
    <n v="2018"/>
    <n v="37560219"/>
    <x v="144"/>
    <x v="350"/>
    <x v="350"/>
    <n v="6950"/>
    <s v="Ringkøbing"/>
    <n v="760"/>
    <n v="348"/>
    <x v="132"/>
    <m/>
    <s v="DC"/>
    <s v="Decentralt værk"/>
    <n v="351100"/>
    <n v="350010"/>
    <x v="2"/>
    <x v="0"/>
    <s v="fvv"/>
    <d v="2016-01-01T00:00:00"/>
    <m/>
    <n v="1.7"/>
    <n v="0"/>
    <n v="1.7"/>
    <x v="2938"/>
    <n v="9.1655999999999995"/>
    <n v="9.1655999999999995"/>
    <n v="0"/>
    <n v="0"/>
    <n v="1"/>
    <n v="0"/>
    <n v="0"/>
    <x v="0"/>
    <x v="0"/>
    <m/>
    <m/>
    <m/>
    <m/>
    <m/>
    <m/>
    <n v="8.8939223999999992"/>
    <m/>
    <m/>
    <m/>
    <m/>
    <m/>
    <m/>
    <m/>
    <m/>
    <m/>
    <m/>
    <m/>
    <s v="449219,01"/>
    <s v="6220973,75"/>
    <n v="8.8939223999999992"/>
    <n v="0"/>
    <n v="0"/>
  </r>
  <r>
    <n v="369"/>
    <x v="353"/>
    <s v=""/>
    <x v="871"/>
    <n v="2018"/>
    <n v="37560219"/>
    <x v="144"/>
    <x v="351"/>
    <x v="349"/>
    <n v="6950"/>
    <s v="Ringkøbing"/>
    <n v="760"/>
    <n v="180"/>
    <x v="131"/>
    <m/>
    <s v="FJ"/>
    <s v="Fjernvarmeværk"/>
    <m/>
    <m/>
    <x v="12"/>
    <x v="10"/>
    <s v="kvt"/>
    <d v="2017-10-01T00:00:00"/>
    <m/>
    <n v="2.1"/>
    <n v="0.2"/>
    <n v="4.3"/>
    <x v="2939"/>
    <n v="53.683199999999999"/>
    <n v="53.683199999999999"/>
    <n v="0"/>
    <n v="0"/>
    <n v="1"/>
    <n v="0"/>
    <n v="0"/>
    <x v="0"/>
    <x v="0"/>
    <m/>
    <m/>
    <m/>
    <m/>
    <m/>
    <m/>
    <n v="29.632244400000001"/>
    <m/>
    <m/>
    <m/>
    <m/>
    <m/>
    <m/>
    <m/>
    <m/>
    <m/>
    <m/>
    <n v="0"/>
    <s v="455014,53"/>
    <s v="6216347,7"/>
    <n v="29.632244400000001"/>
    <n v="0"/>
    <n v="0"/>
  </r>
  <r>
    <n v="374"/>
    <x v="354"/>
    <s v=""/>
    <x v="872"/>
    <n v="2018"/>
    <n v="41160128"/>
    <x v="145"/>
    <x v="352"/>
    <x v="351"/>
    <n v="7870"/>
    <s v="Roslev"/>
    <n v="779"/>
    <n v="253"/>
    <x v="133"/>
    <m/>
    <s v="FJ"/>
    <s v="Fjernvarmeværk"/>
    <n v="353000"/>
    <n v="350030"/>
    <x v="499"/>
    <x v="0"/>
    <s v="fvv"/>
    <d v="1984-01-01T00:00:00"/>
    <m/>
    <n v="4.9000000000000004"/>
    <n v="0"/>
    <n v="4.9000000000000004"/>
    <x v="2940"/>
    <n v="36.849600000000002"/>
    <n v="36.849600000000002"/>
    <n v="0"/>
    <n v="0"/>
    <n v="1"/>
    <n v="0"/>
    <n v="0"/>
    <x v="0"/>
    <x v="0"/>
    <m/>
    <m/>
    <m/>
    <m/>
    <m/>
    <m/>
    <m/>
    <m/>
    <m/>
    <m/>
    <n v="36.849599999999995"/>
    <m/>
    <m/>
    <m/>
    <m/>
    <m/>
    <m/>
    <m/>
    <s v="498914"/>
    <s v="6285112"/>
    <n v="0"/>
    <n v="36.849599999999995"/>
    <n v="0"/>
  </r>
  <r>
    <n v="374"/>
    <x v="354"/>
    <s v=""/>
    <x v="873"/>
    <n v="2018"/>
    <n v="41160128"/>
    <x v="145"/>
    <x v="352"/>
    <x v="351"/>
    <n v="7870"/>
    <s v="Roslev"/>
    <n v="779"/>
    <n v="253"/>
    <x v="133"/>
    <m/>
    <s v="FJ"/>
    <s v="Fjernvarmeværk"/>
    <n v="353000"/>
    <n v="350030"/>
    <x v="500"/>
    <x v="0"/>
    <s v="fvv"/>
    <d v="1992-01-01T00:00:00"/>
    <m/>
    <n v="5"/>
    <n v="0"/>
    <n v="5"/>
    <x v="2941"/>
    <n v="0.79920000000000002"/>
    <n v="0.79920000000000002"/>
    <n v="0"/>
    <n v="0"/>
    <n v="1"/>
    <n v="0"/>
    <n v="0"/>
    <x v="0"/>
    <x v="0"/>
    <m/>
    <m/>
    <m/>
    <n v="0.79920000000000002"/>
    <m/>
    <m/>
    <m/>
    <m/>
    <m/>
    <m/>
    <m/>
    <m/>
    <m/>
    <m/>
    <m/>
    <m/>
    <m/>
    <m/>
    <s v="498914"/>
    <s v="6285112"/>
    <n v="0.79920000000000002"/>
    <n v="0"/>
    <n v="0"/>
  </r>
  <r>
    <n v="376"/>
    <x v="355"/>
    <s v=""/>
    <x v="874"/>
    <n v="2018"/>
    <n v="40744517"/>
    <x v="146"/>
    <x v="353"/>
    <x v="352"/>
    <n v="5900"/>
    <s v="Rudkøbing"/>
    <n v="482"/>
    <n v="85"/>
    <x v="134"/>
    <m/>
    <s v="DC"/>
    <s v="Decentralt værk"/>
    <n v="353000"/>
    <n v="350030"/>
    <x v="501"/>
    <x v="8"/>
    <s v="kvt"/>
    <d v="1990-01-01T00:00:00"/>
    <d v="2018-02-28T00:00:00"/>
    <n v="13.4"/>
    <n v="2.2999999999999998"/>
    <n v="8"/>
    <x v="2942"/>
    <n v="37.501199999999997"/>
    <n v="37.501199999999997"/>
    <n v="9.8927999999999994"/>
    <n v="8.4383999999999997"/>
    <n v="0.37888802449053816"/>
    <n v="0.62111197550946184"/>
    <n v="0"/>
    <x v="0"/>
    <x v="0"/>
    <m/>
    <m/>
    <m/>
    <n v="0"/>
    <m/>
    <m/>
    <m/>
    <m/>
    <m/>
    <n v="49.488500000000002"/>
    <m/>
    <m/>
    <m/>
    <m/>
    <m/>
    <m/>
    <m/>
    <m/>
    <s v="611229,64"/>
    <s v="6088997,89"/>
    <n v="0"/>
    <n v="49.488500000000002"/>
    <n v="0"/>
  </r>
  <r>
    <n v="376"/>
    <x v="355"/>
    <s v=""/>
    <x v="875"/>
    <n v="2018"/>
    <n v="40744517"/>
    <x v="146"/>
    <x v="353"/>
    <x v="352"/>
    <n v="5900"/>
    <s v="Rudkøbing"/>
    <n v="482"/>
    <n v="85"/>
    <x v="134"/>
    <m/>
    <s v="DC"/>
    <s v="Decentralt værk"/>
    <n v="353000"/>
    <n v="350030"/>
    <x v="91"/>
    <x v="0"/>
    <s v="fvv"/>
    <d v="2012-09-15T00:00:00"/>
    <m/>
    <n v="6"/>
    <n v="0"/>
    <n v="7.5"/>
    <x v="2943"/>
    <n v="160.39439999999999"/>
    <n v="160.39439999999999"/>
    <n v="0"/>
    <n v="0"/>
    <n v="1"/>
    <n v="0"/>
    <n v="0"/>
    <x v="0"/>
    <x v="0"/>
    <m/>
    <m/>
    <m/>
    <m/>
    <m/>
    <m/>
    <m/>
    <m/>
    <m/>
    <m/>
    <n v="161.44056"/>
    <m/>
    <m/>
    <m/>
    <m/>
    <m/>
    <m/>
    <m/>
    <s v="611229,64"/>
    <s v="6088997,89"/>
    <n v="0"/>
    <n v="161.44056"/>
    <n v="0"/>
  </r>
  <r>
    <n v="376"/>
    <x v="356"/>
    <s v=""/>
    <x v="876"/>
    <n v="2018"/>
    <n v="40744517"/>
    <x v="146"/>
    <x v="354"/>
    <x v="353"/>
    <n v="5900"/>
    <s v="Rudkøbing"/>
    <n v="482"/>
    <n v="85"/>
    <x v="134"/>
    <m/>
    <s v="FJ"/>
    <s v="Fjernvarmeværk"/>
    <n v="353000"/>
    <n v="350030"/>
    <x v="502"/>
    <x v="0"/>
    <s v="fvv"/>
    <d v="1961-01-01T00:00:00"/>
    <m/>
    <n v="16.62"/>
    <n v="0"/>
    <n v="15.58"/>
    <x v="2944"/>
    <n v="27.5976"/>
    <n v="27.5976"/>
    <n v="0"/>
    <n v="0"/>
    <n v="1"/>
    <n v="0"/>
    <n v="0"/>
    <x v="0"/>
    <x v="0"/>
    <m/>
    <m/>
    <m/>
    <n v="30.740590000000001"/>
    <m/>
    <m/>
    <m/>
    <m/>
    <m/>
    <m/>
    <m/>
    <m/>
    <m/>
    <n v="0"/>
    <m/>
    <m/>
    <m/>
    <m/>
    <s v="609951,47"/>
    <s v="6089382,27"/>
    <n v="30.740590000000001"/>
    <n v="0"/>
    <n v="0"/>
  </r>
  <r>
    <n v="376"/>
    <x v="357"/>
    <s v=""/>
    <x v="877"/>
    <n v="2018"/>
    <n v="40744517"/>
    <x v="146"/>
    <x v="355"/>
    <x v="354"/>
    <n v="5953"/>
    <s v="Tranekær"/>
    <n v="482"/>
    <n v="85"/>
    <x v="134"/>
    <m/>
    <s v="FJ"/>
    <s v="Fjernvarmeværk"/>
    <n v="353000"/>
    <n v="350030"/>
    <x v="274"/>
    <x v="0"/>
    <s v="fvv"/>
    <d v="1991-09-01T00:00:00"/>
    <m/>
    <n v="2.5"/>
    <n v="0"/>
    <n v="2.5"/>
    <x v="21"/>
    <n v="0"/>
    <n v="0"/>
    <n v="0"/>
    <n v="0"/>
    <n v="1"/>
    <n v="0"/>
    <n v="0"/>
    <x v="0"/>
    <x v="0"/>
    <m/>
    <m/>
    <m/>
    <m/>
    <m/>
    <m/>
    <m/>
    <m/>
    <m/>
    <m/>
    <m/>
    <m/>
    <m/>
    <n v="0"/>
    <m/>
    <m/>
    <m/>
    <m/>
    <s v="615370,34"/>
    <s v="6090848,22"/>
    <n v="0"/>
    <n v="0"/>
    <n v="0"/>
  </r>
  <r>
    <n v="377"/>
    <x v="358"/>
    <s v=""/>
    <x v="878"/>
    <n v="2018"/>
    <n v="49302355"/>
    <x v="147"/>
    <x v="356"/>
    <x v="355"/>
    <n v="8270"/>
    <s v="Højbjerg"/>
    <n v="751"/>
    <n v="206"/>
    <x v="69"/>
    <m/>
    <s v="FJ"/>
    <s v="Fjernvarmeværk"/>
    <n v="353000"/>
    <n v="350030"/>
    <x v="322"/>
    <x v="0"/>
    <s v="fvv"/>
    <d v="2010-09-01T00:00:00"/>
    <m/>
    <n v="4.5999999999999996"/>
    <n v="0"/>
    <n v="4.5999999999999996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73172"/>
    <s v="6219844"/>
    <n v="0"/>
    <n v="0"/>
    <n v="0"/>
  </r>
  <r>
    <n v="378"/>
    <x v="359"/>
    <s v=""/>
    <x v="879"/>
    <n v="2018"/>
    <n v="22950312"/>
    <x v="148"/>
    <x v="357"/>
    <x v="356"/>
    <n v="8680"/>
    <s v="Ry"/>
    <n v="746"/>
    <n v="222"/>
    <x v="135"/>
    <m/>
    <s v="FJ"/>
    <s v="Fjernvarmeværk"/>
    <n v="353000"/>
    <n v="350030"/>
    <x v="503"/>
    <x v="0"/>
    <s v="fvv"/>
    <d v="1987-01-01T00:00:00"/>
    <m/>
    <n v="6.3"/>
    <n v="0"/>
    <n v="5.8"/>
    <x v="21"/>
    <n v="0"/>
    <n v="0"/>
    <n v="0"/>
    <n v="0"/>
    <n v="1"/>
    <n v="0"/>
    <n v="0"/>
    <x v="0"/>
    <x v="0"/>
    <m/>
    <m/>
    <m/>
    <m/>
    <m/>
    <m/>
    <m/>
    <m/>
    <m/>
    <m/>
    <m/>
    <m/>
    <n v="0"/>
    <m/>
    <m/>
    <m/>
    <m/>
    <m/>
    <s v="548523"/>
    <s v="6216490"/>
    <n v="0"/>
    <n v="0"/>
    <n v="0"/>
  </r>
  <r>
    <n v="378"/>
    <x v="359"/>
    <s v=""/>
    <x v="880"/>
    <n v="2018"/>
    <n v="22950312"/>
    <x v="148"/>
    <x v="357"/>
    <x v="356"/>
    <n v="8680"/>
    <s v="Ry"/>
    <n v="746"/>
    <n v="222"/>
    <x v="135"/>
    <m/>
    <s v="FJ"/>
    <s v="Fjernvarmeværk"/>
    <n v="353000"/>
    <n v="350030"/>
    <x v="504"/>
    <x v="0"/>
    <s v="fvv"/>
    <d v="1997-01-01T00:00:00"/>
    <m/>
    <n v="6.9"/>
    <n v="0"/>
    <n v="6.4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48523"/>
    <s v="6216490"/>
    <n v="0"/>
    <n v="0"/>
    <n v="0"/>
  </r>
  <r>
    <n v="378"/>
    <x v="359"/>
    <s v=""/>
    <x v="881"/>
    <n v="2018"/>
    <n v="22950312"/>
    <x v="148"/>
    <x v="357"/>
    <x v="356"/>
    <n v="8680"/>
    <s v="Ry"/>
    <n v="746"/>
    <n v="222"/>
    <x v="135"/>
    <m/>
    <s v="FJ"/>
    <s v="Fjernvarmeværk"/>
    <n v="353000"/>
    <n v="350030"/>
    <x v="505"/>
    <x v="3"/>
    <s v="fvv"/>
    <d v="1990-01-01T00:00:00"/>
    <d v="2019-04-23T00:00:00"/>
    <n v="1.7"/>
    <n v="0"/>
    <n v="1.7"/>
    <x v="2945"/>
    <n v="4.3487999999999998"/>
    <n v="4.3487999999999998"/>
    <n v="0"/>
    <n v="0"/>
    <n v="1"/>
    <n v="0"/>
    <n v="0"/>
    <x v="0"/>
    <x v="0"/>
    <m/>
    <m/>
    <m/>
    <m/>
    <m/>
    <m/>
    <m/>
    <m/>
    <m/>
    <m/>
    <m/>
    <m/>
    <m/>
    <m/>
    <m/>
    <n v="4.3487999999999998"/>
    <m/>
    <m/>
    <s v="548523"/>
    <s v="6216490"/>
    <n v="0"/>
    <n v="4.3487999999999998"/>
    <n v="0"/>
  </r>
  <r>
    <n v="378"/>
    <x v="359"/>
    <s v=""/>
    <x v="882"/>
    <n v="2018"/>
    <n v="22950312"/>
    <x v="148"/>
    <x v="357"/>
    <x v="356"/>
    <n v="8680"/>
    <s v="Ry"/>
    <n v="746"/>
    <n v="222"/>
    <x v="135"/>
    <m/>
    <s v="FJ"/>
    <s v="Fjernvarmeværk"/>
    <n v="353000"/>
    <n v="350030"/>
    <x v="506"/>
    <x v="0"/>
    <s v="fvv"/>
    <d v="1996-01-01T00:00:00"/>
    <m/>
    <n v="6.4"/>
    <n v="0"/>
    <n v="5.8"/>
    <x v="21"/>
    <n v="0"/>
    <n v="0"/>
    <n v="0"/>
    <n v="0"/>
    <n v="1"/>
    <n v="0"/>
    <n v="0"/>
    <x v="0"/>
    <x v="0"/>
    <m/>
    <m/>
    <m/>
    <m/>
    <m/>
    <m/>
    <m/>
    <m/>
    <m/>
    <m/>
    <m/>
    <m/>
    <n v="0"/>
    <m/>
    <m/>
    <m/>
    <m/>
    <m/>
    <s v="548523"/>
    <s v="6216490"/>
    <n v="0"/>
    <n v="0"/>
    <n v="0"/>
  </r>
  <r>
    <n v="378"/>
    <x v="360"/>
    <s v=""/>
    <x v="883"/>
    <n v="2018"/>
    <n v="22950312"/>
    <x v="148"/>
    <x v="358"/>
    <x v="357"/>
    <n v="8680"/>
    <s v="Ry"/>
    <n v="746"/>
    <n v="222"/>
    <x v="135"/>
    <m/>
    <s v="FJ"/>
    <s v="Fjernvarmeværk"/>
    <n v="353000"/>
    <n v="350030"/>
    <x v="507"/>
    <x v="0"/>
    <s v="fvv"/>
    <d v="1998-01-01T00:00:00"/>
    <m/>
    <n v="7.5"/>
    <n v="0"/>
    <n v="7.5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47350"/>
    <s v="6216681"/>
    <n v="0"/>
    <n v="0"/>
    <n v="0"/>
  </r>
  <r>
    <n v="378"/>
    <x v="361"/>
    <s v=""/>
    <x v="884"/>
    <n v="2018"/>
    <n v="22950312"/>
    <x v="148"/>
    <x v="359"/>
    <x v="358"/>
    <n v="8680"/>
    <s v="Ry"/>
    <n v="746"/>
    <n v="222"/>
    <x v="135"/>
    <m/>
    <s v="FJ"/>
    <s v="Fjernvarmeværk"/>
    <n v="353000"/>
    <n v="350030"/>
    <x v="147"/>
    <x v="0"/>
    <s v="fvv"/>
    <d v="2003-01-01T00:00:00"/>
    <m/>
    <n v="8"/>
    <n v="0"/>
    <n v="10"/>
    <x v="2946"/>
    <n v="64.08"/>
    <n v="62.157600000000002"/>
    <n v="0"/>
    <n v="0"/>
    <n v="1"/>
    <n v="0"/>
    <n v="0"/>
    <x v="0"/>
    <x v="0"/>
    <m/>
    <m/>
    <m/>
    <m/>
    <m/>
    <m/>
    <m/>
    <m/>
    <m/>
    <m/>
    <n v="60.542999999999999"/>
    <m/>
    <m/>
    <m/>
    <m/>
    <m/>
    <m/>
    <m/>
    <s v="548949,77"/>
    <s v="6215641,81"/>
    <n v="0"/>
    <n v="60.542999999999999"/>
    <n v="0"/>
  </r>
  <r>
    <n v="378"/>
    <x v="361"/>
    <s v=""/>
    <x v="885"/>
    <n v="2018"/>
    <n v="22950312"/>
    <x v="148"/>
    <x v="359"/>
    <x v="358"/>
    <n v="8680"/>
    <s v="Ry"/>
    <n v="746"/>
    <n v="222"/>
    <x v="135"/>
    <m/>
    <s v="FJ"/>
    <s v="Fjernvarmeværk"/>
    <n v="353000"/>
    <n v="350030"/>
    <x v="96"/>
    <x v="0"/>
    <s v="fvv"/>
    <d v="2014-10-01T00:00:00"/>
    <m/>
    <n v="8"/>
    <n v="0"/>
    <n v="11.8"/>
    <x v="2947"/>
    <n v="149.4648"/>
    <n v="144.97919999999999"/>
    <n v="0"/>
    <n v="0"/>
    <n v="1"/>
    <n v="0"/>
    <n v="0"/>
    <x v="0"/>
    <x v="0"/>
    <m/>
    <m/>
    <m/>
    <m/>
    <m/>
    <m/>
    <m/>
    <m/>
    <m/>
    <m/>
    <n v="141.26900000000001"/>
    <m/>
    <m/>
    <m/>
    <m/>
    <m/>
    <m/>
    <m/>
    <s v="548949,77"/>
    <s v="6215641,81"/>
    <n v="0"/>
    <n v="141.26900000000001"/>
    <n v="0"/>
  </r>
  <r>
    <n v="379"/>
    <x v="362"/>
    <s v=""/>
    <x v="886"/>
    <n v="2018"/>
    <n v="57858311"/>
    <x v="149"/>
    <x v="360"/>
    <x v="359"/>
    <n v="8550"/>
    <s v="Ryomgård"/>
    <n v="706"/>
    <n v="212"/>
    <x v="136"/>
    <m/>
    <s v="FJ"/>
    <s v="Fjernvarmeværk"/>
    <n v="353000"/>
    <n v="350030"/>
    <x v="508"/>
    <x v="0"/>
    <s v="fvv"/>
    <d v="1989-06-16T00:00:00"/>
    <d v="2019-08-01T00:00:00"/>
    <n v="4"/>
    <n v="0"/>
    <n v="4"/>
    <x v="2948"/>
    <n v="68.994"/>
    <n v="68.994"/>
    <n v="0"/>
    <n v="0"/>
    <n v="1"/>
    <n v="0"/>
    <n v="0"/>
    <x v="0"/>
    <x v="0"/>
    <m/>
    <m/>
    <m/>
    <m/>
    <m/>
    <m/>
    <m/>
    <m/>
    <m/>
    <n v="81.896000000000001"/>
    <m/>
    <m/>
    <m/>
    <m/>
    <m/>
    <m/>
    <m/>
    <m/>
    <s v="593130,42"/>
    <s v="6250617,08"/>
    <n v="0"/>
    <n v="81.896000000000001"/>
    <n v="0"/>
  </r>
  <r>
    <n v="379"/>
    <x v="362"/>
    <s v=""/>
    <x v="887"/>
    <n v="2018"/>
    <n v="57858311"/>
    <x v="149"/>
    <x v="360"/>
    <x v="359"/>
    <n v="8550"/>
    <s v="Ryomgård"/>
    <n v="706"/>
    <n v="212"/>
    <x v="136"/>
    <m/>
    <s v="FJ"/>
    <s v="Fjernvarmeværk"/>
    <n v="353000"/>
    <n v="350030"/>
    <x v="69"/>
    <x v="0"/>
    <s v="fvv"/>
    <d v="1989-10-15T00:00:00"/>
    <d v="2019-08-01T00:00:00"/>
    <n v="4"/>
    <n v="0"/>
    <n v="4"/>
    <x v="21"/>
    <n v="0"/>
    <n v="0"/>
    <n v="0"/>
    <n v="0"/>
    <n v="1"/>
    <n v="0"/>
    <n v="0"/>
    <x v="0"/>
    <x v="0"/>
    <m/>
    <n v="0"/>
    <m/>
    <m/>
    <m/>
    <m/>
    <m/>
    <m/>
    <m/>
    <m/>
    <m/>
    <m/>
    <m/>
    <m/>
    <m/>
    <m/>
    <m/>
    <m/>
    <s v="593130,42"/>
    <s v="6250617,08"/>
    <n v="0"/>
    <n v="0"/>
    <n v="0"/>
  </r>
  <r>
    <n v="380"/>
    <x v="363"/>
    <s v=""/>
    <x v="888"/>
    <n v="2018"/>
    <n v="24591328"/>
    <x v="150"/>
    <x v="361"/>
    <x v="360"/>
    <n v="4970"/>
    <s v="Rødby"/>
    <n v="360"/>
    <n v="57"/>
    <x v="137"/>
    <m/>
    <s v="FJ"/>
    <s v="Fjernvarmeværk"/>
    <n v="353000"/>
    <n v="350030"/>
    <x v="184"/>
    <x v="0"/>
    <s v="fvv"/>
    <d v="2003-11-01T00:00:00"/>
    <m/>
    <n v="6"/>
    <n v="0"/>
    <n v="6"/>
    <x v="2949"/>
    <n v="96.735600000000005"/>
    <n v="93.6"/>
    <n v="0"/>
    <n v="0"/>
    <n v="1"/>
    <n v="0"/>
    <n v="0"/>
    <x v="0"/>
    <x v="0"/>
    <m/>
    <m/>
    <m/>
    <n v="0"/>
    <m/>
    <m/>
    <m/>
    <m/>
    <m/>
    <n v="102.22499999999999"/>
    <m/>
    <m/>
    <m/>
    <m/>
    <m/>
    <m/>
    <m/>
    <m/>
    <s v="654589"/>
    <s v="6063647"/>
    <n v="0"/>
    <n v="102.22499999999999"/>
    <n v="0"/>
  </r>
  <r>
    <n v="380"/>
    <x v="363"/>
    <s v=""/>
    <x v="889"/>
    <n v="2018"/>
    <n v="24591328"/>
    <x v="150"/>
    <x v="361"/>
    <x v="360"/>
    <n v="4970"/>
    <s v="Rødby"/>
    <n v="360"/>
    <n v="57"/>
    <x v="137"/>
    <m/>
    <s v="FJ"/>
    <s v="Fjernvarmeværk"/>
    <n v="353000"/>
    <n v="350030"/>
    <x v="69"/>
    <x v="0"/>
    <s v="fvv"/>
    <d v="2003-01-01T00:00:00"/>
    <m/>
    <n v="7.5"/>
    <n v="0"/>
    <n v="7.5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654589"/>
    <s v="6063647"/>
    <n v="0"/>
    <n v="0"/>
    <n v="0"/>
  </r>
  <r>
    <n v="380"/>
    <x v="363"/>
    <s v=""/>
    <x v="890"/>
    <n v="2018"/>
    <n v="24591328"/>
    <x v="150"/>
    <x v="361"/>
    <x v="360"/>
    <n v="4970"/>
    <s v="Rødby"/>
    <n v="360"/>
    <n v="57"/>
    <x v="137"/>
    <m/>
    <s v="FJ"/>
    <s v="Fjernvarmeværk"/>
    <n v="353000"/>
    <n v="350030"/>
    <x v="254"/>
    <x v="0"/>
    <s v="fvv"/>
    <d v="2012-01-01T00:00:00"/>
    <m/>
    <n v="3"/>
    <n v="0"/>
    <n v="3"/>
    <x v="2950"/>
    <n v="0.61919999999999997"/>
    <n v="0.61919999999999997"/>
    <n v="0"/>
    <n v="0"/>
    <n v="1"/>
    <n v="0"/>
    <n v="0"/>
    <x v="0"/>
    <x v="0"/>
    <m/>
    <m/>
    <m/>
    <m/>
    <m/>
    <m/>
    <m/>
    <m/>
    <m/>
    <m/>
    <m/>
    <m/>
    <n v="0.73499999999999999"/>
    <m/>
    <m/>
    <m/>
    <m/>
    <m/>
    <s v="654589"/>
    <s v="6063647"/>
    <n v="0"/>
    <n v="0.73499999999999999"/>
    <n v="0"/>
  </r>
  <r>
    <n v="381"/>
    <x v="364"/>
    <s v=""/>
    <x v="891"/>
    <n v="2018"/>
    <n v="16783013"/>
    <x v="151"/>
    <x v="362"/>
    <x v="361"/>
    <n v="4970"/>
    <s v="Rødby"/>
    <n v="360"/>
    <n v="58"/>
    <x v="138"/>
    <m/>
    <s v="FJ"/>
    <s v="Fjernvarmeværk"/>
    <n v="353000"/>
    <n v="350030"/>
    <x v="76"/>
    <x v="0"/>
    <s v="fvv"/>
    <d v="2006-10-01T00:00:00"/>
    <m/>
    <n v="5.5"/>
    <n v="0"/>
    <n v="5.5"/>
    <x v="2951"/>
    <n v="49.2012"/>
    <n v="49.2012"/>
    <n v="0"/>
    <n v="0"/>
    <n v="1"/>
    <n v="0"/>
    <n v="0"/>
    <x v="0"/>
    <x v="0"/>
    <m/>
    <m/>
    <m/>
    <m/>
    <m/>
    <m/>
    <m/>
    <m/>
    <m/>
    <n v="54.317"/>
    <m/>
    <m/>
    <m/>
    <m/>
    <m/>
    <m/>
    <m/>
    <m/>
    <s v="652328"/>
    <s v="6059806"/>
    <n v="0"/>
    <n v="54.317"/>
    <n v="0"/>
  </r>
  <r>
    <n v="381"/>
    <x v="364"/>
    <s v=""/>
    <x v="892"/>
    <n v="2018"/>
    <n v="16783013"/>
    <x v="151"/>
    <x v="362"/>
    <x v="361"/>
    <n v="4970"/>
    <s v="Rødby"/>
    <n v="360"/>
    <n v="58"/>
    <x v="138"/>
    <m/>
    <s v="FJ"/>
    <s v="Fjernvarmeværk"/>
    <n v="353000"/>
    <n v="350030"/>
    <x v="4"/>
    <x v="0"/>
    <s v="fvv"/>
    <d v="2011-11-01T00:00:00"/>
    <m/>
    <n v="5.5"/>
    <n v="0"/>
    <n v="5.5"/>
    <x v="2952"/>
    <n v="81.626400000000004"/>
    <n v="81.626400000000004"/>
    <n v="0"/>
    <n v="0"/>
    <n v="1"/>
    <n v="0"/>
    <n v="0"/>
    <x v="0"/>
    <x v="0"/>
    <m/>
    <m/>
    <m/>
    <m/>
    <m/>
    <m/>
    <m/>
    <m/>
    <m/>
    <n v="90.117500000000007"/>
    <m/>
    <m/>
    <m/>
    <m/>
    <m/>
    <m/>
    <m/>
    <m/>
    <s v="652328"/>
    <s v="6059806"/>
    <n v="0"/>
    <n v="90.117500000000007"/>
    <n v="0"/>
  </r>
  <r>
    <n v="381"/>
    <x v="365"/>
    <s v=""/>
    <x v="893"/>
    <n v="2018"/>
    <n v="16783013"/>
    <x v="151"/>
    <x v="363"/>
    <x v="362"/>
    <n v="4970"/>
    <s v="Rødby"/>
    <n v="360"/>
    <n v="58"/>
    <x v="138"/>
    <m/>
    <s v="FJ"/>
    <s v="Fjernvarmeværk"/>
    <n v="353000"/>
    <n v="350030"/>
    <x v="123"/>
    <x v="0"/>
    <s v="fvv"/>
    <d v="1965-09-01T00:00:00"/>
    <m/>
    <n v="8.1999999999999993"/>
    <n v="0"/>
    <n v="8.1999999999999993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652195,08"/>
    <s v="6059770,73"/>
    <n v="0"/>
    <n v="0"/>
    <n v="0"/>
  </r>
  <r>
    <n v="384"/>
    <x v="366"/>
    <s v=""/>
    <x v="894"/>
    <n v="2018"/>
    <n v="18211912"/>
    <x v="152"/>
    <x v="364"/>
    <x v="363"/>
    <n v="8840"/>
    <s v="Rødkærsbro"/>
    <n v="791"/>
    <n v="232"/>
    <x v="139"/>
    <m/>
    <s v="DC"/>
    <s v="Decentralt værk"/>
    <n v="353000"/>
    <n v="350030"/>
    <x v="509"/>
    <x v="1"/>
    <s v="kvt"/>
    <d v="1994-01-01T00:00:00"/>
    <m/>
    <n v="6.4"/>
    <n v="2.7"/>
    <n v="3.5"/>
    <x v="2953"/>
    <n v="10.7415"/>
    <n v="10.7415"/>
    <n v="8.6075999999999997"/>
    <n v="8.6075999999999997"/>
    <n v="0.25336970025313621"/>
    <n v="0.74663029974686379"/>
    <n v="0"/>
    <x v="0"/>
    <x v="0"/>
    <m/>
    <m/>
    <m/>
    <m/>
    <m/>
    <m/>
    <n v="21.197285999999998"/>
    <m/>
    <m/>
    <m/>
    <m/>
    <m/>
    <m/>
    <m/>
    <m/>
    <m/>
    <m/>
    <m/>
    <s v="531143,3"/>
    <s v="6245455,14"/>
    <n v="21.197285999999998"/>
    <n v="0"/>
    <n v="0"/>
  </r>
  <r>
    <n v="384"/>
    <x v="366"/>
    <s v=""/>
    <x v="895"/>
    <n v="2018"/>
    <n v="18211912"/>
    <x v="152"/>
    <x v="364"/>
    <x v="363"/>
    <n v="8840"/>
    <s v="Rødkærsbro"/>
    <n v="791"/>
    <n v="232"/>
    <x v="139"/>
    <m/>
    <s v="DC"/>
    <s v="Decentralt værk"/>
    <n v="353000"/>
    <n v="350030"/>
    <x v="510"/>
    <x v="0"/>
    <s v="fvv"/>
    <d v="1986-01-01T00:00:00"/>
    <m/>
    <n v="4"/>
    <n v="0"/>
    <n v="4"/>
    <x v="2954"/>
    <n v="6.1668000000000003"/>
    <n v="6.1668000000000003"/>
    <n v="0"/>
    <n v="0"/>
    <n v="1"/>
    <n v="0"/>
    <n v="0"/>
    <x v="0"/>
    <x v="0"/>
    <m/>
    <m/>
    <m/>
    <m/>
    <m/>
    <m/>
    <n v="7.3763316000000003"/>
    <m/>
    <m/>
    <m/>
    <m/>
    <m/>
    <m/>
    <m/>
    <m/>
    <m/>
    <m/>
    <m/>
    <s v="531143,3"/>
    <s v="6245455,14"/>
    <n v="7.3763316000000003"/>
    <n v="0"/>
    <n v="0"/>
  </r>
  <r>
    <n v="384"/>
    <x v="366"/>
    <s v=""/>
    <x v="2879"/>
    <n v="2018"/>
    <n v="18211912"/>
    <x v="152"/>
    <x v="364"/>
    <x v="363"/>
    <n v="8840"/>
    <s v="Rødkærsbro"/>
    <n v="791"/>
    <n v="232"/>
    <x v="139"/>
    <m/>
    <s v="DC"/>
    <s v="Decentralt værk"/>
    <n v="353000"/>
    <n v="350030"/>
    <x v="12"/>
    <x v="4"/>
    <s v="fvv"/>
    <d v="2017-02-26T00:00:00"/>
    <m/>
    <n v="0.6"/>
    <n v="0"/>
    <n v="1.5"/>
    <x v="2955"/>
    <n v="2.8403999999999998"/>
    <n v="2.8403999999999998"/>
    <n v="0"/>
    <n v="0"/>
    <n v="1"/>
    <n v="0"/>
    <n v="0"/>
    <x v="0"/>
    <x v="0"/>
    <m/>
    <m/>
    <m/>
    <m/>
    <m/>
    <m/>
    <m/>
    <m/>
    <m/>
    <m/>
    <m/>
    <m/>
    <m/>
    <m/>
    <m/>
    <m/>
    <m/>
    <n v="0.70632000000000006"/>
    <s v="531143,3"/>
    <s v="6245455,14"/>
    <n v="0"/>
    <n v="0"/>
    <n v="0.70632000000000006"/>
  </r>
  <r>
    <n v="386"/>
    <x v="367"/>
    <s v=""/>
    <x v="896"/>
    <n v="2018"/>
    <n v="89711215"/>
    <x v="153"/>
    <x v="365"/>
    <x v="364"/>
    <n v="8410"/>
    <s v="Rønde"/>
    <n v="706"/>
    <n v="223"/>
    <x v="140"/>
    <m/>
    <s v="FJ"/>
    <s v="Fjernvarmeværk"/>
    <n v="353000"/>
    <n v="350030"/>
    <x v="145"/>
    <x v="0"/>
    <s v="fvv"/>
    <d v="1996-01-01T00:00:00"/>
    <m/>
    <n v="7"/>
    <n v="0"/>
    <n v="5.5"/>
    <x v="2956"/>
    <n v="1.7579999999999998E-2"/>
    <n v="1.7579999999999998E-2"/>
    <n v="0"/>
    <n v="0"/>
    <n v="1"/>
    <n v="0"/>
    <n v="0"/>
    <x v="0"/>
    <x v="0"/>
    <m/>
    <n v="2.2248E-2"/>
    <m/>
    <m/>
    <m/>
    <m/>
    <m/>
    <m/>
    <m/>
    <m/>
    <m/>
    <m/>
    <m/>
    <n v="0"/>
    <m/>
    <m/>
    <m/>
    <m/>
    <s v="590450,59"/>
    <s v="6241213,24"/>
    <n v="2.2248E-2"/>
    <n v="0"/>
    <n v="0"/>
  </r>
  <r>
    <n v="386"/>
    <x v="367"/>
    <s v=""/>
    <x v="897"/>
    <n v="2018"/>
    <n v="89711215"/>
    <x v="153"/>
    <x v="365"/>
    <x v="364"/>
    <n v="8410"/>
    <s v="Rønde"/>
    <n v="706"/>
    <n v="223"/>
    <x v="140"/>
    <m/>
    <s v="FJ"/>
    <s v="Fjernvarmeværk"/>
    <n v="353000"/>
    <n v="350030"/>
    <x v="511"/>
    <x v="0"/>
    <s v="fvv"/>
    <d v="2017-01-01T00:00:00"/>
    <m/>
    <n v="6"/>
    <n v="0"/>
    <n v="5.5"/>
    <x v="2957"/>
    <n v="41.131999999999998"/>
    <n v="41.131999999999998"/>
    <n v="0"/>
    <n v="0"/>
    <n v="1"/>
    <n v="0"/>
    <n v="0"/>
    <x v="0"/>
    <x v="0"/>
    <m/>
    <m/>
    <m/>
    <m/>
    <m/>
    <m/>
    <m/>
    <m/>
    <m/>
    <m/>
    <m/>
    <n v="27.812595000000002"/>
    <n v="16.897299999999998"/>
    <m/>
    <m/>
    <m/>
    <m/>
    <m/>
    <s v="590450,59"/>
    <s v="6241213,24"/>
    <n v="0"/>
    <n v="44.709895000000003"/>
    <n v="0"/>
  </r>
  <r>
    <n v="386"/>
    <x v="367"/>
    <s v=""/>
    <x v="898"/>
    <n v="2018"/>
    <n v="89711215"/>
    <x v="153"/>
    <x v="365"/>
    <x v="364"/>
    <n v="8410"/>
    <s v="Rønde"/>
    <n v="706"/>
    <n v="223"/>
    <x v="140"/>
    <m/>
    <s v="FJ"/>
    <s v="Fjernvarmeværk"/>
    <n v="353000"/>
    <n v="350030"/>
    <x v="512"/>
    <x v="0"/>
    <s v="fvv"/>
    <d v="2005-11-01T00:00:00"/>
    <m/>
    <n v="7"/>
    <n v="0"/>
    <n v="6.3"/>
    <x v="2958"/>
    <n v="96.501599999999996"/>
    <n v="96.501599999999996"/>
    <n v="0"/>
    <n v="0"/>
    <n v="1"/>
    <n v="0"/>
    <n v="0"/>
    <x v="0"/>
    <x v="0"/>
    <m/>
    <m/>
    <m/>
    <m/>
    <m/>
    <m/>
    <m/>
    <m/>
    <m/>
    <n v="107.224165"/>
    <m/>
    <m/>
    <m/>
    <m/>
    <m/>
    <m/>
    <m/>
    <m/>
    <s v="590450,59"/>
    <s v="6241213,24"/>
    <n v="0"/>
    <n v="107.224165"/>
    <n v="0"/>
  </r>
  <r>
    <n v="389"/>
    <x v="368"/>
    <s v=""/>
    <x v="899"/>
    <n v="2018"/>
    <n v="56353712"/>
    <x v="154"/>
    <x v="366"/>
    <x v="365"/>
    <n v="4780"/>
    <s v="Stege"/>
    <n v="390"/>
    <n v="49"/>
    <x v="141"/>
    <m/>
    <s v="FJ"/>
    <s v="Fjernvarmeværk"/>
    <n v="353000"/>
    <n v="350030"/>
    <x v="513"/>
    <x v="0"/>
    <s v="fvv"/>
    <d v="1964-01-01T00:00:00"/>
    <m/>
    <n v="12"/>
    <n v="0"/>
    <n v="12.1"/>
    <x v="21"/>
    <n v="0"/>
    <n v="0"/>
    <n v="0"/>
    <n v="0"/>
    <n v="1"/>
    <n v="0"/>
    <n v="0"/>
    <x v="0"/>
    <x v="0"/>
    <m/>
    <m/>
    <m/>
    <m/>
    <m/>
    <m/>
    <m/>
    <m/>
    <m/>
    <m/>
    <m/>
    <m/>
    <m/>
    <n v="0"/>
    <m/>
    <m/>
    <m/>
    <m/>
    <s v="710222,89"/>
    <s v="6098663,34"/>
    <n v="0"/>
    <n v="0"/>
    <n v="0"/>
  </r>
  <r>
    <n v="389"/>
    <x v="369"/>
    <s v=""/>
    <x v="900"/>
    <n v="2018"/>
    <n v="56353712"/>
    <x v="154"/>
    <x v="367"/>
    <x v="366"/>
    <n v="4780"/>
    <s v="Stege"/>
    <n v="390"/>
    <n v="49"/>
    <x v="141"/>
    <m/>
    <s v="FJ"/>
    <s v="Fjernvarmeværk"/>
    <n v="353000"/>
    <n v="350030"/>
    <x v="184"/>
    <x v="0"/>
    <s v="fvv"/>
    <d v="2004-06-01T00:00:00"/>
    <m/>
    <n v="16"/>
    <n v="0"/>
    <n v="16"/>
    <x v="2959"/>
    <n v="132.4332"/>
    <n v="132.4332"/>
    <n v="0"/>
    <n v="0"/>
    <n v="1"/>
    <n v="0"/>
    <n v="0"/>
    <x v="0"/>
    <x v="0"/>
    <m/>
    <m/>
    <m/>
    <m/>
    <m/>
    <m/>
    <m/>
    <m/>
    <m/>
    <n v="119.2915"/>
    <m/>
    <m/>
    <m/>
    <m/>
    <m/>
    <m/>
    <m/>
    <m/>
    <s v="710087,34"/>
    <s v="6099521,98"/>
    <n v="0"/>
    <n v="119.2915"/>
    <n v="0"/>
  </r>
  <r>
    <n v="389"/>
    <x v="370"/>
    <s v=""/>
    <x v="901"/>
    <n v="2018"/>
    <n v="56353712"/>
    <x v="154"/>
    <x v="368"/>
    <x v="367"/>
    <n v="4780"/>
    <s v="Stege"/>
    <n v="390"/>
    <n v="49"/>
    <x v="141"/>
    <m/>
    <s v="FJ"/>
    <s v="Fjernvarmeværk"/>
    <n v="353000"/>
    <n v="350030"/>
    <x v="514"/>
    <x v="3"/>
    <s v="fvv"/>
    <d v="2016-04-15T00:00:00"/>
    <m/>
    <n v="9"/>
    <n v="0"/>
    <n v="9"/>
    <x v="2960"/>
    <n v="21.402000000000001"/>
    <n v="21.402000000000001"/>
    <n v="0"/>
    <n v="0"/>
    <n v="1"/>
    <n v="0"/>
    <n v="0"/>
    <x v="0"/>
    <x v="0"/>
    <m/>
    <m/>
    <m/>
    <m/>
    <m/>
    <m/>
    <m/>
    <m/>
    <m/>
    <m/>
    <m/>
    <m/>
    <m/>
    <m/>
    <m/>
    <n v="21.402000000000001"/>
    <m/>
    <m/>
    <s v="710344,42"/>
    <s v="6099813,34"/>
    <n v="0"/>
    <n v="21.402000000000001"/>
    <n v="0"/>
  </r>
  <r>
    <n v="390"/>
    <x v="371"/>
    <s v=""/>
    <x v="902"/>
    <n v="2018"/>
    <n v="19739112"/>
    <x v="155"/>
    <x v="369"/>
    <x v="368"/>
    <n v="4990"/>
    <s v="Sakskøbing"/>
    <n v="376"/>
    <n v="48"/>
    <x v="142"/>
    <m/>
    <s v="FJ"/>
    <s v="Fjernvarmeværk"/>
    <n v="353000"/>
    <n v="350030"/>
    <x v="515"/>
    <x v="0"/>
    <s v="fvv"/>
    <d v="2012-01-01T00:00:00"/>
    <m/>
    <n v="20.55"/>
    <n v="0"/>
    <n v="18.7"/>
    <x v="2961"/>
    <n v="0.69840000000000002"/>
    <n v="0.69840000000000002"/>
    <n v="0"/>
    <n v="0"/>
    <n v="1"/>
    <n v="0"/>
    <n v="0"/>
    <x v="0"/>
    <x v="0"/>
    <m/>
    <m/>
    <m/>
    <n v="0.78698780000000002"/>
    <m/>
    <m/>
    <m/>
    <m/>
    <m/>
    <m/>
    <m/>
    <m/>
    <m/>
    <m/>
    <m/>
    <m/>
    <m/>
    <m/>
    <s v="669180,82"/>
    <s v="6076025,21"/>
    <n v="0.78698780000000002"/>
    <n v="0"/>
    <n v="0"/>
  </r>
  <r>
    <n v="391"/>
    <x v="372"/>
    <s v=""/>
    <x v="903"/>
    <n v="2018"/>
    <n v="20928719"/>
    <x v="156"/>
    <x v="370"/>
    <x v="369"/>
    <n v="9493"/>
    <s v="Saltum"/>
    <n v="849"/>
    <n v="310"/>
    <x v="143"/>
    <m/>
    <s v="DC"/>
    <s v="Decentralt værk"/>
    <n v="353000"/>
    <n v="350030"/>
    <x v="428"/>
    <x v="0"/>
    <s v="fvv"/>
    <d v="1989-10-01T00:00:00"/>
    <m/>
    <n v="4"/>
    <n v="0"/>
    <n v="4"/>
    <x v="2962"/>
    <n v="33.109200000000001"/>
    <n v="33.109200000000001"/>
    <n v="0"/>
    <n v="0"/>
    <n v="1"/>
    <n v="0"/>
    <n v="0"/>
    <x v="0"/>
    <x v="0"/>
    <m/>
    <m/>
    <m/>
    <m/>
    <m/>
    <m/>
    <n v="31.312828799999998"/>
    <m/>
    <m/>
    <m/>
    <m/>
    <m/>
    <m/>
    <m/>
    <m/>
    <m/>
    <m/>
    <m/>
    <s v="542272"/>
    <s v="6348266"/>
    <n v="31.312828799999998"/>
    <n v="0"/>
    <n v="0"/>
  </r>
  <r>
    <n v="391"/>
    <x v="372"/>
    <s v=""/>
    <x v="904"/>
    <n v="2018"/>
    <n v="20928719"/>
    <x v="156"/>
    <x v="370"/>
    <x v="369"/>
    <n v="9493"/>
    <s v="Saltum"/>
    <n v="849"/>
    <n v="310"/>
    <x v="143"/>
    <m/>
    <s v="DC"/>
    <s v="Decentralt værk"/>
    <n v="353000"/>
    <n v="350030"/>
    <x v="55"/>
    <x v="1"/>
    <s v="kvt"/>
    <d v="1995-01-01T00:00:00"/>
    <m/>
    <n v="3.29"/>
    <n v="1.22"/>
    <n v="1.85"/>
    <x v="2963"/>
    <n v="0.20519999999999999"/>
    <n v="0.20519999999999999"/>
    <n v="0.20519999999999999"/>
    <n v="0.20519999999999999"/>
    <n v="0.21790656778041134"/>
    <n v="0.78209343221958871"/>
    <n v="0"/>
    <x v="0"/>
    <x v="0"/>
    <m/>
    <m/>
    <m/>
    <m/>
    <m/>
    <m/>
    <n v="0.47084399999999998"/>
    <m/>
    <m/>
    <m/>
    <m/>
    <m/>
    <m/>
    <m/>
    <m/>
    <m/>
    <m/>
    <m/>
    <s v="542272"/>
    <s v="6348266"/>
    <n v="0.47084399999999998"/>
    <n v="0"/>
    <n v="0"/>
  </r>
  <r>
    <n v="391"/>
    <x v="372"/>
    <s v=""/>
    <x v="905"/>
    <n v="2018"/>
    <n v="20928719"/>
    <x v="156"/>
    <x v="370"/>
    <x v="369"/>
    <n v="9493"/>
    <s v="Saltum"/>
    <n v="849"/>
    <n v="310"/>
    <x v="143"/>
    <m/>
    <s v="DC"/>
    <s v="Decentralt værk"/>
    <n v="353000"/>
    <n v="350030"/>
    <x v="516"/>
    <x v="3"/>
    <s v="fvv"/>
    <d v="1988-09-21T00:00:00"/>
    <m/>
    <n v="0.5"/>
    <n v="0"/>
    <n v="0.6"/>
    <x v="2964"/>
    <n v="1.0296000000000001"/>
    <n v="1.0296000000000001"/>
    <n v="0"/>
    <n v="0"/>
    <n v="1"/>
    <n v="0"/>
    <n v="0"/>
    <x v="0"/>
    <x v="0"/>
    <m/>
    <m/>
    <m/>
    <m/>
    <m/>
    <m/>
    <m/>
    <m/>
    <m/>
    <m/>
    <m/>
    <m/>
    <m/>
    <m/>
    <m/>
    <n v="1.0295999999999998"/>
    <m/>
    <m/>
    <s v="542272"/>
    <s v="6348266"/>
    <n v="0"/>
    <n v="1.0295999999999998"/>
    <n v="0"/>
  </r>
  <r>
    <n v="392"/>
    <x v="373"/>
    <s v=""/>
    <x v="906"/>
    <n v="2018"/>
    <n v="24989712"/>
    <x v="157"/>
    <x v="371"/>
    <x v="370"/>
    <n v="7260"/>
    <s v="Sønder Omme"/>
    <n v="530"/>
    <n v="129"/>
    <x v="144"/>
    <m/>
    <s v="FJ"/>
    <s v="Fjernvarmeværk"/>
    <n v="353000"/>
    <n v="350030"/>
    <x v="517"/>
    <x v="0"/>
    <s v="fvv"/>
    <d v="2011-06-07T00:00:00"/>
    <m/>
    <n v="5.14"/>
    <n v="0"/>
    <n v="6"/>
    <x v="2965"/>
    <n v="66.456000000000003"/>
    <n v="66.236400000000003"/>
    <n v="0"/>
    <n v="0"/>
    <n v="1"/>
    <n v="0"/>
    <n v="0"/>
    <x v="0"/>
    <x v="0"/>
    <m/>
    <m/>
    <m/>
    <m/>
    <m/>
    <m/>
    <m/>
    <m/>
    <m/>
    <m/>
    <n v="61.7241"/>
    <m/>
    <m/>
    <m/>
    <m/>
    <m/>
    <m/>
    <m/>
    <s v="492882"/>
    <s v="6188929"/>
    <n v="0"/>
    <n v="61.7241"/>
    <n v="0"/>
  </r>
  <r>
    <n v="392"/>
    <x v="373"/>
    <s v=""/>
    <x v="907"/>
    <n v="2018"/>
    <n v="24989712"/>
    <x v="157"/>
    <x v="371"/>
    <x v="370"/>
    <n v="7260"/>
    <s v="Sønder Omme"/>
    <n v="530"/>
    <n v="129"/>
    <x v="144"/>
    <m/>
    <s v="FJ"/>
    <s v="Fjernvarmeværk"/>
    <n v="353000"/>
    <n v="350030"/>
    <x v="518"/>
    <x v="0"/>
    <s v="fvv"/>
    <d v="2011-06-07T00:00:00"/>
    <m/>
    <n v="8.7899999999999991"/>
    <n v="0"/>
    <n v="8"/>
    <x v="2966"/>
    <n v="0.88200000000000001"/>
    <n v="0.88200000000000001"/>
    <n v="0"/>
    <n v="0"/>
    <n v="1"/>
    <n v="0"/>
    <n v="0"/>
    <x v="0"/>
    <x v="0"/>
    <m/>
    <m/>
    <n v="1.1262552000000001"/>
    <m/>
    <m/>
    <m/>
    <m/>
    <m/>
    <m/>
    <m/>
    <m/>
    <m/>
    <m/>
    <m/>
    <m/>
    <m/>
    <m/>
    <m/>
    <s v="492882"/>
    <s v="6188929"/>
    <n v="1.1262552000000001"/>
    <n v="0"/>
    <n v="0"/>
  </r>
  <r>
    <n v="394"/>
    <x v="374"/>
    <s v=""/>
    <x v="908"/>
    <n v="2018"/>
    <n v="18693518"/>
    <x v="158"/>
    <x v="372"/>
    <x v="371"/>
    <n v="6800"/>
    <s v="Varde"/>
    <n v="573"/>
    <n v="134"/>
    <x v="145"/>
    <m/>
    <s v="DC"/>
    <s v="Decentralt værk"/>
    <n v="353000"/>
    <n v="350030"/>
    <x v="56"/>
    <x v="0"/>
    <s v="fvv"/>
    <d v="1986-10-01T00:00:00"/>
    <m/>
    <n v="2.4"/>
    <n v="0"/>
    <n v="2.5"/>
    <x v="2967"/>
    <n v="13.4316"/>
    <n v="12.3192"/>
    <n v="0"/>
    <n v="0"/>
    <n v="1"/>
    <n v="0"/>
    <n v="0"/>
    <x v="0"/>
    <x v="0"/>
    <m/>
    <m/>
    <m/>
    <m/>
    <m/>
    <m/>
    <n v="12.5372016"/>
    <m/>
    <m/>
    <m/>
    <m/>
    <m/>
    <m/>
    <m/>
    <m/>
    <m/>
    <m/>
    <m/>
    <s v="473191,2"/>
    <s v="6168786,23"/>
    <n v="12.5372016"/>
    <n v="0"/>
    <n v="0"/>
  </r>
  <r>
    <n v="394"/>
    <x v="374"/>
    <s v=""/>
    <x v="909"/>
    <n v="2018"/>
    <n v="18693518"/>
    <x v="158"/>
    <x v="372"/>
    <x v="371"/>
    <n v="6800"/>
    <s v="Varde"/>
    <n v="573"/>
    <n v="134"/>
    <x v="145"/>
    <m/>
    <s v="DC"/>
    <s v="Decentralt værk"/>
    <n v="353000"/>
    <n v="350030"/>
    <x v="75"/>
    <x v="1"/>
    <s v="kvt"/>
    <d v="1995-07-01T00:00:00"/>
    <m/>
    <n v="3.4"/>
    <n v="1.36"/>
    <n v="2"/>
    <x v="2968"/>
    <n v="0.69840000000000002"/>
    <n v="0.64080000000000004"/>
    <n v="0.46079999999999999"/>
    <n v="0.46007999999999999"/>
    <n v="0.30014233554056563"/>
    <n v="0.69985766445943431"/>
    <n v="0"/>
    <x v="0"/>
    <x v="0"/>
    <m/>
    <m/>
    <m/>
    <m/>
    <m/>
    <m/>
    <n v="1.163448"/>
    <m/>
    <m/>
    <m/>
    <m/>
    <m/>
    <m/>
    <m/>
    <m/>
    <m/>
    <m/>
    <m/>
    <s v="473191,2"/>
    <s v="6168786,23"/>
    <n v="1.163448"/>
    <n v="0"/>
    <n v="0"/>
  </r>
  <r>
    <n v="394"/>
    <x v="374"/>
    <s v=""/>
    <x v="910"/>
    <n v="2018"/>
    <n v="18693518"/>
    <x v="158"/>
    <x v="372"/>
    <x v="371"/>
    <n v="6800"/>
    <s v="Varde"/>
    <n v="573"/>
    <n v="134"/>
    <x v="145"/>
    <m/>
    <s v="DC"/>
    <s v="Decentralt værk"/>
    <n v="353000"/>
    <n v="350030"/>
    <x v="8"/>
    <x v="3"/>
    <s v="fvv"/>
    <d v="2013-12-20T00:00:00"/>
    <m/>
    <n v="2.78"/>
    <n v="0"/>
    <n v="2.78"/>
    <x v="2969"/>
    <n v="5.6916000000000002"/>
    <n v="5.22"/>
    <n v="0"/>
    <n v="0"/>
    <n v="1"/>
    <n v="0"/>
    <n v="0"/>
    <x v="0"/>
    <x v="0"/>
    <m/>
    <m/>
    <m/>
    <m/>
    <m/>
    <m/>
    <m/>
    <m/>
    <m/>
    <m/>
    <m/>
    <m/>
    <m/>
    <m/>
    <m/>
    <n v="5.6916000000000002"/>
    <m/>
    <m/>
    <s v="473191,2"/>
    <s v="6168786,23"/>
    <n v="0"/>
    <n v="5.6916000000000002"/>
    <n v="0"/>
  </r>
  <r>
    <n v="394"/>
    <x v="374"/>
    <s v=""/>
    <x v="911"/>
    <n v="2018"/>
    <n v="18693518"/>
    <x v="158"/>
    <x v="372"/>
    <x v="371"/>
    <n v="6800"/>
    <s v="Varde"/>
    <n v="573"/>
    <n v="134"/>
    <x v="145"/>
    <m/>
    <s v="DC"/>
    <s v="Decentralt værk"/>
    <n v="353000"/>
    <n v="350030"/>
    <x v="12"/>
    <x v="4"/>
    <s v="fvv"/>
    <d v="2017-10-02T00:00:00"/>
    <m/>
    <n v="0.24099999999999999"/>
    <n v="0"/>
    <n v="0.84"/>
    <x v="2970"/>
    <n v="6.7572000000000001"/>
    <n v="6.1992000000000003"/>
    <n v="0"/>
    <n v="0"/>
    <n v="1"/>
    <n v="0"/>
    <n v="0"/>
    <x v="0"/>
    <x v="0"/>
    <m/>
    <m/>
    <m/>
    <m/>
    <m/>
    <m/>
    <m/>
    <m/>
    <m/>
    <m/>
    <m/>
    <m/>
    <m/>
    <m/>
    <m/>
    <m/>
    <m/>
    <n v="2.3339879999999997"/>
    <s v="473191,2"/>
    <s v="6168786,23"/>
    <n v="0"/>
    <n v="0"/>
    <n v="2.3339879999999997"/>
  </r>
  <r>
    <n v="396"/>
    <x v="375"/>
    <s v=""/>
    <x v="912"/>
    <n v="2018"/>
    <n v="59426915"/>
    <x v="159"/>
    <x v="373"/>
    <x v="372"/>
    <n v="9870"/>
    <s v="Sindal"/>
    <n v="860"/>
    <n v="315"/>
    <x v="146"/>
    <n v="1"/>
    <s v="DC"/>
    <s v="Decentralt værk"/>
    <n v="353000"/>
    <n v="350030"/>
    <x v="519"/>
    <x v="1"/>
    <s v="kvt"/>
    <d v="1993-01-01T00:00:00"/>
    <m/>
    <n v="7.3"/>
    <n v="2.88"/>
    <n v="3.4"/>
    <x v="2971"/>
    <n v="6.4980000000000002"/>
    <n v="6.4980000000000002"/>
    <n v="4.988124"/>
    <n v="4.988124"/>
    <n v="0.22959218068815582"/>
    <n v="0.77040781931184421"/>
    <n v="0"/>
    <x v="0"/>
    <x v="0"/>
    <m/>
    <m/>
    <m/>
    <m/>
    <m/>
    <m/>
    <n v="14.1511788"/>
    <m/>
    <m/>
    <m/>
    <m/>
    <m/>
    <m/>
    <m/>
    <m/>
    <m/>
    <m/>
    <m/>
    <s v="571705,37"/>
    <s v="6371439,85"/>
    <n v="14.1511788"/>
    <n v="0"/>
    <n v="0"/>
  </r>
  <r>
    <n v="396"/>
    <x v="375"/>
    <s v=""/>
    <x v="913"/>
    <n v="2018"/>
    <n v="59426915"/>
    <x v="159"/>
    <x v="373"/>
    <x v="372"/>
    <n v="9870"/>
    <s v="Sindal"/>
    <n v="860"/>
    <n v="315"/>
    <x v="146"/>
    <n v="1"/>
    <s v="DC"/>
    <s v="Decentralt værk"/>
    <n v="353000"/>
    <n v="350030"/>
    <x v="520"/>
    <x v="0"/>
    <s v="fvv"/>
    <d v="2010-11-01T00:00:00"/>
    <m/>
    <n v="9.1999999999999993"/>
    <n v="0"/>
    <n v="8.5"/>
    <x v="2972"/>
    <n v="66.563999999999993"/>
    <n v="66.563999999999993"/>
    <n v="0"/>
    <n v="0"/>
    <n v="1"/>
    <n v="0"/>
    <n v="0"/>
    <x v="0"/>
    <x v="0"/>
    <m/>
    <m/>
    <m/>
    <m/>
    <m/>
    <m/>
    <n v="64.348495200000002"/>
    <m/>
    <m/>
    <m/>
    <m/>
    <m/>
    <m/>
    <m/>
    <m/>
    <m/>
    <m/>
    <m/>
    <s v="571705,37"/>
    <s v="6371439,85"/>
    <n v="64.348495200000002"/>
    <n v="0"/>
    <n v="0"/>
  </r>
  <r>
    <n v="396"/>
    <x v="375"/>
    <s v=""/>
    <x v="914"/>
    <n v="2018"/>
    <n v="59426915"/>
    <x v="159"/>
    <x v="373"/>
    <x v="372"/>
    <n v="9870"/>
    <s v="Sindal"/>
    <n v="860"/>
    <n v="315"/>
    <x v="146"/>
    <n v="1"/>
    <s v="DC"/>
    <s v="Decentralt værk"/>
    <n v="353000"/>
    <n v="350030"/>
    <x v="521"/>
    <x v="1"/>
    <s v="kvt"/>
    <d v="1993-01-01T00:00:00"/>
    <m/>
    <n v="7.3"/>
    <n v="2.88"/>
    <n v="3.4"/>
    <x v="2971"/>
    <n v="7.8011999999999997"/>
    <n v="7.8011999999999997"/>
    <n v="5.8760640000000004"/>
    <n v="5.8760640000000004"/>
    <n v="0.27563781470982474"/>
    <n v="0.72436218529017526"/>
    <n v="0"/>
    <x v="0"/>
    <x v="0"/>
    <m/>
    <m/>
    <m/>
    <m/>
    <m/>
    <m/>
    <n v="14.1511788"/>
    <m/>
    <m/>
    <m/>
    <m/>
    <m/>
    <m/>
    <m/>
    <m/>
    <m/>
    <m/>
    <m/>
    <s v="571705,37"/>
    <s v="6371439,85"/>
    <n v="14.1511788"/>
    <n v="0"/>
    <n v="0"/>
  </r>
  <r>
    <n v="396"/>
    <x v="1284"/>
    <s v=""/>
    <x v="2880"/>
    <n v="2018"/>
    <n v="59426915"/>
    <x v="159"/>
    <x v="1281"/>
    <x v="1238"/>
    <n v="9870"/>
    <s v="Sindal"/>
    <n v="860"/>
    <n v="315"/>
    <x v="146"/>
    <m/>
    <s v="DC"/>
    <s v="Decentralt værk"/>
    <n v="351100"/>
    <n v="350010"/>
    <x v="1459"/>
    <x v="11"/>
    <s v="kvt"/>
    <d v="2018-08-01T00:00:00"/>
    <m/>
    <n v="6"/>
    <n v="1.018"/>
    <n v="5"/>
    <x v="2973"/>
    <n v="37.065600000000003"/>
    <n v="37.065600000000003"/>
    <n v="1.9625796"/>
    <n v="1.9625796"/>
    <n v="0.49549549549549554"/>
    <n v="0.50450450450450446"/>
    <n v="0"/>
    <x v="0"/>
    <x v="0"/>
    <m/>
    <m/>
    <m/>
    <m/>
    <m/>
    <m/>
    <m/>
    <m/>
    <m/>
    <m/>
    <n v="37.402560000000001"/>
    <m/>
    <m/>
    <m/>
    <m/>
    <m/>
    <m/>
    <m/>
    <s v="571789,87"/>
    <s v="6372056,46"/>
    <n v="0"/>
    <n v="37.402560000000001"/>
    <n v="0"/>
  </r>
  <r>
    <n v="398"/>
    <x v="376"/>
    <s v=""/>
    <x v="915"/>
    <n v="2018"/>
    <n v="30179358"/>
    <x v="160"/>
    <x v="374"/>
    <x v="373"/>
    <n v="9990"/>
    <s v="Skagen"/>
    <n v="813"/>
    <n v="317"/>
    <x v="25"/>
    <m/>
    <s v="ER"/>
    <s v="Erhvervsværk"/>
    <n v="382110"/>
    <n v="383900"/>
    <x v="522"/>
    <x v="0"/>
    <s v="pvp"/>
    <d v="1979-05-01T00:00:00"/>
    <d v="2018-04-30T00:00:00"/>
    <n v="5"/>
    <n v="0"/>
    <n v="4.5999999999999996"/>
    <x v="2974"/>
    <n v="32.500799999999998"/>
    <n v="32.3568"/>
    <n v="0"/>
    <n v="0"/>
    <n v="0.99556933983163498"/>
    <n v="0"/>
    <n v="4.4306601683650193E-3"/>
    <x v="0"/>
    <x v="0"/>
    <m/>
    <m/>
    <m/>
    <m/>
    <m/>
    <m/>
    <m/>
    <n v="37.259"/>
    <m/>
    <m/>
    <m/>
    <n v="0.1885"/>
    <m/>
    <m/>
    <m/>
    <m/>
    <m/>
    <m/>
    <s v="593441,23"/>
    <s v="6400541,09"/>
    <n v="16.766550000000002"/>
    <n v="20.680950000000003"/>
    <n v="0"/>
  </r>
  <r>
    <n v="398"/>
    <x v="377"/>
    <s v=""/>
    <x v="916"/>
    <n v="2018"/>
    <n v="30179358"/>
    <x v="160"/>
    <x v="375"/>
    <x v="374"/>
    <n v="9900"/>
    <s v="Frederikshavn"/>
    <n v="813"/>
    <n v="289"/>
    <x v="147"/>
    <m/>
    <s v="ER"/>
    <s v="Erhvervsværk"/>
    <n v="382120"/>
    <n v="383900"/>
    <x v="523"/>
    <x v="8"/>
    <s v="pev"/>
    <d v="1994-01-01T00:00:00"/>
    <m/>
    <n v="13.8"/>
    <n v="2.4"/>
    <n v="9.1999999999999993"/>
    <x v="2975"/>
    <n v="274.00319999999999"/>
    <n v="273.69720000000001"/>
    <n v="63.295200000000001"/>
    <n v="49.518000000000001"/>
    <n v="0.42214056607207534"/>
    <n v="0.57738747070280572"/>
    <n v="4.7196322511894317E-4"/>
    <x v="0"/>
    <x v="0"/>
    <m/>
    <m/>
    <m/>
    <n v="1.9385999999999999"/>
    <m/>
    <m/>
    <m/>
    <n v="315.16320000000002"/>
    <m/>
    <m/>
    <m/>
    <n v="7.0759999999999996"/>
    <m/>
    <m/>
    <m/>
    <m/>
    <m/>
    <m/>
    <s v="588954,56"/>
    <s v="6369364,41"/>
    <n v="143.76204000000001"/>
    <n v="180.41576000000001"/>
    <n v="0"/>
  </r>
  <r>
    <n v="399"/>
    <x v="378"/>
    <s v=""/>
    <x v="917"/>
    <n v="2018"/>
    <n v="33507410"/>
    <x v="161"/>
    <x v="376"/>
    <x v="375"/>
    <n v="9990"/>
    <s v="Skagen"/>
    <n v="813"/>
    <n v="317"/>
    <x v="25"/>
    <n v="1"/>
    <s v="FJ"/>
    <s v="Fjernvarmeværk"/>
    <n v="353000"/>
    <n v="350030"/>
    <x v="13"/>
    <x v="0"/>
    <s v="fvv"/>
    <d v="1988-11-12T00:00:00"/>
    <m/>
    <n v="8.77"/>
    <n v="0"/>
    <n v="6.5"/>
    <x v="2976"/>
    <n v="4.4640000000000004"/>
    <n v="4.4640000000000004"/>
    <n v="0"/>
    <n v="0"/>
    <n v="1"/>
    <n v="0"/>
    <n v="0"/>
    <x v="0"/>
    <x v="0"/>
    <m/>
    <m/>
    <m/>
    <n v="0"/>
    <m/>
    <n v="0"/>
    <n v="4.1970852000000001"/>
    <m/>
    <m/>
    <m/>
    <m/>
    <m/>
    <m/>
    <m/>
    <m/>
    <m/>
    <m/>
    <m/>
    <s v="594255,86"/>
    <s v="6399113,63"/>
    <n v="4.1970852000000001"/>
    <n v="0"/>
    <n v="0"/>
  </r>
  <r>
    <n v="399"/>
    <x v="378"/>
    <s v=""/>
    <x v="918"/>
    <n v="2018"/>
    <n v="33507410"/>
    <x v="161"/>
    <x v="376"/>
    <x v="375"/>
    <n v="9990"/>
    <s v="Skagen"/>
    <n v="813"/>
    <n v="317"/>
    <x v="25"/>
    <n v="1"/>
    <s v="FJ"/>
    <s v="Fjernvarmeværk"/>
    <n v="353000"/>
    <n v="350030"/>
    <x v="16"/>
    <x v="0"/>
    <s v="fvv"/>
    <d v="1988-11-12T00:00:00"/>
    <m/>
    <n v="12.9"/>
    <n v="0"/>
    <n v="9.9"/>
    <x v="21"/>
    <n v="0"/>
    <n v="0"/>
    <n v="0"/>
    <n v="0"/>
    <n v="1"/>
    <n v="0"/>
    <n v="0"/>
    <x v="0"/>
    <x v="0"/>
    <m/>
    <m/>
    <m/>
    <n v="0"/>
    <m/>
    <m/>
    <n v="0"/>
    <m/>
    <m/>
    <m/>
    <m/>
    <m/>
    <m/>
    <m/>
    <m/>
    <m/>
    <m/>
    <m/>
    <s v="594255,86"/>
    <s v="6399113,63"/>
    <n v="0"/>
    <n v="0"/>
    <n v="0"/>
  </r>
  <r>
    <n v="399"/>
    <x v="378"/>
    <s v=""/>
    <x v="919"/>
    <n v="2018"/>
    <n v="33507410"/>
    <x v="161"/>
    <x v="376"/>
    <x v="375"/>
    <n v="9990"/>
    <s v="Skagen"/>
    <n v="813"/>
    <n v="317"/>
    <x v="25"/>
    <n v="1"/>
    <s v="FJ"/>
    <s v="Fjernvarmeværk"/>
    <n v="353000"/>
    <n v="350030"/>
    <x v="76"/>
    <x v="0"/>
    <s v="fvv"/>
    <d v="1988-11-12T00:00:00"/>
    <m/>
    <n v="11.66"/>
    <n v="0"/>
    <n v="9.6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94255,86"/>
    <s v="6399113,63"/>
    <n v="0"/>
    <n v="0"/>
    <n v="0"/>
  </r>
  <r>
    <n v="399"/>
    <x v="378"/>
    <s v=""/>
    <x v="920"/>
    <n v="2018"/>
    <n v="33507410"/>
    <x v="161"/>
    <x v="376"/>
    <x v="375"/>
    <n v="9990"/>
    <s v="Skagen"/>
    <n v="813"/>
    <n v="317"/>
    <x v="25"/>
    <n v="1"/>
    <s v="FJ"/>
    <s v="Fjernvarmeværk"/>
    <n v="353000"/>
    <n v="350030"/>
    <x v="4"/>
    <x v="0"/>
    <s v="fvv"/>
    <d v="1988-11-12T00:00:00"/>
    <m/>
    <n v="12.95"/>
    <n v="0"/>
    <n v="10"/>
    <x v="21"/>
    <n v="0"/>
    <n v="0"/>
    <n v="0"/>
    <n v="0"/>
    <n v="1"/>
    <n v="0"/>
    <n v="0"/>
    <x v="0"/>
    <x v="0"/>
    <m/>
    <m/>
    <m/>
    <n v="0"/>
    <m/>
    <m/>
    <n v="0"/>
    <m/>
    <m/>
    <m/>
    <m/>
    <m/>
    <m/>
    <m/>
    <m/>
    <m/>
    <m/>
    <m/>
    <s v="594255,86"/>
    <s v="6399113,63"/>
    <n v="0"/>
    <n v="0"/>
    <n v="0"/>
  </r>
  <r>
    <n v="399"/>
    <x v="378"/>
    <s v=""/>
    <x v="921"/>
    <n v="2018"/>
    <n v="33507410"/>
    <x v="161"/>
    <x v="376"/>
    <x v="375"/>
    <n v="9990"/>
    <s v="Skagen"/>
    <n v="813"/>
    <n v="317"/>
    <x v="25"/>
    <n v="1"/>
    <s v="FJ"/>
    <s v="Fjernvarmeværk"/>
    <n v="353000"/>
    <n v="350030"/>
    <x v="524"/>
    <x v="5"/>
    <s v="kvt"/>
    <d v="2003-10-01T00:00:00"/>
    <m/>
    <n v="0.8"/>
    <n v="0"/>
    <n v="0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94255,86"/>
    <s v="6399113,63"/>
    <n v="0"/>
    <n v="0"/>
    <n v="0"/>
  </r>
  <r>
    <n v="399"/>
    <x v="379"/>
    <s v=""/>
    <x v="922"/>
    <n v="2018"/>
    <n v="33507410"/>
    <x v="161"/>
    <x v="377"/>
    <x v="376"/>
    <n v="9990"/>
    <s v="Skagen"/>
    <n v="813"/>
    <n v="317"/>
    <x v="25"/>
    <n v="1"/>
    <s v="DC"/>
    <s v="Decentralt værk"/>
    <n v="353000"/>
    <n v="350030"/>
    <x v="525"/>
    <x v="1"/>
    <s v="kvt"/>
    <d v="1998-10-19T00:00:00"/>
    <m/>
    <n v="11.3"/>
    <n v="4.7"/>
    <n v="5.5"/>
    <x v="2977"/>
    <n v="53.409599999999998"/>
    <n v="53.409599999999998"/>
    <n v="34.171199999999999"/>
    <n v="34.171199999999999"/>
    <n v="0.30590543472469583"/>
    <n v="0.69409456527530411"/>
    <n v="0"/>
    <x v="0"/>
    <x v="0"/>
    <m/>
    <m/>
    <m/>
    <m/>
    <m/>
    <m/>
    <n v="87.297566399999994"/>
    <m/>
    <m/>
    <m/>
    <m/>
    <m/>
    <m/>
    <m/>
    <m/>
    <m/>
    <m/>
    <m/>
    <s v="593808,12"/>
    <s v="6400395,48"/>
    <n v="87.297566399999994"/>
    <n v="0"/>
    <n v="0"/>
  </r>
  <r>
    <n v="399"/>
    <x v="379"/>
    <s v=""/>
    <x v="923"/>
    <n v="2018"/>
    <n v="33507410"/>
    <x v="161"/>
    <x v="377"/>
    <x v="376"/>
    <n v="9990"/>
    <s v="Skagen"/>
    <n v="813"/>
    <n v="317"/>
    <x v="25"/>
    <n v="1"/>
    <s v="DC"/>
    <s v="Decentralt værk"/>
    <n v="353000"/>
    <n v="350030"/>
    <x v="525"/>
    <x v="1"/>
    <s v="kvt"/>
    <d v="1998-10-19T00:00:00"/>
    <m/>
    <n v="11.3"/>
    <n v="4.7"/>
    <n v="5.5"/>
    <x v="2978"/>
    <n v="44.827199999999998"/>
    <n v="44.827199999999998"/>
    <n v="28.159199999999998"/>
    <n v="28.159199999999998"/>
    <n v="0.30793001392757657"/>
    <n v="0.69206998607242343"/>
    <n v="0"/>
    <x v="0"/>
    <x v="0"/>
    <m/>
    <m/>
    <m/>
    <m/>
    <m/>
    <m/>
    <n v="72.787967999999992"/>
    <m/>
    <m/>
    <m/>
    <m/>
    <m/>
    <m/>
    <m/>
    <m/>
    <m/>
    <m/>
    <m/>
    <s v="593808,12"/>
    <s v="6400395,48"/>
    <n v="72.787967999999992"/>
    <n v="0"/>
    <n v="0"/>
  </r>
  <r>
    <n v="399"/>
    <x v="379"/>
    <s v=""/>
    <x v="924"/>
    <n v="2018"/>
    <n v="33507410"/>
    <x v="161"/>
    <x v="377"/>
    <x v="376"/>
    <n v="9990"/>
    <s v="Skagen"/>
    <n v="813"/>
    <n v="317"/>
    <x v="25"/>
    <n v="1"/>
    <s v="DC"/>
    <s v="Decentralt værk"/>
    <n v="353000"/>
    <n v="350030"/>
    <x v="525"/>
    <x v="1"/>
    <s v="kvt"/>
    <d v="1998-10-19T00:00:00"/>
    <m/>
    <n v="11.3"/>
    <n v="4.7"/>
    <n v="5.5"/>
    <x v="2979"/>
    <n v="53.528399999999998"/>
    <n v="53.528399999999998"/>
    <n v="33.317999999999998"/>
    <n v="33.317999999999998"/>
    <n v="0.30655513384495264"/>
    <n v="0.69344486615504741"/>
    <n v="0"/>
    <x v="0"/>
    <x v="0"/>
    <m/>
    <m/>
    <m/>
    <m/>
    <m/>
    <m/>
    <n v="87.306318000000005"/>
    <m/>
    <m/>
    <m/>
    <m/>
    <m/>
    <m/>
    <m/>
    <m/>
    <m/>
    <m/>
    <m/>
    <s v="593808,12"/>
    <s v="6400395,48"/>
    <n v="87.306318000000005"/>
    <n v="0"/>
    <n v="0"/>
  </r>
  <r>
    <n v="399"/>
    <x v="379"/>
    <s v=""/>
    <x v="925"/>
    <n v="2018"/>
    <n v="33507410"/>
    <x v="161"/>
    <x v="377"/>
    <x v="376"/>
    <n v="9990"/>
    <s v="Skagen"/>
    <n v="813"/>
    <n v="317"/>
    <x v="25"/>
    <n v="1"/>
    <s v="DC"/>
    <s v="Decentralt værk"/>
    <n v="353000"/>
    <n v="350030"/>
    <x v="20"/>
    <x v="5"/>
    <s v="kvt"/>
    <d v="1998-10-19T00:00:00"/>
    <m/>
    <n v="0.3"/>
    <n v="0"/>
    <n v="0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93808,12"/>
    <s v="6400395,48"/>
    <n v="0"/>
    <n v="0"/>
    <n v="0"/>
  </r>
  <r>
    <n v="399"/>
    <x v="379"/>
    <s v=""/>
    <x v="926"/>
    <n v="2018"/>
    <n v="33507410"/>
    <x v="161"/>
    <x v="377"/>
    <x v="376"/>
    <n v="9990"/>
    <s v="Skagen"/>
    <n v="813"/>
    <n v="317"/>
    <x v="25"/>
    <n v="1"/>
    <s v="DC"/>
    <s v="Decentralt værk"/>
    <n v="353000"/>
    <n v="350030"/>
    <x v="7"/>
    <x v="2"/>
    <s v="fvv"/>
    <d v="2008-10-01T00:00:00"/>
    <m/>
    <n v="12"/>
    <n v="0"/>
    <n v="12"/>
    <x v="2980"/>
    <n v="30.79476"/>
    <n v="30.79476"/>
    <n v="0"/>
    <n v="0"/>
    <n v="1"/>
    <n v="0"/>
    <n v="0"/>
    <x v="0"/>
    <x v="0"/>
    <m/>
    <m/>
    <m/>
    <m/>
    <m/>
    <m/>
    <m/>
    <m/>
    <m/>
    <m/>
    <m/>
    <m/>
    <m/>
    <m/>
    <m/>
    <m/>
    <m/>
    <n v="30.79476"/>
    <s v="593808,12"/>
    <s v="6400395,48"/>
    <n v="0"/>
    <n v="0"/>
    <n v="30.79476"/>
  </r>
  <r>
    <n v="400"/>
    <x v="380"/>
    <s v=""/>
    <x v="927"/>
    <n v="2018"/>
    <n v="11278612"/>
    <x v="162"/>
    <x v="378"/>
    <x v="377"/>
    <n v="8832"/>
    <s v="Skals"/>
    <n v="791"/>
    <n v="249"/>
    <x v="148"/>
    <m/>
    <s v="DC"/>
    <s v="Decentralt værk"/>
    <n v="353000"/>
    <n v="350030"/>
    <x v="1"/>
    <x v="1"/>
    <s v="kvt"/>
    <d v="1994-01-01T00:00:00"/>
    <d v="2018-07-02T00:00:00"/>
    <n v="9.5"/>
    <n v="3.7"/>
    <n v="5.5"/>
    <x v="2981"/>
    <n v="12.322800000000001"/>
    <n v="12.322800000000001"/>
    <n v="8.5050000000000008"/>
    <n v="8.5050000000000008"/>
    <n v="0.28476163379803637"/>
    <n v="0.71523836620196368"/>
    <n v="0"/>
    <x v="0"/>
    <x v="0"/>
    <m/>
    <m/>
    <m/>
    <m/>
    <m/>
    <m/>
    <n v="21.637044000000003"/>
    <m/>
    <m/>
    <m/>
    <m/>
    <m/>
    <m/>
    <m/>
    <m/>
    <m/>
    <m/>
    <m/>
    <s v="524667,58"/>
    <s v="6268214,38"/>
    <n v="21.637044000000003"/>
    <n v="0"/>
    <n v="0"/>
  </r>
  <r>
    <n v="400"/>
    <x v="380"/>
    <s v=""/>
    <x v="928"/>
    <n v="2018"/>
    <n v="11278612"/>
    <x v="162"/>
    <x v="378"/>
    <x v="377"/>
    <n v="8832"/>
    <s v="Skals"/>
    <n v="791"/>
    <n v="249"/>
    <x v="148"/>
    <m/>
    <s v="DC"/>
    <s v="Decentralt værk"/>
    <n v="353000"/>
    <n v="350030"/>
    <x v="526"/>
    <x v="0"/>
    <s v="fvv"/>
    <d v="2012-01-01T00:00:00"/>
    <m/>
    <n v="10"/>
    <n v="0"/>
    <n v="10"/>
    <x v="2982"/>
    <n v="39.877200000000002"/>
    <n v="39.7836"/>
    <n v="0"/>
    <n v="0"/>
    <n v="1"/>
    <n v="0"/>
    <n v="0"/>
    <x v="0"/>
    <x v="0"/>
    <m/>
    <m/>
    <m/>
    <m/>
    <m/>
    <m/>
    <n v="35.557750800000001"/>
    <m/>
    <n v="3.5935890000000001"/>
    <m/>
    <m/>
    <m/>
    <m/>
    <m/>
    <m/>
    <m/>
    <m/>
    <m/>
    <s v="524667,58"/>
    <s v="6268214,38"/>
    <n v="35.557750800000001"/>
    <n v="3.5935890000000001"/>
    <n v="0"/>
  </r>
  <r>
    <n v="400"/>
    <x v="380"/>
    <s v=""/>
    <x v="2881"/>
    <n v="2018"/>
    <n v="11278612"/>
    <x v="162"/>
    <x v="378"/>
    <x v="377"/>
    <n v="8832"/>
    <s v="Skals"/>
    <n v="791"/>
    <n v="249"/>
    <x v="148"/>
    <m/>
    <s v="DC"/>
    <s v="Decentralt værk"/>
    <n v="353000"/>
    <n v="350030"/>
    <x v="195"/>
    <x v="1"/>
    <s v="kvt"/>
    <d v="2018-09-10T00:00:00"/>
    <m/>
    <n v="3.5379999999999998"/>
    <n v="1.4990000000000001"/>
    <n v="2"/>
    <x v="2983"/>
    <n v="17.715599999999998"/>
    <n v="17.715599999999998"/>
    <n v="11.75112"/>
    <n v="11.75112"/>
    <n v="0.27722455586499817"/>
    <n v="0.72277544413500183"/>
    <n v="0"/>
    <x v="0"/>
    <x v="0"/>
    <m/>
    <m/>
    <m/>
    <m/>
    <m/>
    <m/>
    <m/>
    <m/>
    <n v="31.951715"/>
    <m/>
    <m/>
    <m/>
    <m/>
    <m/>
    <m/>
    <m/>
    <m/>
    <m/>
    <s v="524667,58"/>
    <s v="6268214,38"/>
    <n v="0"/>
    <n v="31.951715"/>
    <n v="0"/>
  </r>
  <r>
    <n v="401"/>
    <x v="381"/>
    <s v=""/>
    <x v="929"/>
    <n v="2018"/>
    <n v="37949019"/>
    <x v="163"/>
    <x v="379"/>
    <x v="378"/>
    <n v="8362"/>
    <s v="Hørning"/>
    <n v="746"/>
    <n v="206"/>
    <x v="69"/>
    <m/>
    <s v="FJ"/>
    <s v="Fjernvarmeværk"/>
    <n v="353000"/>
    <n v="350030"/>
    <x v="527"/>
    <x v="0"/>
    <s v="fvv"/>
    <d v="1984-01-01T00:00:00"/>
    <m/>
    <n v="5.5"/>
    <n v="0"/>
    <n v="4"/>
    <x v="2984"/>
    <n v="0.17676"/>
    <n v="0.17676"/>
    <n v="0"/>
    <n v="0"/>
    <n v="1"/>
    <n v="0"/>
    <n v="0"/>
    <x v="0"/>
    <x v="0"/>
    <m/>
    <m/>
    <m/>
    <n v="0.17934999999999998"/>
    <m/>
    <m/>
    <m/>
    <m/>
    <m/>
    <m/>
    <m/>
    <m/>
    <m/>
    <m/>
    <m/>
    <m/>
    <m/>
    <m/>
    <s v="564784"/>
    <s v="6217025"/>
    <n v="0.17934999999999998"/>
    <n v="0"/>
    <n v="0"/>
  </r>
  <r>
    <n v="401"/>
    <x v="381"/>
    <s v=""/>
    <x v="930"/>
    <n v="2018"/>
    <n v="37949019"/>
    <x v="163"/>
    <x v="379"/>
    <x v="378"/>
    <n v="8362"/>
    <s v="Hørning"/>
    <n v="746"/>
    <n v="206"/>
    <x v="69"/>
    <m/>
    <s v="FJ"/>
    <s v="Fjernvarmeværk"/>
    <n v="353000"/>
    <n v="350030"/>
    <x v="528"/>
    <x v="0"/>
    <s v="fvv"/>
    <d v="1984-01-01T00:00:00"/>
    <m/>
    <n v="5.5"/>
    <n v="0"/>
    <n v="4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64784"/>
    <s v="6217025"/>
    <n v="0"/>
    <n v="0"/>
    <n v="0"/>
  </r>
  <r>
    <n v="401"/>
    <x v="382"/>
    <s v=""/>
    <x v="931"/>
    <n v="2018"/>
    <n v="37949019"/>
    <x v="163"/>
    <x v="380"/>
    <x v="379"/>
    <n v="8362"/>
    <s v="Hørning"/>
    <n v="746"/>
    <n v="206"/>
    <x v="69"/>
    <m/>
    <s v="FJ"/>
    <s v="Fjernvarmeværk"/>
    <n v="353000"/>
    <n v="350030"/>
    <x v="529"/>
    <x v="0"/>
    <s v="fvv"/>
    <d v="2000-01-10T00:00:00"/>
    <m/>
    <n v="9"/>
    <n v="0"/>
    <n v="7.5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64378,65"/>
    <s v="6216143,64"/>
    <n v="0"/>
    <n v="0"/>
    <n v="0"/>
  </r>
  <r>
    <n v="401"/>
    <x v="382"/>
    <s v=""/>
    <x v="932"/>
    <n v="2018"/>
    <n v="37949019"/>
    <x v="163"/>
    <x v="380"/>
    <x v="379"/>
    <n v="8362"/>
    <s v="Hørning"/>
    <n v="746"/>
    <n v="206"/>
    <x v="69"/>
    <m/>
    <s v="FJ"/>
    <s v="Fjernvarmeværk"/>
    <n v="353000"/>
    <n v="350030"/>
    <x v="530"/>
    <x v="0"/>
    <s v="fvv"/>
    <d v="2000-01-10T00:00:00"/>
    <m/>
    <n v="9"/>
    <n v="0"/>
    <n v="7.5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64378,65"/>
    <s v="6216143,64"/>
    <n v="0"/>
    <n v="0"/>
    <n v="0"/>
  </r>
  <r>
    <n v="401"/>
    <x v="383"/>
    <s v=""/>
    <x v="2882"/>
    <n v="2018"/>
    <n v="37949019"/>
    <x v="163"/>
    <x v="381"/>
    <x v="380"/>
    <n v="8660"/>
    <s v="Skanderborg"/>
    <n v="746"/>
    <m/>
    <x v="18"/>
    <n v="1"/>
    <s v="FJ"/>
    <s v="Fjernvarmeværk"/>
    <n v="353000"/>
    <n v="350030"/>
    <x v="1460"/>
    <x v="0"/>
    <s v="fvv"/>
    <d v="2018-09-27T00:00:00"/>
    <m/>
    <n v="9.36"/>
    <n v="0"/>
    <n v="9.36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58770,55"/>
    <s v="6212092,62"/>
    <n v="0"/>
    <n v="0"/>
    <n v="0"/>
  </r>
  <r>
    <n v="401"/>
    <x v="383"/>
    <s v=""/>
    <x v="934"/>
    <n v="2018"/>
    <n v="37949019"/>
    <x v="163"/>
    <x v="381"/>
    <x v="380"/>
    <n v="8660"/>
    <s v="Skanderborg"/>
    <n v="746"/>
    <m/>
    <x v="18"/>
    <n v="1"/>
    <s v="FJ"/>
    <s v="Fjernvarmeværk"/>
    <n v="353000"/>
    <n v="350030"/>
    <x v="16"/>
    <x v="0"/>
    <s v="fvv"/>
    <d v="1971-01-01T00:00:00"/>
    <d v="2018-08-01T00:00:00"/>
    <n v="10"/>
    <n v="0"/>
    <n v="10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58770,55"/>
    <s v="6212092,62"/>
    <n v="0"/>
    <n v="0"/>
    <n v="0"/>
  </r>
  <r>
    <n v="401"/>
    <x v="383"/>
    <s v=""/>
    <x v="935"/>
    <n v="2018"/>
    <n v="37949019"/>
    <x v="163"/>
    <x v="381"/>
    <x v="380"/>
    <n v="8660"/>
    <s v="Skanderborg"/>
    <n v="746"/>
    <m/>
    <x v="18"/>
    <n v="1"/>
    <s v="FJ"/>
    <s v="Fjernvarmeværk"/>
    <n v="353000"/>
    <n v="350030"/>
    <x v="76"/>
    <x v="0"/>
    <s v="fvv"/>
    <d v="1973-01-01T00:00:00"/>
    <d v="2018-08-01T00:00:00"/>
    <n v="10"/>
    <n v="0"/>
    <n v="10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58770,55"/>
    <s v="6212092,62"/>
    <n v="0"/>
    <n v="0"/>
    <n v="0"/>
  </r>
  <r>
    <n v="401"/>
    <x v="383"/>
    <s v=""/>
    <x v="936"/>
    <n v="2018"/>
    <n v="37949019"/>
    <x v="163"/>
    <x v="381"/>
    <x v="380"/>
    <n v="8660"/>
    <s v="Skanderborg"/>
    <n v="746"/>
    <m/>
    <x v="18"/>
    <n v="1"/>
    <s v="FJ"/>
    <s v="Fjernvarmeværk"/>
    <n v="353000"/>
    <n v="350030"/>
    <x v="531"/>
    <x v="0"/>
    <s v="fvv"/>
    <d v="2005-01-01T00:00:00"/>
    <m/>
    <n v="11.6"/>
    <n v="0"/>
    <n v="11.6"/>
    <x v="2985"/>
    <n v="152.14320000000001"/>
    <n v="152.14320000000001"/>
    <n v="0"/>
    <n v="0"/>
    <n v="1"/>
    <n v="0"/>
    <n v="0"/>
    <x v="0"/>
    <x v="0"/>
    <m/>
    <m/>
    <m/>
    <m/>
    <m/>
    <m/>
    <m/>
    <m/>
    <m/>
    <m/>
    <m/>
    <m/>
    <n v="166.81"/>
    <m/>
    <m/>
    <m/>
    <m/>
    <m/>
    <s v="558770,55"/>
    <s v="6212092,62"/>
    <n v="0"/>
    <n v="166.81"/>
    <n v="0"/>
  </r>
  <r>
    <n v="401"/>
    <x v="383"/>
    <s v=""/>
    <x v="937"/>
    <n v="2018"/>
    <n v="37949019"/>
    <x v="163"/>
    <x v="381"/>
    <x v="380"/>
    <n v="8660"/>
    <s v="Skanderborg"/>
    <n v="746"/>
    <m/>
    <x v="18"/>
    <n v="1"/>
    <s v="FJ"/>
    <s v="Fjernvarmeværk"/>
    <n v="353000"/>
    <n v="350030"/>
    <x v="147"/>
    <x v="0"/>
    <s v="fvv"/>
    <d v="2010-06-01T00:00:00"/>
    <m/>
    <n v="9"/>
    <n v="0"/>
    <n v="10"/>
    <x v="2986"/>
    <n v="264.26519999999999"/>
    <n v="264.26519999999999"/>
    <n v="0"/>
    <n v="0"/>
    <n v="1"/>
    <n v="0"/>
    <n v="0"/>
    <x v="0"/>
    <x v="0"/>
    <m/>
    <m/>
    <m/>
    <m/>
    <m/>
    <m/>
    <m/>
    <m/>
    <m/>
    <m/>
    <n v="267.35020000000003"/>
    <m/>
    <m/>
    <m/>
    <m/>
    <m/>
    <m/>
    <m/>
    <s v="558770,55"/>
    <s v="6212092,62"/>
    <n v="0"/>
    <n v="267.35020000000003"/>
    <n v="0"/>
  </r>
  <r>
    <n v="401"/>
    <x v="383"/>
    <s v=""/>
    <x v="938"/>
    <n v="2018"/>
    <n v="37949019"/>
    <x v="163"/>
    <x v="381"/>
    <x v="380"/>
    <n v="8660"/>
    <s v="Skanderborg"/>
    <n v="746"/>
    <m/>
    <x v="18"/>
    <n v="1"/>
    <s v="FJ"/>
    <s v="Fjernvarmeværk"/>
    <n v="353000"/>
    <n v="350030"/>
    <x v="96"/>
    <x v="0"/>
    <s v="fvv"/>
    <d v="2010-06-01T00:00:00"/>
    <m/>
    <n v="9"/>
    <n v="0"/>
    <n v="10"/>
    <x v="2986"/>
    <n v="264.26519999999999"/>
    <n v="264.26519999999999"/>
    <n v="0"/>
    <n v="0"/>
    <n v="1"/>
    <n v="0"/>
    <n v="0"/>
    <x v="0"/>
    <x v="0"/>
    <m/>
    <m/>
    <m/>
    <m/>
    <m/>
    <m/>
    <m/>
    <m/>
    <m/>
    <m/>
    <n v="267.35020000000003"/>
    <m/>
    <m/>
    <m/>
    <m/>
    <m/>
    <m/>
    <m/>
    <s v="558770,55"/>
    <s v="6212092,62"/>
    <n v="0"/>
    <n v="267.35020000000003"/>
    <n v="0"/>
  </r>
  <r>
    <n v="401"/>
    <x v="383"/>
    <s v=""/>
    <x v="2883"/>
    <n v="2018"/>
    <n v="37949019"/>
    <x v="163"/>
    <x v="381"/>
    <x v="380"/>
    <n v="8660"/>
    <s v="Skanderborg"/>
    <n v="746"/>
    <m/>
    <x v="18"/>
    <n v="1"/>
    <s v="FJ"/>
    <s v="Fjernvarmeværk"/>
    <n v="353000"/>
    <n v="350030"/>
    <x v="574"/>
    <x v="0"/>
    <s v="fvv"/>
    <d v="2017-10-01T00:00:00"/>
    <m/>
    <n v="9.36"/>
    <n v="0"/>
    <n v="9.36"/>
    <x v="2987"/>
    <n v="34.003079999999997"/>
    <n v="34.003079999999997"/>
    <n v="0"/>
    <n v="0"/>
    <n v="1"/>
    <n v="0"/>
    <n v="0"/>
    <x v="0"/>
    <x v="0"/>
    <m/>
    <m/>
    <m/>
    <n v="36.910230000000006"/>
    <m/>
    <m/>
    <m/>
    <m/>
    <m/>
    <m/>
    <m/>
    <m/>
    <m/>
    <m/>
    <m/>
    <m/>
    <m/>
    <m/>
    <s v="558770,55"/>
    <s v="6212092,62"/>
    <n v="36.910230000000006"/>
    <n v="0"/>
    <n v="0"/>
  </r>
  <r>
    <n v="401"/>
    <x v="383"/>
    <s v=""/>
    <x v="2884"/>
    <n v="2018"/>
    <n v="37949019"/>
    <x v="163"/>
    <x v="381"/>
    <x v="380"/>
    <n v="8660"/>
    <s v="Skanderborg"/>
    <n v="746"/>
    <m/>
    <x v="18"/>
    <n v="1"/>
    <s v="FJ"/>
    <s v="Fjernvarmeværk"/>
    <n v="353000"/>
    <n v="350030"/>
    <x v="1461"/>
    <x v="0"/>
    <s v="fvv"/>
    <d v="2018-09-27T00:00:00"/>
    <m/>
    <n v="9.36"/>
    <n v="0"/>
    <n v="9.36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58770,55"/>
    <s v="6212092,62"/>
    <n v="0"/>
    <n v="0"/>
    <n v="0"/>
  </r>
  <r>
    <n v="401"/>
    <x v="384"/>
    <s v=""/>
    <x v="939"/>
    <n v="2018"/>
    <n v="37949019"/>
    <x v="163"/>
    <x v="382"/>
    <x v="381"/>
    <n v="8660"/>
    <s v="Skanderborg"/>
    <n v="746"/>
    <n v="206"/>
    <x v="69"/>
    <m/>
    <s v="FJ"/>
    <s v="Fjernvarmeværk"/>
    <n v="353000"/>
    <n v="350030"/>
    <x v="532"/>
    <x v="0"/>
    <s v="fvv"/>
    <d v="1958-01-01T00:00:00"/>
    <m/>
    <n v="14"/>
    <n v="0"/>
    <n v="14"/>
    <x v="946"/>
    <n v="0.3528"/>
    <n v="0.3528"/>
    <n v="0"/>
    <n v="0"/>
    <n v="1"/>
    <n v="0"/>
    <n v="0"/>
    <x v="0"/>
    <x v="0"/>
    <m/>
    <m/>
    <m/>
    <n v="0.376635"/>
    <m/>
    <m/>
    <m/>
    <m/>
    <m/>
    <m/>
    <m/>
    <m/>
    <m/>
    <m/>
    <m/>
    <m/>
    <m/>
    <m/>
    <s v="557807"/>
    <s v="6210680"/>
    <n v="0.376635"/>
    <n v="0"/>
    <n v="0"/>
  </r>
  <r>
    <n v="401"/>
    <x v="385"/>
    <s v=""/>
    <x v="940"/>
    <n v="2018"/>
    <n v="37949019"/>
    <x v="163"/>
    <x v="383"/>
    <x v="382"/>
    <n v="8660"/>
    <s v="Skanderborg"/>
    <n v="746"/>
    <n v="206"/>
    <x v="69"/>
    <m/>
    <s v="FJ"/>
    <s v="Fjernvarmeværk"/>
    <n v="353000"/>
    <n v="350030"/>
    <x v="533"/>
    <x v="0"/>
    <s v="fvv"/>
    <d v="2012-01-01T00:00:00"/>
    <m/>
    <n v="3"/>
    <n v="0"/>
    <n v="3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64213,13"/>
    <s v="6210097,3"/>
    <n v="0"/>
    <n v="0"/>
    <n v="0"/>
  </r>
  <r>
    <n v="402"/>
    <x v="386"/>
    <s v=""/>
    <x v="941"/>
    <n v="2018"/>
    <n v="68326214"/>
    <x v="164"/>
    <x v="384"/>
    <x v="383"/>
    <n v="7800"/>
    <s v="Skive"/>
    <n v="779"/>
    <n v="254"/>
    <x v="149"/>
    <n v="1"/>
    <s v="DC"/>
    <s v="Decentralt værk"/>
    <n v="353000"/>
    <n v="350030"/>
    <x v="13"/>
    <x v="0"/>
    <s v="fvv"/>
    <d v="1993-01-01T00:00:00"/>
    <m/>
    <n v="6.78"/>
    <n v="0"/>
    <n v="6.5"/>
    <x v="21"/>
    <n v="0"/>
    <n v="0"/>
    <n v="0"/>
    <n v="0"/>
    <n v="1"/>
    <n v="0"/>
    <n v="0"/>
    <x v="0"/>
    <x v="0"/>
    <m/>
    <m/>
    <m/>
    <m/>
    <m/>
    <m/>
    <m/>
    <m/>
    <m/>
    <m/>
    <m/>
    <m/>
    <m/>
    <n v="0"/>
    <m/>
    <m/>
    <m/>
    <m/>
    <s v="501919,67"/>
    <s v="6268622,95"/>
    <n v="0"/>
    <n v="0"/>
    <n v="0"/>
  </r>
  <r>
    <n v="402"/>
    <x v="386"/>
    <s v=""/>
    <x v="942"/>
    <n v="2018"/>
    <n v="68326214"/>
    <x v="164"/>
    <x v="384"/>
    <x v="383"/>
    <n v="7800"/>
    <s v="Skive"/>
    <n v="779"/>
    <n v="254"/>
    <x v="149"/>
    <n v="1"/>
    <s v="DC"/>
    <s v="Decentralt værk"/>
    <n v="353000"/>
    <n v="350030"/>
    <x v="16"/>
    <x v="0"/>
    <s v="fvv"/>
    <d v="2002-01-01T00:00:00"/>
    <m/>
    <n v="12.2"/>
    <n v="0"/>
    <n v="10.199999999999999"/>
    <x v="2988"/>
    <n v="0.12959999999999999"/>
    <n v="0.12959999999999999"/>
    <n v="0"/>
    <n v="0"/>
    <n v="1"/>
    <n v="0"/>
    <n v="0"/>
    <x v="0"/>
    <x v="0"/>
    <m/>
    <m/>
    <m/>
    <m/>
    <m/>
    <m/>
    <m/>
    <m/>
    <m/>
    <m/>
    <m/>
    <m/>
    <m/>
    <n v="0.13719999999999999"/>
    <m/>
    <m/>
    <m/>
    <m/>
    <s v="501919,67"/>
    <s v="6268622,95"/>
    <n v="0"/>
    <n v="0.13719999999999999"/>
    <n v="0"/>
  </r>
  <r>
    <n v="402"/>
    <x v="386"/>
    <s v=""/>
    <x v="943"/>
    <n v="2018"/>
    <n v="68326214"/>
    <x v="164"/>
    <x v="384"/>
    <x v="383"/>
    <n v="7800"/>
    <s v="Skive"/>
    <n v="779"/>
    <n v="254"/>
    <x v="149"/>
    <n v="1"/>
    <s v="DC"/>
    <s v="Decentralt værk"/>
    <n v="353000"/>
    <n v="350030"/>
    <x v="76"/>
    <x v="0"/>
    <s v="fvv"/>
    <d v="1965-01-01T00:00:00"/>
    <m/>
    <n v="9.0299999999999994"/>
    <n v="0"/>
    <n v="8.1999999999999993"/>
    <x v="2989"/>
    <n v="5.04E-2"/>
    <n v="5.04E-2"/>
    <n v="0"/>
    <n v="0"/>
    <n v="1"/>
    <n v="0"/>
    <n v="0"/>
    <x v="0"/>
    <x v="0"/>
    <m/>
    <m/>
    <m/>
    <m/>
    <m/>
    <m/>
    <m/>
    <m/>
    <m/>
    <m/>
    <m/>
    <m/>
    <m/>
    <n v="6.8599999999999994E-2"/>
    <m/>
    <m/>
    <m/>
    <m/>
    <s v="501919,67"/>
    <s v="6268622,95"/>
    <n v="0"/>
    <n v="6.8599999999999994E-2"/>
    <n v="0"/>
  </r>
  <r>
    <n v="402"/>
    <x v="386"/>
    <s v=""/>
    <x v="944"/>
    <n v="2018"/>
    <n v="68326214"/>
    <x v="164"/>
    <x v="384"/>
    <x v="383"/>
    <n v="7800"/>
    <s v="Skive"/>
    <n v="779"/>
    <n v="254"/>
    <x v="149"/>
    <n v="1"/>
    <s v="DC"/>
    <s v="Decentralt værk"/>
    <n v="353000"/>
    <n v="350030"/>
    <x v="4"/>
    <x v="0"/>
    <s v="fvv"/>
    <d v="1969-01-01T00:00:00"/>
    <d v="2019-05-28T00:00:00"/>
    <n v="8.4700000000000006"/>
    <n v="0"/>
    <n v="8.1999999999999993"/>
    <x v="21"/>
    <n v="0"/>
    <n v="0"/>
    <n v="0"/>
    <n v="0"/>
    <n v="1"/>
    <n v="0"/>
    <n v="0"/>
    <x v="0"/>
    <x v="0"/>
    <m/>
    <m/>
    <m/>
    <m/>
    <m/>
    <m/>
    <m/>
    <m/>
    <m/>
    <m/>
    <m/>
    <m/>
    <m/>
    <n v="0"/>
    <m/>
    <m/>
    <m/>
    <m/>
    <s v="501919,67"/>
    <s v="6268622,95"/>
    <n v="0"/>
    <n v="0"/>
    <n v="0"/>
  </r>
  <r>
    <n v="402"/>
    <x v="386"/>
    <s v=""/>
    <x v="945"/>
    <n v="2018"/>
    <n v="68326214"/>
    <x v="164"/>
    <x v="384"/>
    <x v="383"/>
    <n v="7800"/>
    <s v="Skive"/>
    <n v="779"/>
    <n v="254"/>
    <x v="149"/>
    <n v="1"/>
    <s v="DC"/>
    <s v="Decentralt værk"/>
    <n v="353000"/>
    <n v="350030"/>
    <x v="6"/>
    <x v="0"/>
    <s v="fvv"/>
    <d v="1973-01-01T00:00:00"/>
    <d v="2019-05-28T00:00:00"/>
    <n v="13.55"/>
    <n v="0"/>
    <n v="11.9"/>
    <x v="21"/>
    <n v="0"/>
    <n v="0"/>
    <n v="0"/>
    <n v="0"/>
    <n v="1"/>
    <n v="0"/>
    <n v="0"/>
    <x v="0"/>
    <x v="0"/>
    <m/>
    <m/>
    <m/>
    <m/>
    <m/>
    <m/>
    <m/>
    <m/>
    <m/>
    <m/>
    <m/>
    <m/>
    <m/>
    <n v="0"/>
    <m/>
    <m/>
    <m/>
    <m/>
    <s v="501919,67"/>
    <s v="6268622,95"/>
    <n v="0"/>
    <n v="0"/>
    <n v="0"/>
  </r>
  <r>
    <n v="402"/>
    <x v="386"/>
    <s v=""/>
    <x v="946"/>
    <n v="2018"/>
    <n v="68326214"/>
    <x v="164"/>
    <x v="384"/>
    <x v="383"/>
    <n v="7800"/>
    <s v="Skive"/>
    <n v="779"/>
    <n v="254"/>
    <x v="149"/>
    <n v="1"/>
    <s v="DC"/>
    <s v="Decentralt værk"/>
    <n v="353000"/>
    <n v="350030"/>
    <x v="14"/>
    <x v="1"/>
    <s v="kvt"/>
    <d v="1994-11-25T00:00:00"/>
    <m/>
    <n v="8.25"/>
    <n v="3.1"/>
    <n v="3.4"/>
    <x v="2990"/>
    <n v="6.5952000000000002"/>
    <n v="6.5952000000000002"/>
    <n v="5.6937600000000002"/>
    <n v="5.6937600000000002"/>
    <n v="0.22426618927674646"/>
    <n v="0.77573381072325354"/>
    <n v="0"/>
    <x v="0"/>
    <x v="0"/>
    <m/>
    <m/>
    <m/>
    <m/>
    <m/>
    <m/>
    <n v="14.703955200000001"/>
    <m/>
    <m/>
    <m/>
    <m/>
    <m/>
    <m/>
    <m/>
    <m/>
    <m/>
    <m/>
    <m/>
    <s v="501919,67"/>
    <s v="6268622,95"/>
    <n v="14.703955200000001"/>
    <n v="0"/>
    <n v="0"/>
  </r>
  <r>
    <n v="402"/>
    <x v="386"/>
    <s v=""/>
    <x v="947"/>
    <n v="2018"/>
    <n v="68326214"/>
    <x v="164"/>
    <x v="384"/>
    <x v="383"/>
    <n v="7800"/>
    <s v="Skive"/>
    <n v="779"/>
    <n v="254"/>
    <x v="149"/>
    <n v="1"/>
    <s v="DC"/>
    <s v="Decentralt værk"/>
    <n v="353000"/>
    <n v="350030"/>
    <x v="15"/>
    <x v="1"/>
    <s v="kvt"/>
    <d v="1994-11-25T00:00:00"/>
    <m/>
    <n v="8.25"/>
    <n v="3.1"/>
    <n v="3.4"/>
    <x v="2991"/>
    <n v="6.8723999999999998"/>
    <n v="6.8723999999999998"/>
    <n v="5.9306400000000004"/>
    <n v="5.9306400000000004"/>
    <n v="0.2243441488601578"/>
    <n v="0.77565585113984215"/>
    <n v="0"/>
    <x v="0"/>
    <x v="0"/>
    <m/>
    <m/>
    <m/>
    <m/>
    <m/>
    <m/>
    <n v="15.3166464"/>
    <m/>
    <m/>
    <m/>
    <m/>
    <m/>
    <m/>
    <m/>
    <m/>
    <m/>
    <m/>
    <m/>
    <s v="501919,67"/>
    <s v="6268622,95"/>
    <n v="15.3166464"/>
    <n v="0"/>
    <n v="0"/>
  </r>
  <r>
    <n v="402"/>
    <x v="386"/>
    <s v=""/>
    <x v="948"/>
    <n v="2018"/>
    <n v="68326214"/>
    <x v="164"/>
    <x v="384"/>
    <x v="383"/>
    <n v="7800"/>
    <s v="Skive"/>
    <n v="779"/>
    <n v="254"/>
    <x v="149"/>
    <n v="1"/>
    <s v="DC"/>
    <s v="Decentralt værk"/>
    <n v="353000"/>
    <n v="350030"/>
    <x v="200"/>
    <x v="1"/>
    <s v="kvt"/>
    <d v="1994-11-25T00:00:00"/>
    <m/>
    <n v="8.25"/>
    <n v="3.1"/>
    <n v="3.4"/>
    <x v="2992"/>
    <n v="8.7948000000000004"/>
    <n v="8.7948000000000004"/>
    <n v="7.5913199999999996"/>
    <n v="7.5913199999999996"/>
    <n v="0.22429618922335312"/>
    <n v="0.77570381077664685"/>
    <n v="0"/>
    <x v="0"/>
    <x v="0"/>
    <m/>
    <m/>
    <m/>
    <m/>
    <m/>
    <m/>
    <n v="19.605326400000003"/>
    <m/>
    <m/>
    <m/>
    <m/>
    <m/>
    <m/>
    <m/>
    <m/>
    <m/>
    <m/>
    <m/>
    <s v="501919,67"/>
    <s v="6268622,95"/>
    <n v="19.605326400000003"/>
    <n v="0"/>
    <n v="0"/>
  </r>
  <r>
    <n v="402"/>
    <x v="386"/>
    <s v=""/>
    <x v="949"/>
    <n v="2018"/>
    <n v="68326214"/>
    <x v="164"/>
    <x v="384"/>
    <x v="383"/>
    <n v="7800"/>
    <s v="Skive"/>
    <n v="779"/>
    <n v="254"/>
    <x v="149"/>
    <n v="1"/>
    <s v="DC"/>
    <s v="Decentralt værk"/>
    <n v="353000"/>
    <n v="350030"/>
    <x v="201"/>
    <x v="1"/>
    <s v="kvt"/>
    <d v="1996-11-01T00:00:00"/>
    <m/>
    <n v="8.25"/>
    <n v="3.1"/>
    <n v="3.4"/>
    <x v="2993"/>
    <n v="5.22"/>
    <n v="5.22"/>
    <n v="4.5075599999999998"/>
    <n v="4.5075599999999998"/>
    <n v="0.2242148999305707"/>
    <n v="0.77578510006942936"/>
    <n v="0"/>
    <x v="0"/>
    <x v="0"/>
    <m/>
    <m/>
    <m/>
    <m/>
    <m/>
    <m/>
    <n v="11.640618"/>
    <m/>
    <m/>
    <m/>
    <m/>
    <m/>
    <m/>
    <m/>
    <m/>
    <m/>
    <m/>
    <m/>
    <s v="501919,67"/>
    <s v="6268622,95"/>
    <n v="11.640618"/>
    <n v="0"/>
    <n v="0"/>
  </r>
  <r>
    <n v="402"/>
    <x v="387"/>
    <s v=""/>
    <x v="950"/>
    <n v="2018"/>
    <n v="68326214"/>
    <x v="164"/>
    <x v="385"/>
    <x v="384"/>
    <n v="7800"/>
    <s v="Skive"/>
    <n v="779"/>
    <n v="254"/>
    <x v="149"/>
    <m/>
    <s v="DC"/>
    <s v="Decentralt værk"/>
    <n v="353000"/>
    <n v="350030"/>
    <x v="534"/>
    <x v="0"/>
    <s v="fvv"/>
    <d v="1984-07-01T00:00:00"/>
    <m/>
    <n v="20"/>
    <n v="0"/>
    <n v="17"/>
    <x v="2994"/>
    <n v="246.2004"/>
    <n v="246.2004"/>
    <n v="0"/>
    <n v="0"/>
    <n v="1"/>
    <n v="0"/>
    <n v="0"/>
    <x v="0"/>
    <x v="0"/>
    <m/>
    <m/>
    <m/>
    <m/>
    <m/>
    <m/>
    <m/>
    <m/>
    <m/>
    <m/>
    <m/>
    <m/>
    <n v="273.1925"/>
    <m/>
    <m/>
    <m/>
    <m/>
    <m/>
    <s v="502528,34"/>
    <s v="6267859,86"/>
    <n v="0"/>
    <n v="273.1925"/>
    <n v="0"/>
  </r>
  <r>
    <n v="402"/>
    <x v="387"/>
    <s v=""/>
    <x v="951"/>
    <n v="2018"/>
    <n v="68326214"/>
    <x v="164"/>
    <x v="385"/>
    <x v="384"/>
    <n v="7800"/>
    <s v="Skive"/>
    <n v="779"/>
    <n v="254"/>
    <x v="149"/>
    <m/>
    <s v="DC"/>
    <s v="Decentralt værk"/>
    <n v="353000"/>
    <n v="350030"/>
    <x v="535"/>
    <x v="11"/>
    <s v="kvt"/>
    <d v="2008-04-12T00:00:00"/>
    <m/>
    <n v="6.6"/>
    <n v="2"/>
    <n v="3.7"/>
    <x v="2995"/>
    <n v="76.384799999999998"/>
    <n v="76.384799999999998"/>
    <n v="38.228760000000001"/>
    <n v="38.228760000000001"/>
    <n v="0.26624653618919814"/>
    <n v="0.73375346381080186"/>
    <n v="0"/>
    <x v="0"/>
    <x v="0"/>
    <m/>
    <m/>
    <m/>
    <m/>
    <m/>
    <m/>
    <m/>
    <m/>
    <m/>
    <m/>
    <m/>
    <m/>
    <n v="143.44749999999999"/>
    <m/>
    <m/>
    <m/>
    <m/>
    <m/>
    <s v="502528,34"/>
    <s v="6267859,86"/>
    <n v="0"/>
    <n v="143.44749999999999"/>
    <n v="0"/>
  </r>
  <r>
    <n v="402"/>
    <x v="387"/>
    <s v=""/>
    <x v="952"/>
    <n v="2018"/>
    <n v="68326214"/>
    <x v="164"/>
    <x v="385"/>
    <x v="384"/>
    <n v="7800"/>
    <s v="Skive"/>
    <n v="779"/>
    <n v="254"/>
    <x v="149"/>
    <m/>
    <s v="DC"/>
    <s v="Decentralt værk"/>
    <n v="353000"/>
    <n v="350030"/>
    <x v="535"/>
    <x v="11"/>
    <s v="kvt"/>
    <d v="2009-01-20T00:00:00"/>
    <m/>
    <n v="6.6"/>
    <n v="2"/>
    <n v="3.7"/>
    <x v="2996"/>
    <n v="74.138400000000004"/>
    <n v="74.138400000000004"/>
    <n v="37.104120000000002"/>
    <n v="37.104120000000002"/>
    <n v="0.26627781269641737"/>
    <n v="0.73372218730358263"/>
    <n v="0"/>
    <x v="0"/>
    <x v="0"/>
    <m/>
    <m/>
    <m/>
    <m/>
    <m/>
    <m/>
    <m/>
    <m/>
    <m/>
    <m/>
    <m/>
    <m/>
    <n v="139.21250000000001"/>
    <m/>
    <m/>
    <m/>
    <m/>
    <m/>
    <s v="502528,34"/>
    <s v="6267859,86"/>
    <n v="0"/>
    <n v="139.21250000000001"/>
    <n v="0"/>
  </r>
  <r>
    <n v="402"/>
    <x v="387"/>
    <s v=""/>
    <x v="953"/>
    <n v="2018"/>
    <n v="68326214"/>
    <x v="164"/>
    <x v="385"/>
    <x v="384"/>
    <n v="7800"/>
    <s v="Skive"/>
    <n v="779"/>
    <n v="254"/>
    <x v="149"/>
    <m/>
    <s v="DC"/>
    <s v="Decentralt værk"/>
    <n v="353000"/>
    <n v="350030"/>
    <x v="535"/>
    <x v="11"/>
    <s v="kvt"/>
    <d v="2009-05-05T00:00:00"/>
    <m/>
    <n v="6.6"/>
    <n v="2"/>
    <n v="3.7"/>
    <x v="2996"/>
    <n v="74.138400000000004"/>
    <n v="74.138400000000004"/>
    <n v="37.104120000000002"/>
    <n v="37.104120000000002"/>
    <n v="0.26627781269641737"/>
    <n v="0.73372218730358263"/>
    <n v="0"/>
    <x v="0"/>
    <x v="0"/>
    <m/>
    <m/>
    <m/>
    <m/>
    <m/>
    <m/>
    <m/>
    <m/>
    <m/>
    <m/>
    <m/>
    <m/>
    <n v="139.21250000000001"/>
    <m/>
    <m/>
    <m/>
    <m/>
    <m/>
    <s v="502528,34"/>
    <s v="6267859,86"/>
    <n v="0"/>
    <n v="139.21250000000001"/>
    <n v="0"/>
  </r>
  <r>
    <n v="402"/>
    <x v="387"/>
    <s v=""/>
    <x v="954"/>
    <n v="2018"/>
    <n v="68326214"/>
    <x v="164"/>
    <x v="385"/>
    <x v="384"/>
    <n v="7800"/>
    <s v="Skive"/>
    <n v="779"/>
    <n v="254"/>
    <x v="149"/>
    <m/>
    <s v="DC"/>
    <s v="Decentralt værk"/>
    <n v="353000"/>
    <n v="350030"/>
    <x v="536"/>
    <x v="5"/>
    <s v="kvt"/>
    <d v="2008-02-19T00:00:00"/>
    <m/>
    <n v="0.7"/>
    <n v="0.64800000000000002"/>
    <n v="0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02528,34"/>
    <s v="6267859,86"/>
    <n v="0"/>
    <n v="0"/>
    <n v="0"/>
  </r>
  <r>
    <n v="402"/>
    <x v="388"/>
    <s v=""/>
    <x v="955"/>
    <n v="2018"/>
    <n v="68326214"/>
    <x v="164"/>
    <x v="386"/>
    <x v="385"/>
    <n v="7800"/>
    <s v="Skive"/>
    <n v="779"/>
    <n v="254"/>
    <x v="149"/>
    <m/>
    <s v="FJ"/>
    <s v="Fjernvarmeværk"/>
    <n v="353000"/>
    <n v="350030"/>
    <x v="537"/>
    <x v="0"/>
    <s v="fvv"/>
    <d v="1977-07-01T00:00:00"/>
    <m/>
    <n v="10.4"/>
    <n v="0"/>
    <n v="9.3000000000000007"/>
    <x v="2997"/>
    <n v="32.752800000000001"/>
    <n v="32.752800000000001"/>
    <n v="0"/>
    <n v="0"/>
    <n v="1"/>
    <n v="0"/>
    <n v="0"/>
    <x v="0"/>
    <x v="0"/>
    <m/>
    <m/>
    <m/>
    <m/>
    <m/>
    <m/>
    <n v="36.211586400000002"/>
    <m/>
    <m/>
    <m/>
    <m/>
    <m/>
    <m/>
    <m/>
    <m/>
    <m/>
    <m/>
    <m/>
    <s v="502471"/>
    <s v="6271091"/>
    <n v="36.211586400000002"/>
    <n v="0"/>
    <n v="0"/>
  </r>
  <r>
    <n v="403"/>
    <x v="389"/>
    <s v=""/>
    <x v="956"/>
    <n v="2018"/>
    <n v="46076915"/>
    <x v="165"/>
    <x v="387"/>
    <x v="386"/>
    <n v="6900"/>
    <s v="Skjern"/>
    <n v="760"/>
    <n v="183"/>
    <x v="150"/>
    <n v="1"/>
    <s v="DC"/>
    <s v="Decentralt værk"/>
    <n v="353000"/>
    <n v="350030"/>
    <x v="538"/>
    <x v="9"/>
    <s v="kvt"/>
    <d v="2012-07-01T00:00:00"/>
    <m/>
    <n v="6.84"/>
    <n v="3"/>
    <n v="3.6"/>
    <x v="2998"/>
    <n v="8.0928000000000004"/>
    <n v="8.0928000000000004"/>
    <n v="6.8868"/>
    <n v="6.8868"/>
    <n v="0.25037322093565634"/>
    <n v="0.74962677906434361"/>
    <n v="0"/>
    <x v="0"/>
    <x v="0"/>
    <m/>
    <m/>
    <m/>
    <m/>
    <m/>
    <m/>
    <n v="16.161472799999999"/>
    <m/>
    <m/>
    <m/>
    <m/>
    <m/>
    <m/>
    <m/>
    <m/>
    <m/>
    <m/>
    <m/>
    <s v="469302,35"/>
    <s v="6200627,42"/>
    <n v="16.161472799999999"/>
    <n v="0"/>
    <n v="0"/>
  </r>
  <r>
    <n v="403"/>
    <x v="389"/>
    <s v=""/>
    <x v="957"/>
    <n v="2018"/>
    <n v="46076915"/>
    <x v="165"/>
    <x v="387"/>
    <x v="386"/>
    <n v="6900"/>
    <s v="Skjern"/>
    <n v="760"/>
    <n v="183"/>
    <x v="150"/>
    <n v="1"/>
    <s v="DC"/>
    <s v="Decentralt værk"/>
    <n v="353000"/>
    <n v="350030"/>
    <x v="4"/>
    <x v="0"/>
    <s v="fvv"/>
    <d v="2009-10-01T00:00:00"/>
    <m/>
    <n v="10"/>
    <n v="0"/>
    <n v="11.6"/>
    <x v="2999"/>
    <n v="2.0304000000000002"/>
    <n v="2.0304000000000002"/>
    <n v="0"/>
    <n v="0"/>
    <n v="1"/>
    <n v="0"/>
    <n v="0"/>
    <x v="0"/>
    <x v="0"/>
    <m/>
    <m/>
    <m/>
    <m/>
    <m/>
    <m/>
    <n v="1.9335887999999999"/>
    <m/>
    <m/>
    <m/>
    <m/>
    <m/>
    <m/>
    <m/>
    <m/>
    <m/>
    <m/>
    <m/>
    <s v="469302,35"/>
    <s v="6200627,42"/>
    <n v="1.9335887999999999"/>
    <n v="0"/>
    <n v="0"/>
  </r>
  <r>
    <n v="403"/>
    <x v="389"/>
    <s v=""/>
    <x v="958"/>
    <n v="2018"/>
    <n v="46076915"/>
    <x v="165"/>
    <x v="387"/>
    <x v="386"/>
    <n v="6900"/>
    <s v="Skjern"/>
    <n v="760"/>
    <n v="183"/>
    <x v="150"/>
    <n v="1"/>
    <s v="DC"/>
    <s v="Decentralt værk"/>
    <n v="353000"/>
    <n v="350030"/>
    <x v="539"/>
    <x v="0"/>
    <s v="fvv"/>
    <d v="2015-09-01T00:00:00"/>
    <m/>
    <n v="5.3710000000000004"/>
    <n v="0"/>
    <n v="4.83"/>
    <x v="3000"/>
    <n v="90.0792"/>
    <n v="90.0792"/>
    <n v="0"/>
    <n v="0"/>
    <n v="1"/>
    <n v="0"/>
    <n v="0"/>
    <x v="0"/>
    <x v="0"/>
    <m/>
    <m/>
    <m/>
    <m/>
    <m/>
    <m/>
    <m/>
    <m/>
    <m/>
    <m/>
    <n v="79.787954999999997"/>
    <m/>
    <m/>
    <m/>
    <m/>
    <m/>
    <m/>
    <m/>
    <s v="469302,35"/>
    <s v="6200627,42"/>
    <n v="0"/>
    <n v="79.787954999999997"/>
    <n v="0"/>
  </r>
  <r>
    <n v="403"/>
    <x v="389"/>
    <s v=""/>
    <x v="959"/>
    <n v="2018"/>
    <n v="46076915"/>
    <x v="165"/>
    <x v="387"/>
    <x v="386"/>
    <n v="6900"/>
    <s v="Skjern"/>
    <n v="760"/>
    <n v="183"/>
    <x v="150"/>
    <n v="1"/>
    <s v="DC"/>
    <s v="Decentralt værk"/>
    <n v="353000"/>
    <n v="350030"/>
    <x v="13"/>
    <x v="0"/>
    <s v="fvv"/>
    <d v="2016-11-15T00:00:00"/>
    <m/>
    <n v="5"/>
    <n v="0"/>
    <n v="5"/>
    <x v="3001"/>
    <n v="4.6368"/>
    <n v="4.6368"/>
    <n v="0"/>
    <n v="0"/>
    <n v="1"/>
    <n v="0"/>
    <n v="0"/>
    <x v="0"/>
    <x v="0"/>
    <m/>
    <m/>
    <m/>
    <m/>
    <m/>
    <m/>
    <n v="4.4502875999999993"/>
    <m/>
    <m/>
    <m/>
    <m/>
    <m/>
    <m/>
    <m/>
    <m/>
    <m/>
    <m/>
    <m/>
    <s v="469302,35"/>
    <s v="6200627,42"/>
    <n v="4.4502875999999993"/>
    <n v="0"/>
    <n v="0"/>
  </r>
  <r>
    <n v="403"/>
    <x v="390"/>
    <s v=""/>
    <x v="960"/>
    <n v="2018"/>
    <n v="46076915"/>
    <x v="165"/>
    <x v="388"/>
    <x v="387"/>
    <n v="6900"/>
    <s v="Skjern"/>
    <n v="760"/>
    <n v="183"/>
    <x v="150"/>
    <m/>
    <s v="FJ"/>
    <s v="Fjernvarmeværk"/>
    <n v="353000"/>
    <n v="350030"/>
    <x v="13"/>
    <x v="0"/>
    <s v="fvv"/>
    <d v="2006-08-01T00:00:00"/>
    <m/>
    <n v="5"/>
    <n v="0"/>
    <n v="5"/>
    <x v="3002"/>
    <n v="3.5999999999999999E-3"/>
    <n v="3.5999999999999999E-3"/>
    <n v="0"/>
    <n v="0"/>
    <n v="1"/>
    <n v="0"/>
    <n v="0"/>
    <x v="0"/>
    <x v="0"/>
    <m/>
    <m/>
    <m/>
    <n v="0"/>
    <m/>
    <m/>
    <n v="3.7223999999999998E-3"/>
    <m/>
    <m/>
    <m/>
    <m/>
    <m/>
    <m/>
    <m/>
    <m/>
    <m/>
    <m/>
    <m/>
    <s v="469968"/>
    <s v="6199674"/>
    <n v="3.7223999999999998E-3"/>
    <n v="0"/>
    <n v="0"/>
  </r>
  <r>
    <n v="403"/>
    <x v="390"/>
    <s v=""/>
    <x v="961"/>
    <n v="2018"/>
    <n v="46076915"/>
    <x v="165"/>
    <x v="388"/>
    <x v="387"/>
    <n v="6900"/>
    <s v="Skjern"/>
    <n v="760"/>
    <n v="183"/>
    <x v="150"/>
    <m/>
    <s v="FJ"/>
    <s v="Fjernvarmeværk"/>
    <n v="353000"/>
    <n v="350030"/>
    <x v="16"/>
    <x v="0"/>
    <s v="fvv"/>
    <d v="2016-11-01T00:00:00"/>
    <m/>
    <n v="5"/>
    <n v="0"/>
    <n v="5"/>
    <x v="3003"/>
    <n v="0.32400000000000001"/>
    <n v="0.32400000000000001"/>
    <n v="0"/>
    <n v="0"/>
    <n v="1"/>
    <n v="0"/>
    <n v="0"/>
    <x v="0"/>
    <x v="0"/>
    <m/>
    <m/>
    <m/>
    <m/>
    <m/>
    <m/>
    <n v="0.34705439999999999"/>
    <m/>
    <m/>
    <m/>
    <m/>
    <m/>
    <m/>
    <m/>
    <m/>
    <m/>
    <m/>
    <m/>
    <s v="469968"/>
    <s v="6199674"/>
    <n v="0.34705439999999999"/>
    <n v="0"/>
    <n v="0"/>
  </r>
  <r>
    <n v="404"/>
    <x v="391"/>
    <s v=""/>
    <x v="962"/>
    <n v="2018"/>
    <n v="14454918"/>
    <x v="166"/>
    <x v="389"/>
    <x v="388"/>
    <n v="6823"/>
    <s v="Ansager"/>
    <n v="573"/>
    <n v="138"/>
    <x v="151"/>
    <m/>
    <s v="DC"/>
    <s v="Decentralt værk"/>
    <n v="353000"/>
    <n v="350030"/>
    <x v="540"/>
    <x v="1"/>
    <s v="kvt"/>
    <d v="1997-10-05T00:00:00"/>
    <m/>
    <n v="4.84"/>
    <n v="1.84"/>
    <n v="2.64"/>
    <x v="3004"/>
    <n v="0.54720000000000002"/>
    <n v="0.54720000000000002"/>
    <n v="0.34920000000000001"/>
    <n v="0.34920000000000001"/>
    <n v="0.30170702659785631"/>
    <n v="0.69829297340214369"/>
    <n v="0"/>
    <x v="0"/>
    <x v="0"/>
    <m/>
    <m/>
    <m/>
    <m/>
    <m/>
    <m/>
    <n v="0.90683999999999998"/>
    <m/>
    <m/>
    <m/>
    <m/>
    <m/>
    <m/>
    <m/>
    <m/>
    <m/>
    <m/>
    <m/>
    <s v="481344,45"/>
    <s v="6177328,85"/>
    <n v="0.90683999999999998"/>
    <n v="0"/>
    <n v="0"/>
  </r>
  <r>
    <n v="404"/>
    <x v="391"/>
    <s v=""/>
    <x v="963"/>
    <n v="2018"/>
    <n v="14454918"/>
    <x v="166"/>
    <x v="389"/>
    <x v="388"/>
    <n v="6823"/>
    <s v="Ansager"/>
    <n v="573"/>
    <n v="138"/>
    <x v="151"/>
    <m/>
    <s v="DC"/>
    <s v="Decentralt værk"/>
    <n v="353000"/>
    <n v="350030"/>
    <x v="541"/>
    <x v="0"/>
    <s v="fvv"/>
    <d v="1997-10-05T00:00:00"/>
    <m/>
    <n v="3.25"/>
    <n v="0"/>
    <n v="3.25"/>
    <x v="3005"/>
    <n v="3.4127999999999998"/>
    <n v="3.4056000000000002"/>
    <n v="0"/>
    <n v="0"/>
    <n v="1"/>
    <n v="0"/>
    <n v="0"/>
    <x v="0"/>
    <x v="0"/>
    <m/>
    <m/>
    <m/>
    <n v="0"/>
    <m/>
    <m/>
    <n v="3.2902451999999998"/>
    <m/>
    <m/>
    <m/>
    <m/>
    <m/>
    <m/>
    <m/>
    <m/>
    <m/>
    <m/>
    <m/>
    <s v="481344,45"/>
    <s v="6177328,85"/>
    <n v="3.2902451999999998"/>
    <n v="0"/>
    <n v="0"/>
  </r>
  <r>
    <n v="404"/>
    <x v="391"/>
    <s v=""/>
    <x v="964"/>
    <n v="2018"/>
    <n v="14454918"/>
    <x v="166"/>
    <x v="389"/>
    <x v="388"/>
    <n v="6823"/>
    <s v="Ansager"/>
    <n v="573"/>
    <n v="138"/>
    <x v="151"/>
    <m/>
    <s v="DC"/>
    <s v="Decentralt værk"/>
    <n v="353000"/>
    <n v="350030"/>
    <x v="542"/>
    <x v="3"/>
    <s v="fvv"/>
    <d v="2011-10-27T00:00:00"/>
    <m/>
    <n v="2.14"/>
    <n v="0"/>
    <n v="2.14"/>
    <x v="3006"/>
    <n v="4.8743999999999996"/>
    <n v="4.8743999999999996"/>
    <n v="0"/>
    <n v="0"/>
    <n v="1"/>
    <n v="0"/>
    <n v="0"/>
    <x v="0"/>
    <x v="0"/>
    <m/>
    <m/>
    <m/>
    <m/>
    <m/>
    <m/>
    <m/>
    <m/>
    <m/>
    <m/>
    <m/>
    <m/>
    <m/>
    <m/>
    <m/>
    <n v="4.8743999999999996"/>
    <m/>
    <m/>
    <s v="481344,45"/>
    <s v="6177328,85"/>
    <n v="0"/>
    <n v="4.8743999999999996"/>
    <n v="0"/>
  </r>
  <r>
    <n v="404"/>
    <x v="391"/>
    <s v=""/>
    <x v="965"/>
    <n v="2018"/>
    <n v="14454918"/>
    <x v="166"/>
    <x v="389"/>
    <x v="388"/>
    <n v="6823"/>
    <s v="Ansager"/>
    <n v="573"/>
    <n v="138"/>
    <x v="151"/>
    <m/>
    <s v="DC"/>
    <s v="Decentralt værk"/>
    <n v="353000"/>
    <n v="350030"/>
    <x v="543"/>
    <x v="0"/>
    <s v="fvv"/>
    <d v="2016-04-01T00:00:00"/>
    <m/>
    <n v="0.99"/>
    <n v="0"/>
    <n v="0.93"/>
    <x v="3007"/>
    <n v="15.238799999999999"/>
    <n v="15.238799999999999"/>
    <n v="0"/>
    <n v="0"/>
    <n v="1"/>
    <n v="0"/>
    <n v="0"/>
    <x v="0"/>
    <x v="0"/>
    <m/>
    <m/>
    <m/>
    <m/>
    <m/>
    <m/>
    <m/>
    <m/>
    <m/>
    <m/>
    <m/>
    <n v="15.834"/>
    <m/>
    <m/>
    <m/>
    <m/>
    <m/>
    <m/>
    <s v="481344,45"/>
    <s v="6177328,85"/>
    <n v="0"/>
    <n v="15.834"/>
    <n v="0"/>
  </r>
  <r>
    <n v="406"/>
    <x v="392"/>
    <s v=""/>
    <x v="966"/>
    <n v="2018"/>
    <n v="61668713"/>
    <x v="167"/>
    <x v="390"/>
    <x v="389"/>
    <n v="9460"/>
    <s v="Brovst"/>
    <n v="849"/>
    <n v="274"/>
    <x v="152"/>
    <m/>
    <s v="FJ"/>
    <s v="Fjernvarmeværk"/>
    <n v="353000"/>
    <n v="350030"/>
    <x v="32"/>
    <x v="0"/>
    <s v="fvv"/>
    <d v="1997-01-01T00:00:00"/>
    <m/>
    <n v="2"/>
    <n v="0"/>
    <n v="2"/>
    <x v="3008"/>
    <n v="0.18"/>
    <n v="0.18"/>
    <n v="0"/>
    <n v="0"/>
    <n v="1"/>
    <n v="0"/>
    <n v="0"/>
    <x v="0"/>
    <x v="0"/>
    <m/>
    <m/>
    <m/>
    <n v="0.22239400000000001"/>
    <m/>
    <m/>
    <m/>
    <m/>
    <m/>
    <m/>
    <m/>
    <m/>
    <m/>
    <m/>
    <m/>
    <m/>
    <m/>
    <m/>
    <s v="529960"/>
    <s v="6327506"/>
    <n v="0.22239400000000001"/>
    <n v="0"/>
    <n v="0"/>
  </r>
  <r>
    <n v="406"/>
    <x v="392"/>
    <s v=""/>
    <x v="967"/>
    <n v="2018"/>
    <n v="61668713"/>
    <x v="167"/>
    <x v="390"/>
    <x v="389"/>
    <n v="9460"/>
    <s v="Brovst"/>
    <n v="849"/>
    <n v="274"/>
    <x v="152"/>
    <m/>
    <s v="FJ"/>
    <s v="Fjernvarmeværk"/>
    <n v="353000"/>
    <n v="350030"/>
    <x v="3"/>
    <x v="0"/>
    <s v="fvv"/>
    <d v="1997-11-01T00:00:00"/>
    <m/>
    <n v="2"/>
    <n v="0"/>
    <n v="2"/>
    <x v="3009"/>
    <n v="30.855599999999999"/>
    <n v="30.855599999999999"/>
    <n v="0"/>
    <n v="0"/>
    <n v="1"/>
    <n v="0"/>
    <n v="0"/>
    <x v="0"/>
    <x v="0"/>
    <m/>
    <m/>
    <m/>
    <m/>
    <m/>
    <m/>
    <m/>
    <m/>
    <m/>
    <m/>
    <n v="31.5396"/>
    <m/>
    <m/>
    <m/>
    <m/>
    <m/>
    <m/>
    <m/>
    <s v="529960"/>
    <s v="6327506"/>
    <n v="0"/>
    <n v="31.5396"/>
    <n v="0"/>
  </r>
  <r>
    <n v="406"/>
    <x v="392"/>
    <s v=""/>
    <x v="2885"/>
    <n v="2018"/>
    <n v="61668713"/>
    <x v="167"/>
    <x v="390"/>
    <x v="389"/>
    <n v="9460"/>
    <s v="Brovst"/>
    <n v="849"/>
    <n v="274"/>
    <x v="152"/>
    <m/>
    <s v="FJ"/>
    <s v="Fjernvarmeværk"/>
    <n v="353000"/>
    <n v="350030"/>
    <x v="8"/>
    <x v="3"/>
    <s v="fvv"/>
    <d v="2018-08-01T00:00:00"/>
    <m/>
    <n v="3.1"/>
    <n v="0"/>
    <n v="3.1"/>
    <x v="3010"/>
    <n v="2.3544"/>
    <n v="2.3472"/>
    <n v="0"/>
    <n v="0"/>
    <n v="1"/>
    <n v="0"/>
    <n v="0"/>
    <x v="0"/>
    <x v="0"/>
    <m/>
    <m/>
    <m/>
    <m/>
    <m/>
    <m/>
    <m/>
    <m/>
    <m/>
    <m/>
    <m/>
    <m/>
    <m/>
    <m/>
    <m/>
    <n v="2.3544"/>
    <m/>
    <m/>
    <s v="529960"/>
    <s v="6327506"/>
    <n v="0"/>
    <n v="2.3544"/>
    <n v="0"/>
  </r>
  <r>
    <n v="407"/>
    <x v="393"/>
    <s v=""/>
    <x v="968"/>
    <n v="2018"/>
    <n v="26832217"/>
    <x v="168"/>
    <x v="391"/>
    <x v="390"/>
    <n v="5881"/>
    <s v="Skårup Fyn"/>
    <n v="479"/>
    <n v="88"/>
    <x v="153"/>
    <m/>
    <s v="DC"/>
    <s v="Decentralt værk"/>
    <n v="353000"/>
    <n v="350030"/>
    <x v="342"/>
    <x v="0"/>
    <s v="fvv"/>
    <d v="1985-06-01T00:00:00"/>
    <m/>
    <n v="4.3"/>
    <n v="0"/>
    <n v="4.3"/>
    <x v="3011"/>
    <n v="1.2564"/>
    <n v="1.2564"/>
    <n v="0"/>
    <n v="0"/>
    <n v="1"/>
    <n v="0"/>
    <n v="0"/>
    <x v="0"/>
    <x v="0"/>
    <m/>
    <m/>
    <m/>
    <m/>
    <m/>
    <m/>
    <n v="1.1992464"/>
    <m/>
    <m/>
    <m/>
    <m/>
    <m/>
    <m/>
    <m/>
    <m/>
    <m/>
    <m/>
    <m/>
    <s v="608048,12"/>
    <s v="6106278,81"/>
    <n v="1.1992464"/>
    <n v="0"/>
    <n v="0"/>
  </r>
  <r>
    <n v="407"/>
    <x v="393"/>
    <s v=""/>
    <x v="969"/>
    <n v="2018"/>
    <n v="26832217"/>
    <x v="168"/>
    <x v="391"/>
    <x v="390"/>
    <n v="5881"/>
    <s v="Skårup Fyn"/>
    <n v="479"/>
    <n v="88"/>
    <x v="153"/>
    <m/>
    <s v="DC"/>
    <s v="Decentralt værk"/>
    <n v="353000"/>
    <n v="350030"/>
    <x v="544"/>
    <x v="1"/>
    <s v="kvt"/>
    <d v="1996-02-01T00:00:00"/>
    <m/>
    <n v="3.5"/>
    <n v="1.4"/>
    <n v="2"/>
    <x v="3012"/>
    <n v="11.098800000000001"/>
    <n v="11.098800000000001"/>
    <n v="8.0351999999999997"/>
    <n v="8.0351999999999997"/>
    <n v="0.27936757632543285"/>
    <n v="0.72063242367456715"/>
    <n v="0"/>
    <x v="0"/>
    <x v="0"/>
    <m/>
    <m/>
    <m/>
    <m/>
    <m/>
    <m/>
    <n v="19.864151999999997"/>
    <m/>
    <m/>
    <m/>
    <m/>
    <m/>
    <m/>
    <m/>
    <m/>
    <m/>
    <m/>
    <m/>
    <s v="608048,12"/>
    <s v="6106278,81"/>
    <n v="19.864151999999997"/>
    <n v="0"/>
    <n v="0"/>
  </r>
  <r>
    <n v="407"/>
    <x v="393"/>
    <s v=""/>
    <x v="970"/>
    <n v="2018"/>
    <n v="26832217"/>
    <x v="168"/>
    <x v="391"/>
    <x v="390"/>
    <n v="5881"/>
    <s v="Skårup Fyn"/>
    <n v="479"/>
    <n v="88"/>
    <x v="153"/>
    <m/>
    <s v="DC"/>
    <s v="Decentralt værk"/>
    <n v="353000"/>
    <n v="350030"/>
    <x v="116"/>
    <x v="0"/>
    <s v="fvv"/>
    <d v="2014-08-01T00:00:00"/>
    <m/>
    <n v="5"/>
    <n v="0"/>
    <n v="6"/>
    <x v="3013"/>
    <n v="23.619599999999998"/>
    <n v="23.619599999999998"/>
    <n v="0"/>
    <n v="0"/>
    <n v="1"/>
    <n v="0"/>
    <n v="0"/>
    <x v="0"/>
    <x v="0"/>
    <m/>
    <m/>
    <m/>
    <m/>
    <m/>
    <m/>
    <n v="22.377801599999998"/>
    <m/>
    <m/>
    <m/>
    <m/>
    <m/>
    <m/>
    <m/>
    <m/>
    <m/>
    <m/>
    <m/>
    <s v="608048,12"/>
    <s v="6106278,81"/>
    <n v="22.377801599999998"/>
    <n v="0"/>
    <n v="0"/>
  </r>
  <r>
    <n v="407"/>
    <x v="393"/>
    <s v=""/>
    <x v="971"/>
    <n v="2018"/>
    <n v="26832217"/>
    <x v="168"/>
    <x v="391"/>
    <x v="390"/>
    <n v="5881"/>
    <s v="Skårup Fyn"/>
    <n v="479"/>
    <n v="88"/>
    <x v="153"/>
    <m/>
    <s v="DC"/>
    <s v="Decentralt værk"/>
    <n v="353000"/>
    <n v="350030"/>
    <x v="12"/>
    <x v="4"/>
    <s v="fvv"/>
    <d v="2014-08-01T00:00:00"/>
    <m/>
    <n v="0.05"/>
    <n v="0"/>
    <n v="0.3"/>
    <x v="3014"/>
    <n v="2.2608000000000001"/>
    <n v="2.2608000000000001"/>
    <n v="0"/>
    <n v="0"/>
    <n v="1"/>
    <n v="0"/>
    <n v="0"/>
    <x v="0"/>
    <x v="0"/>
    <m/>
    <m/>
    <m/>
    <m/>
    <m/>
    <m/>
    <m/>
    <m/>
    <m/>
    <m/>
    <m/>
    <m/>
    <m/>
    <m/>
    <m/>
    <m/>
    <m/>
    <n v="0.41039999999999999"/>
    <s v="608048,12"/>
    <s v="6106278,81"/>
    <n v="0"/>
    <n v="0"/>
    <n v="0.41039999999999999"/>
  </r>
  <r>
    <n v="407"/>
    <x v="394"/>
    <s v=""/>
    <x v="972"/>
    <n v="2018"/>
    <n v="26832217"/>
    <x v="168"/>
    <x v="392"/>
    <x v="391"/>
    <n v="5881"/>
    <s v="Skårup Fyn"/>
    <n v="479"/>
    <n v="88"/>
    <x v="153"/>
    <m/>
    <s v="FJ"/>
    <s v="Fjernvarmeværk"/>
    <n v="353000"/>
    <n v="350030"/>
    <x v="545"/>
    <x v="3"/>
    <s v="fvv"/>
    <d v="2016-10-01T00:00:00"/>
    <m/>
    <n v="3.5"/>
    <n v="0"/>
    <n v="3.5"/>
    <x v="3015"/>
    <n v="9.3528000000000002"/>
    <n v="8.5608000000000004"/>
    <n v="0"/>
    <n v="0"/>
    <n v="1"/>
    <n v="0"/>
    <n v="0"/>
    <x v="0"/>
    <x v="0"/>
    <m/>
    <m/>
    <m/>
    <m/>
    <m/>
    <m/>
    <m/>
    <m/>
    <m/>
    <m/>
    <m/>
    <m/>
    <m/>
    <m/>
    <m/>
    <n v="9.3527999999999984"/>
    <m/>
    <m/>
    <s v="608125,52"/>
    <s v="6106024,08"/>
    <n v="0"/>
    <n v="9.3527999999999984"/>
    <n v="0"/>
  </r>
  <r>
    <n v="408"/>
    <x v="395"/>
    <s v=""/>
    <x v="973"/>
    <n v="2018"/>
    <n v="30990714"/>
    <x v="169"/>
    <x v="393"/>
    <x v="392"/>
    <n v="6780"/>
    <s v="Skærbæk"/>
    <n v="550"/>
    <n v="113"/>
    <x v="154"/>
    <m/>
    <s v="FJ"/>
    <s v="Fjernvarmeværk"/>
    <n v="353000"/>
    <n v="350030"/>
    <x v="382"/>
    <x v="0"/>
    <s v="fvv"/>
    <d v="1988-01-11T00:00:00"/>
    <m/>
    <n v="5.9"/>
    <n v="0"/>
    <n v="5"/>
    <x v="3016"/>
    <n v="0"/>
    <n v="0"/>
    <n v="0"/>
    <n v="0"/>
    <n v="1"/>
    <n v="0"/>
    <n v="0"/>
    <x v="0"/>
    <x v="0"/>
    <m/>
    <m/>
    <m/>
    <m/>
    <m/>
    <m/>
    <n v="3.2075999999999997E-3"/>
    <m/>
    <m/>
    <m/>
    <m/>
    <m/>
    <m/>
    <m/>
    <m/>
    <m/>
    <m/>
    <m/>
    <s v="485221"/>
    <s v="6112328"/>
    <n v="3.2075999999999997E-3"/>
    <n v="0"/>
    <n v="0"/>
  </r>
  <r>
    <n v="408"/>
    <x v="395"/>
    <s v=""/>
    <x v="974"/>
    <n v="2018"/>
    <n v="30990714"/>
    <x v="169"/>
    <x v="393"/>
    <x v="392"/>
    <n v="6780"/>
    <s v="Skærbæk"/>
    <n v="550"/>
    <n v="113"/>
    <x v="154"/>
    <m/>
    <s v="FJ"/>
    <s v="Fjernvarmeværk"/>
    <n v="353000"/>
    <n v="350030"/>
    <x v="546"/>
    <x v="0"/>
    <s v="fvv"/>
    <d v="1984-01-11T00:00:00"/>
    <d v="2018-12-31T00:00:00"/>
    <n v="6"/>
    <n v="0"/>
    <n v="5.8"/>
    <x v="21"/>
    <n v="0"/>
    <n v="0"/>
    <n v="0"/>
    <n v="0"/>
    <n v="1"/>
    <n v="0"/>
    <n v="0"/>
    <x v="0"/>
    <x v="0"/>
    <m/>
    <m/>
    <m/>
    <m/>
    <m/>
    <m/>
    <m/>
    <m/>
    <m/>
    <m/>
    <m/>
    <m/>
    <n v="0"/>
    <m/>
    <m/>
    <m/>
    <m/>
    <m/>
    <s v="485221"/>
    <s v="6112328"/>
    <n v="0"/>
    <n v="0"/>
    <n v="0"/>
  </r>
  <r>
    <n v="408"/>
    <x v="396"/>
    <s v=""/>
    <x v="975"/>
    <n v="2018"/>
    <n v="30990714"/>
    <x v="169"/>
    <x v="394"/>
    <x v="393"/>
    <n v="6780"/>
    <s v="Skærbæk"/>
    <n v="550"/>
    <n v="113"/>
    <x v="154"/>
    <m/>
    <s v="DC"/>
    <s v="Decentralt værk"/>
    <n v="353000"/>
    <n v="350030"/>
    <x v="547"/>
    <x v="1"/>
    <s v="kvt"/>
    <d v="1991-01-01T00:00:00"/>
    <m/>
    <n v="2.8"/>
    <n v="1"/>
    <n v="1.6"/>
    <x v="3017"/>
    <n v="0.50760000000000005"/>
    <n v="0.50760000000000005"/>
    <n v="0.31680000000000003"/>
    <n v="0.31319999999999998"/>
    <n v="0.27128427128427129"/>
    <n v="0.72871572871572865"/>
    <n v="0"/>
    <x v="0"/>
    <x v="0"/>
    <m/>
    <m/>
    <m/>
    <m/>
    <m/>
    <m/>
    <n v="0.93554999999999999"/>
    <m/>
    <m/>
    <m/>
    <m/>
    <m/>
    <m/>
    <m/>
    <m/>
    <m/>
    <m/>
    <m/>
    <s v="485582"/>
    <s v="6112714"/>
    <n v="0.93554999999999999"/>
    <n v="0"/>
    <n v="0"/>
  </r>
  <r>
    <n v="408"/>
    <x v="396"/>
    <s v=""/>
    <x v="976"/>
    <n v="2018"/>
    <n v="30990714"/>
    <x v="169"/>
    <x v="394"/>
    <x v="393"/>
    <n v="6780"/>
    <s v="Skærbæk"/>
    <n v="550"/>
    <n v="113"/>
    <x v="154"/>
    <m/>
    <s v="DC"/>
    <s v="Decentralt værk"/>
    <n v="353000"/>
    <n v="350030"/>
    <x v="548"/>
    <x v="1"/>
    <s v="kvt"/>
    <d v="1991-01-01T00:00:00"/>
    <m/>
    <n v="2.8"/>
    <n v="1"/>
    <n v="1.6"/>
    <x v="3018"/>
    <n v="0.4788"/>
    <n v="0.4788"/>
    <n v="0.29520000000000002"/>
    <n v="0.29520000000000002"/>
    <n v="0.27556999477867378"/>
    <n v="0.72443000522132617"/>
    <n v="0"/>
    <x v="0"/>
    <x v="0"/>
    <m/>
    <m/>
    <m/>
    <m/>
    <m/>
    <m/>
    <n v="0.86874480000000009"/>
    <m/>
    <m/>
    <m/>
    <m/>
    <m/>
    <m/>
    <m/>
    <m/>
    <m/>
    <m/>
    <m/>
    <s v="485582"/>
    <s v="6112714"/>
    <n v="0.86874480000000009"/>
    <n v="0"/>
    <n v="0"/>
  </r>
  <r>
    <n v="408"/>
    <x v="396"/>
    <s v=""/>
    <x v="977"/>
    <n v="2018"/>
    <n v="30990714"/>
    <x v="169"/>
    <x v="394"/>
    <x v="393"/>
    <n v="6780"/>
    <s v="Skærbæk"/>
    <n v="550"/>
    <n v="113"/>
    <x v="154"/>
    <m/>
    <s v="DC"/>
    <s v="Decentralt værk"/>
    <n v="353000"/>
    <n v="350030"/>
    <x v="549"/>
    <x v="1"/>
    <s v="kvt"/>
    <d v="1991-01-01T00:00:00"/>
    <m/>
    <n v="2.8"/>
    <n v="1"/>
    <n v="1.6"/>
    <x v="3019"/>
    <n v="0.46079999999999999"/>
    <n v="0.46079999999999999"/>
    <n v="0.28439999999999999"/>
    <n v="0.28439999999999999"/>
    <n v="0.26839107935150003"/>
    <n v="0.73160892064849992"/>
    <n v="0"/>
    <x v="0"/>
    <x v="0"/>
    <m/>
    <m/>
    <m/>
    <m/>
    <m/>
    <m/>
    <n v="0.85844880000000001"/>
    <m/>
    <m/>
    <m/>
    <m/>
    <m/>
    <m/>
    <m/>
    <m/>
    <m/>
    <m/>
    <m/>
    <s v="485582"/>
    <s v="6112714"/>
    <n v="0.85844880000000001"/>
    <n v="0"/>
    <n v="0"/>
  </r>
  <r>
    <n v="408"/>
    <x v="396"/>
    <s v=""/>
    <x v="978"/>
    <n v="2018"/>
    <n v="30990714"/>
    <x v="169"/>
    <x v="394"/>
    <x v="393"/>
    <n v="6780"/>
    <s v="Skærbæk"/>
    <n v="550"/>
    <n v="113"/>
    <x v="154"/>
    <m/>
    <s v="DC"/>
    <s v="Decentralt værk"/>
    <n v="353000"/>
    <n v="350030"/>
    <x v="550"/>
    <x v="1"/>
    <s v="kvt"/>
    <d v="1995-01-01T00:00:00"/>
    <m/>
    <n v="2.8"/>
    <n v="1.05"/>
    <n v="1.55"/>
    <x v="3020"/>
    <n v="0.50039999999999996"/>
    <n v="0.50039999999999996"/>
    <n v="0.30959999999999999"/>
    <n v="0.30599999999999999"/>
    <n v="0.27620466964729257"/>
    <n v="0.72379533035270738"/>
    <n v="0"/>
    <x v="0"/>
    <x v="0"/>
    <m/>
    <m/>
    <m/>
    <m/>
    <m/>
    <m/>
    <n v="0.90585000000000004"/>
    <m/>
    <m/>
    <m/>
    <m/>
    <m/>
    <m/>
    <m/>
    <m/>
    <m/>
    <m/>
    <m/>
    <s v="485582"/>
    <s v="6112714"/>
    <n v="0.90585000000000004"/>
    <n v="0"/>
    <n v="0"/>
  </r>
  <r>
    <n v="408"/>
    <x v="396"/>
    <s v=""/>
    <x v="979"/>
    <n v="2018"/>
    <n v="30990714"/>
    <x v="169"/>
    <x v="394"/>
    <x v="393"/>
    <n v="6780"/>
    <s v="Skærbæk"/>
    <n v="550"/>
    <n v="113"/>
    <x v="154"/>
    <m/>
    <s v="DC"/>
    <s v="Decentralt værk"/>
    <n v="353000"/>
    <n v="350030"/>
    <x v="3"/>
    <x v="0"/>
    <s v="fvv"/>
    <d v="2012-12-05T00:00:00"/>
    <m/>
    <n v="5.3"/>
    <n v="0"/>
    <n v="5.82"/>
    <x v="3021"/>
    <n v="107.4888"/>
    <n v="107.4888"/>
    <n v="0"/>
    <n v="0"/>
    <n v="1"/>
    <n v="0"/>
    <n v="0"/>
    <x v="0"/>
    <x v="0"/>
    <m/>
    <m/>
    <m/>
    <m/>
    <m/>
    <m/>
    <m/>
    <m/>
    <m/>
    <m/>
    <n v="103.874"/>
    <m/>
    <m/>
    <m/>
    <m/>
    <m/>
    <m/>
    <m/>
    <s v="485582"/>
    <s v="6112714"/>
    <n v="0"/>
    <n v="103.874"/>
    <n v="0"/>
  </r>
  <r>
    <n v="411"/>
    <x v="397"/>
    <s v=""/>
    <x v="980"/>
    <n v="2018"/>
    <n v="27736904"/>
    <x v="170"/>
    <x v="395"/>
    <x v="394"/>
    <n v="4200"/>
    <s v="Slagelse"/>
    <n v="330"/>
    <n v="35"/>
    <x v="90"/>
    <m/>
    <s v="DC"/>
    <s v="Decentralt værk"/>
    <n v="353000"/>
    <n v="350030"/>
    <x v="551"/>
    <x v="8"/>
    <s v="kvt"/>
    <d v="1990-01-01T00:00:00"/>
    <m/>
    <n v="44"/>
    <n v="10.9"/>
    <n v="28.1"/>
    <x v="3022"/>
    <n v="591.33276000000001"/>
    <n v="575.50391999999999"/>
    <n v="126.95544"/>
    <n v="109.91160000000001"/>
    <n v="0.38763022421602739"/>
    <n v="0.61236977578397256"/>
    <n v="0"/>
    <x v="0"/>
    <x v="0"/>
    <m/>
    <m/>
    <m/>
    <m/>
    <m/>
    <m/>
    <m/>
    <n v="403.11799999999999"/>
    <m/>
    <n v="359.63567999999998"/>
    <m/>
    <m/>
    <m/>
    <m/>
    <m/>
    <m/>
    <m/>
    <m/>
    <s v="648587,35"/>
    <s v="6143655,93"/>
    <n v="181.40309999999999"/>
    <n v="581.35058000000004"/>
    <n v="0"/>
  </r>
  <r>
    <n v="411"/>
    <x v="398"/>
    <s v=""/>
    <x v="981"/>
    <n v="2018"/>
    <n v="27736904"/>
    <x v="170"/>
    <x v="396"/>
    <x v="395"/>
    <n v="4220"/>
    <s v="Korsør"/>
    <n v="330"/>
    <n v="32"/>
    <x v="155"/>
    <m/>
    <s v="DC"/>
    <s v="Decentralt værk"/>
    <n v="353000"/>
    <n v="350030"/>
    <x v="552"/>
    <x v="1"/>
    <s v="kvt"/>
    <d v="1993-01-01T00:00:00"/>
    <m/>
    <n v="2.96"/>
    <n v="1.05"/>
    <n v="1.6"/>
    <x v="3023"/>
    <n v="0.99374399999999996"/>
    <n v="0.99374399999999996"/>
    <n v="0.58499999999999996"/>
    <n v="0.58499999999999996"/>
    <n v="0.29561946864745847"/>
    <n v="0.70438053135254153"/>
    <n v="0"/>
    <x v="0"/>
    <x v="0"/>
    <m/>
    <m/>
    <m/>
    <m/>
    <m/>
    <m/>
    <n v="1.6807824"/>
    <m/>
    <m/>
    <m/>
    <m/>
    <m/>
    <m/>
    <m/>
    <m/>
    <m/>
    <m/>
    <m/>
    <s v="637236,69"/>
    <s v="6133330,66"/>
    <n v="1.6807824"/>
    <n v="0"/>
    <n v="0"/>
  </r>
  <r>
    <n v="411"/>
    <x v="398"/>
    <s v=""/>
    <x v="982"/>
    <n v="2018"/>
    <n v="27736904"/>
    <x v="170"/>
    <x v="396"/>
    <x v="395"/>
    <n v="4220"/>
    <s v="Korsør"/>
    <n v="330"/>
    <n v="32"/>
    <x v="155"/>
    <m/>
    <s v="DC"/>
    <s v="Decentralt værk"/>
    <n v="353000"/>
    <n v="350030"/>
    <x v="552"/>
    <x v="1"/>
    <s v="kvt"/>
    <d v="1993-01-01T00:00:00"/>
    <m/>
    <n v="2.96"/>
    <n v="1.05"/>
    <n v="1.6"/>
    <x v="3023"/>
    <n v="0.99374399999999996"/>
    <n v="0.99374399999999996"/>
    <n v="0.58499999999999996"/>
    <n v="0.58499999999999996"/>
    <n v="0.29561946864745847"/>
    <n v="0.70438053135254153"/>
    <n v="0"/>
    <x v="0"/>
    <x v="0"/>
    <m/>
    <m/>
    <m/>
    <m/>
    <m/>
    <m/>
    <n v="1.6807824"/>
    <m/>
    <m/>
    <m/>
    <m/>
    <m/>
    <m/>
    <m/>
    <m/>
    <m/>
    <m/>
    <m/>
    <s v="637236,69"/>
    <s v="6133330,66"/>
    <n v="1.6807824"/>
    <n v="0"/>
    <n v="0"/>
  </r>
  <r>
    <n v="411"/>
    <x v="398"/>
    <s v=""/>
    <x v="983"/>
    <n v="2018"/>
    <n v="27736904"/>
    <x v="170"/>
    <x v="396"/>
    <x v="395"/>
    <n v="4220"/>
    <s v="Korsør"/>
    <n v="330"/>
    <n v="32"/>
    <x v="155"/>
    <m/>
    <s v="DC"/>
    <s v="Decentralt værk"/>
    <n v="353000"/>
    <n v="350030"/>
    <x v="553"/>
    <x v="0"/>
    <s v="fvv"/>
    <d v="1970-01-01T00:00:00"/>
    <m/>
    <n v="4.3"/>
    <n v="0"/>
    <n v="4.0999999999999996"/>
    <x v="3024"/>
    <n v="3.6827999999999999"/>
    <n v="3.6827999999999999"/>
    <n v="0"/>
    <n v="0"/>
    <n v="1"/>
    <n v="0"/>
    <n v="0"/>
    <x v="0"/>
    <x v="0"/>
    <m/>
    <m/>
    <m/>
    <n v="0"/>
    <m/>
    <m/>
    <n v="4.4912973599999999"/>
    <m/>
    <m/>
    <m/>
    <m/>
    <m/>
    <m/>
    <m/>
    <m/>
    <m/>
    <m/>
    <m/>
    <s v="637236,69"/>
    <s v="6133330,66"/>
    <n v="4.4912973599999999"/>
    <n v="0"/>
    <n v="0"/>
  </r>
  <r>
    <n v="411"/>
    <x v="398"/>
    <s v=""/>
    <x v="984"/>
    <n v="2018"/>
    <n v="27736904"/>
    <x v="170"/>
    <x v="396"/>
    <x v="395"/>
    <n v="4220"/>
    <s v="Korsør"/>
    <n v="330"/>
    <n v="32"/>
    <x v="155"/>
    <m/>
    <s v="DC"/>
    <s v="Decentralt værk"/>
    <n v="353000"/>
    <n v="350030"/>
    <x v="554"/>
    <x v="0"/>
    <s v="fvv"/>
    <d v="1971-01-01T00:00:00"/>
    <m/>
    <n v="5.52"/>
    <n v="0"/>
    <n v="4.8"/>
    <x v="3025"/>
    <n v="33.886800000000001"/>
    <n v="33.886800000000001"/>
    <n v="0"/>
    <n v="0"/>
    <n v="1"/>
    <n v="0"/>
    <n v="0"/>
    <x v="0"/>
    <x v="0"/>
    <m/>
    <m/>
    <m/>
    <n v="0"/>
    <m/>
    <m/>
    <n v="35.298750167999998"/>
    <m/>
    <m/>
    <m/>
    <m/>
    <m/>
    <m/>
    <m/>
    <m/>
    <m/>
    <m/>
    <m/>
    <s v="637236,69"/>
    <s v="6133330,66"/>
    <n v="35.298750167999998"/>
    <n v="0"/>
    <n v="0"/>
  </r>
  <r>
    <n v="411"/>
    <x v="398"/>
    <s v=""/>
    <x v="985"/>
    <n v="2018"/>
    <n v="27736904"/>
    <x v="170"/>
    <x v="396"/>
    <x v="395"/>
    <n v="4220"/>
    <s v="Korsør"/>
    <n v="330"/>
    <n v="32"/>
    <x v="155"/>
    <m/>
    <s v="DC"/>
    <s v="Decentralt værk"/>
    <n v="353000"/>
    <n v="350030"/>
    <x v="555"/>
    <x v="0"/>
    <s v="fvv"/>
    <d v="1975-01-01T00:00:00"/>
    <m/>
    <n v="6.95"/>
    <n v="0"/>
    <n v="7.5"/>
    <x v="3026"/>
    <n v="63.493200000000002"/>
    <n v="63.493200000000002"/>
    <n v="0"/>
    <n v="0"/>
    <n v="1"/>
    <n v="0"/>
    <n v="0"/>
    <x v="0"/>
    <x v="0"/>
    <m/>
    <m/>
    <m/>
    <m/>
    <m/>
    <m/>
    <n v="58.250642075999998"/>
    <m/>
    <m/>
    <m/>
    <m/>
    <m/>
    <m/>
    <m/>
    <m/>
    <m/>
    <m/>
    <m/>
    <s v="637236,69"/>
    <s v="6133330,66"/>
    <n v="58.250642075999998"/>
    <n v="0"/>
    <n v="0"/>
  </r>
  <r>
    <n v="411"/>
    <x v="398"/>
    <s v=""/>
    <x v="986"/>
    <n v="2018"/>
    <n v="27736904"/>
    <x v="170"/>
    <x v="396"/>
    <x v="395"/>
    <n v="4220"/>
    <s v="Korsør"/>
    <n v="330"/>
    <n v="32"/>
    <x v="155"/>
    <m/>
    <s v="DC"/>
    <s v="Decentralt værk"/>
    <n v="353000"/>
    <n v="350030"/>
    <x v="556"/>
    <x v="0"/>
    <s v="fvv"/>
    <d v="1971-01-01T00:00:00"/>
    <m/>
    <n v="2.65"/>
    <n v="0"/>
    <n v="2.4"/>
    <x v="3027"/>
    <n v="1.6055999999999999"/>
    <n v="1.6055999999999999"/>
    <n v="0"/>
    <n v="0"/>
    <n v="1"/>
    <n v="0"/>
    <n v="0"/>
    <x v="0"/>
    <x v="0"/>
    <m/>
    <m/>
    <m/>
    <m/>
    <m/>
    <m/>
    <n v="2.0851776000000002"/>
    <m/>
    <m/>
    <m/>
    <m/>
    <m/>
    <m/>
    <m/>
    <m/>
    <m/>
    <m/>
    <m/>
    <s v="637236,69"/>
    <s v="6133330,66"/>
    <n v="2.0851776000000002"/>
    <n v="0"/>
    <n v="0"/>
  </r>
  <r>
    <n v="411"/>
    <x v="398"/>
    <s v=""/>
    <x v="987"/>
    <n v="2018"/>
    <n v="27736904"/>
    <x v="170"/>
    <x v="396"/>
    <x v="395"/>
    <n v="4220"/>
    <s v="Korsør"/>
    <n v="330"/>
    <n v="32"/>
    <x v="155"/>
    <m/>
    <s v="DC"/>
    <s v="Decentralt værk"/>
    <n v="353000"/>
    <n v="350030"/>
    <x v="3"/>
    <x v="0"/>
    <s v="fvv"/>
    <d v="2008-12-03T00:00:00"/>
    <m/>
    <n v="2.91"/>
    <n v="0"/>
    <n v="2.5"/>
    <x v="3028"/>
    <n v="77.400000000000006"/>
    <n v="77.400000000000006"/>
    <n v="0"/>
    <n v="0"/>
    <n v="1"/>
    <n v="0"/>
    <n v="0"/>
    <x v="0"/>
    <x v="0"/>
    <m/>
    <m/>
    <m/>
    <m/>
    <m/>
    <m/>
    <m/>
    <m/>
    <m/>
    <m/>
    <n v="84.594899999999996"/>
    <m/>
    <m/>
    <m/>
    <m/>
    <m/>
    <m/>
    <m/>
    <s v="637236,69"/>
    <s v="6133330,66"/>
    <n v="0"/>
    <n v="84.594899999999996"/>
    <n v="0"/>
  </r>
  <r>
    <n v="411"/>
    <x v="398"/>
    <s v=""/>
    <x v="988"/>
    <n v="2018"/>
    <n v="27736904"/>
    <x v="170"/>
    <x v="396"/>
    <x v="395"/>
    <n v="4220"/>
    <s v="Korsør"/>
    <n v="330"/>
    <n v="32"/>
    <x v="155"/>
    <m/>
    <s v="DC"/>
    <s v="Decentralt værk"/>
    <n v="353000"/>
    <n v="350030"/>
    <x v="557"/>
    <x v="5"/>
    <s v="kvt"/>
    <d v="2009-01-05T00:00:00"/>
    <m/>
    <n v="0.68"/>
    <n v="0.28000000000000003"/>
    <n v="0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637236,69"/>
    <s v="6133330,66"/>
    <n v="0"/>
    <n v="0"/>
    <n v="0"/>
  </r>
  <r>
    <n v="411"/>
    <x v="398"/>
    <s v=""/>
    <x v="989"/>
    <n v="2018"/>
    <n v="27736904"/>
    <x v="170"/>
    <x v="396"/>
    <x v="395"/>
    <n v="4220"/>
    <s v="Korsør"/>
    <n v="330"/>
    <n v="32"/>
    <x v="155"/>
    <m/>
    <s v="DC"/>
    <s v="Decentralt værk"/>
    <n v="353000"/>
    <n v="350030"/>
    <x v="552"/>
    <x v="1"/>
    <s v="kvt"/>
    <d v="1993-01-01T00:00:00"/>
    <m/>
    <n v="2.96"/>
    <n v="1.05"/>
    <n v="1.6"/>
    <x v="3023"/>
    <n v="0.99374399999999996"/>
    <n v="0.99374399999999996"/>
    <n v="0.58499999999999996"/>
    <n v="0.58499999999999996"/>
    <n v="0.29561946864745847"/>
    <n v="0.70438053135254153"/>
    <n v="0"/>
    <x v="0"/>
    <x v="0"/>
    <m/>
    <m/>
    <m/>
    <m/>
    <m/>
    <m/>
    <n v="1.6807824"/>
    <m/>
    <m/>
    <m/>
    <m/>
    <m/>
    <m/>
    <m/>
    <m/>
    <m/>
    <m/>
    <m/>
    <s v="637236,69"/>
    <s v="6133330,66"/>
    <n v="1.6807824"/>
    <n v="0"/>
    <n v="0"/>
  </r>
  <r>
    <n v="411"/>
    <x v="398"/>
    <s v=""/>
    <x v="990"/>
    <n v="2018"/>
    <n v="27736904"/>
    <x v="170"/>
    <x v="396"/>
    <x v="395"/>
    <n v="4220"/>
    <s v="Korsør"/>
    <n v="330"/>
    <n v="32"/>
    <x v="155"/>
    <m/>
    <s v="DC"/>
    <s v="Decentralt værk"/>
    <n v="353000"/>
    <n v="350030"/>
    <x v="552"/>
    <x v="1"/>
    <s v="kvt"/>
    <d v="1993-01-01T00:00:00"/>
    <m/>
    <n v="2.96"/>
    <n v="1.05"/>
    <n v="1.6"/>
    <x v="3023"/>
    <n v="0.99374399999999996"/>
    <n v="0.99374399999999996"/>
    <n v="0.58499999999999996"/>
    <n v="0.58499999999999996"/>
    <n v="0.29561946864745847"/>
    <n v="0.70438053135254153"/>
    <n v="0"/>
    <x v="0"/>
    <x v="0"/>
    <m/>
    <m/>
    <m/>
    <m/>
    <m/>
    <m/>
    <n v="1.6807824"/>
    <m/>
    <m/>
    <m/>
    <m/>
    <m/>
    <m/>
    <m/>
    <m/>
    <m/>
    <m/>
    <m/>
    <s v="637236,69"/>
    <s v="6133330,66"/>
    <n v="1.6807824"/>
    <n v="0"/>
    <n v="0"/>
  </r>
  <r>
    <n v="411"/>
    <x v="398"/>
    <s v=""/>
    <x v="991"/>
    <n v="2018"/>
    <n v="27736904"/>
    <x v="170"/>
    <x v="396"/>
    <x v="395"/>
    <n v="4220"/>
    <s v="Korsør"/>
    <n v="330"/>
    <n v="32"/>
    <x v="155"/>
    <m/>
    <s v="DC"/>
    <s v="Decentralt værk"/>
    <n v="353000"/>
    <n v="350030"/>
    <x v="552"/>
    <x v="1"/>
    <s v="kvt"/>
    <d v="1993-01-01T00:00:00"/>
    <m/>
    <n v="2.96"/>
    <n v="1.05"/>
    <n v="1.6"/>
    <x v="3023"/>
    <n v="0.99374399999999996"/>
    <n v="0.99374399999999996"/>
    <n v="0.58499999999999996"/>
    <n v="0.58499999999999996"/>
    <n v="0.29561946864745847"/>
    <n v="0.70438053135254153"/>
    <n v="0"/>
    <x v="0"/>
    <x v="0"/>
    <m/>
    <m/>
    <m/>
    <m/>
    <m/>
    <m/>
    <n v="1.6807824"/>
    <m/>
    <m/>
    <m/>
    <m/>
    <m/>
    <m/>
    <m/>
    <m/>
    <m/>
    <m/>
    <m/>
    <s v="637236,69"/>
    <s v="6133330,66"/>
    <n v="1.6807824"/>
    <n v="0"/>
    <n v="0"/>
  </r>
  <r>
    <n v="411"/>
    <x v="398"/>
    <s v=""/>
    <x v="992"/>
    <n v="2018"/>
    <n v="27736904"/>
    <x v="170"/>
    <x v="396"/>
    <x v="395"/>
    <n v="4220"/>
    <s v="Korsør"/>
    <n v="330"/>
    <n v="32"/>
    <x v="155"/>
    <m/>
    <s v="DC"/>
    <s v="Decentralt værk"/>
    <n v="353000"/>
    <n v="350030"/>
    <x v="552"/>
    <x v="1"/>
    <s v="kvt"/>
    <d v="1993-01-01T00:00:00"/>
    <m/>
    <n v="2.96"/>
    <n v="1.05"/>
    <n v="1.6"/>
    <x v="3023"/>
    <n v="0.99374399999999996"/>
    <n v="0.99374399999999996"/>
    <n v="0.58499999999999996"/>
    <n v="0.58499999999999996"/>
    <n v="0.29561946864745847"/>
    <n v="0.70438053135254153"/>
    <n v="0"/>
    <x v="0"/>
    <x v="0"/>
    <m/>
    <m/>
    <m/>
    <m/>
    <m/>
    <m/>
    <n v="1.6807824"/>
    <m/>
    <m/>
    <m/>
    <m/>
    <m/>
    <m/>
    <m/>
    <m/>
    <m/>
    <m/>
    <m/>
    <s v="637236,69"/>
    <s v="6133330,66"/>
    <n v="1.6807824"/>
    <n v="0"/>
    <n v="0"/>
  </r>
  <r>
    <n v="411"/>
    <x v="399"/>
    <s v=""/>
    <x v="993"/>
    <n v="2018"/>
    <n v="27736904"/>
    <x v="170"/>
    <x v="397"/>
    <x v="396"/>
    <n v="4220"/>
    <s v="Korsør"/>
    <n v="330"/>
    <n v="32"/>
    <x v="155"/>
    <m/>
    <s v="FJ"/>
    <s v="Fjernvarmeværk"/>
    <n v="353000"/>
    <n v="350030"/>
    <x v="13"/>
    <x v="0"/>
    <s v="fvv"/>
    <d v="1980-01-01T00:00:00"/>
    <m/>
    <n v="5.8"/>
    <n v="0"/>
    <n v="5.8"/>
    <x v="3029"/>
    <n v="3.5999999999999997E-2"/>
    <n v="3.5999999999999997E-2"/>
    <n v="0"/>
    <n v="0"/>
    <n v="1"/>
    <n v="0"/>
    <n v="0"/>
    <x v="0"/>
    <x v="0"/>
    <m/>
    <m/>
    <m/>
    <m/>
    <m/>
    <m/>
    <n v="4.4999855999999998E-2"/>
    <m/>
    <m/>
    <m/>
    <m/>
    <m/>
    <m/>
    <m/>
    <m/>
    <m/>
    <m/>
    <m/>
    <s v="636033"/>
    <s v="6133672"/>
    <n v="4.4999855999999998E-2"/>
    <n v="0"/>
    <n v="0"/>
  </r>
  <r>
    <n v="411"/>
    <x v="399"/>
    <s v=""/>
    <x v="994"/>
    <n v="2018"/>
    <n v="27736904"/>
    <x v="170"/>
    <x v="397"/>
    <x v="396"/>
    <n v="4220"/>
    <s v="Korsør"/>
    <n v="330"/>
    <n v="32"/>
    <x v="155"/>
    <m/>
    <s v="FJ"/>
    <s v="Fjernvarmeværk"/>
    <n v="353000"/>
    <n v="350030"/>
    <x v="16"/>
    <x v="0"/>
    <s v="fvv"/>
    <d v="1980-01-01T00:00:00"/>
    <m/>
    <n v="5.8"/>
    <n v="0"/>
    <n v="5.8"/>
    <x v="3029"/>
    <n v="3.5999999999999997E-2"/>
    <n v="3.5999999999999997E-2"/>
    <n v="0"/>
    <n v="0"/>
    <n v="1"/>
    <n v="0"/>
    <n v="0"/>
    <x v="0"/>
    <x v="0"/>
    <m/>
    <m/>
    <m/>
    <m/>
    <m/>
    <m/>
    <n v="4.4999855999999998E-2"/>
    <m/>
    <m/>
    <m/>
    <m/>
    <m/>
    <m/>
    <m/>
    <m/>
    <m/>
    <m/>
    <m/>
    <s v="636033"/>
    <s v="6133672"/>
    <n v="4.4999855999999998E-2"/>
    <n v="0"/>
    <n v="0"/>
  </r>
  <r>
    <n v="411"/>
    <x v="400"/>
    <s v=""/>
    <x v="995"/>
    <n v="2018"/>
    <n v="27736904"/>
    <x v="170"/>
    <x v="398"/>
    <x v="397"/>
    <n v="4200"/>
    <s v="Slagelse"/>
    <n v="330"/>
    <n v="35"/>
    <x v="90"/>
    <m/>
    <s v="FJ"/>
    <s v="Fjernvarmeværk"/>
    <n v="353000"/>
    <n v="350030"/>
    <x v="558"/>
    <x v="0"/>
    <s v="fvv"/>
    <d v="1977-01-01T00:00:00"/>
    <m/>
    <n v="2.2999999999999998"/>
    <n v="0"/>
    <n v="2.2999999999999998"/>
    <x v="3030"/>
    <n v="2.1937319999999998"/>
    <n v="2.1937319999999998"/>
    <n v="0"/>
    <n v="0"/>
    <n v="1"/>
    <n v="0"/>
    <n v="0"/>
    <x v="0"/>
    <x v="0"/>
    <m/>
    <m/>
    <m/>
    <n v="0"/>
    <m/>
    <m/>
    <n v="2.3588357759999998"/>
    <m/>
    <m/>
    <m/>
    <m/>
    <m/>
    <m/>
    <m/>
    <m/>
    <m/>
    <m/>
    <m/>
    <s v="649138"/>
    <s v="6141021"/>
    <n v="2.3588357759999998"/>
    <n v="0"/>
    <n v="0"/>
  </r>
  <r>
    <n v="411"/>
    <x v="400"/>
    <s v=""/>
    <x v="996"/>
    <n v="2018"/>
    <n v="27736904"/>
    <x v="170"/>
    <x v="398"/>
    <x v="397"/>
    <n v="4200"/>
    <s v="Slagelse"/>
    <n v="330"/>
    <n v="35"/>
    <x v="90"/>
    <m/>
    <s v="FJ"/>
    <s v="Fjernvarmeværk"/>
    <n v="353000"/>
    <n v="350030"/>
    <x v="559"/>
    <x v="0"/>
    <s v="fvv"/>
    <d v="1978-01-01T00:00:00"/>
    <m/>
    <n v="4.5999999999999996"/>
    <n v="0"/>
    <n v="4.5999999999999996"/>
    <x v="3031"/>
    <n v="2.93004"/>
    <n v="2.93004"/>
    <n v="0"/>
    <n v="0"/>
    <n v="1"/>
    <n v="0"/>
    <n v="0"/>
    <x v="0"/>
    <x v="0"/>
    <m/>
    <m/>
    <m/>
    <n v="0"/>
    <m/>
    <m/>
    <n v="3.1848585119999999"/>
    <m/>
    <m/>
    <m/>
    <m/>
    <m/>
    <m/>
    <m/>
    <m/>
    <m/>
    <m/>
    <m/>
    <s v="649138"/>
    <s v="6141021"/>
    <n v="3.1848585119999999"/>
    <n v="0"/>
    <n v="0"/>
  </r>
  <r>
    <n v="411"/>
    <x v="400"/>
    <s v=""/>
    <x v="997"/>
    <n v="2018"/>
    <n v="27736904"/>
    <x v="170"/>
    <x v="398"/>
    <x v="397"/>
    <n v="4200"/>
    <s v="Slagelse"/>
    <n v="330"/>
    <n v="35"/>
    <x v="90"/>
    <m/>
    <s v="FJ"/>
    <s v="Fjernvarmeværk"/>
    <n v="353000"/>
    <n v="350030"/>
    <x v="560"/>
    <x v="0"/>
    <s v="fvv"/>
    <d v="1987-01-01T00:00:00"/>
    <m/>
    <n v="7.3"/>
    <n v="0"/>
    <n v="7.3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649138"/>
    <s v="6141021"/>
    <n v="0"/>
    <n v="0"/>
    <n v="0"/>
  </r>
  <r>
    <n v="411"/>
    <x v="400"/>
    <s v=""/>
    <x v="998"/>
    <n v="2018"/>
    <n v="27736904"/>
    <x v="170"/>
    <x v="398"/>
    <x v="397"/>
    <n v="4200"/>
    <s v="Slagelse"/>
    <n v="330"/>
    <n v="35"/>
    <x v="90"/>
    <m/>
    <s v="FJ"/>
    <s v="Fjernvarmeværk"/>
    <n v="353000"/>
    <n v="350030"/>
    <x v="561"/>
    <x v="0"/>
    <s v="fvv"/>
    <d v="1987-01-01T00:00:00"/>
    <m/>
    <n v="8"/>
    <n v="0"/>
    <n v="8"/>
    <x v="3032"/>
    <n v="10.21608"/>
    <n v="10.21608"/>
    <n v="0"/>
    <n v="0"/>
    <n v="1"/>
    <n v="0"/>
    <n v="0"/>
    <x v="0"/>
    <x v="0"/>
    <m/>
    <m/>
    <m/>
    <n v="0"/>
    <m/>
    <m/>
    <n v="10.532041344"/>
    <m/>
    <m/>
    <m/>
    <m/>
    <m/>
    <m/>
    <m/>
    <m/>
    <m/>
    <m/>
    <m/>
    <s v="649138"/>
    <s v="6141021"/>
    <n v="10.532041344"/>
    <n v="0"/>
    <n v="0"/>
  </r>
  <r>
    <n v="411"/>
    <x v="401"/>
    <s v=""/>
    <x v="999"/>
    <n v="2018"/>
    <n v="27736904"/>
    <x v="170"/>
    <x v="399"/>
    <x v="398"/>
    <n v="4200"/>
    <s v="Slagelse"/>
    <n v="330"/>
    <n v="35"/>
    <x v="90"/>
    <m/>
    <s v="FJ"/>
    <s v="Fjernvarmeværk"/>
    <n v="353000"/>
    <n v="350030"/>
    <x v="562"/>
    <x v="0"/>
    <s v="fvv"/>
    <d v="1972-01-01T00:00:00"/>
    <m/>
    <n v="2.2999999999999998"/>
    <n v="0"/>
    <n v="2.2999999999999998"/>
    <x v="3033"/>
    <n v="0.41904000000000002"/>
    <n v="0.41904000000000002"/>
    <n v="0"/>
    <n v="0"/>
    <n v="1"/>
    <n v="0"/>
    <n v="0"/>
    <x v="0"/>
    <x v="0"/>
    <m/>
    <m/>
    <m/>
    <n v="0"/>
    <m/>
    <m/>
    <n v="0.45557226000000001"/>
    <m/>
    <m/>
    <m/>
    <m/>
    <m/>
    <m/>
    <m/>
    <m/>
    <m/>
    <m/>
    <m/>
    <s v="650582"/>
    <s v="6142427"/>
    <n v="0.45557226000000001"/>
    <n v="0"/>
    <n v="0"/>
  </r>
  <r>
    <n v="411"/>
    <x v="401"/>
    <s v=""/>
    <x v="1000"/>
    <n v="2018"/>
    <n v="27736904"/>
    <x v="170"/>
    <x v="399"/>
    <x v="398"/>
    <n v="4200"/>
    <s v="Slagelse"/>
    <n v="330"/>
    <n v="35"/>
    <x v="90"/>
    <m/>
    <s v="FJ"/>
    <s v="Fjernvarmeværk"/>
    <n v="353000"/>
    <n v="350030"/>
    <x v="563"/>
    <x v="0"/>
    <s v="fvv"/>
    <d v="1967-01-01T00:00:00"/>
    <m/>
    <n v="3.6"/>
    <n v="0"/>
    <n v="3.6"/>
    <x v="3034"/>
    <n v="1.8162"/>
    <n v="1.8162"/>
    <n v="0"/>
    <n v="0"/>
    <n v="1"/>
    <n v="0"/>
    <n v="0"/>
    <x v="0"/>
    <x v="0"/>
    <m/>
    <m/>
    <m/>
    <m/>
    <m/>
    <m/>
    <n v="2.063879928"/>
    <m/>
    <m/>
    <m/>
    <m/>
    <m/>
    <m/>
    <m/>
    <m/>
    <m/>
    <m/>
    <m/>
    <s v="650582"/>
    <s v="6142427"/>
    <n v="2.063879928"/>
    <n v="0"/>
    <n v="0"/>
  </r>
  <r>
    <n v="411"/>
    <x v="401"/>
    <s v=""/>
    <x v="1001"/>
    <n v="2018"/>
    <n v="27736904"/>
    <x v="170"/>
    <x v="399"/>
    <x v="398"/>
    <n v="4200"/>
    <s v="Slagelse"/>
    <n v="330"/>
    <n v="35"/>
    <x v="90"/>
    <m/>
    <s v="FJ"/>
    <s v="Fjernvarmeværk"/>
    <n v="353000"/>
    <n v="350030"/>
    <x v="564"/>
    <x v="0"/>
    <s v="fvv"/>
    <d v="1985-01-01T00:00:00"/>
    <m/>
    <n v="4.5999999999999996"/>
    <n v="0"/>
    <n v="4.5999999999999996"/>
    <x v="3035"/>
    <n v="1.6454519999999999"/>
    <n v="1.6454519999999999"/>
    <n v="0"/>
    <n v="0"/>
    <n v="1"/>
    <n v="0"/>
    <n v="0"/>
    <x v="0"/>
    <x v="0"/>
    <m/>
    <m/>
    <m/>
    <m/>
    <m/>
    <m/>
    <n v="1.7320624199999999"/>
    <m/>
    <m/>
    <m/>
    <m/>
    <m/>
    <m/>
    <m/>
    <m/>
    <m/>
    <m/>
    <m/>
    <s v="650582"/>
    <s v="6142427"/>
    <n v="1.7320624199999999"/>
    <n v="0"/>
    <n v="0"/>
  </r>
  <r>
    <n v="411"/>
    <x v="402"/>
    <s v=""/>
    <x v="1002"/>
    <n v="2018"/>
    <n v="27736904"/>
    <x v="170"/>
    <x v="400"/>
    <x v="399"/>
    <n v="4200"/>
    <s v="Slagelse"/>
    <n v="330"/>
    <n v="35"/>
    <x v="90"/>
    <m/>
    <s v="FJ"/>
    <s v="Fjernvarmeværk"/>
    <n v="353000"/>
    <n v="350030"/>
    <x v="565"/>
    <x v="0"/>
    <s v="fvv"/>
    <d v="1963-01-01T00:00:00"/>
    <m/>
    <n v="5.3"/>
    <n v="0"/>
    <n v="5.3"/>
    <x v="3036"/>
    <n v="13.91328"/>
    <n v="13.91328"/>
    <n v="0"/>
    <n v="0"/>
    <n v="1"/>
    <n v="0"/>
    <n v="0"/>
    <x v="0"/>
    <x v="0"/>
    <m/>
    <m/>
    <m/>
    <m/>
    <m/>
    <m/>
    <n v="14.960508551999999"/>
    <m/>
    <m/>
    <m/>
    <m/>
    <m/>
    <m/>
    <m/>
    <m/>
    <m/>
    <m/>
    <m/>
    <s v="649529,32"/>
    <s v="6143696,21"/>
    <n v="14.960508551999999"/>
    <n v="0"/>
    <n v="0"/>
  </r>
  <r>
    <n v="411"/>
    <x v="402"/>
    <s v=""/>
    <x v="1003"/>
    <n v="2018"/>
    <n v="27736904"/>
    <x v="170"/>
    <x v="400"/>
    <x v="399"/>
    <n v="4200"/>
    <s v="Slagelse"/>
    <n v="330"/>
    <n v="35"/>
    <x v="90"/>
    <m/>
    <s v="FJ"/>
    <s v="Fjernvarmeværk"/>
    <n v="353000"/>
    <n v="350030"/>
    <x v="566"/>
    <x v="0"/>
    <s v="fvv"/>
    <d v="1963-01-01T00:00:00"/>
    <m/>
    <n v="7.3"/>
    <n v="0"/>
    <n v="7.3"/>
    <x v="3037"/>
    <n v="23.690159999999999"/>
    <n v="23.690159999999999"/>
    <n v="0"/>
    <n v="0"/>
    <n v="1"/>
    <n v="0"/>
    <n v="0"/>
    <x v="0"/>
    <x v="0"/>
    <m/>
    <m/>
    <m/>
    <m/>
    <m/>
    <m/>
    <n v="25.473290435999999"/>
    <m/>
    <m/>
    <m/>
    <m/>
    <m/>
    <m/>
    <m/>
    <m/>
    <m/>
    <m/>
    <m/>
    <s v="649529,32"/>
    <s v="6143696,21"/>
    <n v="25.473290435999999"/>
    <n v="0"/>
    <n v="0"/>
  </r>
  <r>
    <n v="411"/>
    <x v="403"/>
    <s v=""/>
    <x v="1004"/>
    <n v="2018"/>
    <n v="27736904"/>
    <x v="170"/>
    <x v="401"/>
    <x v="400"/>
    <n v="4200"/>
    <s v="Slagelse"/>
    <n v="330"/>
    <n v="35"/>
    <x v="90"/>
    <n v="1"/>
    <s v="FJ"/>
    <s v="Fjernvarmeværk"/>
    <n v="353000"/>
    <n v="350030"/>
    <x v="4"/>
    <x v="0"/>
    <s v="fvv"/>
    <d v="1979-01-01T00:00:00"/>
    <m/>
    <n v="7.3"/>
    <n v="0"/>
    <n v="6.9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648959,68"/>
    <s v="6142548,86"/>
    <n v="0"/>
    <n v="0"/>
    <n v="0"/>
  </r>
  <r>
    <n v="411"/>
    <x v="403"/>
    <s v=""/>
    <x v="1005"/>
    <n v="2018"/>
    <n v="27736904"/>
    <x v="170"/>
    <x v="401"/>
    <x v="400"/>
    <n v="4200"/>
    <s v="Slagelse"/>
    <n v="330"/>
    <n v="35"/>
    <x v="90"/>
    <n v="1"/>
    <s v="FJ"/>
    <s v="Fjernvarmeværk"/>
    <n v="353000"/>
    <n v="350030"/>
    <x v="410"/>
    <x v="0"/>
    <s v="fvv"/>
    <d v="1968-01-01T00:00:00"/>
    <m/>
    <n v="9.3000000000000007"/>
    <n v="0"/>
    <n v="8.8000000000000007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648959,68"/>
    <s v="6142548,86"/>
    <n v="0"/>
    <n v="0"/>
    <n v="0"/>
  </r>
  <r>
    <n v="411"/>
    <x v="403"/>
    <s v=""/>
    <x v="1006"/>
    <n v="2018"/>
    <n v="27736904"/>
    <x v="170"/>
    <x v="401"/>
    <x v="400"/>
    <n v="4200"/>
    <s v="Slagelse"/>
    <n v="330"/>
    <n v="35"/>
    <x v="90"/>
    <n v="1"/>
    <s v="FJ"/>
    <s v="Fjernvarmeværk"/>
    <n v="353000"/>
    <n v="350030"/>
    <x v="567"/>
    <x v="0"/>
    <s v="fvv"/>
    <d v="1987-01-01T00:00:00"/>
    <m/>
    <n v="16"/>
    <n v="0"/>
    <n v="15.2"/>
    <x v="3038"/>
    <n v="22.287240000000001"/>
    <n v="22.287240000000001"/>
    <n v="0"/>
    <n v="0"/>
    <n v="1"/>
    <n v="0"/>
    <n v="0"/>
    <x v="0"/>
    <x v="0"/>
    <m/>
    <m/>
    <m/>
    <m/>
    <m/>
    <m/>
    <n v="24.0624252"/>
    <m/>
    <m/>
    <m/>
    <m/>
    <m/>
    <m/>
    <m/>
    <m/>
    <m/>
    <m/>
    <m/>
    <s v="648959,68"/>
    <s v="6142548,86"/>
    <n v="24.0624252"/>
    <n v="0"/>
    <n v="0"/>
  </r>
  <r>
    <n v="411"/>
    <x v="403"/>
    <s v=""/>
    <x v="1007"/>
    <n v="2018"/>
    <n v="27736904"/>
    <x v="170"/>
    <x v="401"/>
    <x v="400"/>
    <n v="4200"/>
    <s v="Slagelse"/>
    <n v="330"/>
    <n v="35"/>
    <x v="90"/>
    <n v="1"/>
    <s v="FJ"/>
    <s v="Fjernvarmeværk"/>
    <n v="353000"/>
    <n v="350030"/>
    <x v="568"/>
    <x v="0"/>
    <s v="fvv"/>
    <d v="1987-01-01T00:00:00"/>
    <m/>
    <n v="16"/>
    <n v="0"/>
    <n v="15.2"/>
    <x v="3038"/>
    <n v="22.287240000000001"/>
    <n v="22.287240000000001"/>
    <n v="0"/>
    <n v="0"/>
    <n v="1"/>
    <n v="0"/>
    <n v="0"/>
    <x v="0"/>
    <x v="0"/>
    <m/>
    <m/>
    <m/>
    <m/>
    <m/>
    <m/>
    <n v="24.0624252"/>
    <m/>
    <m/>
    <m/>
    <m/>
    <m/>
    <m/>
    <m/>
    <m/>
    <m/>
    <m/>
    <m/>
    <s v="648959,68"/>
    <s v="6142548,86"/>
    <n v="24.0624252"/>
    <n v="0"/>
    <n v="0"/>
  </r>
  <r>
    <n v="411"/>
    <x v="404"/>
    <s v=""/>
    <x v="1008"/>
    <n v="2018"/>
    <n v="27736904"/>
    <x v="170"/>
    <x v="402"/>
    <x v="401"/>
    <n v="4200"/>
    <s v="Slagelse"/>
    <n v="330"/>
    <n v="35"/>
    <x v="90"/>
    <m/>
    <s v="FJ"/>
    <s v="Fjernvarmeværk"/>
    <n v="353000"/>
    <n v="350030"/>
    <x v="147"/>
    <x v="0"/>
    <s v="fvv"/>
    <d v="2015-01-01T00:00:00"/>
    <m/>
    <n v="12.5"/>
    <n v="0"/>
    <n v="14"/>
    <x v="3039"/>
    <n v="160.38684000000001"/>
    <n v="160.38684000000001"/>
    <n v="0"/>
    <n v="0"/>
    <n v="1"/>
    <n v="0"/>
    <n v="0"/>
    <x v="0"/>
    <x v="0"/>
    <m/>
    <m/>
    <m/>
    <m/>
    <m/>
    <m/>
    <m/>
    <m/>
    <m/>
    <m/>
    <n v="145.10780700000001"/>
    <m/>
    <m/>
    <m/>
    <m/>
    <m/>
    <m/>
    <m/>
    <s v="649932,93"/>
    <s v="6140089,39"/>
    <n v="0"/>
    <n v="145.10780700000001"/>
    <n v="0"/>
  </r>
  <r>
    <n v="413"/>
    <x v="405"/>
    <s v=""/>
    <x v="1009"/>
    <n v="2018"/>
    <n v="21445711"/>
    <x v="171"/>
    <x v="403"/>
    <x v="402"/>
    <n v="2765"/>
    <s v="Smørum"/>
    <n v="240"/>
    <n v="4"/>
    <x v="156"/>
    <n v="1"/>
    <s v="DC"/>
    <s v="Decentralt værk"/>
    <n v="353000"/>
    <n v="350030"/>
    <x v="14"/>
    <x v="1"/>
    <s v="kvt"/>
    <d v="1995-10-06T00:00:00"/>
    <m/>
    <n v="7.73"/>
    <n v="2.8"/>
    <n v="3.4"/>
    <x v="3040"/>
    <n v="0.74519999999999997"/>
    <n v="0.74519999999999997"/>
    <n v="0.61560000000000004"/>
    <n v="0.61560000000000004"/>
    <n v="0.22819875119060215"/>
    <n v="0.77180124880939782"/>
    <n v="0"/>
    <x v="0"/>
    <x v="0"/>
    <m/>
    <m/>
    <m/>
    <m/>
    <m/>
    <m/>
    <n v="1.6327871999999999"/>
    <m/>
    <m/>
    <m/>
    <m/>
    <m/>
    <m/>
    <m/>
    <m/>
    <m/>
    <m/>
    <m/>
    <s v="707639,73"/>
    <s v="6180927,81"/>
    <n v="1.6327871999999999"/>
    <n v="0"/>
    <n v="0"/>
  </r>
  <r>
    <n v="413"/>
    <x v="405"/>
    <s v=""/>
    <x v="1010"/>
    <n v="2018"/>
    <n v="21445711"/>
    <x v="171"/>
    <x v="403"/>
    <x v="402"/>
    <n v="2765"/>
    <s v="Smørum"/>
    <n v="240"/>
    <n v="4"/>
    <x v="156"/>
    <n v="1"/>
    <s v="DC"/>
    <s v="Decentralt værk"/>
    <n v="353000"/>
    <n v="350030"/>
    <x v="15"/>
    <x v="1"/>
    <s v="kvt"/>
    <d v="2000-02-03T00:00:00"/>
    <m/>
    <n v="8.1"/>
    <n v="3.1"/>
    <n v="3.8"/>
    <x v="3041"/>
    <n v="3.9923999999999999"/>
    <n v="3.9923999999999999"/>
    <n v="3.3228"/>
    <n v="3.3228"/>
    <n v="0.22825345560089524"/>
    <n v="0.77174654439910473"/>
    <n v="0"/>
    <x v="0"/>
    <x v="0"/>
    <m/>
    <m/>
    <m/>
    <m/>
    <m/>
    <m/>
    <n v="8.7455411999999999"/>
    <m/>
    <m/>
    <m/>
    <m/>
    <m/>
    <m/>
    <m/>
    <m/>
    <m/>
    <m/>
    <m/>
    <s v="707639,73"/>
    <s v="6180927,81"/>
    <n v="8.7455411999999999"/>
    <n v="0"/>
    <n v="0"/>
  </r>
  <r>
    <n v="413"/>
    <x v="405"/>
    <s v=""/>
    <x v="1011"/>
    <n v="2018"/>
    <n v="21445711"/>
    <x v="171"/>
    <x v="403"/>
    <x v="402"/>
    <n v="2765"/>
    <s v="Smørum"/>
    <n v="240"/>
    <n v="4"/>
    <x v="156"/>
    <n v="1"/>
    <s v="DC"/>
    <s v="Decentralt værk"/>
    <n v="353000"/>
    <n v="350030"/>
    <x v="200"/>
    <x v="1"/>
    <s v="kvt"/>
    <d v="2000-07-01T00:00:00"/>
    <m/>
    <n v="13.8"/>
    <n v="5.5"/>
    <n v="6.5"/>
    <x v="3042"/>
    <n v="2.0304000000000002"/>
    <n v="2.0304000000000002"/>
    <n v="1.7243999999999999"/>
    <n v="1.7243999999999999"/>
    <n v="0.22805312182080201"/>
    <n v="0.77194687817919805"/>
    <n v="0"/>
    <x v="0"/>
    <x v="0"/>
    <m/>
    <m/>
    <m/>
    <m/>
    <m/>
    <m/>
    <n v="4.4515944000000003"/>
    <m/>
    <m/>
    <m/>
    <m/>
    <m/>
    <m/>
    <m/>
    <m/>
    <m/>
    <m/>
    <m/>
    <s v="707639,73"/>
    <s v="6180927,81"/>
    <n v="4.4515944000000003"/>
    <n v="0"/>
    <n v="0"/>
  </r>
  <r>
    <n v="413"/>
    <x v="405"/>
    <s v=""/>
    <x v="1012"/>
    <n v="2018"/>
    <n v="21445711"/>
    <x v="171"/>
    <x v="403"/>
    <x v="402"/>
    <n v="2765"/>
    <s v="Smørum"/>
    <n v="240"/>
    <n v="4"/>
    <x v="156"/>
    <n v="1"/>
    <s v="DC"/>
    <s v="Decentralt værk"/>
    <n v="353000"/>
    <n v="350030"/>
    <x v="17"/>
    <x v="5"/>
    <s v="kvt"/>
    <d v="2007-07-01T00:00:00"/>
    <m/>
    <n v="0.56000000000000005"/>
    <n v="0"/>
    <n v="0"/>
    <x v="3043"/>
    <n v="0"/>
    <n v="0"/>
    <n v="0"/>
    <n v="0"/>
    <n v="1"/>
    <n v="0"/>
    <n v="0"/>
    <x v="0"/>
    <x v="0"/>
    <m/>
    <m/>
    <m/>
    <n v="4.1071150000000003E-4"/>
    <m/>
    <m/>
    <m/>
    <m/>
    <m/>
    <m/>
    <m/>
    <m/>
    <m/>
    <m/>
    <m/>
    <m/>
    <m/>
    <m/>
    <s v="707639,73"/>
    <s v="6180927,81"/>
    <n v="4.1071150000000003E-4"/>
    <n v="0"/>
    <n v="0"/>
  </r>
  <r>
    <n v="413"/>
    <x v="405"/>
    <s v=""/>
    <x v="1013"/>
    <n v="2018"/>
    <n v="21445711"/>
    <x v="171"/>
    <x v="403"/>
    <x v="402"/>
    <n v="2765"/>
    <s v="Smørum"/>
    <n v="240"/>
    <n v="4"/>
    <x v="156"/>
    <n v="1"/>
    <s v="DC"/>
    <s v="Decentralt værk"/>
    <n v="353000"/>
    <n v="350030"/>
    <x v="16"/>
    <x v="0"/>
    <s v="fvv"/>
    <d v="2010-01-01T00:00:00"/>
    <m/>
    <n v="8.5"/>
    <n v="0"/>
    <n v="8.5"/>
    <x v="3044"/>
    <n v="73.508399999999995"/>
    <n v="73.508399999999995"/>
    <n v="0"/>
    <n v="0"/>
    <n v="1"/>
    <n v="0"/>
    <n v="0"/>
    <x v="0"/>
    <x v="0"/>
    <m/>
    <m/>
    <m/>
    <m/>
    <m/>
    <m/>
    <n v="70.514967600000006"/>
    <m/>
    <m/>
    <m/>
    <m/>
    <m/>
    <m/>
    <m/>
    <m/>
    <m/>
    <m/>
    <m/>
    <s v="707639,73"/>
    <s v="6180927,81"/>
    <n v="70.514967600000006"/>
    <n v="0"/>
    <n v="0"/>
  </r>
  <r>
    <n v="413"/>
    <x v="405"/>
    <s v=""/>
    <x v="1014"/>
    <n v="2018"/>
    <n v="21445711"/>
    <x v="171"/>
    <x v="403"/>
    <x v="402"/>
    <n v="2765"/>
    <s v="Smørum"/>
    <n v="240"/>
    <n v="4"/>
    <x v="156"/>
    <n v="1"/>
    <s v="DC"/>
    <s v="Decentralt værk"/>
    <n v="353000"/>
    <n v="350030"/>
    <x v="13"/>
    <x v="0"/>
    <s v="fvv"/>
    <d v="2013-05-31T00:00:00"/>
    <m/>
    <n v="10"/>
    <n v="0"/>
    <n v="9.3000000000000007"/>
    <x v="3045"/>
    <n v="60.181199999999997"/>
    <n v="60.181199999999997"/>
    <n v="0"/>
    <n v="0"/>
    <n v="1"/>
    <n v="0"/>
    <n v="0"/>
    <x v="0"/>
    <x v="0"/>
    <m/>
    <m/>
    <m/>
    <m/>
    <m/>
    <m/>
    <n v="57.730503599999999"/>
    <m/>
    <m/>
    <m/>
    <m/>
    <m/>
    <m/>
    <m/>
    <m/>
    <m/>
    <m/>
    <m/>
    <s v="707639,73"/>
    <s v="6180927,81"/>
    <n v="57.730503599999999"/>
    <n v="0"/>
    <n v="0"/>
  </r>
  <r>
    <n v="413"/>
    <x v="405"/>
    <s v=""/>
    <x v="1015"/>
    <n v="2018"/>
    <n v="21445711"/>
    <x v="171"/>
    <x v="403"/>
    <x v="402"/>
    <n v="2765"/>
    <s v="Smørum"/>
    <n v="240"/>
    <n v="4"/>
    <x v="156"/>
    <n v="1"/>
    <s v="DC"/>
    <s v="Decentralt værk"/>
    <n v="353000"/>
    <n v="350030"/>
    <x v="7"/>
    <x v="2"/>
    <s v="fvv"/>
    <d v="2012-03-01T00:00:00"/>
    <m/>
    <n v="10"/>
    <n v="0"/>
    <n v="10"/>
    <x v="3046"/>
    <n v="8.5068000000000001"/>
    <n v="8.5068000000000001"/>
    <n v="0"/>
    <n v="0"/>
    <n v="1"/>
    <n v="0"/>
    <n v="0"/>
    <x v="0"/>
    <x v="0"/>
    <m/>
    <m/>
    <m/>
    <m/>
    <m/>
    <m/>
    <m/>
    <m/>
    <m/>
    <m/>
    <m/>
    <m/>
    <m/>
    <m/>
    <m/>
    <m/>
    <m/>
    <n v="8.539200000000001"/>
    <s v="707639,73"/>
    <s v="6180927,81"/>
    <n v="0"/>
    <n v="0"/>
    <n v="8.539200000000001"/>
  </r>
  <r>
    <n v="413"/>
    <x v="1285"/>
    <s v=""/>
    <x v="2886"/>
    <n v="2018"/>
    <n v="21445711"/>
    <x v="171"/>
    <x v="1282"/>
    <x v="1239"/>
    <n v="2765"/>
    <s v="Smørum"/>
    <n v="240"/>
    <n v="4"/>
    <x v="156"/>
    <m/>
    <s v="FJ"/>
    <s v="Fjernvarmeværk"/>
    <n v="353000"/>
    <n v="350030"/>
    <x v="1462"/>
    <x v="3"/>
    <s v="fvv"/>
    <d v="2018-03-01T00:00:00"/>
    <m/>
    <n v="7.9"/>
    <n v="0"/>
    <n v="7.9"/>
    <x v="3047"/>
    <n v="20.534400000000002"/>
    <n v="20.534400000000002"/>
    <n v="0"/>
    <n v="0"/>
    <n v="1"/>
    <n v="0"/>
    <n v="0"/>
    <x v="0"/>
    <x v="0"/>
    <m/>
    <m/>
    <m/>
    <m/>
    <m/>
    <m/>
    <m/>
    <m/>
    <m/>
    <m/>
    <m/>
    <m/>
    <m/>
    <m/>
    <m/>
    <n v="20.534400000000002"/>
    <m/>
    <m/>
    <s v="706895,57"/>
    <s v="6179708,88"/>
    <n v="0"/>
    <n v="20.534400000000002"/>
    <n v="0"/>
  </r>
  <r>
    <n v="414"/>
    <x v="406"/>
    <s v=""/>
    <x v="1016"/>
    <n v="2018"/>
    <n v="52443016"/>
    <x v="172"/>
    <x v="404"/>
    <x v="403"/>
    <n v="7752"/>
    <s v="Snedsted"/>
    <n v="787"/>
    <n v="262"/>
    <x v="157"/>
    <m/>
    <s v="DC"/>
    <s v="Decentralt værk"/>
    <n v="353000"/>
    <n v="350030"/>
    <x v="428"/>
    <x v="0"/>
    <s v="fvv"/>
    <d v="1988-12-01T00:00:00"/>
    <m/>
    <n v="4.5"/>
    <n v="0"/>
    <n v="4.0999999999999996"/>
    <x v="3048"/>
    <n v="9.8344799999999992"/>
    <n v="9.8344799999999992"/>
    <n v="0"/>
    <n v="0"/>
    <n v="1"/>
    <n v="0"/>
    <n v="0"/>
    <x v="0"/>
    <x v="0"/>
    <m/>
    <m/>
    <m/>
    <m/>
    <m/>
    <m/>
    <n v="9.5558364000000005"/>
    <m/>
    <m/>
    <m/>
    <m/>
    <m/>
    <m/>
    <m/>
    <m/>
    <m/>
    <m/>
    <m/>
    <s v="471160"/>
    <s v="6305801"/>
    <n v="9.5558364000000005"/>
    <n v="0"/>
    <n v="0"/>
  </r>
  <r>
    <n v="414"/>
    <x v="406"/>
    <s v=""/>
    <x v="1017"/>
    <n v="2018"/>
    <n v="52443016"/>
    <x v="172"/>
    <x v="404"/>
    <x v="403"/>
    <n v="7752"/>
    <s v="Snedsted"/>
    <n v="787"/>
    <n v="262"/>
    <x v="157"/>
    <m/>
    <s v="DC"/>
    <s v="Decentralt værk"/>
    <n v="353000"/>
    <n v="350030"/>
    <x v="569"/>
    <x v="0"/>
    <s v="fvv"/>
    <d v="2012-01-01T00:00:00"/>
    <m/>
    <n v="4"/>
    <n v="0"/>
    <n v="4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471160"/>
    <s v="6305801"/>
    <n v="0"/>
    <n v="0"/>
    <n v="0"/>
  </r>
  <r>
    <n v="414"/>
    <x v="406"/>
    <s v=""/>
    <x v="1018"/>
    <n v="2018"/>
    <n v="52443016"/>
    <x v="172"/>
    <x v="404"/>
    <x v="403"/>
    <n v="7752"/>
    <s v="Snedsted"/>
    <n v="787"/>
    <n v="262"/>
    <x v="157"/>
    <m/>
    <s v="DC"/>
    <s v="Decentralt værk"/>
    <n v="353000"/>
    <n v="350030"/>
    <x v="570"/>
    <x v="1"/>
    <s v="kvt"/>
    <d v="1996-01-01T00:00:00"/>
    <m/>
    <n v="2.9"/>
    <n v="1.03"/>
    <n v="1.5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471160"/>
    <s v="6305801"/>
    <n v="0"/>
    <n v="0"/>
    <n v="0"/>
  </r>
  <r>
    <n v="414"/>
    <x v="406"/>
    <s v=""/>
    <x v="1019"/>
    <n v="2018"/>
    <n v="52443016"/>
    <x v="172"/>
    <x v="404"/>
    <x v="403"/>
    <n v="7752"/>
    <s v="Snedsted"/>
    <n v="787"/>
    <n v="262"/>
    <x v="157"/>
    <m/>
    <s v="DC"/>
    <s v="Decentralt værk"/>
    <n v="353000"/>
    <n v="350030"/>
    <x v="79"/>
    <x v="1"/>
    <s v="kvt"/>
    <d v="2007-04-15T00:00:00"/>
    <m/>
    <n v="7.26"/>
    <n v="3.03"/>
    <n v="4"/>
    <x v="3049"/>
    <n v="21.3858"/>
    <n v="21.3858"/>
    <n v="16.419492000000002"/>
    <n v="16.419492000000002"/>
    <n v="0.26614630632115954"/>
    <n v="0.73385369367884046"/>
    <n v="0"/>
    <x v="0"/>
    <x v="0"/>
    <m/>
    <m/>
    <m/>
    <m/>
    <m/>
    <m/>
    <n v="40.176773999999995"/>
    <m/>
    <m/>
    <m/>
    <m/>
    <m/>
    <m/>
    <m/>
    <m/>
    <m/>
    <m/>
    <m/>
    <s v="471160"/>
    <s v="6305801"/>
    <n v="40.176773999999995"/>
    <n v="0"/>
    <n v="0"/>
  </r>
  <r>
    <n v="414"/>
    <x v="406"/>
    <s v=""/>
    <x v="1020"/>
    <n v="2018"/>
    <n v="52443016"/>
    <x v="172"/>
    <x v="404"/>
    <x v="403"/>
    <n v="7752"/>
    <s v="Snedsted"/>
    <n v="787"/>
    <n v="262"/>
    <x v="157"/>
    <m/>
    <s v="DC"/>
    <s v="Decentralt værk"/>
    <n v="353000"/>
    <n v="350030"/>
    <x v="57"/>
    <x v="2"/>
    <s v="fvv"/>
    <d v="2011-04-01T00:00:00"/>
    <m/>
    <n v="6"/>
    <n v="0"/>
    <n v="6"/>
    <x v="3050"/>
    <n v="8.7019199999999994"/>
    <n v="8.7019199999999994"/>
    <n v="0"/>
    <n v="0"/>
    <n v="1"/>
    <n v="0"/>
    <n v="0"/>
    <x v="0"/>
    <x v="0"/>
    <m/>
    <m/>
    <m/>
    <m/>
    <m/>
    <m/>
    <m/>
    <m/>
    <m/>
    <m/>
    <m/>
    <m/>
    <m/>
    <m/>
    <m/>
    <m/>
    <m/>
    <n v="8.7019199999999994"/>
    <s v="471160"/>
    <s v="6305801"/>
    <n v="0"/>
    <n v="0"/>
    <n v="8.7019199999999994"/>
  </r>
  <r>
    <n v="414"/>
    <x v="406"/>
    <s v=""/>
    <x v="1021"/>
    <n v="2018"/>
    <n v="52443016"/>
    <x v="172"/>
    <x v="404"/>
    <x v="403"/>
    <n v="7752"/>
    <s v="Snedsted"/>
    <n v="787"/>
    <n v="262"/>
    <x v="157"/>
    <m/>
    <s v="DC"/>
    <s v="Decentralt værk"/>
    <n v="353000"/>
    <n v="350030"/>
    <x v="408"/>
    <x v="3"/>
    <s v="fvv"/>
    <d v="2015-07-01T00:00:00"/>
    <m/>
    <n v="4"/>
    <n v="0"/>
    <n v="4"/>
    <x v="3051"/>
    <n v="11.69712"/>
    <n v="11.69712"/>
    <n v="0"/>
    <n v="0"/>
    <n v="1"/>
    <n v="0"/>
    <n v="0"/>
    <x v="0"/>
    <x v="0"/>
    <m/>
    <m/>
    <m/>
    <m/>
    <m/>
    <m/>
    <m/>
    <m/>
    <m/>
    <m/>
    <m/>
    <m/>
    <m/>
    <m/>
    <m/>
    <n v="11.69712"/>
    <m/>
    <m/>
    <s v="471160"/>
    <s v="6305801"/>
    <n v="0"/>
    <n v="11.69712"/>
    <n v="0"/>
  </r>
  <r>
    <n v="415"/>
    <x v="407"/>
    <s v=""/>
    <x v="1022"/>
    <n v="2018"/>
    <n v="23104113"/>
    <x v="173"/>
    <x v="405"/>
    <x v="404"/>
    <n v="4622"/>
    <s v="Havdrup"/>
    <n v="269"/>
    <n v="339"/>
    <x v="158"/>
    <m/>
    <s v="DC"/>
    <s v="Decentralt værk"/>
    <n v="353000"/>
    <n v="350030"/>
    <x v="571"/>
    <x v="0"/>
    <s v="fvv"/>
    <d v="1991-02-01T00:00:00"/>
    <m/>
    <n v="1"/>
    <n v="0"/>
    <n v="1"/>
    <x v="3052"/>
    <n v="7.9127999999999998"/>
    <n v="7.9127999999999998"/>
    <n v="0"/>
    <n v="0"/>
    <n v="1"/>
    <n v="0"/>
    <n v="0"/>
    <x v="0"/>
    <x v="0"/>
    <m/>
    <m/>
    <m/>
    <m/>
    <m/>
    <m/>
    <n v="8.3246327999999998"/>
    <m/>
    <m/>
    <m/>
    <m/>
    <m/>
    <m/>
    <m/>
    <m/>
    <m/>
    <m/>
    <m/>
    <s v="696467,37"/>
    <s v="6159646,92"/>
    <n v="8.3246327999999998"/>
    <n v="0"/>
    <n v="0"/>
  </r>
  <r>
    <n v="415"/>
    <x v="407"/>
    <s v=""/>
    <x v="1023"/>
    <n v="2018"/>
    <n v="23104113"/>
    <x v="173"/>
    <x v="405"/>
    <x v="404"/>
    <n v="4622"/>
    <s v="Havdrup"/>
    <n v="269"/>
    <n v="339"/>
    <x v="158"/>
    <m/>
    <s v="DC"/>
    <s v="Decentralt værk"/>
    <n v="353000"/>
    <n v="350030"/>
    <x v="572"/>
    <x v="1"/>
    <s v="kvt"/>
    <d v="1997-05-01T00:00:00"/>
    <d v="2019-12-20T00:00:00"/>
    <n v="1.6"/>
    <n v="0.6"/>
    <n v="0.99"/>
    <x v="3053"/>
    <n v="0.95040000000000002"/>
    <n v="0.95040000000000002"/>
    <n v="0.63"/>
    <n v="0.63"/>
    <n v="0.26669037247755356"/>
    <n v="0.73330962752244644"/>
    <n v="0"/>
    <x v="0"/>
    <x v="0"/>
    <m/>
    <m/>
    <m/>
    <m/>
    <m/>
    <m/>
    <n v="1.7818415999999999"/>
    <m/>
    <m/>
    <m/>
    <m/>
    <m/>
    <m/>
    <m/>
    <m/>
    <m/>
    <m/>
    <m/>
    <s v="696467,37"/>
    <s v="6159646,92"/>
    <n v="1.7818415999999999"/>
    <n v="0"/>
    <n v="0"/>
  </r>
  <r>
    <n v="415"/>
    <x v="407"/>
    <s v=""/>
    <x v="2887"/>
    <n v="2018"/>
    <n v="23104113"/>
    <x v="173"/>
    <x v="405"/>
    <x v="404"/>
    <n v="4622"/>
    <s v="Havdrup"/>
    <n v="269"/>
    <n v="339"/>
    <x v="158"/>
    <m/>
    <s v="DC"/>
    <s v="Decentralt værk"/>
    <n v="353000"/>
    <n v="350030"/>
    <x v="1463"/>
    <x v="0"/>
    <s v="fvv"/>
    <d v="2018-11-01T00:00:00"/>
    <m/>
    <n v="2"/>
    <n v="0"/>
    <n v="2"/>
    <x v="3054"/>
    <n v="4.3380000000000001"/>
    <n v="4.3380000000000001"/>
    <n v="0"/>
    <n v="0"/>
    <n v="1"/>
    <n v="0"/>
    <n v="0"/>
    <x v="0"/>
    <x v="0"/>
    <m/>
    <m/>
    <m/>
    <m/>
    <m/>
    <m/>
    <n v="4.5638999999999994"/>
    <m/>
    <m/>
    <m/>
    <m/>
    <m/>
    <m/>
    <m/>
    <m/>
    <m/>
    <m/>
    <m/>
    <s v="696467,37"/>
    <s v="6159646,92"/>
    <n v="4.5638999999999994"/>
    <n v="0"/>
    <n v="0"/>
  </r>
  <r>
    <n v="415"/>
    <x v="408"/>
    <s v=""/>
    <x v="1024"/>
    <n v="2018"/>
    <n v="23104113"/>
    <x v="173"/>
    <x v="406"/>
    <x v="405"/>
    <n v="4622"/>
    <s v="Havdrup"/>
    <n v="269"/>
    <n v="339"/>
    <x v="158"/>
    <m/>
    <s v="FJ"/>
    <s v="Fjernvarmeværk"/>
    <n v="353000"/>
    <n v="350030"/>
    <x v="573"/>
    <x v="3"/>
    <s v="fvv"/>
    <d v="2016-12-31T00:00:00"/>
    <m/>
    <n v="1.9"/>
    <n v="0"/>
    <n v="1.9"/>
    <x v="3055"/>
    <n v="3.4668000000000001"/>
    <n v="3.4668000000000001"/>
    <n v="0"/>
    <n v="0"/>
    <n v="1"/>
    <n v="0"/>
    <n v="0"/>
    <x v="0"/>
    <x v="0"/>
    <m/>
    <m/>
    <m/>
    <m/>
    <m/>
    <m/>
    <m/>
    <m/>
    <m/>
    <m/>
    <m/>
    <m/>
    <m/>
    <m/>
    <m/>
    <n v="3.4670000000000001"/>
    <m/>
    <m/>
    <s v="696596,53"/>
    <s v="6159038,41"/>
    <n v="0"/>
    <n v="3.4670000000000001"/>
    <n v="0"/>
  </r>
  <r>
    <n v="418"/>
    <x v="409"/>
    <s v=""/>
    <x v="1025"/>
    <n v="2018"/>
    <n v="37325813"/>
    <x v="174"/>
    <x v="407"/>
    <x v="406"/>
    <n v="6971"/>
    <s v="Spjald"/>
    <n v="760"/>
    <n v="191"/>
    <x v="159"/>
    <m/>
    <s v="DC"/>
    <s v="Decentralt værk"/>
    <n v="351100"/>
    <n v="350010"/>
    <x v="54"/>
    <x v="1"/>
    <s v="kvt"/>
    <d v="1994-05-01T00:00:00"/>
    <m/>
    <n v="7.8"/>
    <n v="3.06"/>
    <n v="4.0999999999999996"/>
    <x v="3056"/>
    <n v="5.7096"/>
    <n v="5.7096"/>
    <n v="4.3415999999999997"/>
    <n v="4.3415999999999997"/>
    <n v="0.27363859622364939"/>
    <n v="0.72636140377635061"/>
    <n v="0"/>
    <x v="0"/>
    <x v="0"/>
    <m/>
    <m/>
    <m/>
    <m/>
    <m/>
    <m/>
    <n v="10.432738799999999"/>
    <m/>
    <m/>
    <m/>
    <m/>
    <m/>
    <m/>
    <m/>
    <m/>
    <m/>
    <m/>
    <m/>
    <s v="469825"/>
    <s v="6220680"/>
    <n v="10.432738799999999"/>
    <n v="0"/>
    <n v="0"/>
  </r>
  <r>
    <n v="418"/>
    <x v="409"/>
    <s v=""/>
    <x v="1026"/>
    <n v="2018"/>
    <n v="37325813"/>
    <x v="174"/>
    <x v="407"/>
    <x v="406"/>
    <n v="6971"/>
    <s v="Spjald"/>
    <n v="760"/>
    <n v="191"/>
    <x v="159"/>
    <m/>
    <s v="DC"/>
    <s v="Decentralt værk"/>
    <n v="351100"/>
    <n v="350010"/>
    <x v="428"/>
    <x v="0"/>
    <s v="fvv"/>
    <d v="1988-10-01T00:00:00"/>
    <m/>
    <n v="7.5"/>
    <n v="0"/>
    <n v="7.15"/>
    <x v="3057"/>
    <n v="3.3660000000000001"/>
    <n v="3.3660000000000001"/>
    <n v="0"/>
    <n v="0"/>
    <n v="1"/>
    <n v="0"/>
    <n v="0"/>
    <x v="0"/>
    <x v="0"/>
    <m/>
    <m/>
    <m/>
    <m/>
    <m/>
    <m/>
    <n v="3.2793155999999999"/>
    <m/>
    <m/>
    <m/>
    <m/>
    <m/>
    <m/>
    <m/>
    <m/>
    <m/>
    <m/>
    <m/>
    <s v="469825"/>
    <s v="6220680"/>
    <n v="3.2793155999999999"/>
    <n v="0"/>
    <n v="0"/>
  </r>
  <r>
    <n v="418"/>
    <x v="409"/>
    <s v=""/>
    <x v="1027"/>
    <n v="2018"/>
    <n v="37325813"/>
    <x v="174"/>
    <x v="407"/>
    <x v="406"/>
    <n v="6971"/>
    <s v="Spjald"/>
    <n v="760"/>
    <n v="191"/>
    <x v="159"/>
    <m/>
    <s v="DC"/>
    <s v="Decentralt værk"/>
    <n v="351100"/>
    <n v="350010"/>
    <x v="384"/>
    <x v="1"/>
    <s v="kvt"/>
    <d v="2016-04-15T00:00:00"/>
    <m/>
    <n v="2.85"/>
    <n v="1.18"/>
    <n v="1.7"/>
    <x v="3058"/>
    <n v="39.798000000000002"/>
    <n v="39.798000000000002"/>
    <n v="29.4696"/>
    <n v="29.4696"/>
    <n v="0.27949132831066392"/>
    <n v="0.72050867168933608"/>
    <n v="0"/>
    <x v="0"/>
    <x v="0"/>
    <m/>
    <m/>
    <m/>
    <m/>
    <m/>
    <m/>
    <m/>
    <m/>
    <n v="71.197199999999995"/>
    <m/>
    <m/>
    <m/>
    <m/>
    <m/>
    <m/>
    <m/>
    <m/>
    <m/>
    <s v="469825"/>
    <s v="6220680"/>
    <n v="0"/>
    <n v="71.197199999999995"/>
    <n v="0"/>
  </r>
  <r>
    <n v="418"/>
    <x v="409"/>
    <s v=""/>
    <x v="1028"/>
    <n v="2018"/>
    <n v="37325813"/>
    <x v="174"/>
    <x v="407"/>
    <x v="406"/>
    <n v="6971"/>
    <s v="Spjald"/>
    <n v="760"/>
    <n v="191"/>
    <x v="159"/>
    <m/>
    <s v="DC"/>
    <s v="Decentralt værk"/>
    <n v="351100"/>
    <n v="350010"/>
    <x v="12"/>
    <x v="4"/>
    <s v="fvv"/>
    <d v="2016-04-15T00:00:00"/>
    <m/>
    <n v="0.1"/>
    <n v="0"/>
    <n v="0.5"/>
    <x v="3059"/>
    <n v="4.8491999999999997"/>
    <n v="4.8491999999999997"/>
    <n v="0"/>
    <n v="0"/>
    <n v="1"/>
    <n v="0"/>
    <n v="0"/>
    <x v="0"/>
    <x v="0"/>
    <m/>
    <m/>
    <m/>
    <m/>
    <m/>
    <m/>
    <m/>
    <m/>
    <m/>
    <m/>
    <m/>
    <m/>
    <m/>
    <m/>
    <m/>
    <m/>
    <m/>
    <n v="1.08"/>
    <s v="469825"/>
    <s v="6220680"/>
    <n v="0"/>
    <n v="0"/>
    <n v="1.08"/>
  </r>
  <r>
    <n v="418"/>
    <x v="409"/>
    <s v=""/>
    <x v="2888"/>
    <n v="2018"/>
    <n v="37325813"/>
    <x v="174"/>
    <x v="407"/>
    <x v="406"/>
    <n v="6971"/>
    <s v="Spjald"/>
    <n v="760"/>
    <n v="191"/>
    <x v="159"/>
    <m/>
    <s v="DC"/>
    <s v="Decentralt værk"/>
    <n v="351100"/>
    <n v="350010"/>
    <x v="1464"/>
    <x v="0"/>
    <s v="fvv"/>
    <d v="2018-11-01T00:00:00"/>
    <m/>
    <n v="2.1"/>
    <n v="0"/>
    <n v="2.1"/>
    <x v="3060"/>
    <n v="2.1383999999999999"/>
    <n v="2.1383999999999999"/>
    <n v="0"/>
    <n v="0"/>
    <n v="1"/>
    <n v="0"/>
    <n v="0"/>
    <x v="0"/>
    <x v="0"/>
    <m/>
    <m/>
    <m/>
    <m/>
    <m/>
    <m/>
    <m/>
    <m/>
    <n v="2.0714760000000001"/>
    <m/>
    <m/>
    <m/>
    <m/>
    <m/>
    <m/>
    <m/>
    <m/>
    <m/>
    <s v="469825"/>
    <s v="6220680"/>
    <n v="0"/>
    <n v="2.0714760000000001"/>
    <n v="0"/>
  </r>
  <r>
    <n v="420"/>
    <x v="411"/>
    <s v=""/>
    <x v="1032"/>
    <n v="2018"/>
    <n v="64289713"/>
    <x v="176"/>
    <x v="409"/>
    <x v="408"/>
    <n v="5771"/>
    <s v="Stenstrup"/>
    <n v="479"/>
    <n v="74"/>
    <x v="161"/>
    <m/>
    <s v="DC"/>
    <s v="Decentralt værk"/>
    <n v="353000"/>
    <n v="350030"/>
    <x v="247"/>
    <x v="1"/>
    <s v="kvt"/>
    <d v="1994-09-01T00:00:00"/>
    <m/>
    <n v="3"/>
    <n v="1"/>
    <n v="1.9"/>
    <x v="3061"/>
    <n v="7.9200000000000007E-2"/>
    <n v="1.7999999999999999E-2"/>
    <n v="3.9600000000000003E-2"/>
    <n v="3.9600000000000003E-2"/>
    <n v="0.2844141069397042"/>
    <n v="0.71558589306029585"/>
    <n v="0"/>
    <x v="0"/>
    <x v="0"/>
    <m/>
    <m/>
    <m/>
    <m/>
    <m/>
    <m/>
    <n v="0.13923359999999999"/>
    <m/>
    <m/>
    <m/>
    <m/>
    <m/>
    <m/>
    <m/>
    <m/>
    <m/>
    <m/>
    <m/>
    <s v="595910,31"/>
    <s v="6110367,91"/>
    <n v="0.13923359999999999"/>
    <n v="0"/>
    <n v="0"/>
  </r>
  <r>
    <n v="420"/>
    <x v="411"/>
    <s v=""/>
    <x v="1033"/>
    <n v="2018"/>
    <n v="64289713"/>
    <x v="176"/>
    <x v="409"/>
    <x v="408"/>
    <n v="5771"/>
    <s v="Stenstrup"/>
    <n v="479"/>
    <n v="74"/>
    <x v="161"/>
    <m/>
    <s v="DC"/>
    <s v="Decentralt værk"/>
    <n v="353000"/>
    <n v="350030"/>
    <x v="296"/>
    <x v="0"/>
    <s v="fvv"/>
    <d v="2003-01-01T00:00:00"/>
    <m/>
    <n v="4.3"/>
    <n v="0"/>
    <n v="4.3"/>
    <x v="3062"/>
    <n v="0.6048"/>
    <n v="0.6048"/>
    <n v="0"/>
    <n v="0"/>
    <n v="1"/>
    <n v="0"/>
    <n v="0"/>
    <x v="0"/>
    <x v="0"/>
    <m/>
    <m/>
    <m/>
    <m/>
    <m/>
    <m/>
    <n v="0.62033399999999994"/>
    <m/>
    <m/>
    <m/>
    <m/>
    <m/>
    <m/>
    <n v="0"/>
    <m/>
    <m/>
    <m/>
    <m/>
    <s v="595910,31"/>
    <s v="6110367,91"/>
    <n v="0.62033399999999994"/>
    <n v="0"/>
    <n v="0"/>
  </r>
  <r>
    <n v="420"/>
    <x v="412"/>
    <s v=""/>
    <x v="1034"/>
    <n v="2018"/>
    <n v="64289713"/>
    <x v="176"/>
    <x v="410"/>
    <x v="409"/>
    <n v="5771"/>
    <s v="Stenstrup"/>
    <n v="479"/>
    <n v="74"/>
    <x v="161"/>
    <m/>
    <s v="FJ"/>
    <s v="Fjernvarmeværk"/>
    <n v="353000"/>
    <n v="350030"/>
    <x v="184"/>
    <x v="0"/>
    <s v="fvv"/>
    <d v="2007-07-01T00:00:00"/>
    <m/>
    <n v="2"/>
    <n v="0"/>
    <n v="2"/>
    <x v="3063"/>
    <n v="48.049199999999999"/>
    <n v="46.177199999999999"/>
    <n v="0"/>
    <n v="0"/>
    <n v="1"/>
    <n v="0"/>
    <n v="0"/>
    <x v="0"/>
    <x v="0"/>
    <m/>
    <m/>
    <m/>
    <m/>
    <m/>
    <m/>
    <m/>
    <m/>
    <m/>
    <n v="49.3"/>
    <m/>
    <m/>
    <m/>
    <m/>
    <m/>
    <m/>
    <m/>
    <m/>
    <s v="595580,57"/>
    <s v="6111126,84"/>
    <n v="0"/>
    <n v="49.3"/>
    <n v="0"/>
  </r>
  <r>
    <n v="421"/>
    <x v="413"/>
    <s v=""/>
    <x v="1035"/>
    <n v="2018"/>
    <n v="68738016"/>
    <x v="177"/>
    <x v="411"/>
    <x v="410"/>
    <n v="7850"/>
    <s v="Stoholm Jyll"/>
    <n v="791"/>
    <n v="233"/>
    <x v="162"/>
    <m/>
    <s v="FJ"/>
    <s v="Fjernvarmeværk"/>
    <n v="353000"/>
    <n v="350030"/>
    <x v="13"/>
    <x v="0"/>
    <s v="fvv"/>
    <d v="2012-01-01T00:00:00"/>
    <m/>
    <n v="5.8"/>
    <n v="0"/>
    <n v="4"/>
    <x v="3064"/>
    <n v="17.82"/>
    <n v="17.82"/>
    <n v="0"/>
    <n v="0"/>
    <n v="1"/>
    <n v="0"/>
    <n v="0"/>
    <x v="0"/>
    <x v="0"/>
    <m/>
    <m/>
    <m/>
    <m/>
    <m/>
    <m/>
    <n v="17.221168800000001"/>
    <m/>
    <m/>
    <m/>
    <m/>
    <m/>
    <m/>
    <m/>
    <m/>
    <m/>
    <m/>
    <m/>
    <s v="509190,5"/>
    <s v="6260032,84"/>
    <n v="17.221168800000001"/>
    <n v="0"/>
    <n v="0"/>
  </r>
  <r>
    <n v="421"/>
    <x v="413"/>
    <s v=""/>
    <x v="1036"/>
    <n v="2018"/>
    <n v="68738016"/>
    <x v="177"/>
    <x v="411"/>
    <x v="410"/>
    <n v="7850"/>
    <s v="Stoholm Jyll"/>
    <n v="791"/>
    <n v="233"/>
    <x v="162"/>
    <m/>
    <s v="FJ"/>
    <s v="Fjernvarmeværk"/>
    <n v="353000"/>
    <n v="350030"/>
    <x v="16"/>
    <x v="0"/>
    <s v="fvv"/>
    <d v="2012-01-01T00:00:00"/>
    <m/>
    <n v="3.5"/>
    <n v="0"/>
    <n v="2.15"/>
    <x v="21"/>
    <n v="0"/>
    <n v="0"/>
    <n v="0"/>
    <n v="0"/>
    <n v="1"/>
    <n v="0"/>
    <n v="0"/>
    <x v="0"/>
    <x v="0"/>
    <m/>
    <m/>
    <m/>
    <m/>
    <m/>
    <m/>
    <m/>
    <m/>
    <m/>
    <m/>
    <m/>
    <m/>
    <m/>
    <m/>
    <m/>
    <m/>
    <m/>
    <m/>
    <s v="509190,5"/>
    <s v="6260032,84"/>
    <n v="0"/>
    <n v="0"/>
    <n v="0"/>
  </r>
  <r>
    <n v="421"/>
    <x v="414"/>
    <s v=""/>
    <x v="1037"/>
    <n v="2018"/>
    <n v="68738016"/>
    <x v="177"/>
    <x v="412"/>
    <x v="411"/>
    <n v="7850"/>
    <s v="Stoholm Jyll"/>
    <n v="791"/>
    <n v="233"/>
    <x v="162"/>
    <m/>
    <s v="DC"/>
    <s v="Decentralt værk"/>
    <n v="353000"/>
    <n v="350030"/>
    <x v="79"/>
    <x v="1"/>
    <s v="kvt"/>
    <d v="2004-11-08T00:00:00"/>
    <m/>
    <n v="7.15"/>
    <n v="3.05"/>
    <n v="3.64"/>
    <x v="3065"/>
    <n v="10.720800000000001"/>
    <n v="10.720800000000001"/>
    <n v="9.0863999999999994"/>
    <n v="9.0863999999999994"/>
    <n v="0.25102576647152186"/>
    <n v="0.74897423352847814"/>
    <n v="0"/>
    <x v="0"/>
    <x v="0"/>
    <m/>
    <m/>
    <m/>
    <m/>
    <m/>
    <m/>
    <n v="21.353983199999998"/>
    <m/>
    <m/>
    <m/>
    <m/>
    <m/>
    <m/>
    <m/>
    <m/>
    <m/>
    <m/>
    <m/>
    <s v="509501"/>
    <s v="6259422"/>
    <n v="21.353983199999998"/>
    <n v="0"/>
    <n v="0"/>
  </r>
  <r>
    <n v="421"/>
    <x v="414"/>
    <s v=""/>
    <x v="1038"/>
    <n v="2018"/>
    <n v="68738016"/>
    <x v="177"/>
    <x v="412"/>
    <x v="411"/>
    <n v="7850"/>
    <s v="Stoholm Jyll"/>
    <n v="791"/>
    <n v="233"/>
    <x v="162"/>
    <m/>
    <s v="DC"/>
    <s v="Decentralt værk"/>
    <n v="353000"/>
    <n v="350030"/>
    <x v="94"/>
    <x v="1"/>
    <s v="kvt"/>
    <d v="2007-01-12T00:00:00"/>
    <m/>
    <n v="4.47"/>
    <n v="1.82"/>
    <n v="2.25"/>
    <x v="3066"/>
    <n v="10.1592"/>
    <n v="10.1592"/>
    <n v="8.1180000000000003"/>
    <n v="8.1180000000000003"/>
    <n v="0.2510254058703652"/>
    <n v="0.74897459412963485"/>
    <n v="0"/>
    <x v="0"/>
    <x v="0"/>
    <m/>
    <m/>
    <m/>
    <m/>
    <m/>
    <m/>
    <n v="20.235401999999997"/>
    <m/>
    <m/>
    <m/>
    <m/>
    <m/>
    <m/>
    <m/>
    <m/>
    <m/>
    <m/>
    <m/>
    <s v="509501"/>
    <s v="6259422"/>
    <n v="20.235401999999997"/>
    <n v="0"/>
    <n v="0"/>
  </r>
  <r>
    <n v="421"/>
    <x v="414"/>
    <s v=""/>
    <x v="1039"/>
    <n v="2018"/>
    <n v="68738016"/>
    <x v="177"/>
    <x v="412"/>
    <x v="411"/>
    <n v="7850"/>
    <s v="Stoholm Jyll"/>
    <n v="791"/>
    <n v="233"/>
    <x v="162"/>
    <m/>
    <s v="DC"/>
    <s v="Decentralt værk"/>
    <n v="353000"/>
    <n v="350030"/>
    <x v="575"/>
    <x v="0"/>
    <s v="fvv"/>
    <d v="2016-01-01T00:00:00"/>
    <m/>
    <n v="4"/>
    <n v="0"/>
    <n v="4"/>
    <x v="3067"/>
    <n v="27.802800000000001"/>
    <n v="27.802800000000001"/>
    <n v="0"/>
    <n v="0"/>
    <n v="1"/>
    <n v="0"/>
    <n v="0"/>
    <x v="0"/>
    <x v="0"/>
    <m/>
    <m/>
    <m/>
    <m/>
    <m/>
    <m/>
    <m/>
    <m/>
    <m/>
    <m/>
    <m/>
    <m/>
    <n v="28.105"/>
    <m/>
    <m/>
    <m/>
    <m/>
    <m/>
    <s v="509501"/>
    <s v="6259422"/>
    <n v="0"/>
    <n v="28.105"/>
    <n v="0"/>
  </r>
  <r>
    <n v="422"/>
    <x v="415"/>
    <s v=""/>
    <x v="1040"/>
    <n v="2018"/>
    <n v="42615919"/>
    <x v="178"/>
    <x v="413"/>
    <x v="412"/>
    <n v="9970"/>
    <s v="Strandby"/>
    <n v="813"/>
    <n v="290"/>
    <x v="163"/>
    <m/>
    <s v="FJ"/>
    <s v="Fjernvarmeværk"/>
    <n v="353000"/>
    <n v="350030"/>
    <x v="576"/>
    <x v="0"/>
    <s v="fvv"/>
    <d v="2000-01-01T00:00:00"/>
    <d v="2017-12-31T00:00:00"/>
    <n v="11"/>
    <n v="0"/>
    <n v="10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89749"/>
    <s v="6373466"/>
    <n v="0"/>
    <n v="0"/>
    <n v="0"/>
  </r>
  <r>
    <n v="422"/>
    <x v="416"/>
    <s v=""/>
    <x v="1041"/>
    <n v="2018"/>
    <n v="42615919"/>
    <x v="178"/>
    <x v="414"/>
    <x v="413"/>
    <n v="9970"/>
    <s v="Strandby"/>
    <n v="813"/>
    <n v="290"/>
    <x v="163"/>
    <m/>
    <s v="DC"/>
    <s v="Decentralt værk"/>
    <n v="353000"/>
    <n v="350030"/>
    <x v="577"/>
    <x v="1"/>
    <s v="kvt"/>
    <d v="2003-01-01T00:00:00"/>
    <m/>
    <n v="8.8800000000000008"/>
    <n v="3.66"/>
    <n v="4.2"/>
    <x v="3068"/>
    <n v="19.684512000000002"/>
    <n v="19.684512000000002"/>
    <n v="17.667216"/>
    <n v="17.653355999999999"/>
    <n v="0.23865528437144667"/>
    <n v="0.76134471562855333"/>
    <n v="0"/>
    <x v="0"/>
    <x v="0"/>
    <m/>
    <m/>
    <m/>
    <m/>
    <m/>
    <m/>
    <n v="41.240469599999997"/>
    <m/>
    <m/>
    <m/>
    <m/>
    <m/>
    <m/>
    <m/>
    <m/>
    <m/>
    <m/>
    <m/>
    <s v="589219,11"/>
    <s v="6372620,37"/>
    <n v="41.240469599999997"/>
    <n v="0"/>
    <n v="0"/>
  </r>
  <r>
    <n v="422"/>
    <x v="416"/>
    <s v=""/>
    <x v="1042"/>
    <n v="2018"/>
    <n v="42615919"/>
    <x v="178"/>
    <x v="414"/>
    <x v="413"/>
    <n v="9970"/>
    <s v="Strandby"/>
    <n v="813"/>
    <n v="290"/>
    <x v="163"/>
    <m/>
    <s v="DC"/>
    <s v="Decentralt værk"/>
    <n v="353000"/>
    <n v="350030"/>
    <x v="578"/>
    <x v="3"/>
    <s v="fvv"/>
    <d v="2009-02-01T00:00:00"/>
    <m/>
    <n v="6"/>
    <n v="0"/>
    <n v="6"/>
    <x v="3069"/>
    <n v="14.835599999999999"/>
    <n v="14.835599999999999"/>
    <n v="0"/>
    <n v="0"/>
    <n v="1"/>
    <n v="0"/>
    <n v="0"/>
    <x v="0"/>
    <x v="0"/>
    <m/>
    <m/>
    <m/>
    <m/>
    <m/>
    <m/>
    <m/>
    <m/>
    <m/>
    <m/>
    <m/>
    <m/>
    <m/>
    <m/>
    <m/>
    <n v="14.835600000000001"/>
    <m/>
    <m/>
    <s v="589219,11"/>
    <s v="6372620,37"/>
    <n v="0"/>
    <n v="14.835600000000001"/>
    <n v="0"/>
  </r>
  <r>
    <n v="422"/>
    <x v="416"/>
    <s v=""/>
    <x v="1043"/>
    <n v="2018"/>
    <n v="42615919"/>
    <x v="178"/>
    <x v="414"/>
    <x v="413"/>
    <n v="9970"/>
    <s v="Strandby"/>
    <n v="813"/>
    <n v="290"/>
    <x v="163"/>
    <m/>
    <s v="DC"/>
    <s v="Decentralt værk"/>
    <n v="353000"/>
    <n v="350030"/>
    <x v="57"/>
    <x v="2"/>
    <s v="fvv"/>
    <d v="2012-10-01T00:00:00"/>
    <m/>
    <n v="10"/>
    <n v="0"/>
    <n v="10"/>
    <x v="3070"/>
    <n v="19.616399999999999"/>
    <n v="19.616399999999999"/>
    <n v="0"/>
    <n v="0"/>
    <n v="1"/>
    <n v="0"/>
    <n v="0"/>
    <x v="0"/>
    <x v="0"/>
    <m/>
    <m/>
    <m/>
    <m/>
    <m/>
    <m/>
    <m/>
    <m/>
    <m/>
    <m/>
    <m/>
    <m/>
    <m/>
    <m/>
    <m/>
    <m/>
    <m/>
    <n v="19.616400000000002"/>
    <s v="589219,11"/>
    <s v="6372620,37"/>
    <n v="0"/>
    <n v="0"/>
    <n v="19.616400000000002"/>
  </r>
  <r>
    <n v="422"/>
    <x v="416"/>
    <s v=""/>
    <x v="2889"/>
    <n v="2018"/>
    <n v="42615919"/>
    <x v="178"/>
    <x v="414"/>
    <x v="413"/>
    <n v="9970"/>
    <s v="Strandby"/>
    <n v="813"/>
    <n v="290"/>
    <x v="163"/>
    <m/>
    <s v="DC"/>
    <s v="Decentralt værk"/>
    <n v="353000"/>
    <n v="350030"/>
    <x v="1465"/>
    <x v="0"/>
    <s v="fvv"/>
    <d v="2000-01-01T00:00:00"/>
    <m/>
    <n v="10"/>
    <n v="0"/>
    <n v="11"/>
    <x v="3071"/>
    <n v="29.699280000000002"/>
    <n v="29.699280000000002"/>
    <n v="0"/>
    <n v="0"/>
    <n v="1"/>
    <n v="0"/>
    <n v="0"/>
    <x v="0"/>
    <x v="0"/>
    <m/>
    <m/>
    <m/>
    <m/>
    <m/>
    <m/>
    <n v="27.437414400000002"/>
    <m/>
    <m/>
    <m/>
    <m/>
    <m/>
    <m/>
    <m/>
    <m/>
    <m/>
    <m/>
    <m/>
    <s v="589219,11"/>
    <s v="6372620,37"/>
    <n v="27.437414400000002"/>
    <n v="0"/>
    <n v="0"/>
  </r>
  <r>
    <n v="423"/>
    <x v="417"/>
    <s v=""/>
    <x v="1044"/>
    <n v="2018"/>
    <n v="26203562"/>
    <x v="179"/>
    <x v="415"/>
    <x v="414"/>
    <n v="7600"/>
    <s v="Struer"/>
    <n v="671"/>
    <n v="172"/>
    <x v="70"/>
    <m/>
    <s v="DC"/>
    <s v="Decentralt værk"/>
    <n v="353000"/>
    <n v="350030"/>
    <x v="579"/>
    <x v="0"/>
    <s v="fvv"/>
    <d v="1964-01-01T00:00:00"/>
    <m/>
    <n v="3.15"/>
    <n v="0"/>
    <n v="2.9"/>
    <x v="3072"/>
    <n v="1.4004000000000001"/>
    <n v="1.4004000000000001"/>
    <n v="0"/>
    <n v="0"/>
    <n v="1"/>
    <n v="0"/>
    <n v="0"/>
    <x v="0"/>
    <x v="0"/>
    <m/>
    <m/>
    <m/>
    <m/>
    <m/>
    <m/>
    <n v="1.5242832000000002"/>
    <m/>
    <m/>
    <m/>
    <m/>
    <m/>
    <m/>
    <m/>
    <m/>
    <m/>
    <m/>
    <m/>
    <s v="472359,54"/>
    <s v="6266254,12"/>
    <n v="1.5242832000000002"/>
    <n v="0"/>
    <n v="0"/>
  </r>
  <r>
    <n v="423"/>
    <x v="418"/>
    <s v=""/>
    <x v="1045"/>
    <n v="2018"/>
    <n v="26203562"/>
    <x v="179"/>
    <x v="416"/>
    <x v="415"/>
    <n v="7600"/>
    <s v="Struer"/>
    <n v="671"/>
    <n v="172"/>
    <x v="70"/>
    <m/>
    <s v="FJ"/>
    <s v="Fjernvarmeværk"/>
    <n v="353000"/>
    <n v="350030"/>
    <x v="580"/>
    <x v="0"/>
    <s v="fvv"/>
    <d v="1992-01-01T00:00:00"/>
    <m/>
    <n v="9.1999999999999993"/>
    <n v="0"/>
    <n v="9"/>
    <x v="3073"/>
    <n v="1.7809999999999999"/>
    <n v="1.7809999999999999"/>
    <n v="0"/>
    <n v="0"/>
    <n v="1"/>
    <n v="0"/>
    <n v="0"/>
    <x v="0"/>
    <x v="0"/>
    <m/>
    <m/>
    <m/>
    <m/>
    <m/>
    <m/>
    <n v="1.936242"/>
    <m/>
    <m/>
    <m/>
    <m/>
    <m/>
    <m/>
    <m/>
    <m/>
    <m/>
    <m/>
    <m/>
    <s v="474615"/>
    <s v="6259110"/>
    <n v="1.936242"/>
    <n v="0"/>
    <n v="0"/>
  </r>
  <r>
    <n v="423"/>
    <x v="419"/>
    <s v=""/>
    <x v="1046"/>
    <n v="2018"/>
    <n v="26203562"/>
    <x v="179"/>
    <x v="417"/>
    <x v="416"/>
    <n v="7560"/>
    <s v="Hjerm"/>
    <n v="671"/>
    <n v="172"/>
    <x v="70"/>
    <m/>
    <s v="FJ"/>
    <s v="Fjernvarmeværk"/>
    <n v="353000"/>
    <n v="350030"/>
    <x v="581"/>
    <x v="0"/>
    <s v="fvv"/>
    <d v="1991-01-01T00:00:00"/>
    <m/>
    <n v="3.4"/>
    <n v="0"/>
    <n v="3.15"/>
    <x v="3074"/>
    <n v="0.18360000000000001"/>
    <n v="0.18360000000000001"/>
    <n v="0"/>
    <n v="0"/>
    <n v="1"/>
    <n v="0"/>
    <n v="0"/>
    <x v="0"/>
    <x v="0"/>
    <m/>
    <m/>
    <m/>
    <n v="0.21156126"/>
    <m/>
    <m/>
    <m/>
    <m/>
    <m/>
    <m/>
    <m/>
    <m/>
    <m/>
    <m/>
    <m/>
    <m/>
    <m/>
    <m/>
    <s v="477397,88"/>
    <s v="6254844,8"/>
    <n v="0.21156126"/>
    <n v="0"/>
    <n v="0"/>
  </r>
  <r>
    <n v="423"/>
    <x v="420"/>
    <s v=""/>
    <x v="1047"/>
    <n v="2018"/>
    <n v="26203562"/>
    <x v="179"/>
    <x v="418"/>
    <x v="417"/>
    <n v="7600"/>
    <s v="Struer"/>
    <n v="671"/>
    <n v="172"/>
    <x v="70"/>
    <m/>
    <s v="FJ"/>
    <s v="Fjernvarmeværk"/>
    <n v="353000"/>
    <n v="350030"/>
    <x v="582"/>
    <x v="0"/>
    <s v="fvv"/>
    <d v="1966-01-01T00:00:00"/>
    <m/>
    <n v="18"/>
    <n v="0"/>
    <n v="16.2"/>
    <x v="3075"/>
    <n v="17.346"/>
    <n v="17.346"/>
    <n v="0"/>
    <n v="0"/>
    <n v="1"/>
    <n v="0"/>
    <n v="0"/>
    <x v="0"/>
    <x v="0"/>
    <m/>
    <m/>
    <m/>
    <m/>
    <m/>
    <m/>
    <n v="17.005705200000001"/>
    <m/>
    <m/>
    <m/>
    <m/>
    <m/>
    <m/>
    <m/>
    <m/>
    <m/>
    <m/>
    <m/>
    <s v="474219"/>
    <s v="6260739"/>
    <n v="17.005705200000001"/>
    <n v="0"/>
    <n v="0"/>
  </r>
  <r>
    <n v="423"/>
    <x v="421"/>
    <s v=""/>
    <x v="1048"/>
    <n v="2018"/>
    <n v="26203562"/>
    <x v="179"/>
    <x v="419"/>
    <x v="418"/>
    <n v="7600"/>
    <s v="Struer"/>
    <n v="671"/>
    <n v="172"/>
    <x v="70"/>
    <m/>
    <s v="FJ"/>
    <s v="Fjernvarmeværk"/>
    <n v="353000"/>
    <n v="350030"/>
    <x v="583"/>
    <x v="0"/>
    <s v="fvv"/>
    <d v="1975-01-01T00:00:00"/>
    <m/>
    <n v="10.5"/>
    <n v="0"/>
    <n v="9.5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473405,14"/>
    <s v="6259927,28"/>
    <n v="0"/>
    <n v="0"/>
    <n v="0"/>
  </r>
  <r>
    <n v="423"/>
    <x v="422"/>
    <s v=""/>
    <x v="1049"/>
    <n v="2018"/>
    <n v="26203562"/>
    <x v="179"/>
    <x v="420"/>
    <x v="419"/>
    <n v="7600"/>
    <s v="Struer"/>
    <n v="671"/>
    <n v="172"/>
    <x v="70"/>
    <m/>
    <s v="FJ"/>
    <s v="Fjernvarmeværk"/>
    <n v="353000"/>
    <n v="350030"/>
    <x v="584"/>
    <x v="0"/>
    <s v="fvv"/>
    <d v="1993-01-01T00:00:00"/>
    <m/>
    <n v="4.3"/>
    <n v="0"/>
    <n v="3.95"/>
    <x v="3076"/>
    <n v="0.98199999999999998"/>
    <n v="0.98199999999999998"/>
    <n v="0"/>
    <n v="0"/>
    <n v="1"/>
    <n v="0"/>
    <n v="0"/>
    <x v="0"/>
    <x v="0"/>
    <m/>
    <m/>
    <m/>
    <n v="1.12341253"/>
    <m/>
    <m/>
    <m/>
    <m/>
    <m/>
    <m/>
    <m/>
    <m/>
    <m/>
    <m/>
    <m/>
    <m/>
    <m/>
    <m/>
    <s v="474148,58"/>
    <s v="6262610,39"/>
    <n v="1.12341253"/>
    <n v="0"/>
    <n v="0"/>
  </r>
  <r>
    <n v="423"/>
    <x v="423"/>
    <s v=""/>
    <x v="1050"/>
    <n v="2018"/>
    <n v="26203562"/>
    <x v="179"/>
    <x v="421"/>
    <x v="420"/>
    <n v="7600"/>
    <s v="Struer"/>
    <n v="671"/>
    <n v="172"/>
    <x v="70"/>
    <m/>
    <s v="FJ"/>
    <s v="Fjernvarmeværk"/>
    <n v="353000"/>
    <n v="350030"/>
    <x v="57"/>
    <x v="2"/>
    <s v="fvv"/>
    <d v="2009-12-01T00:00:00"/>
    <m/>
    <n v="0.9"/>
    <n v="0"/>
    <n v="0.9"/>
    <x v="3077"/>
    <n v="1.3284E-3"/>
    <n v="1.3284E-3"/>
    <n v="0"/>
    <n v="0"/>
    <n v="1"/>
    <n v="0"/>
    <n v="0"/>
    <x v="0"/>
    <x v="0"/>
    <m/>
    <m/>
    <m/>
    <m/>
    <m/>
    <m/>
    <m/>
    <m/>
    <m/>
    <m/>
    <m/>
    <m/>
    <m/>
    <m/>
    <m/>
    <m/>
    <m/>
    <n v="1.3284E-3"/>
    <s v="474610,8"/>
    <s v="6255902,82"/>
    <n v="0"/>
    <n v="0"/>
    <n v="1.3284E-3"/>
  </r>
  <r>
    <n v="426"/>
    <x v="424"/>
    <s v=""/>
    <x v="1051"/>
    <n v="2018"/>
    <n v="16276111"/>
    <x v="180"/>
    <x v="422"/>
    <x v="421"/>
    <n v="9530"/>
    <s v="Støvring"/>
    <n v="840"/>
    <n v="322"/>
    <x v="164"/>
    <n v="1"/>
    <s v="DC"/>
    <s v="Decentralt værk"/>
    <n v="353000"/>
    <n v="350030"/>
    <x v="585"/>
    <x v="1"/>
    <s v="kvt"/>
    <d v="2004-08-01T00:00:00"/>
    <m/>
    <n v="7.4"/>
    <n v="3.04"/>
    <n v="3.91"/>
    <x v="3078"/>
    <n v="40.705199999999998"/>
    <n v="40.705199999999998"/>
    <n v="31.665600000000001"/>
    <n v="31.665600000000001"/>
    <n v="0.27260200165620124"/>
    <n v="0.72739799834379881"/>
    <n v="0"/>
    <x v="0"/>
    <x v="0"/>
    <m/>
    <m/>
    <m/>
    <m/>
    <m/>
    <m/>
    <n v="74.660493599999995"/>
    <m/>
    <m/>
    <m/>
    <m/>
    <m/>
    <m/>
    <m/>
    <m/>
    <m/>
    <m/>
    <m/>
    <s v="549899,25"/>
    <s v="6305186,35"/>
    <n v="74.660493599999995"/>
    <n v="0"/>
    <n v="0"/>
  </r>
  <r>
    <n v="426"/>
    <x v="424"/>
    <s v=""/>
    <x v="1052"/>
    <n v="2018"/>
    <n v="16276111"/>
    <x v="180"/>
    <x v="422"/>
    <x v="421"/>
    <n v="9530"/>
    <s v="Støvring"/>
    <n v="840"/>
    <n v="322"/>
    <x v="164"/>
    <n v="1"/>
    <s v="DC"/>
    <s v="Decentralt værk"/>
    <n v="353000"/>
    <n v="350030"/>
    <x v="586"/>
    <x v="0"/>
    <s v="fvv"/>
    <d v="1973-01-01T00:00:00"/>
    <m/>
    <n v="7.37"/>
    <n v="0"/>
    <n v="5.8"/>
    <x v="3079"/>
    <n v="2.196E-2"/>
    <n v="2.196E-2"/>
    <n v="0"/>
    <n v="0"/>
    <n v="1"/>
    <n v="0"/>
    <n v="0"/>
    <x v="0"/>
    <x v="0"/>
    <m/>
    <m/>
    <m/>
    <n v="4.0784190000000005E-2"/>
    <m/>
    <m/>
    <m/>
    <m/>
    <m/>
    <m/>
    <m/>
    <m/>
    <m/>
    <m/>
    <m/>
    <m/>
    <m/>
    <m/>
    <s v="549899,25"/>
    <s v="6305186,35"/>
    <n v="4.0784190000000005E-2"/>
    <n v="0"/>
    <n v="0"/>
  </r>
  <r>
    <n v="426"/>
    <x v="424"/>
    <s v=""/>
    <x v="1053"/>
    <n v="2018"/>
    <n v="16276111"/>
    <x v="180"/>
    <x v="422"/>
    <x v="421"/>
    <n v="9530"/>
    <s v="Støvring"/>
    <n v="840"/>
    <n v="322"/>
    <x v="164"/>
    <n v="1"/>
    <s v="DC"/>
    <s v="Decentralt værk"/>
    <n v="353000"/>
    <n v="350030"/>
    <x v="587"/>
    <x v="0"/>
    <s v="fvv"/>
    <d v="1973-01-01T00:00:00"/>
    <m/>
    <n v="7.34"/>
    <n v="0"/>
    <n v="7.3"/>
    <x v="3080"/>
    <n v="18.669599999999999"/>
    <n v="18.669599999999999"/>
    <n v="0"/>
    <n v="0"/>
    <n v="1"/>
    <n v="0"/>
    <n v="0"/>
    <x v="0"/>
    <x v="0"/>
    <m/>
    <m/>
    <m/>
    <m/>
    <m/>
    <m/>
    <n v="19.519909199999997"/>
    <m/>
    <m/>
    <m/>
    <m/>
    <m/>
    <m/>
    <m/>
    <m/>
    <m/>
    <m/>
    <m/>
    <s v="549899,25"/>
    <s v="6305186,35"/>
    <n v="19.519909199999997"/>
    <n v="0"/>
    <n v="0"/>
  </r>
  <r>
    <n v="426"/>
    <x v="424"/>
    <s v=""/>
    <x v="1054"/>
    <n v="2018"/>
    <n v="16276111"/>
    <x v="180"/>
    <x v="422"/>
    <x v="421"/>
    <n v="9530"/>
    <s v="Støvring"/>
    <n v="840"/>
    <n v="322"/>
    <x v="164"/>
    <n v="1"/>
    <s v="DC"/>
    <s v="Decentralt værk"/>
    <n v="353000"/>
    <n v="350030"/>
    <x v="588"/>
    <x v="0"/>
    <s v="fvv"/>
    <d v="1978-01-01T00:00:00"/>
    <m/>
    <n v="11.56"/>
    <n v="0"/>
    <n v="11.63"/>
    <x v="3081"/>
    <n v="37.886400000000002"/>
    <n v="37.886400000000002"/>
    <n v="0"/>
    <n v="0"/>
    <n v="1"/>
    <n v="0"/>
    <n v="0"/>
    <x v="0"/>
    <x v="0"/>
    <m/>
    <m/>
    <m/>
    <n v="0"/>
    <m/>
    <m/>
    <n v="36.465145200000002"/>
    <m/>
    <m/>
    <m/>
    <m/>
    <m/>
    <m/>
    <m/>
    <m/>
    <m/>
    <m/>
    <m/>
    <s v="549899,25"/>
    <s v="6305186,35"/>
    <n v="36.465145200000002"/>
    <n v="0"/>
    <n v="0"/>
  </r>
  <r>
    <n v="426"/>
    <x v="424"/>
    <s v=""/>
    <x v="1055"/>
    <n v="2018"/>
    <n v="16276111"/>
    <x v="180"/>
    <x v="422"/>
    <x v="421"/>
    <n v="9530"/>
    <s v="Støvring"/>
    <n v="840"/>
    <n v="322"/>
    <x v="164"/>
    <n v="1"/>
    <s v="DC"/>
    <s v="Decentralt værk"/>
    <n v="353000"/>
    <n v="350030"/>
    <x v="589"/>
    <x v="1"/>
    <s v="kvt"/>
    <d v="2004-08-01T00:00:00"/>
    <m/>
    <n v="7.4"/>
    <n v="3.04"/>
    <n v="3.91"/>
    <x v="3082"/>
    <n v="74.491200000000006"/>
    <n v="74.491200000000006"/>
    <n v="55.825200000000002"/>
    <n v="55.825200000000002"/>
    <n v="0.27286016876346059"/>
    <n v="0.72713983123653936"/>
    <n v="0"/>
    <x v="0"/>
    <x v="0"/>
    <m/>
    <m/>
    <m/>
    <m/>
    <m/>
    <m/>
    <n v="136.50068520000002"/>
    <m/>
    <m/>
    <m/>
    <m/>
    <m/>
    <m/>
    <m/>
    <m/>
    <m/>
    <m/>
    <m/>
    <s v="549899,25"/>
    <s v="6305186,35"/>
    <n v="136.50068520000002"/>
    <n v="0"/>
    <n v="0"/>
  </r>
  <r>
    <n v="426"/>
    <x v="424"/>
    <s v=""/>
    <x v="1056"/>
    <n v="2018"/>
    <n v="16276111"/>
    <x v="180"/>
    <x v="422"/>
    <x v="421"/>
    <n v="9530"/>
    <s v="Støvring"/>
    <n v="840"/>
    <n v="322"/>
    <x v="164"/>
    <n v="1"/>
    <s v="DC"/>
    <s v="Decentralt værk"/>
    <n v="353000"/>
    <n v="350030"/>
    <x v="590"/>
    <x v="1"/>
    <s v="kvt"/>
    <d v="2004-08-01T00:00:00"/>
    <m/>
    <n v="7.4"/>
    <n v="3.04"/>
    <n v="3.91"/>
    <x v="3083"/>
    <n v="68.957999999999998"/>
    <n v="68.957999999999998"/>
    <n v="51.145200000000003"/>
    <n v="51.145200000000003"/>
    <n v="0.2765058540569334"/>
    <n v="0.7234941459430666"/>
    <n v="0"/>
    <x v="0"/>
    <x v="0"/>
    <m/>
    <m/>
    <m/>
    <m/>
    <m/>
    <m/>
    <n v="124.69537080000001"/>
    <m/>
    <m/>
    <m/>
    <m/>
    <m/>
    <m/>
    <m/>
    <m/>
    <m/>
    <m/>
    <m/>
    <s v="549899,25"/>
    <s v="6305186,35"/>
    <n v="124.69537080000001"/>
    <n v="0"/>
    <n v="0"/>
  </r>
  <r>
    <n v="429"/>
    <x v="425"/>
    <s v=""/>
    <x v="1057"/>
    <n v="2018"/>
    <n v="41719613"/>
    <x v="181"/>
    <x v="423"/>
    <x v="422"/>
    <n v="7451"/>
    <s v="Sunds"/>
    <n v="657"/>
    <n v="163"/>
    <x v="58"/>
    <m/>
    <s v="FJ"/>
    <s v="Fjernvarmeværk"/>
    <n v="353000"/>
    <n v="350030"/>
    <x v="591"/>
    <x v="0"/>
    <s v="fvv"/>
    <d v="1966-01-01T00:00:00"/>
    <m/>
    <n v="5.8"/>
    <n v="0"/>
    <n v="5.8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01102"/>
    <s v="6228857"/>
    <n v="0"/>
    <n v="0"/>
    <n v="0"/>
  </r>
  <r>
    <n v="429"/>
    <x v="425"/>
    <s v=""/>
    <x v="1058"/>
    <n v="2018"/>
    <n v="41719613"/>
    <x v="181"/>
    <x v="423"/>
    <x v="422"/>
    <n v="7451"/>
    <s v="Sunds"/>
    <n v="657"/>
    <n v="163"/>
    <x v="58"/>
    <m/>
    <s v="FJ"/>
    <s v="Fjernvarmeværk"/>
    <n v="353000"/>
    <n v="350030"/>
    <x v="591"/>
    <x v="0"/>
    <s v="fvv"/>
    <d v="1962-01-01T00:00:00"/>
    <m/>
    <n v="2.4"/>
    <n v="0"/>
    <n v="2.4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01102"/>
    <s v="6228857"/>
    <n v="0"/>
    <n v="0"/>
    <n v="0"/>
  </r>
  <r>
    <n v="429"/>
    <x v="426"/>
    <s v=""/>
    <x v="1059"/>
    <n v="2018"/>
    <n v="41719613"/>
    <x v="181"/>
    <x v="424"/>
    <x v="423"/>
    <n v="7451"/>
    <s v="Sunds"/>
    <n v="657"/>
    <n v="163"/>
    <x v="58"/>
    <m/>
    <s v="FJ"/>
    <s v="Fjernvarmeværk"/>
    <n v="353000"/>
    <n v="350030"/>
    <x v="592"/>
    <x v="0"/>
    <s v="fvv"/>
    <d v="2014-11-01T00:00:00"/>
    <m/>
    <n v="5"/>
    <n v="0"/>
    <n v="5"/>
    <x v="3084"/>
    <n v="12.8484"/>
    <n v="12.8484"/>
    <n v="0"/>
    <n v="0"/>
    <n v="1"/>
    <n v="0"/>
    <n v="0"/>
    <x v="0"/>
    <x v="0"/>
    <m/>
    <m/>
    <m/>
    <m/>
    <m/>
    <m/>
    <n v="11.881465200000001"/>
    <m/>
    <m/>
    <m/>
    <m/>
    <m/>
    <m/>
    <m/>
    <m/>
    <m/>
    <m/>
    <m/>
    <s v="499879,11"/>
    <s v="6229520,04"/>
    <n v="11.881465200000001"/>
    <n v="0"/>
    <n v="0"/>
  </r>
  <r>
    <n v="429"/>
    <x v="426"/>
    <s v=""/>
    <x v="1060"/>
    <n v="2018"/>
    <n v="41719613"/>
    <x v="181"/>
    <x v="424"/>
    <x v="423"/>
    <n v="7451"/>
    <s v="Sunds"/>
    <n v="657"/>
    <n v="163"/>
    <x v="58"/>
    <m/>
    <s v="FJ"/>
    <s v="Fjernvarmeværk"/>
    <n v="353000"/>
    <n v="350030"/>
    <x v="593"/>
    <x v="0"/>
    <s v="fvv"/>
    <d v="1978-06-01T00:00:00"/>
    <m/>
    <n v="2.9"/>
    <n v="0"/>
    <n v="2.9"/>
    <x v="3085"/>
    <n v="1.160172"/>
    <n v="1.160172"/>
    <n v="0"/>
    <n v="0"/>
    <n v="1"/>
    <n v="0"/>
    <n v="0"/>
    <x v="0"/>
    <x v="0"/>
    <m/>
    <m/>
    <m/>
    <n v="1.3250378"/>
    <m/>
    <m/>
    <m/>
    <m/>
    <m/>
    <m/>
    <m/>
    <m/>
    <m/>
    <m/>
    <m/>
    <m/>
    <m/>
    <m/>
    <s v="499879,11"/>
    <s v="6229520,04"/>
    <n v="1.3250378"/>
    <n v="0"/>
    <n v="0"/>
  </r>
  <r>
    <n v="430"/>
    <x v="427"/>
    <s v=""/>
    <x v="1061"/>
    <n v="2018"/>
    <n v="15427078"/>
    <x v="182"/>
    <x v="425"/>
    <x v="424"/>
    <n v="4470"/>
    <s v="Svebølle"/>
    <n v="326"/>
    <n v="24"/>
    <x v="165"/>
    <m/>
    <s v="FJ"/>
    <s v="Fjernvarmeværk"/>
    <n v="353000"/>
    <n v="350030"/>
    <x v="147"/>
    <x v="0"/>
    <s v="fvv"/>
    <d v="1992-09-03T00:00:00"/>
    <m/>
    <n v="2.16"/>
    <n v="0"/>
    <n v="2.16"/>
    <x v="3086"/>
    <n v="1.8468"/>
    <n v="1.8468"/>
    <n v="0"/>
    <n v="0"/>
    <n v="1"/>
    <n v="0"/>
    <n v="0"/>
    <x v="0"/>
    <x v="0"/>
    <m/>
    <m/>
    <m/>
    <m/>
    <m/>
    <m/>
    <m/>
    <m/>
    <m/>
    <m/>
    <n v="1.9622999999999999"/>
    <m/>
    <m/>
    <m/>
    <m/>
    <m/>
    <m/>
    <m/>
    <s v="644145,2"/>
    <s v="6169860,42"/>
    <n v="0"/>
    <n v="1.9622999999999999"/>
    <n v="0"/>
  </r>
  <r>
    <n v="430"/>
    <x v="427"/>
    <s v=""/>
    <x v="1062"/>
    <n v="2018"/>
    <n v="15427078"/>
    <x v="182"/>
    <x v="425"/>
    <x v="424"/>
    <n v="4470"/>
    <s v="Svebølle"/>
    <n v="326"/>
    <n v="24"/>
    <x v="165"/>
    <m/>
    <s v="FJ"/>
    <s v="Fjernvarmeværk"/>
    <n v="353000"/>
    <n v="350030"/>
    <x v="594"/>
    <x v="0"/>
    <s v="fvv"/>
    <d v="1991-01-01T00:00:00"/>
    <m/>
    <n v="0.85"/>
    <n v="0"/>
    <n v="0.7"/>
    <x v="3087"/>
    <n v="0.18"/>
    <n v="0.18"/>
    <n v="0"/>
    <n v="0"/>
    <n v="1"/>
    <n v="0"/>
    <n v="0"/>
    <x v="0"/>
    <x v="0"/>
    <m/>
    <m/>
    <m/>
    <m/>
    <m/>
    <m/>
    <m/>
    <m/>
    <m/>
    <m/>
    <m/>
    <n v="0.2205"/>
    <m/>
    <m/>
    <m/>
    <m/>
    <m/>
    <m/>
    <s v="644145,2"/>
    <s v="6169860,42"/>
    <n v="0"/>
    <n v="0.2205"/>
    <n v="0"/>
  </r>
  <r>
    <n v="430"/>
    <x v="427"/>
    <s v=""/>
    <x v="1063"/>
    <n v="2018"/>
    <n v="15427078"/>
    <x v="182"/>
    <x v="425"/>
    <x v="424"/>
    <n v="4470"/>
    <s v="Svebølle"/>
    <n v="326"/>
    <n v="24"/>
    <x v="165"/>
    <m/>
    <s v="FJ"/>
    <s v="Fjernvarmeværk"/>
    <n v="353000"/>
    <n v="350030"/>
    <x v="595"/>
    <x v="0"/>
    <s v="fvv"/>
    <d v="2003-12-01T00:00:00"/>
    <m/>
    <n v="7"/>
    <n v="0"/>
    <n v="6"/>
    <x v="21"/>
    <n v="0"/>
    <n v="0"/>
    <n v="0"/>
    <n v="0"/>
    <n v="1"/>
    <n v="0"/>
    <n v="0"/>
    <x v="0"/>
    <x v="0"/>
    <m/>
    <m/>
    <m/>
    <m/>
    <m/>
    <m/>
    <m/>
    <m/>
    <m/>
    <m/>
    <m/>
    <m/>
    <m/>
    <n v="0"/>
    <m/>
    <m/>
    <m/>
    <m/>
    <s v="644145,2"/>
    <s v="6169860,42"/>
    <n v="0"/>
    <n v="0"/>
    <n v="0"/>
  </r>
  <r>
    <n v="430"/>
    <x v="427"/>
    <s v=""/>
    <x v="1065"/>
    <n v="2018"/>
    <n v="15427078"/>
    <x v="182"/>
    <x v="425"/>
    <x v="424"/>
    <n v="4470"/>
    <s v="Svebølle"/>
    <n v="326"/>
    <n v="24"/>
    <x v="165"/>
    <m/>
    <s v="FJ"/>
    <s v="Fjernvarmeværk"/>
    <n v="353000"/>
    <n v="350030"/>
    <x v="96"/>
    <x v="0"/>
    <s v="fvv"/>
    <d v="2010-11-01T00:00:00"/>
    <m/>
    <n v="3.4"/>
    <n v="0"/>
    <n v="3.4"/>
    <x v="3088"/>
    <n v="36.111600000000003"/>
    <n v="36.111600000000003"/>
    <n v="0"/>
    <n v="0"/>
    <n v="1"/>
    <n v="0"/>
    <n v="0"/>
    <x v="0"/>
    <x v="0"/>
    <m/>
    <m/>
    <m/>
    <m/>
    <m/>
    <m/>
    <m/>
    <m/>
    <m/>
    <m/>
    <n v="34.538400000000003"/>
    <m/>
    <m/>
    <m/>
    <m/>
    <m/>
    <m/>
    <m/>
    <s v="644145,2"/>
    <s v="6169860,42"/>
    <n v="0"/>
    <n v="34.538400000000003"/>
    <n v="0"/>
  </r>
  <r>
    <n v="430"/>
    <x v="427"/>
    <s v=""/>
    <x v="1066"/>
    <n v="2018"/>
    <n v="15427078"/>
    <x v="182"/>
    <x v="425"/>
    <x v="424"/>
    <n v="4470"/>
    <s v="Svebølle"/>
    <n v="326"/>
    <n v="24"/>
    <x v="165"/>
    <m/>
    <s v="FJ"/>
    <s v="Fjernvarmeværk"/>
    <n v="353000"/>
    <n v="350030"/>
    <x v="596"/>
    <x v="3"/>
    <s v="fvv"/>
    <d v="2011-05-01T00:00:00"/>
    <m/>
    <n v="7.7"/>
    <n v="0"/>
    <n v="7.7"/>
    <x v="3089"/>
    <n v="16.365600000000001"/>
    <n v="16.365600000000001"/>
    <n v="0"/>
    <n v="0"/>
    <n v="1"/>
    <n v="0"/>
    <n v="0"/>
    <x v="0"/>
    <x v="0"/>
    <m/>
    <m/>
    <m/>
    <m/>
    <m/>
    <m/>
    <m/>
    <m/>
    <m/>
    <m/>
    <m/>
    <m/>
    <m/>
    <m/>
    <m/>
    <n v="16.364999999999998"/>
    <m/>
    <m/>
    <s v="644145,2"/>
    <s v="6169860,42"/>
    <n v="0"/>
    <n v="16.364999999999998"/>
    <n v="0"/>
  </r>
  <r>
    <n v="431"/>
    <x v="428"/>
    <s v=""/>
    <x v="1067"/>
    <n v="2018"/>
    <n v="22113410"/>
    <x v="183"/>
    <x v="426"/>
    <x v="425"/>
    <n v="5700"/>
    <s v="Svendborg"/>
    <n v="479"/>
    <n v="87"/>
    <x v="166"/>
    <n v="1"/>
    <s v="FJ"/>
    <s v="Fjernvarmeværk"/>
    <n v="353000"/>
    <n v="350030"/>
    <x v="107"/>
    <x v="0"/>
    <s v="fvv"/>
    <d v="1990-01-01T00:00:00"/>
    <m/>
    <n v="19"/>
    <n v="0"/>
    <n v="17.45"/>
    <x v="3090"/>
    <n v="23.021999999999998"/>
    <n v="23.021999999999998"/>
    <n v="0"/>
    <n v="0"/>
    <n v="1"/>
    <n v="0"/>
    <n v="0"/>
    <x v="0"/>
    <x v="0"/>
    <m/>
    <m/>
    <m/>
    <n v="0"/>
    <m/>
    <m/>
    <m/>
    <m/>
    <m/>
    <m/>
    <m/>
    <m/>
    <m/>
    <n v="27.660892"/>
    <m/>
    <m/>
    <m/>
    <m/>
    <s v="602619,01"/>
    <s v="6102845,41"/>
    <n v="0"/>
    <n v="27.660892"/>
    <n v="0"/>
  </r>
  <r>
    <n v="431"/>
    <x v="428"/>
    <s v=""/>
    <x v="1068"/>
    <n v="2018"/>
    <n v="22113410"/>
    <x v="183"/>
    <x v="426"/>
    <x v="425"/>
    <n v="5700"/>
    <s v="Svendborg"/>
    <n v="479"/>
    <n v="87"/>
    <x v="166"/>
    <n v="1"/>
    <s v="FJ"/>
    <s v="Fjernvarmeværk"/>
    <n v="353000"/>
    <n v="350030"/>
    <x v="597"/>
    <x v="0"/>
    <s v="fvv"/>
    <d v="2000-01-09T00:00:00"/>
    <m/>
    <n v="6.6"/>
    <n v="0"/>
    <n v="6"/>
    <x v="3091"/>
    <n v="1.9259999999999999"/>
    <n v="1.9259999999999999"/>
    <n v="0"/>
    <n v="0"/>
    <n v="1"/>
    <n v="0"/>
    <n v="0"/>
    <x v="0"/>
    <x v="0"/>
    <m/>
    <m/>
    <m/>
    <n v="0"/>
    <m/>
    <m/>
    <m/>
    <m/>
    <m/>
    <m/>
    <m/>
    <m/>
    <m/>
    <n v="2.2332386999999998"/>
    <m/>
    <m/>
    <m/>
    <m/>
    <s v="602619,01"/>
    <s v="6102845,41"/>
    <n v="0"/>
    <n v="2.2332386999999998"/>
    <n v="0"/>
  </r>
  <r>
    <n v="431"/>
    <x v="429"/>
    <s v=""/>
    <x v="1069"/>
    <n v="2018"/>
    <n v="22113410"/>
    <x v="183"/>
    <x v="427"/>
    <x v="426"/>
    <n v="5700"/>
    <s v="Svendborg"/>
    <n v="479"/>
    <n v="87"/>
    <x v="166"/>
    <n v="1"/>
    <s v="FJ"/>
    <s v="Fjernvarmeværk"/>
    <n v="353000"/>
    <n v="350030"/>
    <x v="598"/>
    <x v="0"/>
    <s v="fvv"/>
    <d v="1997-01-01T00:00:00"/>
    <m/>
    <n v="15.5"/>
    <n v="0"/>
    <n v="14"/>
    <x v="3092"/>
    <n v="6.2207999999999997"/>
    <n v="6.2207999999999997"/>
    <n v="0"/>
    <n v="0"/>
    <n v="1"/>
    <n v="0"/>
    <n v="0"/>
    <x v="0"/>
    <x v="0"/>
    <m/>
    <m/>
    <m/>
    <n v="0"/>
    <m/>
    <m/>
    <m/>
    <m/>
    <m/>
    <m/>
    <m/>
    <m/>
    <m/>
    <n v="7.6445781999999998"/>
    <m/>
    <m/>
    <m/>
    <m/>
    <s v="601408,16"/>
    <s v="6102070,2"/>
    <n v="0"/>
    <n v="7.6445781999999998"/>
    <n v="0"/>
  </r>
  <r>
    <n v="431"/>
    <x v="429"/>
    <s v=""/>
    <x v="1070"/>
    <n v="2018"/>
    <n v="22113410"/>
    <x v="183"/>
    <x v="427"/>
    <x v="426"/>
    <n v="5700"/>
    <s v="Svendborg"/>
    <n v="479"/>
    <n v="87"/>
    <x v="166"/>
    <n v="1"/>
    <s v="FJ"/>
    <s v="Fjernvarmeværk"/>
    <n v="353000"/>
    <n v="350030"/>
    <x v="599"/>
    <x v="0"/>
    <s v="fvv"/>
    <d v="1985-01-01T00:00:00"/>
    <m/>
    <n v="12.8"/>
    <n v="0"/>
    <n v="11.5"/>
    <x v="3093"/>
    <n v="0.6552"/>
    <n v="0.6552"/>
    <n v="0"/>
    <n v="0"/>
    <n v="1"/>
    <n v="0"/>
    <n v="0"/>
    <x v="0"/>
    <x v="0"/>
    <m/>
    <m/>
    <m/>
    <n v="0"/>
    <m/>
    <m/>
    <m/>
    <m/>
    <m/>
    <m/>
    <m/>
    <m/>
    <m/>
    <n v="0.87619349999999996"/>
    <m/>
    <m/>
    <m/>
    <m/>
    <s v="601408,16"/>
    <s v="6102070,2"/>
    <n v="0"/>
    <n v="0.87619349999999996"/>
    <n v="0"/>
  </r>
  <r>
    <n v="431"/>
    <x v="430"/>
    <s v=""/>
    <x v="1071"/>
    <n v="2018"/>
    <n v="22113410"/>
    <x v="183"/>
    <x v="428"/>
    <x v="427"/>
    <n v="5700"/>
    <s v="Svendborg"/>
    <n v="479"/>
    <n v="87"/>
    <x v="166"/>
    <n v="1"/>
    <s v="DC"/>
    <s v="Decentralt værk"/>
    <n v="353000"/>
    <n v="350030"/>
    <x v="115"/>
    <x v="1"/>
    <s v="kvt"/>
    <d v="1997-07-01T00:00:00"/>
    <m/>
    <n v="13.5"/>
    <n v="5.5"/>
    <n v="6.7"/>
    <x v="3094"/>
    <n v="9.2551679999999994"/>
    <n v="9.2551679999999994"/>
    <n v="8.1964799999999993"/>
    <n v="8.1964799999999993"/>
    <n v="0.24287114871606705"/>
    <n v="0.75712885128393292"/>
    <n v="0"/>
    <x v="0"/>
    <x v="0"/>
    <m/>
    <m/>
    <m/>
    <m/>
    <m/>
    <m/>
    <n v="19.053658800000001"/>
    <m/>
    <m/>
    <m/>
    <m/>
    <m/>
    <m/>
    <m/>
    <m/>
    <m/>
    <m/>
    <m/>
    <s v="600750,16"/>
    <s v="6104933,18"/>
    <n v="19.053658800000001"/>
    <n v="0"/>
    <n v="0"/>
  </r>
  <r>
    <n v="431"/>
    <x v="430"/>
    <s v=""/>
    <x v="1072"/>
    <n v="2018"/>
    <n v="22113410"/>
    <x v="183"/>
    <x v="428"/>
    <x v="427"/>
    <n v="5700"/>
    <s v="Svendborg"/>
    <n v="479"/>
    <n v="87"/>
    <x v="166"/>
    <n v="1"/>
    <s v="DC"/>
    <s v="Decentralt værk"/>
    <n v="353000"/>
    <n v="350030"/>
    <x v="21"/>
    <x v="1"/>
    <s v="kvt"/>
    <d v="1997-07-01T00:00:00"/>
    <m/>
    <n v="13.6"/>
    <n v="5.5"/>
    <n v="6.7"/>
    <x v="3095"/>
    <n v="8.2062720000000002"/>
    <n v="8.2062720000000002"/>
    <n v="7.1787599999999996"/>
    <n v="7.1787599999999996"/>
    <n v="0.24315927854384339"/>
    <n v="0.75684072145615655"/>
    <n v="0"/>
    <x v="0"/>
    <x v="0"/>
    <m/>
    <m/>
    <m/>
    <m/>
    <m/>
    <m/>
    <n v="16.8742728"/>
    <m/>
    <m/>
    <m/>
    <m/>
    <m/>
    <m/>
    <m/>
    <m/>
    <m/>
    <m/>
    <m/>
    <s v="600750,16"/>
    <s v="6104933,18"/>
    <n v="16.8742728"/>
    <n v="0"/>
    <n v="0"/>
  </r>
  <r>
    <n v="431"/>
    <x v="430"/>
    <s v=""/>
    <x v="1073"/>
    <n v="2018"/>
    <n v="22113410"/>
    <x v="183"/>
    <x v="428"/>
    <x v="427"/>
    <n v="5700"/>
    <s v="Svendborg"/>
    <n v="479"/>
    <n v="87"/>
    <x v="166"/>
    <n v="1"/>
    <s v="DC"/>
    <s v="Decentralt værk"/>
    <n v="353000"/>
    <n v="350030"/>
    <x v="366"/>
    <x v="1"/>
    <s v="kvt"/>
    <d v="1997-07-01T00:00:00"/>
    <m/>
    <n v="13.6"/>
    <n v="5.5"/>
    <n v="6.7"/>
    <x v="3096"/>
    <n v="10.244304"/>
    <n v="10.244304"/>
    <n v="9.4291199999999993"/>
    <n v="9.4291199999999993"/>
    <n v="0.23729003512603647"/>
    <n v="0.76270996487396348"/>
    <n v="0"/>
    <x v="0"/>
    <x v="0"/>
    <m/>
    <m/>
    <m/>
    <m/>
    <m/>
    <m/>
    <n v="21.586039199999998"/>
    <m/>
    <m/>
    <m/>
    <m/>
    <m/>
    <m/>
    <m/>
    <m/>
    <m/>
    <m/>
    <m/>
    <s v="600750,16"/>
    <s v="6104933,18"/>
    <n v="21.586039199999998"/>
    <n v="0"/>
    <n v="0"/>
  </r>
  <r>
    <n v="431"/>
    <x v="430"/>
    <s v=""/>
    <x v="1074"/>
    <n v="2018"/>
    <n v="22113410"/>
    <x v="183"/>
    <x v="428"/>
    <x v="427"/>
    <n v="5700"/>
    <s v="Svendborg"/>
    <n v="479"/>
    <n v="87"/>
    <x v="166"/>
    <n v="1"/>
    <s v="DC"/>
    <s v="Decentralt værk"/>
    <n v="353000"/>
    <n v="350030"/>
    <x v="342"/>
    <x v="0"/>
    <s v="fvv"/>
    <d v="2008-02-08T00:00:00"/>
    <m/>
    <n v="15"/>
    <n v="0"/>
    <n v="15"/>
    <x v="3097"/>
    <n v="94.235399999999998"/>
    <n v="94.235399999999998"/>
    <n v="0"/>
    <n v="0"/>
    <n v="1"/>
    <n v="0"/>
    <n v="0"/>
    <x v="0"/>
    <x v="0"/>
    <m/>
    <m/>
    <m/>
    <m/>
    <m/>
    <m/>
    <n v="91.923883524000004"/>
    <m/>
    <m/>
    <m/>
    <m/>
    <m/>
    <m/>
    <m/>
    <m/>
    <m/>
    <m/>
    <m/>
    <s v="600750,16"/>
    <s v="6104933,18"/>
    <n v="91.923883524000004"/>
    <n v="0"/>
    <n v="0"/>
  </r>
  <r>
    <n v="431"/>
    <x v="430"/>
    <s v=""/>
    <x v="1075"/>
    <n v="2018"/>
    <n v="22113410"/>
    <x v="183"/>
    <x v="428"/>
    <x v="427"/>
    <n v="5700"/>
    <s v="Svendborg"/>
    <n v="479"/>
    <n v="87"/>
    <x v="166"/>
    <n v="1"/>
    <s v="DC"/>
    <s v="Decentralt værk"/>
    <n v="353000"/>
    <n v="350030"/>
    <x v="116"/>
    <x v="0"/>
    <s v="fvv"/>
    <d v="2008-02-08T00:00:00"/>
    <m/>
    <n v="15"/>
    <n v="0"/>
    <n v="15"/>
    <x v="3098"/>
    <n v="71.110404000000003"/>
    <n v="71.110116000000005"/>
    <n v="0"/>
    <n v="0"/>
    <n v="1"/>
    <n v="0"/>
    <n v="0"/>
    <x v="0"/>
    <x v="0"/>
    <m/>
    <m/>
    <m/>
    <m/>
    <m/>
    <m/>
    <n v="69.366124475999996"/>
    <m/>
    <m/>
    <m/>
    <m/>
    <m/>
    <m/>
    <m/>
    <m/>
    <m/>
    <m/>
    <m/>
    <s v="600750,16"/>
    <s v="6104933,18"/>
    <n v="69.366124475999996"/>
    <n v="0"/>
    <n v="0"/>
  </r>
  <r>
    <n v="431"/>
    <x v="430"/>
    <s v=""/>
    <x v="1076"/>
    <n v="2018"/>
    <n v="22113410"/>
    <x v="183"/>
    <x v="428"/>
    <x v="427"/>
    <n v="5700"/>
    <s v="Svendborg"/>
    <n v="479"/>
    <n v="87"/>
    <x v="166"/>
    <n v="1"/>
    <s v="DC"/>
    <s v="Decentralt værk"/>
    <n v="353000"/>
    <n v="350030"/>
    <x v="600"/>
    <x v="2"/>
    <s v="fvv"/>
    <d v="2017-02-01T00:00:00"/>
    <m/>
    <n v="25"/>
    <n v="0"/>
    <n v="25"/>
    <x v="3099"/>
    <n v="80.578440000000001"/>
    <n v="80.578440000000001"/>
    <n v="0"/>
    <n v="0"/>
    <n v="1"/>
    <n v="0"/>
    <n v="0"/>
    <x v="0"/>
    <x v="0"/>
    <m/>
    <m/>
    <m/>
    <m/>
    <m/>
    <m/>
    <m/>
    <m/>
    <m/>
    <m/>
    <m/>
    <m/>
    <m/>
    <m/>
    <m/>
    <m/>
    <m/>
    <n v="80.578440000000001"/>
    <s v="600750,16"/>
    <s v="6104933,18"/>
    <n v="0"/>
    <n v="0"/>
    <n v="80.578440000000001"/>
  </r>
  <r>
    <n v="433"/>
    <x v="431"/>
    <s v=""/>
    <x v="1077"/>
    <n v="2018"/>
    <n v="33054521"/>
    <x v="184"/>
    <x v="429"/>
    <x v="427"/>
    <n v="5700"/>
    <s v="Svendborg"/>
    <n v="479"/>
    <n v="87"/>
    <x v="166"/>
    <n v="1"/>
    <s v="ER"/>
    <s v="Erhvervsværk"/>
    <n v="382120"/>
    <n v="383900"/>
    <x v="328"/>
    <x v="8"/>
    <s v="pev"/>
    <d v="1999-05-01T00:00:00"/>
    <m/>
    <n v="20"/>
    <n v="4.5"/>
    <n v="13.8"/>
    <x v="3100"/>
    <n v="362.32812000000001"/>
    <n v="360.71784000000002"/>
    <n v="95.241175200000001"/>
    <n v="79.733807999999996"/>
    <n v="0.30857224654354443"/>
    <n v="0.6900502565265445"/>
    <n v="1.3774969299110706E-3"/>
    <x v="1"/>
    <x v="0"/>
    <m/>
    <m/>
    <m/>
    <m/>
    <m/>
    <m/>
    <n v="3.3276276"/>
    <n v="512.89059299999997"/>
    <m/>
    <n v="2.43832"/>
    <m/>
    <n v="65.83841000000001"/>
    <m/>
    <m/>
    <m/>
    <m/>
    <m/>
    <m/>
    <s v="600750,16"/>
    <s v="6104933,18"/>
    <n v="234.12839445"/>
    <n v="350.36655615000006"/>
    <n v="0"/>
  </r>
  <r>
    <n v="433"/>
    <x v="431"/>
    <s v=""/>
    <x v="1078"/>
    <n v="2018"/>
    <n v="33054521"/>
    <x v="184"/>
    <x v="429"/>
    <x v="427"/>
    <n v="5700"/>
    <s v="Svendborg"/>
    <n v="479"/>
    <n v="87"/>
    <x v="166"/>
    <n v="1"/>
    <s v="ER"/>
    <s v="Erhvervsværk"/>
    <n v="382120"/>
    <n v="383900"/>
    <x v="17"/>
    <x v="5"/>
    <s v="pel"/>
    <d v="1999-05-01T00:00:00"/>
    <m/>
    <n v="0.76"/>
    <n v="0.3"/>
    <n v="0"/>
    <x v="3101"/>
    <n v="0"/>
    <n v="0"/>
    <n v="0"/>
    <n v="0"/>
    <n v="0"/>
    <n v="1"/>
    <n v="0"/>
    <x v="0"/>
    <x v="0"/>
    <m/>
    <m/>
    <m/>
    <n v="4.1609200000000002E-3"/>
    <m/>
    <m/>
    <m/>
    <m/>
    <m/>
    <m/>
    <m/>
    <m/>
    <m/>
    <m/>
    <m/>
    <m/>
    <m/>
    <m/>
    <s v="600750,16"/>
    <s v="6104933,18"/>
    <n v="4.1609200000000002E-3"/>
    <n v="0"/>
    <n v="0"/>
  </r>
  <r>
    <n v="434"/>
    <x v="432"/>
    <s v=""/>
    <x v="1079"/>
    <n v="2018"/>
    <n v="50187128"/>
    <x v="185"/>
    <x v="430"/>
    <x v="428"/>
    <n v="4000"/>
    <s v="Roskilde"/>
    <n v="265"/>
    <n v="2"/>
    <x v="5"/>
    <n v="1"/>
    <s v="FJ"/>
    <s v="Fjernvarmeværk"/>
    <n v="353000"/>
    <n v="350030"/>
    <x v="13"/>
    <x v="0"/>
    <s v="fvv"/>
    <d v="1968-04-30T00:00:00"/>
    <m/>
    <n v="5.8"/>
    <n v="0"/>
    <n v="5.0999999999999996"/>
    <x v="21"/>
    <n v="0"/>
    <n v="0"/>
    <n v="0"/>
    <n v="0"/>
    <n v="1"/>
    <n v="0"/>
    <n v="0"/>
    <x v="0"/>
    <x v="0"/>
    <m/>
    <m/>
    <m/>
    <n v="0"/>
    <m/>
    <m/>
    <n v="0"/>
    <m/>
    <m/>
    <m/>
    <m/>
    <m/>
    <m/>
    <m/>
    <m/>
    <m/>
    <m/>
    <m/>
    <s v="690046,92"/>
    <s v="6169251,24"/>
    <n v="0"/>
    <n v="0"/>
    <n v="0"/>
  </r>
  <r>
    <n v="434"/>
    <x v="432"/>
    <s v=""/>
    <x v="1080"/>
    <n v="2018"/>
    <n v="50187128"/>
    <x v="185"/>
    <x v="430"/>
    <x v="428"/>
    <n v="4000"/>
    <s v="Roskilde"/>
    <n v="265"/>
    <n v="2"/>
    <x v="5"/>
    <n v="1"/>
    <s v="FJ"/>
    <s v="Fjernvarmeværk"/>
    <n v="353000"/>
    <n v="350030"/>
    <x v="16"/>
    <x v="0"/>
    <s v="fvv"/>
    <d v="1966-01-01T00:00:00"/>
    <m/>
    <n v="5.6"/>
    <n v="0"/>
    <n v="5"/>
    <x v="3102"/>
    <n v="1.548"/>
    <n v="1.548"/>
    <n v="0"/>
    <n v="0"/>
    <n v="1"/>
    <n v="0"/>
    <n v="0"/>
    <x v="0"/>
    <x v="0"/>
    <m/>
    <m/>
    <m/>
    <n v="0"/>
    <m/>
    <m/>
    <n v="1.6450236"/>
    <m/>
    <m/>
    <m/>
    <m/>
    <m/>
    <m/>
    <m/>
    <m/>
    <m/>
    <m/>
    <m/>
    <s v="690046,92"/>
    <s v="6169251,24"/>
    <n v="1.6450236"/>
    <n v="0"/>
    <n v="0"/>
  </r>
  <r>
    <n v="434"/>
    <x v="432"/>
    <s v=""/>
    <x v="1081"/>
    <n v="2018"/>
    <n v="50187128"/>
    <x v="185"/>
    <x v="430"/>
    <x v="428"/>
    <n v="4000"/>
    <s v="Roskilde"/>
    <n v="265"/>
    <n v="2"/>
    <x v="5"/>
    <n v="1"/>
    <s v="FJ"/>
    <s v="Fjernvarmeværk"/>
    <n v="353000"/>
    <n v="350030"/>
    <x v="76"/>
    <x v="0"/>
    <s v="fvv"/>
    <d v="1975-01-01T00:00:00"/>
    <m/>
    <n v="3.7"/>
    <n v="0"/>
    <n v="3.2"/>
    <x v="21"/>
    <n v="0"/>
    <n v="0"/>
    <n v="0"/>
    <n v="0"/>
    <n v="1"/>
    <n v="0"/>
    <n v="0"/>
    <x v="0"/>
    <x v="0"/>
    <m/>
    <m/>
    <m/>
    <n v="0"/>
    <m/>
    <m/>
    <n v="0"/>
    <m/>
    <m/>
    <m/>
    <m/>
    <m/>
    <m/>
    <m/>
    <m/>
    <m/>
    <m/>
    <m/>
    <s v="690046,92"/>
    <s v="6169251,24"/>
    <n v="0"/>
    <n v="0"/>
    <n v="0"/>
  </r>
  <r>
    <n v="434"/>
    <x v="432"/>
    <s v=""/>
    <x v="1082"/>
    <n v="2018"/>
    <n v="50187128"/>
    <x v="185"/>
    <x v="430"/>
    <x v="428"/>
    <n v="4000"/>
    <s v="Roskilde"/>
    <n v="265"/>
    <n v="2"/>
    <x v="5"/>
    <n v="1"/>
    <s v="FJ"/>
    <s v="Fjernvarmeværk"/>
    <n v="353000"/>
    <n v="350030"/>
    <x v="4"/>
    <x v="0"/>
    <s v="fvv"/>
    <d v="1972-01-01T00:00:00"/>
    <m/>
    <n v="7.3"/>
    <n v="0"/>
    <n v="6.4"/>
    <x v="21"/>
    <n v="0"/>
    <n v="0"/>
    <n v="0"/>
    <n v="0"/>
    <n v="1"/>
    <n v="0"/>
    <n v="0"/>
    <x v="0"/>
    <x v="0"/>
    <m/>
    <m/>
    <m/>
    <n v="0"/>
    <m/>
    <m/>
    <n v="0"/>
    <m/>
    <m/>
    <m/>
    <m/>
    <m/>
    <m/>
    <m/>
    <m/>
    <m/>
    <m/>
    <m/>
    <s v="690046,92"/>
    <s v="6169251,24"/>
    <n v="0"/>
    <n v="0"/>
    <n v="0"/>
  </r>
  <r>
    <n v="436"/>
    <x v="433"/>
    <s v=""/>
    <x v="1083"/>
    <n v="2018"/>
    <n v="64429418"/>
    <x v="186"/>
    <x v="431"/>
    <x v="429"/>
    <n v="9300"/>
    <s v="Sæby"/>
    <n v="813"/>
    <n v="325"/>
    <x v="167"/>
    <n v="1"/>
    <s v="DC"/>
    <s v="Decentralt værk"/>
    <n v="353000"/>
    <n v="350030"/>
    <x v="601"/>
    <x v="0"/>
    <s v="fvv"/>
    <d v="1988-01-01T00:00:00"/>
    <m/>
    <n v="11.6"/>
    <n v="0"/>
    <n v="11.6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90389,43"/>
    <s v="6353880,87"/>
    <n v="0"/>
    <n v="0"/>
    <n v="0"/>
  </r>
  <r>
    <n v="436"/>
    <x v="433"/>
    <s v=""/>
    <x v="1084"/>
    <n v="2018"/>
    <n v="64429418"/>
    <x v="186"/>
    <x v="431"/>
    <x v="429"/>
    <n v="9300"/>
    <s v="Sæby"/>
    <n v="813"/>
    <n v="325"/>
    <x v="167"/>
    <n v="1"/>
    <s v="DC"/>
    <s v="Decentralt værk"/>
    <n v="353000"/>
    <n v="350030"/>
    <x v="602"/>
    <x v="1"/>
    <s v="kvt"/>
    <d v="2001-11-06T00:00:00"/>
    <m/>
    <n v="13.7"/>
    <n v="6"/>
    <n v="8.5"/>
    <x v="3103"/>
    <n v="102.6216"/>
    <n v="102.6216"/>
    <n v="70.992000000000004"/>
    <n v="70.376400000000004"/>
    <n v="0.29904754835037395"/>
    <n v="0.70095245164962605"/>
    <n v="0"/>
    <x v="0"/>
    <x v="0"/>
    <m/>
    <m/>
    <m/>
    <m/>
    <m/>
    <m/>
    <n v="171.58074119999998"/>
    <m/>
    <m/>
    <m/>
    <m/>
    <m/>
    <m/>
    <m/>
    <m/>
    <m/>
    <m/>
    <n v="0"/>
    <s v="590389,43"/>
    <s v="6353880,87"/>
    <n v="171.58074119999998"/>
    <n v="0"/>
    <n v="0"/>
  </r>
  <r>
    <n v="436"/>
    <x v="433"/>
    <s v=""/>
    <x v="1085"/>
    <n v="2018"/>
    <n v="64429418"/>
    <x v="186"/>
    <x v="431"/>
    <x v="429"/>
    <n v="9300"/>
    <s v="Sæby"/>
    <n v="813"/>
    <n v="325"/>
    <x v="167"/>
    <n v="1"/>
    <s v="DC"/>
    <s v="Decentralt værk"/>
    <n v="353000"/>
    <n v="350030"/>
    <x v="603"/>
    <x v="1"/>
    <s v="kvt"/>
    <d v="2001-11-06T00:00:00"/>
    <m/>
    <n v="13.7"/>
    <n v="6"/>
    <n v="8.5"/>
    <x v="3103"/>
    <n v="102.6216"/>
    <n v="102.6216"/>
    <n v="70.992000000000004"/>
    <n v="70.376400000000004"/>
    <n v="0.29904754835037395"/>
    <n v="0.70095245164962605"/>
    <n v="0"/>
    <x v="0"/>
    <x v="0"/>
    <m/>
    <m/>
    <m/>
    <m/>
    <m/>
    <m/>
    <n v="171.58074119999998"/>
    <m/>
    <m/>
    <m/>
    <m/>
    <m/>
    <m/>
    <m/>
    <m/>
    <n v="0"/>
    <m/>
    <m/>
    <s v="590389,43"/>
    <s v="6353880,87"/>
    <n v="171.58074119999998"/>
    <n v="0"/>
    <n v="0"/>
  </r>
  <r>
    <n v="436"/>
    <x v="433"/>
    <s v=""/>
    <x v="1086"/>
    <n v="2018"/>
    <n v="64429418"/>
    <x v="186"/>
    <x v="431"/>
    <x v="429"/>
    <n v="9300"/>
    <s v="Sæby"/>
    <n v="813"/>
    <n v="325"/>
    <x v="167"/>
    <n v="1"/>
    <s v="DC"/>
    <s v="Decentralt værk"/>
    <n v="353000"/>
    <n v="350030"/>
    <x v="39"/>
    <x v="5"/>
    <s v="kvt"/>
    <d v="1988-01-01T00:00:00"/>
    <m/>
    <n v="0.36"/>
    <n v="0"/>
    <n v="0"/>
    <x v="3104"/>
    <n v="0"/>
    <n v="0"/>
    <n v="0"/>
    <n v="0"/>
    <n v="1"/>
    <n v="0"/>
    <n v="0"/>
    <x v="0"/>
    <x v="0"/>
    <m/>
    <m/>
    <m/>
    <n v="1.2913200000000001E-3"/>
    <m/>
    <m/>
    <m/>
    <m/>
    <m/>
    <m/>
    <m/>
    <m/>
    <m/>
    <m/>
    <m/>
    <m/>
    <m/>
    <m/>
    <s v="590389,43"/>
    <s v="6353880,87"/>
    <n v="1.2913200000000001E-3"/>
    <n v="0"/>
    <n v="0"/>
  </r>
  <r>
    <n v="436"/>
    <x v="433"/>
    <s v=""/>
    <x v="1087"/>
    <n v="2018"/>
    <n v="64429418"/>
    <x v="186"/>
    <x v="431"/>
    <x v="429"/>
    <n v="9300"/>
    <s v="Sæby"/>
    <n v="813"/>
    <n v="325"/>
    <x v="167"/>
    <n v="1"/>
    <s v="DC"/>
    <s v="Decentralt værk"/>
    <n v="353000"/>
    <n v="350030"/>
    <x v="57"/>
    <x v="2"/>
    <s v="fvv"/>
    <d v="2009-11-04T00:00:00"/>
    <m/>
    <n v="12"/>
    <n v="0"/>
    <n v="12"/>
    <x v="3105"/>
    <n v="24.5124"/>
    <n v="24.5124"/>
    <n v="0"/>
    <n v="0"/>
    <n v="1"/>
    <n v="0"/>
    <n v="0"/>
    <x v="0"/>
    <x v="0"/>
    <m/>
    <m/>
    <m/>
    <m/>
    <m/>
    <m/>
    <m/>
    <m/>
    <m/>
    <m/>
    <m/>
    <m/>
    <m/>
    <m/>
    <m/>
    <m/>
    <m/>
    <n v="25.351200000000002"/>
    <s v="590389,43"/>
    <s v="6353880,87"/>
    <n v="0"/>
    <n v="0"/>
    <n v="25.351200000000002"/>
  </r>
  <r>
    <n v="436"/>
    <x v="433"/>
    <s v=""/>
    <x v="1088"/>
    <n v="2018"/>
    <n v="64429418"/>
    <x v="186"/>
    <x v="431"/>
    <x v="429"/>
    <n v="9300"/>
    <s v="Sæby"/>
    <n v="813"/>
    <n v="325"/>
    <x v="167"/>
    <n v="1"/>
    <s v="DC"/>
    <s v="Decentralt værk"/>
    <n v="353000"/>
    <n v="350030"/>
    <x v="604"/>
    <x v="3"/>
    <s v="fvv"/>
    <d v="2011-07-01T00:00:00"/>
    <m/>
    <n v="8"/>
    <n v="0"/>
    <n v="8"/>
    <x v="3106"/>
    <n v="20.771999999999998"/>
    <n v="20.771999999999998"/>
    <n v="0"/>
    <n v="0"/>
    <n v="1"/>
    <n v="0"/>
    <n v="0"/>
    <x v="0"/>
    <x v="0"/>
    <m/>
    <m/>
    <m/>
    <m/>
    <m/>
    <m/>
    <m/>
    <m/>
    <m/>
    <m/>
    <m/>
    <m/>
    <m/>
    <m/>
    <m/>
    <n v="20.771999999999998"/>
    <m/>
    <m/>
    <s v="590389,43"/>
    <s v="6353880,87"/>
    <n v="0"/>
    <n v="20.771999999999998"/>
    <n v="0"/>
  </r>
  <r>
    <n v="436"/>
    <x v="433"/>
    <s v=""/>
    <x v="1089"/>
    <n v="2018"/>
    <n v="64429418"/>
    <x v="186"/>
    <x v="431"/>
    <x v="429"/>
    <n v="9300"/>
    <s v="Sæby"/>
    <n v="813"/>
    <n v="325"/>
    <x v="167"/>
    <n v="1"/>
    <s v="DC"/>
    <s v="Decentralt værk"/>
    <n v="353000"/>
    <n v="350030"/>
    <x v="605"/>
    <x v="0"/>
    <s v="fvv"/>
    <d v="2017-04-03T00:00:00"/>
    <m/>
    <n v="16.5"/>
    <n v="0"/>
    <n v="17.5"/>
    <x v="3107"/>
    <n v="49.86"/>
    <n v="49.86"/>
    <n v="0"/>
    <n v="0"/>
    <n v="1"/>
    <n v="0"/>
    <n v="0"/>
    <x v="0"/>
    <x v="0"/>
    <m/>
    <m/>
    <m/>
    <m/>
    <m/>
    <m/>
    <n v="47.880874800000001"/>
    <m/>
    <m/>
    <m/>
    <m/>
    <m/>
    <m/>
    <m/>
    <m/>
    <m/>
    <m/>
    <m/>
    <s v="590389,43"/>
    <s v="6353880,87"/>
    <n v="47.880874800000001"/>
    <n v="0"/>
    <n v="0"/>
  </r>
  <r>
    <n v="438"/>
    <x v="435"/>
    <s v=""/>
    <x v="1093"/>
    <n v="2018"/>
    <n v="35602313"/>
    <x v="697"/>
    <x v="433"/>
    <x v="431"/>
    <n v="6400"/>
    <s v="Sønderborg"/>
    <n v="540"/>
    <n v="114"/>
    <x v="168"/>
    <m/>
    <s v="FJ"/>
    <s v="Fjernvarmeværk"/>
    <n v="353000"/>
    <n v="350030"/>
    <x v="306"/>
    <x v="0"/>
    <s v="fvv"/>
    <d v="1971-01-01T00:00:00"/>
    <m/>
    <n v="6"/>
    <n v="0"/>
    <n v="6"/>
    <x v="3108"/>
    <n v="2E-3"/>
    <n v="2E-3"/>
    <n v="0"/>
    <n v="0"/>
    <n v="1"/>
    <n v="0"/>
    <n v="0"/>
    <x v="0"/>
    <x v="0"/>
    <m/>
    <m/>
    <m/>
    <m/>
    <m/>
    <m/>
    <n v="8.3674800000000001E-3"/>
    <m/>
    <m/>
    <m/>
    <m/>
    <m/>
    <m/>
    <m/>
    <m/>
    <m/>
    <m/>
    <m/>
    <s v="550849"/>
    <s v="6086721"/>
    <n v="8.3674800000000001E-3"/>
    <n v="0"/>
    <n v="0"/>
  </r>
  <r>
    <n v="438"/>
    <x v="435"/>
    <s v=""/>
    <x v="1094"/>
    <n v="2018"/>
    <n v="35602313"/>
    <x v="697"/>
    <x v="433"/>
    <x v="431"/>
    <n v="6400"/>
    <s v="Sønderborg"/>
    <n v="540"/>
    <n v="114"/>
    <x v="168"/>
    <m/>
    <s v="FJ"/>
    <s v="Fjernvarmeværk"/>
    <n v="353000"/>
    <n v="350030"/>
    <x v="307"/>
    <x v="0"/>
    <s v="fvv"/>
    <d v="1971-01-01T00:00:00"/>
    <m/>
    <n v="6"/>
    <n v="0"/>
    <n v="6"/>
    <x v="3108"/>
    <n v="2E-3"/>
    <n v="2E-3"/>
    <n v="0"/>
    <n v="0"/>
    <n v="1"/>
    <n v="0"/>
    <n v="0"/>
    <x v="0"/>
    <x v="0"/>
    <m/>
    <m/>
    <m/>
    <n v="0"/>
    <m/>
    <m/>
    <n v="8.3674800000000001E-3"/>
    <m/>
    <m/>
    <m/>
    <m/>
    <m/>
    <m/>
    <m/>
    <m/>
    <m/>
    <m/>
    <m/>
    <s v="550849"/>
    <s v="6086721"/>
    <n v="8.3674800000000001E-3"/>
    <n v="0"/>
    <n v="0"/>
  </r>
  <r>
    <n v="438"/>
    <x v="435"/>
    <s v=""/>
    <x v="1095"/>
    <n v="2018"/>
    <n v="35602313"/>
    <x v="697"/>
    <x v="433"/>
    <x v="431"/>
    <n v="6400"/>
    <s v="Sønderborg"/>
    <n v="540"/>
    <n v="114"/>
    <x v="168"/>
    <m/>
    <s v="FJ"/>
    <s v="Fjernvarmeværk"/>
    <n v="353000"/>
    <n v="350030"/>
    <x v="607"/>
    <x v="0"/>
    <s v="fvv"/>
    <d v="1964-01-01T00:00:00"/>
    <m/>
    <n v="7"/>
    <n v="0"/>
    <n v="7"/>
    <x v="3108"/>
    <n v="2E-3"/>
    <n v="2E-3"/>
    <n v="0"/>
    <n v="0"/>
    <n v="1"/>
    <n v="0"/>
    <n v="0"/>
    <x v="0"/>
    <x v="0"/>
    <m/>
    <m/>
    <m/>
    <n v="0"/>
    <m/>
    <m/>
    <n v="8.3674800000000001E-3"/>
    <m/>
    <m/>
    <m/>
    <m/>
    <m/>
    <m/>
    <m/>
    <m/>
    <m/>
    <m/>
    <m/>
    <s v="550849"/>
    <s v="6086721"/>
    <n v="8.3674800000000001E-3"/>
    <n v="0"/>
    <n v="0"/>
  </r>
  <r>
    <n v="438"/>
    <x v="436"/>
    <s v=""/>
    <x v="1096"/>
    <n v="2018"/>
    <n v="35602313"/>
    <x v="697"/>
    <x v="434"/>
    <x v="432"/>
    <n v="6400"/>
    <s v="Sønderborg"/>
    <n v="540"/>
    <n v="114"/>
    <x v="168"/>
    <m/>
    <s v="FJ"/>
    <s v="Fjernvarmeværk"/>
    <n v="353000"/>
    <n v="350030"/>
    <x v="13"/>
    <x v="0"/>
    <s v="fvv"/>
    <d v="1973-01-01T00:00:00"/>
    <m/>
    <n v="2.5"/>
    <n v="0"/>
    <n v="2.5"/>
    <x v="3109"/>
    <n v="1.7040999999999999"/>
    <n v="1.7040999999999999"/>
    <n v="0"/>
    <n v="0"/>
    <n v="1"/>
    <n v="0"/>
    <n v="0"/>
    <x v="0"/>
    <x v="0"/>
    <m/>
    <m/>
    <m/>
    <n v="0"/>
    <m/>
    <m/>
    <n v="1.5273720000000002"/>
    <m/>
    <m/>
    <m/>
    <m/>
    <m/>
    <m/>
    <m/>
    <m/>
    <m/>
    <m/>
    <m/>
    <s v="545809"/>
    <s v="6085420"/>
    <n v="1.5273720000000002"/>
    <n v="0"/>
    <n v="0"/>
  </r>
  <r>
    <n v="438"/>
    <x v="436"/>
    <s v=""/>
    <x v="1097"/>
    <n v="2018"/>
    <n v="35602313"/>
    <x v="697"/>
    <x v="434"/>
    <x v="432"/>
    <n v="6400"/>
    <s v="Sønderborg"/>
    <n v="540"/>
    <n v="114"/>
    <x v="168"/>
    <m/>
    <s v="FJ"/>
    <s v="Fjernvarmeværk"/>
    <n v="353000"/>
    <n v="350030"/>
    <x v="16"/>
    <x v="0"/>
    <s v="fvv"/>
    <d v="1995-01-01T00:00:00"/>
    <m/>
    <n v="2.5"/>
    <n v="0"/>
    <n v="2.5"/>
    <x v="3109"/>
    <n v="1.7040999999999999"/>
    <n v="1.7040999999999999"/>
    <n v="0"/>
    <n v="0"/>
    <n v="1"/>
    <n v="0"/>
    <n v="0"/>
    <x v="0"/>
    <x v="0"/>
    <m/>
    <m/>
    <m/>
    <n v="0"/>
    <m/>
    <m/>
    <n v="1.5273720000000002"/>
    <m/>
    <m/>
    <m/>
    <m/>
    <m/>
    <m/>
    <m/>
    <m/>
    <m/>
    <m/>
    <m/>
    <s v="545809"/>
    <s v="6085420"/>
    <n v="1.5273720000000002"/>
    <n v="0"/>
    <n v="0"/>
  </r>
  <r>
    <n v="438"/>
    <x v="438"/>
    <s v=""/>
    <x v="1102"/>
    <n v="2018"/>
    <n v="35602313"/>
    <x v="697"/>
    <x v="436"/>
    <x v="434"/>
    <n v="6400"/>
    <s v="Sønderborg"/>
    <n v="540"/>
    <n v="114"/>
    <x v="168"/>
    <m/>
    <s v="FJ"/>
    <s v="Fjernvarmeværk"/>
    <n v="353000"/>
    <n v="350030"/>
    <x v="609"/>
    <x v="3"/>
    <s v="fvv"/>
    <d v="2009-04-04T00:00:00"/>
    <m/>
    <n v="4"/>
    <n v="0"/>
    <n v="4"/>
    <x v="3110"/>
    <n v="6.1355000000000004"/>
    <n v="6.1355000000000004"/>
    <n v="0"/>
    <n v="0"/>
    <n v="1"/>
    <n v="0"/>
    <n v="0"/>
    <x v="0"/>
    <x v="0"/>
    <m/>
    <m/>
    <m/>
    <m/>
    <m/>
    <m/>
    <m/>
    <m/>
    <m/>
    <m/>
    <m/>
    <m/>
    <m/>
    <m/>
    <m/>
    <n v="6.1355000000000004"/>
    <m/>
    <m/>
    <s v="555587"/>
    <s v="6086643"/>
    <n v="0"/>
    <n v="6.1355000000000004"/>
    <n v="0"/>
  </r>
  <r>
    <n v="438"/>
    <x v="438"/>
    <s v=""/>
    <x v="1103"/>
    <n v="2018"/>
    <n v="35602313"/>
    <x v="697"/>
    <x v="436"/>
    <x v="434"/>
    <n v="6400"/>
    <s v="Sønderborg"/>
    <n v="540"/>
    <n v="114"/>
    <x v="168"/>
    <m/>
    <s v="FJ"/>
    <s v="Fjernvarmeværk"/>
    <n v="353000"/>
    <n v="350030"/>
    <x v="56"/>
    <x v="0"/>
    <s v="fvv"/>
    <d v="2009-04-04T00:00:00"/>
    <m/>
    <n v="5.4"/>
    <n v="0"/>
    <n v="5"/>
    <x v="3111"/>
    <n v="11.851599999999999"/>
    <n v="11.851599999999999"/>
    <n v="0"/>
    <n v="0"/>
    <n v="1"/>
    <n v="0"/>
    <n v="0"/>
    <x v="0"/>
    <x v="0"/>
    <m/>
    <m/>
    <m/>
    <m/>
    <m/>
    <m/>
    <m/>
    <m/>
    <m/>
    <m/>
    <m/>
    <m/>
    <m/>
    <n v="11.851600000000001"/>
    <m/>
    <m/>
    <m/>
    <m/>
    <s v="555587"/>
    <s v="6086643"/>
    <n v="0"/>
    <n v="11.851600000000001"/>
    <n v="0"/>
  </r>
  <r>
    <n v="438"/>
    <x v="438"/>
    <s v=""/>
    <x v="1104"/>
    <n v="2018"/>
    <n v="35602313"/>
    <x v="697"/>
    <x v="436"/>
    <x v="434"/>
    <n v="6400"/>
    <s v="Sønderborg"/>
    <n v="540"/>
    <n v="114"/>
    <x v="168"/>
    <m/>
    <s v="FJ"/>
    <s v="Fjernvarmeværk"/>
    <n v="353000"/>
    <n v="350030"/>
    <x v="610"/>
    <x v="3"/>
    <s v="fvv"/>
    <d v="2012-04-01T00:00:00"/>
    <m/>
    <n v="2.1"/>
    <n v="0"/>
    <n v="2.1"/>
    <x v="3112"/>
    <n v="3.0636000000000001"/>
    <n v="3.0636000000000001"/>
    <n v="0"/>
    <n v="0"/>
    <n v="1"/>
    <n v="0"/>
    <n v="0"/>
    <x v="0"/>
    <x v="0"/>
    <m/>
    <m/>
    <m/>
    <m/>
    <m/>
    <m/>
    <m/>
    <m/>
    <m/>
    <m/>
    <m/>
    <m/>
    <m/>
    <m/>
    <m/>
    <n v="3.0636000000000001"/>
    <m/>
    <m/>
    <s v="555587"/>
    <s v="6086643"/>
    <n v="0"/>
    <n v="3.0636000000000001"/>
    <n v="0"/>
  </r>
  <r>
    <n v="438"/>
    <x v="439"/>
    <s v=""/>
    <x v="1105"/>
    <n v="2018"/>
    <n v="35602313"/>
    <x v="697"/>
    <x v="437"/>
    <x v="435"/>
    <n v="6400"/>
    <s v="Sønderborg"/>
    <n v="540"/>
    <n v="114"/>
    <x v="168"/>
    <m/>
    <s v="FJ"/>
    <s v="Fjernvarmeværk"/>
    <n v="353000"/>
    <n v="350030"/>
    <x v="611"/>
    <x v="0"/>
    <s v="fvv"/>
    <d v="2012-06-18T00:00:00"/>
    <m/>
    <n v="20"/>
    <n v="0"/>
    <n v="20"/>
    <x v="3113"/>
    <n v="432.52850000000001"/>
    <n v="432.52850000000001"/>
    <n v="0"/>
    <n v="0"/>
    <n v="1"/>
    <n v="0"/>
    <n v="0"/>
    <x v="0"/>
    <x v="0"/>
    <m/>
    <m/>
    <m/>
    <m/>
    <m/>
    <m/>
    <m/>
    <m/>
    <m/>
    <m/>
    <n v="418.80159999999995"/>
    <m/>
    <m/>
    <m/>
    <m/>
    <m/>
    <m/>
    <m/>
    <s v="550220"/>
    <s v="6087162"/>
    <n v="0"/>
    <n v="418.80159999999995"/>
    <n v="0"/>
  </r>
  <r>
    <n v="438"/>
    <x v="440"/>
    <s v=""/>
    <x v="1106"/>
    <n v="2018"/>
    <n v="35602313"/>
    <x v="697"/>
    <x v="438"/>
    <x v="436"/>
    <n v="6400"/>
    <s v="Sønderborg"/>
    <n v="540"/>
    <n v="114"/>
    <x v="168"/>
    <m/>
    <s v="FJ"/>
    <s v="Fjernvarmeværk"/>
    <n v="353000"/>
    <n v="350030"/>
    <x v="612"/>
    <x v="12"/>
    <s v="fvv"/>
    <d v="2014-07-01T00:00:00"/>
    <m/>
    <n v="10"/>
    <n v="0"/>
    <n v="10"/>
    <x v="3114"/>
    <n v="32.447499999999998"/>
    <n v="32.447499999999998"/>
    <n v="0"/>
    <n v="0"/>
    <n v="1"/>
    <n v="0"/>
    <n v="0"/>
    <x v="0"/>
    <x v="0"/>
    <m/>
    <m/>
    <m/>
    <m/>
    <m/>
    <m/>
    <m/>
    <m/>
    <m/>
    <m/>
    <m/>
    <m/>
    <m/>
    <m/>
    <n v="32.447499999999998"/>
    <m/>
    <m/>
    <n v="5.2984799999999996"/>
    <s v="553684,45"/>
    <s v="6087085,8"/>
    <n v="0"/>
    <n v="32.447499999999998"/>
    <n v="5.2984799999999996"/>
  </r>
  <r>
    <n v="438"/>
    <x v="441"/>
    <s v=""/>
    <x v="1107"/>
    <n v="2018"/>
    <n v="35602313"/>
    <x v="697"/>
    <x v="439"/>
    <x v="437"/>
    <n v="6400"/>
    <s v="Sønderborg"/>
    <n v="540"/>
    <n v="114"/>
    <x v="168"/>
    <m/>
    <s v="FJ"/>
    <s v="Fjernvarmeværk"/>
    <n v="353000"/>
    <n v="350030"/>
    <x v="613"/>
    <x v="0"/>
    <s v="fvv"/>
    <d v="2015-10-01T00:00:00"/>
    <m/>
    <n v="9"/>
    <n v="0"/>
    <n v="9"/>
    <x v="3115"/>
    <n v="57.466000000000001"/>
    <n v="57.466000000000001"/>
    <n v="0"/>
    <n v="0"/>
    <n v="1"/>
    <n v="0"/>
    <n v="0"/>
    <x v="0"/>
    <x v="0"/>
    <m/>
    <m/>
    <m/>
    <m/>
    <m/>
    <m/>
    <m/>
    <m/>
    <m/>
    <n v="0"/>
    <n v="66.117500000000007"/>
    <n v="0"/>
    <n v="0"/>
    <m/>
    <m/>
    <m/>
    <m/>
    <m/>
    <s v="555686,23"/>
    <s v="6087072,99"/>
    <n v="0"/>
    <n v="66.117500000000007"/>
    <n v="0"/>
  </r>
  <r>
    <n v="439"/>
    <x v="442"/>
    <s v=""/>
    <x v="1108"/>
    <n v="2018"/>
    <n v="15296275"/>
    <x v="188"/>
    <x v="440"/>
    <x v="438"/>
    <n v="9240"/>
    <s v="Nibe"/>
    <n v="851"/>
    <n v="330"/>
    <x v="169"/>
    <m/>
    <s v="DC"/>
    <s v="Decentralt værk"/>
    <n v="353000"/>
    <n v="350030"/>
    <x v="55"/>
    <x v="1"/>
    <s v="kvt"/>
    <d v="1992-02-01T00:00:00"/>
    <m/>
    <n v="2.82"/>
    <n v="1.01"/>
    <n v="1.52"/>
    <x v="3116"/>
    <n v="2.7878400000000001"/>
    <n v="2.7878400000000001"/>
    <n v="1.8493200000000001"/>
    <n v="1.8317699999999999"/>
    <n v="0.27884501128846995"/>
    <n v="0.72115498871153005"/>
    <n v="0"/>
    <x v="0"/>
    <x v="0"/>
    <m/>
    <m/>
    <m/>
    <m/>
    <m/>
    <m/>
    <n v="4.9989059999999998"/>
    <m/>
    <m/>
    <m/>
    <m/>
    <m/>
    <m/>
    <m/>
    <m/>
    <m/>
    <m/>
    <m/>
    <s v="544372,69"/>
    <s v="6318214,71"/>
    <n v="4.9989059999999998"/>
    <n v="0"/>
    <n v="0"/>
  </r>
  <r>
    <n v="439"/>
    <x v="442"/>
    <s v=""/>
    <x v="1109"/>
    <n v="2018"/>
    <n v="15296275"/>
    <x v="188"/>
    <x v="440"/>
    <x v="438"/>
    <n v="9240"/>
    <s v="Nibe"/>
    <n v="851"/>
    <n v="330"/>
    <x v="169"/>
    <m/>
    <s v="DC"/>
    <s v="Decentralt værk"/>
    <n v="353000"/>
    <n v="350030"/>
    <x v="428"/>
    <x v="0"/>
    <s v="fvv"/>
    <d v="1991-01-01T00:00:00"/>
    <m/>
    <n v="2.15"/>
    <n v="0"/>
    <n v="2.1"/>
    <x v="3117"/>
    <n v="8.5093200000000007"/>
    <n v="8.5093200000000007"/>
    <n v="0"/>
    <n v="0"/>
    <n v="1"/>
    <n v="0"/>
    <n v="0"/>
    <x v="0"/>
    <x v="0"/>
    <m/>
    <m/>
    <m/>
    <m/>
    <m/>
    <m/>
    <n v="9.3298788000000012"/>
    <m/>
    <m/>
    <m/>
    <m/>
    <m/>
    <m/>
    <m/>
    <m/>
    <m/>
    <m/>
    <m/>
    <s v="544372,69"/>
    <s v="6318214,71"/>
    <n v="9.3298788000000012"/>
    <n v="0"/>
    <n v="0"/>
  </r>
  <r>
    <n v="439"/>
    <x v="442"/>
    <s v=""/>
    <x v="1110"/>
    <n v="2018"/>
    <n v="15296275"/>
    <x v="188"/>
    <x v="440"/>
    <x v="438"/>
    <n v="9240"/>
    <s v="Nibe"/>
    <n v="851"/>
    <n v="330"/>
    <x v="169"/>
    <m/>
    <s v="DC"/>
    <s v="Decentralt værk"/>
    <n v="353000"/>
    <n v="350030"/>
    <x v="614"/>
    <x v="0"/>
    <s v="fvv"/>
    <d v="2013-02-15T00:00:00"/>
    <m/>
    <n v="0.99"/>
    <n v="0"/>
    <n v="0.9"/>
    <x v="3118"/>
    <n v="16.306560000000001"/>
    <n v="16.306560000000001"/>
    <n v="0"/>
    <n v="0"/>
    <n v="1"/>
    <n v="0"/>
    <n v="0"/>
    <x v="0"/>
    <x v="0"/>
    <m/>
    <m/>
    <m/>
    <m/>
    <m/>
    <m/>
    <m/>
    <m/>
    <m/>
    <m/>
    <m/>
    <m/>
    <n v="18.054400000000001"/>
    <m/>
    <m/>
    <m/>
    <m/>
    <m/>
    <s v="544372,69"/>
    <s v="6318214,71"/>
    <n v="0"/>
    <n v="18.054400000000001"/>
    <n v="0"/>
  </r>
  <r>
    <n v="443"/>
    <x v="443"/>
    <s v=""/>
    <x v="1111"/>
    <n v="2018"/>
    <n v="30992512"/>
    <x v="189"/>
    <x v="441"/>
    <x v="439"/>
    <n v="7700"/>
    <s v="Thisted"/>
    <n v="787"/>
    <n v="261"/>
    <x v="170"/>
    <m/>
    <s v="FJ"/>
    <s v="Fjernvarmeværk"/>
    <n v="353000"/>
    <n v="350030"/>
    <x v="615"/>
    <x v="0"/>
    <s v="fvv"/>
    <d v="1988-01-01T00:00:00"/>
    <m/>
    <n v="10"/>
    <n v="0"/>
    <n v="11"/>
    <x v="3119"/>
    <n v="47.213999999999999"/>
    <n v="47.213999999999999"/>
    <n v="0"/>
    <n v="0"/>
    <n v="1"/>
    <n v="0"/>
    <n v="0"/>
    <x v="0"/>
    <x v="0"/>
    <m/>
    <m/>
    <m/>
    <m/>
    <m/>
    <m/>
    <n v="47.374153200000002"/>
    <m/>
    <m/>
    <m/>
    <m/>
    <m/>
    <m/>
    <m/>
    <m/>
    <m/>
    <m/>
    <m/>
    <s v="482681"/>
    <s v="6313740"/>
    <n v="47.374153200000002"/>
    <n v="0"/>
    <n v="0"/>
  </r>
  <r>
    <n v="443"/>
    <x v="443"/>
    <s v=""/>
    <x v="1112"/>
    <n v="2018"/>
    <n v="30992512"/>
    <x v="189"/>
    <x v="441"/>
    <x v="439"/>
    <n v="7700"/>
    <s v="Thisted"/>
    <n v="787"/>
    <n v="261"/>
    <x v="170"/>
    <m/>
    <s v="FJ"/>
    <s v="Fjernvarmeværk"/>
    <n v="353000"/>
    <n v="350030"/>
    <x v="616"/>
    <x v="12"/>
    <s v="fvv"/>
    <d v="1988-01-01T00:00:00"/>
    <m/>
    <n v="8.6"/>
    <n v="0"/>
    <n v="8.3000000000000007"/>
    <x v="3120"/>
    <n v="64.378799999999998"/>
    <n v="64.378799999999998"/>
    <n v="0"/>
    <n v="0"/>
    <n v="1"/>
    <n v="0"/>
    <n v="0"/>
    <x v="0"/>
    <x v="0"/>
    <m/>
    <m/>
    <m/>
    <m/>
    <m/>
    <m/>
    <m/>
    <m/>
    <m/>
    <m/>
    <m/>
    <m/>
    <m/>
    <m/>
    <n v="64.378799999999998"/>
    <m/>
    <m/>
    <m/>
    <s v="482681"/>
    <s v="6313740"/>
    <n v="0"/>
    <n v="64.378799999999998"/>
    <n v="0"/>
  </r>
  <r>
    <n v="443"/>
    <x v="443"/>
    <s v=""/>
    <x v="1113"/>
    <n v="2018"/>
    <n v="30992512"/>
    <x v="189"/>
    <x v="441"/>
    <x v="439"/>
    <n v="7700"/>
    <s v="Thisted"/>
    <n v="787"/>
    <n v="261"/>
    <x v="170"/>
    <m/>
    <s v="FJ"/>
    <s v="Fjernvarmeværk"/>
    <n v="353000"/>
    <n v="350030"/>
    <x v="617"/>
    <x v="0"/>
    <s v="fvv"/>
    <d v="2005-11-01T00:00:00"/>
    <m/>
    <n v="11.5"/>
    <n v="0"/>
    <n v="9.8000000000000007"/>
    <x v="3121"/>
    <n v="108.8496"/>
    <n v="108.8496"/>
    <n v="0"/>
    <n v="0"/>
    <n v="1"/>
    <n v="0"/>
    <n v="0"/>
    <x v="0"/>
    <x v="0"/>
    <m/>
    <m/>
    <m/>
    <m/>
    <m/>
    <m/>
    <m/>
    <m/>
    <m/>
    <n v="120.5675"/>
    <m/>
    <m/>
    <m/>
    <m/>
    <m/>
    <m/>
    <m/>
    <m/>
    <s v="482681"/>
    <s v="6313740"/>
    <n v="0"/>
    <n v="120.5675"/>
    <n v="0"/>
  </r>
  <r>
    <n v="443"/>
    <x v="443"/>
    <s v=""/>
    <x v="1114"/>
    <n v="2018"/>
    <n v="30992512"/>
    <x v="189"/>
    <x v="441"/>
    <x v="439"/>
    <n v="7700"/>
    <s v="Thisted"/>
    <n v="787"/>
    <n v="261"/>
    <x v="170"/>
    <m/>
    <s v="FJ"/>
    <s v="Fjernvarmeværk"/>
    <n v="353000"/>
    <n v="350030"/>
    <x v="39"/>
    <x v="5"/>
    <s v="kvt"/>
    <d v="2005-01-01T00:00:00"/>
    <m/>
    <n v="0.76"/>
    <n v="0.32"/>
    <n v="0"/>
    <x v="21"/>
    <n v="0"/>
    <n v="0"/>
    <n v="0"/>
    <n v="0"/>
    <n v="1"/>
    <n v="0"/>
    <n v="0"/>
    <x v="0"/>
    <x v="0"/>
    <m/>
    <m/>
    <m/>
    <m/>
    <m/>
    <m/>
    <m/>
    <m/>
    <m/>
    <m/>
    <m/>
    <m/>
    <m/>
    <m/>
    <m/>
    <m/>
    <m/>
    <m/>
    <s v="482681"/>
    <s v="6313740"/>
    <n v="0"/>
    <n v="0"/>
    <n v="0"/>
  </r>
  <r>
    <n v="443"/>
    <x v="444"/>
    <s v=""/>
    <x v="1115"/>
    <n v="2018"/>
    <n v="30992512"/>
    <x v="189"/>
    <x v="442"/>
    <x v="440"/>
    <n v="7700"/>
    <s v="Thisted"/>
    <n v="787"/>
    <n v="261"/>
    <x v="170"/>
    <m/>
    <s v="FJ"/>
    <s v="Fjernvarmeværk"/>
    <n v="353000"/>
    <n v="350030"/>
    <x v="618"/>
    <x v="0"/>
    <s v="fvv"/>
    <d v="1961-01-01T00:00:00"/>
    <m/>
    <n v="16.5"/>
    <n v="0"/>
    <n v="17.5"/>
    <x v="3122"/>
    <n v="27.352799999999998"/>
    <n v="27.352799999999998"/>
    <n v="0"/>
    <n v="0"/>
    <n v="1"/>
    <n v="0"/>
    <n v="0"/>
    <x v="0"/>
    <x v="0"/>
    <m/>
    <m/>
    <m/>
    <m/>
    <m/>
    <m/>
    <n v="26.893547999999999"/>
    <m/>
    <m/>
    <m/>
    <m/>
    <m/>
    <m/>
    <m/>
    <m/>
    <m/>
    <m/>
    <m/>
    <s v="480861"/>
    <s v="6312658"/>
    <n v="26.893547999999999"/>
    <n v="0"/>
    <n v="0"/>
  </r>
  <r>
    <n v="443"/>
    <x v="445"/>
    <s v=""/>
    <x v="1116"/>
    <n v="2018"/>
    <n v="30992512"/>
    <x v="189"/>
    <x v="443"/>
    <x v="441"/>
    <n v="7700"/>
    <s v="Thisted"/>
    <n v="787"/>
    <n v="261"/>
    <x v="170"/>
    <n v="1"/>
    <s v="DC"/>
    <s v="Decentralt værk"/>
    <n v="353000"/>
    <n v="350030"/>
    <x v="619"/>
    <x v="0"/>
    <s v="fvv"/>
    <d v="1967-01-01T00:00:00"/>
    <m/>
    <n v="27.5"/>
    <n v="0"/>
    <n v="27.5"/>
    <x v="3123"/>
    <n v="15.1668"/>
    <n v="15.1668"/>
    <n v="0"/>
    <n v="0"/>
    <n v="1"/>
    <n v="0"/>
    <n v="0"/>
    <x v="0"/>
    <x v="0"/>
    <m/>
    <m/>
    <m/>
    <n v="0"/>
    <m/>
    <n v="0"/>
    <n v="14.780462400000001"/>
    <m/>
    <m/>
    <m/>
    <m/>
    <m/>
    <m/>
    <m/>
    <m/>
    <m/>
    <m/>
    <m/>
    <s v="481976"/>
    <s v="6313361"/>
    <n v="14.780462400000001"/>
    <n v="0"/>
    <n v="0"/>
  </r>
  <r>
    <n v="443"/>
    <x v="445"/>
    <s v=""/>
    <x v="1117"/>
    <n v="2018"/>
    <n v="30992512"/>
    <x v="189"/>
    <x v="443"/>
    <x v="441"/>
    <n v="7700"/>
    <s v="Thisted"/>
    <n v="787"/>
    <n v="261"/>
    <x v="170"/>
    <n v="1"/>
    <s v="DC"/>
    <s v="Decentralt værk"/>
    <n v="353000"/>
    <n v="350030"/>
    <x v="620"/>
    <x v="1"/>
    <s v="kvt"/>
    <d v="1997-11-01T00:00:00"/>
    <m/>
    <n v="1.8"/>
    <n v="0.63"/>
    <n v="1.1000000000000001"/>
    <x v="3124"/>
    <n v="0.60119999999999996"/>
    <n v="0.60119999999999996"/>
    <n v="0.4032"/>
    <n v="0.4032"/>
    <n v="0.24906191649416268"/>
    <n v="0.75093808350583735"/>
    <n v="0"/>
    <x v="0"/>
    <x v="0"/>
    <m/>
    <m/>
    <m/>
    <m/>
    <m/>
    <m/>
    <n v="1.2069287999999998"/>
    <m/>
    <m/>
    <m/>
    <m/>
    <m/>
    <m/>
    <m/>
    <m/>
    <m/>
    <m/>
    <m/>
    <s v="481976"/>
    <s v="6313361"/>
    <n v="1.2069287999999998"/>
    <n v="0"/>
    <n v="0"/>
  </r>
  <r>
    <n v="443"/>
    <x v="446"/>
    <s v=""/>
    <x v="1118"/>
    <n v="2018"/>
    <n v="30992512"/>
    <x v="189"/>
    <x v="444"/>
    <x v="442"/>
    <n v="7700"/>
    <s v="Thisted"/>
    <n v="787"/>
    <n v="261"/>
    <x v="170"/>
    <m/>
    <s v="DC"/>
    <s v="Decentralt værk"/>
    <n v="351100"/>
    <n v="350010"/>
    <x v="621"/>
    <x v="1"/>
    <s v="kvt"/>
    <d v="1994-11-01T00:00:00"/>
    <m/>
    <n v="1.47"/>
    <n v="1.47"/>
    <n v="2.1"/>
    <x v="3125"/>
    <n v="9.3168000000000006"/>
    <n v="9.3168000000000006"/>
    <n v="5.9580000000000002"/>
    <n v="5.9580000000000002"/>
    <n v="0.29036336933704482"/>
    <n v="0.70963663066295513"/>
    <n v="0"/>
    <x v="0"/>
    <x v="0"/>
    <m/>
    <m/>
    <m/>
    <m/>
    <m/>
    <m/>
    <n v="16.043346"/>
    <m/>
    <m/>
    <m/>
    <m/>
    <m/>
    <m/>
    <m/>
    <m/>
    <m/>
    <m/>
    <m/>
    <s v="470391,88"/>
    <s v="6321996,25"/>
    <n v="16.043346"/>
    <n v="0"/>
    <n v="0"/>
  </r>
  <r>
    <n v="443"/>
    <x v="446"/>
    <s v=""/>
    <x v="1119"/>
    <n v="2018"/>
    <n v="30992512"/>
    <x v="189"/>
    <x v="444"/>
    <x v="442"/>
    <n v="7700"/>
    <s v="Thisted"/>
    <n v="787"/>
    <n v="261"/>
    <x v="170"/>
    <m/>
    <s v="DC"/>
    <s v="Decentralt værk"/>
    <n v="351100"/>
    <n v="350010"/>
    <x v="56"/>
    <x v="0"/>
    <s v="fvv"/>
    <d v="1994-11-01T00:00:00"/>
    <m/>
    <n v="1.5"/>
    <n v="0"/>
    <n v="1.4219999999999999"/>
    <x v="3126"/>
    <n v="24.847200000000001"/>
    <n v="24.847200000000001"/>
    <n v="0"/>
    <n v="0"/>
    <n v="1"/>
    <n v="0"/>
    <n v="0"/>
    <x v="0"/>
    <x v="0"/>
    <m/>
    <m/>
    <m/>
    <m/>
    <m/>
    <m/>
    <n v="22.267119600000001"/>
    <m/>
    <m/>
    <m/>
    <m/>
    <m/>
    <m/>
    <m/>
    <m/>
    <m/>
    <m/>
    <m/>
    <s v="470391,88"/>
    <s v="6321996,25"/>
    <n v="22.267119600000001"/>
    <n v="0"/>
    <n v="0"/>
  </r>
  <r>
    <n v="443"/>
    <x v="447"/>
    <s v=""/>
    <x v="1120"/>
    <n v="2018"/>
    <n v="30992512"/>
    <x v="189"/>
    <x v="445"/>
    <x v="443"/>
    <n v="7700"/>
    <s v="Thisted"/>
    <n v="787"/>
    <n v="261"/>
    <x v="170"/>
    <m/>
    <s v="DC"/>
    <s v="Decentralt værk"/>
    <n v="351100"/>
    <n v="350010"/>
    <x v="621"/>
    <x v="1"/>
    <s v="kvt"/>
    <d v="1993-01-01T00:00:00"/>
    <m/>
    <n v="1.55"/>
    <n v="0.74"/>
    <n v="0.81"/>
    <x v="3127"/>
    <n v="7.5600000000000001E-2"/>
    <n v="7.5600000000000001E-2"/>
    <n v="5.04E-2"/>
    <n v="5.04E-2"/>
    <n v="0.25625381330079317"/>
    <n v="0.74374618669920678"/>
    <n v="0"/>
    <x v="0"/>
    <x v="0"/>
    <m/>
    <m/>
    <m/>
    <m/>
    <m/>
    <m/>
    <n v="0.14751"/>
    <m/>
    <m/>
    <m/>
    <m/>
    <m/>
    <m/>
    <m/>
    <m/>
    <m/>
    <m/>
    <m/>
    <s v="483384,22"/>
    <s v="6318781,91"/>
    <n v="0.14751"/>
    <n v="0"/>
    <n v="0"/>
  </r>
  <r>
    <n v="443"/>
    <x v="447"/>
    <s v=""/>
    <x v="1121"/>
    <n v="2018"/>
    <n v="30992512"/>
    <x v="189"/>
    <x v="445"/>
    <x v="443"/>
    <n v="7700"/>
    <s v="Thisted"/>
    <n v="787"/>
    <n v="261"/>
    <x v="170"/>
    <m/>
    <s v="DC"/>
    <s v="Decentralt værk"/>
    <n v="351100"/>
    <n v="350010"/>
    <x v="123"/>
    <x v="0"/>
    <s v="fvv"/>
    <d v="1993-01-01T00:00:00"/>
    <m/>
    <n v="1.454"/>
    <n v="0"/>
    <n v="1.454"/>
    <x v="3128"/>
    <n v="3.5999999999999999E-3"/>
    <n v="3.5999999999999999E-3"/>
    <n v="0"/>
    <n v="0"/>
    <n v="1"/>
    <n v="0"/>
    <n v="0"/>
    <x v="0"/>
    <x v="0"/>
    <m/>
    <m/>
    <m/>
    <m/>
    <m/>
    <m/>
    <n v="4.7123999999999994E-3"/>
    <m/>
    <m/>
    <m/>
    <m/>
    <m/>
    <m/>
    <m/>
    <m/>
    <m/>
    <m/>
    <m/>
    <s v="483384,22"/>
    <s v="6318781,91"/>
    <n v="4.7123999999999994E-3"/>
    <n v="0"/>
    <n v="0"/>
  </r>
  <r>
    <n v="444"/>
    <x v="448"/>
    <s v=""/>
    <x v="1122"/>
    <n v="2018"/>
    <n v="12575130"/>
    <x v="190"/>
    <x v="446"/>
    <x v="444"/>
    <n v="8410"/>
    <s v="Rønde"/>
    <n v="706"/>
    <n v="224"/>
    <x v="171"/>
    <m/>
    <s v="FJ"/>
    <s v="Fjernvarmeværk"/>
    <n v="353000"/>
    <n v="350030"/>
    <x v="622"/>
    <x v="0"/>
    <s v="fvv"/>
    <d v="2007-09-01T00:00:00"/>
    <m/>
    <n v="3.15"/>
    <n v="0"/>
    <n v="3.15"/>
    <x v="3129"/>
    <n v="36.521999999999998"/>
    <n v="33.962400000000002"/>
    <n v="0"/>
    <n v="0"/>
    <n v="1"/>
    <n v="0"/>
    <n v="0"/>
    <x v="0"/>
    <x v="0"/>
    <m/>
    <m/>
    <m/>
    <m/>
    <m/>
    <m/>
    <m/>
    <m/>
    <m/>
    <n v="38.686"/>
    <m/>
    <m/>
    <m/>
    <m/>
    <m/>
    <m/>
    <m/>
    <m/>
    <s v="590380"/>
    <s v="6245903"/>
    <n v="0"/>
    <n v="38.686"/>
    <n v="0"/>
  </r>
  <r>
    <n v="444"/>
    <x v="448"/>
    <s v=""/>
    <x v="1123"/>
    <n v="2018"/>
    <n v="12575130"/>
    <x v="190"/>
    <x v="446"/>
    <x v="444"/>
    <n v="8410"/>
    <s v="Rønde"/>
    <n v="706"/>
    <n v="224"/>
    <x v="171"/>
    <m/>
    <s v="FJ"/>
    <s v="Fjernvarmeværk"/>
    <n v="353000"/>
    <n v="350030"/>
    <x v="185"/>
    <x v="0"/>
    <s v="fvv"/>
    <d v="1989-11-01T00:00:00"/>
    <m/>
    <n v="3.15"/>
    <n v="0"/>
    <n v="3.15"/>
    <x v="21"/>
    <n v="0"/>
    <n v="0"/>
    <n v="0"/>
    <n v="0"/>
    <n v="1"/>
    <n v="0"/>
    <n v="0"/>
    <x v="0"/>
    <x v="0"/>
    <m/>
    <m/>
    <m/>
    <m/>
    <m/>
    <m/>
    <m/>
    <m/>
    <m/>
    <m/>
    <m/>
    <m/>
    <m/>
    <m/>
    <m/>
    <m/>
    <m/>
    <m/>
    <s v="590380"/>
    <s v="6245903"/>
    <n v="0"/>
    <n v="0"/>
    <n v="0"/>
  </r>
  <r>
    <n v="445"/>
    <x v="449"/>
    <s v=""/>
    <x v="1124"/>
    <n v="2018"/>
    <n v="22883313"/>
    <x v="191"/>
    <x v="447"/>
    <x v="445"/>
    <n v="8881"/>
    <s v="Thorsø"/>
    <n v="710"/>
    <n v="239"/>
    <x v="172"/>
    <m/>
    <s v="DC"/>
    <s v="Decentralt værk"/>
    <n v="353000"/>
    <n v="350030"/>
    <x v="229"/>
    <x v="1"/>
    <s v="kvt"/>
    <d v="2018-03-06T00:00:00"/>
    <m/>
    <n v="5.2"/>
    <n v="2.1"/>
    <n v="2.8"/>
    <x v="3130"/>
    <n v="51.900480000000002"/>
    <n v="50.311079999999997"/>
    <n v="41.751719999999999"/>
    <n v="40.769640000000003"/>
    <n v="0.24917200524352912"/>
    <n v="0.75082799475647088"/>
    <n v="0"/>
    <x v="0"/>
    <x v="0"/>
    <m/>
    <m/>
    <m/>
    <m/>
    <m/>
    <m/>
    <n v="5.4267839999999996"/>
    <m/>
    <n v="98.719104999999999"/>
    <m/>
    <m/>
    <m/>
    <m/>
    <m/>
    <m/>
    <m/>
    <m/>
    <m/>
    <s v="549085"/>
    <s v="6239709"/>
    <n v="5.4267839999999996"/>
    <n v="98.719104999999999"/>
    <n v="0"/>
  </r>
  <r>
    <n v="445"/>
    <x v="449"/>
    <s v=""/>
    <x v="1125"/>
    <n v="2018"/>
    <n v="22883313"/>
    <x v="191"/>
    <x v="447"/>
    <x v="445"/>
    <n v="8881"/>
    <s v="Thorsø"/>
    <n v="710"/>
    <n v="239"/>
    <x v="172"/>
    <m/>
    <s v="DC"/>
    <s v="Decentralt værk"/>
    <n v="353000"/>
    <n v="350030"/>
    <x v="428"/>
    <x v="0"/>
    <s v="fvv"/>
    <d v="1986-01-01T00:00:00"/>
    <m/>
    <n v="4.4000000000000004"/>
    <n v="0"/>
    <n v="4"/>
    <x v="3131"/>
    <n v="0.57852000000000003"/>
    <n v="0.57852000000000003"/>
    <n v="0"/>
    <n v="0"/>
    <n v="1"/>
    <n v="0"/>
    <n v="0"/>
    <x v="0"/>
    <x v="0"/>
    <m/>
    <m/>
    <m/>
    <m/>
    <m/>
    <m/>
    <n v="0.1250568"/>
    <m/>
    <n v="0.43099700000000002"/>
    <m/>
    <m/>
    <m/>
    <m/>
    <m/>
    <m/>
    <m/>
    <m/>
    <m/>
    <s v="549085"/>
    <s v="6239709"/>
    <n v="0.1250568"/>
    <n v="0.43099700000000002"/>
    <n v="0"/>
  </r>
  <r>
    <n v="445"/>
    <x v="449"/>
    <s v=""/>
    <x v="1126"/>
    <n v="2018"/>
    <n v="22883313"/>
    <x v="191"/>
    <x v="447"/>
    <x v="445"/>
    <n v="8881"/>
    <s v="Thorsø"/>
    <n v="710"/>
    <n v="239"/>
    <x v="172"/>
    <m/>
    <s v="DC"/>
    <s v="Decentralt værk"/>
    <n v="353000"/>
    <n v="350030"/>
    <x v="623"/>
    <x v="0"/>
    <s v="fvv"/>
    <d v="2001-01-01T00:00:00"/>
    <m/>
    <n v="2.7"/>
    <n v="0"/>
    <n v="2.2999999999999998"/>
    <x v="3132"/>
    <n v="3.0859200000000002"/>
    <n v="3.0859200000000002"/>
    <n v="0"/>
    <n v="0"/>
    <n v="1"/>
    <n v="0"/>
    <n v="0"/>
    <x v="0"/>
    <x v="0"/>
    <m/>
    <m/>
    <m/>
    <m/>
    <m/>
    <m/>
    <n v="2.9538036000000001"/>
    <m/>
    <m/>
    <m/>
    <m/>
    <m/>
    <m/>
    <m/>
    <m/>
    <m/>
    <m/>
    <m/>
    <s v="549085"/>
    <s v="6239709"/>
    <n v="2.9538036000000001"/>
    <n v="0"/>
    <n v="0"/>
  </r>
  <r>
    <n v="446"/>
    <x v="450"/>
    <s v=""/>
    <x v="1127"/>
    <n v="2018"/>
    <n v="14528601"/>
    <x v="192"/>
    <x v="448"/>
    <x v="446"/>
    <n v="6980"/>
    <s v="Tim"/>
    <n v="760"/>
    <n v="182"/>
    <x v="173"/>
    <m/>
    <s v="DC"/>
    <s v="Decentralt værk"/>
    <n v="351100"/>
    <n v="350010"/>
    <x v="5"/>
    <x v="1"/>
    <s v="kvt"/>
    <d v="1991-01-01T00:00:00"/>
    <m/>
    <n v="6"/>
    <n v="2"/>
    <n v="3.5"/>
    <x v="3133"/>
    <n v="6.0515999999999996"/>
    <n v="6.0515999999999996"/>
    <n v="3.80592"/>
    <n v="3.80592"/>
    <n v="0.27947115611614559"/>
    <n v="0.72052884388385441"/>
    <n v="0"/>
    <x v="0"/>
    <x v="0"/>
    <m/>
    <m/>
    <m/>
    <m/>
    <m/>
    <m/>
    <n v="10.8268776"/>
    <m/>
    <m/>
    <m/>
    <m/>
    <m/>
    <m/>
    <m/>
    <m/>
    <m/>
    <m/>
    <m/>
    <s v="457454"/>
    <s v="6227450"/>
    <n v="10.8268776"/>
    <n v="0"/>
    <n v="0"/>
  </r>
  <r>
    <n v="446"/>
    <x v="450"/>
    <s v=""/>
    <x v="1128"/>
    <n v="2018"/>
    <n v="14528601"/>
    <x v="192"/>
    <x v="448"/>
    <x v="446"/>
    <n v="6980"/>
    <s v="Tim"/>
    <n v="760"/>
    <n v="182"/>
    <x v="173"/>
    <m/>
    <s v="DC"/>
    <s v="Decentralt værk"/>
    <n v="351100"/>
    <n v="350010"/>
    <x v="428"/>
    <x v="0"/>
    <s v="fvv"/>
    <d v="1991-01-01T00:00:00"/>
    <m/>
    <n v="1.2"/>
    <n v="0"/>
    <n v="1"/>
    <x v="3134"/>
    <n v="17.744399999999999"/>
    <n v="17.744399999999999"/>
    <n v="0"/>
    <n v="0"/>
    <n v="1"/>
    <n v="0"/>
    <n v="0"/>
    <x v="0"/>
    <x v="0"/>
    <m/>
    <m/>
    <m/>
    <m/>
    <m/>
    <m/>
    <n v="18.5472936"/>
    <m/>
    <m/>
    <m/>
    <m/>
    <m/>
    <m/>
    <m/>
    <m/>
    <m/>
    <m/>
    <m/>
    <s v="457454"/>
    <s v="6227450"/>
    <n v="18.5472936"/>
    <n v="0"/>
    <n v="0"/>
  </r>
  <r>
    <n v="446"/>
    <x v="450"/>
    <s v=""/>
    <x v="1129"/>
    <n v="2018"/>
    <n v="14528601"/>
    <x v="192"/>
    <x v="448"/>
    <x v="446"/>
    <n v="6980"/>
    <s v="Tim"/>
    <n v="760"/>
    <n v="182"/>
    <x v="173"/>
    <m/>
    <s v="DC"/>
    <s v="Decentralt værk"/>
    <n v="351100"/>
    <n v="350010"/>
    <x v="8"/>
    <x v="3"/>
    <s v="fvv"/>
    <d v="2013-10-01T00:00:00"/>
    <m/>
    <n v="1"/>
    <n v="0"/>
    <n v="1"/>
    <x v="3135"/>
    <n v="6.5195999999999996"/>
    <n v="6.5195999999999996"/>
    <n v="0"/>
    <n v="0"/>
    <n v="1"/>
    <n v="0"/>
    <n v="0"/>
    <x v="0"/>
    <x v="0"/>
    <m/>
    <m/>
    <m/>
    <m/>
    <m/>
    <m/>
    <m/>
    <m/>
    <m/>
    <m/>
    <m/>
    <m/>
    <m/>
    <m/>
    <m/>
    <n v="6.8795999999999999"/>
    <m/>
    <m/>
    <s v="457454"/>
    <s v="6227450"/>
    <n v="0"/>
    <n v="6.8795999999999999"/>
    <n v="0"/>
  </r>
  <r>
    <n v="448"/>
    <x v="451"/>
    <s v=""/>
    <x v="1130"/>
    <n v="2018"/>
    <n v="63690619"/>
    <x v="193"/>
    <x v="449"/>
    <x v="447"/>
    <n v="6520"/>
    <s v="Toftlund"/>
    <n v="550"/>
    <n v="109"/>
    <x v="174"/>
    <n v="1"/>
    <s v="DC"/>
    <s v="Decentralt værk"/>
    <n v="353000"/>
    <n v="350030"/>
    <x v="624"/>
    <x v="0"/>
    <s v="fvv"/>
    <d v="2012-01-01T00:00:00"/>
    <m/>
    <n v="5.5"/>
    <n v="0"/>
    <n v="5.5"/>
    <x v="3136"/>
    <n v="14.857200000000001"/>
    <n v="14.857200000000001"/>
    <n v="0"/>
    <n v="0"/>
    <n v="1"/>
    <n v="0"/>
    <n v="0"/>
    <x v="0"/>
    <x v="0"/>
    <m/>
    <m/>
    <m/>
    <m/>
    <m/>
    <m/>
    <n v="13.946011200000001"/>
    <m/>
    <m/>
    <m/>
    <m/>
    <m/>
    <m/>
    <m/>
    <m/>
    <m/>
    <m/>
    <m/>
    <s v="504538"/>
    <s v="6116395"/>
    <n v="13.946011200000001"/>
    <n v="0"/>
    <n v="0"/>
  </r>
  <r>
    <n v="448"/>
    <x v="451"/>
    <s v=""/>
    <x v="1131"/>
    <n v="2018"/>
    <n v="63690619"/>
    <x v="193"/>
    <x v="449"/>
    <x v="447"/>
    <n v="6520"/>
    <s v="Toftlund"/>
    <n v="550"/>
    <n v="109"/>
    <x v="174"/>
    <n v="1"/>
    <s v="DC"/>
    <s v="Decentralt værk"/>
    <n v="353000"/>
    <n v="350030"/>
    <x v="55"/>
    <x v="1"/>
    <s v="kvt"/>
    <d v="1995-01-01T00:00:00"/>
    <m/>
    <n v="13"/>
    <n v="5.5"/>
    <n v="6.5"/>
    <x v="3137"/>
    <n v="27.459683999999999"/>
    <n v="27.459683999999999"/>
    <n v="19.2042"/>
    <n v="19.2042"/>
    <n v="0.29266992428028205"/>
    <n v="0.70733007571971795"/>
    <n v="0"/>
    <x v="0"/>
    <x v="0"/>
    <m/>
    <m/>
    <m/>
    <m/>
    <m/>
    <m/>
    <n v="46.912377599999999"/>
    <m/>
    <m/>
    <m/>
    <m/>
    <m/>
    <m/>
    <m/>
    <m/>
    <m/>
    <m/>
    <m/>
    <s v="504538"/>
    <s v="6116395"/>
    <n v="46.912377599999999"/>
    <n v="0"/>
    <n v="0"/>
  </r>
  <r>
    <n v="448"/>
    <x v="451"/>
    <s v=""/>
    <x v="1132"/>
    <n v="2018"/>
    <n v="63690619"/>
    <x v="193"/>
    <x v="449"/>
    <x v="447"/>
    <n v="6520"/>
    <s v="Toftlund"/>
    <n v="550"/>
    <n v="109"/>
    <x v="174"/>
    <n v="1"/>
    <s v="DC"/>
    <s v="Decentralt værk"/>
    <n v="353000"/>
    <n v="350030"/>
    <x v="39"/>
    <x v="5"/>
    <s v="kvt"/>
    <d v="2000-01-01T00:00:00"/>
    <m/>
    <n v="0.1"/>
    <n v="0"/>
    <n v="0"/>
    <x v="920"/>
    <n v="0"/>
    <n v="0"/>
    <n v="0"/>
    <n v="0"/>
    <n v="1"/>
    <n v="0"/>
    <n v="0"/>
    <x v="0"/>
    <x v="0"/>
    <m/>
    <m/>
    <m/>
    <n v="1.9190450000000002E-4"/>
    <m/>
    <m/>
    <m/>
    <m/>
    <m/>
    <m/>
    <m/>
    <m/>
    <m/>
    <m/>
    <m/>
    <m/>
    <m/>
    <m/>
    <s v="504538"/>
    <s v="6116395"/>
    <n v="1.9190450000000002E-4"/>
    <n v="0"/>
    <n v="0"/>
  </r>
  <r>
    <n v="448"/>
    <x v="451"/>
    <s v=""/>
    <x v="1133"/>
    <n v="2018"/>
    <n v="63690619"/>
    <x v="193"/>
    <x v="449"/>
    <x v="447"/>
    <n v="6520"/>
    <s v="Toftlund"/>
    <n v="550"/>
    <n v="109"/>
    <x v="174"/>
    <n v="1"/>
    <s v="DC"/>
    <s v="Decentralt værk"/>
    <n v="353000"/>
    <n v="350030"/>
    <x v="625"/>
    <x v="3"/>
    <s v="fvv"/>
    <d v="2014-01-01T00:00:00"/>
    <m/>
    <n v="6.5"/>
    <n v="0"/>
    <n v="6.5"/>
    <x v="3138"/>
    <n v="31.777200000000001"/>
    <n v="31.777200000000001"/>
    <n v="0"/>
    <n v="0"/>
    <n v="1"/>
    <n v="0"/>
    <n v="0"/>
    <x v="0"/>
    <x v="0"/>
    <m/>
    <m/>
    <m/>
    <m/>
    <m/>
    <m/>
    <m/>
    <m/>
    <m/>
    <m/>
    <m/>
    <m/>
    <m/>
    <m/>
    <m/>
    <n v="31.777200000000001"/>
    <m/>
    <m/>
    <s v="504538"/>
    <s v="6116395"/>
    <n v="0"/>
    <n v="31.777200000000001"/>
    <n v="0"/>
  </r>
  <r>
    <n v="448"/>
    <x v="451"/>
    <s v=""/>
    <x v="1134"/>
    <n v="2018"/>
    <n v="63690619"/>
    <x v="193"/>
    <x v="449"/>
    <x v="447"/>
    <n v="6520"/>
    <s v="Toftlund"/>
    <n v="550"/>
    <n v="109"/>
    <x v="174"/>
    <n v="1"/>
    <s v="DC"/>
    <s v="Decentralt værk"/>
    <n v="353000"/>
    <n v="350030"/>
    <x v="57"/>
    <x v="2"/>
    <s v="fvv"/>
    <d v="2016-09-22T00:00:00"/>
    <m/>
    <n v="2.9449999999999998"/>
    <n v="0"/>
    <n v="2.9"/>
    <x v="3139"/>
    <n v="5.5655999999999999"/>
    <n v="5.5655999999999999"/>
    <n v="0"/>
    <n v="0"/>
    <n v="1"/>
    <n v="0"/>
    <n v="0"/>
    <x v="0"/>
    <x v="0"/>
    <m/>
    <m/>
    <m/>
    <m/>
    <m/>
    <m/>
    <m/>
    <m/>
    <m/>
    <m/>
    <m/>
    <m/>
    <m/>
    <m/>
    <m/>
    <m/>
    <m/>
    <n v="5.6448"/>
    <s v="504538"/>
    <s v="6116395"/>
    <n v="0"/>
    <n v="0"/>
    <n v="5.6448"/>
  </r>
  <r>
    <n v="448"/>
    <x v="451"/>
    <s v=""/>
    <x v="2890"/>
    <n v="2018"/>
    <n v="63690619"/>
    <x v="193"/>
    <x v="449"/>
    <x v="447"/>
    <n v="6520"/>
    <s v="Toftlund"/>
    <n v="550"/>
    <n v="109"/>
    <x v="174"/>
    <n v="1"/>
    <s v="DC"/>
    <s v="Decentralt værk"/>
    <n v="353000"/>
    <n v="350030"/>
    <x v="1466"/>
    <x v="0"/>
    <s v="fvv"/>
    <d v="2016-08-01T00:00:00"/>
    <m/>
    <n v="4.4000000000000004"/>
    <n v="0"/>
    <n v="4.4000000000000004"/>
    <x v="3136"/>
    <n v="14.860799999999999"/>
    <n v="14.860799999999999"/>
    <n v="0"/>
    <n v="0"/>
    <n v="1"/>
    <n v="0"/>
    <n v="0"/>
    <x v="0"/>
    <x v="0"/>
    <m/>
    <m/>
    <m/>
    <m/>
    <m/>
    <m/>
    <n v="13.946011200000001"/>
    <m/>
    <m/>
    <m/>
    <m/>
    <m/>
    <m/>
    <m/>
    <m/>
    <m/>
    <m/>
    <m/>
    <s v="504538"/>
    <s v="6116395"/>
    <n v="13.946011200000001"/>
    <n v="0"/>
    <n v="0"/>
  </r>
  <r>
    <n v="449"/>
    <x v="452"/>
    <s v=""/>
    <x v="1135"/>
    <n v="2018"/>
    <n v="18292610"/>
    <x v="194"/>
    <x v="450"/>
    <x v="448"/>
    <n v="5690"/>
    <s v="Tommerup"/>
    <n v="420"/>
    <n v="90"/>
    <x v="175"/>
    <m/>
    <s v="FJ"/>
    <s v="Fjernvarmeværk"/>
    <n v="353000"/>
    <n v="350030"/>
    <x v="123"/>
    <x v="0"/>
    <s v="fvv"/>
    <d v="2003-09-05T00:00:00"/>
    <m/>
    <n v="3.5"/>
    <n v="0"/>
    <n v="3.5"/>
    <x v="3140"/>
    <n v="60.440399999999997"/>
    <n v="60.080399999999997"/>
    <n v="0"/>
    <n v="0"/>
    <n v="1"/>
    <n v="0"/>
    <n v="0"/>
    <x v="0"/>
    <x v="0"/>
    <m/>
    <m/>
    <m/>
    <m/>
    <m/>
    <m/>
    <m/>
    <m/>
    <m/>
    <m/>
    <n v="53.388199999999998"/>
    <m/>
    <m/>
    <m/>
    <m/>
    <m/>
    <m/>
    <m/>
    <s v="576444"/>
    <s v="6131555"/>
    <n v="0"/>
    <n v="53.388199999999998"/>
    <n v="0"/>
  </r>
  <r>
    <n v="449"/>
    <x v="452"/>
    <s v=""/>
    <x v="1136"/>
    <n v="2018"/>
    <n v="18292610"/>
    <x v="194"/>
    <x v="450"/>
    <x v="448"/>
    <n v="5690"/>
    <s v="Tommerup"/>
    <n v="420"/>
    <n v="90"/>
    <x v="175"/>
    <m/>
    <s v="FJ"/>
    <s v="Fjernvarmeværk"/>
    <n v="353000"/>
    <n v="350030"/>
    <x v="2"/>
    <x v="0"/>
    <s v="fvv"/>
    <d v="2012-10-01T00:00:00"/>
    <m/>
    <n v="5.5"/>
    <n v="0"/>
    <n v="5"/>
    <x v="3141"/>
    <n v="3.5999999999999999E-3"/>
    <n v="3.5999999999999999E-3"/>
    <n v="0"/>
    <n v="0"/>
    <n v="1"/>
    <n v="0"/>
    <n v="0"/>
    <x v="0"/>
    <x v="0"/>
    <m/>
    <m/>
    <m/>
    <m/>
    <m/>
    <m/>
    <n v="4.7520000000000001E-3"/>
    <m/>
    <m/>
    <m/>
    <m/>
    <m/>
    <m/>
    <m/>
    <m/>
    <m/>
    <m/>
    <m/>
    <s v="576444"/>
    <s v="6131555"/>
    <n v="4.7520000000000001E-3"/>
    <n v="0"/>
    <n v="0"/>
  </r>
  <r>
    <n v="449"/>
    <x v="453"/>
    <s v=""/>
    <x v="1137"/>
    <n v="2018"/>
    <n v="18292610"/>
    <x v="194"/>
    <x v="451"/>
    <x v="449"/>
    <n v="5690"/>
    <s v="Tommerup"/>
    <n v="420"/>
    <n v="90"/>
    <x v="175"/>
    <m/>
    <s v="FJ"/>
    <s v="Fjernvarmeværk"/>
    <n v="353000"/>
    <n v="350030"/>
    <x v="626"/>
    <x v="3"/>
    <s v="fvv"/>
    <d v="2016-06-01T00:00:00"/>
    <m/>
    <n v="14"/>
    <n v="0"/>
    <n v="14"/>
    <x v="3142"/>
    <n v="22.557600000000001"/>
    <n v="22.557600000000001"/>
    <n v="0"/>
    <n v="0"/>
    <n v="1"/>
    <n v="0"/>
    <n v="0"/>
    <x v="0"/>
    <x v="0"/>
    <m/>
    <m/>
    <m/>
    <m/>
    <m/>
    <m/>
    <m/>
    <m/>
    <m/>
    <m/>
    <m/>
    <m/>
    <m/>
    <m/>
    <m/>
    <n v="22.557599999999997"/>
    <m/>
    <m/>
    <s v="576144,78"/>
    <s v="6131879,87"/>
    <n v="0"/>
    <n v="22.557599999999997"/>
    <n v="0"/>
  </r>
  <r>
    <n v="450"/>
    <x v="454"/>
    <s v=""/>
    <x v="1138"/>
    <n v="2018"/>
    <n v="76326118"/>
    <x v="195"/>
    <x v="452"/>
    <x v="450"/>
    <n v="5690"/>
    <s v="Tommerup"/>
    <n v="420"/>
    <n v="90"/>
    <x v="175"/>
    <m/>
    <s v="DC"/>
    <s v="Decentralt værk"/>
    <n v="353000"/>
    <n v="350030"/>
    <x v="229"/>
    <x v="1"/>
    <s v="kvt"/>
    <d v="1990-01-01T00:00:00"/>
    <m/>
    <n v="3"/>
    <n v="0.85"/>
    <n v="1.4"/>
    <x v="1426"/>
    <n v="1.08E-3"/>
    <n v="1.08E-3"/>
    <n v="7.2000000000000005E-4"/>
    <n v="7.2000000000000005E-4"/>
    <n v="5.4545454545454543E-2"/>
    <n v="0.94545454545454544"/>
    <n v="0"/>
    <x v="0"/>
    <x v="0"/>
    <m/>
    <m/>
    <m/>
    <m/>
    <m/>
    <m/>
    <n v="9.9000000000000008E-3"/>
    <m/>
    <m/>
    <m/>
    <m/>
    <m/>
    <m/>
    <m/>
    <m/>
    <m/>
    <m/>
    <m/>
    <s v="575039,1"/>
    <s v="6134094,31"/>
    <n v="9.9000000000000008E-3"/>
    <n v="0"/>
    <n v="0"/>
  </r>
  <r>
    <n v="450"/>
    <x v="454"/>
    <s v=""/>
    <x v="1139"/>
    <n v="2018"/>
    <n v="76326118"/>
    <x v="195"/>
    <x v="452"/>
    <x v="450"/>
    <n v="5690"/>
    <s v="Tommerup"/>
    <n v="420"/>
    <n v="90"/>
    <x v="175"/>
    <m/>
    <s v="DC"/>
    <s v="Decentralt værk"/>
    <n v="353000"/>
    <n v="350030"/>
    <x v="2"/>
    <x v="0"/>
    <s v="fvv"/>
    <d v="1984-05-01T00:00:00"/>
    <m/>
    <n v="3"/>
    <n v="0"/>
    <n v="3.15"/>
    <x v="3143"/>
    <n v="17.21556"/>
    <n v="17.21556"/>
    <n v="0"/>
    <n v="0"/>
    <n v="1"/>
    <n v="0"/>
    <n v="0"/>
    <x v="0"/>
    <x v="0"/>
    <m/>
    <m/>
    <m/>
    <m/>
    <m/>
    <m/>
    <n v="19.017900000000001"/>
    <m/>
    <m/>
    <m/>
    <m/>
    <m/>
    <m/>
    <m/>
    <m/>
    <m/>
    <m/>
    <m/>
    <s v="575039,1"/>
    <s v="6134094,31"/>
    <n v="19.017900000000001"/>
    <n v="0"/>
    <n v="0"/>
  </r>
  <r>
    <n v="451"/>
    <x v="455"/>
    <s v=""/>
    <x v="1140"/>
    <n v="2018"/>
    <n v="33016719"/>
    <x v="196"/>
    <x v="453"/>
    <x v="451"/>
    <n v="8310"/>
    <s v="Tranbjerg J"/>
    <n v="751"/>
    <n v="206"/>
    <x v="69"/>
    <n v="1"/>
    <s v="FJ"/>
    <s v="Fjernvarmeværk"/>
    <n v="353000"/>
    <n v="350030"/>
    <x v="13"/>
    <x v="0"/>
    <s v="fvv"/>
    <d v="1998-01-01T00:00:00"/>
    <m/>
    <n v="17.8"/>
    <n v="0"/>
    <n v="16"/>
    <x v="3144"/>
    <n v="0.16919999999999999"/>
    <n v="0.16919999999999999"/>
    <n v="0"/>
    <n v="0"/>
    <n v="1"/>
    <n v="0"/>
    <n v="0"/>
    <x v="0"/>
    <x v="0"/>
    <m/>
    <m/>
    <m/>
    <n v="0.16919999999999999"/>
    <m/>
    <m/>
    <m/>
    <m/>
    <m/>
    <m/>
    <m/>
    <m/>
    <m/>
    <m/>
    <m/>
    <m/>
    <m/>
    <m/>
    <s v="570311,25"/>
    <s v="6216709,5"/>
    <n v="0.16919999999999999"/>
    <n v="0"/>
    <n v="0"/>
  </r>
  <r>
    <n v="451"/>
    <x v="455"/>
    <s v=""/>
    <x v="1141"/>
    <n v="2018"/>
    <n v="33016719"/>
    <x v="196"/>
    <x v="453"/>
    <x v="451"/>
    <n v="8310"/>
    <s v="Tranbjerg J"/>
    <n v="751"/>
    <n v="206"/>
    <x v="69"/>
    <n v="1"/>
    <s v="FJ"/>
    <s v="Fjernvarmeværk"/>
    <n v="353000"/>
    <n v="350030"/>
    <x v="16"/>
    <x v="0"/>
    <s v="fvv"/>
    <d v="2006-08-18T00:00:00"/>
    <m/>
    <n v="12.9"/>
    <n v="0"/>
    <n v="11.6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70311,25"/>
    <s v="6216709,5"/>
    <n v="0"/>
    <n v="0"/>
    <n v="0"/>
  </r>
  <r>
    <n v="460"/>
    <x v="456"/>
    <s v=""/>
    <x v="1142"/>
    <n v="2018"/>
    <n v="64463411"/>
    <x v="197"/>
    <x v="454"/>
    <x v="452"/>
    <n v="9830"/>
    <s v="Tårs"/>
    <n v="860"/>
    <n v="299"/>
    <x v="176"/>
    <m/>
    <s v="DC"/>
    <s v="Decentralt værk"/>
    <n v="353000"/>
    <n v="350030"/>
    <x v="158"/>
    <x v="0"/>
    <s v="fvv"/>
    <d v="1987-01-01T00:00:00"/>
    <m/>
    <n v="5.8"/>
    <n v="0"/>
    <n v="5.6"/>
    <x v="3145"/>
    <n v="37.397880000000001"/>
    <n v="36.109079999999999"/>
    <n v="0"/>
    <n v="0"/>
    <n v="1"/>
    <n v="0"/>
    <n v="0"/>
    <x v="0"/>
    <x v="0"/>
    <m/>
    <m/>
    <m/>
    <m/>
    <m/>
    <m/>
    <n v="36.798300000000005"/>
    <m/>
    <m/>
    <m/>
    <m/>
    <m/>
    <m/>
    <m/>
    <m/>
    <m/>
    <m/>
    <m/>
    <s v="567207,89"/>
    <s v="6361257,55"/>
    <n v="36.798300000000005"/>
    <n v="0"/>
    <n v="0"/>
  </r>
  <r>
    <n v="460"/>
    <x v="456"/>
    <s v=""/>
    <x v="1143"/>
    <n v="2018"/>
    <n v="64463411"/>
    <x v="197"/>
    <x v="454"/>
    <x v="452"/>
    <n v="9830"/>
    <s v="Tårs"/>
    <n v="860"/>
    <n v="299"/>
    <x v="176"/>
    <m/>
    <s v="DC"/>
    <s v="Decentralt værk"/>
    <n v="353000"/>
    <n v="350030"/>
    <x v="156"/>
    <x v="0"/>
    <s v="fvv"/>
    <d v="1987-01-01T00:00:00"/>
    <m/>
    <n v="2.8"/>
    <n v="0"/>
    <n v="2.5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67207,89"/>
    <s v="6361257,55"/>
    <n v="0"/>
    <n v="0"/>
    <n v="0"/>
  </r>
  <r>
    <n v="460"/>
    <x v="456"/>
    <s v=""/>
    <x v="1144"/>
    <n v="2018"/>
    <n v="64463411"/>
    <x v="197"/>
    <x v="454"/>
    <x v="452"/>
    <n v="9830"/>
    <s v="Tårs"/>
    <n v="860"/>
    <n v="299"/>
    <x v="176"/>
    <m/>
    <s v="DC"/>
    <s v="Decentralt værk"/>
    <n v="353000"/>
    <n v="350030"/>
    <x v="627"/>
    <x v="1"/>
    <s v="kvt"/>
    <d v="2006-08-18T00:00:00"/>
    <m/>
    <n v="11.45"/>
    <n v="4.99"/>
    <n v="5.3"/>
    <x v="3146"/>
    <n v="20.231280000000002"/>
    <n v="20.231280000000002"/>
    <n v="19.405799999999999"/>
    <n v="19.079999999999998"/>
    <n v="0.22959676225994338"/>
    <n v="0.77040323774005659"/>
    <n v="0"/>
    <x v="0"/>
    <x v="0"/>
    <m/>
    <m/>
    <m/>
    <m/>
    <m/>
    <m/>
    <n v="44.058286800000005"/>
    <m/>
    <m/>
    <m/>
    <m/>
    <m/>
    <m/>
    <m/>
    <m/>
    <m/>
    <m/>
    <m/>
    <s v="567207,89"/>
    <s v="6361257,55"/>
    <n v="44.058286800000005"/>
    <n v="0"/>
    <n v="0"/>
  </r>
  <r>
    <n v="460"/>
    <x v="456"/>
    <s v=""/>
    <x v="1145"/>
    <n v="2018"/>
    <n v="64463411"/>
    <x v="197"/>
    <x v="454"/>
    <x v="452"/>
    <n v="9830"/>
    <s v="Tårs"/>
    <n v="860"/>
    <n v="299"/>
    <x v="176"/>
    <m/>
    <s v="DC"/>
    <s v="Decentralt værk"/>
    <n v="353000"/>
    <n v="350030"/>
    <x v="39"/>
    <x v="5"/>
    <s v="kvt"/>
    <d v="1976-01-01T00:00:00"/>
    <m/>
    <n v="0.3"/>
    <n v="0.3"/>
    <n v="0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67207,89"/>
    <s v="6361257,55"/>
    <n v="0"/>
    <n v="0"/>
    <n v="0"/>
  </r>
  <r>
    <n v="460"/>
    <x v="456"/>
    <s v=""/>
    <x v="1146"/>
    <n v="2018"/>
    <n v="64463411"/>
    <x v="197"/>
    <x v="454"/>
    <x v="452"/>
    <n v="9830"/>
    <s v="Tårs"/>
    <n v="860"/>
    <n v="299"/>
    <x v="176"/>
    <m/>
    <s v="DC"/>
    <s v="Decentralt værk"/>
    <n v="353000"/>
    <n v="350030"/>
    <x v="628"/>
    <x v="3"/>
    <s v="fvv"/>
    <d v="2015-07-27T00:00:00"/>
    <m/>
    <n v="4"/>
    <n v="0"/>
    <n v="4"/>
    <x v="3147"/>
    <n v="10.725695999999999"/>
    <n v="10.725695999999999"/>
    <n v="0"/>
    <n v="0"/>
    <n v="1"/>
    <n v="0"/>
    <n v="0"/>
    <x v="0"/>
    <x v="0"/>
    <m/>
    <m/>
    <m/>
    <m/>
    <m/>
    <m/>
    <m/>
    <m/>
    <m/>
    <m/>
    <m/>
    <m/>
    <m/>
    <m/>
    <m/>
    <n v="10.725695999999999"/>
    <m/>
    <m/>
    <s v="567207,89"/>
    <s v="6361257,55"/>
    <n v="0"/>
    <n v="10.725695999999999"/>
    <n v="0"/>
  </r>
  <r>
    <n v="460"/>
    <x v="456"/>
    <s v=""/>
    <x v="1147"/>
    <n v="2018"/>
    <n v="64463411"/>
    <x v="197"/>
    <x v="454"/>
    <x v="452"/>
    <n v="9830"/>
    <s v="Tårs"/>
    <n v="860"/>
    <n v="299"/>
    <x v="176"/>
    <m/>
    <s v="DC"/>
    <s v="Decentralt værk"/>
    <n v="353000"/>
    <n v="350030"/>
    <x v="629"/>
    <x v="3"/>
    <s v="fvv"/>
    <d v="2015-07-27T00:00:00"/>
    <m/>
    <n v="2.5"/>
    <n v="0"/>
    <n v="2.5"/>
    <x v="3148"/>
    <n v="2.7414000000000001"/>
    <n v="2.7414000000000001"/>
    <n v="0"/>
    <n v="0"/>
    <n v="1"/>
    <n v="0"/>
    <n v="0"/>
    <x v="0"/>
    <x v="0"/>
    <m/>
    <m/>
    <m/>
    <m/>
    <m/>
    <m/>
    <m/>
    <m/>
    <m/>
    <m/>
    <m/>
    <m/>
    <m/>
    <m/>
    <m/>
    <n v="2.7414000000000001"/>
    <m/>
    <m/>
    <s v="567207,89"/>
    <s v="6361257,55"/>
    <n v="0"/>
    <n v="2.7414000000000001"/>
    <n v="0"/>
  </r>
  <r>
    <n v="462"/>
    <x v="457"/>
    <s v=""/>
    <x v="1148"/>
    <n v="2018"/>
    <n v="36421312"/>
    <x v="198"/>
    <x v="455"/>
    <x v="453"/>
    <n v="6270"/>
    <s v="Tønder"/>
    <n v="550"/>
    <n v="115"/>
    <x v="177"/>
    <n v="1"/>
    <s v="FJ"/>
    <s v="Fjernvarmeværk"/>
    <n v="353000"/>
    <n v="350030"/>
    <x v="630"/>
    <x v="0"/>
    <s v="fvv"/>
    <d v="1989-06-01T00:00:00"/>
    <m/>
    <n v="11.1"/>
    <n v="0"/>
    <n v="10"/>
    <x v="3149"/>
    <n v="0.53300000000000003"/>
    <n v="0.53300000000000003"/>
    <n v="0"/>
    <n v="0"/>
    <n v="1"/>
    <n v="0"/>
    <n v="0"/>
    <x v="0"/>
    <x v="0"/>
    <m/>
    <m/>
    <m/>
    <n v="0"/>
    <m/>
    <m/>
    <n v="0.53281800000000001"/>
    <m/>
    <m/>
    <m/>
    <m/>
    <m/>
    <m/>
    <m/>
    <m/>
    <m/>
    <m/>
    <m/>
    <s v="491938"/>
    <s v="6088062"/>
    <n v="0.53281800000000001"/>
    <n v="0"/>
    <n v="0"/>
  </r>
  <r>
    <n v="462"/>
    <x v="457"/>
    <s v=""/>
    <x v="1149"/>
    <n v="2018"/>
    <n v="36421312"/>
    <x v="198"/>
    <x v="455"/>
    <x v="453"/>
    <n v="6270"/>
    <s v="Tønder"/>
    <n v="550"/>
    <n v="115"/>
    <x v="177"/>
    <n v="1"/>
    <s v="FJ"/>
    <s v="Fjernvarmeværk"/>
    <n v="353000"/>
    <n v="350030"/>
    <x v="631"/>
    <x v="0"/>
    <s v="fvv"/>
    <d v="1991-06-01T00:00:00"/>
    <d v="2019-03-26T00:00:00"/>
    <n v="11.1"/>
    <n v="0"/>
    <n v="10"/>
    <x v="21"/>
    <n v="0"/>
    <n v="0"/>
    <n v="0"/>
    <n v="0"/>
    <n v="1"/>
    <n v="0"/>
    <n v="0"/>
    <x v="0"/>
    <x v="0"/>
    <m/>
    <m/>
    <m/>
    <n v="0"/>
    <m/>
    <m/>
    <n v="0"/>
    <m/>
    <m/>
    <m/>
    <m/>
    <m/>
    <m/>
    <m/>
    <m/>
    <m/>
    <m/>
    <m/>
    <s v="491938"/>
    <s v="6088062"/>
    <n v="0"/>
    <n v="0"/>
    <n v="0"/>
  </r>
  <r>
    <n v="462"/>
    <x v="457"/>
    <s v=""/>
    <x v="1150"/>
    <n v="2018"/>
    <n v="36421312"/>
    <x v="198"/>
    <x v="455"/>
    <x v="453"/>
    <n v="6270"/>
    <s v="Tønder"/>
    <n v="550"/>
    <n v="115"/>
    <x v="177"/>
    <n v="1"/>
    <s v="FJ"/>
    <s v="Fjernvarmeværk"/>
    <n v="353000"/>
    <n v="350030"/>
    <x v="39"/>
    <x v="5"/>
    <s v="kvt"/>
    <d v="1999-10-01T00:00:00"/>
    <m/>
    <n v="0.18"/>
    <n v="0"/>
    <n v="0"/>
    <x v="713"/>
    <n v="0"/>
    <n v="0"/>
    <n v="0"/>
    <n v="0"/>
    <n v="1"/>
    <n v="0"/>
    <n v="0"/>
    <x v="0"/>
    <x v="0"/>
    <m/>
    <m/>
    <m/>
    <n v="3.5870000000000005E-4"/>
    <m/>
    <m/>
    <m/>
    <m/>
    <m/>
    <m/>
    <m/>
    <m/>
    <m/>
    <m/>
    <m/>
    <m/>
    <m/>
    <m/>
    <s v="491938"/>
    <s v="6088062"/>
    <n v="3.5870000000000005E-4"/>
    <n v="0"/>
    <n v="0"/>
  </r>
  <r>
    <n v="462"/>
    <x v="458"/>
    <s v=""/>
    <x v="1151"/>
    <n v="2018"/>
    <n v="36421312"/>
    <x v="198"/>
    <x v="456"/>
    <x v="454"/>
    <n v="6270"/>
    <s v="Tønder"/>
    <n v="550"/>
    <n v="115"/>
    <x v="177"/>
    <m/>
    <s v="FJ"/>
    <s v="Fjernvarmeværk"/>
    <n v="353000"/>
    <n v="350030"/>
    <x v="632"/>
    <x v="0"/>
    <s v="fvv"/>
    <d v="1996-01-01T00:00:00"/>
    <m/>
    <n v="11"/>
    <n v="0"/>
    <n v="10"/>
    <x v="3150"/>
    <n v="13.779"/>
    <n v="13.779"/>
    <n v="0"/>
    <n v="0"/>
    <n v="1"/>
    <n v="0"/>
    <n v="0"/>
    <x v="0"/>
    <x v="0"/>
    <m/>
    <m/>
    <m/>
    <m/>
    <m/>
    <m/>
    <n v="13.7793744"/>
    <m/>
    <m/>
    <m/>
    <m/>
    <m/>
    <m/>
    <m/>
    <m/>
    <m/>
    <m/>
    <m/>
    <s v="490913,9"/>
    <s v="6086971,9"/>
    <n v="13.7793744"/>
    <n v="0"/>
    <n v="0"/>
  </r>
  <r>
    <n v="462"/>
    <x v="458"/>
    <s v=""/>
    <x v="1152"/>
    <n v="2018"/>
    <n v="36421312"/>
    <x v="198"/>
    <x v="456"/>
    <x v="454"/>
    <n v="6270"/>
    <s v="Tønder"/>
    <n v="550"/>
    <n v="115"/>
    <x v="177"/>
    <m/>
    <s v="FJ"/>
    <s v="Fjernvarmeværk"/>
    <n v="353000"/>
    <n v="350030"/>
    <x v="633"/>
    <x v="0"/>
    <s v="fvv"/>
    <d v="1996-01-01T00:00:00"/>
    <m/>
    <n v="5.5"/>
    <n v="0"/>
    <n v="5"/>
    <x v="3151"/>
    <n v="50.201000000000001"/>
    <n v="50.201000000000001"/>
    <n v="0"/>
    <n v="0"/>
    <n v="1"/>
    <n v="0"/>
    <n v="0"/>
    <x v="0"/>
    <x v="0"/>
    <m/>
    <m/>
    <m/>
    <m/>
    <m/>
    <m/>
    <n v="50.200642800000004"/>
    <m/>
    <m/>
    <m/>
    <m/>
    <m/>
    <m/>
    <m/>
    <m/>
    <m/>
    <m/>
    <m/>
    <s v="490913,9"/>
    <s v="6086971,9"/>
    <n v="50.200642800000004"/>
    <n v="0"/>
    <n v="0"/>
  </r>
  <r>
    <n v="462"/>
    <x v="459"/>
    <s v=""/>
    <x v="1153"/>
    <n v="2018"/>
    <n v="36421312"/>
    <x v="198"/>
    <x v="457"/>
    <x v="455"/>
    <n v="6270"/>
    <s v="Tønder"/>
    <n v="550"/>
    <n v="115"/>
    <x v="177"/>
    <m/>
    <s v="FJ"/>
    <s v="Fjernvarmeværk"/>
    <n v="353000"/>
    <n v="350030"/>
    <x v="2"/>
    <x v="0"/>
    <s v="fvv"/>
    <d v="2016-09-01T00:00:00"/>
    <m/>
    <n v="14.4"/>
    <n v="0"/>
    <n v="12"/>
    <x v="3152"/>
    <n v="149.261"/>
    <n v="149.261"/>
    <n v="0"/>
    <n v="0"/>
    <n v="1"/>
    <n v="0"/>
    <n v="0"/>
    <x v="0"/>
    <x v="0"/>
    <m/>
    <m/>
    <m/>
    <m/>
    <m/>
    <m/>
    <n v="149.26091399999999"/>
    <m/>
    <m/>
    <m/>
    <m/>
    <m/>
    <m/>
    <m/>
    <m/>
    <m/>
    <m/>
    <m/>
    <s v="490521,51"/>
    <s v="6087023,57"/>
    <n v="149.26091399999999"/>
    <n v="0"/>
    <n v="0"/>
  </r>
  <r>
    <n v="462"/>
    <x v="1286"/>
    <s v=""/>
    <x v="2891"/>
    <n v="2018"/>
    <n v="36421312"/>
    <x v="198"/>
    <x v="1283"/>
    <x v="1240"/>
    <n v="6270"/>
    <s v="Tønder"/>
    <n v="550"/>
    <n v="115"/>
    <x v="177"/>
    <m/>
    <s v="FJ"/>
    <s v="Fjernvarmeværk"/>
    <n v="353000"/>
    <n v="350030"/>
    <x v="658"/>
    <x v="10"/>
    <s v="kvt"/>
    <d v="2018-06-01T00:00:00"/>
    <m/>
    <n v="0.5"/>
    <n v="0.1"/>
    <n v="2"/>
    <x v="3153"/>
    <n v="32.359000000000002"/>
    <n v="32.359000000000002"/>
    <n v="0.16794719999999999"/>
    <n v="0"/>
    <n v="0.95827328837151426"/>
    <n v="4.1726711628485735E-2"/>
    <n v="0"/>
    <x v="0"/>
    <x v="0"/>
    <m/>
    <m/>
    <m/>
    <m/>
    <m/>
    <m/>
    <n v="16.884014400000002"/>
    <m/>
    <m/>
    <m/>
    <m/>
    <m/>
    <m/>
    <m/>
    <m/>
    <m/>
    <m/>
    <n v="0"/>
    <s v="491290,06"/>
    <s v="6089629,9"/>
    <n v="16.884014400000002"/>
    <n v="0"/>
    <n v="0"/>
  </r>
  <r>
    <n v="462"/>
    <x v="1286"/>
    <s v=""/>
    <x v="2892"/>
    <n v="2018"/>
    <n v="36421312"/>
    <x v="198"/>
    <x v="1283"/>
    <x v="1240"/>
    <n v="6270"/>
    <s v="Tønder"/>
    <n v="550"/>
    <n v="115"/>
    <x v="177"/>
    <m/>
    <s v="FJ"/>
    <s v="Fjernvarmeværk"/>
    <n v="353000"/>
    <n v="350030"/>
    <x v="1327"/>
    <x v="10"/>
    <s v="kvt"/>
    <d v="2018-06-01T00:00:00"/>
    <m/>
    <n v="0.5"/>
    <n v="0.1"/>
    <n v="2"/>
    <x v="3154"/>
    <n v="37.683999999999997"/>
    <n v="37.683999999999997"/>
    <n v="0.1234512"/>
    <n v="0"/>
    <n v="0.95385007850000858"/>
    <n v="4.614992149999142E-2"/>
    <n v="0"/>
    <x v="0"/>
    <x v="0"/>
    <m/>
    <m/>
    <m/>
    <m/>
    <m/>
    <m/>
    <n v="19.7536284"/>
    <m/>
    <m/>
    <m/>
    <m/>
    <m/>
    <m/>
    <m/>
    <m/>
    <m/>
    <m/>
    <n v="0"/>
    <s v="491290,06"/>
    <s v="6089629,9"/>
    <n v="19.7536284"/>
    <n v="0"/>
    <n v="0"/>
  </r>
  <r>
    <n v="463"/>
    <x v="460"/>
    <s v=""/>
    <x v="1154"/>
    <n v="2018"/>
    <n v="28709714"/>
    <x v="199"/>
    <x v="458"/>
    <x v="456"/>
    <n v="7160"/>
    <s v="Tørring"/>
    <n v="766"/>
    <n v="153"/>
    <x v="178"/>
    <m/>
    <s v="DC"/>
    <s v="Decentralt værk"/>
    <n v="351100"/>
    <n v="350010"/>
    <x v="634"/>
    <x v="0"/>
    <s v="fvv"/>
    <d v="2003-10-15T00:00:00"/>
    <m/>
    <n v="2"/>
    <n v="0"/>
    <n v="2"/>
    <x v="3155"/>
    <n v="1.7999999999999999E-2"/>
    <n v="1.7999999999999999E-2"/>
    <n v="0"/>
    <n v="0"/>
    <n v="1"/>
    <n v="0"/>
    <n v="0"/>
    <x v="0"/>
    <x v="0"/>
    <m/>
    <m/>
    <m/>
    <m/>
    <m/>
    <m/>
    <n v="1.82556E-2"/>
    <m/>
    <m/>
    <m/>
    <m/>
    <m/>
    <m/>
    <m/>
    <m/>
    <m/>
    <m/>
    <m/>
    <s v="530353,5"/>
    <s v="6190486,3"/>
    <n v="1.82556E-2"/>
    <n v="0"/>
    <n v="0"/>
  </r>
  <r>
    <n v="463"/>
    <x v="460"/>
    <s v=""/>
    <x v="1155"/>
    <n v="2018"/>
    <n v="28709714"/>
    <x v="199"/>
    <x v="458"/>
    <x v="456"/>
    <n v="7160"/>
    <s v="Tørring"/>
    <n v="766"/>
    <n v="153"/>
    <x v="178"/>
    <m/>
    <s v="DC"/>
    <s v="Decentralt værk"/>
    <n v="351100"/>
    <n v="350010"/>
    <x v="634"/>
    <x v="0"/>
    <s v="fvv"/>
    <d v="2012-01-01T00:00:00"/>
    <m/>
    <n v="3.15"/>
    <n v="0"/>
    <n v="3.15"/>
    <x v="3156"/>
    <n v="4.1508000000000003"/>
    <n v="4.1508000000000003"/>
    <n v="0"/>
    <n v="0"/>
    <n v="1"/>
    <n v="0"/>
    <n v="0"/>
    <x v="0"/>
    <x v="0"/>
    <m/>
    <m/>
    <m/>
    <m/>
    <m/>
    <m/>
    <n v="3.9632867999999997"/>
    <m/>
    <m/>
    <m/>
    <m/>
    <m/>
    <m/>
    <m/>
    <m/>
    <m/>
    <m/>
    <m/>
    <s v="530353,5"/>
    <s v="6190486,3"/>
    <n v="3.9632867999999997"/>
    <n v="0"/>
    <n v="0"/>
  </r>
  <r>
    <n v="463"/>
    <x v="460"/>
    <s v=""/>
    <x v="1156"/>
    <n v="2018"/>
    <n v="28709714"/>
    <x v="199"/>
    <x v="458"/>
    <x v="456"/>
    <n v="7160"/>
    <s v="Tørring"/>
    <n v="766"/>
    <n v="153"/>
    <x v="178"/>
    <m/>
    <s v="DC"/>
    <s v="Decentralt værk"/>
    <n v="351100"/>
    <n v="350010"/>
    <x v="634"/>
    <x v="0"/>
    <s v="fvv"/>
    <d v="2012-01-01T00:00:00"/>
    <m/>
    <n v="3.66"/>
    <n v="0"/>
    <n v="3.66"/>
    <x v="3157"/>
    <n v="13.870799999999999"/>
    <n v="13.870799999999999"/>
    <n v="0"/>
    <n v="0"/>
    <n v="1"/>
    <n v="0"/>
    <n v="0"/>
    <x v="0"/>
    <x v="0"/>
    <m/>
    <m/>
    <m/>
    <m/>
    <m/>
    <m/>
    <n v="13.241408400000001"/>
    <m/>
    <m/>
    <m/>
    <m/>
    <m/>
    <m/>
    <m/>
    <m/>
    <m/>
    <m/>
    <m/>
    <s v="530353,5"/>
    <s v="6190486,3"/>
    <n v="13.241408400000001"/>
    <n v="0"/>
    <n v="0"/>
  </r>
  <r>
    <n v="463"/>
    <x v="460"/>
    <s v=""/>
    <x v="1157"/>
    <n v="2018"/>
    <n v="28709714"/>
    <x v="199"/>
    <x v="458"/>
    <x v="456"/>
    <n v="7160"/>
    <s v="Tørring"/>
    <n v="766"/>
    <n v="153"/>
    <x v="178"/>
    <m/>
    <s v="DC"/>
    <s v="Decentralt værk"/>
    <n v="351100"/>
    <n v="350010"/>
    <x v="635"/>
    <x v="1"/>
    <s v="kvt"/>
    <d v="2003-10-21T00:00:00"/>
    <m/>
    <n v="11.5"/>
    <n v="5.0999999999999996"/>
    <n v="5.3"/>
    <x v="3158"/>
    <n v="27.694800000000001"/>
    <n v="27.694800000000001"/>
    <n v="25.370477999999999"/>
    <n v="25.370477999999999"/>
    <n v="0.23852621617984748"/>
    <n v="0.76147378382015252"/>
    <n v="0"/>
    <x v="0"/>
    <x v="0"/>
    <m/>
    <m/>
    <m/>
    <m/>
    <m/>
    <m/>
    <n v="58.053995999999998"/>
    <m/>
    <m/>
    <m/>
    <m/>
    <m/>
    <m/>
    <m/>
    <m/>
    <m/>
    <m/>
    <m/>
    <s v="530353,5"/>
    <s v="6190486,3"/>
    <n v="58.053995999999998"/>
    <n v="0"/>
    <n v="0"/>
  </r>
  <r>
    <n v="463"/>
    <x v="460"/>
    <s v=""/>
    <x v="1158"/>
    <n v="2018"/>
    <n v="28709714"/>
    <x v="199"/>
    <x v="458"/>
    <x v="456"/>
    <n v="7160"/>
    <s v="Tørring"/>
    <n v="766"/>
    <n v="153"/>
    <x v="178"/>
    <m/>
    <s v="DC"/>
    <s v="Decentralt værk"/>
    <n v="351100"/>
    <n v="350010"/>
    <x v="39"/>
    <x v="5"/>
    <s v="kvt"/>
    <d v="2012-01-01T00:00:00"/>
    <m/>
    <n v="0.27"/>
    <n v="0.27"/>
    <n v="0"/>
    <x v="229"/>
    <n v="0"/>
    <n v="0"/>
    <n v="1.08E-3"/>
    <n v="1.08E-3"/>
    <n v="0"/>
    <n v="1"/>
    <n v="0"/>
    <x v="0"/>
    <x v="0"/>
    <m/>
    <m/>
    <m/>
    <n v="3.5870000000000003E-3"/>
    <m/>
    <m/>
    <m/>
    <m/>
    <m/>
    <m/>
    <m/>
    <m/>
    <m/>
    <m/>
    <m/>
    <m/>
    <m/>
    <m/>
    <s v="530353,5"/>
    <s v="6190486,3"/>
    <n v="3.5870000000000003E-3"/>
    <n v="0"/>
    <n v="0"/>
  </r>
  <r>
    <n v="463"/>
    <x v="460"/>
    <s v=""/>
    <x v="1159"/>
    <n v="2018"/>
    <n v="28709714"/>
    <x v="199"/>
    <x v="458"/>
    <x v="456"/>
    <n v="7160"/>
    <s v="Tørring"/>
    <n v="766"/>
    <n v="153"/>
    <x v="178"/>
    <m/>
    <s v="DC"/>
    <s v="Decentralt værk"/>
    <n v="351100"/>
    <n v="350010"/>
    <x v="636"/>
    <x v="0"/>
    <s v="fvv"/>
    <d v="2013-06-11T00:00:00"/>
    <m/>
    <n v="0.95"/>
    <n v="0"/>
    <n v="0.95"/>
    <x v="3159"/>
    <n v="23.3856"/>
    <n v="23.3856"/>
    <n v="0"/>
    <n v="0"/>
    <n v="1"/>
    <n v="0"/>
    <n v="0"/>
    <x v="0"/>
    <x v="0"/>
    <m/>
    <m/>
    <m/>
    <m/>
    <m/>
    <m/>
    <m/>
    <m/>
    <m/>
    <m/>
    <m/>
    <m/>
    <n v="24.0625"/>
    <m/>
    <m/>
    <m/>
    <m/>
    <m/>
    <s v="530353,5"/>
    <s v="6190486,3"/>
    <n v="0"/>
    <n v="24.0625"/>
    <n v="0"/>
  </r>
  <r>
    <n v="463"/>
    <x v="461"/>
    <s v=""/>
    <x v="1160"/>
    <n v="2018"/>
    <n v="28709714"/>
    <x v="199"/>
    <x v="459"/>
    <x v="457"/>
    <n v="7160"/>
    <s v="Tørring"/>
    <n v="766"/>
    <n v="153"/>
    <x v="178"/>
    <m/>
    <s v="FJ"/>
    <s v="Fjernvarmeværk"/>
    <n v="351100"/>
    <n v="350010"/>
    <x v="637"/>
    <x v="3"/>
    <s v="fvv"/>
    <d v="2009-06-01T00:00:00"/>
    <m/>
    <n v="4.5999999999999996"/>
    <n v="0"/>
    <n v="4.5999999999999996"/>
    <x v="3160"/>
    <n v="8.5464000000000002"/>
    <n v="8.5464000000000002"/>
    <n v="0"/>
    <n v="0"/>
    <n v="1"/>
    <n v="0"/>
    <n v="0"/>
    <x v="0"/>
    <x v="0"/>
    <m/>
    <m/>
    <m/>
    <m/>
    <m/>
    <m/>
    <m/>
    <m/>
    <m/>
    <m/>
    <m/>
    <m/>
    <m/>
    <m/>
    <m/>
    <n v="8.5464000000000002"/>
    <m/>
    <m/>
    <s v="530745,91"/>
    <s v="6190185,85"/>
    <n v="0"/>
    <n v="8.5464000000000002"/>
    <n v="0"/>
  </r>
  <r>
    <n v="463"/>
    <x v="461"/>
    <s v=""/>
    <x v="1161"/>
    <n v="2018"/>
    <n v="28709714"/>
    <x v="199"/>
    <x v="459"/>
    <x v="457"/>
    <n v="7160"/>
    <s v="Tørring"/>
    <n v="766"/>
    <n v="153"/>
    <x v="178"/>
    <m/>
    <s v="FJ"/>
    <s v="Fjernvarmeværk"/>
    <n v="351100"/>
    <n v="350010"/>
    <x v="638"/>
    <x v="3"/>
    <s v="fvv"/>
    <d v="2016-06-20T00:00:00"/>
    <m/>
    <n v="6"/>
    <n v="0"/>
    <n v="6"/>
    <x v="3161"/>
    <n v="15.771599999999999"/>
    <n v="15.771599999999999"/>
    <n v="0"/>
    <n v="0"/>
    <n v="1"/>
    <n v="0"/>
    <n v="0"/>
    <x v="0"/>
    <x v="0"/>
    <m/>
    <m/>
    <m/>
    <m/>
    <m/>
    <m/>
    <m/>
    <m/>
    <m/>
    <m/>
    <m/>
    <m/>
    <m/>
    <m/>
    <m/>
    <n v="15.771600000000001"/>
    <m/>
    <m/>
    <s v="530745,91"/>
    <s v="6190185,85"/>
    <n v="0"/>
    <n v="15.771600000000001"/>
    <n v="0"/>
  </r>
  <r>
    <n v="465"/>
    <x v="462"/>
    <s v=""/>
    <x v="1162"/>
    <n v="2018"/>
    <n v="16500313"/>
    <x v="200"/>
    <x v="460"/>
    <x v="458"/>
    <n v="7171"/>
    <s v="Uldum"/>
    <n v="766"/>
    <n v="155"/>
    <x v="179"/>
    <m/>
    <s v="FJ"/>
    <s v="Fjernvarmeværk"/>
    <n v="353000"/>
    <n v="350030"/>
    <x v="13"/>
    <x v="0"/>
    <s v="fvv"/>
    <d v="1986-03-01T00:00:00"/>
    <d v="2017-06-01T00:00:00"/>
    <n v="2.38"/>
    <n v="0"/>
    <n v="2.5"/>
    <x v="21"/>
    <n v="0"/>
    <n v="0"/>
    <n v="0"/>
    <n v="0"/>
    <n v="1"/>
    <n v="0"/>
    <n v="0"/>
    <x v="0"/>
    <x v="0"/>
    <m/>
    <m/>
    <m/>
    <m/>
    <m/>
    <m/>
    <m/>
    <m/>
    <m/>
    <m/>
    <n v="0"/>
    <m/>
    <m/>
    <m/>
    <m/>
    <m/>
    <m/>
    <m/>
    <s v="536861,71"/>
    <s v="6189755,69"/>
    <n v="0"/>
    <n v="0"/>
    <n v="0"/>
  </r>
  <r>
    <n v="465"/>
    <x v="462"/>
    <s v=""/>
    <x v="1163"/>
    <n v="2018"/>
    <n v="16500313"/>
    <x v="200"/>
    <x v="460"/>
    <x v="458"/>
    <n v="7171"/>
    <s v="Uldum"/>
    <n v="766"/>
    <n v="155"/>
    <x v="179"/>
    <m/>
    <s v="FJ"/>
    <s v="Fjernvarmeværk"/>
    <n v="353000"/>
    <n v="350030"/>
    <x v="16"/>
    <x v="0"/>
    <s v="fvv"/>
    <d v="2007-01-01T00:00:00"/>
    <m/>
    <n v="4.29"/>
    <n v="0"/>
    <n v="4.5"/>
    <x v="3162"/>
    <n v="35.360999999999997"/>
    <n v="35.149000000000001"/>
    <n v="0"/>
    <n v="0"/>
    <n v="1"/>
    <n v="0"/>
    <n v="0"/>
    <x v="0"/>
    <x v="0"/>
    <m/>
    <m/>
    <m/>
    <m/>
    <m/>
    <m/>
    <m/>
    <m/>
    <m/>
    <m/>
    <n v="33.656699999999994"/>
    <m/>
    <m/>
    <m/>
    <m/>
    <m/>
    <m/>
    <m/>
    <s v="536861,71"/>
    <s v="6189755,69"/>
    <n v="0"/>
    <n v="33.656699999999994"/>
    <n v="0"/>
  </r>
  <r>
    <n v="465"/>
    <x v="462"/>
    <s v=""/>
    <x v="1164"/>
    <n v="2018"/>
    <n v="16500313"/>
    <x v="200"/>
    <x v="460"/>
    <x v="458"/>
    <n v="7171"/>
    <s v="Uldum"/>
    <n v="766"/>
    <n v="155"/>
    <x v="179"/>
    <m/>
    <s v="FJ"/>
    <s v="Fjernvarmeværk"/>
    <n v="353000"/>
    <n v="350030"/>
    <x v="69"/>
    <x v="0"/>
    <s v="fvv"/>
    <d v="2008-01-01T00:00:00"/>
    <m/>
    <n v="6.9"/>
    <n v="0"/>
    <n v="7.5"/>
    <x v="3163"/>
    <n v="0.31319999999999998"/>
    <n v="0.31319999999999998"/>
    <n v="0"/>
    <n v="0"/>
    <n v="1"/>
    <n v="0"/>
    <n v="0"/>
    <x v="0"/>
    <x v="0"/>
    <m/>
    <m/>
    <m/>
    <n v="0.34076499999999998"/>
    <m/>
    <m/>
    <m/>
    <m/>
    <m/>
    <m/>
    <m/>
    <m/>
    <m/>
    <m/>
    <m/>
    <m/>
    <m/>
    <m/>
    <s v="536861,71"/>
    <s v="6189755,69"/>
    <n v="0.34076499999999998"/>
    <n v="0"/>
    <n v="0"/>
  </r>
  <r>
    <n v="465"/>
    <x v="462"/>
    <s v=""/>
    <x v="1165"/>
    <n v="2018"/>
    <n v="16500313"/>
    <x v="200"/>
    <x v="460"/>
    <x v="458"/>
    <n v="7171"/>
    <s v="Uldum"/>
    <n v="766"/>
    <n v="155"/>
    <x v="179"/>
    <m/>
    <s v="FJ"/>
    <s v="Fjernvarmeværk"/>
    <n v="353000"/>
    <n v="350030"/>
    <x v="76"/>
    <x v="0"/>
    <s v="fvv"/>
    <d v="2017-06-01T00:00:00"/>
    <m/>
    <n v="2.4"/>
    <n v="0"/>
    <n v="2.5499999999999998"/>
    <x v="3164"/>
    <n v="61.957999999999998"/>
    <n v="61.585000000000001"/>
    <n v="0"/>
    <n v="0"/>
    <n v="1"/>
    <n v="0"/>
    <n v="0"/>
    <x v="0"/>
    <x v="0"/>
    <m/>
    <m/>
    <m/>
    <m/>
    <m/>
    <m/>
    <m/>
    <m/>
    <m/>
    <m/>
    <n v="58.450499999999998"/>
    <m/>
    <m/>
    <m/>
    <m/>
    <m/>
    <m/>
    <m/>
    <s v="536861,71"/>
    <s v="6189755,69"/>
    <n v="0"/>
    <n v="58.450499999999998"/>
    <n v="0"/>
  </r>
  <r>
    <n v="466"/>
    <x v="463"/>
    <s v=""/>
    <x v="1166"/>
    <n v="2018"/>
    <n v="13231028"/>
    <x v="201"/>
    <x v="461"/>
    <x v="459"/>
    <n v="6990"/>
    <s v="Ulfborg"/>
    <n v="661"/>
    <n v="189"/>
    <x v="180"/>
    <m/>
    <s v="FJ"/>
    <s v="Fjernvarmeværk"/>
    <n v="353000"/>
    <n v="350030"/>
    <x v="639"/>
    <x v="0"/>
    <s v="fvv"/>
    <d v="2013-01-16T00:00:00"/>
    <m/>
    <n v="7"/>
    <n v="0"/>
    <n v="7"/>
    <x v="3165"/>
    <n v="91.604519999999994"/>
    <n v="91.604519999999994"/>
    <n v="0"/>
    <n v="0"/>
    <n v="1"/>
    <n v="0"/>
    <n v="0"/>
    <x v="0"/>
    <x v="0"/>
    <m/>
    <m/>
    <m/>
    <m/>
    <m/>
    <m/>
    <m/>
    <m/>
    <m/>
    <m/>
    <n v="85.6995"/>
    <m/>
    <m/>
    <m/>
    <m/>
    <m/>
    <m/>
    <m/>
    <s v="458021"/>
    <s v="6237509"/>
    <n v="0"/>
    <n v="85.6995"/>
    <n v="0"/>
  </r>
  <r>
    <n v="466"/>
    <x v="464"/>
    <s v=""/>
    <x v="1167"/>
    <n v="2018"/>
    <n v="13231028"/>
    <x v="201"/>
    <x v="462"/>
    <x v="460"/>
    <n v="6990"/>
    <s v="Ulfborg"/>
    <n v="661"/>
    <n v="189"/>
    <x v="180"/>
    <m/>
    <s v="FJ"/>
    <s v="Fjernvarmeværk"/>
    <n v="353000"/>
    <n v="350030"/>
    <x v="500"/>
    <x v="0"/>
    <s v="fvv"/>
    <d v="1952-01-01T00:00:00"/>
    <m/>
    <n v="15.7"/>
    <n v="0"/>
    <n v="14.3"/>
    <x v="3166"/>
    <n v="0.16347600000000001"/>
    <n v="0.16347600000000001"/>
    <n v="0"/>
    <n v="0"/>
    <n v="1"/>
    <n v="0"/>
    <n v="0"/>
    <x v="0"/>
    <x v="0"/>
    <m/>
    <m/>
    <m/>
    <m/>
    <m/>
    <m/>
    <m/>
    <m/>
    <m/>
    <m/>
    <m/>
    <m/>
    <m/>
    <n v="2.1482559999999999"/>
    <m/>
    <m/>
    <m/>
    <m/>
    <s v="458005"/>
    <s v="6236933"/>
    <n v="0"/>
    <n v="2.1482559999999999"/>
    <n v="0"/>
  </r>
  <r>
    <n v="469"/>
    <x v="465"/>
    <s v=""/>
    <x v="1168"/>
    <n v="2018"/>
    <n v="34916810"/>
    <x v="202"/>
    <x v="463"/>
    <x v="461"/>
    <n v="9370"/>
    <s v="Hals"/>
    <n v="851"/>
    <n v="294"/>
    <x v="181"/>
    <m/>
    <s v="FJ"/>
    <s v="Fjernvarmeværk"/>
    <n v="353000"/>
    <n v="350030"/>
    <x v="254"/>
    <x v="0"/>
    <s v="fvv"/>
    <d v="1982-01-01T00:00:00"/>
    <m/>
    <n v="2.4"/>
    <n v="0"/>
    <n v="2.9"/>
    <x v="21"/>
    <n v="0"/>
    <n v="0"/>
    <n v="0"/>
    <n v="0"/>
    <n v="1"/>
    <n v="0"/>
    <n v="0"/>
    <x v="0"/>
    <x v="0"/>
    <m/>
    <m/>
    <m/>
    <m/>
    <m/>
    <m/>
    <m/>
    <m/>
    <m/>
    <m/>
    <m/>
    <m/>
    <n v="0"/>
    <m/>
    <m/>
    <m/>
    <m/>
    <m/>
    <s v="576089,73"/>
    <s v="6326689,04"/>
    <n v="0"/>
    <n v="0"/>
    <n v="0"/>
  </r>
  <r>
    <n v="469"/>
    <x v="465"/>
    <s v=""/>
    <x v="1169"/>
    <n v="2018"/>
    <n v="34916810"/>
    <x v="202"/>
    <x v="463"/>
    <x v="461"/>
    <n v="9370"/>
    <s v="Hals"/>
    <n v="851"/>
    <n v="294"/>
    <x v="181"/>
    <m/>
    <s v="FJ"/>
    <s v="Fjernvarmeværk"/>
    <n v="353000"/>
    <n v="350030"/>
    <x v="69"/>
    <x v="0"/>
    <s v="fvv"/>
    <d v="2012-01-01T00:00:00"/>
    <m/>
    <n v="3.45"/>
    <n v="0"/>
    <n v="3.45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76089,73"/>
    <s v="6326689,04"/>
    <n v="0"/>
    <n v="0"/>
    <n v="0"/>
  </r>
  <r>
    <n v="469"/>
    <x v="465"/>
    <s v=""/>
    <x v="1170"/>
    <n v="2018"/>
    <n v="34916810"/>
    <x v="202"/>
    <x v="463"/>
    <x v="461"/>
    <n v="9370"/>
    <s v="Hals"/>
    <n v="851"/>
    <n v="294"/>
    <x v="181"/>
    <m/>
    <s v="FJ"/>
    <s v="Fjernvarmeværk"/>
    <n v="353000"/>
    <n v="350030"/>
    <x v="640"/>
    <x v="3"/>
    <s v="fvv"/>
    <d v="2006-01-01T00:00:00"/>
    <m/>
    <n v="3.5"/>
    <n v="0"/>
    <n v="3.5"/>
    <x v="3167"/>
    <n v="7.7363999999999997"/>
    <n v="7.7363999999999997"/>
    <n v="0"/>
    <n v="0"/>
    <n v="1"/>
    <n v="0"/>
    <n v="0"/>
    <x v="0"/>
    <x v="0"/>
    <m/>
    <m/>
    <m/>
    <m/>
    <m/>
    <m/>
    <m/>
    <m/>
    <m/>
    <m/>
    <m/>
    <m/>
    <m/>
    <m/>
    <m/>
    <n v="7.7363999999999997"/>
    <m/>
    <m/>
    <s v="576089,73"/>
    <s v="6326689,04"/>
    <n v="0"/>
    <n v="7.7363999999999997"/>
    <n v="0"/>
  </r>
  <r>
    <n v="469"/>
    <x v="465"/>
    <s v=""/>
    <x v="1171"/>
    <n v="2018"/>
    <n v="34916810"/>
    <x v="202"/>
    <x v="463"/>
    <x v="461"/>
    <n v="9370"/>
    <s v="Hals"/>
    <n v="851"/>
    <n v="294"/>
    <x v="181"/>
    <m/>
    <s v="FJ"/>
    <s v="Fjernvarmeværk"/>
    <n v="353000"/>
    <n v="350030"/>
    <x v="641"/>
    <x v="0"/>
    <s v="fvv"/>
    <d v="2013-10-01T00:00:00"/>
    <m/>
    <n v="3.5"/>
    <n v="0"/>
    <n v="3.5"/>
    <x v="3168"/>
    <n v="34.520400000000002"/>
    <n v="34.520400000000002"/>
    <n v="0"/>
    <n v="0"/>
    <n v="1"/>
    <n v="0"/>
    <n v="0"/>
    <x v="0"/>
    <x v="0"/>
    <m/>
    <m/>
    <m/>
    <m/>
    <m/>
    <m/>
    <m/>
    <m/>
    <m/>
    <n v="33.712499999999999"/>
    <m/>
    <m/>
    <n v="3.9725000000000001"/>
    <m/>
    <m/>
    <m/>
    <m/>
    <m/>
    <s v="576089,73"/>
    <s v="6326689,04"/>
    <n v="0"/>
    <n v="37.685000000000002"/>
    <n v="0"/>
  </r>
  <r>
    <n v="473"/>
    <x v="466"/>
    <s v=""/>
    <x v="1172"/>
    <n v="2018"/>
    <n v="55946817"/>
    <x v="203"/>
    <x v="464"/>
    <x v="462"/>
    <n v="6580"/>
    <s v="Vamdrup"/>
    <n v="621"/>
    <n v="157"/>
    <x v="182"/>
    <n v="1"/>
    <s v="DC"/>
    <s v="Decentralt værk"/>
    <n v="353000"/>
    <n v="350030"/>
    <x v="13"/>
    <x v="0"/>
    <s v="fvv"/>
    <d v="1959-12-01T00:00:00"/>
    <m/>
    <n v="2.2999999999999998"/>
    <n v="0"/>
    <n v="2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17817,45"/>
    <s v="6142367,11"/>
    <n v="0"/>
    <n v="0"/>
    <n v="0"/>
  </r>
  <r>
    <n v="473"/>
    <x v="466"/>
    <s v=""/>
    <x v="1173"/>
    <n v="2018"/>
    <n v="55946817"/>
    <x v="203"/>
    <x v="464"/>
    <x v="462"/>
    <n v="6580"/>
    <s v="Vamdrup"/>
    <n v="621"/>
    <n v="157"/>
    <x v="182"/>
    <n v="1"/>
    <s v="DC"/>
    <s v="Decentralt værk"/>
    <n v="353000"/>
    <n v="350030"/>
    <x v="16"/>
    <x v="0"/>
    <s v="fvv"/>
    <d v="2012-01-01T00:00:00"/>
    <m/>
    <n v="4.5"/>
    <n v="0"/>
    <n v="3.9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17817,45"/>
    <s v="6142367,11"/>
    <n v="0"/>
    <n v="0"/>
    <n v="0"/>
  </r>
  <r>
    <n v="473"/>
    <x v="466"/>
    <s v=""/>
    <x v="1174"/>
    <n v="2018"/>
    <n v="55946817"/>
    <x v="203"/>
    <x v="464"/>
    <x v="462"/>
    <n v="6580"/>
    <s v="Vamdrup"/>
    <n v="621"/>
    <n v="157"/>
    <x v="182"/>
    <n v="1"/>
    <s v="DC"/>
    <s v="Decentralt værk"/>
    <n v="353000"/>
    <n v="350030"/>
    <x v="76"/>
    <x v="0"/>
    <s v="fvv"/>
    <d v="2012-01-01T00:00:00"/>
    <m/>
    <n v="8.1999999999999993"/>
    <n v="0"/>
    <n v="7.1"/>
    <x v="3169"/>
    <n v="75.333600000000004"/>
    <n v="75.333600000000004"/>
    <n v="0"/>
    <n v="0"/>
    <n v="1"/>
    <n v="0"/>
    <n v="0"/>
    <x v="0"/>
    <x v="0"/>
    <m/>
    <m/>
    <m/>
    <m/>
    <m/>
    <m/>
    <n v="72.096314399999997"/>
    <m/>
    <m/>
    <m/>
    <m/>
    <m/>
    <m/>
    <m/>
    <m/>
    <m/>
    <m/>
    <m/>
    <s v="517817,45"/>
    <s v="6142367,11"/>
    <n v="72.096314399999997"/>
    <n v="0"/>
    <n v="0"/>
  </r>
  <r>
    <n v="473"/>
    <x v="466"/>
    <s v=""/>
    <x v="1175"/>
    <n v="2018"/>
    <n v="55946817"/>
    <x v="203"/>
    <x v="464"/>
    <x v="462"/>
    <n v="6580"/>
    <s v="Vamdrup"/>
    <n v="621"/>
    <n v="157"/>
    <x v="182"/>
    <n v="1"/>
    <s v="DC"/>
    <s v="Decentralt værk"/>
    <n v="353000"/>
    <n v="350030"/>
    <x v="75"/>
    <x v="1"/>
    <s v="kvt"/>
    <d v="1997-12-01T00:00:00"/>
    <m/>
    <n v="7.91"/>
    <n v="3"/>
    <n v="4"/>
    <x v="3170"/>
    <n v="0.1278"/>
    <n v="0.1278"/>
    <n v="0.10764"/>
    <n v="0.10764"/>
    <n v="0.22647527910685805"/>
    <n v="0.77352472089314195"/>
    <n v="0"/>
    <x v="0"/>
    <x v="0"/>
    <m/>
    <m/>
    <m/>
    <m/>
    <m/>
    <m/>
    <n v="0.28214999999999996"/>
    <m/>
    <m/>
    <m/>
    <m/>
    <m/>
    <m/>
    <m/>
    <m/>
    <m/>
    <m/>
    <m/>
    <s v="517817,45"/>
    <s v="6142367,11"/>
    <n v="0.28214999999999996"/>
    <n v="0"/>
    <n v="0"/>
  </r>
  <r>
    <n v="473"/>
    <x v="467"/>
    <s v=""/>
    <x v="1176"/>
    <n v="2018"/>
    <n v="55946817"/>
    <x v="203"/>
    <x v="465"/>
    <x v="463"/>
    <n v="6580"/>
    <s v="Vamdrup"/>
    <n v="621"/>
    <n v="157"/>
    <x v="182"/>
    <m/>
    <s v="FJ"/>
    <s v="Fjernvarmeværk"/>
    <n v="353000"/>
    <n v="350030"/>
    <x v="642"/>
    <x v="0"/>
    <s v="fvv"/>
    <d v="1981-01-01T00:00:00"/>
    <m/>
    <n v="3.8"/>
    <n v="0"/>
    <n v="3.8"/>
    <x v="3171"/>
    <n v="9.3600000000000003E-3"/>
    <n v="7.92E-3"/>
    <n v="0"/>
    <n v="0"/>
    <n v="1"/>
    <n v="0"/>
    <n v="0"/>
    <x v="0"/>
    <x v="0"/>
    <m/>
    <m/>
    <m/>
    <m/>
    <m/>
    <m/>
    <n v="1.0177199999999999E-2"/>
    <m/>
    <m/>
    <m/>
    <m/>
    <m/>
    <m/>
    <m/>
    <m/>
    <m/>
    <m/>
    <m/>
    <s v="518742,42"/>
    <s v="6142113,03"/>
    <n v="1.0177199999999999E-2"/>
    <n v="0"/>
    <n v="0"/>
  </r>
  <r>
    <n v="475"/>
    <x v="468"/>
    <s v=""/>
    <x v="1177"/>
    <n v="2018"/>
    <n v="57301414"/>
    <x v="698"/>
    <x v="466"/>
    <x v="464"/>
    <n v="6600"/>
    <s v="Vejen"/>
    <n v="575"/>
    <n v="135"/>
    <x v="183"/>
    <m/>
    <s v="FJ"/>
    <s v="Fjernvarmeværk"/>
    <n v="353000"/>
    <n v="350030"/>
    <x v="643"/>
    <x v="0"/>
    <s v="fvv"/>
    <d v="2003-01-01T00:00:00"/>
    <m/>
    <n v="6"/>
    <n v="0"/>
    <n v="7"/>
    <x v="3172"/>
    <n v="114.6276"/>
    <n v="114.6276"/>
    <n v="0"/>
    <n v="0"/>
    <n v="1"/>
    <n v="0"/>
    <n v="0"/>
    <x v="0"/>
    <x v="0"/>
    <m/>
    <m/>
    <m/>
    <m/>
    <m/>
    <m/>
    <m/>
    <m/>
    <m/>
    <m/>
    <n v="104.61960000000001"/>
    <m/>
    <m/>
    <m/>
    <m/>
    <m/>
    <m/>
    <m/>
    <s v="508674"/>
    <s v="6147053"/>
    <n v="0"/>
    <n v="104.61960000000001"/>
    <n v="0"/>
  </r>
  <r>
    <n v="475"/>
    <x v="468"/>
    <s v=""/>
    <x v="1178"/>
    <n v="2018"/>
    <n v="57301414"/>
    <x v="698"/>
    <x v="466"/>
    <x v="464"/>
    <n v="6600"/>
    <s v="Vejen"/>
    <n v="575"/>
    <n v="135"/>
    <x v="183"/>
    <m/>
    <s v="FJ"/>
    <s v="Fjernvarmeværk"/>
    <n v="353000"/>
    <n v="350030"/>
    <x v="69"/>
    <x v="0"/>
    <s v="fvv"/>
    <d v="2004-01-01T00:00:00"/>
    <m/>
    <n v="5"/>
    <n v="0"/>
    <n v="4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n v="0"/>
    <m/>
    <m/>
    <m/>
    <m/>
    <s v="508674"/>
    <s v="6147053"/>
    <n v="0"/>
    <n v="0"/>
    <n v="0"/>
  </r>
  <r>
    <n v="475"/>
    <x v="468"/>
    <s v=""/>
    <x v="1179"/>
    <n v="2018"/>
    <n v="57301414"/>
    <x v="698"/>
    <x v="466"/>
    <x v="464"/>
    <n v="6600"/>
    <s v="Vejen"/>
    <n v="575"/>
    <n v="135"/>
    <x v="183"/>
    <m/>
    <s v="FJ"/>
    <s v="Fjernvarmeværk"/>
    <n v="353000"/>
    <n v="350030"/>
    <x v="644"/>
    <x v="0"/>
    <s v="fvv"/>
    <d v="2010-12-01T00:00:00"/>
    <m/>
    <n v="6"/>
    <n v="0"/>
    <n v="7"/>
    <x v="3173"/>
    <n v="135.80279999999999"/>
    <n v="135.80279999999999"/>
    <n v="0"/>
    <n v="0"/>
    <n v="1"/>
    <n v="0"/>
    <n v="0"/>
    <x v="0"/>
    <x v="0"/>
    <m/>
    <m/>
    <m/>
    <m/>
    <m/>
    <m/>
    <m/>
    <m/>
    <m/>
    <m/>
    <n v="128.934"/>
    <m/>
    <m/>
    <m/>
    <m/>
    <m/>
    <m/>
    <m/>
    <s v="508674"/>
    <s v="6147053"/>
    <n v="0"/>
    <n v="128.934"/>
    <n v="0"/>
  </r>
  <r>
    <n v="475"/>
    <x v="469"/>
    <s v=""/>
    <x v="1180"/>
    <n v="2018"/>
    <n v="57301414"/>
    <x v="698"/>
    <x v="467"/>
    <x v="465"/>
    <n v="6600"/>
    <s v="Vejen"/>
    <n v="575"/>
    <n v="135"/>
    <x v="183"/>
    <m/>
    <s v="FJ"/>
    <s v="Fjernvarmeværk"/>
    <n v="353000"/>
    <n v="350030"/>
    <x v="645"/>
    <x v="0"/>
    <s v="fvv"/>
    <d v="1992-01-01T00:00:00"/>
    <m/>
    <n v="9.5"/>
    <n v="0"/>
    <n v="9"/>
    <x v="3174"/>
    <n v="4.7843999999999998"/>
    <n v="4.7843999999999998"/>
    <n v="0"/>
    <n v="0"/>
    <n v="1"/>
    <n v="0"/>
    <n v="0"/>
    <x v="0"/>
    <x v="0"/>
    <m/>
    <m/>
    <m/>
    <m/>
    <m/>
    <m/>
    <n v="5.1612263999999994"/>
    <m/>
    <m/>
    <m/>
    <m/>
    <m/>
    <m/>
    <m/>
    <m/>
    <m/>
    <m/>
    <m/>
    <s v="510935,91"/>
    <s v="6146997,2"/>
    <n v="5.1612263999999994"/>
    <n v="0"/>
    <n v="0"/>
  </r>
  <r>
    <n v="475"/>
    <x v="469"/>
    <s v=""/>
    <x v="1181"/>
    <n v="2018"/>
    <n v="57301414"/>
    <x v="698"/>
    <x v="467"/>
    <x v="465"/>
    <n v="6600"/>
    <s v="Vejen"/>
    <n v="575"/>
    <n v="135"/>
    <x v="183"/>
    <m/>
    <s v="FJ"/>
    <s v="Fjernvarmeværk"/>
    <n v="353000"/>
    <n v="350030"/>
    <x v="168"/>
    <x v="0"/>
    <s v="fvv"/>
    <d v="2014-12-10T00:00:00"/>
    <m/>
    <n v="10"/>
    <n v="0"/>
    <n v="10"/>
    <x v="3175"/>
    <n v="93.452399999999997"/>
    <n v="93.452399999999997"/>
    <n v="0"/>
    <n v="0"/>
    <n v="1"/>
    <n v="0"/>
    <n v="0"/>
    <x v="0"/>
    <x v="0"/>
    <m/>
    <m/>
    <m/>
    <m/>
    <m/>
    <m/>
    <m/>
    <m/>
    <m/>
    <n v="107.7205"/>
    <m/>
    <m/>
    <m/>
    <m/>
    <m/>
    <m/>
    <m/>
    <m/>
    <s v="510935,91"/>
    <s v="6146997,2"/>
    <n v="0"/>
    <n v="107.7205"/>
    <n v="0"/>
  </r>
  <r>
    <n v="475"/>
    <x v="470"/>
    <s v=""/>
    <x v="1182"/>
    <n v="2018"/>
    <n v="57301414"/>
    <x v="698"/>
    <x v="468"/>
    <x v="466"/>
    <n v="6600"/>
    <s v="Vejen"/>
    <n v="575"/>
    <n v="135"/>
    <x v="183"/>
    <m/>
    <s v="FJ"/>
    <s v="Fjernvarmeværk"/>
    <n v="353000"/>
    <n v="350030"/>
    <x v="646"/>
    <x v="0"/>
    <s v="fvv"/>
    <d v="2007-01-01T00:00:00"/>
    <m/>
    <n v="11"/>
    <n v="0"/>
    <n v="10"/>
    <x v="3176"/>
    <n v="5.8247999999999998"/>
    <n v="5.8247999999999998"/>
    <n v="0"/>
    <n v="0"/>
    <n v="1"/>
    <n v="0"/>
    <n v="0"/>
    <x v="0"/>
    <x v="0"/>
    <m/>
    <m/>
    <m/>
    <m/>
    <m/>
    <m/>
    <n v="6.2804412000000003"/>
    <m/>
    <m/>
    <m/>
    <m/>
    <m/>
    <m/>
    <m/>
    <m/>
    <m/>
    <m/>
    <m/>
    <s v="507851"/>
    <s v="6147432"/>
    <n v="6.2804412000000003"/>
    <n v="0"/>
    <n v="0"/>
  </r>
  <r>
    <n v="481"/>
    <x v="471"/>
    <s v=""/>
    <x v="1183"/>
    <n v="2018"/>
    <n v="69330428"/>
    <x v="205"/>
    <x v="469"/>
    <x v="467"/>
    <n v="4600"/>
    <s v="Køge"/>
    <n v="259"/>
    <n v="2"/>
    <x v="5"/>
    <n v="1"/>
    <s v="DC"/>
    <s v="Decentralt værk"/>
    <n v="353000"/>
    <n v="350030"/>
    <x v="647"/>
    <x v="8"/>
    <s v="kvt"/>
    <d v="1987-01-01T00:00:00"/>
    <m/>
    <n v="46.5"/>
    <n v="11"/>
    <n v="41.8"/>
    <x v="21"/>
    <n v="0"/>
    <n v="0"/>
    <n v="0"/>
    <n v="0"/>
    <n v="1"/>
    <n v="0"/>
    <n v="0"/>
    <x v="0"/>
    <x v="0"/>
    <m/>
    <n v="0"/>
    <m/>
    <m/>
    <m/>
    <n v="0"/>
    <m/>
    <m/>
    <m/>
    <m/>
    <n v="0"/>
    <n v="0"/>
    <m/>
    <m/>
    <m/>
    <m/>
    <m/>
    <m/>
    <s v="701707,28"/>
    <s v="6150777,72"/>
    <n v="0"/>
    <n v="0"/>
    <n v="0"/>
  </r>
  <r>
    <n v="481"/>
    <x v="471"/>
    <s v=""/>
    <x v="1184"/>
    <n v="2018"/>
    <n v="69330428"/>
    <x v="205"/>
    <x v="469"/>
    <x v="467"/>
    <n v="4600"/>
    <s v="Køge"/>
    <n v="259"/>
    <n v="2"/>
    <x v="5"/>
    <n v="1"/>
    <s v="DC"/>
    <s v="Decentralt værk"/>
    <n v="353000"/>
    <n v="350030"/>
    <x v="648"/>
    <x v="8"/>
    <s v="kvt"/>
    <d v="1998-01-01T00:00:00"/>
    <m/>
    <n v="56.2"/>
    <n v="15"/>
    <n v="53"/>
    <x v="3177"/>
    <n v="1527.9817"/>
    <n v="1527.9817"/>
    <n v="437.08899600000001"/>
    <n v="382.92206399999998"/>
    <n v="0.32529661669285798"/>
    <n v="0.67470338330714208"/>
    <n v="0"/>
    <x v="0"/>
    <x v="0"/>
    <m/>
    <n v="0.86990999999999996"/>
    <m/>
    <n v="1.43E-2"/>
    <m/>
    <n v="1.06E-2"/>
    <m/>
    <m/>
    <m/>
    <m/>
    <n v="2216.1175800000001"/>
    <n v="131.58520000000001"/>
    <m/>
    <m/>
    <m/>
    <m/>
    <m/>
    <m/>
    <s v="701707,28"/>
    <s v="6150777,72"/>
    <n v="0.89480999999999999"/>
    <n v="2347.7027800000001"/>
    <n v="0"/>
  </r>
  <r>
    <n v="481"/>
    <x v="471"/>
    <s v=""/>
    <x v="1185"/>
    <n v="2018"/>
    <n v="69330428"/>
    <x v="205"/>
    <x v="469"/>
    <x v="467"/>
    <n v="4600"/>
    <s v="Køge"/>
    <n v="259"/>
    <n v="2"/>
    <x v="5"/>
    <n v="1"/>
    <s v="DC"/>
    <s v="Decentralt værk"/>
    <n v="353000"/>
    <n v="350030"/>
    <x v="649"/>
    <x v="5"/>
    <s v="kvt"/>
    <d v="2012-01-01T00:00:00"/>
    <m/>
    <n v="0.14000000000000001"/>
    <n v="0"/>
    <n v="0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701707,28"/>
    <s v="6150777,72"/>
    <n v="0"/>
    <n v="0"/>
    <n v="0"/>
  </r>
  <r>
    <n v="481"/>
    <x v="471"/>
    <s v=""/>
    <x v="1186"/>
    <n v="2018"/>
    <n v="69330428"/>
    <x v="205"/>
    <x v="469"/>
    <x v="467"/>
    <n v="4600"/>
    <s v="Køge"/>
    <n v="259"/>
    <n v="2"/>
    <x v="5"/>
    <n v="1"/>
    <s v="DC"/>
    <s v="Decentralt værk"/>
    <n v="353000"/>
    <n v="350030"/>
    <x v="650"/>
    <x v="5"/>
    <s v="kvt"/>
    <d v="2012-01-01T00:00:00"/>
    <m/>
    <n v="0.14000000000000001"/>
    <n v="0"/>
    <n v="0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701707,28"/>
    <s v="6150777,72"/>
    <n v="0"/>
    <n v="0"/>
    <n v="0"/>
  </r>
  <r>
    <n v="481"/>
    <x v="472"/>
    <s v=""/>
    <x v="1187"/>
    <n v="2018"/>
    <n v="69330428"/>
    <x v="205"/>
    <x v="470"/>
    <x v="468"/>
    <n v="2680"/>
    <s v="Solrød Strand"/>
    <n v="269"/>
    <n v="2"/>
    <x v="5"/>
    <n v="1"/>
    <s v="DC"/>
    <s v="Decentralt værk"/>
    <n v="353000"/>
    <n v="350030"/>
    <x v="651"/>
    <x v="0"/>
    <s v="fvv"/>
    <d v="1998-09-01T00:00:00"/>
    <m/>
    <n v="13.3"/>
    <n v="0"/>
    <n v="12"/>
    <x v="3178"/>
    <n v="17.192"/>
    <n v="17.192"/>
    <n v="0"/>
    <n v="0"/>
    <n v="1"/>
    <n v="0"/>
    <n v="0"/>
    <x v="0"/>
    <x v="0"/>
    <m/>
    <m/>
    <m/>
    <n v="0"/>
    <m/>
    <n v="0"/>
    <m/>
    <m/>
    <n v="19.102"/>
    <m/>
    <m/>
    <m/>
    <m/>
    <m/>
    <m/>
    <m/>
    <m/>
    <m/>
    <s v="702461,49"/>
    <s v="6159598,27"/>
    <n v="0"/>
    <n v="19.102"/>
    <n v="0"/>
  </r>
  <r>
    <n v="481"/>
    <x v="472"/>
    <s v=""/>
    <x v="1188"/>
    <n v="2018"/>
    <n v="69330428"/>
    <x v="205"/>
    <x v="470"/>
    <x v="468"/>
    <n v="2680"/>
    <s v="Solrød Strand"/>
    <n v="269"/>
    <n v="2"/>
    <x v="5"/>
    <n v="1"/>
    <s v="DC"/>
    <s v="Decentralt værk"/>
    <n v="353000"/>
    <n v="350030"/>
    <x v="652"/>
    <x v="0"/>
    <s v="fvv"/>
    <d v="1998-09-01T00:00:00"/>
    <m/>
    <n v="12"/>
    <n v="0"/>
    <n v="12"/>
    <x v="32"/>
    <n v="5.8000000000000003E-2"/>
    <n v="5.8000000000000003E-2"/>
    <n v="0"/>
    <n v="0"/>
    <n v="1"/>
    <n v="0"/>
    <n v="0"/>
    <x v="0"/>
    <x v="0"/>
    <m/>
    <m/>
    <m/>
    <n v="6.8153000000000005E-2"/>
    <m/>
    <n v="0"/>
    <m/>
    <m/>
    <m/>
    <m/>
    <m/>
    <m/>
    <m/>
    <n v="0"/>
    <m/>
    <m/>
    <m/>
    <m/>
    <s v="702461,49"/>
    <s v="6159598,27"/>
    <n v="6.8153000000000005E-2"/>
    <n v="0"/>
    <n v="0"/>
  </r>
  <r>
    <n v="481"/>
    <x v="472"/>
    <s v=""/>
    <x v="1189"/>
    <n v="2018"/>
    <n v="69330428"/>
    <x v="205"/>
    <x v="470"/>
    <x v="468"/>
    <n v="2680"/>
    <s v="Solrød Strand"/>
    <n v="269"/>
    <n v="2"/>
    <x v="5"/>
    <n v="1"/>
    <s v="DC"/>
    <s v="Decentralt værk"/>
    <n v="353000"/>
    <n v="350030"/>
    <x v="70"/>
    <x v="1"/>
    <s v="kvt"/>
    <d v="2015-12-01T00:00:00"/>
    <m/>
    <n v="7.0490000000000004"/>
    <n v="3.0470000000000002"/>
    <n v="3.6859999999999999"/>
    <x v="3179"/>
    <n v="105.001"/>
    <n v="103.14"/>
    <n v="89.039519999999996"/>
    <n v="89.039519999999996"/>
    <n v="0.24599269994330508"/>
    <n v="0.75400730005669492"/>
    <n v="0"/>
    <x v="0"/>
    <x v="0"/>
    <m/>
    <m/>
    <m/>
    <m/>
    <m/>
    <m/>
    <m/>
    <m/>
    <n v="213.423"/>
    <m/>
    <m/>
    <m/>
    <m/>
    <m/>
    <m/>
    <m/>
    <m/>
    <m/>
    <s v="702461,49"/>
    <s v="6159598,27"/>
    <n v="0"/>
    <n v="213.423"/>
    <n v="0"/>
  </r>
  <r>
    <n v="482"/>
    <x v="473"/>
    <s v=""/>
    <x v="1190"/>
    <n v="2018"/>
    <n v="27360912"/>
    <x v="206"/>
    <x v="471"/>
    <x v="469"/>
    <n v="7570"/>
    <s v="Vemb"/>
    <n v="661"/>
    <n v="188"/>
    <x v="184"/>
    <m/>
    <s v="FJ"/>
    <s v="Fjernvarmeværk"/>
    <n v="353000"/>
    <n v="350030"/>
    <x v="145"/>
    <x v="0"/>
    <s v="fvv"/>
    <d v="2012-01-01T00:00:00"/>
    <m/>
    <n v="2"/>
    <n v="0"/>
    <n v="2"/>
    <x v="2544"/>
    <n v="8.2799999999999996E-4"/>
    <n v="8.2799999999999996E-4"/>
    <n v="0"/>
    <n v="0"/>
    <n v="1"/>
    <n v="0"/>
    <n v="0"/>
    <x v="0"/>
    <x v="0"/>
    <m/>
    <m/>
    <n v="0"/>
    <n v="1.0761E-3"/>
    <m/>
    <m/>
    <m/>
    <m/>
    <m/>
    <m/>
    <m/>
    <m/>
    <m/>
    <n v="0"/>
    <m/>
    <m/>
    <m/>
    <m/>
    <s v="459248,58"/>
    <s v="6244459,7"/>
    <n v="1.0761E-3"/>
    <n v="0"/>
    <n v="0"/>
  </r>
  <r>
    <n v="482"/>
    <x v="473"/>
    <s v=""/>
    <x v="1191"/>
    <n v="2018"/>
    <n v="27360912"/>
    <x v="206"/>
    <x v="471"/>
    <x v="469"/>
    <n v="7570"/>
    <s v="Vemb"/>
    <n v="661"/>
    <n v="188"/>
    <x v="184"/>
    <m/>
    <s v="FJ"/>
    <s v="Fjernvarmeværk"/>
    <n v="353000"/>
    <n v="350030"/>
    <x v="146"/>
    <x v="0"/>
    <s v="fvv"/>
    <d v="2012-01-01T00:00:00"/>
    <m/>
    <n v="3.88"/>
    <n v="0"/>
    <n v="3.65"/>
    <x v="3180"/>
    <n v="0.279756"/>
    <n v="0.279756"/>
    <n v="0"/>
    <n v="0"/>
    <n v="1"/>
    <n v="0"/>
    <n v="0"/>
    <x v="0"/>
    <x v="0"/>
    <m/>
    <m/>
    <m/>
    <n v="0.30130800000000002"/>
    <m/>
    <m/>
    <m/>
    <m/>
    <m/>
    <m/>
    <m/>
    <m/>
    <m/>
    <n v="0"/>
    <m/>
    <m/>
    <m/>
    <m/>
    <s v="459248,58"/>
    <s v="6244459,7"/>
    <n v="0.30130800000000002"/>
    <n v="0"/>
    <n v="0"/>
  </r>
  <r>
    <n v="482"/>
    <x v="473"/>
    <s v=""/>
    <x v="1192"/>
    <n v="2018"/>
    <n v="27360912"/>
    <x v="206"/>
    <x v="471"/>
    <x v="469"/>
    <n v="7570"/>
    <s v="Vemb"/>
    <n v="661"/>
    <n v="188"/>
    <x v="184"/>
    <m/>
    <s v="FJ"/>
    <s v="Fjernvarmeværk"/>
    <n v="353000"/>
    <n v="350030"/>
    <x v="3"/>
    <x v="0"/>
    <s v="fvv"/>
    <d v="2014-09-04T00:00:00"/>
    <m/>
    <n v="4"/>
    <n v="0"/>
    <n v="4"/>
    <x v="3181"/>
    <n v="55.24344"/>
    <n v="55.24344"/>
    <n v="0"/>
    <n v="0"/>
    <n v="1"/>
    <n v="0"/>
    <n v="0"/>
    <x v="0"/>
    <x v="0"/>
    <m/>
    <m/>
    <m/>
    <m/>
    <m/>
    <m/>
    <m/>
    <m/>
    <m/>
    <m/>
    <n v="49.68"/>
    <m/>
    <m/>
    <m/>
    <m/>
    <m/>
    <m/>
    <m/>
    <s v="459248,58"/>
    <s v="6244459,7"/>
    <n v="0"/>
    <n v="49.68"/>
    <n v="0"/>
  </r>
  <r>
    <n v="484"/>
    <x v="474"/>
    <s v=""/>
    <x v="1193"/>
    <n v="2018"/>
    <n v="13096414"/>
    <x v="207"/>
    <x v="472"/>
    <x v="470"/>
    <n v="9700"/>
    <s v="Brønderslev"/>
    <n v="849"/>
    <n v="311"/>
    <x v="185"/>
    <m/>
    <s v="FJ"/>
    <s v="Fjernvarmeværk"/>
    <n v="353000"/>
    <n v="350030"/>
    <x v="69"/>
    <x v="0"/>
    <s v="fvv"/>
    <d v="1984-01-01T00:00:00"/>
    <m/>
    <n v="1.2"/>
    <n v="0"/>
    <n v="1.2"/>
    <x v="3182"/>
    <n v="0.50054399999999999"/>
    <n v="0.50054399999999999"/>
    <n v="0"/>
    <n v="0"/>
    <n v="1"/>
    <n v="0"/>
    <n v="0"/>
    <x v="0"/>
    <x v="0"/>
    <m/>
    <n v="0"/>
    <m/>
    <n v="0.50172499999999998"/>
    <m/>
    <m/>
    <m/>
    <m/>
    <m/>
    <m/>
    <m/>
    <m/>
    <m/>
    <m/>
    <m/>
    <m/>
    <m/>
    <m/>
    <s v="545762,14"/>
    <s v="6349398,66"/>
    <n v="0.50172499999999998"/>
    <n v="0"/>
    <n v="0"/>
  </r>
  <r>
    <n v="484"/>
    <x v="474"/>
    <s v=""/>
    <x v="1194"/>
    <n v="2018"/>
    <n v="13096414"/>
    <x v="207"/>
    <x v="472"/>
    <x v="470"/>
    <n v="9700"/>
    <s v="Brønderslev"/>
    <n v="849"/>
    <n v="311"/>
    <x v="185"/>
    <m/>
    <s v="FJ"/>
    <s v="Fjernvarmeværk"/>
    <n v="353000"/>
    <n v="350030"/>
    <x v="69"/>
    <x v="0"/>
    <s v="fvv"/>
    <d v="1963-01-01T00:00:00"/>
    <d v="2018-01-10T00:00:00"/>
    <n v="0.4"/>
    <n v="0"/>
    <n v="0.4"/>
    <x v="3183"/>
    <n v="1.8E-3"/>
    <n v="1.8E-3"/>
    <n v="0"/>
    <n v="0"/>
    <n v="1"/>
    <n v="0"/>
    <n v="0"/>
    <x v="0"/>
    <x v="0"/>
    <m/>
    <m/>
    <m/>
    <n v="1.9215E-3"/>
    <m/>
    <m/>
    <m/>
    <m/>
    <m/>
    <m/>
    <m/>
    <m/>
    <m/>
    <m/>
    <m/>
    <m/>
    <m/>
    <m/>
    <s v="545762,14"/>
    <s v="6349398,66"/>
    <n v="1.9215E-3"/>
    <n v="0"/>
    <n v="0"/>
  </r>
  <r>
    <n v="484"/>
    <x v="474"/>
    <s v=""/>
    <x v="1195"/>
    <n v="2018"/>
    <n v="13096414"/>
    <x v="207"/>
    <x v="472"/>
    <x v="470"/>
    <n v="9700"/>
    <s v="Brønderslev"/>
    <n v="849"/>
    <n v="311"/>
    <x v="185"/>
    <m/>
    <s v="FJ"/>
    <s v="Fjernvarmeværk"/>
    <n v="353000"/>
    <n v="350030"/>
    <x v="653"/>
    <x v="0"/>
    <s v="fvv"/>
    <d v="2014-10-31T00:00:00"/>
    <d v="2018-10-01T00:00:00"/>
    <n v="1"/>
    <n v="0"/>
    <n v="1"/>
    <x v="3184"/>
    <n v="9.4424399999999995"/>
    <n v="9.4424399999999995"/>
    <n v="0"/>
    <n v="0"/>
    <n v="1"/>
    <n v="0"/>
    <n v="0"/>
    <x v="0"/>
    <x v="0"/>
    <m/>
    <m/>
    <m/>
    <m/>
    <m/>
    <m/>
    <m/>
    <m/>
    <m/>
    <m/>
    <m/>
    <m/>
    <n v="9.4529999999999994"/>
    <m/>
    <m/>
    <m/>
    <m/>
    <m/>
    <s v="545762,14"/>
    <s v="6349398,66"/>
    <n v="0"/>
    <n v="9.4529999999999994"/>
    <n v="0"/>
  </r>
  <r>
    <n v="484"/>
    <x v="474"/>
    <s v=""/>
    <x v="2893"/>
    <n v="2018"/>
    <n v="13096414"/>
    <x v="207"/>
    <x v="472"/>
    <x v="470"/>
    <n v="9700"/>
    <s v="Brønderslev"/>
    <n v="849"/>
    <n v="311"/>
    <x v="185"/>
    <m/>
    <s v="FJ"/>
    <s v="Fjernvarmeværk"/>
    <n v="353000"/>
    <n v="350030"/>
    <x v="511"/>
    <x v="0"/>
    <s v="fvv"/>
    <d v="2018-10-01T00:00:00"/>
    <m/>
    <n v="1"/>
    <n v="0"/>
    <n v="1"/>
    <x v="3185"/>
    <n v="3.6754560000000001"/>
    <n v="3.6754560000000001"/>
    <n v="0"/>
    <n v="0"/>
    <n v="1"/>
    <n v="0"/>
    <n v="0"/>
    <x v="0"/>
    <x v="0"/>
    <m/>
    <m/>
    <m/>
    <m/>
    <m/>
    <m/>
    <m/>
    <m/>
    <m/>
    <m/>
    <m/>
    <m/>
    <n v="3.6846000000000001"/>
    <m/>
    <m/>
    <m/>
    <m/>
    <m/>
    <s v="545762,14"/>
    <s v="6349398,66"/>
    <n v="0"/>
    <n v="3.6846000000000001"/>
    <n v="0"/>
  </r>
  <r>
    <n v="486"/>
    <x v="475"/>
    <s v=""/>
    <x v="1196"/>
    <n v="2018"/>
    <n v="63195111"/>
    <x v="208"/>
    <x v="473"/>
    <x v="471"/>
    <n v="7770"/>
    <s v="Vestervig"/>
    <n v="787"/>
    <n v="259"/>
    <x v="186"/>
    <m/>
    <s v="FJ"/>
    <s v="Fjernvarmeværk"/>
    <n v="353000"/>
    <n v="350030"/>
    <x v="3"/>
    <x v="0"/>
    <s v="fvv"/>
    <d v="2011-11-01T00:00:00"/>
    <m/>
    <n v="4.5"/>
    <n v="0"/>
    <n v="4.5"/>
    <x v="3186"/>
    <n v="53.809199999999997"/>
    <n v="51.21"/>
    <n v="0"/>
    <n v="0"/>
    <n v="1"/>
    <n v="0"/>
    <n v="0"/>
    <x v="0"/>
    <x v="0"/>
    <m/>
    <m/>
    <m/>
    <m/>
    <m/>
    <m/>
    <m/>
    <m/>
    <m/>
    <m/>
    <n v="46.9908"/>
    <m/>
    <m/>
    <m/>
    <m/>
    <m/>
    <m/>
    <m/>
    <s v="458289,71"/>
    <s v="6291223,73"/>
    <n v="0"/>
    <n v="46.9908"/>
    <n v="0"/>
  </r>
  <r>
    <n v="486"/>
    <x v="475"/>
    <s v=""/>
    <x v="1197"/>
    <n v="2018"/>
    <n v="63195111"/>
    <x v="208"/>
    <x v="473"/>
    <x v="471"/>
    <n v="7770"/>
    <s v="Vestervig"/>
    <n v="787"/>
    <n v="259"/>
    <x v="186"/>
    <m/>
    <s v="FJ"/>
    <s v="Fjernvarmeværk"/>
    <n v="353000"/>
    <n v="350030"/>
    <x v="654"/>
    <x v="0"/>
    <s v="fvv"/>
    <d v="1964-06-01T00:00:00"/>
    <m/>
    <n v="2.5"/>
    <n v="0"/>
    <n v="2.25"/>
    <x v="3187"/>
    <n v="9.7199999999999995E-2"/>
    <n v="9.3600000000000003E-2"/>
    <n v="0"/>
    <n v="0"/>
    <n v="1"/>
    <n v="0"/>
    <n v="0"/>
    <x v="0"/>
    <x v="0"/>
    <m/>
    <m/>
    <m/>
    <n v="0.121958"/>
    <m/>
    <m/>
    <m/>
    <m/>
    <m/>
    <m/>
    <m/>
    <m/>
    <m/>
    <m/>
    <m/>
    <m/>
    <m/>
    <m/>
    <s v="458289,71"/>
    <s v="6291223,73"/>
    <n v="0.121958"/>
    <n v="0"/>
    <n v="0"/>
  </r>
  <r>
    <n v="486"/>
    <x v="475"/>
    <s v=""/>
    <x v="1198"/>
    <n v="2018"/>
    <n v="63195111"/>
    <x v="208"/>
    <x v="473"/>
    <x v="471"/>
    <n v="7770"/>
    <s v="Vestervig"/>
    <n v="787"/>
    <n v="259"/>
    <x v="186"/>
    <m/>
    <s v="FJ"/>
    <s v="Fjernvarmeværk"/>
    <n v="353000"/>
    <n v="350030"/>
    <x v="655"/>
    <x v="0"/>
    <s v="fvv"/>
    <d v="1964-06-01T00:00:00"/>
    <m/>
    <n v="1"/>
    <n v="0"/>
    <n v="0.9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458289,71"/>
    <s v="6291223,73"/>
    <n v="0"/>
    <n v="0"/>
    <n v="0"/>
  </r>
  <r>
    <n v="490"/>
    <x v="476"/>
    <s v=""/>
    <x v="1199"/>
    <n v="2018"/>
    <n v="31220912"/>
    <x v="209"/>
    <x v="474"/>
    <x v="472"/>
    <n v="7830"/>
    <s v="Vinderup"/>
    <n v="661"/>
    <n v="194"/>
    <x v="187"/>
    <n v="1"/>
    <s v="DC"/>
    <s v="Decentralt værk"/>
    <n v="353000"/>
    <n v="350030"/>
    <x v="656"/>
    <x v="0"/>
    <s v="fvv"/>
    <d v="1983-12-01T00:00:00"/>
    <m/>
    <n v="10"/>
    <n v="0"/>
    <n v="10"/>
    <x v="3188"/>
    <n v="4.6421999999999999"/>
    <n v="4.5846"/>
    <n v="0"/>
    <n v="0"/>
    <n v="1"/>
    <n v="0"/>
    <n v="0"/>
    <x v="0"/>
    <x v="0"/>
    <m/>
    <m/>
    <m/>
    <n v="0"/>
    <m/>
    <m/>
    <n v="4.4125092000000006"/>
    <m/>
    <m/>
    <m/>
    <m/>
    <m/>
    <m/>
    <m/>
    <m/>
    <m/>
    <m/>
    <m/>
    <s v="487240,18"/>
    <s v="6259219,84"/>
    <n v="4.4125092000000006"/>
    <n v="0"/>
    <n v="0"/>
  </r>
  <r>
    <n v="490"/>
    <x v="476"/>
    <s v=""/>
    <x v="1200"/>
    <n v="2018"/>
    <n v="31220912"/>
    <x v="209"/>
    <x v="474"/>
    <x v="472"/>
    <n v="7830"/>
    <s v="Vinderup"/>
    <n v="661"/>
    <n v="194"/>
    <x v="187"/>
    <n v="1"/>
    <s v="DC"/>
    <s v="Decentralt værk"/>
    <n v="353000"/>
    <n v="350030"/>
    <x v="657"/>
    <x v="0"/>
    <s v="fvv"/>
    <d v="1995-10-01T00:00:00"/>
    <m/>
    <n v="5"/>
    <n v="0"/>
    <n v="5"/>
    <x v="3188"/>
    <n v="4.6421999999999999"/>
    <n v="4.5846"/>
    <n v="0"/>
    <n v="0"/>
    <n v="1"/>
    <n v="0"/>
    <n v="0"/>
    <x v="0"/>
    <x v="0"/>
    <m/>
    <m/>
    <m/>
    <n v="0"/>
    <m/>
    <m/>
    <n v="4.4125092000000006"/>
    <m/>
    <m/>
    <m/>
    <m/>
    <m/>
    <m/>
    <m/>
    <m/>
    <m/>
    <m/>
    <m/>
    <s v="487240,18"/>
    <s v="6259219,84"/>
    <n v="4.4125092000000006"/>
    <n v="0"/>
    <n v="0"/>
  </r>
  <r>
    <n v="490"/>
    <x v="476"/>
    <s v=""/>
    <x v="1201"/>
    <n v="2018"/>
    <n v="31220912"/>
    <x v="209"/>
    <x v="474"/>
    <x v="472"/>
    <n v="7830"/>
    <s v="Vinderup"/>
    <n v="661"/>
    <n v="194"/>
    <x v="187"/>
    <n v="1"/>
    <s v="DC"/>
    <s v="Decentralt værk"/>
    <n v="353000"/>
    <n v="350030"/>
    <x v="14"/>
    <x v="1"/>
    <s v="kvt"/>
    <d v="1995-10-01T00:00:00"/>
    <m/>
    <n v="6.6"/>
    <n v="2.7"/>
    <n v="3.35"/>
    <x v="3189"/>
    <n v="14.61924"/>
    <n v="14.437799999999999"/>
    <n v="10.79514"/>
    <n v="10.658519999999999"/>
    <n v="0.27545845528373664"/>
    <n v="0.72454154471626331"/>
    <n v="0"/>
    <x v="0"/>
    <x v="0"/>
    <m/>
    <m/>
    <m/>
    <m/>
    <m/>
    <m/>
    <n v="26.536197600000001"/>
    <m/>
    <m/>
    <m/>
    <m/>
    <m/>
    <m/>
    <m/>
    <m/>
    <m/>
    <m/>
    <m/>
    <s v="487240,18"/>
    <s v="6259219,84"/>
    <n v="26.536197600000001"/>
    <n v="0"/>
    <n v="0"/>
  </r>
  <r>
    <n v="490"/>
    <x v="476"/>
    <s v=""/>
    <x v="1202"/>
    <n v="2018"/>
    <n v="31220912"/>
    <x v="209"/>
    <x v="474"/>
    <x v="472"/>
    <n v="7830"/>
    <s v="Vinderup"/>
    <n v="661"/>
    <n v="194"/>
    <x v="187"/>
    <n v="1"/>
    <s v="DC"/>
    <s v="Decentralt værk"/>
    <n v="353000"/>
    <n v="350030"/>
    <x v="15"/>
    <x v="1"/>
    <s v="kvt"/>
    <d v="1995-10-01T00:00:00"/>
    <m/>
    <n v="6.6"/>
    <n v="2.7"/>
    <n v="3.35"/>
    <x v="3189"/>
    <n v="14.61924"/>
    <n v="14.437799999999999"/>
    <n v="10.79532"/>
    <n v="10.658519999999999"/>
    <n v="0.27545845528373664"/>
    <n v="0.72454154471626331"/>
    <n v="0"/>
    <x v="0"/>
    <x v="0"/>
    <m/>
    <m/>
    <m/>
    <m/>
    <m/>
    <m/>
    <n v="26.536197600000001"/>
    <m/>
    <m/>
    <m/>
    <m/>
    <m/>
    <m/>
    <m/>
    <m/>
    <m/>
    <m/>
    <m/>
    <s v="487240,18"/>
    <s v="6259219,84"/>
    <n v="26.536197600000001"/>
    <n v="0"/>
    <n v="0"/>
  </r>
  <r>
    <n v="490"/>
    <x v="476"/>
    <s v=""/>
    <x v="1203"/>
    <n v="2018"/>
    <n v="31220912"/>
    <x v="209"/>
    <x v="474"/>
    <x v="472"/>
    <n v="7830"/>
    <s v="Vinderup"/>
    <n v="661"/>
    <n v="194"/>
    <x v="187"/>
    <n v="1"/>
    <s v="DC"/>
    <s v="Decentralt værk"/>
    <n v="353000"/>
    <n v="350030"/>
    <x v="200"/>
    <x v="1"/>
    <s v="kvt"/>
    <d v="2012-05-01T00:00:00"/>
    <m/>
    <n v="7.08"/>
    <n v="3.04"/>
    <n v="4"/>
    <x v="3190"/>
    <n v="89.301599999999993"/>
    <n v="88.194239999999994"/>
    <n v="74.272679999999994"/>
    <n v="73.933199999999999"/>
    <n v="0.2515996282518404"/>
    <n v="0.74840037174815954"/>
    <n v="0"/>
    <x v="0"/>
    <x v="0"/>
    <m/>
    <m/>
    <m/>
    <m/>
    <m/>
    <m/>
    <n v="0.72064079999999997"/>
    <m/>
    <n v="176.74703"/>
    <m/>
    <m/>
    <m/>
    <m/>
    <m/>
    <m/>
    <m/>
    <m/>
    <m/>
    <s v="487240,18"/>
    <s v="6259219,84"/>
    <n v="0.72064079999999997"/>
    <n v="176.74703"/>
    <n v="0"/>
  </r>
  <r>
    <n v="490"/>
    <x v="476"/>
    <s v=""/>
    <x v="1204"/>
    <n v="2018"/>
    <n v="31220912"/>
    <x v="209"/>
    <x v="474"/>
    <x v="472"/>
    <n v="7830"/>
    <s v="Vinderup"/>
    <n v="661"/>
    <n v="194"/>
    <x v="187"/>
    <n v="1"/>
    <s v="DC"/>
    <s v="Decentralt værk"/>
    <n v="353000"/>
    <n v="350030"/>
    <x v="658"/>
    <x v="4"/>
    <s v="fvv"/>
    <d v="2012-05-01T00:00:00"/>
    <m/>
    <n v="0.12"/>
    <n v="0"/>
    <n v="0.54"/>
    <x v="3191"/>
    <n v="9.1130399999999998"/>
    <n v="9"/>
    <n v="0"/>
    <n v="0"/>
    <n v="1"/>
    <n v="0"/>
    <n v="0"/>
    <x v="0"/>
    <x v="0"/>
    <m/>
    <m/>
    <m/>
    <m/>
    <m/>
    <m/>
    <m/>
    <m/>
    <m/>
    <m/>
    <m/>
    <m/>
    <m/>
    <m/>
    <m/>
    <m/>
    <m/>
    <n v="1.7949600000000001"/>
    <s v="487240,18"/>
    <s v="6259219,84"/>
    <n v="0"/>
    <n v="0"/>
    <n v="1.7949600000000001"/>
  </r>
  <r>
    <n v="490"/>
    <x v="476"/>
    <s v=""/>
    <x v="2894"/>
    <n v="2018"/>
    <n v="31220912"/>
    <x v="209"/>
    <x v="474"/>
    <x v="472"/>
    <n v="7830"/>
    <s v="Vinderup"/>
    <n v="661"/>
    <n v="194"/>
    <x v="187"/>
    <n v="1"/>
    <s v="DC"/>
    <s v="Decentralt værk"/>
    <n v="353000"/>
    <n v="350030"/>
    <x v="129"/>
    <x v="2"/>
    <s v="fvv"/>
    <d v="2018-02-01T00:00:00"/>
    <m/>
    <n v="15"/>
    <n v="0"/>
    <n v="15"/>
    <x v="3192"/>
    <n v="4.2688800000000002"/>
    <n v="4.2159599999999999"/>
    <n v="0"/>
    <n v="0"/>
    <n v="1"/>
    <n v="0"/>
    <n v="0"/>
    <x v="0"/>
    <x v="0"/>
    <m/>
    <m/>
    <m/>
    <m/>
    <m/>
    <m/>
    <m/>
    <m/>
    <m/>
    <m/>
    <m/>
    <m/>
    <m/>
    <m/>
    <m/>
    <m/>
    <m/>
    <n v="4.6008000000000004"/>
    <s v="487240,18"/>
    <s v="6259219,84"/>
    <n v="0"/>
    <n v="0"/>
    <n v="4.6008000000000004"/>
  </r>
  <r>
    <n v="490"/>
    <x v="477"/>
    <s v=""/>
    <x v="1205"/>
    <n v="2018"/>
    <n v="31220912"/>
    <x v="209"/>
    <x v="475"/>
    <x v="473"/>
    <n v="7830"/>
    <s v="Vinderup"/>
    <n v="661"/>
    <n v="194"/>
    <x v="187"/>
    <m/>
    <s v="DC"/>
    <s v="Decentralt værk"/>
    <n v="351100"/>
    <n v="350010"/>
    <x v="75"/>
    <x v="1"/>
    <s v="kvt"/>
    <d v="1993-01-01T00:00:00"/>
    <m/>
    <n v="2.6"/>
    <n v="1"/>
    <n v="1.6"/>
    <x v="3193"/>
    <n v="0.54252"/>
    <n v="0.53171999999999997"/>
    <n v="0.34704000000000002"/>
    <n v="0.34595999999999999"/>
    <n v="0.28012922749764851"/>
    <n v="0.71987077250235143"/>
    <n v="0"/>
    <x v="0"/>
    <x v="0"/>
    <m/>
    <m/>
    <m/>
    <m/>
    <m/>
    <m/>
    <n v="0.96833879999999994"/>
    <m/>
    <m/>
    <m/>
    <m/>
    <m/>
    <m/>
    <m/>
    <m/>
    <m/>
    <m/>
    <m/>
    <s v="492071,35"/>
    <s v="6256408,64"/>
    <n v="0.96833879999999994"/>
    <n v="0"/>
    <n v="0"/>
  </r>
  <r>
    <n v="490"/>
    <x v="477"/>
    <s v=""/>
    <x v="1206"/>
    <n v="2018"/>
    <n v="31220912"/>
    <x v="209"/>
    <x v="475"/>
    <x v="473"/>
    <n v="7830"/>
    <s v="Vinderup"/>
    <n v="661"/>
    <n v="194"/>
    <x v="187"/>
    <m/>
    <s v="DC"/>
    <s v="Decentralt værk"/>
    <n v="351100"/>
    <n v="350010"/>
    <x v="659"/>
    <x v="0"/>
    <s v="fvv"/>
    <d v="1992-12-23T00:00:00"/>
    <m/>
    <n v="2.1"/>
    <n v="0"/>
    <n v="2.1"/>
    <x v="3194"/>
    <n v="0.6966"/>
    <n v="0.68255999999999994"/>
    <n v="0"/>
    <n v="0"/>
    <n v="1"/>
    <n v="0"/>
    <n v="0"/>
    <x v="0"/>
    <x v="0"/>
    <m/>
    <m/>
    <m/>
    <m/>
    <m/>
    <m/>
    <n v="0.67462559999999994"/>
    <m/>
    <m/>
    <m/>
    <m/>
    <m/>
    <m/>
    <m/>
    <m/>
    <m/>
    <m/>
    <m/>
    <s v="492071,35"/>
    <s v="6256408,64"/>
    <n v="0.67462559999999994"/>
    <n v="0"/>
    <n v="0"/>
  </r>
  <r>
    <n v="492"/>
    <x v="478"/>
    <s v=""/>
    <x v="1207"/>
    <n v="2018"/>
    <n v="70555018"/>
    <x v="210"/>
    <x v="476"/>
    <x v="474"/>
    <n v="8961"/>
    <s v="Allingåbro"/>
    <n v="707"/>
    <n v="221"/>
    <x v="188"/>
    <m/>
    <s v="FJ"/>
    <s v="Fjernvarmeværk"/>
    <n v="353000"/>
    <n v="350030"/>
    <x v="296"/>
    <x v="0"/>
    <s v="fvv"/>
    <d v="2004-11-01T00:00:00"/>
    <m/>
    <n v="5"/>
    <n v="0"/>
    <n v="6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89112"/>
    <s v="6260866"/>
    <n v="0"/>
    <n v="0"/>
    <n v="0"/>
  </r>
  <r>
    <n v="492"/>
    <x v="479"/>
    <s v=""/>
    <x v="1208"/>
    <n v="2018"/>
    <n v="70555018"/>
    <x v="210"/>
    <x v="477"/>
    <x v="475"/>
    <n v="8961"/>
    <s v="Allingåbro"/>
    <n v="707"/>
    <n v="221"/>
    <x v="188"/>
    <m/>
    <s v="FJ"/>
    <s v="Fjernvarmeværk"/>
    <n v="353000"/>
    <n v="350030"/>
    <x v="81"/>
    <x v="0"/>
    <s v="fvv"/>
    <d v="2008-11-01T00:00:00"/>
    <m/>
    <n v="4.9000000000000004"/>
    <n v="0"/>
    <n v="4.9000000000000004"/>
    <x v="3195"/>
    <n v="48.96"/>
    <n v="48.96"/>
    <n v="0"/>
    <n v="0"/>
    <n v="1"/>
    <n v="0"/>
    <n v="0"/>
    <x v="0"/>
    <x v="0"/>
    <m/>
    <m/>
    <m/>
    <m/>
    <m/>
    <m/>
    <m/>
    <m/>
    <m/>
    <m/>
    <n v="56.339400000000005"/>
    <m/>
    <m/>
    <m/>
    <m/>
    <m/>
    <m/>
    <m/>
    <s v="588990"/>
    <s v="6261309"/>
    <n v="0"/>
    <n v="56.339400000000005"/>
    <n v="0"/>
  </r>
  <r>
    <n v="492"/>
    <x v="479"/>
    <s v=""/>
    <x v="2895"/>
    <n v="2018"/>
    <n v="70555018"/>
    <x v="210"/>
    <x v="477"/>
    <x v="475"/>
    <n v="8961"/>
    <s v="Allingåbro"/>
    <n v="707"/>
    <n v="221"/>
    <x v="188"/>
    <m/>
    <s v="FJ"/>
    <s v="Fjernvarmeværk"/>
    <n v="353000"/>
    <n v="350030"/>
    <x v="1467"/>
    <x v="3"/>
    <s v="fvv"/>
    <d v="2017-06-01T00:00:00"/>
    <m/>
    <n v="4.3"/>
    <n v="0"/>
    <n v="4.3"/>
    <x v="3196"/>
    <n v="8.3339999999999996"/>
    <n v="8.3339999999999996"/>
    <n v="0"/>
    <n v="0"/>
    <n v="1"/>
    <n v="0"/>
    <n v="0"/>
    <x v="0"/>
    <x v="0"/>
    <m/>
    <m/>
    <m/>
    <m/>
    <m/>
    <m/>
    <m/>
    <m/>
    <m/>
    <m/>
    <m/>
    <m/>
    <m/>
    <m/>
    <m/>
    <n v="8.3339999999999996"/>
    <m/>
    <m/>
    <s v="588990"/>
    <s v="6261309"/>
    <n v="0"/>
    <n v="8.3339999999999996"/>
    <n v="0"/>
  </r>
  <r>
    <n v="493"/>
    <x v="480"/>
    <s v=""/>
    <x v="1209"/>
    <n v="2018"/>
    <n v="28032617"/>
    <x v="211"/>
    <x v="478"/>
    <x v="476"/>
    <n v="6500"/>
    <s v="Vojens"/>
    <n v="510"/>
    <n v="116"/>
    <x v="189"/>
    <m/>
    <s v="FJ"/>
    <s v="Fjernvarmeværk"/>
    <n v="353000"/>
    <n v="350030"/>
    <x v="660"/>
    <x v="0"/>
    <s v="fvv"/>
    <d v="1984-10-01T00:00:00"/>
    <m/>
    <n v="7.4"/>
    <n v="0"/>
    <n v="6.3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18458"/>
    <s v="6123492"/>
    <n v="0"/>
    <n v="0"/>
    <n v="0"/>
  </r>
  <r>
    <n v="493"/>
    <x v="480"/>
    <s v=""/>
    <x v="1210"/>
    <n v="2018"/>
    <n v="28032617"/>
    <x v="211"/>
    <x v="478"/>
    <x v="476"/>
    <n v="6500"/>
    <s v="Vojens"/>
    <n v="510"/>
    <n v="116"/>
    <x v="189"/>
    <m/>
    <s v="FJ"/>
    <s v="Fjernvarmeværk"/>
    <n v="353000"/>
    <n v="350030"/>
    <x v="661"/>
    <x v="0"/>
    <s v="fvv"/>
    <d v="2008-09-01T00:00:00"/>
    <m/>
    <n v="7.7"/>
    <n v="0"/>
    <n v="7"/>
    <x v="3197"/>
    <n v="41.248800000000003"/>
    <n v="41.248800000000003"/>
    <n v="0"/>
    <n v="0"/>
    <n v="1"/>
    <n v="0"/>
    <n v="0"/>
    <x v="0"/>
    <x v="0"/>
    <m/>
    <m/>
    <m/>
    <m/>
    <m/>
    <m/>
    <n v="38.7236124"/>
    <m/>
    <m/>
    <m/>
    <m/>
    <m/>
    <m/>
    <m/>
    <m/>
    <m/>
    <m/>
    <m/>
    <s v="518458"/>
    <s v="6123492"/>
    <n v="38.7236124"/>
    <n v="0"/>
    <n v="0"/>
  </r>
  <r>
    <n v="493"/>
    <x v="480"/>
    <s v=""/>
    <x v="1211"/>
    <n v="2018"/>
    <n v="28032617"/>
    <x v="211"/>
    <x v="478"/>
    <x v="476"/>
    <n v="6500"/>
    <s v="Vojens"/>
    <n v="510"/>
    <n v="116"/>
    <x v="189"/>
    <m/>
    <s v="FJ"/>
    <s v="Fjernvarmeværk"/>
    <n v="353000"/>
    <n v="350030"/>
    <x v="17"/>
    <x v="5"/>
    <s v="kvt"/>
    <d v="2008-09-01T00:00:00"/>
    <m/>
    <n v="0.3"/>
    <n v="0.1"/>
    <n v="0"/>
    <x v="713"/>
    <n v="0"/>
    <n v="0"/>
    <n v="0"/>
    <n v="0"/>
    <n v="1"/>
    <n v="0"/>
    <n v="0"/>
    <x v="0"/>
    <x v="0"/>
    <m/>
    <m/>
    <m/>
    <n v="3.5870000000000005E-4"/>
    <m/>
    <m/>
    <m/>
    <m/>
    <m/>
    <m/>
    <m/>
    <m/>
    <m/>
    <m/>
    <m/>
    <m/>
    <m/>
    <m/>
    <s v="518458"/>
    <s v="6123492"/>
    <n v="3.5870000000000005E-4"/>
    <n v="0"/>
    <n v="0"/>
  </r>
  <r>
    <n v="493"/>
    <x v="481"/>
    <s v=""/>
    <x v="1212"/>
    <n v="2018"/>
    <n v="28032617"/>
    <x v="211"/>
    <x v="479"/>
    <x v="477"/>
    <n v="6500"/>
    <s v="Vojens"/>
    <n v="510"/>
    <n v="116"/>
    <x v="189"/>
    <n v="1"/>
    <s v="DC"/>
    <s v="Decentralt værk"/>
    <n v="353000"/>
    <n v="350030"/>
    <x v="662"/>
    <x v="0"/>
    <s v="fvv"/>
    <d v="1995-11-01T00:00:00"/>
    <m/>
    <n v="7.4"/>
    <n v="0"/>
    <n v="7"/>
    <x v="3198"/>
    <n v="5.5152000000000001"/>
    <n v="5.4215999999999998"/>
    <n v="0"/>
    <n v="0"/>
    <n v="1"/>
    <n v="0"/>
    <n v="0"/>
    <x v="0"/>
    <x v="0"/>
    <m/>
    <m/>
    <m/>
    <n v="0"/>
    <m/>
    <m/>
    <n v="5.4231804000000006"/>
    <m/>
    <m/>
    <m/>
    <m/>
    <m/>
    <m/>
    <m/>
    <m/>
    <m/>
    <m/>
    <m/>
    <s v="519682,87"/>
    <s v="6121737,75"/>
    <n v="5.4231804000000006"/>
    <n v="0"/>
    <n v="0"/>
  </r>
  <r>
    <n v="493"/>
    <x v="481"/>
    <s v=""/>
    <x v="1213"/>
    <n v="2018"/>
    <n v="28032617"/>
    <x v="211"/>
    <x v="479"/>
    <x v="477"/>
    <n v="6500"/>
    <s v="Vojens"/>
    <n v="510"/>
    <n v="116"/>
    <x v="189"/>
    <n v="1"/>
    <s v="DC"/>
    <s v="Decentralt værk"/>
    <n v="353000"/>
    <n v="350030"/>
    <x v="7"/>
    <x v="2"/>
    <s v="fvv"/>
    <d v="2011-10-26T00:00:00"/>
    <m/>
    <n v="10"/>
    <n v="0"/>
    <n v="10"/>
    <x v="3199"/>
    <n v="13.402799999999999"/>
    <n v="13.176"/>
    <n v="0"/>
    <n v="0"/>
    <n v="1"/>
    <n v="0"/>
    <n v="0"/>
    <x v="0"/>
    <x v="0"/>
    <m/>
    <m/>
    <m/>
    <m/>
    <m/>
    <m/>
    <m/>
    <m/>
    <m/>
    <m/>
    <m/>
    <m/>
    <m/>
    <m/>
    <m/>
    <m/>
    <m/>
    <n v="13.402799999999999"/>
    <s v="519682,87"/>
    <s v="6121737,75"/>
    <n v="0"/>
    <n v="0"/>
    <n v="13.402799999999999"/>
  </r>
  <r>
    <n v="493"/>
    <x v="481"/>
    <s v=""/>
    <x v="1214"/>
    <n v="2018"/>
    <n v="28032617"/>
    <x v="211"/>
    <x v="479"/>
    <x v="477"/>
    <n v="6500"/>
    <s v="Vojens"/>
    <n v="510"/>
    <n v="116"/>
    <x v="189"/>
    <n v="1"/>
    <s v="DC"/>
    <s v="Decentralt værk"/>
    <n v="353000"/>
    <n v="350030"/>
    <x v="663"/>
    <x v="1"/>
    <s v="kvt"/>
    <d v="2001-11-13T00:00:00"/>
    <m/>
    <n v="8.8000000000000007"/>
    <n v="3.61"/>
    <n v="4.4000000000000004"/>
    <x v="3200"/>
    <n v="2.3435999999999999"/>
    <n v="2.3039999999999998"/>
    <n v="2.0339999999999998"/>
    <n v="2.016"/>
    <n v="0.23504808917818379"/>
    <n v="0.76495191082181624"/>
    <n v="0"/>
    <x v="0"/>
    <x v="0"/>
    <m/>
    <m/>
    <m/>
    <m/>
    <m/>
    <m/>
    <n v="4.9853627999999999"/>
    <m/>
    <m/>
    <m/>
    <m/>
    <m/>
    <m/>
    <m/>
    <m/>
    <m/>
    <m/>
    <m/>
    <s v="519682,87"/>
    <s v="6121737,75"/>
    <n v="4.9853627999999999"/>
    <n v="0"/>
    <n v="0"/>
  </r>
  <r>
    <n v="493"/>
    <x v="481"/>
    <s v=""/>
    <x v="1215"/>
    <n v="2018"/>
    <n v="28032617"/>
    <x v="211"/>
    <x v="479"/>
    <x v="477"/>
    <n v="6500"/>
    <s v="Vojens"/>
    <n v="510"/>
    <n v="116"/>
    <x v="189"/>
    <n v="1"/>
    <s v="DC"/>
    <s v="Decentralt værk"/>
    <n v="353000"/>
    <n v="350030"/>
    <x v="664"/>
    <x v="1"/>
    <s v="kvt"/>
    <d v="1994-01-01T00:00:00"/>
    <m/>
    <n v="6.6"/>
    <n v="2.7"/>
    <n v="3.3"/>
    <x v="3201"/>
    <n v="0.90359999999999996"/>
    <n v="0.88919999999999999"/>
    <n v="0.76319999999999999"/>
    <n v="0.75600000000000001"/>
    <n v="0.22998489979622055"/>
    <n v="0.77001510020377939"/>
    <n v="0"/>
    <x v="0"/>
    <x v="0"/>
    <m/>
    <m/>
    <m/>
    <m/>
    <m/>
    <m/>
    <n v="1.9644767999999999"/>
    <m/>
    <m/>
    <m/>
    <m/>
    <m/>
    <m/>
    <m/>
    <m/>
    <m/>
    <m/>
    <m/>
    <s v="519682,87"/>
    <s v="6121737,75"/>
    <n v="1.9644767999999999"/>
    <n v="0"/>
    <n v="0"/>
  </r>
  <r>
    <n v="493"/>
    <x v="481"/>
    <s v=""/>
    <x v="1216"/>
    <n v="2018"/>
    <n v="28032617"/>
    <x v="211"/>
    <x v="479"/>
    <x v="477"/>
    <n v="6500"/>
    <s v="Vojens"/>
    <n v="510"/>
    <n v="116"/>
    <x v="189"/>
    <n v="1"/>
    <s v="DC"/>
    <s v="Decentralt værk"/>
    <n v="353000"/>
    <n v="350030"/>
    <x v="665"/>
    <x v="1"/>
    <s v="kvt"/>
    <d v="1994-01-01T00:00:00"/>
    <m/>
    <n v="6.6"/>
    <n v="2.7"/>
    <n v="3.3"/>
    <x v="3202"/>
    <n v="0.51839999999999997"/>
    <n v="0.51119999999999999"/>
    <n v="0.45"/>
    <n v="0.44640000000000002"/>
    <n v="0.22377622377622375"/>
    <n v="0.77622377622377625"/>
    <n v="0"/>
    <x v="0"/>
    <x v="0"/>
    <m/>
    <m/>
    <m/>
    <m/>
    <m/>
    <m/>
    <n v="1.1582999999999999"/>
    <m/>
    <m/>
    <m/>
    <m/>
    <m/>
    <m/>
    <m/>
    <m/>
    <m/>
    <m/>
    <m/>
    <s v="519682,87"/>
    <s v="6121737,75"/>
    <n v="1.1582999999999999"/>
    <n v="0"/>
    <n v="0"/>
  </r>
  <r>
    <n v="493"/>
    <x v="481"/>
    <s v=""/>
    <x v="1217"/>
    <n v="2018"/>
    <n v="28032617"/>
    <x v="211"/>
    <x v="479"/>
    <x v="477"/>
    <n v="6500"/>
    <s v="Vojens"/>
    <n v="510"/>
    <n v="116"/>
    <x v="189"/>
    <n v="1"/>
    <s v="DC"/>
    <s v="Decentralt værk"/>
    <n v="353000"/>
    <n v="350030"/>
    <x v="17"/>
    <x v="5"/>
    <s v="kvt"/>
    <d v="2001-06-01T00:00:00"/>
    <m/>
    <n v="0.34"/>
    <n v="0"/>
    <n v="0"/>
    <x v="713"/>
    <n v="0"/>
    <n v="0"/>
    <n v="0"/>
    <n v="0"/>
    <n v="1"/>
    <n v="0"/>
    <n v="0"/>
    <x v="0"/>
    <x v="0"/>
    <m/>
    <m/>
    <m/>
    <n v="3.5870000000000005E-4"/>
    <m/>
    <m/>
    <m/>
    <m/>
    <m/>
    <m/>
    <m/>
    <m/>
    <m/>
    <m/>
    <m/>
    <m/>
    <m/>
    <m/>
    <s v="519682,87"/>
    <s v="6121737,75"/>
    <n v="3.5870000000000005E-4"/>
    <n v="0"/>
    <n v="0"/>
  </r>
  <r>
    <n v="493"/>
    <x v="482"/>
    <s v=""/>
    <x v="1218"/>
    <n v="2018"/>
    <n v="28032617"/>
    <x v="211"/>
    <x v="480"/>
    <x v="478"/>
    <n v="6500"/>
    <s v="Vojens"/>
    <n v="510"/>
    <n v="116"/>
    <x v="189"/>
    <m/>
    <s v="FJ"/>
    <s v="Fjernvarmeværk"/>
    <n v="353000"/>
    <n v="350030"/>
    <x v="666"/>
    <x v="0"/>
    <s v="fvv"/>
    <d v="2011-12-15T00:00:00"/>
    <m/>
    <n v="7.7"/>
    <n v="0"/>
    <n v="7"/>
    <x v="3203"/>
    <n v="60.001199999999997"/>
    <n v="58.985999999999997"/>
    <n v="0"/>
    <n v="0"/>
    <n v="1"/>
    <n v="0"/>
    <n v="0"/>
    <x v="0"/>
    <x v="0"/>
    <m/>
    <m/>
    <m/>
    <m/>
    <m/>
    <m/>
    <n v="55.810220399999999"/>
    <m/>
    <m/>
    <m/>
    <m/>
    <m/>
    <m/>
    <m/>
    <m/>
    <m/>
    <m/>
    <m/>
    <s v="518531"/>
    <s v="6121358"/>
    <n v="55.810220399999999"/>
    <n v="0"/>
    <n v="0"/>
  </r>
  <r>
    <n v="493"/>
    <x v="482"/>
    <s v=""/>
    <x v="1219"/>
    <n v="2018"/>
    <n v="28032617"/>
    <x v="211"/>
    <x v="480"/>
    <x v="478"/>
    <n v="6500"/>
    <s v="Vojens"/>
    <n v="510"/>
    <n v="116"/>
    <x v="189"/>
    <m/>
    <s v="FJ"/>
    <s v="Fjernvarmeværk"/>
    <n v="353000"/>
    <n v="350030"/>
    <x v="667"/>
    <x v="3"/>
    <s v="fvv"/>
    <d v="2012-02-15T00:00:00"/>
    <m/>
    <n v="11"/>
    <n v="0"/>
    <n v="11"/>
    <x v="3204"/>
    <n v="25.927199999999999"/>
    <n v="25.927199999999999"/>
    <n v="0"/>
    <n v="0"/>
    <n v="1"/>
    <n v="0"/>
    <n v="0"/>
    <x v="0"/>
    <x v="0"/>
    <m/>
    <m/>
    <m/>
    <m/>
    <m/>
    <m/>
    <m/>
    <m/>
    <m/>
    <m/>
    <m/>
    <m/>
    <m/>
    <m/>
    <m/>
    <n v="25.927199999999999"/>
    <m/>
    <m/>
    <s v="518531"/>
    <s v="6121358"/>
    <n v="0"/>
    <n v="25.927199999999999"/>
    <n v="0"/>
  </r>
  <r>
    <n v="493"/>
    <x v="482"/>
    <s v=""/>
    <x v="1220"/>
    <n v="2018"/>
    <n v="28032617"/>
    <x v="211"/>
    <x v="480"/>
    <x v="478"/>
    <n v="6500"/>
    <s v="Vojens"/>
    <n v="510"/>
    <n v="116"/>
    <x v="189"/>
    <m/>
    <s v="FJ"/>
    <s v="Fjernvarmeværk"/>
    <n v="353000"/>
    <n v="350030"/>
    <x v="668"/>
    <x v="3"/>
    <s v="fvv"/>
    <d v="2015-06-01T00:00:00"/>
    <m/>
    <n v="36"/>
    <n v="0"/>
    <n v="36"/>
    <x v="3205"/>
    <n v="48.711599999999997"/>
    <n v="48.711599999999997"/>
    <n v="0"/>
    <n v="0"/>
    <n v="1"/>
    <n v="0"/>
    <n v="0"/>
    <x v="0"/>
    <x v="0"/>
    <m/>
    <m/>
    <m/>
    <m/>
    <m/>
    <m/>
    <m/>
    <m/>
    <m/>
    <m/>
    <m/>
    <m/>
    <m/>
    <m/>
    <m/>
    <n v="48.711599999999997"/>
    <m/>
    <m/>
    <s v="518531"/>
    <s v="6121358"/>
    <n v="0"/>
    <n v="48.711599999999997"/>
    <n v="0"/>
  </r>
  <r>
    <n v="495"/>
    <x v="483"/>
    <s v=""/>
    <x v="1221"/>
    <n v="2018"/>
    <n v="64771728"/>
    <x v="212"/>
    <x v="481"/>
    <x v="479"/>
    <n v="9760"/>
    <s v="Vrå"/>
    <n v="860"/>
    <n v="304"/>
    <x v="190"/>
    <n v="1"/>
    <s v="DC"/>
    <s v="Decentralt værk"/>
    <n v="353000"/>
    <n v="350030"/>
    <x v="342"/>
    <x v="0"/>
    <s v="fvv"/>
    <d v="1991-06-13T00:00:00"/>
    <m/>
    <n v="6.5"/>
    <n v="0"/>
    <n v="6.3"/>
    <x v="3206"/>
    <n v="38.03904"/>
    <n v="38.03904"/>
    <n v="0"/>
    <n v="0"/>
    <n v="1"/>
    <n v="0"/>
    <n v="0"/>
    <x v="0"/>
    <x v="0"/>
    <m/>
    <m/>
    <m/>
    <m/>
    <m/>
    <m/>
    <n v="38.544818399999997"/>
    <m/>
    <m/>
    <m/>
    <m/>
    <m/>
    <m/>
    <m/>
    <m/>
    <m/>
    <m/>
    <m/>
    <s v="556797,54"/>
    <s v="6357207,13"/>
    <n v="38.544818399999997"/>
    <n v="0"/>
    <n v="0"/>
  </r>
  <r>
    <n v="495"/>
    <x v="483"/>
    <s v=""/>
    <x v="1222"/>
    <n v="2018"/>
    <n v="64771728"/>
    <x v="212"/>
    <x v="481"/>
    <x v="479"/>
    <n v="9760"/>
    <s v="Vrå"/>
    <n v="860"/>
    <n v="304"/>
    <x v="190"/>
    <n v="1"/>
    <s v="DC"/>
    <s v="Decentralt værk"/>
    <n v="353000"/>
    <n v="350030"/>
    <x v="116"/>
    <x v="0"/>
    <s v="fvv"/>
    <d v="1989-01-01T00:00:00"/>
    <m/>
    <n v="5"/>
    <n v="0"/>
    <n v="4"/>
    <x v="3207"/>
    <n v="2.7972000000000001"/>
    <n v="2.7972000000000001"/>
    <n v="0"/>
    <n v="0"/>
    <n v="1"/>
    <n v="0"/>
    <n v="0"/>
    <x v="0"/>
    <x v="0"/>
    <m/>
    <m/>
    <m/>
    <m/>
    <m/>
    <m/>
    <n v="2.8619712000000002"/>
    <m/>
    <m/>
    <m/>
    <m/>
    <m/>
    <m/>
    <m/>
    <m/>
    <m/>
    <m/>
    <m/>
    <s v="556797,54"/>
    <s v="6357207,13"/>
    <n v="2.8619712000000002"/>
    <n v="0"/>
    <n v="0"/>
  </r>
  <r>
    <n v="495"/>
    <x v="483"/>
    <s v=""/>
    <x v="1223"/>
    <n v="2018"/>
    <n v="64771728"/>
    <x v="212"/>
    <x v="481"/>
    <x v="479"/>
    <n v="9760"/>
    <s v="Vrå"/>
    <n v="860"/>
    <n v="304"/>
    <x v="190"/>
    <n v="1"/>
    <s v="DC"/>
    <s v="Decentralt værk"/>
    <n v="353000"/>
    <n v="350030"/>
    <x v="669"/>
    <x v="7"/>
    <s v="kvt"/>
    <d v="1989-01-01T00:00:00"/>
    <m/>
    <n v="12.9"/>
    <n v="3.66"/>
    <n v="8.1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56797,54"/>
    <s v="6357207,13"/>
    <n v="0"/>
    <n v="0"/>
    <n v="0"/>
  </r>
  <r>
    <n v="495"/>
    <x v="483"/>
    <s v=""/>
    <x v="1224"/>
    <n v="2018"/>
    <n v="64771728"/>
    <x v="212"/>
    <x v="481"/>
    <x v="479"/>
    <n v="9760"/>
    <s v="Vrå"/>
    <n v="860"/>
    <n v="304"/>
    <x v="190"/>
    <n v="1"/>
    <s v="DC"/>
    <s v="Decentralt værk"/>
    <n v="353000"/>
    <n v="350030"/>
    <x v="17"/>
    <x v="5"/>
    <s v="kvt"/>
    <d v="1965-07-01T00:00:00"/>
    <m/>
    <n v="0.08"/>
    <n v="0"/>
    <n v="0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56797,54"/>
    <s v="6357207,13"/>
    <n v="0"/>
    <n v="0"/>
    <n v="0"/>
  </r>
  <r>
    <n v="495"/>
    <x v="484"/>
    <s v=""/>
    <x v="1225"/>
    <n v="2018"/>
    <n v="64771728"/>
    <x v="212"/>
    <x v="482"/>
    <x v="480"/>
    <n v="9760"/>
    <s v="Vrå"/>
    <n v="860"/>
    <n v="304"/>
    <x v="190"/>
    <m/>
    <s v="FJ"/>
    <s v="Fjernvarmeværk"/>
    <n v="353000"/>
    <n v="350030"/>
    <x v="670"/>
    <x v="3"/>
    <s v="fvv"/>
    <d v="2015-05-01T00:00:00"/>
    <m/>
    <n v="8"/>
    <n v="0"/>
    <n v="8"/>
    <x v="3208"/>
    <n v="19.1844"/>
    <n v="19.1844"/>
    <n v="0"/>
    <n v="0"/>
    <n v="1"/>
    <n v="0"/>
    <n v="0"/>
    <x v="0"/>
    <x v="0"/>
    <m/>
    <m/>
    <m/>
    <m/>
    <m/>
    <m/>
    <m/>
    <m/>
    <m/>
    <m/>
    <m/>
    <m/>
    <m/>
    <m/>
    <m/>
    <n v="19.184000000000001"/>
    <m/>
    <m/>
    <s v="557107,47"/>
    <s v="6358051,71"/>
    <n v="0"/>
    <n v="19.184000000000001"/>
    <n v="0"/>
  </r>
  <r>
    <n v="497"/>
    <x v="485"/>
    <s v=""/>
    <x v="1227"/>
    <n v="2018"/>
    <n v="11899412"/>
    <x v="213"/>
    <x v="483"/>
    <x v="481"/>
    <n v="3500"/>
    <s v="Værløse"/>
    <n v="190"/>
    <n v="18"/>
    <x v="19"/>
    <m/>
    <s v="FJ"/>
    <s v="Fjernvarmeværk"/>
    <n v="353000"/>
    <n v="350030"/>
    <x v="16"/>
    <x v="0"/>
    <s v="fvv"/>
    <d v="1985-12-05T00:00:00"/>
    <m/>
    <n v="9.9"/>
    <n v="0"/>
    <n v="9.9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711450,44"/>
    <s v="6187486,44"/>
    <n v="0"/>
    <n v="0"/>
    <n v="0"/>
  </r>
  <r>
    <n v="497"/>
    <x v="485"/>
    <s v=""/>
    <x v="1228"/>
    <n v="2018"/>
    <n v="11899412"/>
    <x v="213"/>
    <x v="483"/>
    <x v="481"/>
    <n v="3500"/>
    <s v="Værløse"/>
    <n v="190"/>
    <n v="18"/>
    <x v="19"/>
    <m/>
    <s v="FJ"/>
    <s v="Fjernvarmeværk"/>
    <n v="353000"/>
    <n v="350030"/>
    <x v="13"/>
    <x v="0"/>
    <s v="fvv"/>
    <d v="1985-12-05T00:00:00"/>
    <m/>
    <n v="9.9"/>
    <n v="0"/>
    <n v="9.9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711450,44"/>
    <s v="6187486,44"/>
    <n v="0"/>
    <n v="0"/>
    <n v="0"/>
  </r>
  <r>
    <n v="499"/>
    <x v="486"/>
    <s v=""/>
    <x v="1229"/>
    <n v="2018"/>
    <n v="36152710"/>
    <x v="214"/>
    <x v="484"/>
    <x v="482"/>
    <n v="6230"/>
    <s v="Rødekro"/>
    <n v="580"/>
    <n v="117"/>
    <x v="66"/>
    <n v="1"/>
    <s v="FJ"/>
    <s v="Fjernvarmeværk"/>
    <n v="353000"/>
    <n v="350030"/>
    <x v="13"/>
    <x v="0"/>
    <s v="fvv"/>
    <d v="1988-12-01T00:00:00"/>
    <m/>
    <n v="3.4"/>
    <n v="0"/>
    <n v="3.2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n v="0"/>
    <m/>
    <m/>
    <m/>
    <m/>
    <s v="522775,38"/>
    <s v="6102282,87"/>
    <n v="0"/>
    <n v="0"/>
    <n v="0"/>
  </r>
  <r>
    <n v="499"/>
    <x v="486"/>
    <s v=""/>
    <x v="1230"/>
    <n v="2018"/>
    <n v="36152710"/>
    <x v="214"/>
    <x v="484"/>
    <x v="482"/>
    <n v="6230"/>
    <s v="Rødekro"/>
    <n v="580"/>
    <n v="117"/>
    <x v="66"/>
    <n v="1"/>
    <s v="FJ"/>
    <s v="Fjernvarmeværk"/>
    <n v="353000"/>
    <n v="350030"/>
    <x v="16"/>
    <x v="0"/>
    <s v="fvv"/>
    <d v="1988-12-01T00:00:00"/>
    <m/>
    <n v="5.4"/>
    <n v="0"/>
    <n v="5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n v="0"/>
    <m/>
    <m/>
    <m/>
    <m/>
    <s v="522775,38"/>
    <s v="6102282,87"/>
    <n v="0"/>
    <n v="0"/>
    <n v="0"/>
  </r>
  <r>
    <n v="499"/>
    <x v="486"/>
    <s v=""/>
    <x v="1231"/>
    <n v="2018"/>
    <n v="36152710"/>
    <x v="214"/>
    <x v="484"/>
    <x v="482"/>
    <n v="6230"/>
    <s v="Rødekro"/>
    <n v="580"/>
    <n v="117"/>
    <x v="66"/>
    <n v="1"/>
    <s v="FJ"/>
    <s v="Fjernvarmeværk"/>
    <n v="353000"/>
    <n v="350030"/>
    <x v="76"/>
    <x v="0"/>
    <s v="fvv"/>
    <d v="1990-08-01T00:00:00"/>
    <m/>
    <n v="6.8"/>
    <n v="0"/>
    <n v="6.2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n v="0"/>
    <m/>
    <m/>
    <m/>
    <m/>
    <s v="522775,38"/>
    <s v="6102282,87"/>
    <n v="0"/>
    <n v="0"/>
    <n v="0"/>
  </r>
  <r>
    <n v="499"/>
    <x v="486"/>
    <s v=""/>
    <x v="1232"/>
    <n v="2018"/>
    <n v="36152710"/>
    <x v="214"/>
    <x v="484"/>
    <x v="482"/>
    <n v="6230"/>
    <s v="Rødekro"/>
    <n v="580"/>
    <n v="117"/>
    <x v="66"/>
    <n v="1"/>
    <s v="FJ"/>
    <s v="Fjernvarmeværk"/>
    <n v="353000"/>
    <n v="350030"/>
    <x v="4"/>
    <x v="0"/>
    <s v="fvv"/>
    <d v="2002-04-01T00:00:00"/>
    <m/>
    <n v="10.9"/>
    <n v="0"/>
    <n v="10"/>
    <x v="3209"/>
    <n v="0.3024"/>
    <n v="0.3024"/>
    <n v="0"/>
    <n v="0"/>
    <n v="1"/>
    <n v="0"/>
    <n v="0"/>
    <x v="0"/>
    <x v="0"/>
    <m/>
    <m/>
    <m/>
    <n v="0"/>
    <m/>
    <m/>
    <m/>
    <m/>
    <m/>
    <m/>
    <m/>
    <m/>
    <m/>
    <n v="0.33956999999999998"/>
    <m/>
    <m/>
    <m/>
    <m/>
    <s v="522775,38"/>
    <s v="6102282,87"/>
    <n v="0"/>
    <n v="0.33956999999999998"/>
    <n v="0"/>
  </r>
  <r>
    <n v="499"/>
    <x v="487"/>
    <s v=""/>
    <x v="1233"/>
    <n v="2018"/>
    <n v="36152710"/>
    <x v="214"/>
    <x v="485"/>
    <x v="483"/>
    <n v="6200"/>
    <s v="Aabenraa"/>
    <n v="580"/>
    <n v="117"/>
    <x v="66"/>
    <m/>
    <s v="FJ"/>
    <s v="Fjernvarmeværk"/>
    <n v="353000"/>
    <n v="350030"/>
    <x v="13"/>
    <x v="0"/>
    <s v="fvv"/>
    <d v="1969-01-01T00:00:00"/>
    <d v="2017-12-31T00:00:00"/>
    <n v="9.3000000000000007"/>
    <n v="0"/>
    <n v="8.4"/>
    <x v="21"/>
    <n v="0"/>
    <n v="0"/>
    <n v="0"/>
    <n v="0"/>
    <n v="1"/>
    <n v="0"/>
    <n v="0"/>
    <x v="0"/>
    <x v="0"/>
    <m/>
    <n v="0"/>
    <m/>
    <m/>
    <m/>
    <m/>
    <m/>
    <m/>
    <m/>
    <m/>
    <m/>
    <m/>
    <m/>
    <m/>
    <m/>
    <m/>
    <m/>
    <m/>
    <s v="526837,43"/>
    <s v="6099624,96"/>
    <n v="0"/>
    <n v="0"/>
    <n v="0"/>
  </r>
  <r>
    <n v="499"/>
    <x v="487"/>
    <s v=""/>
    <x v="1234"/>
    <n v="2018"/>
    <n v="36152710"/>
    <x v="214"/>
    <x v="485"/>
    <x v="483"/>
    <n v="6200"/>
    <s v="Aabenraa"/>
    <n v="580"/>
    <n v="117"/>
    <x v="66"/>
    <m/>
    <s v="FJ"/>
    <s v="Fjernvarmeværk"/>
    <n v="353000"/>
    <n v="350030"/>
    <x v="16"/>
    <x v="0"/>
    <s v="fvv"/>
    <d v="1968-01-01T00:00:00"/>
    <d v="2017-12-31T00:00:00"/>
    <n v="12.2"/>
    <n v="0"/>
    <n v="11"/>
    <x v="21"/>
    <n v="0"/>
    <n v="0"/>
    <n v="0"/>
    <n v="0"/>
    <n v="1"/>
    <n v="0"/>
    <n v="0"/>
    <x v="0"/>
    <x v="0"/>
    <m/>
    <n v="0"/>
    <m/>
    <m/>
    <m/>
    <m/>
    <m/>
    <m/>
    <m/>
    <m/>
    <m/>
    <m/>
    <m/>
    <m/>
    <m/>
    <m/>
    <m/>
    <m/>
    <s v="526837,43"/>
    <s v="6099624,96"/>
    <n v="0"/>
    <n v="0"/>
    <n v="0"/>
  </r>
  <r>
    <n v="499"/>
    <x v="487"/>
    <s v=""/>
    <x v="1235"/>
    <n v="2018"/>
    <n v="36152710"/>
    <x v="214"/>
    <x v="485"/>
    <x v="483"/>
    <n v="6200"/>
    <s v="Aabenraa"/>
    <n v="580"/>
    <n v="117"/>
    <x v="66"/>
    <m/>
    <s v="FJ"/>
    <s v="Fjernvarmeværk"/>
    <n v="353000"/>
    <n v="350030"/>
    <x v="76"/>
    <x v="0"/>
    <s v="fvv"/>
    <d v="1995-01-01T00:00:00"/>
    <d v="2017-12-31T00:00:00"/>
    <n v="11.6"/>
    <n v="0"/>
    <n v="10.4"/>
    <x v="21"/>
    <n v="0"/>
    <n v="0"/>
    <n v="0"/>
    <n v="0"/>
    <n v="1"/>
    <n v="0"/>
    <n v="0"/>
    <x v="0"/>
    <x v="0"/>
    <m/>
    <n v="0"/>
    <m/>
    <m/>
    <m/>
    <m/>
    <m/>
    <m/>
    <m/>
    <m/>
    <m/>
    <m/>
    <m/>
    <m/>
    <m/>
    <m/>
    <m/>
    <m/>
    <s v="526837,43"/>
    <s v="6099624,96"/>
    <n v="0"/>
    <n v="0"/>
    <n v="0"/>
  </r>
  <r>
    <n v="499"/>
    <x v="487"/>
    <s v=""/>
    <x v="1236"/>
    <n v="2018"/>
    <n v="36152710"/>
    <x v="214"/>
    <x v="485"/>
    <x v="483"/>
    <n v="6200"/>
    <s v="Aabenraa"/>
    <n v="580"/>
    <n v="117"/>
    <x v="66"/>
    <m/>
    <s v="FJ"/>
    <s v="Fjernvarmeværk"/>
    <n v="353000"/>
    <n v="350030"/>
    <x v="4"/>
    <x v="0"/>
    <s v="fvv"/>
    <d v="1996-01-01T00:00:00"/>
    <d v="2017-12-31T00:00:00"/>
    <n v="5.8"/>
    <n v="0"/>
    <n v="5.2"/>
    <x v="21"/>
    <n v="0"/>
    <n v="0"/>
    <n v="0"/>
    <n v="0"/>
    <n v="1"/>
    <n v="0"/>
    <n v="0"/>
    <x v="0"/>
    <x v="0"/>
    <m/>
    <n v="0"/>
    <m/>
    <m/>
    <m/>
    <m/>
    <m/>
    <m/>
    <m/>
    <m/>
    <m/>
    <m/>
    <m/>
    <m/>
    <m/>
    <m/>
    <m/>
    <m/>
    <s v="526837,43"/>
    <s v="6099624,96"/>
    <n v="0"/>
    <n v="0"/>
    <n v="0"/>
  </r>
  <r>
    <n v="499"/>
    <x v="488"/>
    <s v=""/>
    <x v="1237"/>
    <n v="2018"/>
    <n v="36152710"/>
    <x v="214"/>
    <x v="486"/>
    <x v="484"/>
    <n v="6200"/>
    <s v="Aabenraa"/>
    <n v="580"/>
    <n v="117"/>
    <x v="66"/>
    <m/>
    <s v="FJ"/>
    <s v="Fjernvarmeværk"/>
    <n v="353000"/>
    <n v="350030"/>
    <x v="76"/>
    <x v="0"/>
    <s v="fvv"/>
    <d v="1986-01-01T00:00:00"/>
    <m/>
    <n v="10"/>
    <n v="0"/>
    <n v="9"/>
    <x v="3210"/>
    <n v="2.3328000000000002"/>
    <n v="2.3328000000000002"/>
    <n v="0"/>
    <n v="0"/>
    <n v="1"/>
    <n v="0"/>
    <n v="0"/>
    <x v="0"/>
    <x v="0"/>
    <m/>
    <n v="2.6173800000000003"/>
    <m/>
    <m/>
    <m/>
    <m/>
    <m/>
    <m/>
    <m/>
    <m/>
    <m/>
    <m/>
    <m/>
    <m/>
    <m/>
    <m/>
    <m/>
    <m/>
    <s v="526668,39"/>
    <s v="6098667,96"/>
    <n v="2.6173800000000003"/>
    <n v="0"/>
    <n v="0"/>
  </r>
  <r>
    <n v="499"/>
    <x v="488"/>
    <s v=""/>
    <x v="2896"/>
    <n v="2018"/>
    <n v="36152710"/>
    <x v="214"/>
    <x v="486"/>
    <x v="484"/>
    <n v="6200"/>
    <s v="Aabenraa"/>
    <n v="580"/>
    <n v="117"/>
    <x v="66"/>
    <m/>
    <s v="FJ"/>
    <s v="Fjernvarmeværk"/>
    <n v="353000"/>
    <n v="350030"/>
    <x v="254"/>
    <x v="0"/>
    <s v="fvv"/>
    <d v="2013-11-01T00:00:00"/>
    <m/>
    <n v="5.6"/>
    <n v="0"/>
    <n v="5"/>
    <x v="3211"/>
    <n v="2.61"/>
    <n v="2.61"/>
    <n v="0"/>
    <n v="0"/>
    <n v="1"/>
    <n v="0"/>
    <n v="0"/>
    <x v="0"/>
    <x v="0"/>
    <m/>
    <m/>
    <m/>
    <m/>
    <m/>
    <m/>
    <m/>
    <m/>
    <m/>
    <m/>
    <m/>
    <m/>
    <n v="2.835"/>
    <m/>
    <m/>
    <m/>
    <m/>
    <m/>
    <s v="526668,39"/>
    <s v="6098667,96"/>
    <n v="0"/>
    <n v="2.835"/>
    <n v="0"/>
  </r>
  <r>
    <n v="499"/>
    <x v="489"/>
    <s v=""/>
    <x v="1238"/>
    <n v="2018"/>
    <n v="36152710"/>
    <x v="214"/>
    <x v="487"/>
    <x v="485"/>
    <n v="6200"/>
    <s v="Aabenraa"/>
    <n v="580"/>
    <n v="117"/>
    <x v="66"/>
    <m/>
    <s v="FJ"/>
    <s v="Fjernvarmeværk"/>
    <n v="353000"/>
    <n v="350030"/>
    <x v="671"/>
    <x v="0"/>
    <s v="fvv"/>
    <d v="2012-01-01T00:00:00"/>
    <m/>
    <n v="16"/>
    <n v="0"/>
    <n v="14.4"/>
    <x v="3212"/>
    <n v="5.0999999999999997E-2"/>
    <n v="5.0999999999999997E-2"/>
    <n v="0"/>
    <n v="0"/>
    <n v="1"/>
    <n v="0"/>
    <n v="0"/>
    <x v="0"/>
    <x v="0"/>
    <m/>
    <m/>
    <m/>
    <n v="5.7392000000000006E-2"/>
    <m/>
    <m/>
    <m/>
    <m/>
    <m/>
    <m/>
    <m/>
    <m/>
    <m/>
    <n v="0"/>
    <m/>
    <m/>
    <m/>
    <m/>
    <s v="525897,03"/>
    <s v="6100440,47"/>
    <n v="5.7392000000000006E-2"/>
    <n v="0"/>
    <n v="0"/>
  </r>
  <r>
    <n v="499"/>
    <x v="490"/>
    <s v=""/>
    <x v="1239"/>
    <n v="2018"/>
    <n v="36152710"/>
    <x v="214"/>
    <x v="488"/>
    <x v="486"/>
    <n v="6200"/>
    <s v="Aabenraa"/>
    <n v="580"/>
    <n v="117"/>
    <x v="66"/>
    <m/>
    <s v="FJ"/>
    <s v="Fjernvarmeværk"/>
    <n v="353000"/>
    <n v="350030"/>
    <x v="76"/>
    <x v="0"/>
    <s v="fvv"/>
    <d v="1985-01-01T00:00:00"/>
    <d v="2017-12-31T00:00:00"/>
    <n v="9"/>
    <n v="0"/>
    <n v="8.1"/>
    <x v="21"/>
    <n v="0"/>
    <n v="0"/>
    <n v="0"/>
    <n v="0"/>
    <n v="1"/>
    <n v="0"/>
    <n v="0"/>
    <x v="0"/>
    <x v="0"/>
    <m/>
    <n v="0"/>
    <m/>
    <m/>
    <m/>
    <m/>
    <m/>
    <m/>
    <m/>
    <m/>
    <m/>
    <m/>
    <m/>
    <m/>
    <m/>
    <m/>
    <m/>
    <m/>
    <s v="525098,14"/>
    <s v="6101808,62"/>
    <n v="0"/>
    <n v="0"/>
    <n v="0"/>
  </r>
  <r>
    <n v="499"/>
    <x v="490"/>
    <s v=""/>
    <x v="1240"/>
    <n v="2018"/>
    <n v="36152710"/>
    <x v="214"/>
    <x v="488"/>
    <x v="486"/>
    <n v="6200"/>
    <s v="Aabenraa"/>
    <n v="580"/>
    <n v="117"/>
    <x v="66"/>
    <m/>
    <s v="FJ"/>
    <s v="Fjernvarmeværk"/>
    <n v="353000"/>
    <n v="350030"/>
    <x v="4"/>
    <x v="0"/>
    <s v="fvv"/>
    <d v="1971-01-01T00:00:00"/>
    <d v="2017-12-31T00:00:00"/>
    <n v="2.9"/>
    <n v="0"/>
    <n v="2.6"/>
    <x v="21"/>
    <n v="0"/>
    <n v="0"/>
    <n v="0"/>
    <n v="0"/>
    <n v="1"/>
    <n v="0"/>
    <n v="0"/>
    <x v="0"/>
    <x v="0"/>
    <m/>
    <n v="0"/>
    <m/>
    <m/>
    <m/>
    <m/>
    <m/>
    <m/>
    <m/>
    <m/>
    <m/>
    <m/>
    <m/>
    <m/>
    <m/>
    <m/>
    <m/>
    <m/>
    <s v="525098,14"/>
    <s v="6101808,62"/>
    <n v="0"/>
    <n v="0"/>
    <n v="0"/>
  </r>
  <r>
    <n v="499"/>
    <x v="491"/>
    <s v=""/>
    <x v="1241"/>
    <n v="2018"/>
    <n v="36152710"/>
    <x v="214"/>
    <x v="489"/>
    <x v="487"/>
    <n v="6200"/>
    <s v="Aabenraa"/>
    <n v="580"/>
    <n v="117"/>
    <x v="66"/>
    <m/>
    <s v="FJ"/>
    <s v="Fjernvarmeværk"/>
    <n v="353000"/>
    <n v="350030"/>
    <x v="672"/>
    <x v="0"/>
    <s v="fvv"/>
    <d v="1993-01-01T00:00:00"/>
    <m/>
    <n v="3.25"/>
    <n v="0"/>
    <n v="3"/>
    <x v="998"/>
    <n v="4.2000000000000003E-2"/>
    <n v="4.2000000000000003E-2"/>
    <n v="0"/>
    <n v="0"/>
    <n v="1"/>
    <n v="0"/>
    <n v="0"/>
    <x v="0"/>
    <x v="0"/>
    <m/>
    <m/>
    <m/>
    <n v="4.6630999999999999E-2"/>
    <m/>
    <m/>
    <m/>
    <m/>
    <m/>
    <m/>
    <m/>
    <m/>
    <m/>
    <m/>
    <m/>
    <m/>
    <m/>
    <m/>
    <s v="527789"/>
    <s v="6097272"/>
    <n v="4.6630999999999999E-2"/>
    <n v="0"/>
    <n v="0"/>
  </r>
  <r>
    <n v="499"/>
    <x v="492"/>
    <s v=""/>
    <x v="1242"/>
    <n v="2018"/>
    <n v="36152710"/>
    <x v="214"/>
    <x v="490"/>
    <x v="488"/>
    <n v="6200"/>
    <s v="Aabenraa"/>
    <n v="580"/>
    <n v="117"/>
    <x v="66"/>
    <m/>
    <s v="FJ"/>
    <s v="Fjernvarmeværk"/>
    <n v="353000"/>
    <n v="350030"/>
    <x v="673"/>
    <x v="0"/>
    <s v="fvv"/>
    <d v="1995-01-01T00:00:00"/>
    <m/>
    <n v="2.2999999999999998"/>
    <n v="0"/>
    <n v="2.1"/>
    <x v="3213"/>
    <n v="1.0999999999999999E-2"/>
    <n v="1.0999999999999999E-2"/>
    <n v="0"/>
    <n v="0"/>
    <n v="1"/>
    <n v="0"/>
    <n v="0"/>
    <x v="0"/>
    <x v="0"/>
    <m/>
    <m/>
    <m/>
    <n v="1.2554500000000001E-2"/>
    <m/>
    <m/>
    <m/>
    <m/>
    <m/>
    <m/>
    <m/>
    <m/>
    <m/>
    <m/>
    <m/>
    <m/>
    <m/>
    <m/>
    <s v="527148,78"/>
    <s v="6095589,52"/>
    <n v="1.2554500000000001E-2"/>
    <n v="0"/>
    <n v="0"/>
  </r>
  <r>
    <n v="499"/>
    <x v="492"/>
    <s v=""/>
    <x v="2897"/>
    <n v="2018"/>
    <n v="36152710"/>
    <x v="214"/>
    <x v="490"/>
    <x v="488"/>
    <n v="6200"/>
    <s v="Aabenraa"/>
    <n v="580"/>
    <n v="117"/>
    <x v="66"/>
    <m/>
    <s v="FJ"/>
    <s v="Fjernvarmeværk"/>
    <n v="353000"/>
    <n v="350030"/>
    <x v="254"/>
    <x v="0"/>
    <s v="fvv"/>
    <d v="2013-11-01T00:00:00"/>
    <m/>
    <n v="5.6"/>
    <n v="0"/>
    <n v="5"/>
    <x v="3214"/>
    <n v="2.1"/>
    <n v="2.1"/>
    <n v="0"/>
    <n v="0"/>
    <n v="1"/>
    <n v="0"/>
    <n v="0"/>
    <x v="0"/>
    <x v="0"/>
    <m/>
    <m/>
    <m/>
    <m/>
    <m/>
    <m/>
    <m/>
    <m/>
    <m/>
    <m/>
    <m/>
    <m/>
    <n v="2.3450000000000002"/>
    <m/>
    <m/>
    <m/>
    <m/>
    <m/>
    <s v="527148,78"/>
    <s v="6095589,52"/>
    <n v="0"/>
    <n v="2.3450000000000002"/>
    <n v="0"/>
  </r>
  <r>
    <n v="499"/>
    <x v="493"/>
    <s v=""/>
    <x v="1243"/>
    <n v="2018"/>
    <n v="36152710"/>
    <x v="214"/>
    <x v="491"/>
    <x v="489"/>
    <n v="6200"/>
    <s v="Aabenraa"/>
    <n v="580"/>
    <n v="117"/>
    <x v="66"/>
    <m/>
    <s v="FJ"/>
    <s v="Fjernvarmeværk"/>
    <n v="353000"/>
    <n v="350030"/>
    <x v="674"/>
    <x v="0"/>
    <s v="fvv"/>
    <d v="2012-01-01T00:00:00"/>
    <m/>
    <n v="6"/>
    <n v="0"/>
    <n v="5.4"/>
    <x v="3215"/>
    <n v="0.16700000000000001"/>
    <n v="0.16700000000000001"/>
    <n v="0"/>
    <n v="0"/>
    <n v="1"/>
    <n v="0"/>
    <n v="0"/>
    <x v="0"/>
    <x v="0"/>
    <m/>
    <m/>
    <m/>
    <m/>
    <m/>
    <m/>
    <m/>
    <m/>
    <m/>
    <m/>
    <m/>
    <m/>
    <m/>
    <n v="0.19894000000000001"/>
    <m/>
    <m/>
    <m/>
    <m/>
    <s v="527217"/>
    <s v="6101111"/>
    <n v="0"/>
    <n v="0.19894000000000001"/>
    <n v="0"/>
  </r>
  <r>
    <n v="499"/>
    <x v="494"/>
    <s v=""/>
    <x v="1244"/>
    <n v="2018"/>
    <n v="36152710"/>
    <x v="214"/>
    <x v="492"/>
    <x v="490"/>
    <n v="6200"/>
    <s v="Aabenraa"/>
    <n v="580"/>
    <n v="117"/>
    <x v="66"/>
    <m/>
    <s v="FJ"/>
    <s v="Fjernvarmeværk"/>
    <n v="353000"/>
    <n v="350030"/>
    <x v="147"/>
    <x v="0"/>
    <s v="fvv"/>
    <d v="2012-11-01T00:00:00"/>
    <m/>
    <n v="15"/>
    <n v="0"/>
    <n v="15"/>
    <x v="3216"/>
    <n v="335.452"/>
    <n v="335.452"/>
    <n v="0"/>
    <n v="0"/>
    <n v="1"/>
    <n v="0"/>
    <n v="0"/>
    <x v="0"/>
    <x v="0"/>
    <m/>
    <m/>
    <m/>
    <m/>
    <m/>
    <m/>
    <m/>
    <m/>
    <m/>
    <m/>
    <n v="332.1216"/>
    <m/>
    <m/>
    <m/>
    <m/>
    <m/>
    <m/>
    <m/>
    <s v="524319,08"/>
    <s v="6103133,66"/>
    <n v="0"/>
    <n v="332.1216"/>
    <n v="0"/>
  </r>
  <r>
    <n v="499"/>
    <x v="494"/>
    <s v=""/>
    <x v="1245"/>
    <n v="2018"/>
    <n v="36152710"/>
    <x v="214"/>
    <x v="492"/>
    <x v="490"/>
    <n v="6200"/>
    <s v="Aabenraa"/>
    <n v="580"/>
    <n v="117"/>
    <x v="66"/>
    <m/>
    <s v="FJ"/>
    <s v="Fjernvarmeværk"/>
    <n v="353000"/>
    <n v="350030"/>
    <x v="96"/>
    <x v="0"/>
    <s v="fvv"/>
    <d v="2012-11-01T00:00:00"/>
    <m/>
    <n v="15"/>
    <n v="0"/>
    <n v="15"/>
    <x v="3217"/>
    <n v="379.721"/>
    <n v="379.721"/>
    <n v="0"/>
    <n v="0"/>
    <n v="1"/>
    <n v="0"/>
    <n v="0"/>
    <x v="0"/>
    <x v="0"/>
    <m/>
    <m/>
    <m/>
    <m/>
    <m/>
    <m/>
    <m/>
    <m/>
    <m/>
    <m/>
    <n v="375.96179999999998"/>
    <m/>
    <m/>
    <m/>
    <m/>
    <m/>
    <m/>
    <m/>
    <s v="524319,08"/>
    <s v="6103133,66"/>
    <n v="0"/>
    <n v="375.96179999999998"/>
    <n v="0"/>
  </r>
  <r>
    <n v="499"/>
    <x v="494"/>
    <s v=""/>
    <x v="1246"/>
    <n v="2018"/>
    <n v="36152710"/>
    <x v="214"/>
    <x v="492"/>
    <x v="490"/>
    <n v="6200"/>
    <s v="Aabenraa"/>
    <n v="580"/>
    <n v="117"/>
    <x v="66"/>
    <m/>
    <s v="FJ"/>
    <s v="Fjernvarmeværk"/>
    <n v="353000"/>
    <n v="350030"/>
    <x v="507"/>
    <x v="0"/>
    <s v="fvv"/>
    <d v="2012-11-01T00:00:00"/>
    <m/>
    <n v="15"/>
    <n v="0"/>
    <n v="15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24319,08"/>
    <s v="6103133,66"/>
    <n v="0"/>
    <n v="0"/>
    <n v="0"/>
  </r>
  <r>
    <n v="499"/>
    <x v="495"/>
    <s v=""/>
    <x v="1247"/>
    <n v="2018"/>
    <n v="36152710"/>
    <x v="214"/>
    <x v="493"/>
    <x v="491"/>
    <n v="6200"/>
    <s v="Aabenraa"/>
    <n v="580"/>
    <n v="117"/>
    <x v="66"/>
    <m/>
    <s v="FJ"/>
    <s v="Fjernvarmeværk"/>
    <n v="353000"/>
    <n v="350030"/>
    <x v="155"/>
    <x v="0"/>
    <s v="fvv"/>
    <d v="2014-11-01T00:00:00"/>
    <m/>
    <n v="12"/>
    <n v="0"/>
    <n v="12"/>
    <x v="3218"/>
    <n v="92.341999999999999"/>
    <n v="92.341999999999999"/>
    <n v="0"/>
    <n v="0"/>
    <n v="1"/>
    <n v="0"/>
    <n v="0"/>
    <x v="0"/>
    <x v="0"/>
    <m/>
    <m/>
    <m/>
    <m/>
    <m/>
    <m/>
    <m/>
    <m/>
    <m/>
    <n v="102.602"/>
    <m/>
    <m/>
    <m/>
    <m/>
    <m/>
    <m/>
    <m/>
    <m/>
    <s v="527212,24"/>
    <s v="6095600,57"/>
    <n v="0"/>
    <n v="102.602"/>
    <n v="0"/>
  </r>
  <r>
    <n v="499"/>
    <x v="495"/>
    <s v=""/>
    <x v="1248"/>
    <n v="2018"/>
    <n v="36152710"/>
    <x v="214"/>
    <x v="493"/>
    <x v="491"/>
    <n v="6200"/>
    <s v="Aabenraa"/>
    <n v="580"/>
    <n v="117"/>
    <x v="66"/>
    <m/>
    <s v="FJ"/>
    <s v="Fjernvarmeværk"/>
    <n v="353000"/>
    <n v="350030"/>
    <x v="675"/>
    <x v="0"/>
    <s v="fvv"/>
    <d v="2014-11-01T00:00:00"/>
    <m/>
    <n v="12"/>
    <n v="0"/>
    <n v="12"/>
    <x v="3219"/>
    <n v="110.02500000000001"/>
    <n v="110.02500000000001"/>
    <n v="0"/>
    <n v="0"/>
    <n v="1"/>
    <n v="0"/>
    <n v="0"/>
    <x v="0"/>
    <x v="0"/>
    <m/>
    <m/>
    <m/>
    <m/>
    <m/>
    <m/>
    <m/>
    <m/>
    <m/>
    <n v="122.2495"/>
    <m/>
    <m/>
    <m/>
    <m/>
    <m/>
    <m/>
    <m/>
    <m/>
    <s v="527212,24"/>
    <s v="6095600,57"/>
    <n v="0"/>
    <n v="122.2495"/>
    <n v="0"/>
  </r>
  <r>
    <n v="499"/>
    <x v="495"/>
    <s v=""/>
    <x v="1249"/>
    <n v="2018"/>
    <n v="36152710"/>
    <x v="214"/>
    <x v="493"/>
    <x v="491"/>
    <n v="6200"/>
    <s v="Aabenraa"/>
    <n v="580"/>
    <n v="117"/>
    <x v="66"/>
    <m/>
    <s v="FJ"/>
    <s v="Fjernvarmeværk"/>
    <n v="353000"/>
    <n v="350030"/>
    <x v="676"/>
    <x v="0"/>
    <s v="fvv"/>
    <d v="2014-11-01T00:00:00"/>
    <m/>
    <n v="12"/>
    <n v="0"/>
    <n v="12"/>
    <x v="3220"/>
    <n v="85.751999999999995"/>
    <n v="85.751999999999995"/>
    <n v="0"/>
    <n v="0"/>
    <n v="1"/>
    <n v="0"/>
    <n v="0"/>
    <x v="0"/>
    <x v="0"/>
    <m/>
    <m/>
    <m/>
    <m/>
    <m/>
    <m/>
    <m/>
    <m/>
    <m/>
    <n v="95.279499999999999"/>
    <m/>
    <m/>
    <m/>
    <m/>
    <m/>
    <m/>
    <m/>
    <m/>
    <s v="527212,24"/>
    <s v="6095600,57"/>
    <n v="0"/>
    <n v="95.279499999999999"/>
    <n v="0"/>
  </r>
  <r>
    <n v="503"/>
    <x v="496"/>
    <s v=""/>
    <x v="1250"/>
    <n v="2018"/>
    <n v="55133018"/>
    <x v="215"/>
    <x v="494"/>
    <x v="492"/>
    <n v="8200"/>
    <s v="Århus N"/>
    <n v="751"/>
    <n v="206"/>
    <x v="69"/>
    <n v="1"/>
    <s v="ER"/>
    <s v="Erhvervsværk"/>
    <n v="382110"/>
    <n v="383900"/>
    <x v="328"/>
    <x v="8"/>
    <s v="pev"/>
    <d v="1979-01-01T00:00:00"/>
    <m/>
    <n v="24.3"/>
    <n v="4.5"/>
    <n v="18"/>
    <x v="3221"/>
    <n v="483.2208"/>
    <n v="481.37040000000002"/>
    <n v="98.915471999999994"/>
    <n v="87.628103999999993"/>
    <n v="0.38274814482159375"/>
    <n v="0.61578056162321904"/>
    <n v="1.4712935551872142E-3"/>
    <x v="0"/>
    <x v="0"/>
    <m/>
    <m/>
    <m/>
    <n v="0"/>
    <m/>
    <m/>
    <m/>
    <n v="628.83440000000007"/>
    <m/>
    <m/>
    <m/>
    <m/>
    <m/>
    <m/>
    <m/>
    <m/>
    <m/>
    <m/>
    <s v="571795,75"/>
    <s v="6232017,5"/>
    <n v="282.97548000000006"/>
    <n v="345.85892000000007"/>
    <n v="0"/>
  </r>
  <r>
    <n v="503"/>
    <x v="496"/>
    <s v=""/>
    <x v="1251"/>
    <n v="2018"/>
    <n v="55133018"/>
    <x v="215"/>
    <x v="494"/>
    <x v="492"/>
    <n v="8200"/>
    <s v="Århus N"/>
    <n v="751"/>
    <n v="206"/>
    <x v="69"/>
    <n v="1"/>
    <s v="ER"/>
    <s v="Erhvervsværk"/>
    <n v="382110"/>
    <n v="383900"/>
    <x v="329"/>
    <x v="8"/>
    <s v="pev"/>
    <d v="1979-01-01T00:00:00"/>
    <m/>
    <n v="24.3"/>
    <n v="4.5"/>
    <n v="18"/>
    <x v="3222"/>
    <n v="485.0856"/>
    <n v="483.22800000000001"/>
    <n v="99.296927999999994"/>
    <n v="87.966036000000003"/>
    <n v="0.37705573984162077"/>
    <n v="0.62149480205096452"/>
    <n v="1.4494581074147028E-3"/>
    <x v="0"/>
    <x v="0"/>
    <m/>
    <m/>
    <m/>
    <n v="0"/>
    <m/>
    <m/>
    <m/>
    <n v="640.7912"/>
    <m/>
    <m/>
    <m/>
    <m/>
    <m/>
    <m/>
    <m/>
    <m/>
    <m/>
    <m/>
    <s v="571795,75"/>
    <s v="6232017,5"/>
    <n v="288.35604000000001"/>
    <n v="352.43516000000005"/>
    <n v="0"/>
  </r>
  <r>
    <n v="503"/>
    <x v="496"/>
    <s v=""/>
    <x v="1252"/>
    <n v="2018"/>
    <n v="55133018"/>
    <x v="215"/>
    <x v="494"/>
    <x v="492"/>
    <n v="8200"/>
    <s v="Århus N"/>
    <n v="751"/>
    <n v="206"/>
    <x v="69"/>
    <n v="1"/>
    <s v="ER"/>
    <s v="Erhvervsværk"/>
    <n v="382110"/>
    <n v="383900"/>
    <x v="677"/>
    <x v="8"/>
    <s v="pev"/>
    <d v="2004-10-01T00:00:00"/>
    <m/>
    <n v="50"/>
    <n v="11.3"/>
    <n v="35.5"/>
    <x v="3223"/>
    <n v="1161.3996"/>
    <n v="1156.9536000000001"/>
    <n v="311.0652"/>
    <n v="275.569164"/>
    <n v="0.43461831243225013"/>
    <n v="0.56371151426341526"/>
    <n v="1.6701733043346101E-3"/>
    <x v="0"/>
    <x v="0"/>
    <m/>
    <m/>
    <m/>
    <n v="0"/>
    <m/>
    <m/>
    <m/>
    <n v="1330.9996000000001"/>
    <m/>
    <m/>
    <m/>
    <m/>
    <m/>
    <m/>
    <m/>
    <m/>
    <m/>
    <m/>
    <s v="571795,75"/>
    <s v="6232017,5"/>
    <n v="598.94982000000005"/>
    <n v="732.04978000000017"/>
    <n v="0"/>
  </r>
  <r>
    <n v="503"/>
    <x v="497"/>
    <s v=""/>
    <x v="1253"/>
    <n v="2018"/>
    <n v="55133018"/>
    <x v="215"/>
    <x v="495"/>
    <x v="493"/>
    <n v="8000"/>
    <s v="Aarhus C"/>
    <n v="751"/>
    <n v="206"/>
    <x v="69"/>
    <n v="1"/>
    <s v="FJ"/>
    <s v="Fjernvarmeværk"/>
    <n v="353000"/>
    <n v="350030"/>
    <x v="13"/>
    <x v="0"/>
    <s v="fvv"/>
    <d v="1976-05-01T00:00:00"/>
    <m/>
    <n v="78"/>
    <n v="0"/>
    <n v="70"/>
    <x v="3224"/>
    <n v="2.6366399999999999"/>
    <n v="2.6366399999999999"/>
    <n v="0"/>
    <n v="0"/>
    <n v="1"/>
    <n v="0"/>
    <n v="0"/>
    <x v="0"/>
    <x v="0"/>
    <m/>
    <m/>
    <m/>
    <n v="2.7084719599999998"/>
    <m/>
    <n v="6.8625000000000001E-5"/>
    <m/>
    <m/>
    <m/>
    <m/>
    <m/>
    <m/>
    <m/>
    <m/>
    <m/>
    <m/>
    <m/>
    <m/>
    <s v="575312"/>
    <s v="6223544,5"/>
    <n v="2.7085405849999997"/>
    <n v="0"/>
    <n v="0"/>
  </r>
  <r>
    <n v="503"/>
    <x v="497"/>
    <s v=""/>
    <x v="1254"/>
    <n v="2018"/>
    <n v="55133018"/>
    <x v="215"/>
    <x v="495"/>
    <x v="493"/>
    <n v="8000"/>
    <s v="Aarhus C"/>
    <n v="751"/>
    <n v="206"/>
    <x v="69"/>
    <n v="1"/>
    <s v="FJ"/>
    <s v="Fjernvarmeværk"/>
    <n v="353000"/>
    <n v="350030"/>
    <x v="16"/>
    <x v="0"/>
    <s v="fvv"/>
    <d v="1976-05-01T00:00:00"/>
    <m/>
    <n v="78"/>
    <n v="0"/>
    <n v="70"/>
    <x v="21"/>
    <n v="0"/>
    <n v="0"/>
    <n v="0"/>
    <n v="0"/>
    <n v="1"/>
    <n v="0"/>
    <n v="0"/>
    <x v="0"/>
    <x v="0"/>
    <m/>
    <m/>
    <m/>
    <n v="0"/>
    <m/>
    <n v="0"/>
    <m/>
    <m/>
    <m/>
    <m/>
    <m/>
    <m/>
    <m/>
    <m/>
    <m/>
    <m/>
    <m/>
    <m/>
    <s v="575312"/>
    <s v="6223544,5"/>
    <n v="0"/>
    <n v="0"/>
    <n v="0"/>
  </r>
  <r>
    <n v="503"/>
    <x v="498"/>
    <s v=""/>
    <x v="1255"/>
    <n v="2018"/>
    <n v="55133018"/>
    <x v="215"/>
    <x v="496"/>
    <x v="494"/>
    <n v="8355"/>
    <s v="Solbjerg"/>
    <n v="751"/>
    <n v="230"/>
    <x v="191"/>
    <m/>
    <s v="FJ"/>
    <s v="Fjernvarmeværk"/>
    <n v="353000"/>
    <n v="350030"/>
    <x v="678"/>
    <x v="0"/>
    <s v="fvv"/>
    <d v="2012-01-01T00:00:00"/>
    <m/>
    <n v="11.8"/>
    <n v="0"/>
    <n v="10.6"/>
    <x v="3225"/>
    <n v="7.9200000000000007E-2"/>
    <n v="7.9200000000000007E-2"/>
    <n v="0"/>
    <n v="0"/>
    <n v="1"/>
    <n v="0"/>
    <n v="0"/>
    <x v="0"/>
    <x v="0"/>
    <m/>
    <m/>
    <m/>
    <n v="7.9021609999999992E-2"/>
    <m/>
    <m/>
    <m/>
    <m/>
    <m/>
    <m/>
    <m/>
    <m/>
    <m/>
    <m/>
    <m/>
    <m/>
    <m/>
    <m/>
    <s v="567781"/>
    <s v="6211313"/>
    <n v="7.9021609999999992E-2"/>
    <n v="0"/>
    <n v="0"/>
  </r>
  <r>
    <n v="503"/>
    <x v="499"/>
    <s v=""/>
    <x v="1256"/>
    <n v="2018"/>
    <n v="55133018"/>
    <x v="215"/>
    <x v="497"/>
    <x v="495"/>
    <n v="8240"/>
    <s v="Risskov"/>
    <n v="751"/>
    <n v="206"/>
    <x v="69"/>
    <n v="1"/>
    <s v="FJ"/>
    <s v="Fjernvarmeværk"/>
    <n v="353000"/>
    <n v="350030"/>
    <x v="13"/>
    <x v="0"/>
    <s v="fvv"/>
    <d v="1998-01-01T00:00:00"/>
    <m/>
    <n v="26.5"/>
    <n v="0"/>
    <n v="25"/>
    <x v="3226"/>
    <n v="2.6593200000000001"/>
    <n v="2.6593200000000001"/>
    <n v="0"/>
    <n v="0"/>
    <n v="1"/>
    <n v="0"/>
    <n v="0"/>
    <x v="0"/>
    <x v="0"/>
    <m/>
    <m/>
    <m/>
    <n v="3.26804396"/>
    <m/>
    <m/>
    <m/>
    <m/>
    <m/>
    <m/>
    <m/>
    <m/>
    <m/>
    <m/>
    <m/>
    <m/>
    <m/>
    <m/>
    <s v="575340,69"/>
    <s v="6228871"/>
    <n v="3.26804396"/>
    <n v="0"/>
    <n v="0"/>
  </r>
  <r>
    <n v="503"/>
    <x v="499"/>
    <s v=""/>
    <x v="1257"/>
    <n v="2018"/>
    <n v="55133018"/>
    <x v="215"/>
    <x v="497"/>
    <x v="495"/>
    <n v="8240"/>
    <s v="Risskov"/>
    <n v="751"/>
    <n v="206"/>
    <x v="69"/>
    <n v="1"/>
    <s v="FJ"/>
    <s v="Fjernvarmeværk"/>
    <n v="353000"/>
    <n v="350030"/>
    <x v="679"/>
    <x v="0"/>
    <s v="fvv"/>
    <d v="1998-01-01T00:00:00"/>
    <m/>
    <n v="26.5"/>
    <n v="0"/>
    <n v="25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75340,69"/>
    <s v="6228871"/>
    <n v="0"/>
    <n v="0"/>
    <n v="0"/>
  </r>
  <r>
    <n v="503"/>
    <x v="500"/>
    <s v=""/>
    <x v="1258"/>
    <n v="2018"/>
    <n v="55133018"/>
    <x v="215"/>
    <x v="498"/>
    <x v="496"/>
    <n v="8530"/>
    <s v="Hjortshøj"/>
    <n v="751"/>
    <n v="206"/>
    <x v="69"/>
    <m/>
    <s v="FJ"/>
    <s v="Fjernvarmeværk"/>
    <n v="353000"/>
    <n v="350030"/>
    <x v="296"/>
    <x v="0"/>
    <s v="fvv"/>
    <d v="2012-01-01T00:00:00"/>
    <d v="2018-01-01T00:00:00"/>
    <n v="5.33"/>
    <n v="0"/>
    <n v="4.8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78271,19"/>
    <s v="6234121"/>
    <n v="0"/>
    <n v="0"/>
    <n v="0"/>
  </r>
  <r>
    <n v="503"/>
    <x v="501"/>
    <s v=""/>
    <x v="1259"/>
    <n v="2018"/>
    <n v="55133018"/>
    <x v="215"/>
    <x v="499"/>
    <x v="497"/>
    <n v="8260"/>
    <s v="Viby J"/>
    <n v="751"/>
    <n v="206"/>
    <x v="69"/>
    <n v="1"/>
    <s v="FJ"/>
    <s v="Fjernvarmeværk"/>
    <n v="353000"/>
    <n v="350030"/>
    <x v="13"/>
    <x v="0"/>
    <s v="fvv"/>
    <d v="1996-01-01T00:00:00"/>
    <m/>
    <n v="31"/>
    <n v="0"/>
    <n v="25"/>
    <x v="3227"/>
    <n v="0.5454"/>
    <n v="0.5454"/>
    <n v="0"/>
    <n v="0"/>
    <n v="1"/>
    <n v="0"/>
    <n v="0"/>
    <x v="0"/>
    <x v="0"/>
    <m/>
    <m/>
    <m/>
    <n v="0.98714239999999998"/>
    <m/>
    <m/>
    <m/>
    <m/>
    <m/>
    <m/>
    <m/>
    <m/>
    <m/>
    <m/>
    <m/>
    <m/>
    <m/>
    <m/>
    <s v="570837,12"/>
    <s v="6219494"/>
    <n v="0.98714239999999998"/>
    <n v="0"/>
    <n v="0"/>
  </r>
  <r>
    <n v="503"/>
    <x v="501"/>
    <s v=""/>
    <x v="1260"/>
    <n v="2018"/>
    <n v="55133018"/>
    <x v="215"/>
    <x v="499"/>
    <x v="497"/>
    <n v="8260"/>
    <s v="Viby J"/>
    <n v="751"/>
    <n v="206"/>
    <x v="69"/>
    <n v="1"/>
    <s v="FJ"/>
    <s v="Fjernvarmeværk"/>
    <n v="353000"/>
    <n v="350030"/>
    <x v="16"/>
    <x v="0"/>
    <s v="fvv"/>
    <d v="1996-01-01T00:00:00"/>
    <m/>
    <n v="31"/>
    <n v="0"/>
    <n v="25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70837,12"/>
    <s v="6219494"/>
    <n v="0"/>
    <n v="0"/>
    <n v="0"/>
  </r>
  <r>
    <n v="503"/>
    <x v="501"/>
    <s v=""/>
    <x v="1261"/>
    <n v="2018"/>
    <n v="55133018"/>
    <x v="215"/>
    <x v="499"/>
    <x v="497"/>
    <n v="8260"/>
    <s v="Viby J"/>
    <n v="751"/>
    <n v="206"/>
    <x v="69"/>
    <n v="1"/>
    <s v="FJ"/>
    <s v="Fjernvarmeværk"/>
    <n v="353000"/>
    <n v="350030"/>
    <x v="76"/>
    <x v="0"/>
    <s v="fvv"/>
    <d v="1996-01-01T00:00:00"/>
    <m/>
    <n v="31"/>
    <n v="0"/>
    <n v="25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70837,12"/>
    <s v="6219494"/>
    <n v="0"/>
    <n v="0"/>
    <n v="0"/>
  </r>
  <r>
    <n v="503"/>
    <x v="501"/>
    <s v=""/>
    <x v="1262"/>
    <n v="2018"/>
    <n v="55133018"/>
    <x v="215"/>
    <x v="499"/>
    <x v="497"/>
    <n v="8260"/>
    <s v="Viby J"/>
    <n v="751"/>
    <n v="206"/>
    <x v="69"/>
    <n v="1"/>
    <s v="FJ"/>
    <s v="Fjernvarmeværk"/>
    <n v="353000"/>
    <n v="350030"/>
    <x v="4"/>
    <x v="0"/>
    <s v="fvv"/>
    <d v="1996-01-01T00:00:00"/>
    <m/>
    <n v="31"/>
    <n v="0"/>
    <n v="25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70837,12"/>
    <s v="6219494"/>
    <n v="0"/>
    <n v="0"/>
    <n v="0"/>
  </r>
  <r>
    <n v="503"/>
    <x v="502"/>
    <s v=""/>
    <x v="1263"/>
    <n v="2018"/>
    <n v="55133018"/>
    <x v="215"/>
    <x v="500"/>
    <x v="498"/>
    <n v="8260"/>
    <s v="Viby J"/>
    <n v="751"/>
    <n v="206"/>
    <x v="69"/>
    <n v="1"/>
    <s v="FJ"/>
    <s v="Fjernvarmeværk"/>
    <n v="353000"/>
    <n v="350030"/>
    <x v="13"/>
    <x v="0"/>
    <s v="fvv"/>
    <d v="1964-01-01T00:00:00"/>
    <m/>
    <n v="10.3"/>
    <n v="0"/>
    <n v="9.3000000000000007"/>
    <x v="3228"/>
    <n v="0.32040000000000002"/>
    <n v="0.32040000000000002"/>
    <n v="0"/>
    <n v="0"/>
    <n v="1"/>
    <n v="0"/>
    <n v="0"/>
    <x v="0"/>
    <x v="0"/>
    <m/>
    <m/>
    <m/>
    <n v="0.43424221999999996"/>
    <m/>
    <m/>
    <m/>
    <m/>
    <m/>
    <m/>
    <m/>
    <m/>
    <m/>
    <m/>
    <m/>
    <m/>
    <m/>
    <m/>
    <s v="572856,81"/>
    <s v="6221868,5"/>
    <n v="0.43424221999999996"/>
    <n v="0"/>
    <n v="0"/>
  </r>
  <r>
    <n v="503"/>
    <x v="502"/>
    <s v=""/>
    <x v="1264"/>
    <n v="2018"/>
    <n v="55133018"/>
    <x v="215"/>
    <x v="500"/>
    <x v="498"/>
    <n v="8260"/>
    <s v="Viby J"/>
    <n v="751"/>
    <n v="206"/>
    <x v="69"/>
    <n v="1"/>
    <s v="FJ"/>
    <s v="Fjernvarmeværk"/>
    <n v="353000"/>
    <n v="350030"/>
    <x v="16"/>
    <x v="0"/>
    <s v="fvv"/>
    <d v="1965-01-01T00:00:00"/>
    <m/>
    <n v="10.3"/>
    <n v="0"/>
    <n v="9.3000000000000007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72856,81"/>
    <s v="6221868,5"/>
    <n v="0"/>
    <n v="0"/>
    <n v="0"/>
  </r>
  <r>
    <n v="503"/>
    <x v="502"/>
    <s v=""/>
    <x v="1265"/>
    <n v="2018"/>
    <n v="55133018"/>
    <x v="215"/>
    <x v="500"/>
    <x v="498"/>
    <n v="8260"/>
    <s v="Viby J"/>
    <n v="751"/>
    <n v="206"/>
    <x v="69"/>
    <n v="1"/>
    <s v="FJ"/>
    <s v="Fjernvarmeværk"/>
    <n v="353000"/>
    <n v="350030"/>
    <x v="76"/>
    <x v="0"/>
    <s v="fvv"/>
    <d v="1965-01-01T00:00:00"/>
    <m/>
    <n v="10.3"/>
    <n v="0"/>
    <n v="9.3000000000000007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72856,81"/>
    <s v="6221868,5"/>
    <n v="0"/>
    <n v="0"/>
    <n v="0"/>
  </r>
  <r>
    <n v="503"/>
    <x v="502"/>
    <s v=""/>
    <x v="1266"/>
    <n v="2018"/>
    <n v="55133018"/>
    <x v="215"/>
    <x v="500"/>
    <x v="498"/>
    <n v="8260"/>
    <s v="Viby J"/>
    <n v="751"/>
    <n v="206"/>
    <x v="69"/>
    <n v="1"/>
    <s v="FJ"/>
    <s v="Fjernvarmeværk"/>
    <n v="353000"/>
    <n v="350030"/>
    <x v="4"/>
    <x v="0"/>
    <s v="fvv"/>
    <d v="1966-01-01T00:00:00"/>
    <m/>
    <n v="10.3"/>
    <n v="0"/>
    <n v="9.3000000000000007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72856,81"/>
    <s v="6221868,5"/>
    <n v="0"/>
    <n v="0"/>
    <n v="0"/>
  </r>
  <r>
    <n v="503"/>
    <x v="502"/>
    <s v=""/>
    <x v="1267"/>
    <n v="2018"/>
    <n v="55133018"/>
    <x v="215"/>
    <x v="500"/>
    <x v="498"/>
    <n v="8260"/>
    <s v="Viby J"/>
    <n v="751"/>
    <n v="206"/>
    <x v="69"/>
    <n v="1"/>
    <s v="FJ"/>
    <s v="Fjernvarmeværk"/>
    <n v="353000"/>
    <n v="350030"/>
    <x v="6"/>
    <x v="0"/>
    <s v="fvv"/>
    <d v="1968-01-01T00:00:00"/>
    <m/>
    <n v="11.66"/>
    <n v="0"/>
    <n v="10.5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72856,81"/>
    <s v="6221868,5"/>
    <n v="0"/>
    <n v="0"/>
    <n v="0"/>
  </r>
  <r>
    <n v="503"/>
    <x v="503"/>
    <s v=""/>
    <x v="1268"/>
    <n v="2018"/>
    <n v="55133018"/>
    <x v="215"/>
    <x v="501"/>
    <x v="499"/>
    <n v="8270"/>
    <s v="Højbjerg"/>
    <n v="751"/>
    <n v="206"/>
    <x v="69"/>
    <m/>
    <s v="FJ"/>
    <s v="Fjernvarmeværk"/>
    <n v="353000"/>
    <n v="350030"/>
    <x v="296"/>
    <x v="0"/>
    <s v="fvv"/>
    <d v="2012-01-01T00:00:00"/>
    <m/>
    <n v="12.2"/>
    <n v="0"/>
    <n v="11"/>
    <x v="3229"/>
    <n v="0.1368"/>
    <n v="0.1368"/>
    <n v="0"/>
    <n v="0"/>
    <n v="1"/>
    <n v="0"/>
    <n v="0"/>
    <x v="0"/>
    <x v="0"/>
    <m/>
    <m/>
    <m/>
    <n v="0.16959336"/>
    <m/>
    <m/>
    <m/>
    <m/>
    <m/>
    <m/>
    <m/>
    <m/>
    <m/>
    <m/>
    <m/>
    <m/>
    <m/>
    <m/>
    <s v="574922"/>
    <s v="6218701"/>
    <n v="0.16959336"/>
    <n v="0"/>
    <n v="0"/>
  </r>
  <r>
    <n v="503"/>
    <x v="504"/>
    <s v=""/>
    <x v="1269"/>
    <n v="2018"/>
    <n v="55133018"/>
    <x v="215"/>
    <x v="502"/>
    <x v="500"/>
    <n v="8220"/>
    <s v="Brabrand"/>
    <n v="751"/>
    <n v="206"/>
    <x v="69"/>
    <n v="1"/>
    <s v="FJ"/>
    <s v="Fjernvarmeværk"/>
    <n v="353000"/>
    <n v="350030"/>
    <x v="13"/>
    <x v="0"/>
    <s v="fvv"/>
    <d v="1995-01-01T00:00:00"/>
    <m/>
    <n v="26.5"/>
    <n v="0"/>
    <n v="25"/>
    <x v="3230"/>
    <n v="5.2347599999999996"/>
    <n v="5.2347599999999996"/>
    <n v="0"/>
    <n v="0"/>
    <n v="1"/>
    <n v="0"/>
    <n v="0"/>
    <x v="0"/>
    <x v="0"/>
    <m/>
    <m/>
    <m/>
    <n v="5.6413107700000005"/>
    <m/>
    <m/>
    <m/>
    <m/>
    <m/>
    <m/>
    <m/>
    <m/>
    <m/>
    <m/>
    <m/>
    <m/>
    <m/>
    <m/>
    <s v="570393,44"/>
    <s v="6224747,5"/>
    <n v="5.6413107700000005"/>
    <n v="0"/>
    <n v="0"/>
  </r>
  <r>
    <n v="503"/>
    <x v="504"/>
    <s v=""/>
    <x v="1270"/>
    <n v="2018"/>
    <n v="55133018"/>
    <x v="215"/>
    <x v="502"/>
    <x v="500"/>
    <n v="8220"/>
    <s v="Brabrand"/>
    <n v="751"/>
    <n v="206"/>
    <x v="69"/>
    <n v="1"/>
    <s v="FJ"/>
    <s v="Fjernvarmeværk"/>
    <n v="353000"/>
    <n v="350030"/>
    <x v="16"/>
    <x v="0"/>
    <s v="fvv"/>
    <d v="1995-01-01T00:00:00"/>
    <m/>
    <n v="26.5"/>
    <n v="0"/>
    <n v="25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70393,44"/>
    <s v="6224747,5"/>
    <n v="0"/>
    <n v="0"/>
    <n v="0"/>
  </r>
  <r>
    <n v="503"/>
    <x v="504"/>
    <s v=""/>
    <x v="1271"/>
    <n v="2018"/>
    <n v="55133018"/>
    <x v="215"/>
    <x v="502"/>
    <x v="500"/>
    <n v="8220"/>
    <s v="Brabrand"/>
    <n v="751"/>
    <n v="206"/>
    <x v="69"/>
    <n v="1"/>
    <s v="FJ"/>
    <s v="Fjernvarmeværk"/>
    <n v="353000"/>
    <n v="350030"/>
    <x v="76"/>
    <x v="0"/>
    <s v="fvv"/>
    <d v="1995-01-01T00:00:00"/>
    <m/>
    <n v="26.5"/>
    <n v="0"/>
    <n v="25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70393,44"/>
    <s v="6224747,5"/>
    <n v="0"/>
    <n v="0"/>
    <n v="0"/>
  </r>
  <r>
    <n v="503"/>
    <x v="505"/>
    <s v=""/>
    <x v="1272"/>
    <n v="2018"/>
    <n v="55133018"/>
    <x v="215"/>
    <x v="503"/>
    <x v="501"/>
    <n v="8330"/>
    <s v="Beder"/>
    <n v="751"/>
    <n v="206"/>
    <x v="69"/>
    <m/>
    <s v="FJ"/>
    <s v="Fjernvarmeværk"/>
    <n v="353000"/>
    <n v="350030"/>
    <x v="296"/>
    <x v="0"/>
    <s v="fvv"/>
    <d v="2012-01-01T00:00:00"/>
    <m/>
    <n v="13.22"/>
    <n v="0"/>
    <n v="11.9"/>
    <x v="229"/>
    <n v="3.5999999999999999E-3"/>
    <n v="3.5999999999999999E-3"/>
    <n v="0"/>
    <n v="0"/>
    <n v="1"/>
    <n v="0"/>
    <n v="0"/>
    <x v="0"/>
    <x v="0"/>
    <m/>
    <m/>
    <m/>
    <n v="3.5870000000000003E-3"/>
    <m/>
    <m/>
    <m/>
    <m/>
    <m/>
    <m/>
    <m/>
    <m/>
    <m/>
    <m/>
    <m/>
    <m/>
    <m/>
    <m/>
    <s v="575069,56"/>
    <s v="6213211"/>
    <n v="3.5870000000000003E-3"/>
    <n v="0"/>
    <n v="0"/>
  </r>
  <r>
    <n v="503"/>
    <x v="506"/>
    <s v=""/>
    <x v="1273"/>
    <n v="2018"/>
    <n v="55133018"/>
    <x v="215"/>
    <x v="504"/>
    <x v="502"/>
    <n v="8361"/>
    <s v="Hasselager"/>
    <n v="751"/>
    <n v="206"/>
    <x v="69"/>
    <m/>
    <s v="FJ"/>
    <s v="Fjernvarmeværk"/>
    <n v="353000"/>
    <n v="350030"/>
    <x v="296"/>
    <x v="0"/>
    <s v="fvv"/>
    <d v="2012-01-01T00:00:00"/>
    <m/>
    <n v="16.670000000000002"/>
    <n v="0"/>
    <n v="15"/>
    <x v="3231"/>
    <n v="3.2399999999999998E-2"/>
    <n v="3.2399999999999998E-2"/>
    <n v="0"/>
    <n v="0"/>
    <n v="1"/>
    <n v="0"/>
    <n v="0"/>
    <x v="0"/>
    <x v="0"/>
    <m/>
    <m/>
    <m/>
    <n v="2.9951450000000001E-2"/>
    <m/>
    <m/>
    <m/>
    <m/>
    <m/>
    <m/>
    <m/>
    <m/>
    <m/>
    <m/>
    <m/>
    <m/>
    <m/>
    <m/>
    <s v="568556,82"/>
    <s v="6218500,5"/>
    <n v="2.9951450000000001E-2"/>
    <n v="0"/>
    <n v="0"/>
  </r>
  <r>
    <n v="503"/>
    <x v="507"/>
    <s v=""/>
    <x v="1274"/>
    <n v="2018"/>
    <n v="55133018"/>
    <x v="215"/>
    <x v="505"/>
    <x v="503"/>
    <n v="8541"/>
    <s v="Skødstrup"/>
    <n v="751"/>
    <n v="206"/>
    <x v="69"/>
    <m/>
    <s v="FJ"/>
    <s v="Fjernvarmeværk"/>
    <n v="353000"/>
    <n v="350030"/>
    <x v="680"/>
    <x v="0"/>
    <s v="fvv"/>
    <d v="2012-01-01T00:00:00"/>
    <m/>
    <n v="3.22"/>
    <n v="0"/>
    <n v="2.9"/>
    <x v="3232"/>
    <n v="3.2399999999999998E-2"/>
    <n v="3.2399999999999998E-2"/>
    <n v="0"/>
    <n v="0"/>
    <n v="1"/>
    <n v="0"/>
    <n v="0"/>
    <x v="0"/>
    <x v="0"/>
    <m/>
    <m/>
    <m/>
    <n v="4.8424500000000002E-2"/>
    <m/>
    <m/>
    <m/>
    <m/>
    <m/>
    <m/>
    <m/>
    <m/>
    <m/>
    <m/>
    <m/>
    <m/>
    <m/>
    <m/>
    <s v="583090,56"/>
    <s v="6234926,5"/>
    <n v="4.8424500000000002E-2"/>
    <n v="0"/>
    <n v="0"/>
  </r>
  <r>
    <n v="503"/>
    <x v="509"/>
    <s v=""/>
    <x v="1276"/>
    <n v="2018"/>
    <n v="55133018"/>
    <x v="215"/>
    <x v="507"/>
    <x v="504"/>
    <n v="8210"/>
    <s v="Århus V"/>
    <n v="751"/>
    <n v="206"/>
    <x v="69"/>
    <m/>
    <s v="FJ"/>
    <s v="Fjernvarmeværk"/>
    <n v="353000"/>
    <n v="350030"/>
    <x v="682"/>
    <x v="0"/>
    <s v="fvv"/>
    <d v="2012-01-01T00:00:00"/>
    <m/>
    <n v="8.33"/>
    <n v="0"/>
    <n v="7.5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72502"/>
    <s v="6227310"/>
    <n v="0"/>
    <n v="0"/>
    <n v="0"/>
  </r>
  <r>
    <n v="503"/>
    <x v="510"/>
    <s v=""/>
    <x v="1277"/>
    <n v="2018"/>
    <n v="55133018"/>
    <x v="215"/>
    <x v="508"/>
    <x v="505"/>
    <n v="8355"/>
    <s v="Solbjerg"/>
    <n v="751"/>
    <n v="230"/>
    <x v="191"/>
    <m/>
    <s v="FJ"/>
    <s v="Fjernvarmeværk"/>
    <n v="353000"/>
    <n v="350030"/>
    <x v="184"/>
    <x v="0"/>
    <s v="fvv"/>
    <d v="1991-01-01T00:00:00"/>
    <m/>
    <n v="6.5"/>
    <n v="0"/>
    <n v="6.5"/>
    <x v="3233"/>
    <n v="116.32680000000001"/>
    <n v="116.32680000000001"/>
    <n v="0"/>
    <n v="0"/>
    <n v="1"/>
    <n v="0"/>
    <n v="0"/>
    <x v="0"/>
    <x v="0"/>
    <m/>
    <m/>
    <m/>
    <m/>
    <m/>
    <m/>
    <m/>
    <m/>
    <m/>
    <n v="129.34"/>
    <m/>
    <m/>
    <m/>
    <m/>
    <m/>
    <m/>
    <m/>
    <m/>
    <s v="567483"/>
    <s v="6211672,5"/>
    <n v="0"/>
    <n v="129.34"/>
    <n v="0"/>
  </r>
  <r>
    <n v="503"/>
    <x v="511"/>
    <s v=""/>
    <x v="1278"/>
    <n v="2018"/>
    <n v="55133018"/>
    <x v="215"/>
    <x v="509"/>
    <x v="506"/>
    <n v="8361"/>
    <s v="Hasselager"/>
    <n v="751"/>
    <n v="206"/>
    <x v="69"/>
    <m/>
    <s v="DC"/>
    <s v="Decentralt værk"/>
    <n v="351100"/>
    <n v="350010"/>
    <x v="229"/>
    <x v="1"/>
    <s v="kvt"/>
    <d v="1994-03-15T00:00:00"/>
    <m/>
    <n v="1.8"/>
    <n v="0.66"/>
    <n v="0.95"/>
    <x v="3234"/>
    <n v="1.62"/>
    <n v="1.62"/>
    <n v="0.79200000000000004"/>
    <n v="0.79200000000000004"/>
    <n v="0.27230222454108677"/>
    <n v="0.72769777545891323"/>
    <n v="0"/>
    <x v="0"/>
    <x v="0"/>
    <m/>
    <m/>
    <m/>
    <m/>
    <m/>
    <m/>
    <m/>
    <m/>
    <n v="2.9746359999999998"/>
    <m/>
    <m/>
    <m/>
    <m/>
    <m/>
    <m/>
    <m/>
    <m/>
    <m/>
    <s v="567062,94"/>
    <s v="6219141"/>
    <n v="0"/>
    <n v="2.9746359999999998"/>
    <n v="0"/>
  </r>
  <r>
    <n v="503"/>
    <x v="512"/>
    <s v=""/>
    <x v="1279"/>
    <n v="2018"/>
    <n v="55133018"/>
    <x v="215"/>
    <x v="510"/>
    <x v="507"/>
    <n v="8471"/>
    <s v="Sabro"/>
    <n v="751"/>
    <n v="228"/>
    <x v="192"/>
    <m/>
    <s v="FJ"/>
    <s v="Fjernvarmeværk"/>
    <n v="353000"/>
    <n v="350030"/>
    <x v="184"/>
    <x v="0"/>
    <s v="fvv"/>
    <d v="1991-01-01T00:00:00"/>
    <m/>
    <n v="5.4"/>
    <n v="0"/>
    <n v="5.4"/>
    <x v="3235"/>
    <n v="115.2864"/>
    <n v="115.2864"/>
    <n v="0"/>
    <n v="0"/>
    <n v="1"/>
    <n v="0"/>
    <n v="0"/>
    <x v="0"/>
    <x v="0"/>
    <m/>
    <m/>
    <m/>
    <m/>
    <m/>
    <m/>
    <m/>
    <m/>
    <m/>
    <n v="128.09299999999999"/>
    <m/>
    <m/>
    <m/>
    <m/>
    <m/>
    <m/>
    <m/>
    <m/>
    <s v="564866"/>
    <s v="6229718"/>
    <n v="0"/>
    <n v="128.09299999999999"/>
    <n v="0"/>
  </r>
  <r>
    <n v="503"/>
    <x v="513"/>
    <s v=""/>
    <x v="1280"/>
    <n v="2018"/>
    <n v="55133018"/>
    <x v="215"/>
    <x v="511"/>
    <x v="508"/>
    <n v="8462"/>
    <s v="Harlev J"/>
    <n v="751"/>
    <n v="229"/>
    <x v="193"/>
    <m/>
    <s v="FJ"/>
    <s v="Fjernvarmeværk"/>
    <n v="353000"/>
    <n v="350030"/>
    <x v="184"/>
    <x v="0"/>
    <s v="fvv"/>
    <d v="1989-01-01T00:00:00"/>
    <m/>
    <n v="5.4"/>
    <n v="0"/>
    <n v="5.4"/>
    <x v="3236"/>
    <n v="125.80200000000001"/>
    <n v="125.80200000000001"/>
    <n v="0"/>
    <n v="0"/>
    <n v="1"/>
    <n v="0"/>
    <n v="0"/>
    <x v="0"/>
    <x v="0"/>
    <m/>
    <m/>
    <m/>
    <m/>
    <m/>
    <m/>
    <m/>
    <m/>
    <m/>
    <n v="139.78079749999998"/>
    <m/>
    <m/>
    <m/>
    <m/>
    <m/>
    <m/>
    <m/>
    <m/>
    <s v="561616,38"/>
    <s v="6223273,5"/>
    <n v="0"/>
    <n v="139.78079749999998"/>
    <n v="0"/>
  </r>
  <r>
    <n v="503"/>
    <x v="514"/>
    <s v=""/>
    <x v="1281"/>
    <n v="2018"/>
    <n v="55133018"/>
    <x v="215"/>
    <x v="512"/>
    <x v="507"/>
    <n v="8471"/>
    <s v="Sabro"/>
    <n v="751"/>
    <n v="228"/>
    <x v="192"/>
    <m/>
    <s v="FJ"/>
    <s v="Fjernvarmeværk"/>
    <n v="353000"/>
    <n v="350030"/>
    <x v="296"/>
    <x v="0"/>
    <s v="fvv"/>
    <d v="2012-01-01T00:00:00"/>
    <m/>
    <n v="6.4"/>
    <n v="0"/>
    <n v="5.8"/>
    <x v="3237"/>
    <n v="11.8908"/>
    <n v="11.8908"/>
    <n v="0"/>
    <n v="0"/>
    <n v="1"/>
    <n v="0"/>
    <n v="0"/>
    <x v="0"/>
    <x v="0"/>
    <m/>
    <m/>
    <m/>
    <n v="16.602465370000001"/>
    <m/>
    <m/>
    <m/>
    <m/>
    <m/>
    <m/>
    <m/>
    <m/>
    <m/>
    <m/>
    <m/>
    <m/>
    <m/>
    <m/>
    <s v="564866"/>
    <s v="6229718"/>
    <n v="16.602465370000001"/>
    <n v="0"/>
    <n v="0"/>
  </r>
  <r>
    <n v="503"/>
    <x v="515"/>
    <s v=""/>
    <x v="1282"/>
    <n v="2018"/>
    <n v="55133018"/>
    <x v="215"/>
    <x v="513"/>
    <x v="509"/>
    <n v="8464"/>
    <s v="Galten"/>
    <n v="751"/>
    <n v="229"/>
    <x v="193"/>
    <m/>
    <s v="FJ"/>
    <s v="Fjernvarmeværk"/>
    <n v="353000"/>
    <n v="350030"/>
    <x v="296"/>
    <x v="0"/>
    <s v="fvv"/>
    <d v="2012-01-01T00:00:00"/>
    <m/>
    <n v="16.29"/>
    <n v="0"/>
    <n v="14.66"/>
    <x v="3238"/>
    <n v="5.1731999999999996"/>
    <n v="5.1731999999999996"/>
    <n v="0"/>
    <n v="0"/>
    <n v="1"/>
    <n v="0"/>
    <n v="0"/>
    <x v="0"/>
    <x v="0"/>
    <m/>
    <m/>
    <m/>
    <n v="6.35250526"/>
    <m/>
    <m/>
    <m/>
    <m/>
    <m/>
    <m/>
    <m/>
    <m/>
    <m/>
    <m/>
    <m/>
    <m/>
    <m/>
    <m/>
    <s v="561699"/>
    <s v="6223474"/>
    <n v="6.35250526"/>
    <n v="0"/>
    <n v="0"/>
  </r>
  <r>
    <n v="503"/>
    <x v="516"/>
    <s v=""/>
    <x v="1283"/>
    <n v="2018"/>
    <n v="55133018"/>
    <x v="215"/>
    <x v="514"/>
    <x v="510"/>
    <n v="8381"/>
    <s v="Tilst"/>
    <n v="751"/>
    <n v="206"/>
    <x v="69"/>
    <m/>
    <s v="FJ"/>
    <s v="Fjernvarmeværk"/>
    <n v="353000"/>
    <n v="350030"/>
    <x v="367"/>
    <x v="0"/>
    <s v="fvv"/>
    <d v="2012-01-01T00:00:00"/>
    <m/>
    <n v="0.26"/>
    <n v="0"/>
    <n v="0.23"/>
    <x v="3239"/>
    <n v="2.6459999999999999"/>
    <n v="2.6459999999999999"/>
    <n v="0"/>
    <n v="0"/>
    <n v="1"/>
    <n v="0"/>
    <n v="0"/>
    <x v="0"/>
    <x v="0"/>
    <m/>
    <m/>
    <m/>
    <n v="3.30129545"/>
    <m/>
    <m/>
    <m/>
    <m/>
    <m/>
    <m/>
    <m/>
    <m/>
    <m/>
    <m/>
    <m/>
    <m/>
    <m/>
    <m/>
    <s v="567874"/>
    <s v="6229737"/>
    <n v="3.30129545"/>
    <n v="0"/>
    <n v="0"/>
  </r>
  <r>
    <n v="503"/>
    <x v="518"/>
    <s v=""/>
    <x v="1285"/>
    <n v="2018"/>
    <n v="55133018"/>
    <x v="215"/>
    <x v="516"/>
    <x v="512"/>
    <n v="8250"/>
    <s v="Egå"/>
    <n v="751"/>
    <n v="206"/>
    <x v="69"/>
    <m/>
    <s v="FJ"/>
    <s v="Fjernvarmeværk"/>
    <n v="353000"/>
    <n v="350030"/>
    <x v="428"/>
    <x v="0"/>
    <s v="fvv"/>
    <d v="2012-01-01T00:00:00"/>
    <m/>
    <n v="4.67"/>
    <n v="0"/>
    <n v="4.2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80356,75"/>
    <s v="6232645,5"/>
    <n v="0"/>
    <n v="0"/>
    <n v="0"/>
  </r>
  <r>
    <n v="503"/>
    <x v="519"/>
    <s v=""/>
    <x v="1286"/>
    <n v="2018"/>
    <n v="55133018"/>
    <x v="215"/>
    <x v="517"/>
    <x v="513"/>
    <n v="8220"/>
    <s v="Brabrand"/>
    <n v="751"/>
    <n v="206"/>
    <x v="69"/>
    <m/>
    <s v="FJ"/>
    <s v="Fjernvarmeværk"/>
    <n v="353000"/>
    <n v="350030"/>
    <x v="367"/>
    <x v="0"/>
    <s v="fvv"/>
    <d v="2012-01-01T00:00:00"/>
    <m/>
    <n v="2.8"/>
    <n v="0"/>
    <n v="2.5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65978"/>
    <s v="6225014"/>
    <n v="0"/>
    <n v="0"/>
    <n v="0"/>
  </r>
  <r>
    <n v="503"/>
    <x v="520"/>
    <s v=""/>
    <x v="1287"/>
    <n v="2018"/>
    <n v="55133018"/>
    <x v="215"/>
    <x v="518"/>
    <x v="514"/>
    <n v="8541"/>
    <s v="Skødstrup"/>
    <n v="751"/>
    <n v="206"/>
    <x v="69"/>
    <m/>
    <s v="FJ"/>
    <s v="Fjernvarmeværk"/>
    <n v="353000"/>
    <n v="350030"/>
    <x v="57"/>
    <x v="2"/>
    <s v="fvv"/>
    <d v="2015-04-01T00:00:00"/>
    <m/>
    <n v="80"/>
    <n v="0"/>
    <n v="80"/>
    <x v="3240"/>
    <n v="177.61716000000001"/>
    <n v="177.61716000000001"/>
    <n v="0"/>
    <n v="0"/>
    <n v="1"/>
    <n v="0"/>
    <n v="0"/>
    <x v="0"/>
    <x v="0"/>
    <m/>
    <m/>
    <m/>
    <m/>
    <m/>
    <m/>
    <m/>
    <m/>
    <m/>
    <m/>
    <m/>
    <m/>
    <m/>
    <m/>
    <m/>
    <m/>
    <m/>
    <n v="177.61716000000001"/>
    <s v="583245,75"/>
    <s v="6234871"/>
    <n v="0"/>
    <n v="0"/>
    <n v="177.61716000000001"/>
  </r>
  <r>
    <n v="503"/>
    <x v="521"/>
    <s v=""/>
    <x v="1288"/>
    <n v="2018"/>
    <n v="55133018"/>
    <x v="215"/>
    <x v="519"/>
    <x v="515"/>
    <n v="8361"/>
    <s v="Hasselager"/>
    <n v="751"/>
    <n v="206"/>
    <x v="69"/>
    <m/>
    <s v="ER"/>
    <s v="Erhvervsværk"/>
    <n v="109100"/>
    <n v="100050"/>
    <x v="683"/>
    <x v="6"/>
    <s v="pvp"/>
    <d v="2013-01-01T00:00:00"/>
    <m/>
    <n v="1.2"/>
    <n v="0"/>
    <n v="1.2"/>
    <x v="3241"/>
    <n v="35.1"/>
    <n v="35.1"/>
    <n v="0"/>
    <n v="0"/>
    <n v="1"/>
    <n v="0"/>
    <n v="0"/>
    <x v="0"/>
    <x v="0"/>
    <m/>
    <m/>
    <m/>
    <m/>
    <m/>
    <m/>
    <m/>
    <m/>
    <m/>
    <m/>
    <m/>
    <m/>
    <m/>
    <m/>
    <n v="35.1"/>
    <m/>
    <m/>
    <m/>
    <s v="569095,43"/>
    <s v="6217842"/>
    <n v="0"/>
    <n v="35.1"/>
    <n v="0"/>
  </r>
  <r>
    <n v="503"/>
    <x v="522"/>
    <s v=""/>
    <x v="1289"/>
    <n v="2018"/>
    <n v="55133018"/>
    <x v="215"/>
    <x v="520"/>
    <x v="516"/>
    <n v="8210"/>
    <s v="Aarhus V"/>
    <n v="751"/>
    <n v="206"/>
    <x v="69"/>
    <m/>
    <s v="ER"/>
    <s v="Erhvervsværk"/>
    <n v="960300"/>
    <n v="960000"/>
    <x v="684"/>
    <x v="6"/>
    <s v="pvp"/>
    <d v="2013-01-01T00:00:00"/>
    <m/>
    <n v="0.8"/>
    <n v="0"/>
    <n v="0.8"/>
    <x v="3242"/>
    <n v="4.3452000000000002"/>
    <n v="4.3452000000000002"/>
    <n v="0"/>
    <n v="0"/>
    <n v="1"/>
    <n v="0"/>
    <n v="0"/>
    <x v="0"/>
    <x v="0"/>
    <m/>
    <m/>
    <m/>
    <m/>
    <m/>
    <m/>
    <m/>
    <m/>
    <m/>
    <m/>
    <m/>
    <m/>
    <m/>
    <m/>
    <n v="4.3452000000000002"/>
    <m/>
    <m/>
    <m/>
    <s v="573206,25"/>
    <s v="6224500"/>
    <n v="0"/>
    <n v="4.3452000000000002"/>
    <n v="0"/>
  </r>
  <r>
    <n v="505"/>
    <x v="523"/>
    <s v=""/>
    <x v="1290"/>
    <n v="2018"/>
    <n v="24513718"/>
    <x v="216"/>
    <x v="521"/>
    <x v="517"/>
    <n v="5970"/>
    <s v="Ærøskøbing"/>
    <n v="492"/>
    <n v="94"/>
    <x v="194"/>
    <m/>
    <s v="FJ"/>
    <s v="Fjernvarmeværk"/>
    <n v="353000"/>
    <n v="350030"/>
    <x v="184"/>
    <x v="0"/>
    <s v="fvv"/>
    <d v="2004-10-22T00:00:00"/>
    <m/>
    <n v="3.45"/>
    <n v="0"/>
    <n v="3.15"/>
    <x v="3243"/>
    <n v="38.739600000000003"/>
    <n v="38.739600000000003"/>
    <n v="0"/>
    <n v="0"/>
    <n v="1"/>
    <n v="0"/>
    <n v="0"/>
    <x v="0"/>
    <x v="0"/>
    <m/>
    <m/>
    <m/>
    <m/>
    <m/>
    <m/>
    <m/>
    <m/>
    <m/>
    <n v="38.739599999999996"/>
    <m/>
    <m/>
    <m/>
    <m/>
    <m/>
    <m/>
    <m/>
    <m/>
    <s v="590672,61"/>
    <s v="6082759,98"/>
    <n v="0"/>
    <n v="38.739599999999996"/>
    <n v="0"/>
  </r>
  <r>
    <n v="505"/>
    <x v="523"/>
    <s v=""/>
    <x v="1291"/>
    <n v="2018"/>
    <n v="24513718"/>
    <x v="216"/>
    <x v="521"/>
    <x v="517"/>
    <n v="5970"/>
    <s v="Ærøskøbing"/>
    <n v="492"/>
    <n v="94"/>
    <x v="194"/>
    <m/>
    <s v="FJ"/>
    <s v="Fjernvarmeværk"/>
    <n v="353000"/>
    <n v="350030"/>
    <x v="685"/>
    <x v="3"/>
    <s v="fvv"/>
    <d v="1999-01-02T00:00:00"/>
    <m/>
    <n v="4"/>
    <n v="0"/>
    <n v="4"/>
    <x v="3244"/>
    <n v="9.3851999999999993"/>
    <n v="9.3851999999999993"/>
    <n v="0"/>
    <n v="0"/>
    <n v="1"/>
    <n v="0"/>
    <n v="0"/>
    <x v="0"/>
    <x v="0"/>
    <m/>
    <m/>
    <m/>
    <m/>
    <m/>
    <m/>
    <m/>
    <m/>
    <m/>
    <m/>
    <m/>
    <m/>
    <m/>
    <m/>
    <m/>
    <n v="9.3852000000000011"/>
    <m/>
    <m/>
    <s v="590672,61"/>
    <s v="6082759,98"/>
    <n v="0"/>
    <n v="9.3852000000000011"/>
    <n v="0"/>
  </r>
  <r>
    <n v="505"/>
    <x v="523"/>
    <s v=""/>
    <x v="1292"/>
    <n v="2018"/>
    <n v="24513718"/>
    <x v="216"/>
    <x v="521"/>
    <x v="517"/>
    <n v="5970"/>
    <s v="Ærøskøbing"/>
    <n v="492"/>
    <n v="94"/>
    <x v="194"/>
    <m/>
    <s v="FJ"/>
    <s v="Fjernvarmeværk"/>
    <n v="353000"/>
    <n v="350030"/>
    <x v="686"/>
    <x v="0"/>
    <s v="fvv"/>
    <d v="2000-01-01T00:00:00"/>
    <m/>
    <n v="1"/>
    <n v="0"/>
    <n v="0.95"/>
    <x v="3245"/>
    <n v="6.8075999999999999"/>
    <n v="6.8075999999999999"/>
    <n v="0"/>
    <n v="0"/>
    <n v="1"/>
    <n v="0"/>
    <n v="0"/>
    <x v="0"/>
    <x v="0"/>
    <m/>
    <m/>
    <m/>
    <m/>
    <m/>
    <m/>
    <m/>
    <m/>
    <m/>
    <m/>
    <m/>
    <m/>
    <n v="6.8076000000000008"/>
    <m/>
    <m/>
    <m/>
    <m/>
    <m/>
    <s v="590672,61"/>
    <s v="6082759,98"/>
    <n v="0"/>
    <n v="6.8076000000000008"/>
    <n v="0"/>
  </r>
  <r>
    <n v="505"/>
    <x v="524"/>
    <s v=""/>
    <x v="1293"/>
    <n v="2018"/>
    <n v="24513718"/>
    <x v="216"/>
    <x v="522"/>
    <x v="518"/>
    <n v="5970"/>
    <s v="Ærøskøbing"/>
    <n v="492"/>
    <n v="94"/>
    <x v="194"/>
    <m/>
    <s v="FJ"/>
    <s v="Fjernvarmeværk"/>
    <n v="353000"/>
    <n v="350030"/>
    <x v="502"/>
    <x v="0"/>
    <s v="fvv"/>
    <d v="1963-01-01T00:00:00"/>
    <m/>
    <n v="7"/>
    <n v="0"/>
    <n v="5.9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n v="0"/>
    <m/>
    <m/>
    <m/>
    <m/>
    <s v="590501"/>
    <s v="6083819"/>
    <n v="0"/>
    <n v="0"/>
    <n v="0"/>
  </r>
  <r>
    <n v="505"/>
    <x v="525"/>
    <s v=""/>
    <x v="1294"/>
    <n v="2018"/>
    <n v="24513718"/>
    <x v="216"/>
    <x v="523"/>
    <x v="519"/>
    <n v="5970"/>
    <s v="Ærøskøbing"/>
    <n v="492"/>
    <n v="451"/>
    <x v="195"/>
    <m/>
    <s v="FJ"/>
    <s v="Fjernvarmeværk"/>
    <n v="353000"/>
    <n v="350030"/>
    <x v="636"/>
    <x v="0"/>
    <s v="fvv"/>
    <d v="2001-01-01T00:00:00"/>
    <m/>
    <n v="0.87"/>
    <n v="0"/>
    <n v="0.8"/>
    <x v="3246"/>
    <n v="9"/>
    <n v="9"/>
    <n v="0"/>
    <n v="0"/>
    <n v="1"/>
    <n v="0"/>
    <n v="0"/>
    <x v="0"/>
    <x v="0"/>
    <m/>
    <m/>
    <m/>
    <m/>
    <m/>
    <m/>
    <m/>
    <m/>
    <m/>
    <m/>
    <m/>
    <m/>
    <n v="9.9049999999999994"/>
    <m/>
    <m/>
    <m/>
    <m/>
    <m/>
    <s v="590438"/>
    <s v="6079290"/>
    <n v="0"/>
    <n v="9.9049999999999994"/>
    <n v="0"/>
  </r>
  <r>
    <n v="505"/>
    <x v="525"/>
    <s v=""/>
    <x v="1295"/>
    <n v="2018"/>
    <n v="24513718"/>
    <x v="216"/>
    <x v="523"/>
    <x v="519"/>
    <n v="5970"/>
    <s v="Ærøskøbing"/>
    <n v="492"/>
    <n v="451"/>
    <x v="195"/>
    <m/>
    <s v="FJ"/>
    <s v="Fjernvarmeværk"/>
    <n v="353000"/>
    <n v="350030"/>
    <x v="687"/>
    <x v="3"/>
    <s v="fvv"/>
    <d v="2000-01-01T00:00:00"/>
    <m/>
    <n v="2.9"/>
    <n v="0"/>
    <n v="2.9"/>
    <x v="3247"/>
    <n v="5.4756"/>
    <n v="5.4756"/>
    <n v="0"/>
    <n v="0"/>
    <n v="1"/>
    <n v="0"/>
    <n v="0"/>
    <x v="0"/>
    <x v="0"/>
    <m/>
    <m/>
    <m/>
    <m/>
    <m/>
    <m/>
    <m/>
    <m/>
    <m/>
    <m/>
    <m/>
    <m/>
    <m/>
    <m/>
    <m/>
    <n v="5.4756"/>
    <m/>
    <m/>
    <s v="590438"/>
    <s v="6079290"/>
    <n v="0"/>
    <n v="5.4756"/>
    <n v="0"/>
  </r>
  <r>
    <n v="505"/>
    <x v="525"/>
    <s v=""/>
    <x v="1296"/>
    <n v="2018"/>
    <n v="24513718"/>
    <x v="216"/>
    <x v="523"/>
    <x v="519"/>
    <n v="5970"/>
    <s v="Ærøskøbing"/>
    <n v="492"/>
    <n v="451"/>
    <x v="195"/>
    <m/>
    <s v="FJ"/>
    <s v="Fjernvarmeværk"/>
    <n v="353000"/>
    <n v="350030"/>
    <x v="688"/>
    <x v="0"/>
    <s v="fvv"/>
    <d v="2011-01-01T00:00:00"/>
    <m/>
    <n v="0.95"/>
    <n v="0"/>
    <n v="0.95"/>
    <x v="3248"/>
    <n v="1.4976E-2"/>
    <n v="1.4976E-2"/>
    <n v="0"/>
    <n v="0"/>
    <n v="1"/>
    <n v="0"/>
    <n v="0"/>
    <x v="0"/>
    <x v="0"/>
    <m/>
    <m/>
    <m/>
    <n v="1.7079999999999998E-2"/>
    <m/>
    <m/>
    <m/>
    <m/>
    <m/>
    <m/>
    <m/>
    <m/>
    <m/>
    <m/>
    <m/>
    <m/>
    <m/>
    <m/>
    <s v="590438"/>
    <s v="6079290"/>
    <n v="1.7079999999999998E-2"/>
    <n v="0"/>
    <n v="0"/>
  </r>
  <r>
    <n v="506"/>
    <x v="526"/>
    <s v=""/>
    <x v="1297"/>
    <n v="2018"/>
    <n v="35747028"/>
    <x v="217"/>
    <x v="524"/>
    <x v="520"/>
    <n v="6870"/>
    <s v="Ølgod"/>
    <n v="573"/>
    <n v="136"/>
    <x v="75"/>
    <m/>
    <s v="DC"/>
    <s v="Decentralt værk"/>
    <n v="353000"/>
    <n v="350030"/>
    <x v="689"/>
    <x v="7"/>
    <s v="kvt"/>
    <d v="1992-01-01T00:00:00"/>
    <m/>
    <n v="13.6"/>
    <n v="3.74"/>
    <n v="8.73"/>
    <x v="3249"/>
    <n v="0.4536"/>
    <n v="0.4536"/>
    <n v="0.23760000000000001"/>
    <n v="0.23760000000000001"/>
    <n v="0.26148348295999302"/>
    <n v="0.73851651704000698"/>
    <n v="0"/>
    <x v="0"/>
    <x v="0"/>
    <m/>
    <m/>
    <m/>
    <m/>
    <m/>
    <m/>
    <n v="0.86735879999999999"/>
    <m/>
    <m/>
    <m/>
    <m/>
    <m/>
    <m/>
    <m/>
    <m/>
    <m/>
    <m/>
    <m/>
    <s v="476521"/>
    <s v="6185425"/>
    <n v="0.86735879999999999"/>
    <n v="0"/>
    <n v="0"/>
  </r>
  <r>
    <n v="506"/>
    <x v="527"/>
    <s v=""/>
    <x v="1298"/>
    <n v="2018"/>
    <n v="35747028"/>
    <x v="217"/>
    <x v="525"/>
    <x v="521"/>
    <n v="6870"/>
    <s v="Ølgod"/>
    <n v="573"/>
    <n v="136"/>
    <x v="75"/>
    <m/>
    <s v="FJ"/>
    <s v="Fjernvarmeværk"/>
    <n v="353000"/>
    <n v="350030"/>
    <x v="3"/>
    <x v="0"/>
    <s v="fvv"/>
    <d v="2006-09-15T00:00:00"/>
    <m/>
    <n v="8"/>
    <n v="0"/>
    <n v="8"/>
    <x v="3250"/>
    <n v="123.55200000000001"/>
    <n v="123.55200000000001"/>
    <n v="0"/>
    <n v="0"/>
    <n v="1"/>
    <n v="0"/>
    <n v="0"/>
    <x v="0"/>
    <x v="0"/>
    <m/>
    <m/>
    <m/>
    <m/>
    <m/>
    <m/>
    <m/>
    <m/>
    <m/>
    <m/>
    <n v="123.23699999999999"/>
    <m/>
    <m/>
    <m/>
    <m/>
    <m/>
    <m/>
    <m/>
    <s v="476466"/>
    <s v="6185152"/>
    <n v="0"/>
    <n v="123.23699999999999"/>
    <n v="0"/>
  </r>
  <r>
    <n v="506"/>
    <x v="527"/>
    <s v=""/>
    <x v="1299"/>
    <n v="2018"/>
    <n v="35747028"/>
    <x v="217"/>
    <x v="525"/>
    <x v="521"/>
    <n v="6870"/>
    <s v="Ølgod"/>
    <n v="573"/>
    <n v="136"/>
    <x v="75"/>
    <m/>
    <s v="FJ"/>
    <s v="Fjernvarmeværk"/>
    <n v="353000"/>
    <n v="350030"/>
    <x v="69"/>
    <x v="0"/>
    <s v="fvv"/>
    <d v="2006-09-15T00:00:00"/>
    <m/>
    <n v="11.1"/>
    <n v="0"/>
    <n v="10"/>
    <x v="3251"/>
    <n v="1.5227999999999999"/>
    <n v="1.5227999999999999"/>
    <n v="0"/>
    <n v="0"/>
    <n v="1"/>
    <n v="0"/>
    <n v="0"/>
    <x v="0"/>
    <x v="0"/>
    <m/>
    <m/>
    <m/>
    <n v="1.642846"/>
    <m/>
    <m/>
    <m/>
    <m/>
    <m/>
    <m/>
    <m/>
    <m/>
    <m/>
    <m/>
    <m/>
    <m/>
    <m/>
    <m/>
    <s v="476466"/>
    <s v="6185152"/>
    <n v="1.642846"/>
    <n v="0"/>
    <n v="0"/>
  </r>
  <r>
    <n v="506"/>
    <x v="527"/>
    <s v=""/>
    <x v="1300"/>
    <n v="2018"/>
    <n v="35747028"/>
    <x v="217"/>
    <x v="525"/>
    <x v="521"/>
    <n v="6870"/>
    <s v="Ølgod"/>
    <n v="573"/>
    <n v="136"/>
    <x v="75"/>
    <m/>
    <s v="FJ"/>
    <s v="Fjernvarmeværk"/>
    <n v="353000"/>
    <n v="350030"/>
    <x v="690"/>
    <x v="0"/>
    <s v="fvv"/>
    <d v="2013-12-01T00:00:00"/>
    <m/>
    <n v="2.17"/>
    <n v="0"/>
    <n v="2"/>
    <x v="3252"/>
    <n v="8.0424000000000007"/>
    <n v="8.0424000000000007"/>
    <n v="0"/>
    <n v="0"/>
    <n v="1"/>
    <n v="0"/>
    <n v="0"/>
    <x v="0"/>
    <x v="0"/>
    <m/>
    <m/>
    <m/>
    <m/>
    <m/>
    <m/>
    <m/>
    <m/>
    <m/>
    <m/>
    <n v="2.605"/>
    <m/>
    <n v="6.3525"/>
    <m/>
    <m/>
    <m/>
    <m/>
    <m/>
    <s v="476466"/>
    <s v="6185152"/>
    <n v="0"/>
    <n v="8.9574999999999996"/>
    <n v="0"/>
  </r>
  <r>
    <n v="506"/>
    <x v="527"/>
    <s v=""/>
    <x v="2898"/>
    <n v="2018"/>
    <n v="35747028"/>
    <x v="217"/>
    <x v="525"/>
    <x v="521"/>
    <n v="6870"/>
    <s v="Ølgod"/>
    <n v="573"/>
    <n v="136"/>
    <x v="75"/>
    <m/>
    <s v="FJ"/>
    <s v="Fjernvarmeværk"/>
    <n v="353000"/>
    <n v="350030"/>
    <x v="2"/>
    <x v="0"/>
    <s v="fvv"/>
    <d v="2018-10-01T00:00:00"/>
    <m/>
    <n v="5"/>
    <n v="0"/>
    <n v="5.5"/>
    <x v="3253"/>
    <n v="2.4912000000000001"/>
    <n v="2.4912000000000001"/>
    <n v="0"/>
    <n v="0"/>
    <n v="1"/>
    <n v="0"/>
    <n v="0"/>
    <x v="0"/>
    <x v="0"/>
    <m/>
    <m/>
    <m/>
    <m/>
    <m/>
    <m/>
    <n v="2.4747623999999999"/>
    <m/>
    <m/>
    <m/>
    <m/>
    <m/>
    <m/>
    <m/>
    <m/>
    <m/>
    <m/>
    <m/>
    <s v="476466"/>
    <s v="6185152"/>
    <n v="2.4747623999999999"/>
    <n v="0"/>
    <n v="0"/>
  </r>
  <r>
    <n v="507"/>
    <x v="528"/>
    <s v=""/>
    <x v="1301"/>
    <n v="2018"/>
    <n v="15320796"/>
    <x v="218"/>
    <x v="526"/>
    <x v="522"/>
    <n v="6973"/>
    <s v="Ørnhøj"/>
    <n v="657"/>
    <n v="193"/>
    <x v="196"/>
    <m/>
    <s v="DC"/>
    <s v="Decentralt værk"/>
    <n v="351100"/>
    <n v="350010"/>
    <x v="544"/>
    <x v="1"/>
    <s v="kvt"/>
    <d v="1992-01-01T00:00:00"/>
    <m/>
    <n v="6.3"/>
    <n v="2"/>
    <n v="3.2"/>
    <x v="3254"/>
    <n v="1.011096"/>
    <n v="1.011096"/>
    <n v="0.61660800000000004"/>
    <n v="0.61660800000000004"/>
    <n v="0.29518286287228918"/>
    <n v="0.70481713712771077"/>
    <n v="0"/>
    <x v="0"/>
    <x v="0"/>
    <m/>
    <m/>
    <m/>
    <m/>
    <m/>
    <m/>
    <n v="1.7126604000000001"/>
    <m/>
    <m/>
    <m/>
    <m/>
    <m/>
    <m/>
    <m/>
    <m/>
    <m/>
    <m/>
    <m/>
    <s v="473295"/>
    <s v="6228731"/>
    <n v="1.7126604000000001"/>
    <n v="0"/>
    <n v="0"/>
  </r>
  <r>
    <n v="507"/>
    <x v="528"/>
    <s v=""/>
    <x v="1302"/>
    <n v="2018"/>
    <n v="15320796"/>
    <x v="218"/>
    <x v="526"/>
    <x v="522"/>
    <n v="6973"/>
    <s v="Ørnhøj"/>
    <n v="657"/>
    <n v="193"/>
    <x v="196"/>
    <m/>
    <s v="DC"/>
    <s v="Decentralt værk"/>
    <n v="351100"/>
    <n v="350010"/>
    <x v="691"/>
    <x v="3"/>
    <s v="fvv"/>
    <d v="2012-08-15T00:00:00"/>
    <m/>
    <n v="4"/>
    <n v="0"/>
    <n v="4"/>
    <x v="3255"/>
    <n v="8.2332000000000001"/>
    <n v="8.2332000000000001"/>
    <n v="0"/>
    <n v="0"/>
    <n v="1"/>
    <n v="0"/>
    <n v="0"/>
    <x v="0"/>
    <x v="0"/>
    <m/>
    <m/>
    <m/>
    <m/>
    <m/>
    <m/>
    <m/>
    <m/>
    <m/>
    <m/>
    <m/>
    <m/>
    <m/>
    <m/>
    <m/>
    <n v="8.2332000000000001"/>
    <m/>
    <m/>
    <s v="473295"/>
    <s v="6228731"/>
    <n v="0"/>
    <n v="8.2332000000000001"/>
    <n v="0"/>
  </r>
  <r>
    <n v="507"/>
    <x v="528"/>
    <s v=""/>
    <x v="1303"/>
    <n v="2018"/>
    <n v="15320796"/>
    <x v="218"/>
    <x v="526"/>
    <x v="522"/>
    <n v="6973"/>
    <s v="Ørnhøj"/>
    <n v="657"/>
    <n v="193"/>
    <x v="196"/>
    <m/>
    <s v="DC"/>
    <s v="Decentralt værk"/>
    <n v="351100"/>
    <n v="350010"/>
    <x v="2"/>
    <x v="0"/>
    <s v="fvv"/>
    <d v="1992-01-01T00:00:00"/>
    <m/>
    <n v="3.15"/>
    <n v="0"/>
    <n v="3.15"/>
    <x v="3256"/>
    <n v="2.6135999999999999"/>
    <n v="2.6135999999999999"/>
    <n v="0"/>
    <n v="0"/>
    <n v="1"/>
    <n v="0"/>
    <n v="0"/>
    <x v="0"/>
    <x v="0"/>
    <m/>
    <m/>
    <m/>
    <m/>
    <m/>
    <m/>
    <n v="2.6746631999999999"/>
    <m/>
    <m/>
    <m/>
    <m/>
    <m/>
    <m/>
    <m/>
    <m/>
    <m/>
    <m/>
    <m/>
    <s v="473295"/>
    <s v="6228731"/>
    <n v="2.6746631999999999"/>
    <n v="0"/>
    <n v="0"/>
  </r>
  <r>
    <n v="507"/>
    <x v="528"/>
    <s v=""/>
    <x v="1304"/>
    <n v="2018"/>
    <n v="15320796"/>
    <x v="218"/>
    <x v="526"/>
    <x v="522"/>
    <n v="6973"/>
    <s v="Ørnhøj"/>
    <n v="657"/>
    <n v="193"/>
    <x v="196"/>
    <m/>
    <s v="DC"/>
    <s v="Decentralt værk"/>
    <n v="351100"/>
    <n v="350010"/>
    <x v="184"/>
    <x v="0"/>
    <s v="fvv"/>
    <d v="2017-09-04T00:00:00"/>
    <m/>
    <n v="1.7"/>
    <n v="0"/>
    <n v="1.5"/>
    <x v="3257"/>
    <n v="29.995200000000001"/>
    <n v="29.995200000000001"/>
    <n v="0"/>
    <n v="0"/>
    <n v="1"/>
    <n v="0"/>
    <n v="0"/>
    <x v="0"/>
    <x v="0"/>
    <m/>
    <m/>
    <m/>
    <m/>
    <m/>
    <m/>
    <m/>
    <m/>
    <m/>
    <n v="32.601599999999998"/>
    <m/>
    <m/>
    <m/>
    <m/>
    <m/>
    <m/>
    <m/>
    <m/>
    <s v="473295"/>
    <s v="6228731"/>
    <n v="0"/>
    <n v="32.601599999999998"/>
    <n v="0"/>
  </r>
  <r>
    <n v="508"/>
    <x v="529"/>
    <s v=""/>
    <x v="1305"/>
    <n v="2018"/>
    <n v="26364817"/>
    <x v="219"/>
    <x v="527"/>
    <x v="523"/>
    <n v="8950"/>
    <s v="Ørsted"/>
    <n v="707"/>
    <n v="220"/>
    <x v="197"/>
    <m/>
    <s v="FJ"/>
    <s v="Fjernvarmeværk"/>
    <n v="353000"/>
    <n v="350030"/>
    <x v="184"/>
    <x v="0"/>
    <s v="fvv"/>
    <d v="2007-10-09T00:00:00"/>
    <m/>
    <n v="6.3"/>
    <n v="0"/>
    <n v="6.3"/>
    <x v="3258"/>
    <n v="64.188000000000002"/>
    <n v="63.295200000000001"/>
    <n v="0"/>
    <n v="0"/>
    <n v="1"/>
    <n v="0"/>
    <n v="0"/>
    <x v="0"/>
    <x v="0"/>
    <m/>
    <m/>
    <m/>
    <m/>
    <m/>
    <m/>
    <m/>
    <m/>
    <m/>
    <n v="73.529499999999999"/>
    <m/>
    <m/>
    <m/>
    <m/>
    <m/>
    <m/>
    <m/>
    <m/>
    <s v="581968"/>
    <s v="6262471"/>
    <n v="0"/>
    <n v="73.529499999999999"/>
    <n v="0"/>
  </r>
  <r>
    <n v="508"/>
    <x v="529"/>
    <s v=""/>
    <x v="1306"/>
    <n v="2018"/>
    <n v="26364817"/>
    <x v="219"/>
    <x v="527"/>
    <x v="523"/>
    <n v="8950"/>
    <s v="Ørsted"/>
    <n v="707"/>
    <n v="220"/>
    <x v="197"/>
    <m/>
    <s v="FJ"/>
    <s v="Fjernvarmeværk"/>
    <n v="353000"/>
    <n v="350030"/>
    <x v="69"/>
    <x v="0"/>
    <s v="fvv"/>
    <d v="2007-11-01T00:00:00"/>
    <m/>
    <n v="8.8000000000000007"/>
    <n v="0"/>
    <n v="7.5"/>
    <x v="3259"/>
    <n v="2.665E-2"/>
    <n v="2.665E-2"/>
    <n v="0"/>
    <n v="0"/>
    <n v="1"/>
    <n v="0"/>
    <n v="0"/>
    <x v="0"/>
    <x v="0"/>
    <m/>
    <m/>
    <m/>
    <n v="2.6651409999999997E-2"/>
    <m/>
    <m/>
    <m/>
    <m/>
    <m/>
    <m/>
    <m/>
    <m/>
    <m/>
    <n v="0"/>
    <m/>
    <m/>
    <m/>
    <m/>
    <s v="581968"/>
    <s v="6262471"/>
    <n v="2.6651409999999997E-2"/>
    <n v="0"/>
    <n v="0"/>
  </r>
  <r>
    <n v="509"/>
    <x v="530"/>
    <s v=""/>
    <x v="1307"/>
    <n v="2018"/>
    <n v="12868014"/>
    <x v="220"/>
    <x v="528"/>
    <x v="524"/>
    <n v="8830"/>
    <s v="Tjele"/>
    <n v="791"/>
    <n v="266"/>
    <x v="198"/>
    <m/>
    <s v="DC"/>
    <s v="Decentralt værk"/>
    <n v="353000"/>
    <n v="350030"/>
    <x v="428"/>
    <x v="0"/>
    <s v="fvv"/>
    <d v="1963-01-01T00:00:00"/>
    <m/>
    <n v="4.8"/>
    <n v="0"/>
    <n v="5.12"/>
    <x v="3260"/>
    <n v="35.119799999999998"/>
    <n v="34.394759999999998"/>
    <n v="0"/>
    <n v="0"/>
    <n v="1"/>
    <n v="0"/>
    <n v="0"/>
    <x v="0"/>
    <x v="0"/>
    <m/>
    <m/>
    <m/>
    <m/>
    <m/>
    <m/>
    <n v="32.875127999999997"/>
    <m/>
    <m/>
    <m/>
    <m/>
    <m/>
    <m/>
    <m/>
    <m/>
    <m/>
    <m/>
    <m/>
    <s v="538556,04"/>
    <s v="6260006,65"/>
    <n v="32.875127999999997"/>
    <n v="0"/>
    <n v="0"/>
  </r>
  <r>
    <n v="509"/>
    <x v="530"/>
    <s v=""/>
    <x v="1308"/>
    <n v="2018"/>
    <n v="12868014"/>
    <x v="220"/>
    <x v="528"/>
    <x v="524"/>
    <n v="8830"/>
    <s v="Tjele"/>
    <n v="791"/>
    <n v="266"/>
    <x v="198"/>
    <m/>
    <s v="DC"/>
    <s v="Decentralt værk"/>
    <n v="353000"/>
    <n v="350030"/>
    <x v="509"/>
    <x v="1"/>
    <s v="kvt"/>
    <d v="1995-01-01T00:00:00"/>
    <m/>
    <n v="5.7"/>
    <n v="2.0699999999999998"/>
    <n v="3.3"/>
    <x v="3261"/>
    <n v="5.5004400000000002"/>
    <n v="5.3870399999999998"/>
    <n v="3.5360640000000001"/>
    <n v="3.5139491999999999"/>
    <n v="0.28298888418033058"/>
    <n v="0.71701111581966948"/>
    <n v="0"/>
    <x v="0"/>
    <x v="0"/>
    <m/>
    <m/>
    <m/>
    <m/>
    <m/>
    <m/>
    <n v="9.7184735999999994"/>
    <m/>
    <m/>
    <m/>
    <m/>
    <m/>
    <m/>
    <m/>
    <m/>
    <m/>
    <m/>
    <m/>
    <s v="538556,04"/>
    <s v="6260006,65"/>
    <n v="9.7184735999999994"/>
    <n v="0"/>
    <n v="0"/>
  </r>
  <r>
    <n v="509"/>
    <x v="531"/>
    <s v=""/>
    <x v="1309"/>
    <n v="2018"/>
    <n v="12868014"/>
    <x v="220"/>
    <x v="529"/>
    <x v="525"/>
    <n v="8830"/>
    <s v="Tjele"/>
    <n v="791"/>
    <n v="266"/>
    <x v="198"/>
    <m/>
    <s v="FJ"/>
    <s v="Fjernvarmeværk"/>
    <n v="353000"/>
    <n v="350030"/>
    <x v="8"/>
    <x v="3"/>
    <s v="fvv"/>
    <d v="2016-09-09T00:00:00"/>
    <m/>
    <n v="4"/>
    <n v="0"/>
    <n v="4"/>
    <x v="3262"/>
    <n v="9.0107999999999997"/>
    <n v="9.0107999999999997"/>
    <n v="0"/>
    <n v="0"/>
    <n v="1"/>
    <n v="0"/>
    <n v="0"/>
    <x v="0"/>
    <x v="0"/>
    <m/>
    <m/>
    <m/>
    <m/>
    <m/>
    <m/>
    <m/>
    <m/>
    <m/>
    <m/>
    <m/>
    <m/>
    <m/>
    <m/>
    <m/>
    <n v="11.214"/>
    <m/>
    <m/>
    <s v="539092,55"/>
    <s v="6260220,78"/>
    <n v="0"/>
    <n v="11.214"/>
    <n v="0"/>
  </r>
  <r>
    <n v="510"/>
    <x v="532"/>
    <s v=""/>
    <x v="1310"/>
    <n v="2018"/>
    <n v="15567317"/>
    <x v="221"/>
    <x v="530"/>
    <x v="521"/>
    <n v="8752"/>
    <s v="Østbirk"/>
    <n v="615"/>
    <n v="144"/>
    <x v="199"/>
    <m/>
    <s v="FJ"/>
    <s v="Fjernvarmeværk"/>
    <n v="353000"/>
    <n v="350030"/>
    <x v="69"/>
    <x v="0"/>
    <s v="fvv"/>
    <d v="2005-11-01T00:00:00"/>
    <m/>
    <n v="6"/>
    <n v="0"/>
    <n v="6"/>
    <x v="3263"/>
    <n v="0.502"/>
    <n v="0.502"/>
    <n v="0"/>
    <n v="0"/>
    <n v="1"/>
    <n v="0"/>
    <n v="0"/>
    <x v="0"/>
    <x v="0"/>
    <m/>
    <m/>
    <m/>
    <n v="0.55239800000000006"/>
    <m/>
    <m/>
    <m/>
    <m/>
    <m/>
    <m/>
    <m/>
    <m/>
    <m/>
    <m/>
    <m/>
    <m/>
    <m/>
    <m/>
    <s v="546370,43"/>
    <s v="6202746,67"/>
    <n v="0.55239800000000006"/>
    <n v="0"/>
    <n v="0"/>
  </r>
  <r>
    <n v="510"/>
    <x v="532"/>
    <s v=""/>
    <x v="1311"/>
    <n v="2018"/>
    <n v="15567317"/>
    <x v="221"/>
    <x v="530"/>
    <x v="521"/>
    <n v="8752"/>
    <s v="Østbirk"/>
    <n v="615"/>
    <n v="144"/>
    <x v="199"/>
    <m/>
    <s v="FJ"/>
    <s v="Fjernvarmeværk"/>
    <n v="353000"/>
    <n v="350030"/>
    <x v="3"/>
    <x v="0"/>
    <s v="fvv"/>
    <d v="2010-10-01T00:00:00"/>
    <m/>
    <n v="5"/>
    <n v="0"/>
    <n v="5"/>
    <x v="3264"/>
    <n v="54.716000000000001"/>
    <n v="54.716000000000001"/>
    <n v="0"/>
    <n v="0"/>
    <n v="1"/>
    <n v="0"/>
    <n v="0"/>
    <x v="0"/>
    <x v="0"/>
    <m/>
    <m/>
    <m/>
    <m/>
    <m/>
    <m/>
    <m/>
    <m/>
    <m/>
    <m/>
    <n v="52.32"/>
    <m/>
    <m/>
    <m/>
    <m/>
    <m/>
    <m/>
    <m/>
    <s v="546370,43"/>
    <s v="6202746,67"/>
    <n v="0"/>
    <n v="52.32"/>
    <n v="0"/>
  </r>
  <r>
    <n v="511"/>
    <x v="533"/>
    <s v=""/>
    <x v="1312"/>
    <n v="2018"/>
    <n v="15278390"/>
    <x v="222"/>
    <x v="531"/>
    <x v="526"/>
    <n v="9530"/>
    <s v="Støvring"/>
    <n v="840"/>
    <n v="324"/>
    <x v="200"/>
    <m/>
    <s v="FJ"/>
    <s v="Fjernvarmeværk"/>
    <n v="353000"/>
    <n v="350030"/>
    <x v="692"/>
    <x v="0"/>
    <s v="fvv"/>
    <d v="1991-11-01T00:00:00"/>
    <m/>
    <n v="1.8"/>
    <n v="0"/>
    <n v="1.6"/>
    <x v="3265"/>
    <n v="0.59040000000000004"/>
    <n v="0.59040000000000004"/>
    <n v="0"/>
    <n v="0"/>
    <n v="1"/>
    <n v="0"/>
    <n v="0"/>
    <x v="0"/>
    <x v="0"/>
    <m/>
    <m/>
    <m/>
    <m/>
    <m/>
    <m/>
    <m/>
    <m/>
    <m/>
    <n v="0.62350000000000005"/>
    <m/>
    <n v="0"/>
    <m/>
    <n v="0"/>
    <m/>
    <m/>
    <m/>
    <m/>
    <s v="546417,74"/>
    <s v="6310060,79"/>
    <n v="0"/>
    <n v="0.62350000000000005"/>
    <n v="0"/>
  </r>
  <r>
    <n v="511"/>
    <x v="533"/>
    <s v=""/>
    <x v="1313"/>
    <n v="2018"/>
    <n v="15278390"/>
    <x v="222"/>
    <x v="531"/>
    <x v="526"/>
    <n v="9530"/>
    <s v="Støvring"/>
    <n v="840"/>
    <n v="324"/>
    <x v="200"/>
    <m/>
    <s v="FJ"/>
    <s v="Fjernvarmeværk"/>
    <n v="353000"/>
    <n v="350030"/>
    <x v="693"/>
    <x v="0"/>
    <s v="fvv"/>
    <d v="1991-10-01T00:00:00"/>
    <m/>
    <n v="2.8"/>
    <n v="0"/>
    <n v="2.5"/>
    <x v="3266"/>
    <n v="2.5920000000000001E-3"/>
    <n v="2.5920000000000001E-3"/>
    <n v="0"/>
    <n v="0"/>
    <n v="1"/>
    <n v="0"/>
    <n v="0"/>
    <x v="0"/>
    <x v="0"/>
    <m/>
    <m/>
    <m/>
    <n v="2.8696000000000004E-3"/>
    <m/>
    <m/>
    <m/>
    <m/>
    <m/>
    <m/>
    <m/>
    <m/>
    <m/>
    <m/>
    <m/>
    <m/>
    <m/>
    <m/>
    <s v="546417,74"/>
    <s v="6310060,79"/>
    <n v="2.8696000000000004E-3"/>
    <n v="0"/>
    <n v="0"/>
  </r>
  <r>
    <n v="511"/>
    <x v="533"/>
    <s v=""/>
    <x v="1314"/>
    <n v="2018"/>
    <n v="15278390"/>
    <x v="222"/>
    <x v="531"/>
    <x v="526"/>
    <n v="9530"/>
    <s v="Støvring"/>
    <n v="840"/>
    <n v="324"/>
    <x v="200"/>
    <m/>
    <s v="FJ"/>
    <s v="Fjernvarmeværk"/>
    <n v="353000"/>
    <n v="350030"/>
    <x v="694"/>
    <x v="0"/>
    <s v="fvv"/>
    <d v="2015-06-22T00:00:00"/>
    <m/>
    <n v="3.2"/>
    <n v="0"/>
    <n v="2.9"/>
    <x v="3267"/>
    <n v="35.110799999999998"/>
    <n v="34.768799999999999"/>
    <n v="0"/>
    <n v="0"/>
    <n v="1"/>
    <n v="0"/>
    <n v="0"/>
    <x v="0"/>
    <x v="0"/>
    <m/>
    <m/>
    <m/>
    <m/>
    <m/>
    <m/>
    <m/>
    <m/>
    <m/>
    <n v="37.772500000000001"/>
    <m/>
    <m/>
    <m/>
    <m/>
    <m/>
    <m/>
    <m/>
    <m/>
    <s v="546417,74"/>
    <s v="6310060,79"/>
    <n v="0"/>
    <n v="37.772500000000001"/>
    <n v="0"/>
  </r>
  <r>
    <n v="512"/>
    <x v="534"/>
    <s v=""/>
    <x v="1315"/>
    <n v="2018"/>
    <n v="15215674"/>
    <x v="223"/>
    <x v="532"/>
    <x v="527"/>
    <n v="7700"/>
    <s v="Thisted"/>
    <n v="787"/>
    <n v="263"/>
    <x v="201"/>
    <m/>
    <s v="FJ"/>
    <s v="Fjernvarmeværk"/>
    <n v="353000"/>
    <n v="350030"/>
    <x v="695"/>
    <x v="0"/>
    <s v="fvv"/>
    <d v="1991-07-01T00:00:00"/>
    <m/>
    <n v="4"/>
    <n v="0"/>
    <n v="4"/>
    <x v="3268"/>
    <n v="24.235199999999999"/>
    <n v="24.235199999999999"/>
    <n v="0"/>
    <n v="0"/>
    <n v="1"/>
    <n v="0"/>
    <n v="0"/>
    <x v="0"/>
    <x v="0"/>
    <m/>
    <m/>
    <m/>
    <n v="0"/>
    <m/>
    <m/>
    <m/>
    <m/>
    <m/>
    <m/>
    <n v="30.181000000000001"/>
    <m/>
    <n v="0"/>
    <m/>
    <m/>
    <m/>
    <m/>
    <m/>
    <s v="491305,94"/>
    <s v="6320852,33"/>
    <n v="0"/>
    <n v="30.181000000000001"/>
    <n v="0"/>
  </r>
  <r>
    <n v="514"/>
    <x v="535"/>
    <s v=""/>
    <x v="1316"/>
    <n v="2018"/>
    <n v="15213140"/>
    <x v="224"/>
    <x v="533"/>
    <x v="528"/>
    <n v="7741"/>
    <s v="Frøstrup"/>
    <n v="787"/>
    <n v="235"/>
    <x v="202"/>
    <m/>
    <s v="FJ"/>
    <s v="Fjernvarmeværk"/>
    <n v="353000"/>
    <n v="350030"/>
    <x v="3"/>
    <x v="0"/>
    <s v="fvv"/>
    <d v="2007-10-01T00:00:00"/>
    <m/>
    <n v="6"/>
    <n v="0"/>
    <n v="6"/>
    <x v="3269"/>
    <n v="22.053000000000001"/>
    <n v="22.053000000000001"/>
    <n v="0"/>
    <n v="0"/>
    <n v="1"/>
    <n v="0"/>
    <n v="0"/>
    <x v="0"/>
    <x v="0"/>
    <m/>
    <m/>
    <m/>
    <m/>
    <m/>
    <m/>
    <m/>
    <m/>
    <m/>
    <m/>
    <n v="22.053000000000001"/>
    <m/>
    <m/>
    <m/>
    <m/>
    <m/>
    <m/>
    <m/>
    <s v="498967"/>
    <s v="6327725"/>
    <n v="0"/>
    <n v="22.053000000000001"/>
    <n v="0"/>
  </r>
  <r>
    <n v="525"/>
    <x v="536"/>
    <s v=""/>
    <x v="1317"/>
    <n v="2018"/>
    <n v="15234784"/>
    <x v="225"/>
    <x v="534"/>
    <x v="529"/>
    <n v="8832"/>
    <s v="Skals"/>
    <n v="791"/>
    <n v="248"/>
    <x v="203"/>
    <m/>
    <s v="DC"/>
    <s v="Decentralt værk"/>
    <n v="351100"/>
    <n v="350010"/>
    <x v="696"/>
    <x v="1"/>
    <s v="kvt"/>
    <d v="1992-01-01T00:00:00"/>
    <m/>
    <n v="1.78"/>
    <n v="0.74"/>
    <n v="1.04"/>
    <x v="3270"/>
    <n v="1.5804"/>
    <n v="1.5804"/>
    <n v="1.0871999999999999"/>
    <n v="1.0871999999999999"/>
    <n v="0.17622086133866841"/>
    <n v="0.82377913866133157"/>
    <n v="0"/>
    <x v="0"/>
    <x v="0"/>
    <m/>
    <m/>
    <m/>
    <m/>
    <m/>
    <m/>
    <n v="4.4841455999999997"/>
    <m/>
    <m/>
    <m/>
    <m/>
    <m/>
    <m/>
    <m/>
    <m/>
    <m/>
    <m/>
    <m/>
    <s v="521560"/>
    <s v="6276222"/>
    <n v="4.4841455999999997"/>
    <n v="0"/>
    <n v="0"/>
  </r>
  <r>
    <n v="525"/>
    <x v="536"/>
    <s v=""/>
    <x v="1318"/>
    <n v="2018"/>
    <n v="15234784"/>
    <x v="225"/>
    <x v="534"/>
    <x v="529"/>
    <n v="8832"/>
    <s v="Skals"/>
    <n v="791"/>
    <n v="248"/>
    <x v="203"/>
    <m/>
    <s v="DC"/>
    <s v="Decentralt værk"/>
    <n v="351100"/>
    <n v="350010"/>
    <x v="56"/>
    <x v="0"/>
    <s v="fvv"/>
    <d v="1991-10-15T00:00:00"/>
    <m/>
    <n v="1.111111"/>
    <n v="0"/>
    <n v="1"/>
    <x v="3271"/>
    <n v="0.33119999999999999"/>
    <n v="0.33119999999999999"/>
    <n v="0"/>
    <n v="0"/>
    <n v="1"/>
    <n v="0"/>
    <n v="0"/>
    <x v="0"/>
    <x v="0"/>
    <m/>
    <m/>
    <m/>
    <m/>
    <m/>
    <m/>
    <n v="0.3565584"/>
    <m/>
    <m/>
    <m/>
    <m/>
    <m/>
    <m/>
    <m/>
    <m/>
    <m/>
    <m/>
    <m/>
    <s v="521560"/>
    <s v="6276222"/>
    <n v="0.3565584"/>
    <n v="0"/>
    <n v="0"/>
  </r>
  <r>
    <n v="525"/>
    <x v="536"/>
    <s v=""/>
    <x v="1319"/>
    <n v="2018"/>
    <n v="15234784"/>
    <x v="225"/>
    <x v="534"/>
    <x v="529"/>
    <n v="8832"/>
    <s v="Skals"/>
    <n v="791"/>
    <n v="248"/>
    <x v="203"/>
    <m/>
    <s v="DC"/>
    <s v="Decentralt værk"/>
    <n v="351100"/>
    <n v="350010"/>
    <x v="184"/>
    <x v="0"/>
    <s v="fvv"/>
    <d v="2016-08-01T00:00:00"/>
    <m/>
    <n v="0.99"/>
    <n v="0"/>
    <n v="0.9"/>
    <x v="3272"/>
    <n v="14.8284"/>
    <n v="14.8284"/>
    <n v="0"/>
    <n v="0"/>
    <n v="1"/>
    <n v="0"/>
    <n v="0"/>
    <x v="0"/>
    <x v="0"/>
    <m/>
    <m/>
    <m/>
    <m/>
    <m/>
    <m/>
    <m/>
    <m/>
    <m/>
    <n v="15.8485"/>
    <m/>
    <m/>
    <m/>
    <m/>
    <m/>
    <m/>
    <m/>
    <m/>
    <s v="521560"/>
    <s v="6276222"/>
    <n v="0"/>
    <n v="15.8485"/>
    <n v="0"/>
  </r>
  <r>
    <n v="528"/>
    <x v="537"/>
    <s v=""/>
    <x v="1320"/>
    <n v="2018"/>
    <n v="26696348"/>
    <x v="226"/>
    <x v="535"/>
    <x v="530"/>
    <n v="3700"/>
    <s v="Rønne"/>
    <n v="400"/>
    <n v="68"/>
    <x v="204"/>
    <m/>
    <s v="ER"/>
    <s v="Erhvervsværk"/>
    <n v="381100"/>
    <n v="383900"/>
    <x v="296"/>
    <x v="0"/>
    <s v="pvp"/>
    <d v="1991-01-01T00:00:00"/>
    <m/>
    <n v="7.8"/>
    <n v="0"/>
    <n v="7"/>
    <x v="3273"/>
    <n v="184.99100000000001"/>
    <n v="177.52500000000001"/>
    <n v="0"/>
    <n v="0"/>
    <n v="0.95964127984604652"/>
    <n v="0"/>
    <n v="4.0358720153953476E-2"/>
    <x v="0"/>
    <x v="0"/>
    <m/>
    <m/>
    <m/>
    <m/>
    <m/>
    <m/>
    <m/>
    <n v="213.56879999999998"/>
    <m/>
    <m/>
    <m/>
    <m/>
    <m/>
    <m/>
    <m/>
    <m/>
    <m/>
    <m/>
    <s v="865520"/>
    <s v="6123121"/>
    <n v="96.105959999999996"/>
    <n v="117.46284"/>
    <n v="0"/>
  </r>
  <r>
    <n v="542"/>
    <x v="538"/>
    <s v=""/>
    <x v="1321"/>
    <n v="2018"/>
    <n v="12762038"/>
    <x v="227"/>
    <x v="536"/>
    <x v="531"/>
    <n v="6200"/>
    <s v="Aabenraa"/>
    <n v="580"/>
    <n v="118"/>
    <x v="205"/>
    <m/>
    <s v="FJ"/>
    <s v="Fjernvarmeværk"/>
    <n v="353000"/>
    <n v="350030"/>
    <x v="697"/>
    <x v="0"/>
    <s v="fvv"/>
    <d v="1989-12-09T00:00:00"/>
    <m/>
    <n v="4"/>
    <n v="0"/>
    <n v="4"/>
    <x v="3274"/>
    <n v="25.534800000000001"/>
    <n v="25.534800000000001"/>
    <n v="0"/>
    <n v="0"/>
    <n v="1"/>
    <n v="0"/>
    <n v="0"/>
    <x v="0"/>
    <x v="0"/>
    <m/>
    <m/>
    <m/>
    <m/>
    <m/>
    <m/>
    <m/>
    <m/>
    <m/>
    <n v="25.708500000000001"/>
    <m/>
    <m/>
    <m/>
    <m/>
    <m/>
    <m/>
    <m/>
    <m/>
    <s v="529718"/>
    <s v="6104345"/>
    <n v="0"/>
    <n v="25.708500000000001"/>
    <n v="0"/>
  </r>
  <r>
    <n v="542"/>
    <x v="538"/>
    <s v=""/>
    <x v="1322"/>
    <n v="2018"/>
    <n v="12762038"/>
    <x v="227"/>
    <x v="536"/>
    <x v="531"/>
    <n v="6200"/>
    <s v="Aabenraa"/>
    <n v="580"/>
    <n v="118"/>
    <x v="205"/>
    <m/>
    <s v="FJ"/>
    <s v="Fjernvarmeværk"/>
    <n v="353000"/>
    <n v="350030"/>
    <x v="69"/>
    <x v="0"/>
    <s v="fvv"/>
    <d v="1989-10-17T00:00:00"/>
    <m/>
    <n v="4"/>
    <n v="0"/>
    <n v="4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29718"/>
    <s v="6104345"/>
    <n v="0"/>
    <n v="0"/>
    <n v="0"/>
  </r>
  <r>
    <n v="542"/>
    <x v="538"/>
    <s v=""/>
    <x v="1323"/>
    <n v="2018"/>
    <n v="12762038"/>
    <x v="227"/>
    <x v="536"/>
    <x v="531"/>
    <n v="6200"/>
    <s v="Aabenraa"/>
    <n v="580"/>
    <n v="118"/>
    <x v="205"/>
    <m/>
    <s v="FJ"/>
    <s v="Fjernvarmeværk"/>
    <n v="353000"/>
    <n v="350030"/>
    <x v="3"/>
    <x v="0"/>
    <s v="fvv"/>
    <d v="2001-01-01T00:00:00"/>
    <m/>
    <n v="1.75"/>
    <n v="0"/>
    <n v="1.75"/>
    <x v="21"/>
    <n v="0"/>
    <n v="0"/>
    <n v="0"/>
    <n v="0"/>
    <n v="1"/>
    <n v="0"/>
    <n v="0"/>
    <x v="0"/>
    <x v="0"/>
    <m/>
    <m/>
    <m/>
    <m/>
    <m/>
    <m/>
    <m/>
    <m/>
    <m/>
    <m/>
    <m/>
    <n v="0"/>
    <m/>
    <m/>
    <m/>
    <m/>
    <m/>
    <m/>
    <s v="529718"/>
    <s v="6104345"/>
    <n v="0"/>
    <n v="0"/>
    <n v="0"/>
  </r>
  <r>
    <n v="542"/>
    <x v="538"/>
    <s v=""/>
    <x v="1324"/>
    <n v="2018"/>
    <n v="12762038"/>
    <x v="227"/>
    <x v="536"/>
    <x v="531"/>
    <n v="6200"/>
    <s v="Aabenraa"/>
    <n v="580"/>
    <n v="118"/>
    <x v="205"/>
    <m/>
    <s v="FJ"/>
    <s v="Fjernvarmeværk"/>
    <n v="353000"/>
    <n v="350030"/>
    <x v="698"/>
    <x v="0"/>
    <s v="fvv"/>
    <d v="2015-06-15T00:00:00"/>
    <m/>
    <n v="5.5"/>
    <n v="0"/>
    <n v="5.5"/>
    <x v="3275"/>
    <n v="46.148400000000002"/>
    <n v="46.148400000000002"/>
    <n v="0"/>
    <n v="0"/>
    <n v="1"/>
    <n v="0"/>
    <n v="0"/>
    <x v="0"/>
    <x v="0"/>
    <m/>
    <m/>
    <m/>
    <m/>
    <m/>
    <m/>
    <m/>
    <m/>
    <m/>
    <n v="46.820500000000003"/>
    <m/>
    <m/>
    <m/>
    <m/>
    <m/>
    <m/>
    <m/>
    <m/>
    <s v="529718"/>
    <s v="6104345"/>
    <n v="0"/>
    <n v="46.820500000000003"/>
    <n v="0"/>
  </r>
  <r>
    <n v="543"/>
    <x v="539"/>
    <s v=""/>
    <x v="1325"/>
    <n v="2018"/>
    <n v="16256234"/>
    <x v="228"/>
    <x v="537"/>
    <x v="532"/>
    <n v="8930"/>
    <s v="Randers NØ"/>
    <n v="730"/>
    <n v="216"/>
    <x v="206"/>
    <m/>
    <s v="DC"/>
    <s v="Decentralt værk"/>
    <n v="351100"/>
    <n v="350010"/>
    <x v="699"/>
    <x v="1"/>
    <s v="kvt"/>
    <d v="1993-01-01T00:00:00"/>
    <m/>
    <n v="3.3"/>
    <n v="1.33"/>
    <n v="1.58"/>
    <x v="3276"/>
    <n v="0.1008"/>
    <n v="0.1008"/>
    <n v="7.1999999999999995E-2"/>
    <n v="6.8400000000000002E-2"/>
    <n v="0.29318757722351368"/>
    <n v="0.70681242277648626"/>
    <n v="0"/>
    <x v="0"/>
    <x v="0"/>
    <m/>
    <m/>
    <m/>
    <m/>
    <m/>
    <m/>
    <n v="0.17190360000000002"/>
    <m/>
    <m/>
    <m/>
    <m/>
    <m/>
    <m/>
    <m/>
    <m/>
    <m/>
    <m/>
    <m/>
    <s v="574553"/>
    <s v="6264469,99"/>
    <n v="0.17190360000000002"/>
    <n v="0"/>
    <n v="0"/>
  </r>
  <r>
    <n v="543"/>
    <x v="539"/>
    <s v=""/>
    <x v="1326"/>
    <n v="2018"/>
    <n v="16256234"/>
    <x v="228"/>
    <x v="537"/>
    <x v="532"/>
    <n v="8930"/>
    <s v="Randers NØ"/>
    <n v="730"/>
    <n v="216"/>
    <x v="206"/>
    <m/>
    <s v="DC"/>
    <s v="Decentralt værk"/>
    <n v="351100"/>
    <n v="350010"/>
    <x v="123"/>
    <x v="0"/>
    <s v="fvv"/>
    <d v="1993-01-01T00:00:00"/>
    <m/>
    <n v="1.1000000000000001"/>
    <n v="0"/>
    <n v="1.1599999999999999"/>
    <x v="3277"/>
    <n v="6.8183999999999996"/>
    <n v="6.7464000000000004"/>
    <n v="0"/>
    <n v="0"/>
    <n v="1"/>
    <n v="0"/>
    <n v="0"/>
    <x v="0"/>
    <x v="0"/>
    <m/>
    <m/>
    <m/>
    <m/>
    <m/>
    <m/>
    <n v="6.2578296"/>
    <m/>
    <m/>
    <m/>
    <m/>
    <m/>
    <m/>
    <m/>
    <m/>
    <m/>
    <m/>
    <m/>
    <s v="574553"/>
    <s v="6264469,99"/>
    <n v="6.2578296"/>
    <n v="0"/>
    <n v="0"/>
  </r>
  <r>
    <n v="543"/>
    <x v="539"/>
    <s v=""/>
    <x v="1327"/>
    <n v="2018"/>
    <n v="16256234"/>
    <x v="228"/>
    <x v="537"/>
    <x v="532"/>
    <n v="8930"/>
    <s v="Randers NØ"/>
    <n v="730"/>
    <n v="216"/>
    <x v="206"/>
    <m/>
    <s v="DC"/>
    <s v="Decentralt værk"/>
    <n v="351100"/>
    <n v="350010"/>
    <x v="700"/>
    <x v="0"/>
    <s v="fvv"/>
    <d v="2014-09-01T00:00:00"/>
    <m/>
    <n v="1"/>
    <n v="0"/>
    <n v="0.92"/>
    <x v="3278"/>
    <n v="15.9156"/>
    <n v="15.8436"/>
    <n v="0"/>
    <n v="0"/>
    <n v="1"/>
    <n v="0"/>
    <n v="0"/>
    <x v="0"/>
    <x v="0"/>
    <m/>
    <m/>
    <m/>
    <m/>
    <m/>
    <m/>
    <m/>
    <m/>
    <m/>
    <n v="16.747499999999999"/>
    <m/>
    <m/>
    <m/>
    <m/>
    <m/>
    <m/>
    <m/>
    <m/>
    <s v="574553"/>
    <s v="6264469,99"/>
    <n v="0"/>
    <n v="16.747499999999999"/>
    <n v="0"/>
  </r>
  <r>
    <n v="545"/>
    <x v="540"/>
    <s v=""/>
    <x v="1328"/>
    <n v="2018"/>
    <n v="11826687"/>
    <x v="229"/>
    <x v="538"/>
    <x v="533"/>
    <n v="6760"/>
    <s v="Ribe"/>
    <n v="561"/>
    <n v="133"/>
    <x v="129"/>
    <m/>
    <s v="ER"/>
    <s v="Erhvervsværk"/>
    <n v="162400"/>
    <n v="160000"/>
    <x v="701"/>
    <x v="0"/>
    <s v="pvp"/>
    <d v="2012-01-01T00:00:00"/>
    <m/>
    <n v="3.5"/>
    <n v="0"/>
    <n v="3"/>
    <x v="3279"/>
    <n v="33.2928"/>
    <n v="21.430800000000001"/>
    <n v="0"/>
    <n v="0"/>
    <n v="0.64370674740484435"/>
    <n v="0"/>
    <n v="0.35629325259515565"/>
    <x v="0"/>
    <x v="0"/>
    <m/>
    <m/>
    <m/>
    <m/>
    <m/>
    <m/>
    <m/>
    <m/>
    <m/>
    <m/>
    <m/>
    <n v="37.823099999999997"/>
    <m/>
    <m/>
    <m/>
    <m/>
    <m/>
    <m/>
    <s v="484526"/>
    <s v="6131328"/>
    <n v="0"/>
    <n v="37.823099999999997"/>
    <n v="0"/>
  </r>
  <r>
    <n v="551"/>
    <x v="541"/>
    <s v=""/>
    <x v="1329"/>
    <n v="2018"/>
    <n v="16091308"/>
    <x v="230"/>
    <x v="539"/>
    <x v="534"/>
    <n v="8870"/>
    <s v="Langå"/>
    <n v="710"/>
    <n v="208"/>
    <x v="207"/>
    <m/>
    <s v="DC"/>
    <s v="Decentralt værk"/>
    <n v="351100"/>
    <n v="350010"/>
    <x v="56"/>
    <x v="0"/>
    <s v="fvv"/>
    <d v="1993-01-01T00:00:00"/>
    <m/>
    <n v="2.77"/>
    <n v="0"/>
    <n v="2.5"/>
    <x v="3280"/>
    <n v="4.3487999999999998"/>
    <n v="4.3487999999999998"/>
    <n v="0"/>
    <n v="0"/>
    <n v="1"/>
    <n v="0"/>
    <n v="0"/>
    <x v="0"/>
    <x v="0"/>
    <m/>
    <m/>
    <m/>
    <m/>
    <m/>
    <m/>
    <n v="5.1636023999999994"/>
    <m/>
    <m/>
    <m/>
    <m/>
    <m/>
    <m/>
    <m/>
    <m/>
    <m/>
    <m/>
    <m/>
    <s v="557013"/>
    <s v="6246446"/>
    <n v="5.1636023999999994"/>
    <n v="0"/>
    <n v="0"/>
  </r>
  <r>
    <n v="551"/>
    <x v="541"/>
    <s v=""/>
    <x v="1330"/>
    <n v="2018"/>
    <n v="16091308"/>
    <x v="230"/>
    <x v="539"/>
    <x v="534"/>
    <n v="8870"/>
    <s v="Langå"/>
    <n v="710"/>
    <n v="208"/>
    <x v="207"/>
    <m/>
    <s v="DC"/>
    <s v="Decentralt værk"/>
    <n v="351100"/>
    <n v="350010"/>
    <x v="1"/>
    <x v="1"/>
    <s v="kvt"/>
    <d v="2006-06-01T00:00:00"/>
    <m/>
    <n v="4.4000000000000004"/>
    <n v="1.8"/>
    <n v="2.2999999999999998"/>
    <x v="3281"/>
    <n v="12.042"/>
    <n v="12.042"/>
    <n v="9.8783999999999992"/>
    <n v="9.8783999999999992"/>
    <n v="0.24608996519427129"/>
    <n v="0.75391003480572871"/>
    <n v="0"/>
    <x v="0"/>
    <x v="0"/>
    <m/>
    <m/>
    <m/>
    <m/>
    <m/>
    <m/>
    <n v="24.466661999999999"/>
    <m/>
    <m/>
    <m/>
    <m/>
    <m/>
    <m/>
    <m/>
    <m/>
    <m/>
    <m/>
    <m/>
    <s v="557013"/>
    <s v="6246446"/>
    <n v="24.466661999999999"/>
    <n v="0"/>
    <n v="0"/>
  </r>
  <r>
    <n v="552"/>
    <x v="542"/>
    <s v=""/>
    <x v="1331"/>
    <n v="2018"/>
    <n v="15608943"/>
    <x v="231"/>
    <x v="540"/>
    <x v="535"/>
    <n v="9575"/>
    <s v="Terndrup"/>
    <n v="840"/>
    <n v="320"/>
    <x v="208"/>
    <m/>
    <s v="FJ"/>
    <s v="Fjernvarmeværk"/>
    <n v="353000"/>
    <n v="350030"/>
    <x v="184"/>
    <x v="0"/>
    <s v="fvv"/>
    <d v="2012-01-01T00:00:00"/>
    <m/>
    <n v="4"/>
    <n v="0"/>
    <n v="4"/>
    <x v="3282"/>
    <n v="11.965680000000001"/>
    <n v="11.929679999999999"/>
    <n v="0"/>
    <n v="0"/>
    <n v="1"/>
    <n v="0"/>
    <n v="0"/>
    <x v="0"/>
    <x v="0"/>
    <m/>
    <m/>
    <m/>
    <m/>
    <m/>
    <m/>
    <m/>
    <m/>
    <m/>
    <n v="13.423259"/>
    <m/>
    <m/>
    <m/>
    <m/>
    <m/>
    <m/>
    <m/>
    <m/>
    <s v="564830,85"/>
    <s v="6296194,71"/>
    <n v="0"/>
    <n v="13.423259"/>
    <n v="0"/>
  </r>
  <r>
    <n v="552"/>
    <x v="542"/>
    <s v=""/>
    <x v="1332"/>
    <n v="2018"/>
    <n v="15608943"/>
    <x v="231"/>
    <x v="540"/>
    <x v="535"/>
    <n v="9575"/>
    <s v="Terndrup"/>
    <n v="840"/>
    <n v="320"/>
    <x v="208"/>
    <m/>
    <s v="FJ"/>
    <s v="Fjernvarmeværk"/>
    <n v="353000"/>
    <n v="350030"/>
    <x v="69"/>
    <x v="0"/>
    <s v="fvv"/>
    <d v="2012-01-01T00:00:00"/>
    <m/>
    <n v="6.3"/>
    <n v="0"/>
    <n v="6.3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64830,85"/>
    <s v="6296194,71"/>
    <n v="0"/>
    <n v="0"/>
    <n v="0"/>
  </r>
  <r>
    <n v="552"/>
    <x v="542"/>
    <s v=""/>
    <x v="1333"/>
    <n v="2018"/>
    <n v="15608943"/>
    <x v="231"/>
    <x v="540"/>
    <x v="535"/>
    <n v="9575"/>
    <s v="Terndrup"/>
    <n v="840"/>
    <n v="320"/>
    <x v="208"/>
    <m/>
    <s v="FJ"/>
    <s v="Fjernvarmeværk"/>
    <n v="353000"/>
    <n v="350030"/>
    <x v="184"/>
    <x v="0"/>
    <s v="fvv"/>
    <d v="2012-01-01T00:00:00"/>
    <m/>
    <n v="6.3"/>
    <n v="0"/>
    <n v="6.3"/>
    <x v="3283"/>
    <n v="55.209240000000001"/>
    <n v="54.920520000000003"/>
    <n v="0"/>
    <n v="0"/>
    <n v="1"/>
    <n v="0"/>
    <n v="0"/>
    <x v="0"/>
    <x v="0"/>
    <m/>
    <m/>
    <m/>
    <m/>
    <m/>
    <m/>
    <m/>
    <m/>
    <m/>
    <n v="64.9982945"/>
    <m/>
    <m/>
    <m/>
    <m/>
    <m/>
    <m/>
    <m/>
    <m/>
    <s v="564830,85"/>
    <s v="6296194,71"/>
    <n v="0"/>
    <n v="64.9982945"/>
    <n v="0"/>
  </r>
  <r>
    <n v="553"/>
    <x v="543"/>
    <s v=""/>
    <x v="1334"/>
    <n v="2018"/>
    <n v="16016438"/>
    <x v="232"/>
    <x v="541"/>
    <x v="103"/>
    <n v="7673"/>
    <s v="Harboøre"/>
    <n v="665"/>
    <n v="185"/>
    <x v="209"/>
    <m/>
    <s v="DC"/>
    <s v="Decentralt værk"/>
    <n v="353000"/>
    <n v="350030"/>
    <x v="69"/>
    <x v="0"/>
    <s v="fvv"/>
    <d v="1992-01-01T00:00:00"/>
    <m/>
    <n v="5"/>
    <n v="0"/>
    <n v="4.5"/>
    <x v="3284"/>
    <n v="10.4472"/>
    <n v="10.4472"/>
    <n v="0"/>
    <n v="0"/>
    <n v="1"/>
    <n v="0"/>
    <n v="0"/>
    <x v="0"/>
    <x v="0"/>
    <m/>
    <m/>
    <m/>
    <m/>
    <m/>
    <m/>
    <m/>
    <m/>
    <m/>
    <m/>
    <m/>
    <m/>
    <m/>
    <n v="11.44209"/>
    <m/>
    <m/>
    <m/>
    <m/>
    <s v="449805,21"/>
    <s v="6274249,42"/>
    <n v="0"/>
    <n v="11.44209"/>
    <n v="0"/>
  </r>
  <r>
    <n v="553"/>
    <x v="543"/>
    <s v=""/>
    <x v="1335"/>
    <n v="2018"/>
    <n v="16016438"/>
    <x v="232"/>
    <x v="541"/>
    <x v="103"/>
    <n v="7673"/>
    <s v="Harboøre"/>
    <n v="665"/>
    <n v="185"/>
    <x v="209"/>
    <m/>
    <s v="DC"/>
    <s v="Decentralt værk"/>
    <n v="353000"/>
    <n v="350030"/>
    <x v="702"/>
    <x v="9"/>
    <s v="kvt"/>
    <d v="1993-01-01T00:00:00"/>
    <m/>
    <n v="4"/>
    <n v="1"/>
    <n v="2.5"/>
    <x v="3285"/>
    <n v="59.403599999999997"/>
    <n v="57.545999999999999"/>
    <n v="19.010159999999999"/>
    <n v="19.010159999999999"/>
    <n v="0.33448750807099287"/>
    <n v="0.66551249192900719"/>
    <n v="0"/>
    <x v="0"/>
    <x v="0"/>
    <m/>
    <m/>
    <m/>
    <n v="1.7935E-2"/>
    <m/>
    <m/>
    <m/>
    <m/>
    <m/>
    <m/>
    <n v="88.78"/>
    <m/>
    <m/>
    <m/>
    <m/>
    <m/>
    <m/>
    <m/>
    <s v="449805,21"/>
    <s v="6274249,42"/>
    <n v="1.7935E-2"/>
    <n v="88.78"/>
    <n v="0"/>
  </r>
  <r>
    <n v="557"/>
    <x v="544"/>
    <s v=""/>
    <x v="1336"/>
    <n v="2018"/>
    <n v="16408530"/>
    <x v="233"/>
    <x v="542"/>
    <x v="536"/>
    <n v="4261"/>
    <s v="Dalmose"/>
    <n v="330"/>
    <n v="337"/>
    <x v="210"/>
    <m/>
    <s v="DC"/>
    <s v="Decentralt værk"/>
    <n v="351100"/>
    <n v="350010"/>
    <x v="703"/>
    <x v="1"/>
    <s v="kvt"/>
    <d v="1992-06-01T00:00:00"/>
    <m/>
    <n v="2.2400000000000002"/>
    <n v="0.76"/>
    <n v="1.21"/>
    <x v="3286"/>
    <n v="2.3911199999999999"/>
    <n v="2.3911199999999999"/>
    <n v="1.7567999999999999"/>
    <n v="1.7567999999999999"/>
    <n v="0.23671026193512243"/>
    <n v="0.76328973806487754"/>
    <n v="0"/>
    <x v="0"/>
    <x v="0"/>
    <m/>
    <m/>
    <m/>
    <m/>
    <m/>
    <m/>
    <n v="1.0403316"/>
    <m/>
    <n v="4.0103999999999997"/>
    <m/>
    <m/>
    <m/>
    <m/>
    <m/>
    <m/>
    <m/>
    <m/>
    <m/>
    <s v="653871,14"/>
    <s v="6130272,98"/>
    <n v="1.0403316"/>
    <n v="4.0103999999999997"/>
    <n v="0"/>
  </r>
  <r>
    <n v="557"/>
    <x v="544"/>
    <s v=""/>
    <x v="1337"/>
    <n v="2018"/>
    <n v="16408530"/>
    <x v="233"/>
    <x v="542"/>
    <x v="536"/>
    <n v="4261"/>
    <s v="Dalmose"/>
    <n v="330"/>
    <n v="337"/>
    <x v="210"/>
    <m/>
    <s v="DC"/>
    <s v="Decentralt værk"/>
    <n v="351100"/>
    <n v="350010"/>
    <x v="56"/>
    <x v="0"/>
    <s v="fvv"/>
    <d v="1993-08-04T00:00:00"/>
    <m/>
    <n v="4.2"/>
    <n v="0"/>
    <n v="4"/>
    <x v="3287"/>
    <n v="0.51480000000000004"/>
    <n v="0.51480000000000004"/>
    <n v="0"/>
    <n v="0"/>
    <n v="1"/>
    <n v="0"/>
    <n v="0"/>
    <x v="0"/>
    <x v="0"/>
    <m/>
    <m/>
    <m/>
    <m/>
    <m/>
    <m/>
    <n v="0.27078479999999999"/>
    <m/>
    <n v="0.28799999999999998"/>
    <m/>
    <m/>
    <m/>
    <m/>
    <m/>
    <m/>
    <m/>
    <m/>
    <m/>
    <s v="653871,14"/>
    <s v="6130272,98"/>
    <n v="0.27078479999999999"/>
    <n v="0.28799999999999998"/>
    <n v="0"/>
  </r>
  <r>
    <n v="557"/>
    <x v="544"/>
    <s v=""/>
    <x v="1338"/>
    <n v="2018"/>
    <n v="16408530"/>
    <x v="233"/>
    <x v="542"/>
    <x v="536"/>
    <n v="4261"/>
    <s v="Dalmose"/>
    <n v="330"/>
    <n v="337"/>
    <x v="210"/>
    <m/>
    <s v="DC"/>
    <s v="Decentralt værk"/>
    <n v="351100"/>
    <n v="350010"/>
    <x v="704"/>
    <x v="0"/>
    <s v="fvv"/>
    <d v="2004-01-14T00:00:00"/>
    <m/>
    <n v="1"/>
    <n v="0"/>
    <n v="0.93"/>
    <x v="3288"/>
    <n v="15.5808"/>
    <n v="15.5808"/>
    <n v="0"/>
    <n v="0"/>
    <n v="1"/>
    <n v="0"/>
    <n v="0"/>
    <x v="0"/>
    <x v="0"/>
    <m/>
    <m/>
    <m/>
    <m/>
    <m/>
    <m/>
    <m/>
    <m/>
    <m/>
    <m/>
    <m/>
    <m/>
    <n v="16.204999999999998"/>
    <m/>
    <m/>
    <m/>
    <m/>
    <m/>
    <s v="653871,14"/>
    <s v="6130272,98"/>
    <n v="0"/>
    <n v="16.204999999999998"/>
    <n v="0"/>
  </r>
  <r>
    <n v="557"/>
    <x v="544"/>
    <s v=""/>
    <x v="1339"/>
    <n v="2018"/>
    <n v="16408530"/>
    <x v="233"/>
    <x v="542"/>
    <x v="536"/>
    <n v="4261"/>
    <s v="Dalmose"/>
    <n v="330"/>
    <n v="337"/>
    <x v="210"/>
    <m/>
    <s v="DC"/>
    <s v="Decentralt værk"/>
    <n v="351100"/>
    <n v="350010"/>
    <x v="705"/>
    <x v="1"/>
    <s v="kvt"/>
    <d v="2010-11-10T00:00:00"/>
    <m/>
    <n v="5.24"/>
    <n v="2.2000000000000002"/>
    <n v="2.4"/>
    <x v="3289"/>
    <n v="50.817599999999999"/>
    <n v="27.2592"/>
    <n v="42.306227999999997"/>
    <n v="40.120668000000002"/>
    <n v="0.2425905981191839"/>
    <n v="0.75740940188081607"/>
    <n v="0"/>
    <x v="0"/>
    <x v="0"/>
    <m/>
    <m/>
    <m/>
    <m/>
    <m/>
    <m/>
    <n v="15.401826"/>
    <m/>
    <n v="89.337600000000009"/>
    <m/>
    <m/>
    <m/>
    <m/>
    <m/>
    <m/>
    <m/>
    <m/>
    <m/>
    <s v="653871,14"/>
    <s v="6130272,98"/>
    <n v="15.401826"/>
    <n v="89.337600000000009"/>
    <n v="0"/>
  </r>
  <r>
    <n v="557"/>
    <x v="544"/>
    <s v=""/>
    <x v="1340"/>
    <n v="2018"/>
    <n v="16408530"/>
    <x v="233"/>
    <x v="542"/>
    <x v="536"/>
    <n v="4261"/>
    <s v="Dalmose"/>
    <n v="330"/>
    <n v="337"/>
    <x v="210"/>
    <m/>
    <s v="DC"/>
    <s v="Decentralt værk"/>
    <n v="351100"/>
    <n v="350010"/>
    <x v="706"/>
    <x v="1"/>
    <s v="kvt"/>
    <d v="2014-12-01T00:00:00"/>
    <m/>
    <n v="2.843"/>
    <n v="1.194"/>
    <n v="1.45"/>
    <x v="3290"/>
    <n v="23.320799999999998"/>
    <n v="23.320799999999998"/>
    <n v="19.018799999999999"/>
    <n v="19.018799999999999"/>
    <n v="0.24708215729651384"/>
    <n v="0.75291784270348616"/>
    <n v="0"/>
    <x v="0"/>
    <x v="0"/>
    <m/>
    <m/>
    <m/>
    <m/>
    <m/>
    <m/>
    <m/>
    <m/>
    <n v="47.192399999999999"/>
    <m/>
    <m/>
    <m/>
    <m/>
    <m/>
    <m/>
    <m/>
    <m/>
    <m/>
    <s v="653871,14"/>
    <s v="6130272,98"/>
    <n v="0"/>
    <n v="47.192399999999999"/>
    <n v="0"/>
  </r>
  <r>
    <n v="559"/>
    <x v="545"/>
    <s v=""/>
    <x v="1341"/>
    <n v="2018"/>
    <n v="16893773"/>
    <x v="234"/>
    <x v="543"/>
    <x v="537"/>
    <n v="9640"/>
    <s v="Farsø"/>
    <n v="820"/>
    <n v="287"/>
    <x v="211"/>
    <m/>
    <s v="DC"/>
    <s v="Decentralt værk"/>
    <n v="351100"/>
    <n v="350010"/>
    <x v="5"/>
    <x v="1"/>
    <s v="kvt"/>
    <d v="1994-01-01T00:00:00"/>
    <m/>
    <n v="3.3"/>
    <n v="1.5"/>
    <n v="1.81"/>
    <x v="3291"/>
    <n v="0.54"/>
    <n v="0.54"/>
    <n v="0.4284"/>
    <n v="0.42480000000000001"/>
    <n v="0.24210573887443432"/>
    <n v="0.75789426112556568"/>
    <n v="0"/>
    <x v="0"/>
    <x v="0"/>
    <m/>
    <m/>
    <m/>
    <m/>
    <m/>
    <m/>
    <n v="1.1152152000000002"/>
    <m/>
    <m/>
    <m/>
    <m/>
    <m/>
    <m/>
    <m/>
    <m/>
    <m/>
    <m/>
    <m/>
    <s v="513119"/>
    <s v="6284489"/>
    <n v="1.1152152000000002"/>
    <n v="0"/>
    <n v="0"/>
  </r>
  <r>
    <n v="559"/>
    <x v="545"/>
    <s v=""/>
    <x v="1342"/>
    <n v="2018"/>
    <n v="16893773"/>
    <x v="234"/>
    <x v="543"/>
    <x v="537"/>
    <n v="9640"/>
    <s v="Farsø"/>
    <n v="820"/>
    <n v="287"/>
    <x v="211"/>
    <m/>
    <s v="DC"/>
    <s v="Decentralt værk"/>
    <n v="351100"/>
    <n v="350010"/>
    <x v="296"/>
    <x v="0"/>
    <s v="fvv"/>
    <d v="2012-01-01T00:00:00"/>
    <m/>
    <n v="2"/>
    <n v="0"/>
    <n v="2"/>
    <x v="3292"/>
    <n v="0.64800000000000002"/>
    <n v="0.64800000000000002"/>
    <n v="0"/>
    <n v="0"/>
    <n v="1"/>
    <n v="0"/>
    <n v="0"/>
    <x v="0"/>
    <x v="0"/>
    <m/>
    <m/>
    <m/>
    <m/>
    <m/>
    <m/>
    <n v="0.65066760000000001"/>
    <m/>
    <m/>
    <m/>
    <m/>
    <m/>
    <m/>
    <m/>
    <m/>
    <m/>
    <m/>
    <m/>
    <s v="513119"/>
    <s v="6284489"/>
    <n v="0.65066760000000001"/>
    <n v="0"/>
    <n v="0"/>
  </r>
  <r>
    <n v="559"/>
    <x v="545"/>
    <s v=""/>
    <x v="1343"/>
    <n v="2018"/>
    <n v="16893773"/>
    <x v="234"/>
    <x v="543"/>
    <x v="537"/>
    <n v="9640"/>
    <s v="Farsø"/>
    <n v="820"/>
    <n v="287"/>
    <x v="211"/>
    <m/>
    <s v="DC"/>
    <s v="Decentralt værk"/>
    <n v="351100"/>
    <n v="350010"/>
    <x v="3"/>
    <x v="0"/>
    <s v="fvv"/>
    <d v="2011-01-01T00:00:00"/>
    <m/>
    <n v="1.5"/>
    <n v="0"/>
    <n v="1.5"/>
    <x v="3293"/>
    <n v="28.396799999999999"/>
    <n v="28.396799999999999"/>
    <n v="0"/>
    <n v="0"/>
    <n v="1"/>
    <n v="0"/>
    <n v="0"/>
    <x v="0"/>
    <x v="0"/>
    <m/>
    <m/>
    <m/>
    <m/>
    <m/>
    <m/>
    <m/>
    <m/>
    <m/>
    <m/>
    <n v="27.082000000000001"/>
    <m/>
    <m/>
    <m/>
    <m/>
    <m/>
    <m/>
    <m/>
    <s v="513119"/>
    <s v="6284489"/>
    <n v="0"/>
    <n v="27.082000000000001"/>
    <n v="0"/>
  </r>
  <r>
    <n v="565"/>
    <x v="546"/>
    <s v=""/>
    <x v="1344"/>
    <n v="2018"/>
    <n v="69395015"/>
    <x v="235"/>
    <x v="544"/>
    <x v="538"/>
    <n v="7741"/>
    <s v="Frøstrup"/>
    <n v="787"/>
    <n v="235"/>
    <x v="202"/>
    <m/>
    <s v="ER"/>
    <s v="Erhvervsværk"/>
    <n v="162300"/>
    <n v="160000"/>
    <x v="707"/>
    <x v="0"/>
    <s v="pvp"/>
    <d v="1992-01-01T00:00:00"/>
    <m/>
    <n v="0.9"/>
    <n v="0"/>
    <n v="0.9"/>
    <x v="3294"/>
    <n v="11.164"/>
    <n v="3.6429999999999998"/>
    <n v="0"/>
    <n v="0"/>
    <n v="0.326316732353995"/>
    <n v="0"/>
    <n v="0.67368326764600495"/>
    <x v="0"/>
    <x v="0"/>
    <m/>
    <m/>
    <m/>
    <m/>
    <m/>
    <m/>
    <m/>
    <m/>
    <m/>
    <m/>
    <m/>
    <n v="11.157299999999999"/>
    <m/>
    <m/>
    <m/>
    <m/>
    <m/>
    <m/>
    <s v="499029,94"/>
    <s v="6327463,33"/>
    <n v="0"/>
    <n v="11.157299999999999"/>
    <n v="0"/>
  </r>
  <r>
    <n v="571"/>
    <x v="547"/>
    <s v=""/>
    <x v="1345"/>
    <n v="2018"/>
    <n v="22340417"/>
    <x v="236"/>
    <x v="545"/>
    <x v="539"/>
    <n v="2650"/>
    <s v="Hvidovre"/>
    <n v="167"/>
    <n v="2"/>
    <x v="5"/>
    <n v="1"/>
    <s v="FJ"/>
    <s v="Fjernvarmeværk"/>
    <n v="353000"/>
    <n v="350030"/>
    <x v="708"/>
    <x v="0"/>
    <s v="fvv"/>
    <d v="1973-06-01T00:00:00"/>
    <m/>
    <n v="20"/>
    <n v="0"/>
    <n v="18"/>
    <x v="3295"/>
    <n v="1.256"/>
    <n v="1.256"/>
    <n v="0"/>
    <n v="0"/>
    <n v="1"/>
    <n v="0"/>
    <n v="0"/>
    <x v="0"/>
    <x v="0"/>
    <m/>
    <n v="1.350393"/>
    <m/>
    <m/>
    <m/>
    <m/>
    <m/>
    <m/>
    <m/>
    <m/>
    <m/>
    <m/>
    <m/>
    <m/>
    <m/>
    <m/>
    <m/>
    <m/>
    <s v="718564,27"/>
    <s v="6168454,67"/>
    <n v="1.350393"/>
    <n v="0"/>
    <n v="0"/>
  </r>
  <r>
    <n v="571"/>
    <x v="547"/>
    <s v=""/>
    <x v="1346"/>
    <n v="2018"/>
    <n v="22340417"/>
    <x v="236"/>
    <x v="545"/>
    <x v="539"/>
    <n v="2650"/>
    <s v="Hvidovre"/>
    <n v="167"/>
    <n v="2"/>
    <x v="5"/>
    <n v="1"/>
    <s v="FJ"/>
    <s v="Fjernvarmeværk"/>
    <n v="353000"/>
    <n v="350030"/>
    <x v="709"/>
    <x v="0"/>
    <s v="fvv"/>
    <d v="2000-08-01T00:00:00"/>
    <m/>
    <n v="21"/>
    <n v="0"/>
    <n v="19"/>
    <x v="3296"/>
    <n v="17.346"/>
    <n v="17.346"/>
    <n v="0"/>
    <n v="0"/>
    <n v="1"/>
    <n v="0"/>
    <n v="0"/>
    <x v="0"/>
    <x v="0"/>
    <m/>
    <n v="18.652333800000001"/>
    <m/>
    <m/>
    <m/>
    <m/>
    <m/>
    <m/>
    <m/>
    <m/>
    <m/>
    <m/>
    <m/>
    <m/>
    <m/>
    <m/>
    <m/>
    <m/>
    <s v="718564,27"/>
    <s v="6168454,67"/>
    <n v="18.652333800000001"/>
    <n v="0"/>
    <n v="0"/>
  </r>
  <r>
    <n v="571"/>
    <x v="547"/>
    <s v=""/>
    <x v="1347"/>
    <n v="2018"/>
    <n v="22340417"/>
    <x v="236"/>
    <x v="545"/>
    <x v="539"/>
    <n v="2650"/>
    <s v="Hvidovre"/>
    <n v="167"/>
    <n v="2"/>
    <x v="5"/>
    <n v="1"/>
    <s v="FJ"/>
    <s v="Fjernvarmeværk"/>
    <n v="353000"/>
    <n v="350030"/>
    <x v="39"/>
    <x v="5"/>
    <s v="kvt"/>
    <d v="1991-08-01T00:00:00"/>
    <m/>
    <n v="0.1"/>
    <n v="0"/>
    <n v="0"/>
    <x v="3297"/>
    <n v="0"/>
    <n v="0"/>
    <n v="0"/>
    <n v="0"/>
    <n v="1"/>
    <n v="0"/>
    <n v="0"/>
    <x v="0"/>
    <x v="0"/>
    <m/>
    <m/>
    <m/>
    <n v="1.0043599999999999E-3"/>
    <m/>
    <m/>
    <m/>
    <m/>
    <m/>
    <m/>
    <m/>
    <m/>
    <m/>
    <m/>
    <m/>
    <m/>
    <m/>
    <m/>
    <s v="718564,27"/>
    <s v="6168454,67"/>
    <n v="1.0043599999999999E-3"/>
    <n v="0"/>
    <n v="0"/>
  </r>
  <r>
    <n v="571"/>
    <x v="547"/>
    <s v=""/>
    <x v="1348"/>
    <n v="2018"/>
    <n v="22340417"/>
    <x v="236"/>
    <x v="545"/>
    <x v="539"/>
    <n v="2650"/>
    <s v="Hvidovre"/>
    <n v="167"/>
    <n v="2"/>
    <x v="5"/>
    <n v="1"/>
    <s v="FJ"/>
    <s v="Fjernvarmeværk"/>
    <n v="353000"/>
    <n v="350030"/>
    <x v="710"/>
    <x v="0"/>
    <s v="fvv"/>
    <d v="1987-08-01T00:00:00"/>
    <m/>
    <n v="20"/>
    <n v="0"/>
    <n v="19"/>
    <x v="3298"/>
    <n v="93.444000000000003"/>
    <n v="93.444000000000003"/>
    <n v="0"/>
    <n v="0"/>
    <n v="1"/>
    <n v="0"/>
    <n v="0"/>
    <x v="0"/>
    <x v="0"/>
    <m/>
    <n v="100.47659685000001"/>
    <m/>
    <m/>
    <m/>
    <m/>
    <m/>
    <m/>
    <m/>
    <m/>
    <m/>
    <m/>
    <m/>
    <m/>
    <m/>
    <m/>
    <m/>
    <m/>
    <s v="718564,27"/>
    <s v="6168454,67"/>
    <n v="100.47659685000001"/>
    <n v="0"/>
    <n v="0"/>
  </r>
  <r>
    <n v="578"/>
    <x v="548"/>
    <s v=""/>
    <x v="1349"/>
    <n v="2018"/>
    <n v="27253598"/>
    <x v="237"/>
    <x v="546"/>
    <x v="540"/>
    <n v="2670"/>
    <s v="Greve"/>
    <n v="253"/>
    <n v="2"/>
    <x v="5"/>
    <m/>
    <s v="FJ"/>
    <s v="Fjernvarmeværk"/>
    <n v="353000"/>
    <n v="350030"/>
    <x v="711"/>
    <x v="0"/>
    <s v="fvv"/>
    <d v="1969-01-01T00:00:00"/>
    <d v="2018-12-31T00:00:00"/>
    <n v="5"/>
    <n v="0"/>
    <n v="4.5999999999999996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706509,81"/>
    <s v="6163863,14"/>
    <n v="0"/>
    <n v="0"/>
    <n v="0"/>
  </r>
  <r>
    <n v="585"/>
    <x v="549"/>
    <s v=""/>
    <x v="1350"/>
    <n v="2018"/>
    <n v="14870946"/>
    <x v="238"/>
    <x v="547"/>
    <x v="541"/>
    <n v="4952"/>
    <s v="Stokkemarke"/>
    <n v="360"/>
    <n v="47"/>
    <x v="212"/>
    <m/>
    <s v="ER"/>
    <s v="Erhvervsværk"/>
    <n v="11100"/>
    <n v="10000"/>
    <x v="712"/>
    <x v="0"/>
    <s v="pvp"/>
    <d v="2009-11-30T00:00:00"/>
    <d v="2019-11-30T00:00:00"/>
    <n v="2.5"/>
    <n v="0"/>
    <n v="2.5"/>
    <x v="3299"/>
    <n v="20.606400000000001"/>
    <n v="18.36"/>
    <n v="0"/>
    <n v="0"/>
    <n v="0.89098532494758909"/>
    <n v="0"/>
    <n v="0.10901467505241091"/>
    <x v="0"/>
    <x v="0"/>
    <m/>
    <m/>
    <m/>
    <m/>
    <m/>
    <m/>
    <m/>
    <m/>
    <m/>
    <n v="23.6495"/>
    <m/>
    <m/>
    <m/>
    <m/>
    <m/>
    <m/>
    <m/>
    <m/>
    <s v="651945,61"/>
    <s v="6079191,47"/>
    <n v="0"/>
    <n v="23.6495"/>
    <n v="0"/>
  </r>
  <r>
    <n v="589"/>
    <x v="550"/>
    <s v=""/>
    <x v="1351"/>
    <n v="2018"/>
    <n v="21430277"/>
    <x v="239"/>
    <x v="548"/>
    <x v="542"/>
    <n v="8585"/>
    <s v="Glesborg"/>
    <n v="707"/>
    <n v="360"/>
    <x v="213"/>
    <m/>
    <s v="FJ"/>
    <s v="Fjernvarmeværk"/>
    <n v="353000"/>
    <n v="350030"/>
    <x v="713"/>
    <x v="0"/>
    <s v="fvv"/>
    <d v="2013-10-01T00:00:00"/>
    <m/>
    <n v="2.5"/>
    <n v="0"/>
    <n v="2.5"/>
    <x v="3300"/>
    <n v="23.749199999999998"/>
    <n v="23.749199999999998"/>
    <n v="0"/>
    <n v="0"/>
    <n v="1"/>
    <n v="0"/>
    <n v="0"/>
    <x v="0"/>
    <x v="0"/>
    <m/>
    <m/>
    <m/>
    <m/>
    <m/>
    <m/>
    <m/>
    <m/>
    <m/>
    <m/>
    <n v="21.445799999999998"/>
    <m/>
    <m/>
    <m/>
    <m/>
    <m/>
    <m/>
    <m/>
    <s v="607267"/>
    <s v="6260221"/>
    <n v="0"/>
    <n v="21.445799999999998"/>
    <n v="0"/>
  </r>
  <r>
    <n v="589"/>
    <x v="550"/>
    <s v=""/>
    <x v="1352"/>
    <n v="2018"/>
    <n v="21430277"/>
    <x v="239"/>
    <x v="548"/>
    <x v="542"/>
    <n v="8585"/>
    <s v="Glesborg"/>
    <n v="707"/>
    <n v="360"/>
    <x v="213"/>
    <m/>
    <s v="FJ"/>
    <s v="Fjernvarmeværk"/>
    <n v="353000"/>
    <n v="350030"/>
    <x v="714"/>
    <x v="0"/>
    <s v="fvv"/>
    <d v="1993-10-01T00:00:00"/>
    <m/>
    <n v="2"/>
    <n v="0"/>
    <n v="2"/>
    <x v="3301"/>
    <n v="0.27360000000000001"/>
    <n v="0.27360000000000001"/>
    <n v="0"/>
    <n v="0"/>
    <n v="1"/>
    <n v="0"/>
    <n v="0"/>
    <x v="0"/>
    <x v="0"/>
    <m/>
    <m/>
    <m/>
    <n v="0.29485139999999999"/>
    <m/>
    <m/>
    <m/>
    <m/>
    <m/>
    <m/>
    <m/>
    <m/>
    <m/>
    <m/>
    <m/>
    <m/>
    <m/>
    <m/>
    <s v="607267"/>
    <s v="6260221"/>
    <n v="0.29485139999999999"/>
    <n v="0"/>
    <n v="0"/>
  </r>
  <r>
    <n v="589"/>
    <x v="551"/>
    <s v=""/>
    <x v="1353"/>
    <n v="2018"/>
    <n v="21430277"/>
    <x v="239"/>
    <x v="549"/>
    <x v="104"/>
    <n v="8586"/>
    <s v="Ørum Djurs"/>
    <n v="707"/>
    <n v="361"/>
    <x v="214"/>
    <m/>
    <s v="FJ"/>
    <s v="Fjernvarmeværk"/>
    <n v="353000"/>
    <n v="350030"/>
    <x v="714"/>
    <x v="0"/>
    <s v="fvv"/>
    <d v="1993-10-01T00:00:00"/>
    <m/>
    <n v="2"/>
    <n v="0"/>
    <n v="2"/>
    <x v="3302"/>
    <n v="0.60389999999999999"/>
    <n v="0.60389999999999999"/>
    <n v="0"/>
    <n v="0"/>
    <n v="1"/>
    <n v="0"/>
    <n v="0"/>
    <x v="0"/>
    <x v="0"/>
    <m/>
    <m/>
    <m/>
    <n v="0.68221153000000001"/>
    <m/>
    <m/>
    <m/>
    <m/>
    <m/>
    <m/>
    <m/>
    <m/>
    <m/>
    <m/>
    <m/>
    <m/>
    <m/>
    <m/>
    <s v="604205,2"/>
    <s v="6256385,69"/>
    <n v="0.68221153000000001"/>
    <n v="0"/>
    <n v="0"/>
  </r>
  <r>
    <n v="589"/>
    <x v="551"/>
    <s v=""/>
    <x v="1354"/>
    <n v="2018"/>
    <n v="21430277"/>
    <x v="239"/>
    <x v="549"/>
    <x v="104"/>
    <n v="8586"/>
    <s v="Ørum Djurs"/>
    <n v="707"/>
    <n v="361"/>
    <x v="214"/>
    <m/>
    <s v="FJ"/>
    <s v="Fjernvarmeværk"/>
    <n v="353000"/>
    <n v="350030"/>
    <x v="715"/>
    <x v="0"/>
    <s v="fvv"/>
    <d v="2014-01-01T00:00:00"/>
    <m/>
    <n v="2.5"/>
    <n v="0"/>
    <n v="2.5"/>
    <x v="3303"/>
    <n v="26.7057"/>
    <n v="26.7057"/>
    <n v="0"/>
    <n v="0"/>
    <n v="1"/>
    <n v="0"/>
    <n v="0"/>
    <x v="0"/>
    <x v="0"/>
    <m/>
    <m/>
    <m/>
    <m/>
    <m/>
    <m/>
    <m/>
    <m/>
    <m/>
    <m/>
    <n v="22.552499999999998"/>
    <m/>
    <m/>
    <m/>
    <m/>
    <m/>
    <m/>
    <m/>
    <s v="604205,2"/>
    <s v="6256385,69"/>
    <n v="0"/>
    <n v="22.552499999999998"/>
    <n v="0"/>
  </r>
  <r>
    <n v="589"/>
    <x v="552"/>
    <s v=""/>
    <x v="1355"/>
    <n v="2018"/>
    <n v="21430277"/>
    <x v="239"/>
    <x v="550"/>
    <x v="543"/>
    <n v="8305"/>
    <s v="Samsø"/>
    <n v="741"/>
    <n v="225"/>
    <x v="215"/>
    <m/>
    <s v="FJ"/>
    <s v="Fjernvarmeværk"/>
    <n v="353000"/>
    <n v="350030"/>
    <x v="184"/>
    <x v="0"/>
    <s v="fvv"/>
    <d v="1992-09-01T00:00:00"/>
    <m/>
    <n v="2.2999999999999998"/>
    <n v="0"/>
    <n v="2.2999999999999998"/>
    <x v="3304"/>
    <n v="46.378799999999998"/>
    <n v="46.378799999999998"/>
    <n v="0"/>
    <n v="0"/>
    <n v="1"/>
    <n v="0"/>
    <n v="0"/>
    <x v="0"/>
    <x v="0"/>
    <m/>
    <m/>
    <m/>
    <m/>
    <m/>
    <m/>
    <m/>
    <m/>
    <m/>
    <n v="45.066000000000003"/>
    <m/>
    <m/>
    <m/>
    <m/>
    <m/>
    <m/>
    <m/>
    <m/>
    <s v="599947,65"/>
    <s v="6188799,03"/>
    <n v="0"/>
    <n v="45.066000000000003"/>
    <n v="0"/>
  </r>
  <r>
    <n v="589"/>
    <x v="552"/>
    <s v=""/>
    <x v="1356"/>
    <n v="2018"/>
    <n v="21430277"/>
    <x v="239"/>
    <x v="550"/>
    <x v="543"/>
    <n v="8305"/>
    <s v="Samsø"/>
    <n v="741"/>
    <n v="225"/>
    <x v="215"/>
    <m/>
    <s v="FJ"/>
    <s v="Fjernvarmeværk"/>
    <n v="353000"/>
    <n v="350030"/>
    <x v="714"/>
    <x v="0"/>
    <s v="fvv"/>
    <d v="1992-09-01T00:00:00"/>
    <m/>
    <n v="3.6"/>
    <n v="0"/>
    <n v="3.6"/>
    <x v="3305"/>
    <n v="1.5624"/>
    <n v="1.5624"/>
    <n v="0"/>
    <n v="0"/>
    <n v="1"/>
    <n v="0"/>
    <n v="0"/>
    <x v="0"/>
    <x v="0"/>
    <m/>
    <m/>
    <m/>
    <n v="1.76702794"/>
    <m/>
    <m/>
    <m/>
    <m/>
    <m/>
    <m/>
    <m/>
    <m/>
    <m/>
    <m/>
    <m/>
    <m/>
    <m/>
    <m/>
    <s v="599947,65"/>
    <s v="6188799,03"/>
    <n v="1.76702794"/>
    <n v="0"/>
    <n v="0"/>
  </r>
  <r>
    <n v="589"/>
    <x v="552"/>
    <s v=""/>
    <x v="1357"/>
    <n v="2018"/>
    <n v="21430277"/>
    <x v="239"/>
    <x v="550"/>
    <x v="543"/>
    <n v="8305"/>
    <s v="Samsø"/>
    <n v="741"/>
    <n v="225"/>
    <x v="215"/>
    <m/>
    <s v="FJ"/>
    <s v="Fjernvarmeværk"/>
    <n v="353000"/>
    <n v="350030"/>
    <x v="511"/>
    <x v="0"/>
    <s v="fvv"/>
    <d v="2013-01-01T00:00:00"/>
    <m/>
    <n v="0.9"/>
    <n v="0"/>
    <n v="0.9"/>
    <x v="3306"/>
    <n v="0.875664"/>
    <n v="0.875664"/>
    <n v="0"/>
    <n v="0"/>
    <n v="1"/>
    <n v="0"/>
    <n v="0"/>
    <x v="0"/>
    <x v="0"/>
    <m/>
    <m/>
    <m/>
    <m/>
    <m/>
    <m/>
    <m/>
    <m/>
    <m/>
    <m/>
    <m/>
    <m/>
    <n v="1.0192000000000001"/>
    <m/>
    <m/>
    <m/>
    <m/>
    <m/>
    <s v="599947,65"/>
    <s v="6188799,03"/>
    <n v="0"/>
    <n v="1.0192000000000001"/>
    <n v="0"/>
  </r>
  <r>
    <n v="589"/>
    <x v="553"/>
    <s v=""/>
    <x v="1358"/>
    <n v="2018"/>
    <n v="21430277"/>
    <x v="239"/>
    <x v="551"/>
    <x v="544"/>
    <n v="8444"/>
    <s v="Balle"/>
    <n v="706"/>
    <n v="415"/>
    <x v="216"/>
    <m/>
    <s v="FJ"/>
    <s v="Fjernvarmeværk"/>
    <n v="353000"/>
    <n v="350030"/>
    <x v="716"/>
    <x v="0"/>
    <s v="fvv"/>
    <d v="1998-04-01T00:00:00"/>
    <m/>
    <n v="1.6"/>
    <n v="0"/>
    <n v="1.6"/>
    <x v="3307"/>
    <n v="1.720332"/>
    <n v="1.720332"/>
    <n v="0"/>
    <n v="0"/>
    <n v="1"/>
    <n v="0"/>
    <n v="0"/>
    <x v="0"/>
    <x v="0"/>
    <m/>
    <m/>
    <m/>
    <n v="1.9434366000000001"/>
    <m/>
    <m/>
    <m/>
    <m/>
    <m/>
    <m/>
    <m/>
    <m/>
    <m/>
    <m/>
    <m/>
    <m/>
    <m/>
    <m/>
    <s v="611339,66"/>
    <s v="6242034,71"/>
    <n v="1.9434366000000001"/>
    <n v="0"/>
    <n v="0"/>
  </r>
  <r>
    <n v="589"/>
    <x v="553"/>
    <s v=""/>
    <x v="1359"/>
    <n v="2018"/>
    <n v="21430277"/>
    <x v="239"/>
    <x v="551"/>
    <x v="544"/>
    <n v="8444"/>
    <s v="Balle"/>
    <n v="706"/>
    <n v="415"/>
    <x v="216"/>
    <m/>
    <s v="FJ"/>
    <s v="Fjernvarmeværk"/>
    <n v="353000"/>
    <n v="350030"/>
    <x v="717"/>
    <x v="0"/>
    <s v="fvv"/>
    <d v="1998-04-01T00:00:00"/>
    <m/>
    <n v="0.5"/>
    <n v="0"/>
    <n v="0.5"/>
    <x v="3308"/>
    <n v="6.6816000000000004"/>
    <n v="6.6816000000000004"/>
    <n v="0"/>
    <n v="0"/>
    <n v="1"/>
    <n v="0"/>
    <n v="0"/>
    <x v="0"/>
    <x v="0"/>
    <m/>
    <m/>
    <m/>
    <m/>
    <m/>
    <m/>
    <m/>
    <m/>
    <n v="8.9405139999999985"/>
    <m/>
    <m/>
    <m/>
    <m/>
    <m/>
    <m/>
    <m/>
    <m/>
    <m/>
    <s v="611339,66"/>
    <s v="6242034,71"/>
    <n v="0"/>
    <n v="8.9405139999999985"/>
    <n v="0"/>
  </r>
  <r>
    <n v="589"/>
    <x v="553"/>
    <s v=""/>
    <x v="1360"/>
    <n v="2018"/>
    <n v="21430277"/>
    <x v="239"/>
    <x v="551"/>
    <x v="544"/>
    <n v="8444"/>
    <s v="Balle"/>
    <n v="706"/>
    <n v="415"/>
    <x v="216"/>
    <m/>
    <s v="FJ"/>
    <s v="Fjernvarmeværk"/>
    <n v="353000"/>
    <n v="350030"/>
    <x v="3"/>
    <x v="0"/>
    <s v="fvv"/>
    <d v="2000-10-01T00:00:00"/>
    <m/>
    <n v="0.8"/>
    <n v="0"/>
    <n v="0.8"/>
    <x v="3309"/>
    <n v="11.829599999999999"/>
    <n v="11.829599999999999"/>
    <n v="0"/>
    <n v="0"/>
    <n v="1"/>
    <n v="0"/>
    <n v="0"/>
    <x v="0"/>
    <x v="0"/>
    <m/>
    <m/>
    <m/>
    <m/>
    <m/>
    <m/>
    <m/>
    <m/>
    <m/>
    <m/>
    <n v="12.869339999999999"/>
    <m/>
    <m/>
    <m/>
    <m/>
    <m/>
    <m/>
    <m/>
    <s v="611339,66"/>
    <s v="6242034,71"/>
    <n v="0"/>
    <n v="12.869339999999999"/>
    <n v="0"/>
  </r>
  <r>
    <n v="589"/>
    <x v="554"/>
    <s v=""/>
    <x v="1361"/>
    <n v="2018"/>
    <n v="21430277"/>
    <x v="239"/>
    <x v="552"/>
    <x v="545"/>
    <n v="8444"/>
    <s v="Balle"/>
    <n v="706"/>
    <n v="444"/>
    <x v="217"/>
    <m/>
    <s v="FJ"/>
    <s v="Fjernvarmeværk"/>
    <n v="353000"/>
    <n v="350030"/>
    <x v="718"/>
    <x v="0"/>
    <s v="fvv"/>
    <d v="1998-10-01T00:00:00"/>
    <m/>
    <n v="0.4"/>
    <n v="0"/>
    <n v="0.4"/>
    <x v="3310"/>
    <n v="5.8212000000000002"/>
    <n v="5.8212000000000002"/>
    <n v="0"/>
    <n v="0"/>
    <n v="1"/>
    <n v="0"/>
    <n v="0"/>
    <x v="0"/>
    <x v="0"/>
    <m/>
    <m/>
    <m/>
    <m/>
    <m/>
    <m/>
    <m/>
    <m/>
    <m/>
    <m/>
    <m/>
    <m/>
    <n v="6.9751499999999993"/>
    <m/>
    <m/>
    <m/>
    <m/>
    <m/>
    <s v="609716,65"/>
    <s v="6240731,53"/>
    <n v="0"/>
    <n v="6.9751499999999993"/>
    <n v="0"/>
  </r>
  <r>
    <n v="589"/>
    <x v="554"/>
    <s v=""/>
    <x v="1362"/>
    <n v="2018"/>
    <n v="21430277"/>
    <x v="239"/>
    <x v="552"/>
    <x v="545"/>
    <n v="8444"/>
    <s v="Balle"/>
    <n v="706"/>
    <n v="444"/>
    <x v="217"/>
    <m/>
    <s v="FJ"/>
    <s v="Fjernvarmeværk"/>
    <n v="353000"/>
    <n v="350030"/>
    <x v="69"/>
    <x v="0"/>
    <s v="fvv"/>
    <d v="1998-10-01T00:00:00"/>
    <m/>
    <n v="0.52"/>
    <n v="0"/>
    <n v="0.52"/>
    <x v="3311"/>
    <n v="0.205092"/>
    <n v="0.205092"/>
    <n v="0"/>
    <n v="0"/>
    <n v="1"/>
    <n v="0"/>
    <n v="0"/>
    <x v="0"/>
    <x v="0"/>
    <m/>
    <m/>
    <m/>
    <n v="0.2245462"/>
    <m/>
    <m/>
    <m/>
    <m/>
    <m/>
    <m/>
    <m/>
    <m/>
    <m/>
    <m/>
    <m/>
    <m/>
    <m/>
    <m/>
    <s v="609716,65"/>
    <s v="6240731,53"/>
    <n v="0.2245462"/>
    <n v="0"/>
    <n v="0"/>
  </r>
  <r>
    <n v="589"/>
    <x v="555"/>
    <s v=""/>
    <x v="1363"/>
    <n v="2018"/>
    <n v="21430277"/>
    <x v="239"/>
    <x v="553"/>
    <x v="546"/>
    <n v="8586"/>
    <s v="Ørum Djurs"/>
    <n v="707"/>
    <n v="432"/>
    <x v="218"/>
    <m/>
    <s v="FJ"/>
    <s v="Fjernvarmeværk"/>
    <n v="353000"/>
    <n v="350030"/>
    <x v="719"/>
    <x v="0"/>
    <s v="fvv"/>
    <d v="1998-09-01T00:00:00"/>
    <m/>
    <n v="0.93"/>
    <n v="0"/>
    <n v="0.93"/>
    <x v="3312"/>
    <n v="0.11304"/>
    <n v="0.11304"/>
    <n v="0"/>
    <n v="0"/>
    <n v="1"/>
    <n v="0"/>
    <n v="0"/>
    <x v="0"/>
    <x v="0"/>
    <m/>
    <m/>
    <m/>
    <n v="0.12400259"/>
    <m/>
    <m/>
    <m/>
    <m/>
    <m/>
    <m/>
    <m/>
    <m/>
    <m/>
    <m/>
    <m/>
    <m/>
    <m/>
    <m/>
    <s v="600878,02"/>
    <s v="6258342,42"/>
    <n v="0.12400259"/>
    <n v="0"/>
    <n v="0"/>
  </r>
  <r>
    <n v="589"/>
    <x v="555"/>
    <s v=""/>
    <x v="1364"/>
    <n v="2018"/>
    <n v="21430277"/>
    <x v="239"/>
    <x v="553"/>
    <x v="546"/>
    <n v="8586"/>
    <s v="Ørum Djurs"/>
    <n v="707"/>
    <n v="432"/>
    <x v="218"/>
    <m/>
    <s v="FJ"/>
    <s v="Fjernvarmeværk"/>
    <n v="353000"/>
    <n v="350030"/>
    <x v="3"/>
    <x v="0"/>
    <s v="fvv"/>
    <d v="1998-09-01T00:00:00"/>
    <m/>
    <n v="0.7"/>
    <n v="0"/>
    <n v="0.7"/>
    <x v="3313"/>
    <n v="9.6696000000000009"/>
    <n v="9.6696000000000009"/>
    <n v="0"/>
    <n v="0"/>
    <n v="1"/>
    <n v="0"/>
    <n v="0"/>
    <x v="0"/>
    <x v="0"/>
    <m/>
    <m/>
    <m/>
    <m/>
    <m/>
    <m/>
    <m/>
    <m/>
    <m/>
    <m/>
    <n v="11.178600000000001"/>
    <m/>
    <m/>
    <m/>
    <m/>
    <m/>
    <m/>
    <m/>
    <s v="600878,02"/>
    <s v="6258342,42"/>
    <n v="0"/>
    <n v="11.178600000000001"/>
    <n v="0"/>
  </r>
  <r>
    <n v="589"/>
    <x v="556"/>
    <s v=""/>
    <x v="1365"/>
    <n v="2018"/>
    <n v="21430277"/>
    <x v="239"/>
    <x v="554"/>
    <x v="511"/>
    <n v="8500"/>
    <s v="Grenaa"/>
    <n v="707"/>
    <n v="448"/>
    <x v="219"/>
    <m/>
    <s v="FJ"/>
    <s v="Fjernvarmeværk"/>
    <n v="353000"/>
    <n v="350030"/>
    <x v="720"/>
    <x v="0"/>
    <s v="fvv"/>
    <d v="2000-01-01T00:00:00"/>
    <m/>
    <n v="1.2"/>
    <n v="0"/>
    <n v="1.2"/>
    <x v="3314"/>
    <n v="16.2684"/>
    <n v="16.2684"/>
    <n v="0"/>
    <n v="0"/>
    <n v="1"/>
    <n v="0"/>
    <n v="0"/>
    <x v="0"/>
    <x v="0"/>
    <m/>
    <m/>
    <m/>
    <m/>
    <m/>
    <m/>
    <m/>
    <m/>
    <m/>
    <m/>
    <n v="15.242700000000001"/>
    <m/>
    <m/>
    <m/>
    <m/>
    <m/>
    <m/>
    <m/>
    <s v="607376"/>
    <s v="6259301"/>
    <n v="0"/>
    <n v="15.242700000000001"/>
    <n v="0"/>
  </r>
  <r>
    <n v="589"/>
    <x v="556"/>
    <s v=""/>
    <x v="1366"/>
    <n v="2018"/>
    <n v="21430277"/>
    <x v="239"/>
    <x v="554"/>
    <x v="511"/>
    <n v="8500"/>
    <s v="Grenaa"/>
    <n v="707"/>
    <n v="448"/>
    <x v="219"/>
    <m/>
    <s v="FJ"/>
    <s v="Fjernvarmeværk"/>
    <n v="353000"/>
    <n v="350030"/>
    <x v="69"/>
    <x v="0"/>
    <s v="fvv"/>
    <d v="2000-01-01T00:00:00"/>
    <m/>
    <n v="1.6"/>
    <n v="0"/>
    <n v="1.6"/>
    <x v="3315"/>
    <n v="0.64439999999999997"/>
    <n v="0.64439999999999997"/>
    <n v="0"/>
    <n v="0"/>
    <n v="1"/>
    <n v="0"/>
    <n v="0"/>
    <x v="0"/>
    <x v="0"/>
    <m/>
    <m/>
    <m/>
    <n v="0.72959580000000002"/>
    <m/>
    <m/>
    <m/>
    <m/>
    <m/>
    <m/>
    <m/>
    <m/>
    <m/>
    <m/>
    <m/>
    <m/>
    <m/>
    <m/>
    <s v="607376"/>
    <s v="6259301"/>
    <n v="0.72959580000000002"/>
    <n v="0"/>
    <n v="0"/>
  </r>
  <r>
    <n v="589"/>
    <x v="557"/>
    <s v=""/>
    <x v="1367"/>
    <n v="2018"/>
    <n v="21430277"/>
    <x v="239"/>
    <x v="555"/>
    <x v="547"/>
    <n v="8550"/>
    <s v="Ryomgård"/>
    <n v="706"/>
    <n v="450"/>
    <x v="220"/>
    <m/>
    <s v="FJ"/>
    <s v="Fjernvarmeværk"/>
    <n v="351400"/>
    <n v="350010"/>
    <x v="254"/>
    <x v="0"/>
    <s v="fvv"/>
    <d v="2000-01-01T00:00:00"/>
    <m/>
    <n v="0.35"/>
    <n v="0"/>
    <n v="0.35"/>
    <x v="3316"/>
    <n v="5.2125120000000003"/>
    <n v="5.2125120000000003"/>
    <n v="0"/>
    <n v="0"/>
    <n v="1"/>
    <n v="0"/>
    <n v="0"/>
    <x v="0"/>
    <x v="0"/>
    <m/>
    <m/>
    <m/>
    <m/>
    <m/>
    <m/>
    <m/>
    <m/>
    <m/>
    <m/>
    <m/>
    <m/>
    <n v="5.2083500000000003"/>
    <m/>
    <m/>
    <m/>
    <m/>
    <m/>
    <s v="595442"/>
    <s v="6248058"/>
    <n v="0"/>
    <n v="5.2083500000000003"/>
    <n v="0"/>
  </r>
  <r>
    <n v="589"/>
    <x v="557"/>
    <s v=""/>
    <x v="1368"/>
    <n v="2018"/>
    <n v="21430277"/>
    <x v="239"/>
    <x v="555"/>
    <x v="547"/>
    <n v="8550"/>
    <s v="Ryomgård"/>
    <n v="706"/>
    <n v="450"/>
    <x v="220"/>
    <m/>
    <s v="FJ"/>
    <s v="Fjernvarmeværk"/>
    <n v="351400"/>
    <n v="350010"/>
    <x v="69"/>
    <x v="0"/>
    <s v="fvv"/>
    <d v="2000-01-01T00:00:00"/>
    <m/>
    <n v="0.6"/>
    <n v="0"/>
    <n v="0.6"/>
    <x v="3317"/>
    <n v="1.2383999999999999E-2"/>
    <n v="1.2383999999999999E-2"/>
    <n v="0"/>
    <n v="0"/>
    <n v="1"/>
    <n v="0"/>
    <n v="0"/>
    <x v="0"/>
    <x v="0"/>
    <m/>
    <m/>
    <m/>
    <n v="1.524475E-2"/>
    <m/>
    <m/>
    <m/>
    <m/>
    <m/>
    <m/>
    <m/>
    <m/>
    <m/>
    <m/>
    <m/>
    <m/>
    <m/>
    <m/>
    <s v="595442"/>
    <s v="6248058"/>
    <n v="1.524475E-2"/>
    <n v="0"/>
    <n v="0"/>
  </r>
  <r>
    <n v="589"/>
    <x v="558"/>
    <s v=""/>
    <x v="1369"/>
    <n v="2018"/>
    <n v="21430277"/>
    <x v="239"/>
    <x v="556"/>
    <x v="548"/>
    <n v="8400"/>
    <s v="Ebeltoft"/>
    <n v="706"/>
    <n v="439"/>
    <x v="221"/>
    <m/>
    <s v="FJ"/>
    <s v="Fjernvarmeværk"/>
    <n v="353000"/>
    <n v="350030"/>
    <x v="721"/>
    <x v="0"/>
    <s v="fvv"/>
    <d v="2000-01-01T00:00:00"/>
    <m/>
    <n v="1.2"/>
    <n v="0"/>
    <n v="1.2"/>
    <x v="3318"/>
    <n v="19.083600000000001"/>
    <n v="19.083600000000001"/>
    <n v="0"/>
    <n v="0"/>
    <n v="1"/>
    <n v="0"/>
    <n v="0"/>
    <x v="0"/>
    <x v="0"/>
    <m/>
    <m/>
    <m/>
    <m/>
    <m/>
    <m/>
    <m/>
    <m/>
    <m/>
    <m/>
    <n v="16.739999999999998"/>
    <m/>
    <m/>
    <m/>
    <m/>
    <m/>
    <m/>
    <m/>
    <s v="604231"/>
    <s v="6240456"/>
    <n v="0"/>
    <n v="16.739999999999998"/>
    <n v="0"/>
  </r>
  <r>
    <n v="589"/>
    <x v="558"/>
    <s v=""/>
    <x v="1370"/>
    <n v="2018"/>
    <n v="21430277"/>
    <x v="239"/>
    <x v="556"/>
    <x v="548"/>
    <n v="8400"/>
    <s v="Ebeltoft"/>
    <n v="706"/>
    <n v="439"/>
    <x v="221"/>
    <m/>
    <s v="FJ"/>
    <s v="Fjernvarmeværk"/>
    <n v="353000"/>
    <n v="350030"/>
    <x v="714"/>
    <x v="0"/>
    <s v="fvv"/>
    <d v="2000-01-01T00:00:00"/>
    <m/>
    <n v="1.8"/>
    <n v="0"/>
    <n v="1.8"/>
    <x v="3319"/>
    <n v="2.8620000000000001"/>
    <n v="2.8620000000000001"/>
    <n v="0"/>
    <n v="0"/>
    <n v="1"/>
    <n v="0"/>
    <n v="0"/>
    <x v="0"/>
    <x v="0"/>
    <m/>
    <m/>
    <m/>
    <n v="2.7488974499999999"/>
    <m/>
    <m/>
    <m/>
    <m/>
    <m/>
    <m/>
    <m/>
    <m/>
    <m/>
    <m/>
    <m/>
    <m/>
    <m/>
    <m/>
    <s v="604231"/>
    <s v="6240456"/>
    <n v="2.7488974499999999"/>
    <n v="0"/>
    <n v="0"/>
  </r>
  <r>
    <n v="589"/>
    <x v="559"/>
    <s v=""/>
    <x v="1371"/>
    <n v="2018"/>
    <n v="21430277"/>
    <x v="239"/>
    <x v="557"/>
    <x v="549"/>
    <n v="8305"/>
    <s v="Samsø"/>
    <n v="741"/>
    <n v="446"/>
    <x v="222"/>
    <m/>
    <s v="FJ"/>
    <s v="Fjernvarmeværk"/>
    <n v="353000"/>
    <n v="350030"/>
    <x v="720"/>
    <x v="0"/>
    <s v="fvv"/>
    <d v="2002-05-01T00:00:00"/>
    <m/>
    <n v="0.9"/>
    <n v="0"/>
    <n v="0.9"/>
    <x v="3320"/>
    <n v="16.264800000000001"/>
    <n v="16.264800000000001"/>
    <n v="0"/>
    <n v="0"/>
    <n v="1"/>
    <n v="0"/>
    <n v="0"/>
    <x v="0"/>
    <x v="0"/>
    <m/>
    <m/>
    <m/>
    <m/>
    <m/>
    <m/>
    <m/>
    <m/>
    <m/>
    <m/>
    <n v="14.414999999999999"/>
    <m/>
    <m/>
    <m/>
    <m/>
    <m/>
    <m/>
    <m/>
    <s v="597402"/>
    <s v="6202045"/>
    <n v="0"/>
    <n v="14.414999999999999"/>
    <n v="0"/>
  </r>
  <r>
    <n v="589"/>
    <x v="559"/>
    <s v=""/>
    <x v="1372"/>
    <n v="2018"/>
    <n v="21430277"/>
    <x v="239"/>
    <x v="557"/>
    <x v="549"/>
    <n v="8305"/>
    <s v="Samsø"/>
    <n v="741"/>
    <n v="446"/>
    <x v="222"/>
    <m/>
    <s v="FJ"/>
    <s v="Fjernvarmeværk"/>
    <n v="353000"/>
    <n v="350030"/>
    <x v="722"/>
    <x v="3"/>
    <s v="fvv"/>
    <d v="2002-05-01T00:00:00"/>
    <m/>
    <n v="1.2"/>
    <n v="0"/>
    <n v="1.2"/>
    <x v="3321"/>
    <n v="3.4555319999999998"/>
    <n v="3.4555319999999998"/>
    <n v="0"/>
    <n v="0"/>
    <n v="1"/>
    <n v="0"/>
    <n v="0"/>
    <x v="0"/>
    <x v="0"/>
    <m/>
    <m/>
    <m/>
    <m/>
    <m/>
    <m/>
    <m/>
    <m/>
    <m/>
    <m/>
    <m/>
    <m/>
    <m/>
    <m/>
    <m/>
    <n v="3.4523999999999999"/>
    <m/>
    <m/>
    <s v="597402"/>
    <s v="6202045"/>
    <n v="0"/>
    <n v="3.4523999999999999"/>
    <n v="0"/>
  </r>
  <r>
    <n v="589"/>
    <x v="559"/>
    <s v=""/>
    <x v="1373"/>
    <n v="2018"/>
    <n v="21430277"/>
    <x v="239"/>
    <x v="557"/>
    <x v="549"/>
    <n v="8305"/>
    <s v="Samsø"/>
    <n v="741"/>
    <n v="446"/>
    <x v="222"/>
    <m/>
    <s v="FJ"/>
    <s v="Fjernvarmeværk"/>
    <n v="353000"/>
    <n v="350030"/>
    <x v="719"/>
    <x v="0"/>
    <s v="fvv"/>
    <d v="2002-05-01T00:00:00"/>
    <m/>
    <n v="1.4"/>
    <n v="0"/>
    <n v="1.4"/>
    <x v="3322"/>
    <n v="0.2016"/>
    <n v="0.2016"/>
    <n v="0"/>
    <n v="0"/>
    <n v="1"/>
    <n v="0"/>
    <n v="0"/>
    <x v="0"/>
    <x v="0"/>
    <m/>
    <m/>
    <m/>
    <n v="0.22806146000000002"/>
    <m/>
    <m/>
    <m/>
    <m/>
    <m/>
    <m/>
    <m/>
    <m/>
    <m/>
    <m/>
    <m/>
    <m/>
    <m/>
    <m/>
    <s v="597402"/>
    <s v="6202045"/>
    <n v="0.22806146000000002"/>
    <n v="0"/>
    <n v="0"/>
  </r>
  <r>
    <n v="589"/>
    <x v="560"/>
    <s v=""/>
    <x v="1374"/>
    <n v="2018"/>
    <n v="21430277"/>
    <x v="239"/>
    <x v="558"/>
    <x v="550"/>
    <n v="8500"/>
    <s v="Grenaa"/>
    <n v="707"/>
    <n v="452"/>
    <x v="223"/>
    <m/>
    <s v="FJ"/>
    <s v="Fjernvarmeværk"/>
    <n v="353000"/>
    <n v="350030"/>
    <x v="720"/>
    <x v="0"/>
    <s v="fvv"/>
    <d v="2002-01-01T00:00:00"/>
    <m/>
    <n v="0.9"/>
    <n v="0"/>
    <n v="0.9"/>
    <x v="3323"/>
    <n v="12.3804"/>
    <n v="12.3804"/>
    <n v="0"/>
    <n v="0"/>
    <n v="1"/>
    <n v="0"/>
    <n v="0"/>
    <x v="0"/>
    <x v="0"/>
    <m/>
    <m/>
    <m/>
    <m/>
    <m/>
    <m/>
    <m/>
    <m/>
    <m/>
    <m/>
    <n v="11.067"/>
    <m/>
    <m/>
    <m/>
    <m/>
    <m/>
    <m/>
    <m/>
    <s v="615580,38"/>
    <s v="6259160,85"/>
    <n v="0"/>
    <n v="11.067"/>
    <n v="0"/>
  </r>
  <r>
    <n v="589"/>
    <x v="560"/>
    <s v=""/>
    <x v="1375"/>
    <n v="2018"/>
    <n v="21430277"/>
    <x v="239"/>
    <x v="558"/>
    <x v="550"/>
    <n v="8500"/>
    <s v="Grenaa"/>
    <n v="707"/>
    <n v="452"/>
    <x v="223"/>
    <m/>
    <s v="FJ"/>
    <s v="Fjernvarmeværk"/>
    <n v="353000"/>
    <n v="350030"/>
    <x v="719"/>
    <x v="0"/>
    <s v="fvv"/>
    <d v="2002-01-01T00:00:00"/>
    <m/>
    <n v="1.2"/>
    <n v="0"/>
    <n v="1.2"/>
    <x v="96"/>
    <n v="0.6048"/>
    <n v="0.6048"/>
    <n v="0"/>
    <n v="0"/>
    <n v="1"/>
    <n v="0"/>
    <n v="0"/>
    <x v="0"/>
    <x v="0"/>
    <m/>
    <m/>
    <m/>
    <n v="0.68152999999999997"/>
    <m/>
    <m/>
    <m/>
    <m/>
    <m/>
    <m/>
    <m/>
    <m/>
    <m/>
    <m/>
    <m/>
    <m/>
    <m/>
    <m/>
    <s v="615580,38"/>
    <s v="6259160,85"/>
    <n v="0.68152999999999997"/>
    <n v="0"/>
    <n v="0"/>
  </r>
  <r>
    <n v="594"/>
    <x v="561"/>
    <s v=""/>
    <x v="1376"/>
    <n v="2018"/>
    <n v="16374172"/>
    <x v="240"/>
    <x v="559"/>
    <x v="551"/>
    <n v="9460"/>
    <s v="Brovst"/>
    <n v="849"/>
    <n v="276"/>
    <x v="224"/>
    <m/>
    <s v="DC"/>
    <s v="Decentralt værk"/>
    <n v="351100"/>
    <n v="350010"/>
    <x v="723"/>
    <x v="1"/>
    <s v="kvt"/>
    <d v="1993-01-01T00:00:00"/>
    <d v="2019-06-27T00:00:00"/>
    <n v="1.7"/>
    <n v="0.66"/>
    <n v="0.96"/>
    <x v="3324"/>
    <n v="0.92879999999999996"/>
    <n v="0.92879999999999996"/>
    <n v="0.62280000000000002"/>
    <n v="0.62280000000000002"/>
    <n v="0.261927338513674"/>
    <n v="0.738072661486326"/>
    <n v="0"/>
    <x v="0"/>
    <x v="0"/>
    <m/>
    <m/>
    <m/>
    <m/>
    <m/>
    <m/>
    <n v="1.7730108"/>
    <m/>
    <m/>
    <m/>
    <m/>
    <m/>
    <m/>
    <m/>
    <m/>
    <m/>
    <m/>
    <m/>
    <s v="535932,64"/>
    <s v="6330272,07"/>
    <n v="1.7730108"/>
    <n v="0"/>
    <n v="0"/>
  </r>
  <r>
    <n v="594"/>
    <x v="561"/>
    <s v=""/>
    <x v="1377"/>
    <n v="2018"/>
    <n v="16374172"/>
    <x v="240"/>
    <x v="559"/>
    <x v="551"/>
    <n v="9460"/>
    <s v="Brovst"/>
    <n v="849"/>
    <n v="276"/>
    <x v="224"/>
    <m/>
    <s v="DC"/>
    <s v="Decentralt værk"/>
    <n v="351100"/>
    <n v="350010"/>
    <x v="724"/>
    <x v="0"/>
    <s v="fvv"/>
    <d v="1993-01-01T00:00:00"/>
    <m/>
    <n v="4.5599999999999996"/>
    <n v="0"/>
    <n v="4.0999999999999996"/>
    <x v="3325"/>
    <n v="12.5136"/>
    <n v="12.5136"/>
    <n v="0"/>
    <n v="0"/>
    <n v="1"/>
    <n v="0"/>
    <n v="0"/>
    <x v="0"/>
    <x v="0"/>
    <m/>
    <m/>
    <m/>
    <m/>
    <m/>
    <m/>
    <n v="13.1222916"/>
    <m/>
    <m/>
    <m/>
    <m/>
    <m/>
    <m/>
    <m/>
    <m/>
    <m/>
    <m/>
    <m/>
    <s v="535932,64"/>
    <s v="6330272,07"/>
    <n v="13.1222916"/>
    <n v="0"/>
    <n v="0"/>
  </r>
  <r>
    <n v="594"/>
    <x v="561"/>
    <s v=""/>
    <x v="1378"/>
    <n v="2018"/>
    <n v="16374172"/>
    <x v="240"/>
    <x v="559"/>
    <x v="551"/>
    <n v="9460"/>
    <s v="Brovst"/>
    <n v="849"/>
    <n v="276"/>
    <x v="224"/>
    <m/>
    <s v="DC"/>
    <s v="Decentralt værk"/>
    <n v="351100"/>
    <n v="350010"/>
    <x v="725"/>
    <x v="1"/>
    <s v="kvt"/>
    <d v="1999-01-01T00:00:00"/>
    <m/>
    <n v="1.7"/>
    <n v="0.66"/>
    <n v="0.96"/>
    <x v="3326"/>
    <n v="0.94679999999999997"/>
    <n v="0.94679999999999997"/>
    <n v="0.55079999999999996"/>
    <n v="0.55079999999999996"/>
    <n v="0.28597338599013122"/>
    <n v="0.71402661400986878"/>
    <n v="0"/>
    <x v="0"/>
    <x v="0"/>
    <m/>
    <m/>
    <m/>
    <m/>
    <m/>
    <m/>
    <n v="1.6553987999999999"/>
    <m/>
    <m/>
    <m/>
    <m/>
    <m/>
    <m/>
    <m/>
    <m/>
    <m/>
    <m/>
    <m/>
    <s v="535932,64"/>
    <s v="6330272,07"/>
    <n v="1.6553987999999999"/>
    <n v="0"/>
    <n v="0"/>
  </r>
  <r>
    <n v="594"/>
    <x v="561"/>
    <s v=""/>
    <x v="1379"/>
    <n v="2018"/>
    <n v="16374172"/>
    <x v="240"/>
    <x v="559"/>
    <x v="551"/>
    <n v="9460"/>
    <s v="Brovst"/>
    <n v="849"/>
    <n v="276"/>
    <x v="224"/>
    <m/>
    <s v="DC"/>
    <s v="Decentralt værk"/>
    <n v="351100"/>
    <n v="350010"/>
    <x v="726"/>
    <x v="1"/>
    <s v="kvt"/>
    <d v="1993-01-01T00:00:00"/>
    <m/>
    <n v="1.7"/>
    <n v="0.66"/>
    <n v="0.96"/>
    <x v="3327"/>
    <n v="1.2383999999999999"/>
    <n v="1.2383999999999999"/>
    <n v="0.82799999999999996"/>
    <n v="0.82799999999999996"/>
    <n v="0.2746691195257806"/>
    <n v="0.72533088047421934"/>
    <n v="0"/>
    <x v="0"/>
    <x v="0"/>
    <m/>
    <m/>
    <m/>
    <m/>
    <m/>
    <m/>
    <n v="2.2543488000000003"/>
    <m/>
    <m/>
    <m/>
    <m/>
    <m/>
    <m/>
    <m/>
    <m/>
    <m/>
    <m/>
    <m/>
    <s v="535932,64"/>
    <s v="6330272,07"/>
    <n v="2.2543488000000003"/>
    <n v="0"/>
    <n v="0"/>
  </r>
  <r>
    <n v="594"/>
    <x v="561"/>
    <s v=""/>
    <x v="1380"/>
    <n v="2018"/>
    <n v="16374172"/>
    <x v="240"/>
    <x v="559"/>
    <x v="551"/>
    <n v="9460"/>
    <s v="Brovst"/>
    <n v="849"/>
    <n v="276"/>
    <x v="224"/>
    <m/>
    <s v="DC"/>
    <s v="Decentralt værk"/>
    <n v="351100"/>
    <n v="350010"/>
    <x v="727"/>
    <x v="0"/>
    <s v="fvv"/>
    <d v="2016-09-30T00:00:00"/>
    <m/>
    <n v="1"/>
    <n v="0"/>
    <n v="0.9"/>
    <x v="3328"/>
    <n v="25.5456"/>
    <n v="25.5456"/>
    <n v="0"/>
    <n v="0"/>
    <n v="1"/>
    <n v="0"/>
    <n v="0"/>
    <x v="0"/>
    <x v="0"/>
    <m/>
    <m/>
    <m/>
    <m/>
    <m/>
    <m/>
    <m/>
    <m/>
    <m/>
    <m/>
    <m/>
    <m/>
    <n v="30.219175"/>
    <m/>
    <m/>
    <m/>
    <m/>
    <m/>
    <s v="535932,64"/>
    <s v="6330272,07"/>
    <n v="0"/>
    <n v="30.219175"/>
    <n v="0"/>
  </r>
  <r>
    <n v="595"/>
    <x v="562"/>
    <s v=""/>
    <x v="1381"/>
    <n v="2018"/>
    <n v="17144847"/>
    <x v="241"/>
    <x v="560"/>
    <x v="552"/>
    <n v="9870"/>
    <s v="Sindal"/>
    <n v="860"/>
    <n v="316"/>
    <x v="225"/>
    <m/>
    <s v="DC"/>
    <s v="Decentralt værk"/>
    <n v="351100"/>
    <n v="350010"/>
    <x v="75"/>
    <x v="1"/>
    <s v="kvt"/>
    <d v="1994-01-01T00:00:00"/>
    <m/>
    <n v="3.42"/>
    <n v="1.36"/>
    <n v="1.65"/>
    <x v="3329"/>
    <n v="0.61919999999999997"/>
    <n v="0.59040000000000004"/>
    <n v="0.52559999999999996"/>
    <n v="0.51119999999999999"/>
    <n v="0.22383708824386789"/>
    <n v="0.77616291175613217"/>
    <n v="0"/>
    <x v="0"/>
    <x v="0"/>
    <m/>
    <m/>
    <m/>
    <m/>
    <m/>
    <m/>
    <n v="1.3831487999999998"/>
    <m/>
    <m/>
    <m/>
    <m/>
    <m/>
    <m/>
    <m/>
    <m/>
    <m/>
    <m/>
    <m/>
    <s v="577680,12"/>
    <s v="6363639,64"/>
    <n v="1.3831487999999998"/>
    <n v="0"/>
    <n v="0"/>
  </r>
  <r>
    <n v="595"/>
    <x v="562"/>
    <s v=""/>
    <x v="1382"/>
    <n v="2018"/>
    <n v="17144847"/>
    <x v="241"/>
    <x v="560"/>
    <x v="552"/>
    <n v="9870"/>
    <s v="Sindal"/>
    <n v="860"/>
    <n v="316"/>
    <x v="225"/>
    <m/>
    <s v="DC"/>
    <s v="Decentralt værk"/>
    <n v="351100"/>
    <n v="350010"/>
    <x v="2"/>
    <x v="0"/>
    <s v="fvv"/>
    <d v="1994-01-01T00:00:00"/>
    <m/>
    <n v="1.2"/>
    <n v="0"/>
    <n v="1.25"/>
    <x v="3330"/>
    <n v="1.53"/>
    <n v="1.458"/>
    <n v="0"/>
    <n v="0"/>
    <n v="1"/>
    <n v="0"/>
    <n v="0"/>
    <x v="0"/>
    <x v="0"/>
    <m/>
    <m/>
    <m/>
    <m/>
    <m/>
    <m/>
    <n v="1.8852371999999999"/>
    <m/>
    <m/>
    <m/>
    <m/>
    <m/>
    <m/>
    <m/>
    <m/>
    <m/>
    <m/>
    <m/>
    <s v="577680,12"/>
    <s v="6363639,64"/>
    <n v="1.8852371999999999"/>
    <n v="0"/>
    <n v="0"/>
  </r>
  <r>
    <n v="595"/>
    <x v="562"/>
    <s v=""/>
    <x v="1383"/>
    <n v="2018"/>
    <n v="17144847"/>
    <x v="241"/>
    <x v="560"/>
    <x v="552"/>
    <n v="9870"/>
    <s v="Sindal"/>
    <n v="860"/>
    <n v="316"/>
    <x v="225"/>
    <m/>
    <s v="DC"/>
    <s v="Decentralt værk"/>
    <n v="351100"/>
    <n v="350010"/>
    <x v="511"/>
    <x v="0"/>
    <s v="fvv"/>
    <d v="2013-10-01T00:00:00"/>
    <m/>
    <n v="0.999"/>
    <n v="0"/>
    <n v="0.9"/>
    <x v="3331"/>
    <n v="18.234000000000002"/>
    <n v="17.355599999999999"/>
    <n v="0"/>
    <n v="0"/>
    <n v="1"/>
    <n v="0"/>
    <n v="0"/>
    <x v="0"/>
    <x v="0"/>
    <m/>
    <m/>
    <m/>
    <m/>
    <m/>
    <m/>
    <m/>
    <m/>
    <m/>
    <m/>
    <m/>
    <m/>
    <n v="20.237175000000001"/>
    <m/>
    <m/>
    <m/>
    <m/>
    <m/>
    <s v="577680,12"/>
    <s v="6363639,64"/>
    <n v="0"/>
    <n v="20.237175000000001"/>
    <n v="0"/>
  </r>
  <r>
    <n v="596"/>
    <x v="563"/>
    <s v=""/>
    <x v="1384"/>
    <n v="2018"/>
    <n v="17025686"/>
    <x v="242"/>
    <x v="561"/>
    <x v="553"/>
    <n v="9520"/>
    <s v="Skørping"/>
    <n v="840"/>
    <n v="321"/>
    <x v="226"/>
    <m/>
    <s v="DC"/>
    <s v="Decentralt værk"/>
    <n v="353000"/>
    <n v="350030"/>
    <x v="123"/>
    <x v="0"/>
    <s v="fvv"/>
    <d v="1992-10-01T00:00:00"/>
    <m/>
    <n v="2.2999999999999998"/>
    <n v="0"/>
    <n v="2.1"/>
    <x v="3332"/>
    <n v="0.12959999999999999"/>
    <n v="0.12959999999999999"/>
    <n v="0"/>
    <n v="0"/>
    <n v="1"/>
    <n v="0"/>
    <n v="0"/>
    <x v="0"/>
    <x v="0"/>
    <m/>
    <m/>
    <m/>
    <m/>
    <m/>
    <m/>
    <n v="0.1400256"/>
    <m/>
    <m/>
    <m/>
    <m/>
    <m/>
    <m/>
    <m/>
    <m/>
    <m/>
    <m/>
    <m/>
    <s v="561258,99"/>
    <s v="6304392,88"/>
    <n v="0.1400256"/>
    <n v="0"/>
    <n v="0"/>
  </r>
  <r>
    <n v="596"/>
    <x v="563"/>
    <s v=""/>
    <x v="1385"/>
    <n v="2018"/>
    <n v="17025686"/>
    <x v="242"/>
    <x v="561"/>
    <x v="553"/>
    <n v="9520"/>
    <s v="Skørping"/>
    <n v="840"/>
    <n v="321"/>
    <x v="226"/>
    <m/>
    <s v="DC"/>
    <s v="Decentralt værk"/>
    <n v="353000"/>
    <n v="350030"/>
    <x v="728"/>
    <x v="1"/>
    <s v="kvt"/>
    <d v="1993-01-01T00:00:00"/>
    <m/>
    <n v="2.2000000000000002"/>
    <n v="0.8"/>
    <n v="1.3"/>
    <x v="3333"/>
    <n v="0.19620000000000001"/>
    <n v="0.19620000000000001"/>
    <n v="8.9190000000000005E-2"/>
    <n v="8.9190000000000005E-2"/>
    <n v="0.2601084341949525"/>
    <n v="0.73989156580504756"/>
    <n v="0"/>
    <x v="0"/>
    <x v="0"/>
    <m/>
    <m/>
    <m/>
    <m/>
    <m/>
    <m/>
    <n v="0.3771504"/>
    <m/>
    <m/>
    <m/>
    <m/>
    <m/>
    <m/>
    <m/>
    <m/>
    <m/>
    <m/>
    <m/>
    <s v="561258,99"/>
    <s v="6304392,88"/>
    <n v="0.3771504"/>
    <n v="0"/>
    <n v="0"/>
  </r>
  <r>
    <n v="597"/>
    <x v="564"/>
    <s v=""/>
    <x v="1386"/>
    <n v="2018"/>
    <n v="16263443"/>
    <x v="243"/>
    <x v="562"/>
    <x v="554"/>
    <n v="7200"/>
    <s v="Grindsted"/>
    <n v="530"/>
    <n v="343"/>
    <x v="227"/>
    <m/>
    <s v="DC"/>
    <s v="Decentralt værk"/>
    <n v="353000"/>
    <n v="350030"/>
    <x v="729"/>
    <x v="1"/>
    <s v="kvt"/>
    <d v="1995-06-01T00:00:00"/>
    <m/>
    <n v="1.33"/>
    <n v="0.52"/>
    <n v="0.75"/>
    <x v="3334"/>
    <n v="5.4422639999999998"/>
    <n v="5.4422639999999998"/>
    <n v="4.1075999999999997"/>
    <n v="4.1075999999999997"/>
    <n v="0.2594331703111874"/>
    <n v="0.7405668296888126"/>
    <n v="0"/>
    <x v="0"/>
    <x v="0"/>
    <m/>
    <m/>
    <m/>
    <m/>
    <m/>
    <m/>
    <m/>
    <m/>
    <n v="10.488759"/>
    <m/>
    <m/>
    <m/>
    <m/>
    <m/>
    <m/>
    <m/>
    <m/>
    <m/>
    <s v="501994"/>
    <s v="6184604"/>
    <n v="0"/>
    <n v="10.488759"/>
    <n v="0"/>
  </r>
  <r>
    <n v="597"/>
    <x v="564"/>
    <s v=""/>
    <x v="1387"/>
    <n v="2018"/>
    <n v="16263443"/>
    <x v="243"/>
    <x v="562"/>
    <x v="554"/>
    <n v="7200"/>
    <s v="Grindsted"/>
    <n v="530"/>
    <n v="343"/>
    <x v="227"/>
    <m/>
    <s v="DC"/>
    <s v="Decentralt værk"/>
    <n v="353000"/>
    <n v="350030"/>
    <x v="730"/>
    <x v="0"/>
    <s v="fvv"/>
    <d v="1992-10-01T00:00:00"/>
    <m/>
    <n v="1.6"/>
    <n v="0"/>
    <n v="1.6"/>
    <x v="3335"/>
    <n v="0.28692000000000001"/>
    <n v="0.28692000000000001"/>
    <n v="0"/>
    <n v="0"/>
    <n v="1"/>
    <n v="0"/>
    <n v="0"/>
    <x v="0"/>
    <x v="0"/>
    <m/>
    <m/>
    <m/>
    <n v="0"/>
    <m/>
    <m/>
    <n v="0"/>
    <m/>
    <n v="0.28692000000000001"/>
    <m/>
    <m/>
    <m/>
    <m/>
    <m/>
    <m/>
    <m/>
    <m/>
    <m/>
    <s v="501994"/>
    <s v="6184604"/>
    <n v="0"/>
    <n v="0.28692000000000001"/>
    <n v="0"/>
  </r>
  <r>
    <n v="597"/>
    <x v="564"/>
    <s v=""/>
    <x v="1388"/>
    <n v="2018"/>
    <n v="16263443"/>
    <x v="243"/>
    <x v="562"/>
    <x v="554"/>
    <n v="7200"/>
    <s v="Grindsted"/>
    <n v="530"/>
    <n v="343"/>
    <x v="227"/>
    <m/>
    <s v="DC"/>
    <s v="Decentralt værk"/>
    <n v="353000"/>
    <n v="350030"/>
    <x v="254"/>
    <x v="0"/>
    <s v="fvv"/>
    <d v="2013-10-10T00:00:00"/>
    <m/>
    <n v="0.99"/>
    <n v="0"/>
    <n v="0.99"/>
    <x v="3336"/>
    <n v="0.71640000000000004"/>
    <n v="0.71640000000000004"/>
    <n v="0"/>
    <n v="0"/>
    <n v="1"/>
    <n v="0"/>
    <n v="0"/>
    <x v="0"/>
    <x v="0"/>
    <m/>
    <m/>
    <m/>
    <m/>
    <m/>
    <m/>
    <m/>
    <m/>
    <m/>
    <m/>
    <m/>
    <m/>
    <n v="0.71750000000000003"/>
    <m/>
    <m/>
    <m/>
    <m/>
    <m/>
    <s v="501994"/>
    <s v="6184604"/>
    <n v="0"/>
    <n v="0.71750000000000003"/>
    <n v="0"/>
  </r>
  <r>
    <n v="597"/>
    <x v="564"/>
    <s v=""/>
    <x v="1389"/>
    <n v="2018"/>
    <n v="16263443"/>
    <x v="243"/>
    <x v="562"/>
    <x v="554"/>
    <n v="7200"/>
    <s v="Grindsted"/>
    <n v="530"/>
    <n v="343"/>
    <x v="227"/>
    <m/>
    <s v="DC"/>
    <s v="Decentralt værk"/>
    <n v="353000"/>
    <n v="350030"/>
    <x v="384"/>
    <x v="1"/>
    <s v="kvt"/>
    <d v="2013-12-18T00:00:00"/>
    <m/>
    <n v="2.89"/>
    <n v="1.2"/>
    <n v="1.61"/>
    <x v="3337"/>
    <n v="35.576532"/>
    <n v="35.576532"/>
    <n v="34.991999999999997"/>
    <n v="34.991999999999997"/>
    <n v="0.21721761100981307"/>
    <n v="0.78278238899018693"/>
    <n v="0"/>
    <x v="0"/>
    <x v="0"/>
    <m/>
    <m/>
    <m/>
    <m/>
    <m/>
    <m/>
    <m/>
    <m/>
    <n v="81.891453999999996"/>
    <m/>
    <m/>
    <m/>
    <m/>
    <m/>
    <m/>
    <m/>
    <m/>
    <m/>
    <s v="501994"/>
    <s v="6184604"/>
    <n v="0"/>
    <n v="81.891453999999996"/>
    <n v="0"/>
  </r>
  <r>
    <n v="610"/>
    <x v="565"/>
    <s v=""/>
    <x v="1390"/>
    <n v="2018"/>
    <n v="14974881"/>
    <x v="244"/>
    <x v="563"/>
    <x v="521"/>
    <n v="7700"/>
    <s v="Thisted"/>
    <n v="787"/>
    <n v="261"/>
    <x v="170"/>
    <m/>
    <s v="DC"/>
    <s v="Decentralt værk"/>
    <n v="382120"/>
    <n v="383900"/>
    <x v="731"/>
    <x v="8"/>
    <s v="pev"/>
    <d v="1991-01-01T00:00:00"/>
    <m/>
    <n v="16.3"/>
    <n v="3.3"/>
    <n v="14.2"/>
    <x v="3338"/>
    <n v="380.74799999999999"/>
    <n v="349.83100000000002"/>
    <n v="65.601252000000002"/>
    <n v="51.092136000000004"/>
    <n v="0.60571368083590416"/>
    <n v="0.34075518593003817"/>
    <n v="5.3531133234057671E-2"/>
    <x v="0"/>
    <x v="0"/>
    <m/>
    <m/>
    <m/>
    <m/>
    <m/>
    <m/>
    <m/>
    <n v="436.09459999999996"/>
    <m/>
    <n v="53.765999999999998"/>
    <n v="3.4780000000000002"/>
    <m/>
    <m/>
    <m/>
    <m/>
    <m/>
    <m/>
    <m/>
    <s v="482492,31"/>
    <s v="6313530,27"/>
    <n v="196.24256999999997"/>
    <n v="297.09602999999998"/>
    <n v="0"/>
  </r>
  <r>
    <n v="611"/>
    <x v="566"/>
    <s v=""/>
    <x v="1391"/>
    <n v="2018"/>
    <n v="16756288"/>
    <x v="245"/>
    <x v="564"/>
    <x v="555"/>
    <n v="4840"/>
    <s v="Nørre Alslev"/>
    <n v="376"/>
    <n v="55"/>
    <x v="124"/>
    <m/>
    <s v="ER"/>
    <s v="Erhvervsværk"/>
    <n v="382200"/>
    <n v="383900"/>
    <x v="732"/>
    <x v="0"/>
    <s v="pvp"/>
    <d v="1991-01-01T00:00:00"/>
    <m/>
    <n v="4.0999999999999996"/>
    <n v="0"/>
    <n v="3.3"/>
    <x v="3339"/>
    <n v="48.571199999999997"/>
    <n v="48.571199999999997"/>
    <n v="0"/>
    <n v="0"/>
    <n v="1"/>
    <n v="0"/>
    <n v="0"/>
    <x v="0"/>
    <x v="0"/>
    <m/>
    <n v="2.07315"/>
    <m/>
    <m/>
    <m/>
    <m/>
    <m/>
    <n v="54.219000000000001"/>
    <m/>
    <m/>
    <m/>
    <m/>
    <m/>
    <m/>
    <m/>
    <m/>
    <m/>
    <m/>
    <s v="685199,51"/>
    <s v="6087501,01"/>
    <n v="26.471699999999998"/>
    <n v="29.820450000000005"/>
    <n v="0"/>
  </r>
  <r>
    <n v="612"/>
    <x v="567"/>
    <s v=""/>
    <x v="1392"/>
    <n v="2018"/>
    <n v="42391719"/>
    <x v="246"/>
    <x v="565"/>
    <x v="556"/>
    <n v="9500"/>
    <s v="Hobro"/>
    <n v="846"/>
    <n v="272"/>
    <x v="228"/>
    <n v="14"/>
    <s v="ER"/>
    <s v="Erhvervsværk"/>
    <n v="239990"/>
    <n v="230020"/>
    <x v="733"/>
    <x v="6"/>
    <s v="pvp"/>
    <d v="2012-01-01T00:00:00"/>
    <m/>
    <n v="2"/>
    <n v="0"/>
    <n v="2"/>
    <x v="3340"/>
    <n v="50.6952"/>
    <n v="50.6952"/>
    <n v="0"/>
    <n v="0"/>
    <n v="1"/>
    <n v="0"/>
    <n v="0"/>
    <x v="0"/>
    <x v="0"/>
    <m/>
    <m/>
    <m/>
    <m/>
    <m/>
    <m/>
    <m/>
    <m/>
    <m/>
    <m/>
    <m/>
    <m/>
    <m/>
    <m/>
    <n v="50.6952"/>
    <m/>
    <m/>
    <m/>
    <s v="551500,46"/>
    <s v="6286147,11"/>
    <n v="0"/>
    <n v="50.6952"/>
    <n v="0"/>
  </r>
  <r>
    <n v="612"/>
    <x v="568"/>
    <s v=""/>
    <x v="1393"/>
    <n v="2018"/>
    <n v="42391719"/>
    <x v="246"/>
    <x v="566"/>
    <x v="521"/>
    <n v="6580"/>
    <s v="Vamdrup"/>
    <n v="621"/>
    <n v="157"/>
    <x v="182"/>
    <n v="14"/>
    <s v="ER"/>
    <s v="Erhvervsværk"/>
    <n v="239990"/>
    <n v="230020"/>
    <x v="733"/>
    <x v="6"/>
    <s v="pvp"/>
    <d v="2012-01-01T00:00:00"/>
    <m/>
    <n v="5"/>
    <n v="0"/>
    <n v="5"/>
    <x v="3341"/>
    <n v="47.397599999999997"/>
    <n v="47.397599999999997"/>
    <n v="0"/>
    <n v="0"/>
    <n v="1"/>
    <n v="0"/>
    <n v="0"/>
    <x v="0"/>
    <x v="0"/>
    <m/>
    <m/>
    <m/>
    <m/>
    <m/>
    <m/>
    <m/>
    <m/>
    <m/>
    <m/>
    <m/>
    <m/>
    <m/>
    <m/>
    <n v="47.397599999999997"/>
    <m/>
    <m/>
    <m/>
    <s v="518531,47"/>
    <s v="6142766,79"/>
    <n v="0"/>
    <n v="47.397599999999997"/>
    <n v="0"/>
  </r>
  <r>
    <n v="705"/>
    <x v="569"/>
    <s v=""/>
    <x v="1394"/>
    <n v="2018"/>
    <n v="37509418"/>
    <x v="247"/>
    <x v="567"/>
    <x v="557"/>
    <n v="8850"/>
    <s v="Bjerringbro"/>
    <n v="791"/>
    <m/>
    <x v="18"/>
    <m/>
    <s v="VA"/>
    <s v="Vandkraftværk"/>
    <n v="351100"/>
    <n v="350010"/>
    <x v="734"/>
    <x v="13"/>
    <s v="vkt"/>
    <d v="1900-09-01T00:00:00"/>
    <m/>
    <n v="3.9"/>
    <n v="3.9"/>
    <n v="0"/>
    <x v="3342"/>
    <n v="0"/>
    <n v="0"/>
    <n v="39.573664574399999"/>
    <n v="39.573664574399999"/>
    <n v="0"/>
    <n v="1"/>
    <n v="0"/>
    <x v="0"/>
    <x v="0"/>
    <m/>
    <m/>
    <m/>
    <m/>
    <m/>
    <m/>
    <m/>
    <m/>
    <m/>
    <m/>
    <m/>
    <m/>
    <m/>
    <m/>
    <m/>
    <m/>
    <n v="39.573664574399999"/>
    <m/>
    <s v="537218,35"/>
    <s v="6245675,45"/>
    <n v="0"/>
    <n v="0"/>
    <n v="0"/>
  </r>
  <r>
    <n v="718"/>
    <x v="570"/>
    <s v=""/>
    <x v="1395"/>
    <n v="2018"/>
    <n v="10046769"/>
    <x v="248"/>
    <x v="568"/>
    <x v="558"/>
    <n v="8800"/>
    <s v="Viborg"/>
    <n v="791"/>
    <n v="267"/>
    <x v="229"/>
    <n v="1"/>
    <s v="FJ"/>
    <s v="Fjernvarmeværk"/>
    <n v="353000"/>
    <n v="350030"/>
    <x v="13"/>
    <x v="0"/>
    <s v="fvv"/>
    <d v="1996-01-01T00:00:00"/>
    <d v="2018-12-12T00:00:00"/>
    <n v="11.15"/>
    <n v="0"/>
    <n v="11.15"/>
    <x v="3343"/>
    <n v="58.834800000000001"/>
    <n v="58.834800000000001"/>
    <n v="0"/>
    <n v="0"/>
    <n v="1"/>
    <n v="0"/>
    <n v="0"/>
    <x v="0"/>
    <x v="0"/>
    <m/>
    <m/>
    <m/>
    <m/>
    <m/>
    <m/>
    <n v="57.017386799999997"/>
    <m/>
    <m/>
    <m/>
    <m/>
    <m/>
    <m/>
    <m/>
    <m/>
    <m/>
    <m/>
    <m/>
    <s v="524410,14"/>
    <s v="6257634,28"/>
    <n v="57.017386799999997"/>
    <n v="0"/>
    <n v="0"/>
  </r>
  <r>
    <n v="718"/>
    <x v="570"/>
    <s v=""/>
    <x v="1396"/>
    <n v="2018"/>
    <n v="10046769"/>
    <x v="248"/>
    <x v="568"/>
    <x v="558"/>
    <n v="8800"/>
    <s v="Viborg"/>
    <n v="791"/>
    <n v="267"/>
    <x v="229"/>
    <n v="1"/>
    <s v="FJ"/>
    <s v="Fjernvarmeværk"/>
    <n v="353000"/>
    <n v="350030"/>
    <x v="16"/>
    <x v="0"/>
    <s v="fvv"/>
    <d v="1996-01-01T00:00:00"/>
    <m/>
    <n v="11.335000000000001"/>
    <n v="0"/>
    <n v="11.57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24410,14"/>
    <s v="6257634,28"/>
    <n v="0"/>
    <n v="0"/>
    <n v="0"/>
  </r>
  <r>
    <n v="718"/>
    <x v="570"/>
    <s v=""/>
    <x v="1397"/>
    <n v="2018"/>
    <n v="10046769"/>
    <x v="248"/>
    <x v="568"/>
    <x v="558"/>
    <n v="8800"/>
    <s v="Viborg"/>
    <n v="791"/>
    <n v="267"/>
    <x v="229"/>
    <n v="1"/>
    <s v="FJ"/>
    <s v="Fjernvarmeværk"/>
    <n v="353000"/>
    <n v="350030"/>
    <x v="76"/>
    <x v="0"/>
    <s v="fvv"/>
    <d v="1996-01-01T00:00:00"/>
    <m/>
    <n v="8.14"/>
    <n v="0"/>
    <n v="8.3000000000000007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24410,14"/>
    <s v="6257634,28"/>
    <n v="0"/>
    <n v="0"/>
    <n v="0"/>
  </r>
  <r>
    <n v="718"/>
    <x v="570"/>
    <s v=""/>
    <x v="1398"/>
    <n v="2018"/>
    <n v="10046769"/>
    <x v="248"/>
    <x v="568"/>
    <x v="558"/>
    <n v="8800"/>
    <s v="Viborg"/>
    <n v="791"/>
    <n v="267"/>
    <x v="229"/>
    <n v="1"/>
    <s v="FJ"/>
    <s v="Fjernvarmeværk"/>
    <n v="353000"/>
    <n v="350030"/>
    <x v="735"/>
    <x v="5"/>
    <s v="kvt"/>
    <d v="1996-01-01T00:00:00"/>
    <d v="2018-12-31T00:00:00"/>
    <n v="0.17"/>
    <n v="0"/>
    <n v="0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24410,14"/>
    <s v="6257634,28"/>
    <n v="0"/>
    <n v="0"/>
    <n v="0"/>
  </r>
  <r>
    <n v="718"/>
    <x v="571"/>
    <s v=""/>
    <x v="1399"/>
    <n v="2018"/>
    <n v="10046769"/>
    <x v="248"/>
    <x v="569"/>
    <x v="559"/>
    <n v="8800"/>
    <s v="Viborg"/>
    <n v="791"/>
    <n v="267"/>
    <x v="229"/>
    <m/>
    <s v="FJ"/>
    <s v="Fjernvarmeværk"/>
    <n v="353000"/>
    <n v="350030"/>
    <x v="736"/>
    <x v="0"/>
    <s v="fvv"/>
    <d v="2013-01-01T00:00:00"/>
    <m/>
    <n v="19.899999999999999"/>
    <n v="0"/>
    <n v="19.899999999999999"/>
    <x v="3344"/>
    <n v="76.248000000000005"/>
    <n v="76.248000000000005"/>
    <n v="0"/>
    <n v="0"/>
    <n v="1"/>
    <n v="0"/>
    <n v="0"/>
    <x v="0"/>
    <x v="0"/>
    <m/>
    <m/>
    <m/>
    <m/>
    <m/>
    <m/>
    <n v="70.562368800000002"/>
    <m/>
    <m/>
    <m/>
    <m/>
    <m/>
    <m/>
    <m/>
    <m/>
    <m/>
    <m/>
    <m/>
    <s v="527648,77"/>
    <s v="6256707,61"/>
    <n v="70.562368800000002"/>
    <n v="0"/>
    <n v="0"/>
  </r>
  <r>
    <n v="718"/>
    <x v="572"/>
    <s v=""/>
    <x v="1400"/>
    <n v="2018"/>
    <n v="10046769"/>
    <x v="248"/>
    <x v="570"/>
    <x v="560"/>
    <n v="8800"/>
    <s v="Viborg"/>
    <n v="791"/>
    <n v="267"/>
    <x v="229"/>
    <n v="1"/>
    <s v="FJ"/>
    <s v="Fjernvarmeværk"/>
    <n v="353000"/>
    <n v="350030"/>
    <x v="13"/>
    <x v="0"/>
    <s v="fvv"/>
    <d v="1996-01-01T00:00:00"/>
    <m/>
    <n v="8.15"/>
    <n v="0"/>
    <n v="8.15"/>
    <x v="3345"/>
    <n v="44.776800000000001"/>
    <n v="44.776800000000001"/>
    <n v="0"/>
    <n v="0"/>
    <n v="1"/>
    <n v="0"/>
    <n v="0"/>
    <x v="0"/>
    <x v="0"/>
    <m/>
    <m/>
    <m/>
    <n v="0"/>
    <m/>
    <m/>
    <n v="43.060010399999996"/>
    <m/>
    <m/>
    <m/>
    <m/>
    <m/>
    <m/>
    <m/>
    <m/>
    <m/>
    <m/>
    <m/>
    <s v="524096,82"/>
    <s v="6255365,4"/>
    <n v="43.060010399999996"/>
    <n v="0"/>
    <n v="0"/>
  </r>
  <r>
    <n v="718"/>
    <x v="572"/>
    <s v=""/>
    <x v="1401"/>
    <n v="2018"/>
    <n v="10046769"/>
    <x v="248"/>
    <x v="570"/>
    <x v="560"/>
    <n v="8800"/>
    <s v="Viborg"/>
    <n v="791"/>
    <n v="267"/>
    <x v="229"/>
    <n v="1"/>
    <s v="FJ"/>
    <s v="Fjernvarmeværk"/>
    <n v="353000"/>
    <n v="350030"/>
    <x v="76"/>
    <x v="0"/>
    <s v="fvv"/>
    <d v="1996-01-01T00:00:00"/>
    <m/>
    <n v="8.14"/>
    <n v="0"/>
    <n v="8.14"/>
    <x v="21"/>
    <n v="0"/>
    <n v="0"/>
    <n v="0"/>
    <n v="0"/>
    <n v="1"/>
    <n v="0"/>
    <n v="0"/>
    <x v="0"/>
    <x v="0"/>
    <m/>
    <m/>
    <m/>
    <n v="0"/>
    <m/>
    <m/>
    <n v="0"/>
    <m/>
    <m/>
    <m/>
    <m/>
    <m/>
    <m/>
    <m/>
    <m/>
    <m/>
    <m/>
    <m/>
    <s v="524096,82"/>
    <s v="6255365,4"/>
    <n v="0"/>
    <n v="0"/>
    <n v="0"/>
  </r>
  <r>
    <n v="718"/>
    <x v="572"/>
    <s v=""/>
    <x v="1402"/>
    <n v="2018"/>
    <n v="10046769"/>
    <x v="248"/>
    <x v="570"/>
    <x v="560"/>
    <n v="8800"/>
    <s v="Viborg"/>
    <n v="791"/>
    <n v="267"/>
    <x v="229"/>
    <n v="1"/>
    <s v="FJ"/>
    <s v="Fjernvarmeværk"/>
    <n v="353000"/>
    <n v="350030"/>
    <x v="4"/>
    <x v="0"/>
    <s v="fvv"/>
    <d v="1996-01-01T00:00:00"/>
    <m/>
    <n v="16"/>
    <n v="0"/>
    <n v="16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24096,82"/>
    <s v="6255365,4"/>
    <n v="0"/>
    <n v="0"/>
    <n v="0"/>
  </r>
  <r>
    <n v="718"/>
    <x v="573"/>
    <s v=""/>
    <x v="1403"/>
    <n v="2018"/>
    <n v="10046769"/>
    <x v="248"/>
    <x v="571"/>
    <x v="561"/>
    <n v="8800"/>
    <s v="Viborg"/>
    <n v="791"/>
    <n v="267"/>
    <x v="229"/>
    <n v="1"/>
    <s v="DC"/>
    <s v="Decentralt værk"/>
    <n v="351100"/>
    <n v="350010"/>
    <x v="232"/>
    <x v="9"/>
    <s v="kvt"/>
    <d v="1996-01-01T00:00:00"/>
    <m/>
    <n v="128.19999999999999"/>
    <n v="57"/>
    <n v="56"/>
    <x v="3346"/>
    <n v="851.45039999999995"/>
    <n v="851.45039999999995"/>
    <n v="769.35239999999999"/>
    <n v="760.44960000000003"/>
    <n v="0.23843327436439476"/>
    <n v="0.76156672563560524"/>
    <n v="0"/>
    <x v="0"/>
    <x v="0"/>
    <m/>
    <m/>
    <m/>
    <m/>
    <m/>
    <m/>
    <n v="1785.5108568000001"/>
    <m/>
    <m/>
    <m/>
    <m/>
    <m/>
    <m/>
    <m/>
    <m/>
    <m/>
    <m/>
    <m/>
    <s v="525558,1"/>
    <s v="6258900,3"/>
    <n v="1785.5108568000001"/>
    <n v="0"/>
    <n v="0"/>
  </r>
  <r>
    <n v="718"/>
    <x v="573"/>
    <s v=""/>
    <x v="1404"/>
    <n v="2018"/>
    <n v="10046769"/>
    <x v="248"/>
    <x v="571"/>
    <x v="561"/>
    <n v="8800"/>
    <s v="Viborg"/>
    <n v="791"/>
    <n v="267"/>
    <x v="229"/>
    <n v="1"/>
    <s v="DC"/>
    <s v="Decentralt værk"/>
    <n v="351100"/>
    <n v="350010"/>
    <x v="16"/>
    <x v="0"/>
    <s v="fvv"/>
    <d v="2014-10-27T00:00:00"/>
    <m/>
    <n v="15"/>
    <n v="0"/>
    <n v="15.8"/>
    <x v="3347"/>
    <n v="76.697999999999993"/>
    <n v="76.697999999999993"/>
    <n v="0"/>
    <n v="0"/>
    <n v="1"/>
    <n v="0"/>
    <n v="0"/>
    <x v="0"/>
    <x v="0"/>
    <m/>
    <m/>
    <m/>
    <m/>
    <m/>
    <m/>
    <n v="73.082037599999992"/>
    <m/>
    <m/>
    <m/>
    <m/>
    <m/>
    <m/>
    <m/>
    <m/>
    <m/>
    <m/>
    <m/>
    <s v="525558,1"/>
    <s v="6258900,3"/>
    <n v="73.082037599999992"/>
    <n v="0"/>
    <n v="0"/>
  </r>
  <r>
    <n v="718"/>
    <x v="573"/>
    <s v=""/>
    <x v="1405"/>
    <n v="2018"/>
    <n v="10046769"/>
    <x v="248"/>
    <x v="571"/>
    <x v="561"/>
    <n v="8800"/>
    <s v="Viborg"/>
    <n v="791"/>
    <n v="267"/>
    <x v="229"/>
    <n v="1"/>
    <s v="DC"/>
    <s v="Decentralt værk"/>
    <n v="351100"/>
    <n v="350010"/>
    <x v="76"/>
    <x v="0"/>
    <s v="fvv"/>
    <d v="2014-10-27T00:00:00"/>
    <m/>
    <n v="15"/>
    <n v="0"/>
    <n v="15.8"/>
    <x v="3347"/>
    <n v="76.697999999999993"/>
    <n v="76.697999999999993"/>
    <n v="0"/>
    <n v="0"/>
    <n v="1"/>
    <n v="0"/>
    <n v="0"/>
    <x v="0"/>
    <x v="0"/>
    <m/>
    <m/>
    <m/>
    <m/>
    <m/>
    <m/>
    <n v="73.082037599999992"/>
    <m/>
    <m/>
    <m/>
    <m/>
    <m/>
    <m/>
    <m/>
    <m/>
    <m/>
    <m/>
    <m/>
    <s v="525558,1"/>
    <s v="6258900,3"/>
    <n v="73.082037599999992"/>
    <n v="0"/>
    <n v="0"/>
  </r>
  <r>
    <n v="718"/>
    <x v="574"/>
    <s v=""/>
    <x v="1406"/>
    <n v="2018"/>
    <n v="10046769"/>
    <x v="248"/>
    <x v="572"/>
    <x v="562"/>
    <n v="8800"/>
    <s v="Viborg"/>
    <n v="791"/>
    <n v="267"/>
    <x v="229"/>
    <m/>
    <s v="FJ"/>
    <s v="Fjernvarmeværk"/>
    <n v="381100"/>
    <n v="383900"/>
    <x v="737"/>
    <x v="0"/>
    <s v="pvp"/>
    <d v="2012-08-01T00:00:00"/>
    <m/>
    <n v="0.5"/>
    <n v="0"/>
    <n v="0.5"/>
    <x v="3348"/>
    <n v="4.9139999999999997"/>
    <n v="4.9139999999999997"/>
    <n v="0"/>
    <n v="0"/>
    <n v="1"/>
    <n v="0"/>
    <n v="0"/>
    <x v="0"/>
    <x v="0"/>
    <m/>
    <m/>
    <m/>
    <m/>
    <m/>
    <m/>
    <m/>
    <m/>
    <n v="6.9906430000000004"/>
    <m/>
    <m/>
    <m/>
    <m/>
    <m/>
    <m/>
    <m/>
    <m/>
    <m/>
    <s v="522189,61"/>
    <s v="6259111,68"/>
    <n v="0"/>
    <n v="6.9906430000000004"/>
    <n v="0"/>
  </r>
  <r>
    <n v="718"/>
    <x v="575"/>
    <s v=""/>
    <x v="1407"/>
    <n v="2018"/>
    <n v="10046769"/>
    <x v="248"/>
    <x v="573"/>
    <x v="563"/>
    <n v="8800"/>
    <s v="Viborg"/>
    <n v="791"/>
    <n v="267"/>
    <x v="229"/>
    <m/>
    <s v="FJ"/>
    <s v="Fjernvarmeværk"/>
    <n v="353000"/>
    <n v="350030"/>
    <x v="738"/>
    <x v="0"/>
    <s v="fvv"/>
    <d v="2012-03-01T00:00:00"/>
    <m/>
    <n v="2"/>
    <n v="0"/>
    <n v="2"/>
    <x v="3349"/>
    <n v="8.0820000000000007"/>
    <n v="8.0820000000000007"/>
    <n v="0"/>
    <n v="0"/>
    <n v="1"/>
    <n v="0"/>
    <n v="0"/>
    <x v="0"/>
    <x v="0"/>
    <m/>
    <m/>
    <m/>
    <m/>
    <m/>
    <m/>
    <n v="8.1671040000000001"/>
    <m/>
    <m/>
    <m/>
    <m/>
    <m/>
    <m/>
    <m/>
    <m/>
    <m/>
    <m/>
    <m/>
    <s v="521286"/>
    <s v="6252139"/>
    <n v="8.1671040000000001"/>
    <n v="0"/>
    <n v="0"/>
  </r>
  <r>
    <n v="770"/>
    <x v="576"/>
    <s v=""/>
    <x v="1408"/>
    <n v="2018"/>
    <n v="11110001"/>
    <x v="249"/>
    <x v="574"/>
    <x v="564"/>
    <n v="8752"/>
    <s v="Østbirk"/>
    <n v="615"/>
    <m/>
    <x v="18"/>
    <m/>
    <s v="VA"/>
    <s v="Vandkraftværk"/>
    <n v="351100"/>
    <n v="350010"/>
    <x v="296"/>
    <x v="13"/>
    <s v="vkt"/>
    <d v="1924-01-01T00:00:00"/>
    <m/>
    <n v="1"/>
    <n v="1"/>
    <n v="0"/>
    <x v="3350"/>
    <n v="0"/>
    <n v="0"/>
    <n v="5.0166052523999998"/>
    <n v="5.0166052523999998"/>
    <n v="0"/>
    <n v="1"/>
    <n v="0"/>
    <x v="0"/>
    <x v="0"/>
    <m/>
    <m/>
    <m/>
    <m/>
    <m/>
    <m/>
    <m/>
    <m/>
    <m/>
    <m/>
    <m/>
    <m/>
    <m/>
    <m/>
    <m/>
    <m/>
    <n v="5.0166052523999998"/>
    <m/>
    <s v="543795"/>
    <s v="6203925"/>
    <n v="0"/>
    <n v="0"/>
    <n v="0"/>
  </r>
  <r>
    <n v="772"/>
    <x v="577"/>
    <s v=""/>
    <x v="1409"/>
    <n v="2018"/>
    <n v="58183415"/>
    <x v="250"/>
    <x v="575"/>
    <x v="565"/>
    <n v="7330"/>
    <s v="Brande"/>
    <n v="756"/>
    <m/>
    <x v="18"/>
    <m/>
    <s v="VA"/>
    <s v="Vandkraftværk"/>
    <n v="351100"/>
    <n v="350010"/>
    <x v="739"/>
    <x v="13"/>
    <s v="vkt"/>
    <d v="1922-01-01T00:00:00"/>
    <m/>
    <n v="0.15"/>
    <n v="0.15"/>
    <n v="0"/>
    <x v="3351"/>
    <n v="0"/>
    <n v="0"/>
    <n v="1.5582024000000001"/>
    <n v="1.5582024000000001"/>
    <n v="0"/>
    <n v="1"/>
    <n v="0"/>
    <x v="0"/>
    <x v="0"/>
    <m/>
    <m/>
    <m/>
    <m/>
    <m/>
    <m/>
    <m/>
    <m/>
    <m/>
    <m/>
    <m/>
    <m/>
    <m/>
    <m/>
    <m/>
    <m/>
    <n v="1.5582023999999999"/>
    <m/>
    <s v="509271"/>
    <s v="6201710"/>
    <n v="0"/>
    <n v="0"/>
    <n v="0"/>
  </r>
  <r>
    <n v="777"/>
    <x v="578"/>
    <s v=""/>
    <x v="1410"/>
    <n v="2018"/>
    <n v="17010131"/>
    <x v="251"/>
    <x v="576"/>
    <x v="566"/>
    <n v="6000"/>
    <s v="Kolding"/>
    <n v="621"/>
    <n v="81"/>
    <x v="20"/>
    <n v="1"/>
    <s v="FJ"/>
    <s v="Fjernvarmeværk"/>
    <n v="353000"/>
    <n v="350030"/>
    <x v="16"/>
    <x v="0"/>
    <s v="fvv"/>
    <d v="2004-06-13T00:00:00"/>
    <m/>
    <n v="13.3"/>
    <n v="0"/>
    <n v="12"/>
    <x v="3352"/>
    <n v="4.0439999999999996"/>
    <n v="4.0439999999999996"/>
    <n v="0"/>
    <n v="0"/>
    <n v="1"/>
    <n v="0"/>
    <n v="0"/>
    <x v="0"/>
    <x v="0"/>
    <m/>
    <m/>
    <m/>
    <n v="0.81267071999999996"/>
    <m/>
    <m/>
    <n v="3.5807507999999997"/>
    <m/>
    <m/>
    <m/>
    <m/>
    <m/>
    <m/>
    <m/>
    <m/>
    <m/>
    <m/>
    <m/>
    <s v="530009,88"/>
    <s v="6148161"/>
    <n v="4.3934215199999995"/>
    <n v="0"/>
    <n v="0"/>
  </r>
  <r>
    <n v="777"/>
    <x v="578"/>
    <s v=""/>
    <x v="1411"/>
    <n v="2018"/>
    <n v="17010131"/>
    <x v="251"/>
    <x v="576"/>
    <x v="566"/>
    <n v="6000"/>
    <s v="Kolding"/>
    <n v="621"/>
    <n v="81"/>
    <x v="20"/>
    <n v="1"/>
    <s v="FJ"/>
    <s v="Fjernvarmeværk"/>
    <n v="353000"/>
    <n v="350030"/>
    <x v="76"/>
    <x v="0"/>
    <s v="fvv"/>
    <d v="2004-06-13T00:00:00"/>
    <m/>
    <n v="13.3"/>
    <n v="0"/>
    <n v="12"/>
    <x v="3352"/>
    <n v="4.0439999999999996"/>
    <n v="4.0439999999999996"/>
    <n v="0"/>
    <n v="0"/>
    <n v="1"/>
    <n v="0"/>
    <n v="0"/>
    <x v="0"/>
    <x v="0"/>
    <m/>
    <m/>
    <m/>
    <n v="0.81267071999999996"/>
    <m/>
    <m/>
    <n v="3.5807507999999997"/>
    <m/>
    <m/>
    <m/>
    <m/>
    <m/>
    <m/>
    <m/>
    <m/>
    <m/>
    <m/>
    <m/>
    <s v="530009,88"/>
    <s v="6148161"/>
    <n v="4.3934215199999995"/>
    <n v="0"/>
    <n v="0"/>
  </r>
  <r>
    <n v="777"/>
    <x v="578"/>
    <s v=""/>
    <x v="1412"/>
    <n v="2018"/>
    <n v="17010131"/>
    <x v="251"/>
    <x v="576"/>
    <x v="566"/>
    <n v="6000"/>
    <s v="Kolding"/>
    <n v="621"/>
    <n v="81"/>
    <x v="20"/>
    <n v="1"/>
    <s v="FJ"/>
    <s v="Fjernvarmeværk"/>
    <n v="353000"/>
    <n v="350030"/>
    <x v="4"/>
    <x v="0"/>
    <s v="fvv"/>
    <d v="2004-06-13T00:00:00"/>
    <m/>
    <n v="13.4"/>
    <n v="0"/>
    <n v="12"/>
    <x v="3352"/>
    <n v="4.0439999999999996"/>
    <n v="4.0439999999999996"/>
    <n v="0"/>
    <n v="0"/>
    <n v="1"/>
    <n v="0"/>
    <n v="0"/>
    <x v="0"/>
    <x v="0"/>
    <m/>
    <m/>
    <m/>
    <n v="0.81267071999999996"/>
    <m/>
    <m/>
    <n v="3.5807507999999997"/>
    <m/>
    <m/>
    <m/>
    <m/>
    <m/>
    <m/>
    <m/>
    <m/>
    <m/>
    <m/>
    <m/>
    <s v="530009,88"/>
    <s v="6148161"/>
    <n v="4.3934215199999995"/>
    <n v="0"/>
    <n v="0"/>
  </r>
  <r>
    <n v="777"/>
    <x v="579"/>
    <s v=""/>
    <x v="1413"/>
    <n v="2018"/>
    <n v="17010131"/>
    <x v="251"/>
    <x v="577"/>
    <x v="567"/>
    <n v="6000"/>
    <s v="Kolding"/>
    <n v="621"/>
    <n v="81"/>
    <x v="20"/>
    <m/>
    <s v="FJ"/>
    <s v="Fjernvarmeværk"/>
    <n v="353000"/>
    <n v="350030"/>
    <x v="618"/>
    <x v="0"/>
    <s v="fvv"/>
    <d v="1977-02-01T00:00:00"/>
    <m/>
    <n v="17.2"/>
    <n v="0"/>
    <n v="13.2"/>
    <x v="3353"/>
    <n v="1.754"/>
    <n v="1.754"/>
    <n v="0"/>
    <n v="0"/>
    <n v="1"/>
    <n v="0"/>
    <n v="0"/>
    <x v="0"/>
    <x v="0"/>
    <m/>
    <m/>
    <m/>
    <n v="5.3446300000000004E-3"/>
    <m/>
    <m/>
    <n v="1.9862568"/>
    <m/>
    <m/>
    <m/>
    <m/>
    <m/>
    <m/>
    <m/>
    <m/>
    <m/>
    <m/>
    <m/>
    <s v="528834,43"/>
    <s v="6149111,25"/>
    <n v="1.99160143"/>
    <n v="0"/>
    <n v="0"/>
  </r>
  <r>
    <n v="777"/>
    <x v="580"/>
    <s v=""/>
    <x v="1414"/>
    <n v="2018"/>
    <n v="17010131"/>
    <x v="251"/>
    <x v="578"/>
    <x v="568"/>
    <n v="6000"/>
    <s v="Kolding"/>
    <n v="621"/>
    <n v="81"/>
    <x v="20"/>
    <n v="1"/>
    <s v="FJ"/>
    <s v="Fjernvarmeværk"/>
    <n v="353000"/>
    <n v="350030"/>
    <x v="4"/>
    <x v="0"/>
    <s v="fvv"/>
    <d v="2004-09-22T00:00:00"/>
    <m/>
    <n v="10"/>
    <n v="0"/>
    <n v="9.3000000000000007"/>
    <x v="3354"/>
    <n v="2.8719999999999999"/>
    <n v="2.8719999999999999"/>
    <n v="0"/>
    <n v="0"/>
    <n v="1"/>
    <n v="0"/>
    <n v="0"/>
    <x v="0"/>
    <x v="0"/>
    <m/>
    <m/>
    <m/>
    <n v="0.68285718999999989"/>
    <m/>
    <m/>
    <n v="2.4130259999999999"/>
    <m/>
    <m/>
    <m/>
    <m/>
    <m/>
    <m/>
    <m/>
    <m/>
    <m/>
    <m/>
    <m/>
    <s v="529743,81"/>
    <s v="6149340,18"/>
    <n v="3.0958831899999999"/>
    <n v="0"/>
    <n v="0"/>
  </r>
  <r>
    <n v="777"/>
    <x v="580"/>
    <s v=""/>
    <x v="1415"/>
    <n v="2018"/>
    <n v="17010131"/>
    <x v="251"/>
    <x v="578"/>
    <x v="568"/>
    <n v="6000"/>
    <s v="Kolding"/>
    <n v="621"/>
    <n v="81"/>
    <x v="20"/>
    <n v="1"/>
    <s v="FJ"/>
    <s v="Fjernvarmeværk"/>
    <n v="353000"/>
    <n v="350030"/>
    <x v="567"/>
    <x v="0"/>
    <s v="fvv"/>
    <d v="1958-03-01T00:00:00"/>
    <m/>
    <n v="18"/>
    <n v="0"/>
    <n v="16.2"/>
    <x v="3354"/>
    <n v="2.8719999999999999"/>
    <n v="2.8719999999999999"/>
    <n v="0"/>
    <n v="0"/>
    <n v="1"/>
    <n v="0"/>
    <n v="0"/>
    <x v="0"/>
    <x v="0"/>
    <m/>
    <m/>
    <m/>
    <n v="0.68285718999999989"/>
    <m/>
    <m/>
    <n v="2.4130259999999999"/>
    <m/>
    <m/>
    <m/>
    <m/>
    <m/>
    <m/>
    <m/>
    <m/>
    <m/>
    <m/>
    <m/>
    <s v="529743,81"/>
    <s v="6149340,18"/>
    <n v="3.0958831899999999"/>
    <n v="0"/>
    <n v="0"/>
  </r>
  <r>
    <n v="777"/>
    <x v="580"/>
    <s v=""/>
    <x v="1416"/>
    <n v="2018"/>
    <n v="17010131"/>
    <x v="251"/>
    <x v="578"/>
    <x v="568"/>
    <n v="6000"/>
    <s v="Kolding"/>
    <n v="621"/>
    <n v="81"/>
    <x v="20"/>
    <n v="1"/>
    <s v="FJ"/>
    <s v="Fjernvarmeværk"/>
    <n v="353000"/>
    <n v="350030"/>
    <x v="568"/>
    <x v="0"/>
    <s v="fvv"/>
    <d v="1956-05-01T00:00:00"/>
    <m/>
    <n v="25.6"/>
    <n v="0"/>
    <n v="25.6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29743,81"/>
    <s v="6149340,18"/>
    <n v="0"/>
    <n v="0"/>
    <n v="0"/>
  </r>
  <r>
    <n v="777"/>
    <x v="581"/>
    <s v=""/>
    <x v="1417"/>
    <n v="2018"/>
    <n v="17010131"/>
    <x v="251"/>
    <x v="579"/>
    <x v="569"/>
    <n v="6000"/>
    <s v="Kolding"/>
    <n v="621"/>
    <n v="81"/>
    <x v="20"/>
    <m/>
    <s v="FJ"/>
    <s v="Fjernvarmeværk"/>
    <n v="353000"/>
    <n v="350030"/>
    <x v="740"/>
    <x v="0"/>
    <s v="fvv"/>
    <d v="1975-07-01T00:00:00"/>
    <m/>
    <n v="18.600000000000001"/>
    <n v="0"/>
    <n v="16.7"/>
    <x v="3355"/>
    <n v="9.0129999999999999"/>
    <n v="9.0129999999999999"/>
    <n v="0"/>
    <n v="0"/>
    <n v="1"/>
    <n v="0"/>
    <n v="0"/>
    <x v="0"/>
    <x v="0"/>
    <m/>
    <m/>
    <m/>
    <n v="3.9477804600000002"/>
    <m/>
    <m/>
    <n v="5.9938956000000001"/>
    <m/>
    <m/>
    <m/>
    <m/>
    <m/>
    <m/>
    <m/>
    <m/>
    <m/>
    <m/>
    <m/>
    <s v="528341,42"/>
    <s v="6151304,99"/>
    <n v="9.9416760600000007"/>
    <n v="0"/>
    <n v="0"/>
  </r>
  <r>
    <n v="777"/>
    <x v="582"/>
    <s v=""/>
    <x v="1418"/>
    <n v="2018"/>
    <n v="17010131"/>
    <x v="251"/>
    <x v="580"/>
    <x v="570"/>
    <n v="6000"/>
    <s v="Kolding"/>
    <n v="621"/>
    <n v="81"/>
    <x v="20"/>
    <n v="1"/>
    <s v="FJ"/>
    <s v="Fjernvarmeværk"/>
    <n v="353000"/>
    <n v="350030"/>
    <x v="13"/>
    <x v="0"/>
    <s v="fvv"/>
    <d v="1972-05-15T00:00:00"/>
    <m/>
    <n v="8.1"/>
    <n v="0"/>
    <n v="7.3"/>
    <x v="3356"/>
    <n v="1.4610000000000001"/>
    <n v="1.4610000000000001"/>
    <n v="0"/>
    <n v="0"/>
    <n v="1"/>
    <n v="0"/>
    <n v="0"/>
    <x v="0"/>
    <x v="0"/>
    <m/>
    <m/>
    <m/>
    <n v="0.73411541999999996"/>
    <m/>
    <m/>
    <n v="0.8932968"/>
    <m/>
    <m/>
    <m/>
    <m/>
    <m/>
    <m/>
    <m/>
    <m/>
    <m/>
    <m/>
    <m/>
    <s v="530483,13"/>
    <s v="6150942,2"/>
    <n v="1.6274122200000001"/>
    <n v="0"/>
    <n v="0"/>
  </r>
  <r>
    <n v="777"/>
    <x v="582"/>
    <s v=""/>
    <x v="1419"/>
    <n v="2018"/>
    <n v="17010131"/>
    <x v="251"/>
    <x v="580"/>
    <x v="570"/>
    <n v="6000"/>
    <s v="Kolding"/>
    <n v="621"/>
    <n v="81"/>
    <x v="20"/>
    <n v="1"/>
    <s v="FJ"/>
    <s v="Fjernvarmeværk"/>
    <n v="353000"/>
    <n v="350030"/>
    <x v="16"/>
    <x v="0"/>
    <s v="fvv"/>
    <d v="1972-05-15T00:00:00"/>
    <m/>
    <n v="8.1"/>
    <n v="0"/>
    <n v="7.3"/>
    <x v="3357"/>
    <n v="1.4610000000000001"/>
    <n v="1.4610000000000001"/>
    <n v="0"/>
    <n v="0"/>
    <n v="1"/>
    <n v="0"/>
    <n v="0"/>
    <x v="0"/>
    <x v="0"/>
    <m/>
    <m/>
    <m/>
    <n v="0.73411541999999996"/>
    <m/>
    <m/>
    <n v="0.89416799999999996"/>
    <m/>
    <m/>
    <m/>
    <m/>
    <m/>
    <m/>
    <m/>
    <m/>
    <m/>
    <m/>
    <m/>
    <s v="530483,13"/>
    <s v="6150942,2"/>
    <n v="1.6282834199999998"/>
    <n v="0"/>
    <n v="0"/>
  </r>
  <r>
    <n v="777"/>
    <x v="582"/>
    <s v=""/>
    <x v="1420"/>
    <n v="2018"/>
    <n v="17010131"/>
    <x v="251"/>
    <x v="580"/>
    <x v="570"/>
    <n v="6000"/>
    <s v="Kolding"/>
    <n v="621"/>
    <n v="81"/>
    <x v="20"/>
    <n v="1"/>
    <s v="FJ"/>
    <s v="Fjernvarmeværk"/>
    <n v="353000"/>
    <n v="350030"/>
    <x v="4"/>
    <x v="0"/>
    <s v="fvv"/>
    <d v="1979-08-20T00:00:00"/>
    <m/>
    <n v="11.4"/>
    <n v="0"/>
    <n v="10.199999999999999"/>
    <x v="3356"/>
    <n v="1.4610000000000001"/>
    <n v="1.4610000000000001"/>
    <n v="0"/>
    <n v="0"/>
    <n v="1"/>
    <n v="0"/>
    <n v="0"/>
    <x v="0"/>
    <x v="0"/>
    <m/>
    <m/>
    <m/>
    <n v="0.73411541999999996"/>
    <m/>
    <m/>
    <n v="0.8932968"/>
    <m/>
    <m/>
    <m/>
    <m/>
    <m/>
    <m/>
    <m/>
    <m/>
    <m/>
    <m/>
    <m/>
    <s v="530483,13"/>
    <s v="6150942,2"/>
    <n v="1.6274122200000001"/>
    <n v="0"/>
    <n v="0"/>
  </r>
  <r>
    <n v="777"/>
    <x v="583"/>
    <s v=""/>
    <x v="1421"/>
    <n v="2018"/>
    <n v="17010131"/>
    <x v="251"/>
    <x v="581"/>
    <x v="571"/>
    <n v="6000"/>
    <s v="Kolding"/>
    <n v="621"/>
    <n v="81"/>
    <x v="20"/>
    <m/>
    <s v="FJ"/>
    <s v="Fjernvarmeværk"/>
    <n v="353000"/>
    <n v="350030"/>
    <x v="741"/>
    <x v="0"/>
    <s v="fvv"/>
    <d v="2008-08-20T00:00:00"/>
    <m/>
    <n v="18.899999999999999"/>
    <n v="0"/>
    <n v="17"/>
    <x v="3358"/>
    <n v="8.0000000000000002E-3"/>
    <n v="8.0000000000000002E-3"/>
    <n v="0"/>
    <n v="0"/>
    <n v="1"/>
    <n v="0"/>
    <n v="0"/>
    <x v="0"/>
    <x v="0"/>
    <m/>
    <m/>
    <m/>
    <n v="1.2339280000000001E-2"/>
    <m/>
    <m/>
    <m/>
    <m/>
    <m/>
    <m/>
    <m/>
    <m/>
    <m/>
    <m/>
    <m/>
    <m/>
    <m/>
    <m/>
    <s v="530836,78"/>
    <s v="6149137,61"/>
    <n v="1.2339280000000001E-2"/>
    <n v="0"/>
    <n v="0"/>
  </r>
  <r>
    <n v="777"/>
    <x v="584"/>
    <s v=""/>
    <x v="1422"/>
    <n v="2018"/>
    <n v="17010131"/>
    <x v="251"/>
    <x v="582"/>
    <x v="572"/>
    <n v="6000"/>
    <s v="Kolding"/>
    <n v="621"/>
    <n v="81"/>
    <x v="20"/>
    <n v="1"/>
    <s v="FJ"/>
    <s v="Fjernvarmeværk"/>
    <n v="353000"/>
    <n v="350030"/>
    <x v="13"/>
    <x v="0"/>
    <s v="fvv"/>
    <d v="2004-06-14T00:00:00"/>
    <m/>
    <n v="10.5"/>
    <n v="0"/>
    <n v="9.5"/>
    <x v="3359"/>
    <n v="9.9000000000000005E-2"/>
    <n v="9.9000000000000005E-2"/>
    <n v="0"/>
    <n v="0"/>
    <n v="1"/>
    <n v="0"/>
    <n v="0"/>
    <x v="0"/>
    <x v="0"/>
    <m/>
    <m/>
    <m/>
    <n v="0.11797642999999999"/>
    <m/>
    <m/>
    <m/>
    <m/>
    <m/>
    <m/>
    <m/>
    <m/>
    <m/>
    <m/>
    <m/>
    <m/>
    <m/>
    <m/>
    <s v="533270,71"/>
    <s v="6150811,46"/>
    <n v="0.11797642999999999"/>
    <n v="0"/>
    <n v="0"/>
  </r>
  <r>
    <n v="777"/>
    <x v="584"/>
    <s v=""/>
    <x v="1423"/>
    <n v="2018"/>
    <n v="17010131"/>
    <x v="251"/>
    <x v="582"/>
    <x v="572"/>
    <n v="6000"/>
    <s v="Kolding"/>
    <n v="621"/>
    <n v="81"/>
    <x v="20"/>
    <n v="1"/>
    <s v="FJ"/>
    <s v="Fjernvarmeværk"/>
    <n v="353000"/>
    <n v="350030"/>
    <x v="16"/>
    <x v="0"/>
    <s v="fvv"/>
    <d v="2004-06-14T00:00:00"/>
    <m/>
    <n v="10.5"/>
    <n v="0"/>
    <n v="9.5"/>
    <x v="3359"/>
    <n v="9.9000000000000005E-2"/>
    <n v="9.9000000000000005E-2"/>
    <n v="0"/>
    <n v="0"/>
    <n v="1"/>
    <n v="0"/>
    <n v="0"/>
    <x v="0"/>
    <x v="0"/>
    <m/>
    <m/>
    <m/>
    <n v="0.11797642999999999"/>
    <m/>
    <m/>
    <m/>
    <m/>
    <m/>
    <m/>
    <m/>
    <m/>
    <m/>
    <m/>
    <m/>
    <m/>
    <m/>
    <m/>
    <s v="533270,71"/>
    <s v="6150811,46"/>
    <n v="0.11797642999999999"/>
    <n v="0"/>
    <n v="0"/>
  </r>
  <r>
    <n v="777"/>
    <x v="585"/>
    <s v=""/>
    <x v="1424"/>
    <n v="2018"/>
    <n v="17010131"/>
    <x v="251"/>
    <x v="583"/>
    <x v="573"/>
    <n v="6000"/>
    <s v="Kolding"/>
    <n v="621"/>
    <n v="81"/>
    <x v="20"/>
    <m/>
    <s v="FJ"/>
    <s v="Fjernvarmeværk"/>
    <n v="353000"/>
    <n v="350030"/>
    <x v="742"/>
    <x v="0"/>
    <s v="fvv"/>
    <d v="2004-06-14T00:00:00"/>
    <m/>
    <n v="13.3"/>
    <n v="0"/>
    <n v="12"/>
    <x v="3360"/>
    <n v="3.5000000000000003E-2"/>
    <n v="3.5000000000000003E-2"/>
    <n v="0"/>
    <n v="0"/>
    <n v="1"/>
    <n v="0"/>
    <n v="0"/>
    <x v="0"/>
    <x v="0"/>
    <m/>
    <m/>
    <m/>
    <n v="3.888308E-2"/>
    <m/>
    <m/>
    <m/>
    <m/>
    <m/>
    <m/>
    <m/>
    <m/>
    <m/>
    <m/>
    <m/>
    <m/>
    <m/>
    <m/>
    <s v="532104"/>
    <s v="6151460"/>
    <n v="3.888308E-2"/>
    <n v="0"/>
    <n v="0"/>
  </r>
  <r>
    <n v="777"/>
    <x v="586"/>
    <s v=""/>
    <x v="1425"/>
    <n v="2018"/>
    <n v="17010131"/>
    <x v="251"/>
    <x v="584"/>
    <x v="574"/>
    <n v="6640"/>
    <s v="Lunderskov"/>
    <n v="621"/>
    <n v="81"/>
    <x v="20"/>
    <m/>
    <s v="FJ"/>
    <s v="Fjernvarmeværk"/>
    <n v="353000"/>
    <n v="350030"/>
    <x v="576"/>
    <x v="0"/>
    <s v="fvv"/>
    <d v="1964-08-13T00:00:00"/>
    <m/>
    <n v="6.8"/>
    <n v="0"/>
    <n v="6.45"/>
    <x v="21"/>
    <n v="0"/>
    <n v="0"/>
    <n v="0"/>
    <n v="0"/>
    <n v="1"/>
    <n v="0"/>
    <n v="0"/>
    <x v="0"/>
    <x v="0"/>
    <m/>
    <m/>
    <m/>
    <m/>
    <m/>
    <m/>
    <m/>
    <m/>
    <m/>
    <m/>
    <m/>
    <m/>
    <m/>
    <m/>
    <m/>
    <m/>
    <m/>
    <m/>
    <s v="518955,28"/>
    <s v="6148114,02"/>
    <n v="0"/>
    <n v="0"/>
    <n v="0"/>
  </r>
  <r>
    <n v="777"/>
    <x v="587"/>
    <s v=""/>
    <x v="1426"/>
    <n v="2018"/>
    <n v="17010131"/>
    <x v="251"/>
    <x v="585"/>
    <x v="575"/>
    <n v="7000"/>
    <s v="Fredericia"/>
    <n v="607"/>
    <n v="81"/>
    <x v="20"/>
    <n v="1"/>
    <s v="FJ"/>
    <s v="Fjernvarmeværk"/>
    <n v="353000"/>
    <n v="350030"/>
    <x v="13"/>
    <x v="0"/>
    <s v="fvv"/>
    <d v="1985-05-03T00:00:00"/>
    <m/>
    <n v="7"/>
    <n v="0"/>
    <n v="6.7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45065,31"/>
    <s v="6154761,27"/>
    <n v="0"/>
    <n v="0"/>
    <n v="0"/>
  </r>
  <r>
    <n v="777"/>
    <x v="587"/>
    <s v=""/>
    <x v="1427"/>
    <n v="2018"/>
    <n v="17010131"/>
    <x v="251"/>
    <x v="585"/>
    <x v="575"/>
    <n v="7000"/>
    <s v="Fredericia"/>
    <n v="607"/>
    <n v="81"/>
    <x v="20"/>
    <n v="1"/>
    <s v="FJ"/>
    <s v="Fjernvarmeværk"/>
    <n v="353000"/>
    <n v="350030"/>
    <x v="16"/>
    <x v="0"/>
    <s v="fvv"/>
    <d v="2004-07-06T00:00:00"/>
    <m/>
    <n v="16"/>
    <n v="0"/>
    <n v="15"/>
    <x v="3361"/>
    <n v="0.10100000000000001"/>
    <n v="0.10100000000000001"/>
    <n v="0"/>
    <n v="0"/>
    <n v="1"/>
    <n v="0"/>
    <n v="0"/>
    <x v="0"/>
    <x v="0"/>
    <m/>
    <m/>
    <m/>
    <n v="0.16826616999999999"/>
    <m/>
    <m/>
    <m/>
    <m/>
    <m/>
    <m/>
    <m/>
    <m/>
    <m/>
    <m/>
    <m/>
    <m/>
    <m/>
    <m/>
    <s v="545065,31"/>
    <s v="6154761,27"/>
    <n v="0.16826616999999999"/>
    <n v="0"/>
    <n v="0"/>
  </r>
  <r>
    <n v="777"/>
    <x v="588"/>
    <s v=""/>
    <x v="1428"/>
    <n v="2018"/>
    <n v="17010131"/>
    <x v="251"/>
    <x v="586"/>
    <x v="576"/>
    <n v="7120"/>
    <s v="Vejle Øst"/>
    <n v="630"/>
    <n v="81"/>
    <x v="20"/>
    <m/>
    <s v="FJ"/>
    <s v="Fjernvarmeværk"/>
    <n v="353000"/>
    <n v="350030"/>
    <x v="743"/>
    <x v="0"/>
    <s v="fvv"/>
    <d v="1969-05-03T00:00:00"/>
    <m/>
    <n v="6.6"/>
    <n v="0"/>
    <n v="5.9"/>
    <x v="3362"/>
    <n v="2.1640000000000001"/>
    <n v="2.1640000000000001"/>
    <n v="0"/>
    <n v="0"/>
    <n v="1"/>
    <n v="0"/>
    <n v="0"/>
    <x v="0"/>
    <x v="0"/>
    <m/>
    <m/>
    <m/>
    <n v="0.11073068999999999"/>
    <m/>
    <m/>
    <n v="2.1541212000000001"/>
    <m/>
    <m/>
    <m/>
    <m/>
    <m/>
    <m/>
    <m/>
    <m/>
    <m/>
    <m/>
    <m/>
    <s v="537950"/>
    <s v="6175016"/>
    <n v="2.2648518900000001"/>
    <n v="0"/>
    <n v="0"/>
  </r>
  <r>
    <n v="777"/>
    <x v="589"/>
    <s v=""/>
    <x v="1429"/>
    <n v="2018"/>
    <n v="17010131"/>
    <x v="251"/>
    <x v="587"/>
    <x v="577"/>
    <n v="7100"/>
    <s v="Vejle"/>
    <n v="630"/>
    <n v="81"/>
    <x v="20"/>
    <m/>
    <s v="FJ"/>
    <s v="Fjernvarmeværk"/>
    <n v="353000"/>
    <n v="350030"/>
    <x v="744"/>
    <x v="0"/>
    <s v="fvv"/>
    <d v="2002-01-01T00:00:00"/>
    <m/>
    <n v="0.95"/>
    <n v="0"/>
    <n v="0.9"/>
    <x v="3363"/>
    <n v="47.419199999999996"/>
    <n v="47.419199999999996"/>
    <n v="0"/>
    <n v="0"/>
    <n v="1"/>
    <n v="0"/>
    <n v="0"/>
    <x v="0"/>
    <x v="0"/>
    <m/>
    <m/>
    <m/>
    <n v="0.18903490000000001"/>
    <m/>
    <m/>
    <m/>
    <m/>
    <m/>
    <m/>
    <m/>
    <m/>
    <n v="71.1476325"/>
    <m/>
    <m/>
    <m/>
    <m/>
    <m/>
    <s v="532505"/>
    <s v="6175950"/>
    <n v="0.18903490000000001"/>
    <n v="71.1476325"/>
    <n v="0"/>
  </r>
  <r>
    <n v="777"/>
    <x v="590"/>
    <s v=""/>
    <x v="1430"/>
    <n v="2018"/>
    <n v="17010131"/>
    <x v="251"/>
    <x v="588"/>
    <x v="578"/>
    <n v="7100"/>
    <s v="Vejle"/>
    <n v="630"/>
    <n v="81"/>
    <x v="20"/>
    <n v="1"/>
    <s v="FJ"/>
    <s v="Fjernvarmeværk"/>
    <n v="353000"/>
    <n v="350030"/>
    <x v="13"/>
    <x v="0"/>
    <s v="fvv"/>
    <d v="1965-05-08T00:00:00"/>
    <m/>
    <n v="10.3"/>
    <n v="0"/>
    <n v="9.3000000000000007"/>
    <x v="3364"/>
    <n v="1.371"/>
    <n v="1.371"/>
    <n v="0"/>
    <n v="0"/>
    <n v="1"/>
    <n v="0"/>
    <n v="0"/>
    <x v="0"/>
    <x v="0"/>
    <m/>
    <m/>
    <m/>
    <n v="0.13870929000000001"/>
    <m/>
    <m/>
    <n v="1.415502"/>
    <m/>
    <m/>
    <m/>
    <m/>
    <m/>
    <m/>
    <m/>
    <m/>
    <m/>
    <m/>
    <m/>
    <s v="535870,88"/>
    <s v="6175640,27"/>
    <n v="1.55421129"/>
    <n v="0"/>
    <n v="0"/>
  </r>
  <r>
    <n v="777"/>
    <x v="590"/>
    <s v=""/>
    <x v="1431"/>
    <n v="2018"/>
    <n v="17010131"/>
    <x v="251"/>
    <x v="588"/>
    <x v="578"/>
    <n v="7100"/>
    <s v="Vejle"/>
    <n v="630"/>
    <n v="81"/>
    <x v="20"/>
    <n v="1"/>
    <s v="FJ"/>
    <s v="Fjernvarmeværk"/>
    <n v="353000"/>
    <n v="350030"/>
    <x v="16"/>
    <x v="0"/>
    <s v="fvv"/>
    <d v="1967-08-07T00:00:00"/>
    <m/>
    <n v="10.3"/>
    <n v="0"/>
    <n v="9.3000000000000007"/>
    <x v="3364"/>
    <n v="1.371"/>
    <n v="1.371"/>
    <n v="0"/>
    <n v="0"/>
    <n v="1"/>
    <n v="0"/>
    <n v="0"/>
    <x v="0"/>
    <x v="0"/>
    <m/>
    <m/>
    <m/>
    <n v="0.13870929000000001"/>
    <m/>
    <m/>
    <n v="1.415502"/>
    <m/>
    <m/>
    <m/>
    <m/>
    <m/>
    <m/>
    <m/>
    <m/>
    <m/>
    <m/>
    <m/>
    <s v="535870,88"/>
    <s v="6175640,27"/>
    <n v="1.55421129"/>
    <n v="0"/>
    <n v="0"/>
  </r>
  <r>
    <n v="777"/>
    <x v="591"/>
    <s v=""/>
    <x v="1432"/>
    <n v="2018"/>
    <n v="17010131"/>
    <x v="251"/>
    <x v="589"/>
    <x v="579"/>
    <n v="7100"/>
    <s v="Vejle"/>
    <n v="630"/>
    <n v="81"/>
    <x v="20"/>
    <n v="1"/>
    <s v="FJ"/>
    <s v="Fjernvarmeværk"/>
    <n v="353000"/>
    <n v="350030"/>
    <x v="16"/>
    <x v="0"/>
    <s v="fvv"/>
    <d v="1981-08-24T00:00:00"/>
    <m/>
    <n v="8.3000000000000007"/>
    <n v="0"/>
    <n v="7.5"/>
    <x v="3365"/>
    <n v="2.694"/>
    <n v="2.694"/>
    <n v="0"/>
    <n v="0"/>
    <n v="1"/>
    <n v="0"/>
    <n v="0"/>
    <x v="0"/>
    <x v="0"/>
    <m/>
    <m/>
    <m/>
    <n v="0.42301490999999997"/>
    <m/>
    <m/>
    <n v="2.4849792000000002"/>
    <m/>
    <m/>
    <m/>
    <m/>
    <m/>
    <m/>
    <m/>
    <m/>
    <m/>
    <m/>
    <m/>
    <s v="533330,14"/>
    <s v="6170118,72"/>
    <n v="2.9079941100000002"/>
    <n v="0"/>
    <n v="0"/>
  </r>
  <r>
    <n v="777"/>
    <x v="591"/>
    <s v=""/>
    <x v="1433"/>
    <n v="2018"/>
    <n v="17010131"/>
    <x v="251"/>
    <x v="589"/>
    <x v="579"/>
    <n v="7100"/>
    <s v="Vejle"/>
    <n v="630"/>
    <n v="81"/>
    <x v="20"/>
    <n v="1"/>
    <s v="FJ"/>
    <s v="Fjernvarmeværk"/>
    <n v="353000"/>
    <n v="350030"/>
    <x v="76"/>
    <x v="0"/>
    <s v="fvv"/>
    <d v="1984-07-12T00:00:00"/>
    <m/>
    <n v="12.9"/>
    <n v="0"/>
    <n v="11.6"/>
    <x v="3365"/>
    <n v="2.694"/>
    <n v="2.694"/>
    <n v="0"/>
    <n v="0"/>
    <n v="1"/>
    <n v="0"/>
    <n v="0"/>
    <x v="0"/>
    <x v="0"/>
    <m/>
    <m/>
    <m/>
    <n v="0.42301490999999997"/>
    <m/>
    <m/>
    <n v="2.4849792000000002"/>
    <m/>
    <m/>
    <m/>
    <m/>
    <m/>
    <m/>
    <m/>
    <m/>
    <m/>
    <m/>
    <m/>
    <s v="533330,14"/>
    <s v="6170118,72"/>
    <n v="2.9079941100000002"/>
    <n v="0"/>
    <n v="0"/>
  </r>
  <r>
    <n v="777"/>
    <x v="592"/>
    <s v=""/>
    <x v="1434"/>
    <n v="2018"/>
    <n v="17010131"/>
    <x v="251"/>
    <x v="590"/>
    <x v="580"/>
    <n v="6000"/>
    <s v="Kolding"/>
    <n v="621"/>
    <n v="81"/>
    <x v="20"/>
    <m/>
    <s v="FJ"/>
    <s v="Fjernvarmeværk"/>
    <n v="353000"/>
    <n v="350030"/>
    <x v="745"/>
    <x v="0"/>
    <s v="fvv"/>
    <d v="2007-06-18T00:00:00"/>
    <m/>
    <n v="0.96"/>
    <n v="0"/>
    <n v="0.88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27721"/>
    <s v="6151484"/>
    <n v="0"/>
    <n v="0"/>
    <n v="0"/>
  </r>
  <r>
    <n v="777"/>
    <x v="593"/>
    <s v=""/>
    <x v="1435"/>
    <n v="2018"/>
    <n v="17010131"/>
    <x v="251"/>
    <x v="591"/>
    <x v="581"/>
    <n v="7000"/>
    <s v="Fredericia"/>
    <n v="607"/>
    <n v="81"/>
    <x v="20"/>
    <m/>
    <s v="FJ"/>
    <s v="Fjernvarmeværk"/>
    <n v="353000"/>
    <n v="350030"/>
    <x v="13"/>
    <x v="0"/>
    <s v="fvv"/>
    <d v="2009-01-02T00:00:00"/>
    <m/>
    <n v="11.1"/>
    <n v="0"/>
    <n v="10"/>
    <x v="3366"/>
    <n v="1.4E-2"/>
    <n v="1.4E-2"/>
    <n v="0"/>
    <n v="0"/>
    <n v="1"/>
    <n v="0"/>
    <n v="0"/>
    <x v="0"/>
    <x v="0"/>
    <m/>
    <m/>
    <m/>
    <n v="1.9369800000000003E-2"/>
    <m/>
    <m/>
    <m/>
    <m/>
    <m/>
    <m/>
    <m/>
    <m/>
    <m/>
    <m/>
    <m/>
    <m/>
    <m/>
    <m/>
    <s v="539329"/>
    <s v="6154739"/>
    <n v="1.9369800000000003E-2"/>
    <n v="0"/>
    <n v="0"/>
  </r>
  <r>
    <n v="777"/>
    <x v="594"/>
    <s v=""/>
    <x v="1436"/>
    <n v="2018"/>
    <n v="17010131"/>
    <x v="251"/>
    <x v="592"/>
    <x v="582"/>
    <n v="7000"/>
    <s v="Fredericia"/>
    <n v="607"/>
    <n v="81"/>
    <x v="20"/>
    <m/>
    <s v="FJ"/>
    <s v="Fjernvarmeværk"/>
    <n v="353000"/>
    <n v="350030"/>
    <x v="13"/>
    <x v="0"/>
    <s v="fvv"/>
    <d v="2009-01-02T00:00:00"/>
    <m/>
    <n v="11.1"/>
    <n v="0"/>
    <n v="10"/>
    <x v="3367"/>
    <n v="3.5999999999999999E-3"/>
    <n v="3.5999999999999999E-3"/>
    <n v="0"/>
    <n v="0"/>
    <n v="1"/>
    <n v="0"/>
    <n v="0"/>
    <x v="0"/>
    <x v="0"/>
    <m/>
    <m/>
    <m/>
    <n v="5.12941E-3"/>
    <m/>
    <m/>
    <m/>
    <m/>
    <m/>
    <m/>
    <m/>
    <m/>
    <m/>
    <m/>
    <m/>
    <m/>
    <m/>
    <m/>
    <s v="539393"/>
    <s v="6152593"/>
    <n v="5.12941E-3"/>
    <n v="0"/>
    <n v="0"/>
  </r>
  <r>
    <n v="777"/>
    <x v="595"/>
    <s v=""/>
    <x v="1437"/>
    <n v="2018"/>
    <n v="17010131"/>
    <x v="251"/>
    <x v="593"/>
    <x v="583"/>
    <n v="7000"/>
    <s v="Fredericia"/>
    <n v="607"/>
    <n v="81"/>
    <x v="20"/>
    <m/>
    <s v="FJ"/>
    <s v="Fjernvarmeværk"/>
    <n v="353000"/>
    <n v="350030"/>
    <x v="13"/>
    <x v="0"/>
    <s v="fvv"/>
    <d v="2009-01-02T00:00:00"/>
    <m/>
    <n v="9.4"/>
    <n v="0"/>
    <n v="8.5"/>
    <x v="3368"/>
    <n v="5.2199999999999998E-3"/>
    <n v="5.2199999999999998E-3"/>
    <n v="0"/>
    <n v="0"/>
    <n v="1"/>
    <n v="0"/>
    <n v="0"/>
    <x v="0"/>
    <x v="0"/>
    <m/>
    <m/>
    <m/>
    <n v="6.9587800000000003E-3"/>
    <m/>
    <m/>
    <m/>
    <m/>
    <m/>
    <m/>
    <m/>
    <m/>
    <m/>
    <m/>
    <m/>
    <m/>
    <m/>
    <m/>
    <s v="545917"/>
    <s v="6159739"/>
    <n v="6.9587800000000003E-3"/>
    <n v="0"/>
    <n v="0"/>
  </r>
  <r>
    <n v="777"/>
    <x v="596"/>
    <s v=""/>
    <x v="1438"/>
    <n v="2018"/>
    <n v="17010131"/>
    <x v="251"/>
    <x v="594"/>
    <x v="584"/>
    <n v="7000"/>
    <s v="Fredericia"/>
    <n v="607"/>
    <n v="81"/>
    <x v="20"/>
    <m/>
    <s v="FJ"/>
    <s v="Fjernvarmeværk"/>
    <n v="353000"/>
    <n v="350030"/>
    <x v="13"/>
    <x v="0"/>
    <s v="fvv"/>
    <d v="2009-01-02T00:00:00"/>
    <m/>
    <n v="4.8"/>
    <n v="0"/>
    <n v="4.3"/>
    <x v="3369"/>
    <n v="6.8999999999999999E-3"/>
    <n v="6.8999999999999999E-3"/>
    <n v="0"/>
    <n v="0"/>
    <n v="1"/>
    <n v="0"/>
    <n v="0"/>
    <x v="0"/>
    <x v="0"/>
    <m/>
    <m/>
    <m/>
    <n v="9.6131600000000008E-3"/>
    <m/>
    <m/>
    <m/>
    <m/>
    <m/>
    <m/>
    <m/>
    <m/>
    <m/>
    <m/>
    <m/>
    <m/>
    <m/>
    <m/>
    <s v="546907"/>
    <s v="6163578"/>
    <n v="9.6131600000000008E-3"/>
    <n v="0"/>
    <n v="0"/>
  </r>
  <r>
    <n v="777"/>
    <x v="597"/>
    <s v=""/>
    <x v="1439"/>
    <n v="2018"/>
    <n v="17010131"/>
    <x v="251"/>
    <x v="595"/>
    <x v="585"/>
    <n v="7000"/>
    <s v="Fredericia"/>
    <n v="607"/>
    <n v="81"/>
    <x v="20"/>
    <m/>
    <s v="FJ"/>
    <s v="Fjernvarmeværk"/>
    <n v="353000"/>
    <n v="350030"/>
    <x v="13"/>
    <x v="0"/>
    <s v="fvv"/>
    <d v="2009-01-02T00:00:00"/>
    <m/>
    <n v="16.7"/>
    <n v="0"/>
    <n v="15"/>
    <x v="3370"/>
    <n v="1.37E-2"/>
    <n v="1.37E-2"/>
    <n v="0"/>
    <n v="0"/>
    <n v="1"/>
    <n v="0"/>
    <n v="0"/>
    <x v="0"/>
    <x v="0"/>
    <m/>
    <m/>
    <m/>
    <n v="1.9298059999999999E-2"/>
    <m/>
    <m/>
    <m/>
    <m/>
    <m/>
    <m/>
    <m/>
    <m/>
    <m/>
    <m/>
    <m/>
    <m/>
    <m/>
    <m/>
    <s v="545049"/>
    <s v="6153178"/>
    <n v="1.9298059999999999E-2"/>
    <n v="0"/>
    <n v="0"/>
  </r>
  <r>
    <n v="777"/>
    <x v="598"/>
    <s v=""/>
    <x v="1440"/>
    <n v="2018"/>
    <n v="17010131"/>
    <x v="251"/>
    <x v="596"/>
    <x v="586"/>
    <n v="7100"/>
    <s v="Vejle"/>
    <n v="630"/>
    <n v="81"/>
    <x v="20"/>
    <m/>
    <s v="FJ"/>
    <s v="Fjernvarmeværk"/>
    <n v="353000"/>
    <n v="350030"/>
    <x v="746"/>
    <x v="0"/>
    <s v="fvv"/>
    <d v="2017-01-01T00:00:00"/>
    <m/>
    <n v="0.112"/>
    <n v="0"/>
    <n v="0.112"/>
    <x v="3371"/>
    <n v="0.46079999999999999"/>
    <n v="0.46079999999999999"/>
    <n v="0"/>
    <n v="0"/>
    <n v="1"/>
    <n v="0"/>
    <n v="0"/>
    <x v="0"/>
    <x v="0"/>
    <m/>
    <m/>
    <m/>
    <m/>
    <m/>
    <m/>
    <m/>
    <m/>
    <m/>
    <m/>
    <m/>
    <m/>
    <n v="0.59675"/>
    <m/>
    <m/>
    <m/>
    <m/>
    <m/>
    <s v="536465,48"/>
    <s v="6175796,05"/>
    <n v="0"/>
    <n v="0.59675"/>
    <n v="0"/>
  </r>
  <r>
    <n v="777"/>
    <x v="599"/>
    <s v=""/>
    <x v="1441"/>
    <n v="2018"/>
    <n v="17010131"/>
    <x v="251"/>
    <x v="597"/>
    <x v="587"/>
    <n v="7000"/>
    <s v="Fredericia"/>
    <n v="607"/>
    <n v="81"/>
    <x v="20"/>
    <m/>
    <s v="FJ"/>
    <s v="Fjernvarmeværk"/>
    <n v="353000"/>
    <n v="350030"/>
    <x v="747"/>
    <x v="0"/>
    <s v="fvv"/>
    <d v="2017-01-01T00:00:00"/>
    <m/>
    <n v="0.224"/>
    <n v="0"/>
    <n v="0.224"/>
    <x v="3372"/>
    <n v="0.6048"/>
    <n v="0.6048"/>
    <n v="0"/>
    <n v="0"/>
    <n v="1"/>
    <n v="0"/>
    <n v="0"/>
    <x v="0"/>
    <x v="0"/>
    <m/>
    <m/>
    <m/>
    <m/>
    <m/>
    <m/>
    <m/>
    <m/>
    <m/>
    <m/>
    <m/>
    <m/>
    <n v="0.99295"/>
    <m/>
    <m/>
    <m/>
    <m/>
    <m/>
    <s v="541955,26"/>
    <s v="6154902,66"/>
    <n v="0"/>
    <n v="0.99295"/>
    <n v="0"/>
  </r>
  <r>
    <n v="777"/>
    <x v="600"/>
    <s v=""/>
    <x v="1442"/>
    <n v="2018"/>
    <n v="17010131"/>
    <x v="251"/>
    <x v="598"/>
    <x v="588"/>
    <n v="6000"/>
    <s v="Kolding"/>
    <n v="621"/>
    <n v="81"/>
    <x v="20"/>
    <m/>
    <s v="FJ"/>
    <s v="Fjernvarmeværk"/>
    <n v="353000"/>
    <n v="350030"/>
    <x v="748"/>
    <x v="0"/>
    <s v="fvv"/>
    <d v="2017-01-01T00:00:00"/>
    <m/>
    <n v="0.16800000000000001"/>
    <n v="0"/>
    <n v="0.16800000000000001"/>
    <x v="3373"/>
    <n v="0.71279999999999999"/>
    <n v="0.71279999999999999"/>
    <n v="0"/>
    <n v="0"/>
    <n v="1"/>
    <n v="0"/>
    <n v="0"/>
    <x v="0"/>
    <x v="0"/>
    <m/>
    <m/>
    <m/>
    <m/>
    <m/>
    <m/>
    <m/>
    <m/>
    <m/>
    <m/>
    <m/>
    <m/>
    <n v="0.8246"/>
    <m/>
    <m/>
    <m/>
    <m/>
    <m/>
    <s v="526421,44"/>
    <s v="6147178,65"/>
    <n v="0"/>
    <n v="0.8246"/>
    <n v="0"/>
  </r>
  <r>
    <n v="777"/>
    <x v="601"/>
    <s v=""/>
    <x v="1443"/>
    <n v="2018"/>
    <n v="17010131"/>
    <x v="251"/>
    <x v="599"/>
    <x v="589"/>
    <n v="6000"/>
    <s v="Kolding"/>
    <n v="630"/>
    <n v="81"/>
    <x v="20"/>
    <m/>
    <s v="FJ"/>
    <s v="Fjernvarmeværk"/>
    <n v="353000"/>
    <n v="350030"/>
    <x v="749"/>
    <x v="0"/>
    <s v="fvv"/>
    <d v="2018-01-01T00:00:00"/>
    <m/>
    <n v="0.16800000000000001"/>
    <n v="0"/>
    <n v="0.16800000000000001"/>
    <x v="3374"/>
    <n v="0.39600000000000002"/>
    <n v="0.39600000000000002"/>
    <n v="0"/>
    <n v="0"/>
    <n v="1"/>
    <n v="0"/>
    <n v="0"/>
    <x v="0"/>
    <x v="0"/>
    <m/>
    <m/>
    <m/>
    <m/>
    <m/>
    <m/>
    <m/>
    <m/>
    <m/>
    <m/>
    <m/>
    <m/>
    <n v="0.47320000000000001"/>
    <m/>
    <m/>
    <m/>
    <m/>
    <m/>
    <s v="NULL"/>
    <s v="NULL"/>
    <n v="0"/>
    <n v="0.47320000000000001"/>
    <n v="0"/>
  </r>
  <r>
    <n v="777"/>
    <x v="602"/>
    <s v=""/>
    <x v="1444"/>
    <n v="2018"/>
    <n v="17010131"/>
    <x v="251"/>
    <x v="600"/>
    <x v="590"/>
    <n v="6040"/>
    <s v="Egtved"/>
    <n v="621"/>
    <n v="81"/>
    <x v="20"/>
    <m/>
    <s v="FJ"/>
    <s v="Fjernvarmeværk"/>
    <n v="353000"/>
    <n v="350030"/>
    <x v="402"/>
    <x v="4"/>
    <s v="fvv"/>
    <d v="2018-01-01T00:00:00"/>
    <m/>
    <n v="0.32200000000000001"/>
    <n v="0"/>
    <n v="0.96599999999999997"/>
    <x v="3375"/>
    <n v="0.33839999999999998"/>
    <n v="0.33839999999999998"/>
    <n v="0"/>
    <n v="0"/>
    <n v="1"/>
    <n v="0"/>
    <n v="0"/>
    <x v="0"/>
    <x v="0"/>
    <m/>
    <m/>
    <m/>
    <m/>
    <m/>
    <m/>
    <m/>
    <m/>
    <m/>
    <m/>
    <m/>
    <m/>
    <m/>
    <m/>
    <m/>
    <m/>
    <m/>
    <n v="0.12643199999999999"/>
    <s v="525949,26"/>
    <s v="6156997,99"/>
    <n v="0"/>
    <n v="0"/>
    <n v="0.12643199999999999"/>
  </r>
  <r>
    <n v="782"/>
    <x v="603"/>
    <s v=""/>
    <x v="1445"/>
    <n v="2018"/>
    <n v="11916910"/>
    <x v="252"/>
    <x v="601"/>
    <x v="591"/>
    <n v="6500"/>
    <s v="Vojens"/>
    <n v="510"/>
    <m/>
    <x v="18"/>
    <m/>
    <s v="VA"/>
    <s v="Vandkraftværk"/>
    <n v="841300"/>
    <n v="840010"/>
    <x v="296"/>
    <x v="13"/>
    <s v="vkt"/>
    <d v="1911-01-01T00:00:00"/>
    <m/>
    <n v="0.25"/>
    <n v="0.25"/>
    <n v="0"/>
    <x v="3376"/>
    <n v="0"/>
    <n v="0"/>
    <n v="0.79785360000000005"/>
    <n v="0.79785360000000005"/>
    <n v="0"/>
    <n v="1"/>
    <n v="0"/>
    <x v="0"/>
    <x v="0"/>
    <m/>
    <m/>
    <m/>
    <m/>
    <m/>
    <m/>
    <m/>
    <m/>
    <m/>
    <m/>
    <m/>
    <m/>
    <m/>
    <m/>
    <m/>
    <m/>
    <n v="0.79785360000000005"/>
    <m/>
    <s v="522059"/>
    <s v="6123174"/>
    <n v="0"/>
    <n v="0"/>
    <n v="0"/>
  </r>
  <r>
    <n v="829"/>
    <x v="608"/>
    <s v=""/>
    <x v="1455"/>
    <n v="2018"/>
    <n v="25784499"/>
    <x v="699"/>
    <x v="606"/>
    <x v="596"/>
    <n v="4200"/>
    <s v="Slagelse"/>
    <n v="330"/>
    <m/>
    <x v="18"/>
    <m/>
    <s v="LO"/>
    <s v="Lokalt værk"/>
    <n v="353000"/>
    <n v="350030"/>
    <x v="756"/>
    <x v="1"/>
    <s v="kvt"/>
    <d v="1994-01-12T00:00:00"/>
    <m/>
    <n v="2.72"/>
    <n v="1"/>
    <n v="1.5"/>
    <x v="3377"/>
    <n v="5.2600000000000001E-2"/>
    <n v="0"/>
    <n v="3.9182399999999999E-2"/>
    <n v="3.9182399999999999E-2"/>
    <n v="0.24345359755916943"/>
    <n v="0.7565464024408306"/>
    <n v="0"/>
    <x v="0"/>
    <x v="0"/>
    <m/>
    <m/>
    <m/>
    <m/>
    <m/>
    <m/>
    <n v="0.10802880000000001"/>
    <m/>
    <m/>
    <m/>
    <m/>
    <m/>
    <m/>
    <m/>
    <m/>
    <m/>
    <m/>
    <m/>
    <s v="651114,35"/>
    <s v="6142716,72"/>
    <n v="0.10802880000000001"/>
    <n v="0"/>
    <n v="0"/>
  </r>
  <r>
    <n v="855"/>
    <x v="612"/>
    <s v=""/>
    <x v="1465"/>
    <n v="2018"/>
    <n v="16920274"/>
    <x v="254"/>
    <x v="610"/>
    <x v="599"/>
    <n v="9300"/>
    <s v="Sæby"/>
    <n v="813"/>
    <n v="349"/>
    <x v="233"/>
    <m/>
    <s v="DC"/>
    <s v="Decentralt værk"/>
    <n v="351100"/>
    <n v="350010"/>
    <x v="1"/>
    <x v="1"/>
    <s v="kvt"/>
    <d v="2003-06-26T00:00:00"/>
    <m/>
    <n v="2.29"/>
    <n v="0.92"/>
    <n v="1.19"/>
    <x v="3378"/>
    <n v="1.2767040000000001"/>
    <n v="1.2767040000000001"/>
    <n v="0.94932000000000005"/>
    <n v="0.94932000000000005"/>
    <n v="0.25363059930456128"/>
    <n v="0.74636940069543867"/>
    <n v="0"/>
    <x v="0"/>
    <x v="0"/>
    <m/>
    <m/>
    <m/>
    <m/>
    <m/>
    <m/>
    <n v="2.5168572"/>
    <m/>
    <m/>
    <m/>
    <m/>
    <m/>
    <m/>
    <m/>
    <m/>
    <m/>
    <m/>
    <m/>
    <s v="589553,8"/>
    <s v="6341617,39"/>
    <n v="2.5168572"/>
    <n v="0"/>
    <n v="0"/>
  </r>
  <r>
    <n v="855"/>
    <x v="612"/>
    <s v=""/>
    <x v="1466"/>
    <n v="2018"/>
    <n v="16920274"/>
    <x v="254"/>
    <x v="610"/>
    <x v="599"/>
    <n v="9300"/>
    <s v="Sæby"/>
    <n v="813"/>
    <n v="349"/>
    <x v="233"/>
    <m/>
    <s v="DC"/>
    <s v="Decentralt værk"/>
    <n v="351100"/>
    <n v="350010"/>
    <x v="2"/>
    <x v="0"/>
    <s v="fvv"/>
    <d v="1993-01-01T00:00:00"/>
    <m/>
    <n v="1.86"/>
    <n v="0"/>
    <n v="1.86"/>
    <x v="3379"/>
    <n v="12.890700000000001"/>
    <n v="12.890700000000001"/>
    <n v="0"/>
    <n v="0"/>
    <n v="1"/>
    <n v="0"/>
    <n v="0"/>
    <x v="0"/>
    <x v="0"/>
    <m/>
    <m/>
    <m/>
    <m/>
    <m/>
    <m/>
    <n v="12.6642384"/>
    <m/>
    <m/>
    <m/>
    <m/>
    <m/>
    <m/>
    <m/>
    <m/>
    <m/>
    <m/>
    <m/>
    <s v="589553,8"/>
    <s v="6341617,39"/>
    <n v="12.6642384"/>
    <n v="0"/>
    <n v="0"/>
  </r>
  <r>
    <n v="855"/>
    <x v="612"/>
    <s v=""/>
    <x v="1467"/>
    <n v="2018"/>
    <n v="16920274"/>
    <x v="254"/>
    <x v="610"/>
    <x v="599"/>
    <n v="9300"/>
    <s v="Sæby"/>
    <n v="813"/>
    <n v="349"/>
    <x v="233"/>
    <m/>
    <s v="DC"/>
    <s v="Decentralt værk"/>
    <n v="351100"/>
    <n v="350010"/>
    <x v="759"/>
    <x v="3"/>
    <s v="fvv"/>
    <d v="2016-07-04T00:00:00"/>
    <m/>
    <n v="2.2999999999999998"/>
    <n v="0"/>
    <n v="2.2999999999999998"/>
    <x v="3380"/>
    <n v="5.2127999999999997"/>
    <n v="5.2127999999999997"/>
    <n v="0"/>
    <n v="0"/>
    <n v="1"/>
    <n v="0"/>
    <n v="0"/>
    <x v="0"/>
    <x v="0"/>
    <m/>
    <m/>
    <m/>
    <m/>
    <m/>
    <m/>
    <m/>
    <m/>
    <m/>
    <m/>
    <m/>
    <m/>
    <m/>
    <m/>
    <m/>
    <n v="5.2146719999999993"/>
    <m/>
    <m/>
    <s v="589553,8"/>
    <s v="6341617,39"/>
    <n v="0"/>
    <n v="5.2146719999999993"/>
    <n v="0"/>
  </r>
  <r>
    <n v="857"/>
    <x v="613"/>
    <s v=""/>
    <x v="1468"/>
    <n v="2018"/>
    <n v="17063340"/>
    <x v="255"/>
    <x v="611"/>
    <x v="600"/>
    <n v="9440"/>
    <s v="Aabybro"/>
    <n v="849"/>
    <n v="351"/>
    <x v="234"/>
    <m/>
    <s v="DC"/>
    <s v="Decentralt værk"/>
    <n v="351100"/>
    <n v="350010"/>
    <x v="14"/>
    <x v="1"/>
    <s v="kvt"/>
    <d v="1993-12-23T00:00:00"/>
    <m/>
    <n v="2"/>
    <n v="0.74"/>
    <n v="1.1000000000000001"/>
    <x v="3381"/>
    <n v="2.52E-2"/>
    <n v="2.52E-2"/>
    <n v="1.7999999999999999E-2"/>
    <n v="1.7999999999999999E-2"/>
    <n v="0.23995612230906349"/>
    <n v="0.76004387769093651"/>
    <n v="0"/>
    <x v="0"/>
    <x v="0"/>
    <m/>
    <m/>
    <m/>
    <m/>
    <m/>
    <m/>
    <n v="5.2509599999999997E-2"/>
    <m/>
    <m/>
    <m/>
    <m/>
    <m/>
    <m/>
    <m/>
    <m/>
    <m/>
    <m/>
    <m/>
    <s v="544132"/>
    <s v="6325716"/>
    <n v="5.2509599999999997E-2"/>
    <n v="0"/>
    <n v="0"/>
  </r>
  <r>
    <n v="857"/>
    <x v="613"/>
    <s v=""/>
    <x v="1469"/>
    <n v="2018"/>
    <n v="17063340"/>
    <x v="255"/>
    <x v="611"/>
    <x v="600"/>
    <n v="9440"/>
    <s v="Aabybro"/>
    <n v="849"/>
    <n v="351"/>
    <x v="234"/>
    <m/>
    <s v="DC"/>
    <s v="Decentralt værk"/>
    <n v="351100"/>
    <n v="350010"/>
    <x v="103"/>
    <x v="0"/>
    <s v="fvv"/>
    <d v="1993-12-23T00:00:00"/>
    <m/>
    <n v="3"/>
    <n v="0"/>
    <n v="3"/>
    <x v="3382"/>
    <n v="3.7044000000000001"/>
    <n v="3.7044000000000001"/>
    <n v="0"/>
    <n v="0"/>
    <n v="1"/>
    <n v="0"/>
    <n v="0"/>
    <x v="0"/>
    <x v="0"/>
    <m/>
    <m/>
    <m/>
    <m/>
    <m/>
    <m/>
    <n v="3.8685239999999999"/>
    <m/>
    <m/>
    <m/>
    <m/>
    <m/>
    <m/>
    <m/>
    <m/>
    <m/>
    <m/>
    <m/>
    <s v="544132"/>
    <s v="6325716"/>
    <n v="3.8685239999999999"/>
    <n v="0"/>
    <n v="0"/>
  </r>
  <r>
    <n v="857"/>
    <x v="613"/>
    <s v=""/>
    <x v="1470"/>
    <n v="2018"/>
    <n v="17063340"/>
    <x v="255"/>
    <x v="611"/>
    <x v="600"/>
    <n v="9440"/>
    <s v="Aabybro"/>
    <n v="849"/>
    <n v="351"/>
    <x v="234"/>
    <m/>
    <s v="DC"/>
    <s v="Decentralt værk"/>
    <n v="351100"/>
    <n v="350010"/>
    <x v="15"/>
    <x v="1"/>
    <s v="kvt"/>
    <d v="2012-01-01T00:00:00"/>
    <m/>
    <n v="2"/>
    <n v="0.74"/>
    <n v="1.1000000000000001"/>
    <x v="3383"/>
    <n v="0.43559999999999999"/>
    <n v="0.43559999999999999"/>
    <n v="0.28439999999999999"/>
    <n v="0.28439999999999999"/>
    <n v="0.27843871816939197"/>
    <n v="0.72156128183060808"/>
    <n v="0"/>
    <x v="0"/>
    <x v="0"/>
    <m/>
    <m/>
    <m/>
    <m/>
    <m/>
    <m/>
    <n v="0.78221879999999999"/>
    <m/>
    <m/>
    <m/>
    <m/>
    <m/>
    <m/>
    <m/>
    <m/>
    <m/>
    <m/>
    <m/>
    <s v="544132"/>
    <s v="6325716"/>
    <n v="0.78221879999999999"/>
    <n v="0"/>
    <n v="0"/>
  </r>
  <r>
    <n v="857"/>
    <x v="613"/>
    <s v=""/>
    <x v="1471"/>
    <n v="2018"/>
    <n v="17063340"/>
    <x v="255"/>
    <x v="611"/>
    <x v="600"/>
    <n v="9440"/>
    <s v="Aabybro"/>
    <n v="849"/>
    <n v="351"/>
    <x v="234"/>
    <m/>
    <s v="DC"/>
    <s v="Decentralt værk"/>
    <n v="351100"/>
    <n v="350010"/>
    <x v="3"/>
    <x v="0"/>
    <s v="fvv"/>
    <d v="2006-06-01T00:00:00"/>
    <m/>
    <n v="1.5"/>
    <n v="0"/>
    <n v="1.5"/>
    <x v="3384"/>
    <n v="33.976799999999997"/>
    <n v="33.976799999999997"/>
    <n v="0"/>
    <n v="0"/>
    <n v="1"/>
    <n v="0"/>
    <n v="0"/>
    <x v="0"/>
    <x v="0"/>
    <m/>
    <m/>
    <m/>
    <m/>
    <m/>
    <m/>
    <m/>
    <m/>
    <m/>
    <m/>
    <n v="34.473599999999998"/>
    <m/>
    <m/>
    <m/>
    <m/>
    <m/>
    <m/>
    <m/>
    <s v="544132"/>
    <s v="6325716"/>
    <n v="0"/>
    <n v="34.473599999999998"/>
    <n v="0"/>
  </r>
  <r>
    <n v="858"/>
    <x v="614"/>
    <s v=""/>
    <x v="1472"/>
    <n v="2018"/>
    <n v="17038281"/>
    <x v="256"/>
    <x v="612"/>
    <x v="601"/>
    <n v="7860"/>
    <s v="Spøttrup"/>
    <n v="779"/>
    <n v="352"/>
    <x v="235"/>
    <m/>
    <s v="DC"/>
    <s v="Decentralt værk"/>
    <n v="351100"/>
    <n v="350010"/>
    <x v="760"/>
    <x v="1"/>
    <s v="kvt"/>
    <d v="1994-01-01T00:00:00"/>
    <m/>
    <n v="7.27"/>
    <n v="2.69"/>
    <n v="3.3"/>
    <x v="3385"/>
    <n v="5.4396000000000004"/>
    <n v="5.4396000000000004"/>
    <n v="4.5468000000000002"/>
    <n v="4.5468000000000002"/>
    <n v="0.22327490948574072"/>
    <n v="0.77672509051425931"/>
    <n v="0"/>
    <x v="0"/>
    <x v="0"/>
    <m/>
    <m/>
    <m/>
    <m/>
    <m/>
    <m/>
    <n v="12.1813956"/>
    <m/>
    <m/>
    <m/>
    <m/>
    <m/>
    <m/>
    <m/>
    <m/>
    <m/>
    <m/>
    <m/>
    <s v="487203,07"/>
    <s v="6271948,82"/>
    <n v="12.1813956"/>
    <n v="0"/>
    <n v="0"/>
  </r>
  <r>
    <n v="858"/>
    <x v="614"/>
    <s v=""/>
    <x v="1473"/>
    <n v="2018"/>
    <n v="17038281"/>
    <x v="256"/>
    <x v="612"/>
    <x v="601"/>
    <n v="7860"/>
    <s v="Spøttrup"/>
    <n v="779"/>
    <n v="352"/>
    <x v="235"/>
    <m/>
    <s v="DC"/>
    <s v="Decentralt værk"/>
    <n v="351100"/>
    <n v="350010"/>
    <x v="761"/>
    <x v="0"/>
    <s v="fvv"/>
    <d v="1993-08-01T00:00:00"/>
    <m/>
    <n v="4.3"/>
    <n v="0"/>
    <n v="5"/>
    <x v="3386"/>
    <n v="29.484000000000002"/>
    <n v="29.484000000000002"/>
    <n v="0"/>
    <n v="0"/>
    <n v="1"/>
    <n v="0"/>
    <n v="0"/>
    <x v="0"/>
    <x v="0"/>
    <m/>
    <m/>
    <m/>
    <m/>
    <m/>
    <m/>
    <n v="31.881563999999997"/>
    <m/>
    <m/>
    <m/>
    <m/>
    <m/>
    <m/>
    <m/>
    <m/>
    <m/>
    <m/>
    <m/>
    <s v="487203,07"/>
    <s v="6271948,82"/>
    <n v="31.881563999999997"/>
    <n v="0"/>
    <n v="0"/>
  </r>
  <r>
    <n v="858"/>
    <x v="614"/>
    <s v=""/>
    <x v="2899"/>
    <n v="2018"/>
    <n v="17038281"/>
    <x v="256"/>
    <x v="612"/>
    <x v="601"/>
    <n v="7860"/>
    <s v="Spøttrup"/>
    <n v="779"/>
    <n v="352"/>
    <x v="235"/>
    <m/>
    <s v="DC"/>
    <s v="Decentralt værk"/>
    <n v="351100"/>
    <n v="350010"/>
    <x v="168"/>
    <x v="0"/>
    <s v="fvv"/>
    <d v="2017-08-15T00:00:00"/>
    <m/>
    <n v="1.7"/>
    <n v="0"/>
    <n v="1.5"/>
    <x v="3387"/>
    <n v="23.558399999999999"/>
    <n v="23.558399999999999"/>
    <n v="0"/>
    <n v="0"/>
    <n v="1"/>
    <n v="0"/>
    <n v="0"/>
    <x v="0"/>
    <x v="0"/>
    <m/>
    <m/>
    <m/>
    <m/>
    <m/>
    <m/>
    <m/>
    <m/>
    <m/>
    <n v="26.940999999999999"/>
    <m/>
    <m/>
    <m/>
    <m/>
    <m/>
    <m/>
    <m/>
    <m/>
    <s v="487203,07"/>
    <s v="6271948,82"/>
    <n v="0"/>
    <n v="26.940999999999999"/>
    <n v="0"/>
  </r>
  <r>
    <n v="861"/>
    <x v="615"/>
    <s v=""/>
    <x v="1474"/>
    <n v="2018"/>
    <n v="16964638"/>
    <x v="257"/>
    <x v="613"/>
    <x v="602"/>
    <n v="7900"/>
    <s v="Nykøbing M"/>
    <n v="773"/>
    <n v="356"/>
    <x v="236"/>
    <m/>
    <s v="DC"/>
    <s v="Decentralt værk"/>
    <n v="351100"/>
    <n v="350010"/>
    <x v="762"/>
    <x v="0"/>
    <s v="fvv"/>
    <d v="1993-11-01T00:00:00"/>
    <m/>
    <n v="1"/>
    <n v="0"/>
    <n v="1"/>
    <x v="3388"/>
    <n v="0.19583999999999999"/>
    <n v="0.1908"/>
    <n v="0"/>
    <n v="0"/>
    <n v="1"/>
    <n v="0"/>
    <n v="0"/>
    <x v="0"/>
    <x v="0"/>
    <m/>
    <m/>
    <m/>
    <m/>
    <m/>
    <m/>
    <n v="0.21059280000000002"/>
    <m/>
    <m/>
    <m/>
    <m/>
    <m/>
    <m/>
    <m/>
    <m/>
    <m/>
    <m/>
    <m/>
    <s v="483845"/>
    <s v="6295554"/>
    <n v="0.21059280000000002"/>
    <n v="0"/>
    <n v="0"/>
  </r>
  <r>
    <n v="861"/>
    <x v="615"/>
    <s v=""/>
    <x v="1475"/>
    <n v="2018"/>
    <n v="16964638"/>
    <x v="257"/>
    <x v="613"/>
    <x v="602"/>
    <n v="7900"/>
    <s v="Nykøbing M"/>
    <n v="773"/>
    <n v="356"/>
    <x v="236"/>
    <m/>
    <s v="DC"/>
    <s v="Decentralt værk"/>
    <n v="351100"/>
    <n v="350010"/>
    <x v="763"/>
    <x v="1"/>
    <s v="kvt"/>
    <d v="1993-11-01T00:00:00"/>
    <m/>
    <n v="1.66"/>
    <n v="0.66"/>
    <n v="0.84"/>
    <x v="3389"/>
    <n v="0.83160000000000001"/>
    <n v="0.82799999999999996"/>
    <n v="0.5544"/>
    <n v="0.55079999999999996"/>
    <n v="0.27692064245589049"/>
    <n v="0.72307935754410946"/>
    <n v="0"/>
    <x v="0"/>
    <x v="0"/>
    <m/>
    <m/>
    <m/>
    <m/>
    <m/>
    <m/>
    <n v="1.5015132"/>
    <m/>
    <m/>
    <m/>
    <m/>
    <m/>
    <m/>
    <m/>
    <m/>
    <m/>
    <m/>
    <m/>
    <s v="483845"/>
    <s v="6295554"/>
    <n v="1.5015132"/>
    <n v="0"/>
    <n v="0"/>
  </r>
  <r>
    <n v="861"/>
    <x v="615"/>
    <s v=""/>
    <x v="1476"/>
    <n v="2018"/>
    <n v="16964638"/>
    <x v="257"/>
    <x v="613"/>
    <x v="602"/>
    <n v="7900"/>
    <s v="Nykøbing M"/>
    <n v="773"/>
    <n v="356"/>
    <x v="236"/>
    <m/>
    <s v="DC"/>
    <s v="Decentralt værk"/>
    <n v="351100"/>
    <n v="350010"/>
    <x v="254"/>
    <x v="0"/>
    <s v="fvv"/>
    <d v="2015-07-01T00:00:00"/>
    <m/>
    <n v="0.75"/>
    <n v="0"/>
    <n v="0.75"/>
    <x v="3390"/>
    <n v="10.7964"/>
    <n v="10.7928"/>
    <n v="0"/>
    <n v="0"/>
    <n v="1"/>
    <n v="0"/>
    <n v="0"/>
    <x v="0"/>
    <x v="0"/>
    <m/>
    <m/>
    <m/>
    <m/>
    <m/>
    <m/>
    <m/>
    <m/>
    <m/>
    <m/>
    <m/>
    <n v="9.672600000000001"/>
    <n v="1.5225"/>
    <m/>
    <m/>
    <m/>
    <m/>
    <m/>
    <s v="483845"/>
    <s v="6295554"/>
    <n v="0"/>
    <n v="11.1951"/>
    <n v="0"/>
  </r>
  <r>
    <n v="861"/>
    <x v="616"/>
    <s v=""/>
    <x v="1477"/>
    <n v="2018"/>
    <n v="16964638"/>
    <x v="257"/>
    <x v="614"/>
    <x v="603"/>
    <n v="7960"/>
    <s v="Karby"/>
    <n v="773"/>
    <n v="353"/>
    <x v="237"/>
    <m/>
    <s v="DC"/>
    <s v="Decentralt værk"/>
    <n v="351100"/>
    <n v="350010"/>
    <x v="764"/>
    <x v="0"/>
    <s v="fvv"/>
    <d v="1993-12-01T00:00:00"/>
    <m/>
    <n v="3.5"/>
    <n v="0"/>
    <n v="3.5"/>
    <x v="3391"/>
    <n v="4.7304000000000004"/>
    <n v="4.7267999999999999"/>
    <n v="0"/>
    <n v="0"/>
    <n v="1"/>
    <n v="0"/>
    <n v="0"/>
    <x v="0"/>
    <x v="0"/>
    <m/>
    <m/>
    <m/>
    <m/>
    <m/>
    <m/>
    <n v="5.0853131999999999"/>
    <m/>
    <m/>
    <m/>
    <m/>
    <m/>
    <m/>
    <m/>
    <m/>
    <m/>
    <m/>
    <m/>
    <s v="475790"/>
    <s v="6289095"/>
    <n v="5.0853131999999999"/>
    <n v="0"/>
    <n v="0"/>
  </r>
  <r>
    <n v="861"/>
    <x v="616"/>
    <s v=""/>
    <x v="1478"/>
    <n v="2018"/>
    <n v="16964638"/>
    <x v="257"/>
    <x v="614"/>
    <x v="603"/>
    <n v="7960"/>
    <s v="Karby"/>
    <n v="773"/>
    <n v="353"/>
    <x v="237"/>
    <m/>
    <s v="DC"/>
    <s v="Decentralt værk"/>
    <n v="351100"/>
    <n v="350010"/>
    <x v="765"/>
    <x v="1"/>
    <s v="kvt"/>
    <d v="1994-01-01T00:00:00"/>
    <m/>
    <n v="4.9800000000000004"/>
    <n v="1.98"/>
    <n v="2.52"/>
    <x v="3392"/>
    <n v="3.9348000000000001"/>
    <n v="3.9312"/>
    <n v="2.7071999999999998"/>
    <n v="2.6819999999999999"/>
    <n v="0.28005850224815493"/>
    <n v="0.71994149775184502"/>
    <n v="0"/>
    <x v="0"/>
    <x v="0"/>
    <m/>
    <m/>
    <m/>
    <m/>
    <m/>
    <m/>
    <n v="7.0249607999999997"/>
    <m/>
    <m/>
    <m/>
    <m/>
    <m/>
    <m/>
    <m/>
    <m/>
    <m/>
    <m/>
    <m/>
    <s v="475790"/>
    <s v="6289095"/>
    <n v="7.0249607999999997"/>
    <n v="0"/>
    <n v="0"/>
  </r>
  <r>
    <n v="861"/>
    <x v="617"/>
    <s v=""/>
    <x v="1479"/>
    <n v="2018"/>
    <n v="16964638"/>
    <x v="257"/>
    <x v="615"/>
    <x v="604"/>
    <n v="7990"/>
    <s v="Øster Assels"/>
    <n v="773"/>
    <n v="355"/>
    <x v="238"/>
    <m/>
    <s v="DC"/>
    <s v="Decentralt værk"/>
    <n v="351100"/>
    <n v="350010"/>
    <x v="766"/>
    <x v="1"/>
    <s v="kvt"/>
    <d v="1994-01-01T00:00:00"/>
    <m/>
    <n v="1.66"/>
    <n v="0.66"/>
    <n v="0.84"/>
    <x v="3393"/>
    <n v="1.2816000000000001"/>
    <n v="1.278"/>
    <n v="0.88919999999999999"/>
    <n v="0.88560000000000005"/>
    <n v="0.27364660232384386"/>
    <n v="0.72635339767615614"/>
    <n v="0"/>
    <x v="0"/>
    <x v="0"/>
    <m/>
    <m/>
    <m/>
    <m/>
    <m/>
    <m/>
    <n v="2.3417064000000001"/>
    <m/>
    <m/>
    <m/>
    <m/>
    <m/>
    <m/>
    <m/>
    <m/>
    <m/>
    <m/>
    <m/>
    <s v="485271,85"/>
    <s v="6286241,22"/>
    <n v="2.3417064000000001"/>
    <n v="0"/>
    <n v="0"/>
  </r>
  <r>
    <n v="861"/>
    <x v="617"/>
    <s v=""/>
    <x v="1480"/>
    <n v="2018"/>
    <n v="16964638"/>
    <x v="257"/>
    <x v="615"/>
    <x v="604"/>
    <n v="7990"/>
    <s v="Øster Assels"/>
    <n v="773"/>
    <n v="355"/>
    <x v="238"/>
    <m/>
    <s v="DC"/>
    <s v="Decentralt værk"/>
    <n v="351100"/>
    <n v="350010"/>
    <x v="767"/>
    <x v="0"/>
    <s v="fvv"/>
    <d v="1994-01-01T00:00:00"/>
    <m/>
    <n v="1"/>
    <n v="0"/>
    <n v="1"/>
    <x v="3394"/>
    <n v="0.43559999999999999"/>
    <n v="0.432"/>
    <n v="0"/>
    <n v="0"/>
    <n v="1"/>
    <n v="0"/>
    <n v="0"/>
    <x v="0"/>
    <x v="0"/>
    <m/>
    <m/>
    <m/>
    <m/>
    <m/>
    <m/>
    <n v="0.4673988"/>
    <m/>
    <m/>
    <m/>
    <m/>
    <m/>
    <m/>
    <m/>
    <m/>
    <m/>
    <m/>
    <m/>
    <s v="485271,85"/>
    <s v="6286241,22"/>
    <n v="0.4673988"/>
    <n v="0"/>
    <n v="0"/>
  </r>
  <r>
    <n v="861"/>
    <x v="617"/>
    <s v=""/>
    <x v="1481"/>
    <n v="2018"/>
    <n v="16964638"/>
    <x v="257"/>
    <x v="615"/>
    <x v="604"/>
    <n v="7990"/>
    <s v="Øster Assels"/>
    <n v="773"/>
    <n v="355"/>
    <x v="238"/>
    <m/>
    <s v="DC"/>
    <s v="Decentralt værk"/>
    <n v="351100"/>
    <n v="350010"/>
    <x v="254"/>
    <x v="0"/>
    <s v="fvv"/>
    <d v="2015-07-01T00:00:00"/>
    <m/>
    <n v="0.75"/>
    <n v="0"/>
    <n v="0.75"/>
    <x v="3395"/>
    <n v="10.8108"/>
    <n v="10.8108"/>
    <n v="0"/>
    <n v="0"/>
    <n v="1"/>
    <n v="0"/>
    <n v="0"/>
    <x v="0"/>
    <x v="0"/>
    <m/>
    <m/>
    <m/>
    <m/>
    <m/>
    <m/>
    <m/>
    <m/>
    <m/>
    <m/>
    <m/>
    <n v="13.615"/>
    <m/>
    <m/>
    <m/>
    <m/>
    <m/>
    <m/>
    <s v="485271,85"/>
    <s v="6286241,22"/>
    <n v="0"/>
    <n v="13.615"/>
    <n v="0"/>
  </r>
  <r>
    <n v="861"/>
    <x v="618"/>
    <s v=""/>
    <x v="1482"/>
    <n v="2018"/>
    <n v="16964638"/>
    <x v="257"/>
    <x v="616"/>
    <x v="605"/>
    <n v="7990"/>
    <s v="Øster Assels"/>
    <n v="773"/>
    <n v="354"/>
    <x v="239"/>
    <m/>
    <s v="DC"/>
    <s v="Decentralt værk"/>
    <n v="351100"/>
    <n v="350010"/>
    <x v="768"/>
    <x v="1"/>
    <s v="kvt"/>
    <d v="1994-01-01T00:00:00"/>
    <m/>
    <n v="1.85"/>
    <n v="0.74"/>
    <n v="1"/>
    <x v="3396"/>
    <n v="0.99360000000000004"/>
    <n v="0.99"/>
    <n v="0.69840000000000002"/>
    <n v="0.69120000000000004"/>
    <n v="0.26894450973169864"/>
    <n v="0.7310554902683013"/>
    <n v="0"/>
    <x v="0"/>
    <x v="0"/>
    <m/>
    <m/>
    <m/>
    <m/>
    <m/>
    <m/>
    <n v="1.8472211999999999"/>
    <m/>
    <m/>
    <m/>
    <m/>
    <m/>
    <m/>
    <m/>
    <m/>
    <m/>
    <m/>
    <m/>
    <s v="481212,14"/>
    <s v="6283743,34"/>
    <n v="1.8472211999999999"/>
    <n v="0"/>
    <n v="0"/>
  </r>
  <r>
    <n v="861"/>
    <x v="618"/>
    <s v=""/>
    <x v="1483"/>
    <n v="2018"/>
    <n v="16964638"/>
    <x v="257"/>
    <x v="616"/>
    <x v="605"/>
    <n v="7990"/>
    <s v="Øster Assels"/>
    <n v="773"/>
    <n v="354"/>
    <x v="239"/>
    <m/>
    <s v="DC"/>
    <s v="Decentralt værk"/>
    <n v="351100"/>
    <n v="350010"/>
    <x v="769"/>
    <x v="0"/>
    <s v="fvv"/>
    <d v="1994-01-01T00:00:00"/>
    <m/>
    <n v="1"/>
    <n v="0"/>
    <n v="1"/>
    <x v="3397"/>
    <n v="1.2132000000000001"/>
    <n v="1.2132000000000001"/>
    <n v="0"/>
    <n v="0"/>
    <n v="1"/>
    <n v="0"/>
    <n v="0"/>
    <x v="0"/>
    <x v="0"/>
    <m/>
    <m/>
    <m/>
    <m/>
    <m/>
    <m/>
    <n v="1.3061267999999999"/>
    <m/>
    <m/>
    <m/>
    <m/>
    <m/>
    <m/>
    <m/>
    <m/>
    <m/>
    <m/>
    <m/>
    <s v="481212,14"/>
    <s v="6283743,34"/>
    <n v="1.3061267999999999"/>
    <n v="0"/>
    <n v="0"/>
  </r>
  <r>
    <n v="861"/>
    <x v="618"/>
    <s v=""/>
    <x v="1484"/>
    <n v="2018"/>
    <n v="16964638"/>
    <x v="257"/>
    <x v="616"/>
    <x v="605"/>
    <n v="7990"/>
    <s v="Øster Assels"/>
    <n v="773"/>
    <n v="354"/>
    <x v="239"/>
    <m/>
    <s v="DC"/>
    <s v="Decentralt værk"/>
    <n v="351100"/>
    <n v="350010"/>
    <x v="770"/>
    <x v="0"/>
    <s v="fvv"/>
    <d v="2013-01-01T00:00:00"/>
    <m/>
    <n v="0.99"/>
    <n v="0"/>
    <n v="0.99"/>
    <x v="3398"/>
    <n v="7.2035999999999998"/>
    <n v="7.2"/>
    <n v="0"/>
    <n v="0"/>
    <n v="1"/>
    <n v="0"/>
    <n v="0"/>
    <x v="0"/>
    <x v="0"/>
    <m/>
    <m/>
    <m/>
    <m/>
    <m/>
    <m/>
    <m/>
    <m/>
    <m/>
    <n v="8.9610000000000003"/>
    <m/>
    <m/>
    <m/>
    <m/>
    <m/>
    <m/>
    <m/>
    <m/>
    <s v="481212,14"/>
    <s v="6283743,34"/>
    <n v="0"/>
    <n v="8.9610000000000003"/>
    <n v="0"/>
  </r>
  <r>
    <n v="861"/>
    <x v="619"/>
    <s v=""/>
    <x v="1485"/>
    <n v="2018"/>
    <n v="16964638"/>
    <x v="257"/>
    <x v="617"/>
    <x v="606"/>
    <n v="7960"/>
    <s v="Karby"/>
    <n v="773"/>
    <n v="353"/>
    <x v="237"/>
    <m/>
    <s v="ER"/>
    <s v="Erhvervsværk"/>
    <n v="282100"/>
    <n v="280020"/>
    <x v="771"/>
    <x v="6"/>
    <s v="pvp"/>
    <d v="2014-01-01T00:00:00"/>
    <m/>
    <n v="1.2"/>
    <n v="0"/>
    <n v="1.2"/>
    <x v="3399"/>
    <n v="7.5636000000000001"/>
    <n v="7.56"/>
    <n v="0"/>
    <n v="0"/>
    <n v="0.99952403617325081"/>
    <n v="0"/>
    <n v="4.759638267491928E-4"/>
    <x v="0"/>
    <x v="0"/>
    <m/>
    <m/>
    <m/>
    <m/>
    <m/>
    <m/>
    <m/>
    <m/>
    <m/>
    <m/>
    <m/>
    <m/>
    <m/>
    <m/>
    <n v="7.5636000000000001"/>
    <m/>
    <m/>
    <m/>
    <s v="473334,15"/>
    <s v="6289936,78"/>
    <n v="0"/>
    <n v="7.5636000000000001"/>
    <n v="0"/>
  </r>
  <r>
    <n v="867"/>
    <x v="620"/>
    <s v=""/>
    <x v="1486"/>
    <n v="2018"/>
    <n v="18318636"/>
    <x v="258"/>
    <x v="618"/>
    <x v="607"/>
    <n v="7660"/>
    <s v="Bækmarksbro"/>
    <n v="665"/>
    <n v="363"/>
    <x v="240"/>
    <m/>
    <s v="FJ"/>
    <s v="Fjernvarmeværk"/>
    <n v="353000"/>
    <n v="350030"/>
    <x v="69"/>
    <x v="0"/>
    <s v="fvv"/>
    <d v="1995-01-01T00:00:00"/>
    <m/>
    <n v="1.6"/>
    <n v="0"/>
    <n v="1.2"/>
    <x v="1307"/>
    <n v="0.54400000000000004"/>
    <n v="0.54400000000000004"/>
    <n v="0"/>
    <n v="0"/>
    <n v="1"/>
    <n v="0"/>
    <n v="0"/>
    <x v="0"/>
    <x v="0"/>
    <m/>
    <m/>
    <m/>
    <n v="0.57391999999999999"/>
    <m/>
    <m/>
    <m/>
    <m/>
    <m/>
    <m/>
    <m/>
    <m/>
    <m/>
    <m/>
    <m/>
    <m/>
    <m/>
    <m/>
    <s v="457153"/>
    <s v="6253253"/>
    <n v="0.57391999999999999"/>
    <n v="0"/>
    <n v="0"/>
  </r>
  <r>
    <n v="867"/>
    <x v="620"/>
    <s v=""/>
    <x v="1487"/>
    <n v="2018"/>
    <n v="18318636"/>
    <x v="258"/>
    <x v="618"/>
    <x v="607"/>
    <n v="7660"/>
    <s v="Bækmarksbro"/>
    <n v="665"/>
    <n v="363"/>
    <x v="240"/>
    <m/>
    <s v="FJ"/>
    <s v="Fjernvarmeværk"/>
    <n v="353000"/>
    <n v="350030"/>
    <x v="3"/>
    <x v="0"/>
    <s v="fvv"/>
    <d v="1995-01-01T00:00:00"/>
    <m/>
    <n v="1"/>
    <n v="0"/>
    <n v="1"/>
    <x v="3400"/>
    <n v="20.48"/>
    <n v="20.48"/>
    <n v="0"/>
    <n v="0"/>
    <n v="1"/>
    <n v="0"/>
    <n v="0"/>
    <x v="0"/>
    <x v="0"/>
    <m/>
    <m/>
    <m/>
    <m/>
    <m/>
    <m/>
    <m/>
    <m/>
    <m/>
    <m/>
    <m/>
    <n v="22.270499999999998"/>
    <m/>
    <m/>
    <m/>
    <m/>
    <m/>
    <m/>
    <s v="457153"/>
    <s v="6253253"/>
    <n v="0"/>
    <n v="22.270499999999998"/>
    <n v="0"/>
  </r>
  <r>
    <n v="868"/>
    <x v="621"/>
    <s v=""/>
    <x v="1488"/>
    <n v="2018"/>
    <n v="17168037"/>
    <x v="259"/>
    <x v="619"/>
    <x v="608"/>
    <n v="6990"/>
    <s v="Ulfborg"/>
    <n v="661"/>
    <n v="364"/>
    <x v="241"/>
    <m/>
    <s v="FJ"/>
    <s v="Fjernvarmeværk"/>
    <n v="353000"/>
    <n v="350030"/>
    <x v="69"/>
    <x v="0"/>
    <s v="fvv"/>
    <d v="1993-01-01T00:00:00"/>
    <m/>
    <n v="1.6"/>
    <n v="0"/>
    <n v="1.6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446160,2"/>
    <s v="6247734,77"/>
    <n v="0"/>
    <n v="0"/>
    <n v="0"/>
  </r>
  <r>
    <n v="868"/>
    <x v="621"/>
    <s v=""/>
    <x v="1489"/>
    <n v="2018"/>
    <n v="17168037"/>
    <x v="259"/>
    <x v="619"/>
    <x v="608"/>
    <n v="6990"/>
    <s v="Ulfborg"/>
    <n v="661"/>
    <n v="364"/>
    <x v="241"/>
    <m/>
    <s v="FJ"/>
    <s v="Fjernvarmeværk"/>
    <n v="353000"/>
    <n v="350030"/>
    <x v="772"/>
    <x v="0"/>
    <s v="fvv"/>
    <d v="1993-01-01T00:00:00"/>
    <m/>
    <n v="1.6"/>
    <n v="0"/>
    <n v="1.6"/>
    <x v="3401"/>
    <n v="23.29524"/>
    <n v="23.29524"/>
    <n v="0"/>
    <n v="0"/>
    <n v="1"/>
    <n v="0"/>
    <n v="0"/>
    <x v="0"/>
    <x v="0"/>
    <m/>
    <m/>
    <m/>
    <m/>
    <m/>
    <m/>
    <m/>
    <m/>
    <m/>
    <m/>
    <n v="21.762"/>
    <m/>
    <m/>
    <m/>
    <m/>
    <m/>
    <m/>
    <m/>
    <s v="446160,2"/>
    <s v="6247734,77"/>
    <n v="0"/>
    <n v="21.762"/>
    <n v="0"/>
  </r>
  <r>
    <n v="870"/>
    <x v="622"/>
    <s v=""/>
    <x v="1490"/>
    <n v="2018"/>
    <n v="17048244"/>
    <x v="260"/>
    <x v="620"/>
    <x v="609"/>
    <n v="5932"/>
    <s v="Humble"/>
    <n v="482"/>
    <n v="366"/>
    <x v="242"/>
    <m/>
    <s v="FJ"/>
    <s v="Fjernvarmeværk"/>
    <n v="353000"/>
    <n v="350030"/>
    <x v="773"/>
    <x v="0"/>
    <s v="fvv"/>
    <d v="1994-04-01T00:00:00"/>
    <m/>
    <n v="5"/>
    <n v="0"/>
    <n v="5"/>
    <x v="3402"/>
    <n v="6.5808"/>
    <n v="6.5808"/>
    <n v="0"/>
    <n v="0"/>
    <n v="1"/>
    <n v="0"/>
    <n v="0"/>
    <x v="0"/>
    <x v="0"/>
    <m/>
    <m/>
    <m/>
    <m/>
    <m/>
    <m/>
    <m/>
    <m/>
    <m/>
    <n v="6.5830000000000002"/>
    <m/>
    <m/>
    <m/>
    <m/>
    <m/>
    <m/>
    <m/>
    <m/>
    <s v="610383"/>
    <s v="6073707"/>
    <n v="0"/>
    <n v="6.5830000000000002"/>
    <n v="0"/>
  </r>
  <r>
    <n v="870"/>
    <x v="622"/>
    <s v=""/>
    <x v="1491"/>
    <n v="2018"/>
    <n v="17048244"/>
    <x v="260"/>
    <x v="620"/>
    <x v="609"/>
    <n v="5932"/>
    <s v="Humble"/>
    <n v="482"/>
    <n v="366"/>
    <x v="242"/>
    <m/>
    <s v="FJ"/>
    <s v="Fjernvarmeværk"/>
    <n v="353000"/>
    <n v="350030"/>
    <x v="774"/>
    <x v="0"/>
    <s v="fvv"/>
    <d v="1994-04-01T00:00:00"/>
    <m/>
    <n v="6.3"/>
    <n v="0"/>
    <n v="6.3"/>
    <x v="21"/>
    <n v="0"/>
    <n v="0"/>
    <n v="0"/>
    <n v="0"/>
    <n v="1"/>
    <n v="0"/>
    <n v="0"/>
    <x v="0"/>
    <x v="0"/>
    <m/>
    <m/>
    <m/>
    <m/>
    <m/>
    <m/>
    <m/>
    <m/>
    <m/>
    <n v="0"/>
    <m/>
    <m/>
    <m/>
    <m/>
    <m/>
    <m/>
    <m/>
    <m/>
    <s v="610383"/>
    <s v="6073707"/>
    <n v="0"/>
    <n v="0"/>
    <n v="0"/>
  </r>
  <r>
    <n v="870"/>
    <x v="622"/>
    <s v=""/>
    <x v="1492"/>
    <n v="2018"/>
    <n v="17048244"/>
    <x v="260"/>
    <x v="620"/>
    <x v="609"/>
    <n v="5932"/>
    <s v="Humble"/>
    <n v="482"/>
    <n v="366"/>
    <x v="242"/>
    <m/>
    <s v="FJ"/>
    <s v="Fjernvarmeværk"/>
    <n v="353000"/>
    <n v="350030"/>
    <x v="775"/>
    <x v="0"/>
    <s v="fvv"/>
    <d v="2003-01-30T00:00:00"/>
    <m/>
    <n v="6.3"/>
    <n v="0"/>
    <n v="6.3"/>
    <x v="3403"/>
    <n v="76.805999999999997"/>
    <n v="76.805999999999997"/>
    <n v="0"/>
    <n v="0"/>
    <n v="1"/>
    <n v="0"/>
    <n v="0"/>
    <x v="0"/>
    <x v="0"/>
    <m/>
    <m/>
    <m/>
    <m/>
    <m/>
    <m/>
    <m/>
    <m/>
    <m/>
    <n v="86.695499999999996"/>
    <m/>
    <m/>
    <m/>
    <m/>
    <m/>
    <m/>
    <m/>
    <m/>
    <s v="610383"/>
    <s v="6073707"/>
    <n v="0"/>
    <n v="86.695499999999996"/>
    <n v="0"/>
  </r>
  <r>
    <n v="870"/>
    <x v="622"/>
    <s v=""/>
    <x v="1493"/>
    <n v="2018"/>
    <n v="17048244"/>
    <x v="260"/>
    <x v="620"/>
    <x v="609"/>
    <n v="5932"/>
    <s v="Humble"/>
    <n v="482"/>
    <n v="366"/>
    <x v="242"/>
    <m/>
    <s v="FJ"/>
    <s v="Fjernvarmeværk"/>
    <n v="353000"/>
    <n v="350030"/>
    <x v="327"/>
    <x v="3"/>
    <s v="fvv"/>
    <d v="2013-11-01T00:00:00"/>
    <m/>
    <n v="7.5"/>
    <n v="0"/>
    <n v="7.5"/>
    <x v="3404"/>
    <n v="21.668399999999998"/>
    <n v="21.668399999999998"/>
    <n v="0"/>
    <n v="0"/>
    <n v="1"/>
    <n v="0"/>
    <n v="0"/>
    <x v="0"/>
    <x v="0"/>
    <m/>
    <m/>
    <m/>
    <m/>
    <m/>
    <m/>
    <m/>
    <m/>
    <m/>
    <m/>
    <m/>
    <m/>
    <m/>
    <m/>
    <m/>
    <n v="21.668400000000002"/>
    <m/>
    <m/>
    <s v="610383"/>
    <s v="6073707"/>
    <n v="0"/>
    <n v="21.668400000000002"/>
    <n v="0"/>
  </r>
  <r>
    <n v="870"/>
    <x v="622"/>
    <s v=""/>
    <x v="1494"/>
    <n v="2018"/>
    <n v="17048244"/>
    <x v="260"/>
    <x v="620"/>
    <x v="609"/>
    <n v="5932"/>
    <s v="Humble"/>
    <n v="482"/>
    <n v="366"/>
    <x v="242"/>
    <m/>
    <s v="FJ"/>
    <s v="Fjernvarmeværk"/>
    <n v="353000"/>
    <n v="350030"/>
    <x v="776"/>
    <x v="4"/>
    <s v="fvv"/>
    <d v="2015-01-01T00:00:00"/>
    <m/>
    <n v="1"/>
    <n v="0"/>
    <n v="1.7390000000000001"/>
    <x v="3405"/>
    <n v="0.15840000000000001"/>
    <n v="0.15840000000000001"/>
    <n v="0"/>
    <n v="0"/>
    <n v="1"/>
    <n v="0"/>
    <n v="0"/>
    <x v="0"/>
    <x v="0"/>
    <m/>
    <m/>
    <m/>
    <m/>
    <m/>
    <m/>
    <m/>
    <m/>
    <m/>
    <m/>
    <m/>
    <m/>
    <m/>
    <m/>
    <n v="0.15840000000000001"/>
    <m/>
    <m/>
    <m/>
    <s v="610383"/>
    <s v="6073707"/>
    <n v="0"/>
    <n v="0.15840000000000001"/>
    <n v="0"/>
  </r>
  <r>
    <n v="871"/>
    <x v="623"/>
    <s v=""/>
    <x v="1495"/>
    <n v="2018"/>
    <n v="16954748"/>
    <x v="261"/>
    <x v="621"/>
    <x v="610"/>
    <n v="5953"/>
    <s v="Tranekær"/>
    <n v="482"/>
    <n v="367"/>
    <x v="243"/>
    <m/>
    <s v="FJ"/>
    <s v="Fjernvarmeværk"/>
    <n v="353000"/>
    <n v="350030"/>
    <x v="184"/>
    <x v="0"/>
    <s v="fvv"/>
    <d v="1993-10-01T00:00:00"/>
    <m/>
    <n v="1.6"/>
    <n v="0"/>
    <n v="1.6"/>
    <x v="3406"/>
    <n v="20.52"/>
    <n v="20.52"/>
    <n v="0"/>
    <n v="0"/>
    <n v="1"/>
    <n v="0"/>
    <n v="0"/>
    <x v="0"/>
    <x v="0"/>
    <m/>
    <m/>
    <m/>
    <m/>
    <m/>
    <m/>
    <m/>
    <m/>
    <m/>
    <n v="22.1995"/>
    <m/>
    <m/>
    <m/>
    <m/>
    <m/>
    <m/>
    <m/>
    <m/>
    <s v="621723"/>
    <s v="6110791"/>
    <n v="0"/>
    <n v="22.1995"/>
    <n v="0"/>
  </r>
  <r>
    <n v="871"/>
    <x v="623"/>
    <s v=""/>
    <x v="1496"/>
    <n v="2018"/>
    <n v="16954748"/>
    <x v="261"/>
    <x v="621"/>
    <x v="610"/>
    <n v="5953"/>
    <s v="Tranekær"/>
    <n v="482"/>
    <n v="367"/>
    <x v="243"/>
    <m/>
    <s v="FJ"/>
    <s v="Fjernvarmeværk"/>
    <n v="353000"/>
    <n v="350030"/>
    <x v="69"/>
    <x v="0"/>
    <s v="fvv"/>
    <d v="2003-08-01T00:00:00"/>
    <m/>
    <n v="3"/>
    <n v="0"/>
    <n v="3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621723"/>
    <s v="6110791"/>
    <n v="0"/>
    <n v="0"/>
    <n v="0"/>
  </r>
  <r>
    <n v="871"/>
    <x v="623"/>
    <s v=""/>
    <x v="1497"/>
    <n v="2018"/>
    <n v="16954748"/>
    <x v="261"/>
    <x v="621"/>
    <x v="610"/>
    <n v="5953"/>
    <s v="Tranekær"/>
    <n v="482"/>
    <n v="367"/>
    <x v="243"/>
    <m/>
    <s v="FJ"/>
    <s v="Fjernvarmeværk"/>
    <n v="353000"/>
    <n v="350030"/>
    <x v="3"/>
    <x v="0"/>
    <s v="fvv"/>
    <d v="2011-11-01T00:00:00"/>
    <m/>
    <n v="2"/>
    <n v="0"/>
    <n v="2"/>
    <x v="2832"/>
    <n v="12.6"/>
    <n v="12.6"/>
    <n v="0"/>
    <n v="0"/>
    <n v="1"/>
    <n v="0"/>
    <n v="0"/>
    <x v="0"/>
    <x v="0"/>
    <m/>
    <m/>
    <m/>
    <m/>
    <m/>
    <m/>
    <m/>
    <m/>
    <m/>
    <m/>
    <n v="13.5"/>
    <m/>
    <m/>
    <m/>
    <m/>
    <m/>
    <m/>
    <m/>
    <s v="621723"/>
    <s v="6110791"/>
    <n v="0"/>
    <n v="13.5"/>
    <n v="0"/>
  </r>
  <r>
    <n v="872"/>
    <x v="624"/>
    <s v=""/>
    <x v="1498"/>
    <n v="2018"/>
    <n v="16888079"/>
    <x v="262"/>
    <x v="622"/>
    <x v="611"/>
    <n v="7680"/>
    <s v="Thyborøn"/>
    <n v="665"/>
    <n v="368"/>
    <x v="244"/>
    <m/>
    <s v="FJ"/>
    <s v="Fjernvarmeværk"/>
    <n v="353000"/>
    <n v="350030"/>
    <x v="777"/>
    <x v="0"/>
    <s v="fvv"/>
    <d v="1994-04-01T00:00:00"/>
    <m/>
    <n v="4.2"/>
    <n v="0"/>
    <n v="4.8"/>
    <x v="3407"/>
    <n v="12.621600000000001"/>
    <n v="12.621600000000001"/>
    <n v="0"/>
    <n v="0"/>
    <n v="1"/>
    <n v="0"/>
    <n v="0"/>
    <x v="0"/>
    <x v="0"/>
    <m/>
    <m/>
    <m/>
    <m/>
    <m/>
    <m/>
    <m/>
    <m/>
    <m/>
    <m/>
    <n v="11.1996"/>
    <m/>
    <m/>
    <m/>
    <m/>
    <m/>
    <m/>
    <m/>
    <s v="452235"/>
    <s v="6283325"/>
    <n v="0"/>
    <n v="11.1996"/>
    <n v="0"/>
  </r>
  <r>
    <n v="872"/>
    <x v="624"/>
    <s v=""/>
    <x v="1499"/>
    <n v="2018"/>
    <n v="16888079"/>
    <x v="262"/>
    <x v="622"/>
    <x v="611"/>
    <n v="7680"/>
    <s v="Thyborøn"/>
    <n v="665"/>
    <n v="368"/>
    <x v="244"/>
    <m/>
    <s v="FJ"/>
    <s v="Fjernvarmeværk"/>
    <n v="353000"/>
    <n v="350030"/>
    <x v="778"/>
    <x v="0"/>
    <s v="fvv"/>
    <d v="1993-12-01T00:00:00"/>
    <m/>
    <n v="2"/>
    <n v="0"/>
    <n v="2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452235"/>
    <s v="6283325"/>
    <n v="0"/>
    <n v="0"/>
    <n v="0"/>
  </r>
  <r>
    <n v="872"/>
    <x v="624"/>
    <s v=""/>
    <x v="1500"/>
    <n v="2018"/>
    <n v="16888079"/>
    <x v="262"/>
    <x v="622"/>
    <x v="611"/>
    <n v="7680"/>
    <s v="Thyborøn"/>
    <n v="665"/>
    <n v="368"/>
    <x v="244"/>
    <m/>
    <s v="FJ"/>
    <s v="Fjernvarmeværk"/>
    <n v="353000"/>
    <n v="350030"/>
    <x v="779"/>
    <x v="0"/>
    <s v="fvv"/>
    <d v="1993-12-01T00:00:00"/>
    <m/>
    <n v="5"/>
    <n v="0"/>
    <n v="5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452235"/>
    <s v="6283325"/>
    <n v="0"/>
    <n v="0"/>
    <n v="0"/>
  </r>
  <r>
    <n v="872"/>
    <x v="624"/>
    <s v=""/>
    <x v="1501"/>
    <n v="2018"/>
    <n v="16888079"/>
    <x v="262"/>
    <x v="622"/>
    <x v="611"/>
    <n v="7680"/>
    <s v="Thyborøn"/>
    <n v="665"/>
    <n v="368"/>
    <x v="244"/>
    <m/>
    <s v="FJ"/>
    <s v="Fjernvarmeværk"/>
    <n v="353000"/>
    <n v="350030"/>
    <x v="780"/>
    <x v="0"/>
    <s v="fvv"/>
    <d v="2015-07-01T00:00:00"/>
    <m/>
    <n v="6.5"/>
    <n v="0"/>
    <n v="8.3000000000000007"/>
    <x v="3408"/>
    <n v="93.948480000000004"/>
    <n v="93.948480000000004"/>
    <n v="0"/>
    <n v="0"/>
    <n v="1"/>
    <n v="0"/>
    <n v="0"/>
    <x v="0"/>
    <x v="0"/>
    <m/>
    <m/>
    <m/>
    <m/>
    <m/>
    <m/>
    <m/>
    <m/>
    <m/>
    <m/>
    <n v="83.445220000000006"/>
    <m/>
    <m/>
    <m/>
    <m/>
    <m/>
    <m/>
    <m/>
    <s v="452235"/>
    <s v="6283325"/>
    <n v="0"/>
    <n v="83.445220000000006"/>
    <n v="0"/>
  </r>
  <r>
    <n v="873"/>
    <x v="625"/>
    <s v=""/>
    <x v="1502"/>
    <n v="2018"/>
    <n v="16566179"/>
    <x v="263"/>
    <x v="623"/>
    <x v="612"/>
    <n v="8970"/>
    <s v="Havndal"/>
    <n v="730"/>
    <n v="369"/>
    <x v="245"/>
    <m/>
    <s v="FJ"/>
    <s v="Fjernvarmeværk"/>
    <n v="353000"/>
    <n v="350030"/>
    <x v="781"/>
    <x v="0"/>
    <s v="fvv"/>
    <d v="1993-08-15T00:00:00"/>
    <m/>
    <n v="2.5"/>
    <n v="0"/>
    <n v="2.5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73042,99"/>
    <s v="6278919"/>
    <n v="0"/>
    <n v="0"/>
    <n v="0"/>
  </r>
  <r>
    <n v="873"/>
    <x v="625"/>
    <s v=""/>
    <x v="1503"/>
    <n v="2018"/>
    <n v="16566179"/>
    <x v="263"/>
    <x v="623"/>
    <x v="612"/>
    <n v="8970"/>
    <s v="Havndal"/>
    <n v="730"/>
    <n v="369"/>
    <x v="245"/>
    <m/>
    <s v="FJ"/>
    <s v="Fjernvarmeværk"/>
    <n v="353000"/>
    <n v="350030"/>
    <x v="512"/>
    <x v="0"/>
    <s v="fvv"/>
    <d v="2008-06-24T00:00:00"/>
    <m/>
    <n v="3.15"/>
    <n v="0"/>
    <n v="3.15"/>
    <x v="3409"/>
    <n v="31.784400000000002"/>
    <n v="31.373999999999999"/>
    <n v="0"/>
    <n v="0"/>
    <n v="1"/>
    <n v="0"/>
    <n v="0"/>
    <x v="0"/>
    <x v="0"/>
    <m/>
    <m/>
    <m/>
    <m/>
    <m/>
    <m/>
    <m/>
    <m/>
    <m/>
    <n v="36.844499999999996"/>
    <m/>
    <m/>
    <m/>
    <m/>
    <m/>
    <m/>
    <m/>
    <m/>
    <s v="573042,99"/>
    <s v="6278919"/>
    <n v="0"/>
    <n v="36.844499999999996"/>
    <n v="0"/>
  </r>
  <r>
    <n v="874"/>
    <x v="626"/>
    <s v=""/>
    <x v="1504"/>
    <n v="2018"/>
    <n v="17095293"/>
    <x v="264"/>
    <x v="624"/>
    <x v="613"/>
    <n v="9460"/>
    <s v="Brovst"/>
    <n v="849"/>
    <n v="370"/>
    <x v="246"/>
    <m/>
    <s v="DC"/>
    <s v="Decentralt værk"/>
    <n v="351100"/>
    <n v="350010"/>
    <x v="782"/>
    <x v="0"/>
    <s v="fvv"/>
    <d v="1993-12-01T00:00:00"/>
    <m/>
    <n v="1.5"/>
    <n v="0"/>
    <n v="1.8"/>
    <x v="3410"/>
    <n v="15.483599999999999"/>
    <n v="15.026400000000001"/>
    <n v="0"/>
    <n v="0"/>
    <n v="1"/>
    <n v="0"/>
    <n v="0"/>
    <x v="0"/>
    <x v="0"/>
    <m/>
    <m/>
    <m/>
    <m/>
    <m/>
    <m/>
    <n v="9.8168400000000003E-2"/>
    <m/>
    <m/>
    <m/>
    <m/>
    <m/>
    <n v="16.712499999999999"/>
    <m/>
    <m/>
    <m/>
    <m/>
    <m/>
    <s v="536016"/>
    <s v="6324362"/>
    <n v="9.8168400000000003E-2"/>
    <n v="16.712499999999999"/>
    <n v="0"/>
  </r>
  <r>
    <n v="874"/>
    <x v="626"/>
    <s v=""/>
    <x v="1505"/>
    <n v="2018"/>
    <n v="17095293"/>
    <x v="264"/>
    <x v="624"/>
    <x v="613"/>
    <n v="9460"/>
    <s v="Brovst"/>
    <n v="849"/>
    <n v="370"/>
    <x v="246"/>
    <m/>
    <s v="DC"/>
    <s v="Decentralt værk"/>
    <n v="351100"/>
    <n v="350010"/>
    <x v="782"/>
    <x v="1"/>
    <s v="kvt"/>
    <d v="2006-10-01T00:00:00"/>
    <m/>
    <n v="2.75"/>
    <n v="1.1299999999999999"/>
    <n v="1.45"/>
    <x v="3411"/>
    <n v="6.1199999999999997E-2"/>
    <n v="6.1199999999999997E-2"/>
    <n v="5.5079999999999997E-2"/>
    <n v="5.5079999999999997E-2"/>
    <n v="0.21530433901567919"/>
    <n v="0.78469566098432075"/>
    <n v="0"/>
    <x v="0"/>
    <x v="0"/>
    <m/>
    <m/>
    <m/>
    <m/>
    <m/>
    <m/>
    <n v="0.14212440000000001"/>
    <m/>
    <m/>
    <m/>
    <m/>
    <m/>
    <m/>
    <m/>
    <m/>
    <m/>
    <m/>
    <m/>
    <s v="536016"/>
    <s v="6324362"/>
    <n v="0.14212440000000001"/>
    <n v="0"/>
    <n v="0"/>
  </r>
  <r>
    <n v="875"/>
    <x v="627"/>
    <s v=""/>
    <x v="1506"/>
    <n v="2018"/>
    <n v="17885278"/>
    <x v="265"/>
    <x v="625"/>
    <x v="614"/>
    <n v="7540"/>
    <s v="Haderup"/>
    <n v="657"/>
    <n v="371"/>
    <x v="247"/>
    <m/>
    <s v="DC"/>
    <s v="Decentralt værk"/>
    <n v="353000"/>
    <n v="350030"/>
    <x v="2"/>
    <x v="0"/>
    <s v="fvv"/>
    <d v="1994-08-06T00:00:00"/>
    <m/>
    <n v="1.55"/>
    <n v="0"/>
    <n v="1.5"/>
    <x v="3412"/>
    <n v="15.704639999999999"/>
    <n v="15.704639999999999"/>
    <n v="0"/>
    <n v="0"/>
    <n v="1"/>
    <n v="0"/>
    <n v="0"/>
    <x v="0"/>
    <x v="0"/>
    <m/>
    <m/>
    <m/>
    <m/>
    <m/>
    <m/>
    <n v="15.2272692"/>
    <m/>
    <m/>
    <m/>
    <m/>
    <m/>
    <m/>
    <m/>
    <m/>
    <m/>
    <m/>
    <m/>
    <s v="496275"/>
    <s v="6243760"/>
    <n v="15.2272692"/>
    <n v="0"/>
    <n v="0"/>
  </r>
  <r>
    <n v="875"/>
    <x v="627"/>
    <s v=""/>
    <x v="1507"/>
    <n v="2018"/>
    <n v="17885278"/>
    <x v="265"/>
    <x v="625"/>
    <x v="614"/>
    <n v="7540"/>
    <s v="Haderup"/>
    <n v="657"/>
    <n v="371"/>
    <x v="247"/>
    <m/>
    <s v="DC"/>
    <s v="Decentralt værk"/>
    <n v="353000"/>
    <n v="350030"/>
    <x v="14"/>
    <x v="1"/>
    <s v="kvt"/>
    <d v="1994-10-01T00:00:00"/>
    <m/>
    <n v="1.75"/>
    <n v="0.66"/>
    <n v="0.95"/>
    <x v="3413"/>
    <n v="0.62424000000000002"/>
    <n v="0.62424000000000002"/>
    <n v="0.5121"/>
    <n v="0.5121"/>
    <n v="0.23149137047163362"/>
    <n v="0.7685086295283664"/>
    <n v="0"/>
    <x v="0"/>
    <x v="0"/>
    <m/>
    <m/>
    <m/>
    <m/>
    <m/>
    <m/>
    <n v="1.3483008000000001"/>
    <m/>
    <m/>
    <m/>
    <m/>
    <m/>
    <m/>
    <m/>
    <m/>
    <m/>
    <m/>
    <m/>
    <s v="496275"/>
    <s v="6243760"/>
    <n v="1.3483008000000001"/>
    <n v="0"/>
    <n v="0"/>
  </r>
  <r>
    <n v="875"/>
    <x v="627"/>
    <s v=""/>
    <x v="1508"/>
    <n v="2018"/>
    <n v="17885278"/>
    <x v="265"/>
    <x v="625"/>
    <x v="614"/>
    <n v="7540"/>
    <s v="Haderup"/>
    <n v="657"/>
    <n v="371"/>
    <x v="247"/>
    <m/>
    <s v="DC"/>
    <s v="Decentralt værk"/>
    <n v="353000"/>
    <n v="350030"/>
    <x v="15"/>
    <x v="1"/>
    <s v="kvt"/>
    <d v="1994-10-01T00:00:00"/>
    <m/>
    <n v="1.75"/>
    <n v="0.66"/>
    <n v="0.95"/>
    <x v="3414"/>
    <n v="0.77860799999999997"/>
    <n v="0.77860799999999997"/>
    <n v="0.64821600000000001"/>
    <n v="0.64821600000000001"/>
    <n v="0.22810063089419919"/>
    <n v="0.77189936910580081"/>
    <n v="0"/>
    <x v="0"/>
    <x v="0"/>
    <m/>
    <m/>
    <m/>
    <m/>
    <m/>
    <m/>
    <n v="1.7067204"/>
    <m/>
    <m/>
    <m/>
    <m/>
    <m/>
    <m/>
    <m/>
    <m/>
    <m/>
    <m/>
    <m/>
    <s v="496275"/>
    <s v="6243760"/>
    <n v="1.7067204"/>
    <n v="0"/>
    <n v="0"/>
  </r>
  <r>
    <n v="875"/>
    <x v="627"/>
    <s v=""/>
    <x v="1509"/>
    <n v="2018"/>
    <n v="17885278"/>
    <x v="265"/>
    <x v="625"/>
    <x v="614"/>
    <n v="7540"/>
    <s v="Haderup"/>
    <n v="657"/>
    <n v="371"/>
    <x v="247"/>
    <m/>
    <s v="DC"/>
    <s v="Decentralt værk"/>
    <n v="353000"/>
    <n v="350030"/>
    <x v="783"/>
    <x v="3"/>
    <s v="fvv"/>
    <d v="2012-09-05T00:00:00"/>
    <m/>
    <n v="3"/>
    <n v="0"/>
    <n v="3"/>
    <x v="3415"/>
    <n v="5.2523999999999997"/>
    <n v="5.2523999999999997"/>
    <n v="0"/>
    <n v="0"/>
    <n v="1"/>
    <n v="0"/>
    <n v="0"/>
    <x v="0"/>
    <x v="0"/>
    <m/>
    <m/>
    <m/>
    <m/>
    <m/>
    <m/>
    <m/>
    <m/>
    <m/>
    <m/>
    <m/>
    <m/>
    <m/>
    <m/>
    <m/>
    <n v="5.2523999999999997"/>
    <m/>
    <m/>
    <s v="496275"/>
    <s v="6243760"/>
    <n v="0"/>
    <n v="5.2523999999999997"/>
    <n v="0"/>
  </r>
  <r>
    <n v="876"/>
    <x v="628"/>
    <s v=""/>
    <x v="1510"/>
    <n v="2018"/>
    <n v="17761889"/>
    <x v="266"/>
    <x v="626"/>
    <x v="615"/>
    <n v="7540"/>
    <s v="Haderup"/>
    <n v="657"/>
    <n v="372"/>
    <x v="248"/>
    <m/>
    <s v="DC"/>
    <s v="Decentralt værk"/>
    <n v="353000"/>
    <n v="350030"/>
    <x v="784"/>
    <x v="0"/>
    <s v="fvv"/>
    <d v="1993-03-01T00:00:00"/>
    <m/>
    <n v="1.55"/>
    <n v="0"/>
    <n v="1.5"/>
    <x v="3416"/>
    <n v="16.135487999999999"/>
    <n v="16.135487999999999"/>
    <n v="0"/>
    <n v="0"/>
    <n v="1"/>
    <n v="0"/>
    <n v="0"/>
    <x v="0"/>
    <x v="0"/>
    <m/>
    <m/>
    <m/>
    <m/>
    <m/>
    <m/>
    <n v="16.7439888"/>
    <m/>
    <m/>
    <m/>
    <m/>
    <m/>
    <m/>
    <m/>
    <m/>
    <m/>
    <m/>
    <m/>
    <s v="499490"/>
    <s v="6249885"/>
    <n v="16.7439888"/>
    <n v="0"/>
    <n v="0"/>
  </r>
  <r>
    <n v="876"/>
    <x v="628"/>
    <s v=""/>
    <x v="1511"/>
    <n v="2018"/>
    <n v="17761889"/>
    <x v="266"/>
    <x v="626"/>
    <x v="615"/>
    <n v="7540"/>
    <s v="Haderup"/>
    <n v="657"/>
    <n v="372"/>
    <x v="248"/>
    <m/>
    <s v="DC"/>
    <s v="Decentralt værk"/>
    <n v="353000"/>
    <n v="350030"/>
    <x v="785"/>
    <x v="1"/>
    <s v="kvt"/>
    <d v="1995-01-01T00:00:00"/>
    <m/>
    <n v="1.79"/>
    <n v="0.66"/>
    <n v="1"/>
    <x v="3417"/>
    <n v="0.350136"/>
    <n v="0.350136"/>
    <n v="0.227016"/>
    <n v="0.227016"/>
    <n v="0.30476417281877094"/>
    <n v="0.69523582718122912"/>
    <n v="0"/>
    <x v="0"/>
    <x v="0"/>
    <m/>
    <m/>
    <m/>
    <m/>
    <m/>
    <m/>
    <n v="0.57443759999999999"/>
    <m/>
    <m/>
    <m/>
    <m/>
    <m/>
    <m/>
    <m/>
    <m/>
    <m/>
    <m/>
    <m/>
    <s v="499490"/>
    <s v="6249885"/>
    <n v="0.57443759999999999"/>
    <n v="0"/>
    <n v="0"/>
  </r>
  <r>
    <n v="876"/>
    <x v="628"/>
    <s v=""/>
    <x v="1512"/>
    <n v="2018"/>
    <n v="17761889"/>
    <x v="266"/>
    <x v="626"/>
    <x v="615"/>
    <n v="7540"/>
    <s v="Haderup"/>
    <n v="657"/>
    <n v="372"/>
    <x v="248"/>
    <m/>
    <s v="DC"/>
    <s v="Decentralt værk"/>
    <n v="353000"/>
    <n v="350030"/>
    <x v="786"/>
    <x v="1"/>
    <s v="kvt"/>
    <d v="1995-01-01T00:00:00"/>
    <m/>
    <n v="1.79"/>
    <n v="0.66"/>
    <n v="1"/>
    <x v="3418"/>
    <n v="1.882908"/>
    <n v="1.882908"/>
    <n v="1.22112"/>
    <n v="1.22112"/>
    <n v="0.30477259325040262"/>
    <n v="0.69522740674959738"/>
    <n v="0"/>
    <x v="0"/>
    <x v="0"/>
    <m/>
    <m/>
    <m/>
    <m/>
    <m/>
    <m/>
    <n v="3.0890376000000002"/>
    <m/>
    <m/>
    <m/>
    <m/>
    <m/>
    <m/>
    <m/>
    <m/>
    <m/>
    <m/>
    <m/>
    <s v="499490"/>
    <s v="6249885"/>
    <n v="3.0890376000000002"/>
    <n v="0"/>
    <n v="0"/>
  </r>
  <r>
    <n v="876"/>
    <x v="628"/>
    <s v=""/>
    <x v="1513"/>
    <n v="2018"/>
    <n v="17761889"/>
    <x v="266"/>
    <x v="626"/>
    <x v="615"/>
    <n v="7540"/>
    <s v="Haderup"/>
    <n v="657"/>
    <n v="372"/>
    <x v="248"/>
    <m/>
    <s v="DC"/>
    <s v="Decentralt værk"/>
    <n v="353000"/>
    <n v="350030"/>
    <x v="408"/>
    <x v="3"/>
    <s v="fvv"/>
    <d v="2015-04-01T00:00:00"/>
    <m/>
    <n v="3"/>
    <n v="0"/>
    <n v="3"/>
    <x v="3419"/>
    <n v="5.307048"/>
    <n v="5.307048"/>
    <n v="0"/>
    <n v="0"/>
    <n v="1"/>
    <n v="0"/>
    <n v="0"/>
    <x v="0"/>
    <x v="0"/>
    <m/>
    <m/>
    <m/>
    <m/>
    <m/>
    <m/>
    <m/>
    <m/>
    <m/>
    <m/>
    <m/>
    <m/>
    <m/>
    <m/>
    <m/>
    <n v="5.307048"/>
    <m/>
    <m/>
    <s v="499490"/>
    <s v="6249885"/>
    <n v="0"/>
    <n v="5.307048"/>
    <n v="0"/>
  </r>
  <r>
    <n v="877"/>
    <x v="629"/>
    <s v=""/>
    <x v="1514"/>
    <n v="2018"/>
    <n v="17737244"/>
    <x v="267"/>
    <x v="627"/>
    <x v="616"/>
    <n v="8981"/>
    <s v="Spentrup"/>
    <n v="730"/>
    <n v="373"/>
    <x v="249"/>
    <m/>
    <s v="DC"/>
    <s v="Decentralt værk"/>
    <n v="351100"/>
    <n v="350010"/>
    <x v="787"/>
    <x v="1"/>
    <s v="kvt"/>
    <d v="1995-01-01T00:00:00"/>
    <m/>
    <n v="3.6"/>
    <n v="1.3"/>
    <n v="2.6"/>
    <x v="3420"/>
    <n v="0.16092000000000001"/>
    <n v="0.153"/>
    <n v="9.4222799999999995E-2"/>
    <n v="9.4222799999999995E-2"/>
    <n v="0.28791528720677084"/>
    <n v="0.71208471279322916"/>
    <n v="0"/>
    <x v="0"/>
    <x v="0"/>
    <m/>
    <m/>
    <m/>
    <m/>
    <m/>
    <m/>
    <n v="0.27945720000000002"/>
    <m/>
    <m/>
    <m/>
    <m/>
    <m/>
    <m/>
    <m/>
    <m/>
    <m/>
    <m/>
    <m/>
    <s v="561455,99"/>
    <s v="6269090"/>
    <n v="0.27945720000000002"/>
    <n v="0"/>
    <n v="0"/>
  </r>
  <r>
    <n v="877"/>
    <x v="629"/>
    <s v=""/>
    <x v="1515"/>
    <n v="2018"/>
    <n v="17737244"/>
    <x v="267"/>
    <x v="627"/>
    <x v="616"/>
    <n v="8981"/>
    <s v="Spentrup"/>
    <n v="730"/>
    <n v="373"/>
    <x v="249"/>
    <m/>
    <s v="DC"/>
    <s v="Decentralt værk"/>
    <n v="351100"/>
    <n v="350010"/>
    <x v="56"/>
    <x v="0"/>
    <s v="fvv"/>
    <d v="1995-01-01T00:00:00"/>
    <m/>
    <n v="1"/>
    <n v="0"/>
    <n v="1"/>
    <x v="3421"/>
    <n v="1.6559999999999999E-3"/>
    <n v="1.6559999999999999E-3"/>
    <n v="0"/>
    <n v="0"/>
    <n v="1"/>
    <n v="0"/>
    <n v="0"/>
    <x v="0"/>
    <x v="0"/>
    <m/>
    <m/>
    <m/>
    <m/>
    <m/>
    <m/>
    <n v="1.7423999999999999E-3"/>
    <m/>
    <m/>
    <m/>
    <m/>
    <m/>
    <m/>
    <m/>
    <m/>
    <m/>
    <m/>
    <m/>
    <s v="561455,99"/>
    <s v="6269090"/>
    <n v="1.7423999999999999E-3"/>
    <n v="0"/>
    <n v="0"/>
  </r>
  <r>
    <n v="877"/>
    <x v="629"/>
    <s v=""/>
    <x v="1516"/>
    <n v="2018"/>
    <n v="17737244"/>
    <x v="267"/>
    <x v="627"/>
    <x v="616"/>
    <n v="8981"/>
    <s v="Spentrup"/>
    <n v="730"/>
    <n v="373"/>
    <x v="249"/>
    <m/>
    <s v="DC"/>
    <s v="Decentralt værk"/>
    <n v="351100"/>
    <n v="350010"/>
    <x v="124"/>
    <x v="0"/>
    <s v="fvv"/>
    <d v="2013-12-18T00:00:00"/>
    <m/>
    <n v="1"/>
    <n v="0"/>
    <n v="1"/>
    <x v="3422"/>
    <n v="24.48"/>
    <n v="23.832000000000001"/>
    <n v="0"/>
    <n v="0"/>
    <n v="1"/>
    <n v="0"/>
    <n v="0"/>
    <x v="0"/>
    <x v="0"/>
    <m/>
    <m/>
    <m/>
    <m/>
    <m/>
    <m/>
    <m/>
    <m/>
    <m/>
    <n v="26.288499999999999"/>
    <m/>
    <m/>
    <m/>
    <m/>
    <m/>
    <m/>
    <m/>
    <m/>
    <s v="561455,99"/>
    <s v="6269090"/>
    <n v="0"/>
    <n v="26.288499999999999"/>
    <n v="0"/>
  </r>
  <r>
    <n v="878"/>
    <x v="630"/>
    <s v=""/>
    <x v="1517"/>
    <n v="2018"/>
    <n v="17750909"/>
    <x v="268"/>
    <x v="628"/>
    <x v="617"/>
    <n v="9510"/>
    <s v="Arden"/>
    <n v="846"/>
    <n v="375"/>
    <x v="250"/>
    <m/>
    <s v="DC"/>
    <s v="Decentralt værk"/>
    <n v="351100"/>
    <n v="350010"/>
    <x v="247"/>
    <x v="1"/>
    <s v="kvt"/>
    <d v="1995-01-01T00:00:00"/>
    <m/>
    <n v="2.2599999999999998"/>
    <n v="1"/>
    <n v="1.19"/>
    <x v="3423"/>
    <n v="0.19475999999999999"/>
    <n v="0.19475999999999999"/>
    <n v="0.20016"/>
    <n v="0.20016"/>
    <n v="0.1787519742015635"/>
    <n v="0.82124802579843648"/>
    <n v="0"/>
    <x v="0"/>
    <x v="0"/>
    <m/>
    <m/>
    <m/>
    <m/>
    <m/>
    <m/>
    <n v="0.54477719999999996"/>
    <m/>
    <m/>
    <m/>
    <m/>
    <m/>
    <m/>
    <m/>
    <m/>
    <m/>
    <m/>
    <m/>
    <s v="560013,21"/>
    <s v="6292020,61"/>
    <n v="0.54477719999999996"/>
    <n v="0"/>
    <n v="0"/>
  </r>
  <r>
    <n v="878"/>
    <x v="630"/>
    <s v=""/>
    <x v="1518"/>
    <n v="2018"/>
    <n v="17750909"/>
    <x v="268"/>
    <x v="628"/>
    <x v="617"/>
    <n v="9510"/>
    <s v="Arden"/>
    <n v="846"/>
    <n v="375"/>
    <x v="250"/>
    <m/>
    <s v="DC"/>
    <s v="Decentralt værk"/>
    <n v="351100"/>
    <n v="350010"/>
    <x v="382"/>
    <x v="0"/>
    <s v="fvv"/>
    <d v="1994-11-01T00:00:00"/>
    <m/>
    <n v="1.65"/>
    <n v="0"/>
    <n v="1.5"/>
    <x v="3424"/>
    <n v="6.2640000000000001E-2"/>
    <n v="6.2640000000000001E-2"/>
    <n v="0"/>
    <n v="0"/>
    <n v="1"/>
    <n v="0"/>
    <n v="0"/>
    <x v="0"/>
    <x v="0"/>
    <m/>
    <m/>
    <m/>
    <m/>
    <m/>
    <m/>
    <n v="6.7517999999999995E-2"/>
    <m/>
    <m/>
    <m/>
    <m/>
    <m/>
    <m/>
    <m/>
    <m/>
    <m/>
    <m/>
    <m/>
    <s v="560013,21"/>
    <s v="6292020,61"/>
    <n v="6.7517999999999995E-2"/>
    <n v="0"/>
    <n v="0"/>
  </r>
  <r>
    <n v="878"/>
    <x v="630"/>
    <s v=""/>
    <x v="1519"/>
    <n v="2018"/>
    <n v="17750909"/>
    <x v="268"/>
    <x v="628"/>
    <x v="617"/>
    <n v="9510"/>
    <s v="Arden"/>
    <n v="846"/>
    <n v="375"/>
    <x v="250"/>
    <m/>
    <s v="DC"/>
    <s v="Decentralt værk"/>
    <n v="351100"/>
    <n v="350010"/>
    <x v="254"/>
    <x v="0"/>
    <s v="fvv"/>
    <d v="2013-09-01T00:00:00"/>
    <m/>
    <n v="1"/>
    <n v="0"/>
    <n v="1"/>
    <x v="3425"/>
    <n v="16.584479999999999"/>
    <n v="16.584479999999999"/>
    <n v="0"/>
    <n v="0"/>
    <n v="1"/>
    <n v="0"/>
    <n v="0"/>
    <x v="0"/>
    <x v="0"/>
    <m/>
    <m/>
    <m/>
    <m/>
    <m/>
    <m/>
    <m/>
    <m/>
    <m/>
    <m/>
    <m/>
    <m/>
    <n v="17.587499999999999"/>
    <m/>
    <m/>
    <m/>
    <m/>
    <m/>
    <s v="560013,21"/>
    <s v="6292020,61"/>
    <n v="0"/>
    <n v="17.587499999999999"/>
    <n v="0"/>
  </r>
  <r>
    <n v="879"/>
    <x v="631"/>
    <s v=""/>
    <x v="1520"/>
    <n v="2018"/>
    <n v="17926195"/>
    <x v="269"/>
    <x v="629"/>
    <x v="618"/>
    <n v="9510"/>
    <s v="Arden"/>
    <n v="846"/>
    <n v="376"/>
    <x v="251"/>
    <m/>
    <s v="DC"/>
    <s v="Decentralt værk"/>
    <n v="351100"/>
    <n v="350010"/>
    <x v="788"/>
    <x v="1"/>
    <s v="kvt"/>
    <d v="2016-04-20T00:00:00"/>
    <m/>
    <n v="3"/>
    <n v="0.83"/>
    <n v="1.1000000000000001"/>
    <x v="3426"/>
    <n v="0.1152"/>
    <n v="0.1116"/>
    <n v="5.8319999999999997E-2"/>
    <n v="5.7239999999999999E-2"/>
    <n v="0.35159426022370183"/>
    <n v="0.64840573977629812"/>
    <n v="0"/>
    <x v="0"/>
    <x v="0"/>
    <m/>
    <m/>
    <m/>
    <m/>
    <m/>
    <m/>
    <n v="0.1638252"/>
    <m/>
    <m/>
    <m/>
    <m/>
    <m/>
    <m/>
    <m/>
    <m/>
    <m/>
    <m/>
    <m/>
    <s v="556927,65"/>
    <s v="6287785,68"/>
    <n v="0.1638252"/>
    <n v="0"/>
    <n v="0"/>
  </r>
  <r>
    <n v="879"/>
    <x v="631"/>
    <s v=""/>
    <x v="1521"/>
    <n v="2018"/>
    <n v="17926195"/>
    <x v="269"/>
    <x v="629"/>
    <x v="618"/>
    <n v="9510"/>
    <s v="Arden"/>
    <n v="846"/>
    <n v="376"/>
    <x v="251"/>
    <m/>
    <s v="DC"/>
    <s v="Decentralt værk"/>
    <n v="351100"/>
    <n v="350010"/>
    <x v="56"/>
    <x v="0"/>
    <s v="fvv"/>
    <d v="2012-01-01T00:00:00"/>
    <m/>
    <n v="1"/>
    <n v="0"/>
    <n v="1"/>
    <x v="3427"/>
    <n v="9.27"/>
    <n v="8.9640000000000004"/>
    <n v="0"/>
    <n v="0"/>
    <n v="1"/>
    <n v="0"/>
    <n v="0"/>
    <x v="0"/>
    <x v="0"/>
    <m/>
    <m/>
    <m/>
    <m/>
    <m/>
    <m/>
    <n v="9.8108603999999993"/>
    <m/>
    <m/>
    <m/>
    <m/>
    <m/>
    <m/>
    <m/>
    <m/>
    <m/>
    <m/>
    <m/>
    <s v="556927,65"/>
    <s v="6287785,68"/>
    <n v="9.8108603999999993"/>
    <n v="0"/>
    <n v="0"/>
  </r>
  <r>
    <n v="880"/>
    <x v="632"/>
    <s v=""/>
    <x v="1522"/>
    <n v="2018"/>
    <n v="17629085"/>
    <x v="270"/>
    <x v="630"/>
    <x v="619"/>
    <n v="9500"/>
    <s v="Hobro"/>
    <n v="846"/>
    <n v="377"/>
    <x v="252"/>
    <m/>
    <s v="DC"/>
    <s v="Decentralt værk"/>
    <n v="351100"/>
    <n v="350010"/>
    <x v="789"/>
    <x v="1"/>
    <s v="kvt"/>
    <d v="1994-01-01T00:00:00"/>
    <m/>
    <n v="2.4"/>
    <n v="0.92"/>
    <n v="1.27"/>
    <x v="3428"/>
    <n v="0.79847999999999997"/>
    <n v="0.79847999999999997"/>
    <n v="0.65880000000000005"/>
    <n v="0.65880000000000005"/>
    <n v="0.22442441915762931"/>
    <n v="0.77557558084237066"/>
    <n v="0"/>
    <x v="0"/>
    <x v="0"/>
    <m/>
    <m/>
    <m/>
    <m/>
    <m/>
    <m/>
    <n v="1.7789508000000001"/>
    <m/>
    <m/>
    <m/>
    <m/>
    <m/>
    <m/>
    <m/>
    <m/>
    <m/>
    <m/>
    <m/>
    <s v="560046"/>
    <s v="6284055"/>
    <n v="1.7789508000000001"/>
    <n v="0"/>
    <n v="0"/>
  </r>
  <r>
    <n v="880"/>
    <x v="632"/>
    <s v=""/>
    <x v="1523"/>
    <n v="2018"/>
    <n v="17629085"/>
    <x v="270"/>
    <x v="630"/>
    <x v="619"/>
    <n v="9500"/>
    <s v="Hobro"/>
    <n v="846"/>
    <n v="377"/>
    <x v="252"/>
    <m/>
    <s v="DC"/>
    <s v="Decentralt værk"/>
    <n v="351100"/>
    <n v="350010"/>
    <x v="56"/>
    <x v="0"/>
    <s v="fvv"/>
    <d v="1993-10-01T00:00:00"/>
    <m/>
    <n v="1.7"/>
    <n v="0"/>
    <n v="1.5"/>
    <x v="3429"/>
    <n v="2.1600000000000001E-2"/>
    <n v="2.1600000000000001E-2"/>
    <n v="0"/>
    <n v="0"/>
    <n v="1"/>
    <n v="0"/>
    <n v="0"/>
    <x v="0"/>
    <x v="0"/>
    <m/>
    <m/>
    <m/>
    <m/>
    <m/>
    <m/>
    <n v="2.4274799999999999E-2"/>
    <m/>
    <m/>
    <m/>
    <m/>
    <m/>
    <m/>
    <m/>
    <m/>
    <m/>
    <m/>
    <m/>
    <s v="560046"/>
    <s v="6284055"/>
    <n v="2.4274799999999999E-2"/>
    <n v="0"/>
    <n v="0"/>
  </r>
  <r>
    <n v="880"/>
    <x v="632"/>
    <s v=""/>
    <x v="1524"/>
    <n v="2018"/>
    <n v="17629085"/>
    <x v="270"/>
    <x v="630"/>
    <x v="619"/>
    <n v="9500"/>
    <s v="Hobro"/>
    <n v="846"/>
    <n v="377"/>
    <x v="252"/>
    <m/>
    <s v="DC"/>
    <s v="Decentralt værk"/>
    <n v="351100"/>
    <n v="350010"/>
    <x v="704"/>
    <x v="0"/>
    <s v="fvv"/>
    <d v="2015-01-01T00:00:00"/>
    <m/>
    <n v="1"/>
    <n v="0"/>
    <n v="0.95"/>
    <x v="3430"/>
    <n v="13.8132"/>
    <n v="13.8132"/>
    <n v="0"/>
    <n v="0"/>
    <n v="1"/>
    <n v="0"/>
    <n v="0"/>
    <x v="0"/>
    <x v="0"/>
    <m/>
    <m/>
    <m/>
    <m/>
    <m/>
    <m/>
    <m/>
    <m/>
    <m/>
    <m/>
    <m/>
    <m/>
    <n v="14.77"/>
    <m/>
    <m/>
    <m/>
    <m/>
    <m/>
    <s v="560046"/>
    <s v="6284055"/>
    <n v="0"/>
    <n v="14.77"/>
    <n v="0"/>
  </r>
  <r>
    <n v="883"/>
    <x v="633"/>
    <s v=""/>
    <x v="1525"/>
    <n v="2018"/>
    <n v="17737147"/>
    <x v="271"/>
    <x v="631"/>
    <x v="620"/>
    <n v="9700"/>
    <s v="Brønderslev"/>
    <n v="810"/>
    <n v="374"/>
    <x v="253"/>
    <m/>
    <s v="DC"/>
    <s v="Decentralt værk"/>
    <n v="351100"/>
    <n v="350010"/>
    <x v="5"/>
    <x v="1"/>
    <s v="kvt"/>
    <d v="1994-10-01T00:00:00"/>
    <m/>
    <n v="2.14"/>
    <n v="0.92"/>
    <n v="1.03"/>
    <x v="3431"/>
    <n v="0.70199999999999996"/>
    <n v="0.69479999999999997"/>
    <n v="0.504"/>
    <n v="0.504"/>
    <n v="0.26043475241336206"/>
    <n v="0.73956524758663789"/>
    <n v="0"/>
    <x v="0"/>
    <x v="0"/>
    <m/>
    <m/>
    <m/>
    <m/>
    <m/>
    <m/>
    <n v="1.3477463999999999"/>
    <m/>
    <m/>
    <m/>
    <m/>
    <m/>
    <m/>
    <m/>
    <m/>
    <m/>
    <m/>
    <m/>
    <s v="548998,79"/>
    <s v="6349422,6"/>
    <n v="1.3477463999999999"/>
    <n v="0"/>
    <n v="0"/>
  </r>
  <r>
    <n v="883"/>
    <x v="633"/>
    <s v=""/>
    <x v="1526"/>
    <n v="2018"/>
    <n v="17737147"/>
    <x v="271"/>
    <x v="631"/>
    <x v="620"/>
    <n v="9700"/>
    <s v="Brønderslev"/>
    <n v="810"/>
    <n v="374"/>
    <x v="253"/>
    <m/>
    <s v="DC"/>
    <s v="Decentralt værk"/>
    <n v="351100"/>
    <n v="350010"/>
    <x v="428"/>
    <x v="0"/>
    <s v="fvv"/>
    <d v="1994-10-01T00:00:00"/>
    <m/>
    <n v="1.1000000000000001"/>
    <n v="0"/>
    <n v="1.1000000000000001"/>
    <x v="3432"/>
    <n v="0.39960000000000001"/>
    <n v="0.39600000000000002"/>
    <n v="0"/>
    <n v="0"/>
    <n v="1"/>
    <n v="0"/>
    <n v="0"/>
    <x v="0"/>
    <x v="0"/>
    <m/>
    <m/>
    <m/>
    <m/>
    <m/>
    <m/>
    <n v="0.42502679999999998"/>
    <m/>
    <m/>
    <m/>
    <m/>
    <m/>
    <m/>
    <m/>
    <m/>
    <m/>
    <m/>
    <m/>
    <s v="548998,79"/>
    <s v="6349422,6"/>
    <n v="0.42502679999999998"/>
    <n v="0"/>
    <n v="0"/>
  </r>
  <r>
    <n v="883"/>
    <x v="633"/>
    <s v=""/>
    <x v="1527"/>
    <n v="2018"/>
    <n v="17737147"/>
    <x v="271"/>
    <x v="631"/>
    <x v="620"/>
    <n v="9700"/>
    <s v="Brønderslev"/>
    <n v="810"/>
    <n v="374"/>
    <x v="253"/>
    <m/>
    <s v="DC"/>
    <s v="Decentralt værk"/>
    <n v="351100"/>
    <n v="350010"/>
    <x v="790"/>
    <x v="14"/>
    <s v="fvv"/>
    <d v="2016-02-15T00:00:00"/>
    <m/>
    <n v="1.1000000000000001"/>
    <n v="0"/>
    <n v="1"/>
    <x v="3433"/>
    <n v="15.832800000000001"/>
    <n v="15.6816"/>
    <n v="0"/>
    <n v="0"/>
    <n v="1"/>
    <n v="0"/>
    <n v="0"/>
    <x v="0"/>
    <x v="0"/>
    <m/>
    <m/>
    <m/>
    <m/>
    <m/>
    <m/>
    <m/>
    <m/>
    <m/>
    <m/>
    <m/>
    <m/>
    <n v="17.29"/>
    <m/>
    <m/>
    <m/>
    <m/>
    <m/>
    <s v="548998,79"/>
    <s v="6349422,6"/>
    <n v="0"/>
    <n v="17.29"/>
    <n v="0"/>
  </r>
  <r>
    <n v="886"/>
    <x v="634"/>
    <s v=""/>
    <x v="1528"/>
    <n v="2018"/>
    <n v="17828843"/>
    <x v="272"/>
    <x v="632"/>
    <x v="621"/>
    <n v="9610"/>
    <s v="Nørager"/>
    <n v="840"/>
    <n v="379"/>
    <x v="254"/>
    <m/>
    <s v="DC"/>
    <s v="Decentralt værk"/>
    <n v="351100"/>
    <n v="350010"/>
    <x v="123"/>
    <x v="0"/>
    <s v="fvv"/>
    <d v="1994-10-01T00:00:00"/>
    <m/>
    <n v="1.6"/>
    <n v="0"/>
    <n v="1.45"/>
    <x v="3434"/>
    <n v="24.66"/>
    <n v="24.66"/>
    <n v="0"/>
    <n v="0"/>
    <n v="1"/>
    <n v="0"/>
    <n v="0"/>
    <x v="0"/>
    <x v="0"/>
    <m/>
    <m/>
    <m/>
    <m/>
    <m/>
    <m/>
    <n v="25.937999999999999"/>
    <m/>
    <m/>
    <m/>
    <m/>
    <m/>
    <m/>
    <m/>
    <m/>
    <m/>
    <m/>
    <m/>
    <s v="545723,73"/>
    <s v="6290699,57"/>
    <n v="25.937999999999999"/>
    <n v="0"/>
    <n v="0"/>
  </r>
  <r>
    <n v="886"/>
    <x v="634"/>
    <s v=""/>
    <x v="1529"/>
    <n v="2018"/>
    <n v="17828843"/>
    <x v="272"/>
    <x v="632"/>
    <x v="621"/>
    <n v="9610"/>
    <s v="Nørager"/>
    <n v="840"/>
    <n v="379"/>
    <x v="254"/>
    <m/>
    <s v="DC"/>
    <s v="Decentralt værk"/>
    <n v="351100"/>
    <n v="350010"/>
    <x v="791"/>
    <x v="1"/>
    <s v="kvt"/>
    <d v="1994-10-01T00:00:00"/>
    <m/>
    <n v="2.1"/>
    <n v="0.92"/>
    <n v="1.1399999999999999"/>
    <x v="3435"/>
    <n v="3.0312000000000001"/>
    <n v="3.0276000000000001"/>
    <n v="2.1419999999999999"/>
    <n v="2.1419999999999999"/>
    <n v="0.26394984326018811"/>
    <n v="0.73605015673981189"/>
    <n v="0"/>
    <x v="0"/>
    <x v="0"/>
    <m/>
    <m/>
    <m/>
    <m/>
    <m/>
    <m/>
    <n v="5.742"/>
    <m/>
    <m/>
    <m/>
    <m/>
    <m/>
    <m/>
    <m/>
    <m/>
    <m/>
    <m/>
    <m/>
    <s v="545723,73"/>
    <s v="6290699,57"/>
    <n v="5.742"/>
    <n v="0"/>
    <n v="0"/>
  </r>
  <r>
    <n v="888"/>
    <x v="635"/>
    <s v=""/>
    <x v="1530"/>
    <n v="2018"/>
    <n v="18211211"/>
    <x v="273"/>
    <x v="633"/>
    <x v="622"/>
    <n v="8763"/>
    <s v="Rask Mølle"/>
    <n v="766"/>
    <n v="155"/>
    <x v="179"/>
    <m/>
    <s v="DC"/>
    <s v="Decentralt værk"/>
    <n v="351100"/>
    <n v="350010"/>
    <x v="792"/>
    <x v="1"/>
    <s v="kvt"/>
    <d v="1993-01-01T00:00:00"/>
    <m/>
    <n v="3.9"/>
    <n v="1.5"/>
    <n v="1.9"/>
    <x v="3436"/>
    <n v="0.21815999999999999"/>
    <n v="0.21815999999999999"/>
    <n v="0.23147999999999999"/>
    <n v="0.23147999999999999"/>
    <n v="0.17682279204939366"/>
    <n v="0.82317720795060634"/>
    <n v="0"/>
    <x v="0"/>
    <x v="0"/>
    <m/>
    <m/>
    <m/>
    <m/>
    <m/>
    <m/>
    <n v="0.6168887999999999"/>
    <m/>
    <m/>
    <m/>
    <m/>
    <m/>
    <m/>
    <m/>
    <m/>
    <m/>
    <m/>
    <m/>
    <s v="538292,97"/>
    <s v="6192130,41"/>
    <n v="0.6168887999999999"/>
    <n v="0"/>
    <n v="0"/>
  </r>
  <r>
    <n v="888"/>
    <x v="636"/>
    <s v=""/>
    <x v="1531"/>
    <n v="2018"/>
    <n v="18211211"/>
    <x v="273"/>
    <x v="634"/>
    <x v="622"/>
    <n v="8763"/>
    <s v="Rask Mølle"/>
    <n v="766"/>
    <n v="155"/>
    <x v="179"/>
    <m/>
    <s v="FJ"/>
    <s v="Fjernvarmeværk"/>
    <n v="353000"/>
    <n v="350030"/>
    <x v="56"/>
    <x v="0"/>
    <s v="fvv"/>
    <d v="1956-10-01T00:00:00"/>
    <m/>
    <n v="3"/>
    <n v="0"/>
    <n v="3"/>
    <x v="3437"/>
    <n v="2.633"/>
    <n v="2.633"/>
    <n v="0"/>
    <n v="0"/>
    <n v="1"/>
    <n v="0"/>
    <n v="0"/>
    <x v="0"/>
    <x v="0"/>
    <m/>
    <m/>
    <m/>
    <m/>
    <m/>
    <m/>
    <n v="2.6329643999999996"/>
    <m/>
    <m/>
    <m/>
    <m/>
    <m/>
    <m/>
    <m/>
    <m/>
    <m/>
    <m/>
    <m/>
    <s v="538292,97"/>
    <s v="6192130,41"/>
    <n v="2.6329643999999996"/>
    <n v="0"/>
    <n v="0"/>
  </r>
  <r>
    <n v="892"/>
    <x v="637"/>
    <s v=""/>
    <x v="1532"/>
    <n v="2018"/>
    <n v="27695949"/>
    <x v="274"/>
    <x v="635"/>
    <x v="623"/>
    <n v="4880"/>
    <s v="Nysted"/>
    <n v="376"/>
    <n v="53"/>
    <x v="255"/>
    <m/>
    <s v="FJ"/>
    <s v="Fjernvarmeværk"/>
    <n v="353000"/>
    <n v="350030"/>
    <x v="69"/>
    <x v="0"/>
    <s v="fvv"/>
    <d v="1988-10-01T00:00:00"/>
    <m/>
    <n v="5"/>
    <n v="0"/>
    <n v="5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676249"/>
    <s v="6061809"/>
    <n v="0"/>
    <n v="0"/>
    <n v="0"/>
  </r>
  <r>
    <n v="892"/>
    <x v="637"/>
    <s v=""/>
    <x v="1533"/>
    <n v="2018"/>
    <n v="27695949"/>
    <x v="274"/>
    <x v="635"/>
    <x v="623"/>
    <n v="4880"/>
    <s v="Nysted"/>
    <n v="376"/>
    <n v="53"/>
    <x v="255"/>
    <m/>
    <s v="FJ"/>
    <s v="Fjernvarmeværk"/>
    <n v="353000"/>
    <n v="350030"/>
    <x v="793"/>
    <x v="0"/>
    <s v="fvv"/>
    <d v="2006-11-01T00:00:00"/>
    <m/>
    <n v="6.3"/>
    <n v="0"/>
    <n v="6.3"/>
    <x v="3438"/>
    <n v="7.7869999999999999"/>
    <n v="7.67"/>
    <n v="0"/>
    <n v="0"/>
    <n v="1"/>
    <n v="0"/>
    <n v="0"/>
    <x v="0"/>
    <x v="0"/>
    <m/>
    <m/>
    <m/>
    <m/>
    <m/>
    <m/>
    <m/>
    <m/>
    <m/>
    <n v="8.7463999999999995"/>
    <m/>
    <m/>
    <n v="0"/>
    <m/>
    <m/>
    <m/>
    <m/>
    <m/>
    <s v="676249"/>
    <s v="6061809"/>
    <n v="0"/>
    <n v="8.7463999999999995"/>
    <n v="0"/>
  </r>
  <r>
    <n v="893"/>
    <x v="638"/>
    <s v=""/>
    <x v="1534"/>
    <n v="2018"/>
    <n v="17689800"/>
    <x v="275"/>
    <x v="636"/>
    <x v="624"/>
    <n v="4800"/>
    <s v="Nykøbing F"/>
    <n v="376"/>
    <n v="52"/>
    <x v="256"/>
    <m/>
    <s v="FJ"/>
    <s v="Fjernvarmeværk"/>
    <n v="353000"/>
    <n v="350030"/>
    <x v="794"/>
    <x v="0"/>
    <s v="fvv"/>
    <d v="2007-01-01T00:00:00"/>
    <m/>
    <n v="8.8000000000000007"/>
    <n v="0"/>
    <n v="8.8000000000000007"/>
    <x v="3439"/>
    <n v="14.817600000000001"/>
    <n v="14.0976"/>
    <n v="0"/>
    <n v="0"/>
    <n v="1"/>
    <n v="0"/>
    <n v="0"/>
    <x v="0"/>
    <x v="0"/>
    <m/>
    <m/>
    <m/>
    <m/>
    <m/>
    <m/>
    <m/>
    <m/>
    <m/>
    <n v="15.471500000000001"/>
    <m/>
    <n v="1.1020000000000001"/>
    <m/>
    <m/>
    <m/>
    <m/>
    <m/>
    <m/>
    <s v="681831,38"/>
    <s v="6071525,91"/>
    <n v="0"/>
    <n v="16.573499999999999"/>
    <n v="0"/>
  </r>
  <r>
    <n v="893"/>
    <x v="638"/>
    <s v=""/>
    <x v="1535"/>
    <n v="2018"/>
    <n v="17689800"/>
    <x v="275"/>
    <x v="636"/>
    <x v="624"/>
    <n v="4800"/>
    <s v="Nykøbing F"/>
    <n v="376"/>
    <n v="52"/>
    <x v="256"/>
    <m/>
    <s v="FJ"/>
    <s v="Fjernvarmeværk"/>
    <n v="353000"/>
    <n v="350030"/>
    <x v="69"/>
    <x v="0"/>
    <s v="fvv"/>
    <d v="1988-01-01T00:00:00"/>
    <m/>
    <n v="8"/>
    <n v="0"/>
    <n v="7"/>
    <x v="21"/>
    <n v="0"/>
    <n v="0"/>
    <n v="0"/>
    <n v="0"/>
    <n v="1"/>
    <n v="0"/>
    <n v="0"/>
    <x v="0"/>
    <x v="0"/>
    <m/>
    <n v="0"/>
    <m/>
    <m/>
    <m/>
    <m/>
    <m/>
    <m/>
    <m/>
    <m/>
    <m/>
    <m/>
    <m/>
    <m/>
    <m/>
    <m/>
    <m/>
    <m/>
    <s v="681831,38"/>
    <s v="6071525,91"/>
    <n v="0"/>
    <n v="0"/>
    <n v="0"/>
  </r>
  <r>
    <n v="893"/>
    <x v="638"/>
    <s v=""/>
    <x v="1536"/>
    <n v="2018"/>
    <n v="17689800"/>
    <x v="275"/>
    <x v="636"/>
    <x v="624"/>
    <n v="4800"/>
    <s v="Nykøbing F"/>
    <n v="376"/>
    <n v="52"/>
    <x v="256"/>
    <m/>
    <s v="FJ"/>
    <s v="Fjernvarmeværk"/>
    <n v="353000"/>
    <n v="350030"/>
    <x v="795"/>
    <x v="0"/>
    <s v="fvv"/>
    <d v="2013-01-01T00:00:00"/>
    <m/>
    <n v="11"/>
    <n v="0"/>
    <n v="10"/>
    <x v="3440"/>
    <n v="122.5476"/>
    <n v="119.66759999999999"/>
    <n v="0"/>
    <n v="0"/>
    <n v="1"/>
    <n v="0"/>
    <n v="0"/>
    <x v="0"/>
    <x v="0"/>
    <m/>
    <m/>
    <m/>
    <m/>
    <m/>
    <m/>
    <m/>
    <m/>
    <m/>
    <n v="132.42850000000001"/>
    <m/>
    <m/>
    <m/>
    <m/>
    <m/>
    <m/>
    <m/>
    <m/>
    <s v="681831,38"/>
    <s v="6071525,91"/>
    <n v="0"/>
    <n v="132.42850000000001"/>
    <n v="0"/>
  </r>
  <r>
    <n v="893"/>
    <x v="638"/>
    <s v=""/>
    <x v="1537"/>
    <n v="2018"/>
    <n v="17689800"/>
    <x v="275"/>
    <x v="636"/>
    <x v="624"/>
    <n v="4800"/>
    <s v="Nykøbing F"/>
    <n v="376"/>
    <n v="52"/>
    <x v="256"/>
    <m/>
    <s v="FJ"/>
    <s v="Fjernvarmeværk"/>
    <n v="353000"/>
    <n v="350030"/>
    <x v="67"/>
    <x v="3"/>
    <s v="fvv"/>
    <d v="2016-05-02T00:00:00"/>
    <m/>
    <n v="15"/>
    <n v="0"/>
    <n v="15"/>
    <x v="3441"/>
    <n v="34.351199999999999"/>
    <n v="34.351199999999999"/>
    <n v="0"/>
    <n v="0"/>
    <n v="1"/>
    <n v="0"/>
    <n v="0"/>
    <x v="0"/>
    <x v="0"/>
    <m/>
    <m/>
    <m/>
    <m/>
    <m/>
    <m/>
    <m/>
    <m/>
    <m/>
    <m/>
    <m/>
    <m/>
    <m/>
    <m/>
    <m/>
    <n v="34.351199999999999"/>
    <m/>
    <m/>
    <s v="681831,38"/>
    <s v="6071525,91"/>
    <n v="0"/>
    <n v="34.351199999999999"/>
    <n v="0"/>
  </r>
  <r>
    <n v="894"/>
    <x v="639"/>
    <s v=""/>
    <x v="1538"/>
    <n v="2018"/>
    <n v="17360698"/>
    <x v="276"/>
    <x v="637"/>
    <x v="625"/>
    <n v="4873"/>
    <s v="Væggerløse"/>
    <n v="376"/>
    <n v="63"/>
    <x v="257"/>
    <m/>
    <s v="FJ"/>
    <s v="Fjernvarmeværk"/>
    <n v="353000"/>
    <n v="350030"/>
    <x v="796"/>
    <x v="0"/>
    <s v="fvv"/>
    <d v="2003-10-01T00:00:00"/>
    <m/>
    <n v="6.3"/>
    <n v="0"/>
    <n v="6.3"/>
    <x v="3442"/>
    <n v="92.512799999999999"/>
    <n v="92.512799999999999"/>
    <n v="0"/>
    <n v="0"/>
    <n v="1"/>
    <n v="0"/>
    <n v="0"/>
    <x v="0"/>
    <x v="0"/>
    <m/>
    <m/>
    <m/>
    <m/>
    <m/>
    <m/>
    <m/>
    <m/>
    <m/>
    <n v="52.606000000000002"/>
    <m/>
    <n v="42.746000000000002"/>
    <n v="0"/>
    <m/>
    <m/>
    <m/>
    <m/>
    <m/>
    <s v="688589"/>
    <s v="6067517"/>
    <n v="0"/>
    <n v="95.352000000000004"/>
    <n v="0"/>
  </r>
  <r>
    <n v="894"/>
    <x v="639"/>
    <s v=""/>
    <x v="1539"/>
    <n v="2018"/>
    <n v="17360698"/>
    <x v="276"/>
    <x v="637"/>
    <x v="625"/>
    <n v="4873"/>
    <s v="Væggerløse"/>
    <n v="376"/>
    <n v="63"/>
    <x v="257"/>
    <m/>
    <s v="FJ"/>
    <s v="Fjernvarmeværk"/>
    <n v="353000"/>
    <n v="350030"/>
    <x v="69"/>
    <x v="0"/>
    <s v="fvv"/>
    <d v="1988-08-01T00:00:00"/>
    <m/>
    <n v="6.3"/>
    <n v="0"/>
    <n v="6.3"/>
    <x v="3443"/>
    <n v="1.1519999999999999"/>
    <n v="1.1519999999999999"/>
    <n v="0"/>
    <n v="0"/>
    <n v="1"/>
    <n v="0"/>
    <n v="0"/>
    <x v="0"/>
    <x v="0"/>
    <m/>
    <m/>
    <m/>
    <n v="1.2048733"/>
    <m/>
    <m/>
    <m/>
    <m/>
    <m/>
    <m/>
    <m/>
    <m/>
    <m/>
    <m/>
    <m/>
    <m/>
    <m/>
    <m/>
    <s v="688589"/>
    <s v="6067517"/>
    <n v="1.2048733"/>
    <n v="0"/>
    <n v="0"/>
  </r>
  <r>
    <n v="894"/>
    <x v="639"/>
    <s v=""/>
    <x v="1540"/>
    <n v="2018"/>
    <n v="17360698"/>
    <x v="276"/>
    <x v="637"/>
    <x v="625"/>
    <n v="4873"/>
    <s v="Væggerløse"/>
    <n v="376"/>
    <n v="63"/>
    <x v="257"/>
    <m/>
    <s v="FJ"/>
    <s v="Fjernvarmeværk"/>
    <n v="353000"/>
    <n v="350030"/>
    <x v="797"/>
    <x v="3"/>
    <s v="fvv"/>
    <d v="2011-09-01T00:00:00"/>
    <m/>
    <n v="7.8"/>
    <n v="0"/>
    <n v="7.8"/>
    <x v="3444"/>
    <n v="26.1432"/>
    <n v="26.1432"/>
    <n v="0"/>
    <n v="0"/>
    <n v="1"/>
    <n v="0"/>
    <n v="0"/>
    <x v="0"/>
    <x v="0"/>
    <m/>
    <m/>
    <m/>
    <m/>
    <m/>
    <m/>
    <m/>
    <m/>
    <m/>
    <m/>
    <m/>
    <m/>
    <m/>
    <m/>
    <m/>
    <n v="26.1432"/>
    <m/>
    <m/>
    <s v="688589"/>
    <s v="6067517"/>
    <n v="0"/>
    <n v="26.1432"/>
    <n v="0"/>
  </r>
  <r>
    <n v="895"/>
    <x v="640"/>
    <s v=""/>
    <x v="1541"/>
    <n v="2018"/>
    <n v="17590286"/>
    <x v="277"/>
    <x v="638"/>
    <x v="626"/>
    <n v="9881"/>
    <s v="Bindslev"/>
    <n v="860"/>
    <n v="357"/>
    <x v="258"/>
    <m/>
    <s v="DC"/>
    <s v="Decentralt værk"/>
    <n v="351100"/>
    <n v="350010"/>
    <x v="56"/>
    <x v="0"/>
    <s v="fvv"/>
    <d v="1995-01-01T00:00:00"/>
    <m/>
    <n v="2"/>
    <n v="0"/>
    <n v="1.8"/>
    <x v="3445"/>
    <n v="0.27179999999999999"/>
    <n v="0.27179999999999999"/>
    <n v="0"/>
    <n v="0"/>
    <n v="1"/>
    <n v="0"/>
    <n v="0"/>
    <x v="0"/>
    <x v="0"/>
    <m/>
    <m/>
    <m/>
    <m/>
    <m/>
    <m/>
    <n v="0.26920080000000002"/>
    <m/>
    <m/>
    <m/>
    <m/>
    <m/>
    <m/>
    <m/>
    <m/>
    <m/>
    <m/>
    <m/>
    <s v="571253"/>
    <s v="6383001"/>
    <n v="0.26920080000000002"/>
    <n v="0"/>
    <n v="0"/>
  </r>
  <r>
    <n v="895"/>
    <x v="640"/>
    <s v=""/>
    <x v="1542"/>
    <n v="2018"/>
    <n v="17590286"/>
    <x v="277"/>
    <x v="638"/>
    <x v="626"/>
    <n v="9881"/>
    <s v="Bindslev"/>
    <n v="860"/>
    <n v="357"/>
    <x v="258"/>
    <m/>
    <s v="DC"/>
    <s v="Decentralt værk"/>
    <n v="351100"/>
    <n v="350010"/>
    <x v="195"/>
    <x v="1"/>
    <s v="kvt"/>
    <d v="2005-09-20T00:00:00"/>
    <m/>
    <n v="4.32"/>
    <n v="1.82"/>
    <n v="2.19"/>
    <x v="3446"/>
    <n v="2.6712E-2"/>
    <n v="2.6712E-2"/>
    <n v="2.4479999999999998E-2"/>
    <n v="2.4479999999999998E-2"/>
    <n v="0.21279036420992256"/>
    <n v="0.78720963579007741"/>
    <n v="0"/>
    <x v="0"/>
    <x v="0"/>
    <m/>
    <m/>
    <m/>
    <m/>
    <m/>
    <m/>
    <n v="6.2766000000000002E-2"/>
    <m/>
    <m/>
    <m/>
    <m/>
    <m/>
    <m/>
    <m/>
    <m/>
    <m/>
    <m/>
    <m/>
    <s v="571253"/>
    <s v="6383001"/>
    <n v="6.2766000000000002E-2"/>
    <n v="0"/>
    <n v="0"/>
  </r>
  <r>
    <n v="895"/>
    <x v="640"/>
    <s v=""/>
    <x v="1543"/>
    <n v="2018"/>
    <n v="17590286"/>
    <x v="277"/>
    <x v="638"/>
    <x v="626"/>
    <n v="9881"/>
    <s v="Bindslev"/>
    <n v="860"/>
    <n v="357"/>
    <x v="258"/>
    <m/>
    <s v="DC"/>
    <s v="Decentralt værk"/>
    <n v="351100"/>
    <n v="350010"/>
    <x v="798"/>
    <x v="3"/>
    <s v="fvv"/>
    <d v="2013-10-01T00:00:00"/>
    <m/>
    <n v="3"/>
    <n v="0"/>
    <n v="3"/>
    <x v="3447"/>
    <n v="8.4116520000000001"/>
    <n v="8.4116520000000001"/>
    <n v="0"/>
    <n v="0"/>
    <n v="1"/>
    <n v="0"/>
    <n v="0"/>
    <x v="0"/>
    <x v="0"/>
    <m/>
    <m/>
    <m/>
    <m/>
    <m/>
    <m/>
    <m/>
    <m/>
    <m/>
    <m/>
    <m/>
    <m/>
    <m/>
    <m/>
    <m/>
    <n v="8.4116520000000001"/>
    <m/>
    <m/>
    <s v="571253"/>
    <s v="6383001"/>
    <n v="0"/>
    <n v="8.4116520000000001"/>
    <n v="0"/>
  </r>
  <r>
    <n v="895"/>
    <x v="640"/>
    <s v=""/>
    <x v="1544"/>
    <n v="2018"/>
    <n v="17590286"/>
    <x v="277"/>
    <x v="638"/>
    <x v="626"/>
    <n v="9881"/>
    <s v="Bindslev"/>
    <n v="860"/>
    <n v="357"/>
    <x v="258"/>
    <m/>
    <s v="DC"/>
    <s v="Decentralt værk"/>
    <n v="351100"/>
    <n v="350010"/>
    <x v="799"/>
    <x v="0"/>
    <s v="fvv"/>
    <d v="2015-11-02T00:00:00"/>
    <m/>
    <n v="1"/>
    <n v="0"/>
    <n v="0.92"/>
    <x v="3448"/>
    <n v="20.215440000000001"/>
    <n v="20.175263999999999"/>
    <n v="0"/>
    <n v="0"/>
    <n v="1"/>
    <n v="0"/>
    <n v="0"/>
    <x v="0"/>
    <x v="0"/>
    <m/>
    <m/>
    <m/>
    <m/>
    <m/>
    <m/>
    <m/>
    <m/>
    <m/>
    <m/>
    <m/>
    <m/>
    <n v="21.822500000000002"/>
    <m/>
    <m/>
    <m/>
    <m/>
    <m/>
    <s v="571253"/>
    <s v="6383001"/>
    <n v="0"/>
    <n v="21.822500000000002"/>
    <n v="0"/>
  </r>
  <r>
    <n v="907"/>
    <x v="641"/>
    <s v=""/>
    <x v="1545"/>
    <n v="2018"/>
    <n v="29781834"/>
    <x v="278"/>
    <x v="639"/>
    <x v="627"/>
    <n v="4800"/>
    <s v="Nykøbing F"/>
    <n v="376"/>
    <n v="51"/>
    <x v="93"/>
    <n v="1"/>
    <s v="ER"/>
    <s v="Erhvervsværk"/>
    <n v="108100"/>
    <n v="100050"/>
    <x v="410"/>
    <x v="8"/>
    <s v="pev"/>
    <d v="1960-01-01T00:00:00"/>
    <m/>
    <n v="33.42"/>
    <n v="9"/>
    <n v="29.5"/>
    <x v="3449"/>
    <n v="146.61600000000001"/>
    <n v="0"/>
    <n v="28.599119999999999"/>
    <n v="0"/>
    <n v="0"/>
    <n v="0.36915846834278376"/>
    <n v="0.63084153165721624"/>
    <x v="0"/>
    <x v="0"/>
    <m/>
    <n v="203.50531549505999"/>
    <m/>
    <m/>
    <m/>
    <m/>
    <m/>
    <m/>
    <m/>
    <m/>
    <m/>
    <m/>
    <m/>
    <m/>
    <m/>
    <m/>
    <m/>
    <m/>
    <s v="685078,46"/>
    <s v="6072134,08"/>
    <n v="203.50531549505999"/>
    <n v="0"/>
    <n v="0"/>
  </r>
  <r>
    <n v="907"/>
    <x v="641"/>
    <s v=""/>
    <x v="1546"/>
    <n v="2018"/>
    <n v="29781834"/>
    <x v="278"/>
    <x v="639"/>
    <x v="627"/>
    <n v="4800"/>
    <s v="Nykøbing F"/>
    <n v="376"/>
    <n v="51"/>
    <x v="93"/>
    <n v="1"/>
    <s v="ER"/>
    <s v="Erhvervsværk"/>
    <n v="108100"/>
    <n v="100050"/>
    <x v="800"/>
    <x v="6"/>
    <s v="pvp"/>
    <d v="1990-01-01T00:00:00"/>
    <m/>
    <n v="10"/>
    <n v="0"/>
    <n v="10"/>
    <x v="3450"/>
    <n v="51.5"/>
    <n v="51.5"/>
    <n v="0"/>
    <n v="0"/>
    <n v="1"/>
    <n v="0"/>
    <n v="0"/>
    <x v="0"/>
    <x v="0"/>
    <m/>
    <m/>
    <m/>
    <m/>
    <m/>
    <m/>
    <m/>
    <m/>
    <m/>
    <m/>
    <m/>
    <m/>
    <m/>
    <m/>
    <n v="51.496704000000001"/>
    <m/>
    <m/>
    <m/>
    <s v="685078,46"/>
    <s v="6072134,08"/>
    <n v="0"/>
    <n v="51.496704000000001"/>
    <n v="0"/>
  </r>
  <r>
    <n v="907"/>
    <x v="641"/>
    <s v=""/>
    <x v="1550"/>
    <n v="2018"/>
    <n v="29781834"/>
    <x v="278"/>
    <x v="639"/>
    <x v="627"/>
    <n v="4800"/>
    <s v="Nykøbing F"/>
    <n v="376"/>
    <n v="51"/>
    <x v="93"/>
    <n v="1"/>
    <s v="ER"/>
    <s v="Erhvervsværk"/>
    <n v="108100"/>
    <n v="100050"/>
    <x v="567"/>
    <x v="8"/>
    <s v="pev"/>
    <d v="1963-01-01T00:00:00"/>
    <m/>
    <n v="39.9"/>
    <n v="9"/>
    <n v="34.700000000000003"/>
    <x v="3451"/>
    <n v="143.68299999999999"/>
    <n v="0"/>
    <n v="33.396479999999997"/>
    <n v="0"/>
    <n v="0"/>
    <n v="0.69767212108767707"/>
    <n v="0.30232787891232293"/>
    <x v="0"/>
    <x v="0"/>
    <m/>
    <n v="237.62777107576798"/>
    <m/>
    <m/>
    <m/>
    <m/>
    <m/>
    <m/>
    <m/>
    <m/>
    <m/>
    <m/>
    <m/>
    <m/>
    <m/>
    <m/>
    <m/>
    <m/>
    <s v="685078,46"/>
    <s v="6072134,08"/>
    <n v="237.62777107576798"/>
    <n v="0"/>
    <n v="0"/>
  </r>
  <r>
    <n v="907"/>
    <x v="642"/>
    <s v=""/>
    <x v="1551"/>
    <n v="2018"/>
    <n v="29781834"/>
    <x v="278"/>
    <x v="640"/>
    <x v="628"/>
    <n v="4900"/>
    <s v="Nakskov"/>
    <n v="360"/>
    <m/>
    <x v="18"/>
    <n v="1"/>
    <s v="ER"/>
    <s v="Erhvervsværk"/>
    <n v="108100"/>
    <n v="100050"/>
    <x v="802"/>
    <x v="8"/>
    <s v="pev"/>
    <d v="1994-10-03T00:00:00"/>
    <m/>
    <n v="60"/>
    <n v="8"/>
    <n v="45"/>
    <x v="21"/>
    <n v="0"/>
    <n v="0"/>
    <n v="0"/>
    <n v="0"/>
    <n v="0"/>
    <n v="0"/>
    <n v="1"/>
    <x v="0"/>
    <x v="0"/>
    <m/>
    <n v="0"/>
    <m/>
    <m/>
    <m/>
    <m/>
    <m/>
    <m/>
    <n v="0"/>
    <m/>
    <m/>
    <m/>
    <m/>
    <m/>
    <m/>
    <m/>
    <m/>
    <m/>
    <s v="637927,96"/>
    <s v="6078088,01"/>
    <n v="0"/>
    <n v="0"/>
    <n v="0"/>
  </r>
  <r>
    <n v="907"/>
    <x v="642"/>
    <s v=""/>
    <x v="1552"/>
    <n v="2018"/>
    <n v="29781834"/>
    <x v="278"/>
    <x v="640"/>
    <x v="628"/>
    <n v="4900"/>
    <s v="Nakskov"/>
    <n v="360"/>
    <m/>
    <x v="18"/>
    <n v="1"/>
    <s v="ER"/>
    <s v="Erhvervsværk"/>
    <n v="108100"/>
    <n v="100050"/>
    <x v="803"/>
    <x v="0"/>
    <s v="pvp"/>
    <d v="1976-01-01T00:00:00"/>
    <m/>
    <n v="3.8"/>
    <n v="0"/>
    <n v="3.1"/>
    <x v="21"/>
    <n v="0"/>
    <n v="0"/>
    <n v="0"/>
    <n v="0"/>
    <n v="0"/>
    <n v="0"/>
    <n v="1"/>
    <x v="0"/>
    <x v="0"/>
    <m/>
    <n v="0"/>
    <m/>
    <m/>
    <m/>
    <m/>
    <m/>
    <m/>
    <n v="0"/>
    <m/>
    <m/>
    <m/>
    <m/>
    <m/>
    <m/>
    <m/>
    <m/>
    <m/>
    <s v="637927,96"/>
    <s v="6078088,01"/>
    <n v="0"/>
    <n v="0"/>
    <n v="0"/>
  </r>
  <r>
    <n v="907"/>
    <x v="642"/>
    <s v=""/>
    <x v="1553"/>
    <n v="2018"/>
    <n v="29781834"/>
    <x v="278"/>
    <x v="640"/>
    <x v="628"/>
    <n v="4900"/>
    <s v="Nakskov"/>
    <n v="360"/>
    <m/>
    <x v="18"/>
    <n v="1"/>
    <s v="ER"/>
    <s v="Erhvervsværk"/>
    <n v="108100"/>
    <n v="100050"/>
    <x v="804"/>
    <x v="8"/>
    <s v="pev"/>
    <d v="1966-12-13T00:00:00"/>
    <m/>
    <n v="33"/>
    <n v="3.6"/>
    <n v="26"/>
    <x v="21"/>
    <n v="0"/>
    <n v="0"/>
    <n v="0"/>
    <n v="0"/>
    <n v="0"/>
    <n v="0"/>
    <n v="1"/>
    <x v="1"/>
    <x v="0"/>
    <m/>
    <m/>
    <m/>
    <m/>
    <m/>
    <m/>
    <m/>
    <m/>
    <n v="0"/>
    <m/>
    <m/>
    <m/>
    <m/>
    <m/>
    <m/>
    <m/>
    <m/>
    <m/>
    <s v="637927,96"/>
    <s v="6078088,01"/>
    <n v="0"/>
    <n v="0"/>
    <n v="0"/>
  </r>
  <r>
    <n v="907"/>
    <x v="642"/>
    <s v=""/>
    <x v="1554"/>
    <n v="2018"/>
    <n v="29781834"/>
    <x v="278"/>
    <x v="640"/>
    <x v="628"/>
    <n v="4900"/>
    <s v="Nakskov"/>
    <n v="360"/>
    <m/>
    <x v="18"/>
    <n v="1"/>
    <s v="ER"/>
    <s v="Erhvervsværk"/>
    <n v="108100"/>
    <n v="100050"/>
    <x v="805"/>
    <x v="8"/>
    <s v="pev"/>
    <d v="1972-09-22T00:00:00"/>
    <m/>
    <n v="69.2"/>
    <n v="8"/>
    <n v="45"/>
    <x v="21"/>
    <n v="0"/>
    <n v="0"/>
    <n v="0"/>
    <n v="0"/>
    <n v="0"/>
    <n v="0"/>
    <n v="1"/>
    <x v="0"/>
    <x v="0"/>
    <m/>
    <n v="0"/>
    <m/>
    <m/>
    <m/>
    <m/>
    <m/>
    <m/>
    <m/>
    <m/>
    <m/>
    <m/>
    <m/>
    <m/>
    <m/>
    <m/>
    <m/>
    <m/>
    <s v="637927,96"/>
    <s v="6078088,01"/>
    <n v="0"/>
    <n v="0"/>
    <n v="0"/>
  </r>
  <r>
    <n v="909"/>
    <x v="643"/>
    <s v=""/>
    <x v="1555"/>
    <n v="2018"/>
    <n v="63049611"/>
    <x v="279"/>
    <x v="641"/>
    <x v="629"/>
    <n v="6270"/>
    <s v="Tønder"/>
    <n v="550"/>
    <n v="115"/>
    <x v="177"/>
    <n v="16"/>
    <s v="ER"/>
    <s v="Erhvervsværk"/>
    <n v="172900"/>
    <n v="170000"/>
    <x v="806"/>
    <x v="7"/>
    <s v="pev"/>
    <d v="2012-01-01T00:00:00"/>
    <m/>
    <n v="22.15"/>
    <n v="6.9"/>
    <n v="14"/>
    <x v="3452"/>
    <n v="220.4298"/>
    <n v="0"/>
    <n v="122.66567999999999"/>
    <n v="2.3151600000000001"/>
    <n v="0"/>
    <n v="0.76544600703875343"/>
    <n v="0.23455399296124657"/>
    <x v="0"/>
    <x v="0"/>
    <m/>
    <m/>
    <m/>
    <m/>
    <m/>
    <m/>
    <n v="469.8913824"/>
    <m/>
    <m/>
    <m/>
    <m/>
    <m/>
    <m/>
    <m/>
    <m/>
    <m/>
    <m/>
    <m/>
    <s v="490530"/>
    <s v="6086648"/>
    <n v="469.8913824"/>
    <n v="0"/>
    <n v="0"/>
  </r>
  <r>
    <n v="909"/>
    <x v="643"/>
    <s v=""/>
    <x v="1556"/>
    <n v="2018"/>
    <n v="63049611"/>
    <x v="279"/>
    <x v="641"/>
    <x v="629"/>
    <n v="6270"/>
    <s v="Tønder"/>
    <n v="550"/>
    <n v="115"/>
    <x v="177"/>
    <n v="16"/>
    <s v="ER"/>
    <s v="Erhvervsværk"/>
    <n v="172900"/>
    <n v="170000"/>
    <x v="807"/>
    <x v="7"/>
    <s v="pev"/>
    <d v="2012-01-01T00:00:00"/>
    <m/>
    <n v="22.15"/>
    <n v="6.9"/>
    <n v="14"/>
    <x v="21"/>
    <n v="0"/>
    <n v="0"/>
    <n v="0"/>
    <n v="0"/>
    <n v="0"/>
    <n v="0"/>
    <n v="1"/>
    <x v="0"/>
    <x v="0"/>
    <m/>
    <m/>
    <m/>
    <m/>
    <m/>
    <m/>
    <n v="0"/>
    <m/>
    <m/>
    <m/>
    <m/>
    <m/>
    <m/>
    <m/>
    <m/>
    <m/>
    <m/>
    <m/>
    <s v="490530"/>
    <s v="6086648"/>
    <n v="0"/>
    <n v="0"/>
    <n v="0"/>
  </r>
  <r>
    <n v="922"/>
    <x v="644"/>
    <s v=""/>
    <x v="1557"/>
    <n v="2018"/>
    <n v="15672099"/>
    <x v="280"/>
    <x v="642"/>
    <x v="630"/>
    <n v="8000"/>
    <s v="Århus C"/>
    <n v="751"/>
    <m/>
    <x v="18"/>
    <n v="1"/>
    <s v="ER"/>
    <s v="Erhvervsværk"/>
    <n v="104100"/>
    <n v="100050"/>
    <x v="808"/>
    <x v="8"/>
    <s v="pev"/>
    <d v="1968-01-01T00:00:00"/>
    <m/>
    <n v="30"/>
    <n v="1.29"/>
    <n v="25.5"/>
    <x v="3453"/>
    <n v="211.74739199999999"/>
    <n v="0"/>
    <n v="33.317999999999998"/>
    <n v="0"/>
    <n v="0"/>
    <n v="0.32067229266656594"/>
    <n v="0.67932770733343406"/>
    <x v="0"/>
    <x v="0"/>
    <m/>
    <n v="251.36708807900001"/>
    <m/>
    <m/>
    <m/>
    <m/>
    <m/>
    <m/>
    <m/>
    <m/>
    <m/>
    <m/>
    <m/>
    <n v="20.927795"/>
    <m/>
    <m/>
    <m/>
    <m/>
    <s v="575304,88"/>
    <s v="6223014"/>
    <n v="251.36708807900001"/>
    <n v="20.927795"/>
    <n v="0"/>
  </r>
  <r>
    <n v="922"/>
    <x v="644"/>
    <s v=""/>
    <x v="1558"/>
    <n v="2018"/>
    <n v="15672099"/>
    <x v="280"/>
    <x v="642"/>
    <x v="630"/>
    <n v="8000"/>
    <s v="Århus C"/>
    <n v="751"/>
    <m/>
    <x v="18"/>
    <n v="1"/>
    <s v="ER"/>
    <s v="Erhvervsværk"/>
    <n v="104100"/>
    <n v="100050"/>
    <x v="809"/>
    <x v="8"/>
    <s v="pev"/>
    <d v="1971-01-01T00:00:00"/>
    <m/>
    <n v="30"/>
    <n v="1.29"/>
    <n v="25.5"/>
    <x v="3454"/>
    <n v="211.74739199999999"/>
    <n v="0"/>
    <n v="33.317999999999998"/>
    <n v="0"/>
    <n v="0"/>
    <n v="0.32067229266656594"/>
    <n v="0.67932770733343406"/>
    <x v="0"/>
    <x v="0"/>
    <m/>
    <n v="251.36710078999999"/>
    <m/>
    <m/>
    <m/>
    <m/>
    <m/>
    <m/>
    <m/>
    <m/>
    <m/>
    <m/>
    <m/>
    <n v="20.927795"/>
    <m/>
    <m/>
    <m/>
    <m/>
    <s v="575304,88"/>
    <s v="6223014"/>
    <n v="251.36710078999999"/>
    <n v="20.927795"/>
    <n v="0"/>
  </r>
  <r>
    <n v="922"/>
    <x v="644"/>
    <s v=""/>
    <x v="1559"/>
    <n v="2018"/>
    <n v="15672099"/>
    <x v="280"/>
    <x v="642"/>
    <x v="630"/>
    <n v="8000"/>
    <s v="Århus C"/>
    <n v="751"/>
    <m/>
    <x v="18"/>
    <n v="1"/>
    <s v="ER"/>
    <s v="Erhvervsværk"/>
    <n v="104100"/>
    <n v="100050"/>
    <x v="810"/>
    <x v="8"/>
    <s v="pev"/>
    <d v="1996-01-01T00:00:00"/>
    <m/>
    <n v="30"/>
    <n v="1.3"/>
    <n v="25.5"/>
    <x v="3455"/>
    <n v="238.79872800000001"/>
    <n v="0"/>
    <n v="0"/>
    <n v="0"/>
    <n v="0"/>
    <n v="0"/>
    <n v="1"/>
    <x v="0"/>
    <x v="0"/>
    <m/>
    <n v="251.36710078999999"/>
    <m/>
    <m/>
    <m/>
    <m/>
    <m/>
    <m/>
    <m/>
    <m/>
    <m/>
    <m/>
    <m/>
    <m/>
    <m/>
    <m/>
    <m/>
    <m/>
    <s v="575304,88"/>
    <s v="6223014"/>
    <n v="251.36710078999999"/>
    <n v="0"/>
    <n v="0"/>
  </r>
  <r>
    <n v="928"/>
    <x v="645"/>
    <s v=""/>
    <x v="1561"/>
    <n v="2018"/>
    <n v="21210285"/>
    <x v="281"/>
    <x v="643"/>
    <x v="631"/>
    <n v="4623"/>
    <s v="Lille Skensved"/>
    <n v="259"/>
    <n v="2"/>
    <x v="5"/>
    <n v="1"/>
    <s v="ER"/>
    <s v="Erhvervsværk"/>
    <n v="205900"/>
    <n v="200020"/>
    <x v="13"/>
    <x v="8"/>
    <s v="pev"/>
    <d v="1986-01-29T00:00:00"/>
    <m/>
    <n v="45"/>
    <n v="5.89"/>
    <n v="36"/>
    <x v="3456"/>
    <n v="860.101"/>
    <n v="0"/>
    <n v="134.43155999999999"/>
    <n v="0"/>
    <n v="0"/>
    <n v="0.31921486386592679"/>
    <n v="0.68078513613407321"/>
    <x v="0"/>
    <x v="0"/>
    <m/>
    <m/>
    <m/>
    <n v="0"/>
    <m/>
    <n v="4.6000000000000001E-4"/>
    <n v="1086.7932108"/>
    <m/>
    <m/>
    <m/>
    <m/>
    <m/>
    <m/>
    <m/>
    <m/>
    <m/>
    <m/>
    <m/>
    <s v="698444,55"/>
    <s v="6155965,47"/>
    <n v="1086.7936708"/>
    <n v="0"/>
    <n v="0"/>
  </r>
  <r>
    <n v="928"/>
    <x v="645"/>
    <s v=""/>
    <x v="2900"/>
    <n v="2018"/>
    <n v="21210285"/>
    <x v="281"/>
    <x v="643"/>
    <x v="631"/>
    <n v="4623"/>
    <s v="Lille Skensved"/>
    <n v="259"/>
    <n v="2"/>
    <x v="5"/>
    <n v="1"/>
    <s v="ER"/>
    <s v="Erhvervsværk"/>
    <n v="205900"/>
    <n v="200020"/>
    <x v="912"/>
    <x v="4"/>
    <s v="pvp"/>
    <d v="2018-08-01T00:00:00"/>
    <m/>
    <n v="7"/>
    <n v="0"/>
    <n v="7"/>
    <x v="21"/>
    <n v="0"/>
    <n v="0"/>
    <n v="0"/>
    <n v="0"/>
    <n v="1"/>
    <n v="0"/>
    <n v="0"/>
    <x v="0"/>
    <x v="0"/>
    <m/>
    <m/>
    <m/>
    <m/>
    <m/>
    <m/>
    <m/>
    <m/>
    <m/>
    <m/>
    <m/>
    <m/>
    <m/>
    <m/>
    <n v="0"/>
    <m/>
    <m/>
    <n v="0"/>
    <s v="698444,55"/>
    <s v="6155965,47"/>
    <n v="0"/>
    <n v="0"/>
    <n v="0"/>
  </r>
  <r>
    <n v="947"/>
    <x v="646"/>
    <s v=""/>
    <x v="1562"/>
    <n v="2018"/>
    <n v="18073498"/>
    <x v="282"/>
    <x v="644"/>
    <x v="632"/>
    <n v="9330"/>
    <s v="Dronninglund"/>
    <n v="813"/>
    <n v="381"/>
    <x v="259"/>
    <m/>
    <s v="DC"/>
    <s v="Decentralt værk"/>
    <n v="351100"/>
    <n v="350010"/>
    <x v="812"/>
    <x v="1"/>
    <s v="kvt"/>
    <d v="1995-01-01T00:00:00"/>
    <m/>
    <n v="2.4"/>
    <n v="0.8"/>
    <n v="1.2"/>
    <x v="3457"/>
    <n v="9.8279999999999999E-3"/>
    <n v="9.8279999999999999E-3"/>
    <n v="6.228E-3"/>
    <n v="6.228E-3"/>
    <n v="0.28461217681401169"/>
    <n v="0.71538782318598826"/>
    <n v="0"/>
    <x v="0"/>
    <x v="0"/>
    <m/>
    <m/>
    <m/>
    <m/>
    <m/>
    <m/>
    <n v="1.7265599999999999E-2"/>
    <m/>
    <m/>
    <m/>
    <m/>
    <m/>
    <m/>
    <m/>
    <m/>
    <m/>
    <m/>
    <m/>
    <s v="583761,93"/>
    <s v="6344628,79"/>
    <n v="1.7265599999999999E-2"/>
    <n v="0"/>
    <n v="0"/>
  </r>
  <r>
    <n v="947"/>
    <x v="646"/>
    <s v=""/>
    <x v="1563"/>
    <n v="2018"/>
    <n v="18073498"/>
    <x v="282"/>
    <x v="644"/>
    <x v="632"/>
    <n v="9330"/>
    <s v="Dronninglund"/>
    <n v="813"/>
    <n v="381"/>
    <x v="259"/>
    <m/>
    <s v="DC"/>
    <s v="Decentralt værk"/>
    <n v="351100"/>
    <n v="350010"/>
    <x v="56"/>
    <x v="0"/>
    <s v="fvv"/>
    <d v="2016-10-10T00:00:00"/>
    <m/>
    <n v="0.76500000000000001"/>
    <n v="0"/>
    <n v="0.96"/>
    <x v="3458"/>
    <n v="7.9451999999999998"/>
    <n v="7.9451999999999998"/>
    <n v="0"/>
    <n v="0"/>
    <n v="1"/>
    <n v="0"/>
    <n v="0"/>
    <x v="0"/>
    <x v="0"/>
    <m/>
    <m/>
    <m/>
    <m/>
    <m/>
    <m/>
    <n v="8.645828400000001"/>
    <m/>
    <m/>
    <m/>
    <m/>
    <m/>
    <m/>
    <m/>
    <m/>
    <m/>
    <m/>
    <m/>
    <s v="583761,93"/>
    <s v="6344628,79"/>
    <n v="8.645828400000001"/>
    <n v="0"/>
    <n v="0"/>
  </r>
  <r>
    <n v="952"/>
    <x v="647"/>
    <s v=""/>
    <x v="1564"/>
    <n v="2018"/>
    <n v="38929216"/>
    <x v="283"/>
    <x v="645"/>
    <x v="633"/>
    <n v="8680"/>
    <s v="Ry"/>
    <n v="746"/>
    <m/>
    <x v="18"/>
    <m/>
    <s v="VA"/>
    <s v="Vandkraftværk"/>
    <n v="682030"/>
    <n v="680023"/>
    <x v="813"/>
    <x v="13"/>
    <s v="vkt"/>
    <d v="1954-01-01T00:00:00"/>
    <m/>
    <n v="0.06"/>
    <n v="0.06"/>
    <n v="0"/>
    <x v="3459"/>
    <n v="0"/>
    <n v="0"/>
    <n v="0.57431473200000005"/>
    <n v="0.57431473200000005"/>
    <n v="0"/>
    <n v="1"/>
    <n v="0"/>
    <x v="0"/>
    <x v="0"/>
    <m/>
    <m/>
    <m/>
    <m/>
    <m/>
    <m/>
    <m/>
    <m/>
    <m/>
    <m/>
    <m/>
    <m/>
    <m/>
    <m/>
    <m/>
    <m/>
    <n v="0.57431473200000005"/>
    <m/>
    <s v="546901"/>
    <s v="6216727"/>
    <n v="0"/>
    <n v="0"/>
    <n v="0"/>
  </r>
  <r>
    <n v="952"/>
    <x v="647"/>
    <s v=""/>
    <x v="1565"/>
    <n v="2018"/>
    <n v="38929216"/>
    <x v="283"/>
    <x v="645"/>
    <x v="633"/>
    <n v="8680"/>
    <s v="Ry"/>
    <n v="746"/>
    <m/>
    <x v="18"/>
    <m/>
    <s v="VA"/>
    <s v="Vandkraftværk"/>
    <n v="682030"/>
    <n v="680023"/>
    <x v="814"/>
    <x v="13"/>
    <s v="vkt"/>
    <d v="1954-01-01T00:00:00"/>
    <m/>
    <n v="0.06"/>
    <n v="0.06"/>
    <n v="0"/>
    <x v="3459"/>
    <n v="0"/>
    <n v="0"/>
    <n v="0.57431473200000005"/>
    <n v="0.57431473200000005"/>
    <n v="0"/>
    <n v="1"/>
    <n v="0"/>
    <x v="0"/>
    <x v="0"/>
    <m/>
    <m/>
    <m/>
    <m/>
    <m/>
    <m/>
    <m/>
    <m/>
    <m/>
    <m/>
    <m/>
    <m/>
    <m/>
    <m/>
    <m/>
    <m/>
    <n v="0.57431473200000005"/>
    <m/>
    <s v="546901"/>
    <s v="6216727"/>
    <n v="0"/>
    <n v="0"/>
    <n v="0"/>
  </r>
  <r>
    <n v="954"/>
    <x v="648"/>
    <s v=""/>
    <x v="1566"/>
    <n v="2018"/>
    <n v="18155141"/>
    <x v="284"/>
    <x v="646"/>
    <x v="634"/>
    <n v="3630"/>
    <s v="Jægerspris"/>
    <n v="250"/>
    <n v="382"/>
    <x v="260"/>
    <n v="1"/>
    <s v="DC"/>
    <s v="Decentralt værk"/>
    <n v="351100"/>
    <n v="350010"/>
    <x v="14"/>
    <x v="1"/>
    <s v="kvt"/>
    <d v="1995-10-01T00:00:00"/>
    <m/>
    <n v="7.3"/>
    <n v="2.88"/>
    <n v="3.5"/>
    <x v="3460"/>
    <n v="6.8327999999999998"/>
    <n v="6.0048000000000004"/>
    <n v="5.5044000000000004"/>
    <n v="5.5044000000000004"/>
    <n v="0.21281519747187205"/>
    <n v="0.78718480252812795"/>
    <n v="0"/>
    <x v="0"/>
    <x v="0"/>
    <m/>
    <m/>
    <m/>
    <m/>
    <m/>
    <m/>
    <n v="16.053364800000001"/>
    <m/>
    <m/>
    <m/>
    <m/>
    <m/>
    <m/>
    <m/>
    <m/>
    <m/>
    <m/>
    <m/>
    <s v="687656,76"/>
    <s v="6191407,27"/>
    <n v="16.053364800000001"/>
    <n v="0"/>
    <n v="0"/>
  </r>
  <r>
    <n v="954"/>
    <x v="648"/>
    <s v=""/>
    <x v="1567"/>
    <n v="2018"/>
    <n v="18155141"/>
    <x v="284"/>
    <x v="646"/>
    <x v="634"/>
    <n v="3630"/>
    <s v="Jægerspris"/>
    <n v="250"/>
    <n v="382"/>
    <x v="260"/>
    <n v="1"/>
    <s v="DC"/>
    <s v="Decentralt værk"/>
    <n v="351100"/>
    <n v="350010"/>
    <x v="15"/>
    <x v="1"/>
    <s v="kvt"/>
    <d v="1995-10-01T00:00:00"/>
    <m/>
    <n v="7.3"/>
    <n v="2.88"/>
    <n v="3.5"/>
    <x v="3461"/>
    <n v="7.4051999999999998"/>
    <n v="6.7283999999999997"/>
    <n v="4.7267999999999999"/>
    <n v="4.7267999999999999"/>
    <n v="0.26863107328887753"/>
    <n v="0.73136892671112252"/>
    <n v="0"/>
    <x v="0"/>
    <x v="0"/>
    <m/>
    <m/>
    <m/>
    <m/>
    <m/>
    <m/>
    <n v="13.7832156"/>
    <m/>
    <m/>
    <m/>
    <m/>
    <m/>
    <m/>
    <m/>
    <m/>
    <m/>
    <m/>
    <m/>
    <s v="687656,76"/>
    <s v="6191407,27"/>
    <n v="13.7832156"/>
    <n v="0"/>
    <n v="0"/>
  </r>
  <r>
    <n v="954"/>
    <x v="648"/>
    <s v=""/>
    <x v="1568"/>
    <n v="2018"/>
    <n v="18155141"/>
    <x v="284"/>
    <x v="646"/>
    <x v="634"/>
    <n v="3630"/>
    <s v="Jægerspris"/>
    <n v="250"/>
    <n v="382"/>
    <x v="260"/>
    <n v="1"/>
    <s v="DC"/>
    <s v="Decentralt værk"/>
    <n v="351100"/>
    <n v="350010"/>
    <x v="56"/>
    <x v="0"/>
    <s v="fvv"/>
    <d v="1995-09-01T00:00:00"/>
    <m/>
    <n v="10.9"/>
    <n v="0"/>
    <n v="8"/>
    <x v="3462"/>
    <n v="70.981200000000001"/>
    <n v="70.981200000000001"/>
    <n v="0"/>
    <n v="0"/>
    <n v="1"/>
    <n v="0"/>
    <n v="0"/>
    <x v="0"/>
    <x v="0"/>
    <m/>
    <m/>
    <m/>
    <m/>
    <m/>
    <m/>
    <n v="69.71896799999999"/>
    <m/>
    <m/>
    <m/>
    <m/>
    <m/>
    <m/>
    <m/>
    <m/>
    <m/>
    <m/>
    <m/>
    <s v="687656,76"/>
    <s v="6191407,27"/>
    <n v="69.71896799999999"/>
    <n v="0"/>
    <n v="0"/>
  </r>
  <r>
    <n v="954"/>
    <x v="648"/>
    <s v=""/>
    <x v="1569"/>
    <n v="2018"/>
    <n v="18155141"/>
    <x v="284"/>
    <x v="646"/>
    <x v="634"/>
    <n v="3630"/>
    <s v="Jægerspris"/>
    <n v="250"/>
    <n v="382"/>
    <x v="260"/>
    <n v="1"/>
    <s v="DC"/>
    <s v="Decentralt værk"/>
    <n v="351100"/>
    <n v="350010"/>
    <x v="815"/>
    <x v="3"/>
    <s v="fvv"/>
    <d v="2010-07-01T00:00:00"/>
    <m/>
    <n v="8.5"/>
    <n v="0"/>
    <n v="8.5"/>
    <x v="3463"/>
    <n v="23.9148"/>
    <n v="23.184000000000001"/>
    <n v="0"/>
    <n v="0"/>
    <n v="1"/>
    <n v="0"/>
    <n v="0"/>
    <x v="0"/>
    <x v="0"/>
    <m/>
    <m/>
    <m/>
    <m/>
    <m/>
    <m/>
    <m/>
    <m/>
    <m/>
    <m/>
    <m/>
    <m/>
    <m/>
    <m/>
    <m/>
    <n v="23.9148"/>
    <m/>
    <m/>
    <s v="687656,76"/>
    <s v="6191407,27"/>
    <n v="0"/>
    <n v="23.9148"/>
    <n v="0"/>
  </r>
  <r>
    <n v="954"/>
    <x v="648"/>
    <s v=""/>
    <x v="2901"/>
    <n v="2018"/>
    <n v="18155141"/>
    <x v="284"/>
    <x v="646"/>
    <x v="634"/>
    <n v="3630"/>
    <s v="Jægerspris"/>
    <n v="250"/>
    <n v="382"/>
    <x v="260"/>
    <n v="1"/>
    <s v="DC"/>
    <s v="Decentralt værk"/>
    <n v="351100"/>
    <n v="350010"/>
    <x v="1468"/>
    <x v="0"/>
    <s v="fvv"/>
    <d v="2018-11-01T00:00:00"/>
    <m/>
    <n v="8"/>
    <n v="0"/>
    <n v="6"/>
    <x v="3464"/>
    <n v="27.842400000000001"/>
    <n v="27.842400000000001"/>
    <n v="0"/>
    <n v="0"/>
    <n v="1"/>
    <n v="0"/>
    <n v="0"/>
    <x v="0"/>
    <x v="0"/>
    <m/>
    <m/>
    <m/>
    <m/>
    <m/>
    <m/>
    <n v="25.986747599999998"/>
    <m/>
    <m/>
    <m/>
    <m/>
    <m/>
    <m/>
    <m/>
    <m/>
    <m/>
    <m/>
    <m/>
    <s v="687656,76"/>
    <s v="6191407,27"/>
    <n v="25.986747599999998"/>
    <n v="0"/>
    <n v="0"/>
  </r>
  <r>
    <n v="954"/>
    <x v="648"/>
    <s v=""/>
    <x v="2902"/>
    <n v="2018"/>
    <n v="18155141"/>
    <x v="284"/>
    <x v="646"/>
    <x v="634"/>
    <n v="3630"/>
    <s v="Jægerspris"/>
    <n v="250"/>
    <n v="382"/>
    <x v="260"/>
    <n v="1"/>
    <s v="DC"/>
    <s v="Decentralt værk"/>
    <n v="351100"/>
    <n v="350010"/>
    <x v="1469"/>
    <x v="4"/>
    <s v="fvv"/>
    <d v="2018-11-01T00:00:00"/>
    <m/>
    <n v="0.2"/>
    <n v="0"/>
    <n v="1"/>
    <x v="3465"/>
    <n v="1.8575999999999999"/>
    <n v="1.7964"/>
    <n v="0"/>
    <n v="0"/>
    <n v="1"/>
    <n v="0"/>
    <n v="0"/>
    <x v="0"/>
    <x v="0"/>
    <m/>
    <m/>
    <m/>
    <m/>
    <m/>
    <m/>
    <m/>
    <m/>
    <m/>
    <m/>
    <m/>
    <m/>
    <m/>
    <m/>
    <m/>
    <m/>
    <m/>
    <n v="0.33732000000000001"/>
    <s v="687656,76"/>
    <s v="6191407,27"/>
    <n v="0"/>
    <n v="0"/>
    <n v="0.33732000000000001"/>
  </r>
  <r>
    <n v="955"/>
    <x v="649"/>
    <s v=""/>
    <x v="1570"/>
    <n v="2018"/>
    <n v="18021080"/>
    <x v="285"/>
    <x v="647"/>
    <x v="635"/>
    <n v="7700"/>
    <s v="Thisted"/>
    <n v="787"/>
    <n v="380"/>
    <x v="261"/>
    <m/>
    <s v="DC"/>
    <s v="Decentralt værk"/>
    <n v="351100"/>
    <n v="350010"/>
    <x v="14"/>
    <x v="1"/>
    <s v="kvt"/>
    <d v="1995-01-01T00:00:00"/>
    <m/>
    <n v="1.83"/>
    <n v="0.73599999999999999"/>
    <n v="1.1000000000000001"/>
    <x v="3466"/>
    <n v="1.7316"/>
    <n v="1.7172000000000001"/>
    <n v="1.1268"/>
    <n v="1.1232"/>
    <n v="0.30078742520961321"/>
    <n v="0.69921257479038679"/>
    <n v="0"/>
    <x v="0"/>
    <x v="0"/>
    <m/>
    <m/>
    <m/>
    <m/>
    <m/>
    <m/>
    <n v="2.8784448"/>
    <m/>
    <m/>
    <m/>
    <m/>
    <m/>
    <m/>
    <m/>
    <m/>
    <m/>
    <m/>
    <m/>
    <s v="462768,06"/>
    <s v="6311700,48"/>
    <n v="2.8784448"/>
    <n v="0"/>
    <n v="0"/>
  </r>
  <r>
    <n v="955"/>
    <x v="649"/>
    <s v=""/>
    <x v="1571"/>
    <n v="2018"/>
    <n v="18021080"/>
    <x v="285"/>
    <x v="647"/>
    <x v="635"/>
    <n v="7700"/>
    <s v="Thisted"/>
    <n v="787"/>
    <n v="380"/>
    <x v="261"/>
    <m/>
    <s v="DC"/>
    <s v="Decentralt værk"/>
    <n v="351100"/>
    <n v="350010"/>
    <x v="15"/>
    <x v="1"/>
    <s v="kvt"/>
    <d v="1995-01-01T00:00:00"/>
    <m/>
    <n v="1.83"/>
    <n v="0.73599999999999999"/>
    <n v="1.1000000000000001"/>
    <x v="3467"/>
    <n v="1.7891999999999999"/>
    <n v="1.7747999999999999"/>
    <n v="1.1304000000000001"/>
    <n v="1.1268"/>
    <n v="0.30388632083547334"/>
    <n v="0.6961136791645266"/>
    <n v="0"/>
    <x v="0"/>
    <x v="0"/>
    <m/>
    <m/>
    <m/>
    <m/>
    <m/>
    <m/>
    <n v="2.943864"/>
    <m/>
    <m/>
    <m/>
    <m/>
    <m/>
    <m/>
    <m/>
    <m/>
    <m/>
    <m/>
    <m/>
    <s v="462768,06"/>
    <s v="6311700,48"/>
    <n v="2.943864"/>
    <n v="0"/>
    <n v="0"/>
  </r>
  <r>
    <n v="955"/>
    <x v="649"/>
    <s v=""/>
    <x v="1572"/>
    <n v="2018"/>
    <n v="18021080"/>
    <x v="285"/>
    <x v="647"/>
    <x v="635"/>
    <n v="7700"/>
    <s v="Thisted"/>
    <n v="787"/>
    <n v="380"/>
    <x v="261"/>
    <m/>
    <s v="DC"/>
    <s v="Decentralt værk"/>
    <n v="351100"/>
    <n v="350010"/>
    <x v="816"/>
    <x v="0"/>
    <s v="fvv"/>
    <d v="1995-01-01T00:00:00"/>
    <m/>
    <n v="2.5"/>
    <n v="0"/>
    <n v="2.5"/>
    <x v="3468"/>
    <n v="2.5668000000000002"/>
    <n v="2.5236000000000001"/>
    <n v="0"/>
    <n v="0"/>
    <n v="1"/>
    <n v="0"/>
    <n v="0"/>
    <x v="0"/>
    <x v="0"/>
    <m/>
    <m/>
    <m/>
    <m/>
    <m/>
    <m/>
    <n v="2.8528631999999998"/>
    <m/>
    <m/>
    <m/>
    <m/>
    <m/>
    <m/>
    <m/>
    <m/>
    <m/>
    <m/>
    <m/>
    <s v="462768,06"/>
    <s v="6311700,48"/>
    <n v="2.8528631999999998"/>
    <n v="0"/>
    <n v="0"/>
  </r>
  <r>
    <n v="955"/>
    <x v="649"/>
    <s v=""/>
    <x v="1573"/>
    <n v="2018"/>
    <n v="18021080"/>
    <x v="285"/>
    <x v="647"/>
    <x v="635"/>
    <n v="7700"/>
    <s v="Thisted"/>
    <n v="787"/>
    <n v="380"/>
    <x v="261"/>
    <m/>
    <s v="DC"/>
    <s v="Decentralt værk"/>
    <n v="351100"/>
    <n v="350010"/>
    <x v="57"/>
    <x v="2"/>
    <s v="fvv"/>
    <d v="2012-01-01T00:00:00"/>
    <m/>
    <n v="1"/>
    <n v="0"/>
    <n v="1"/>
    <x v="3469"/>
    <n v="0.54720000000000002"/>
    <n v="0.54"/>
    <n v="0"/>
    <n v="0"/>
    <n v="1"/>
    <n v="0"/>
    <n v="0"/>
    <x v="0"/>
    <x v="0"/>
    <m/>
    <m/>
    <m/>
    <m/>
    <m/>
    <m/>
    <m/>
    <m/>
    <m/>
    <m/>
    <m/>
    <m/>
    <m/>
    <m/>
    <m/>
    <m/>
    <m/>
    <n v="0.55079999999999996"/>
    <s v="462768,06"/>
    <s v="6311700,48"/>
    <n v="0"/>
    <n v="0"/>
    <n v="0.55079999999999996"/>
  </r>
  <r>
    <n v="955"/>
    <x v="649"/>
    <s v=""/>
    <x v="1574"/>
    <n v="2018"/>
    <n v="18021080"/>
    <x v="285"/>
    <x v="647"/>
    <x v="635"/>
    <n v="7700"/>
    <s v="Thisted"/>
    <n v="787"/>
    <n v="380"/>
    <x v="261"/>
    <m/>
    <s v="DC"/>
    <s v="Decentralt værk"/>
    <n v="351100"/>
    <n v="350010"/>
    <x v="168"/>
    <x v="0"/>
    <s v="fvv"/>
    <d v="2016-04-01T00:00:00"/>
    <m/>
    <n v="1"/>
    <n v="0"/>
    <n v="0.98"/>
    <x v="3470"/>
    <n v="25.146000000000001"/>
    <n v="24.641999999999999"/>
    <n v="0"/>
    <n v="0"/>
    <n v="1"/>
    <n v="0"/>
    <n v="0"/>
    <x v="0"/>
    <x v="0"/>
    <m/>
    <m/>
    <m/>
    <m/>
    <m/>
    <m/>
    <m/>
    <m/>
    <m/>
    <n v="27.854500000000002"/>
    <m/>
    <m/>
    <m/>
    <m/>
    <m/>
    <m/>
    <m/>
    <m/>
    <s v="462768,06"/>
    <s v="6311700,48"/>
    <n v="0"/>
    <n v="27.854500000000002"/>
    <n v="0"/>
  </r>
  <r>
    <n v="956"/>
    <x v="650"/>
    <s v=""/>
    <x v="1575"/>
    <n v="2018"/>
    <n v="17932640"/>
    <x v="286"/>
    <x v="648"/>
    <x v="636"/>
    <n v="9700"/>
    <s v="Brønderslev"/>
    <n v="810"/>
    <n v="390"/>
    <x v="262"/>
    <m/>
    <s v="DC"/>
    <s v="Decentralt værk"/>
    <n v="351100"/>
    <n v="350010"/>
    <x v="55"/>
    <x v="1"/>
    <s v="kvt"/>
    <d v="1994-12-01T00:00:00"/>
    <m/>
    <n v="1.53"/>
    <n v="0.66"/>
    <n v="0.81"/>
    <x v="2021"/>
    <n v="3.5999999999999999E-3"/>
    <n v="3.5999999999999999E-3"/>
    <n v="4.3200000000000001E-3"/>
    <n v="4.3200000000000001E-3"/>
    <n v="7.2264778147131087E-2"/>
    <n v="0.92773522185286894"/>
    <n v="0"/>
    <x v="0"/>
    <x v="0"/>
    <m/>
    <m/>
    <m/>
    <m/>
    <m/>
    <m/>
    <n v="2.4908400000000001E-2"/>
    <m/>
    <m/>
    <m/>
    <m/>
    <m/>
    <m/>
    <m/>
    <m/>
    <m/>
    <m/>
    <m/>
    <s v="566528,05"/>
    <s v="6344773,49"/>
    <n v="2.4908400000000001E-2"/>
    <n v="0"/>
    <n v="0"/>
  </r>
  <r>
    <n v="956"/>
    <x v="650"/>
    <s v=""/>
    <x v="1576"/>
    <n v="2018"/>
    <n v="17932640"/>
    <x v="286"/>
    <x v="648"/>
    <x v="636"/>
    <n v="9700"/>
    <s v="Brønderslev"/>
    <n v="810"/>
    <n v="390"/>
    <x v="262"/>
    <m/>
    <s v="DC"/>
    <s v="Decentralt værk"/>
    <n v="351100"/>
    <n v="350010"/>
    <x v="428"/>
    <x v="0"/>
    <s v="fvv"/>
    <d v="1994-12-01T00:00:00"/>
    <m/>
    <n v="1"/>
    <n v="0"/>
    <n v="1"/>
    <x v="3471"/>
    <n v="0.1656"/>
    <n v="0.16200000000000001"/>
    <n v="0"/>
    <n v="0"/>
    <n v="1"/>
    <n v="0"/>
    <n v="0"/>
    <x v="0"/>
    <x v="0"/>
    <m/>
    <m/>
    <m/>
    <m/>
    <m/>
    <m/>
    <n v="0.16556760000000001"/>
    <m/>
    <m/>
    <m/>
    <m/>
    <m/>
    <m/>
    <m/>
    <m/>
    <m/>
    <m/>
    <m/>
    <s v="566528,05"/>
    <s v="6344773,49"/>
    <n v="0.16556760000000001"/>
    <n v="0"/>
    <n v="0"/>
  </r>
  <r>
    <n v="956"/>
    <x v="650"/>
    <s v=""/>
    <x v="1577"/>
    <n v="2018"/>
    <n v="17932640"/>
    <x v="286"/>
    <x v="648"/>
    <x v="636"/>
    <n v="9700"/>
    <s v="Brønderslev"/>
    <n v="810"/>
    <n v="390"/>
    <x v="262"/>
    <m/>
    <s v="DC"/>
    <s v="Decentralt værk"/>
    <n v="351100"/>
    <n v="350010"/>
    <x v="368"/>
    <x v="14"/>
    <s v="fvv"/>
    <d v="2015-12-20T00:00:00"/>
    <m/>
    <n v="1"/>
    <n v="0"/>
    <n v="1"/>
    <x v="3472"/>
    <n v="11.113200000000001"/>
    <n v="10.958399999999999"/>
    <n v="0"/>
    <n v="0"/>
    <n v="1"/>
    <n v="0"/>
    <n v="0"/>
    <x v="0"/>
    <x v="0"/>
    <m/>
    <m/>
    <m/>
    <m/>
    <m/>
    <m/>
    <m/>
    <m/>
    <m/>
    <n v="14.413"/>
    <m/>
    <m/>
    <m/>
    <m/>
    <m/>
    <m/>
    <m/>
    <m/>
    <s v="566528,05"/>
    <s v="6344773,49"/>
    <n v="0"/>
    <n v="14.413"/>
    <n v="0"/>
  </r>
  <r>
    <n v="961"/>
    <x v="651"/>
    <s v=""/>
    <x v="1578"/>
    <n v="2018"/>
    <n v="18515830"/>
    <x v="287"/>
    <x v="649"/>
    <x v="637"/>
    <n v="6880"/>
    <s v="Tarm"/>
    <n v="760"/>
    <n v="162"/>
    <x v="263"/>
    <m/>
    <s v="DC"/>
    <s v="Decentralt værk"/>
    <n v="351100"/>
    <n v="350010"/>
    <x v="1"/>
    <x v="1"/>
    <s v="kvt"/>
    <d v="1995-01-01T00:00:00"/>
    <m/>
    <n v="1.8"/>
    <n v="0.7"/>
    <n v="1"/>
    <x v="3473"/>
    <n v="0.18"/>
    <n v="0.1764"/>
    <n v="0.14760000000000001"/>
    <n v="0.14760000000000001"/>
    <n v="0.20906331273362827"/>
    <n v="0.79093668726637167"/>
    <n v="0"/>
    <x v="0"/>
    <x v="0"/>
    <m/>
    <m/>
    <m/>
    <m/>
    <m/>
    <m/>
    <n v="0.43049160000000003"/>
    <m/>
    <m/>
    <m/>
    <m/>
    <m/>
    <m/>
    <m/>
    <m/>
    <m/>
    <m/>
    <m/>
    <s v="474261,68"/>
    <s v="6192155,55"/>
    <n v="0.43049160000000003"/>
    <n v="0"/>
    <n v="0"/>
  </r>
  <r>
    <n v="961"/>
    <x v="651"/>
    <s v=""/>
    <x v="1579"/>
    <n v="2018"/>
    <n v="18515830"/>
    <x v="287"/>
    <x v="649"/>
    <x v="637"/>
    <n v="6880"/>
    <s v="Tarm"/>
    <n v="760"/>
    <n v="162"/>
    <x v="263"/>
    <m/>
    <s v="DC"/>
    <s v="Decentralt værk"/>
    <n v="351100"/>
    <n v="350010"/>
    <x v="2"/>
    <x v="0"/>
    <s v="fvv"/>
    <d v="1995-01-01T00:00:00"/>
    <m/>
    <n v="1.7"/>
    <n v="0"/>
    <n v="1.6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474261,68"/>
    <s v="6192155,55"/>
    <n v="0"/>
    <n v="0"/>
    <n v="0"/>
  </r>
  <r>
    <n v="961"/>
    <x v="651"/>
    <s v=""/>
    <x v="1580"/>
    <n v="2018"/>
    <n v="18515830"/>
    <x v="287"/>
    <x v="649"/>
    <x v="637"/>
    <n v="6880"/>
    <s v="Tarm"/>
    <n v="760"/>
    <n v="162"/>
    <x v="263"/>
    <m/>
    <s v="DC"/>
    <s v="Decentralt værk"/>
    <n v="351100"/>
    <n v="350010"/>
    <x v="57"/>
    <x v="2"/>
    <s v="fvv"/>
    <d v="2012-03-01T00:00:00"/>
    <m/>
    <n v="1"/>
    <n v="0"/>
    <n v="1"/>
    <x v="3474"/>
    <n v="6.8400000000000002E-2"/>
    <n v="6.4799999999999996E-2"/>
    <n v="0"/>
    <n v="0"/>
    <n v="1"/>
    <n v="0"/>
    <n v="0"/>
    <x v="0"/>
    <x v="0"/>
    <m/>
    <m/>
    <m/>
    <m/>
    <m/>
    <m/>
    <m/>
    <m/>
    <m/>
    <m/>
    <m/>
    <m/>
    <m/>
    <m/>
    <m/>
    <m/>
    <m/>
    <n v="6.8400000000000002E-2"/>
    <s v="474261,68"/>
    <s v="6192155,55"/>
    <n v="0"/>
    <n v="0"/>
    <n v="6.8400000000000002E-2"/>
  </r>
  <r>
    <n v="963"/>
    <x v="652"/>
    <s v=""/>
    <x v="1581"/>
    <n v="2018"/>
    <n v="18476339"/>
    <x v="288"/>
    <x v="650"/>
    <x v="638"/>
    <n v="8870"/>
    <s v="Langå"/>
    <n v="730"/>
    <n v="389"/>
    <x v="264"/>
    <m/>
    <s v="DC"/>
    <s v="Decentralt værk"/>
    <n v="351100"/>
    <n v="350010"/>
    <x v="56"/>
    <x v="0"/>
    <s v="fvv"/>
    <d v="1995-01-01T00:00:00"/>
    <m/>
    <n v="2.27"/>
    <n v="0"/>
    <n v="2"/>
    <x v="3475"/>
    <n v="0.5796"/>
    <n v="0.5796"/>
    <n v="0"/>
    <n v="0"/>
    <n v="1"/>
    <n v="0"/>
    <n v="0"/>
    <x v="0"/>
    <x v="0"/>
    <m/>
    <m/>
    <m/>
    <m/>
    <m/>
    <m/>
    <n v="0.68824800000000008"/>
    <m/>
    <m/>
    <m/>
    <m/>
    <m/>
    <m/>
    <m/>
    <m/>
    <m/>
    <m/>
    <m/>
    <s v="559032,99"/>
    <s v="6250430"/>
    <n v="0.68824800000000008"/>
    <n v="0"/>
    <n v="0"/>
  </r>
  <r>
    <n v="963"/>
    <x v="652"/>
    <s v=""/>
    <x v="1582"/>
    <n v="2018"/>
    <n v="18476339"/>
    <x v="288"/>
    <x v="650"/>
    <x v="638"/>
    <n v="8870"/>
    <s v="Langå"/>
    <n v="730"/>
    <n v="389"/>
    <x v="264"/>
    <m/>
    <s v="DC"/>
    <s v="Decentralt værk"/>
    <n v="351100"/>
    <n v="350010"/>
    <x v="75"/>
    <x v="1"/>
    <s v="kvt"/>
    <d v="1996-01-01T00:00:00"/>
    <m/>
    <n v="3.8"/>
    <n v="1.5"/>
    <n v="1.8"/>
    <x v="3476"/>
    <n v="8.1468000000000007"/>
    <n v="8.1468000000000007"/>
    <n v="7.2468000000000004"/>
    <n v="7.2468000000000004"/>
    <n v="0.22327101608735256"/>
    <n v="0.77672898391264744"/>
    <n v="0"/>
    <x v="0"/>
    <x v="0"/>
    <m/>
    <m/>
    <m/>
    <m/>
    <m/>
    <m/>
    <n v="18.2441952"/>
    <m/>
    <m/>
    <m/>
    <m/>
    <m/>
    <m/>
    <m/>
    <m/>
    <m/>
    <m/>
    <m/>
    <s v="559032,99"/>
    <s v="6250430"/>
    <n v="18.2441952"/>
    <n v="0"/>
    <n v="0"/>
  </r>
  <r>
    <n v="963"/>
    <x v="652"/>
    <s v=""/>
    <x v="1583"/>
    <n v="2018"/>
    <n v="18476339"/>
    <x v="288"/>
    <x v="650"/>
    <x v="638"/>
    <n v="8870"/>
    <s v="Langå"/>
    <n v="730"/>
    <n v="389"/>
    <x v="264"/>
    <m/>
    <s v="DC"/>
    <s v="Decentralt værk"/>
    <n v="351100"/>
    <n v="350010"/>
    <x v="636"/>
    <x v="0"/>
    <s v="fvv"/>
    <d v="2013-02-01T00:00:00"/>
    <m/>
    <n v="0.7"/>
    <n v="0"/>
    <n v="0.7"/>
    <x v="3477"/>
    <n v="15.991199999999999"/>
    <n v="15.991199999999999"/>
    <n v="0"/>
    <n v="0"/>
    <n v="1"/>
    <n v="0"/>
    <n v="0"/>
    <x v="0"/>
    <x v="0"/>
    <m/>
    <m/>
    <m/>
    <m/>
    <m/>
    <m/>
    <m/>
    <m/>
    <m/>
    <m/>
    <m/>
    <m/>
    <n v="18.8825"/>
    <m/>
    <m/>
    <m/>
    <m/>
    <m/>
    <s v="559032,99"/>
    <s v="6250430"/>
    <n v="0"/>
    <n v="18.8825"/>
    <n v="0"/>
  </r>
  <r>
    <n v="964"/>
    <x v="653"/>
    <s v=""/>
    <x v="1584"/>
    <n v="2018"/>
    <n v="17638181"/>
    <x v="289"/>
    <x v="651"/>
    <x v="639"/>
    <n v="7742"/>
    <s v="Vesløs"/>
    <n v="787"/>
    <n v="391"/>
    <x v="265"/>
    <m/>
    <s v="FJ"/>
    <s v="Fjernvarmeværk"/>
    <n v="353000"/>
    <n v="350030"/>
    <x v="817"/>
    <x v="0"/>
    <s v="fvv"/>
    <d v="1995-01-01T00:00:00"/>
    <m/>
    <n v="0.49"/>
    <n v="0"/>
    <n v="0.48"/>
    <x v="3478"/>
    <n v="5.58"/>
    <n v="5.58"/>
    <n v="0"/>
    <n v="0"/>
    <n v="1"/>
    <n v="0"/>
    <n v="0"/>
    <x v="0"/>
    <x v="0"/>
    <m/>
    <m/>
    <m/>
    <m/>
    <m/>
    <m/>
    <m/>
    <m/>
    <m/>
    <m/>
    <n v="1.4"/>
    <m/>
    <n v="3.5"/>
    <m/>
    <m/>
    <m/>
    <m/>
    <m/>
    <s v="498904"/>
    <s v="6321995"/>
    <n v="0"/>
    <n v="4.9000000000000004"/>
    <n v="0"/>
  </r>
  <r>
    <n v="964"/>
    <x v="653"/>
    <s v=""/>
    <x v="1585"/>
    <n v="2018"/>
    <n v="17638181"/>
    <x v="289"/>
    <x v="651"/>
    <x v="639"/>
    <n v="7742"/>
    <s v="Vesløs"/>
    <n v="787"/>
    <n v="391"/>
    <x v="265"/>
    <m/>
    <s v="FJ"/>
    <s v="Fjernvarmeværk"/>
    <n v="353000"/>
    <n v="350030"/>
    <x v="818"/>
    <x v="0"/>
    <s v="fvv"/>
    <d v="1995-01-01T00:00:00"/>
    <m/>
    <n v="0.49"/>
    <n v="0"/>
    <n v="0.48"/>
    <x v="3478"/>
    <n v="5.58"/>
    <n v="5.58"/>
    <n v="0"/>
    <n v="0"/>
    <n v="1"/>
    <n v="0"/>
    <n v="0"/>
    <x v="0"/>
    <x v="0"/>
    <m/>
    <m/>
    <m/>
    <m/>
    <m/>
    <m/>
    <m/>
    <m/>
    <m/>
    <m/>
    <n v="1.4"/>
    <m/>
    <n v="3.5"/>
    <m/>
    <m/>
    <m/>
    <m/>
    <m/>
    <s v="498904"/>
    <s v="6321995"/>
    <n v="0"/>
    <n v="4.9000000000000004"/>
    <n v="0"/>
  </r>
  <r>
    <n v="975"/>
    <x v="654"/>
    <s v=""/>
    <x v="1586"/>
    <n v="2018"/>
    <n v="16287180"/>
    <x v="290"/>
    <x v="652"/>
    <x v="640"/>
    <n v="6500"/>
    <s v="Vojens"/>
    <n v="510"/>
    <m/>
    <x v="18"/>
    <m/>
    <s v="LO"/>
    <s v="Lokalt værk"/>
    <n v="842200"/>
    <n v="840022"/>
    <x v="819"/>
    <x v="1"/>
    <s v="pev"/>
    <d v="1994-08-15T00:00:00"/>
    <m/>
    <n v="3.07"/>
    <n v="1.01"/>
    <n v="1.6"/>
    <x v="3479"/>
    <n v="0.26856000000000002"/>
    <n v="0"/>
    <n v="1.8360000000000001E-2"/>
    <n v="1.8360000000000001E-2"/>
    <n v="0"/>
    <n v="0.17018909899888768"/>
    <n v="0.82981090100111232"/>
    <x v="0"/>
    <x v="0"/>
    <m/>
    <m/>
    <m/>
    <m/>
    <m/>
    <m/>
    <n v="0.5806152"/>
    <m/>
    <m/>
    <m/>
    <m/>
    <m/>
    <m/>
    <m/>
    <m/>
    <m/>
    <m/>
    <m/>
    <s v="516271,18"/>
    <s v="6121332,67"/>
    <n v="0.5806152"/>
    <n v="0"/>
    <n v="0"/>
  </r>
  <r>
    <n v="975"/>
    <x v="655"/>
    <s v=""/>
    <x v="1587"/>
    <n v="2018"/>
    <n v="16287180"/>
    <x v="290"/>
    <x v="653"/>
    <x v="641"/>
    <n v="3460"/>
    <s v="Birkerød"/>
    <n v="201"/>
    <n v="777"/>
    <x v="266"/>
    <m/>
    <s v="LO"/>
    <s v="Lokalt værk"/>
    <n v="842200"/>
    <n v="840022"/>
    <x v="820"/>
    <x v="1"/>
    <s v="pev"/>
    <d v="2001-06-13T00:00:00"/>
    <m/>
    <n v="1.82"/>
    <n v="0.76"/>
    <n v="0.9"/>
    <x v="21"/>
    <n v="0"/>
    <n v="0"/>
    <n v="0"/>
    <n v="0"/>
    <n v="0"/>
    <n v="0"/>
    <n v="1"/>
    <x v="0"/>
    <x v="0"/>
    <m/>
    <m/>
    <m/>
    <m/>
    <m/>
    <m/>
    <n v="0"/>
    <m/>
    <m/>
    <m/>
    <m/>
    <m/>
    <m/>
    <m/>
    <m/>
    <m/>
    <m/>
    <m/>
    <s v="712360,6"/>
    <s v="6195515,03"/>
    <n v="0"/>
    <n v="0"/>
    <n v="0"/>
  </r>
  <r>
    <n v="975"/>
    <x v="655"/>
    <s v=""/>
    <x v="1588"/>
    <n v="2018"/>
    <n v="16287180"/>
    <x v="290"/>
    <x v="653"/>
    <x v="641"/>
    <n v="3460"/>
    <s v="Birkerød"/>
    <n v="201"/>
    <n v="777"/>
    <x v="266"/>
    <m/>
    <s v="LO"/>
    <s v="Lokalt værk"/>
    <n v="842200"/>
    <n v="840022"/>
    <x v="821"/>
    <x v="1"/>
    <s v="pev"/>
    <d v="2001-12-06T00:00:00"/>
    <m/>
    <n v="1.83"/>
    <n v="0.76"/>
    <n v="0.9"/>
    <x v="21"/>
    <n v="0"/>
    <n v="0"/>
    <n v="0"/>
    <n v="0"/>
    <n v="0"/>
    <n v="0"/>
    <n v="1"/>
    <x v="0"/>
    <x v="0"/>
    <m/>
    <m/>
    <m/>
    <m/>
    <m/>
    <m/>
    <n v="0"/>
    <m/>
    <m/>
    <m/>
    <m/>
    <m/>
    <m/>
    <m/>
    <m/>
    <m/>
    <m/>
    <m/>
    <s v="712360,6"/>
    <s v="6195515,03"/>
    <n v="0"/>
    <n v="0"/>
    <n v="0"/>
  </r>
  <r>
    <n v="975"/>
    <x v="656"/>
    <s v=""/>
    <x v="1589"/>
    <n v="2018"/>
    <n v="16287180"/>
    <x v="290"/>
    <x v="654"/>
    <x v="642"/>
    <n v="6830"/>
    <s v="Nymindegab"/>
    <n v="573"/>
    <m/>
    <x v="18"/>
    <m/>
    <s v="ER"/>
    <s v="Erhvervsværk"/>
    <n v="842200"/>
    <n v="840022"/>
    <x v="75"/>
    <x v="1"/>
    <s v="pev"/>
    <d v="2015-11-16T00:00:00"/>
    <m/>
    <n v="2"/>
    <n v="0.8"/>
    <n v="1.2"/>
    <x v="3480"/>
    <n v="10.6092"/>
    <n v="0"/>
    <n v="7.6824000000000003"/>
    <n v="7.6824000000000003"/>
    <n v="0"/>
    <n v="0.7442483603661425"/>
    <n v="0.2557516396338575"/>
    <x v="0"/>
    <x v="0"/>
    <m/>
    <m/>
    <m/>
    <m/>
    <m/>
    <m/>
    <m/>
    <m/>
    <n v="20.741216000000001"/>
    <m/>
    <m/>
    <m/>
    <m/>
    <m/>
    <m/>
    <m/>
    <m/>
    <m/>
    <s v="449654,02"/>
    <s v="6186041,4"/>
    <n v="0"/>
    <n v="20.741216000000001"/>
    <n v="0"/>
  </r>
  <r>
    <n v="988"/>
    <x v="657"/>
    <s v=""/>
    <x v="1590"/>
    <n v="2018"/>
    <n v="14326987"/>
    <x v="291"/>
    <x v="655"/>
    <x v="643"/>
    <n v="6500"/>
    <s v="Vojens"/>
    <n v="510"/>
    <m/>
    <x v="18"/>
    <m/>
    <s v="LO"/>
    <s v="Lokalt værk"/>
    <n v="382110"/>
    <n v="383900"/>
    <x v="822"/>
    <x v="1"/>
    <s v="pev"/>
    <d v="1995-01-01T00:00:00"/>
    <m/>
    <n v="0.5"/>
    <n v="0.17"/>
    <n v="0.28000000000000003"/>
    <x v="3481"/>
    <n v="0"/>
    <n v="0"/>
    <n v="1.4284666800000001"/>
    <n v="1.4284666800000001"/>
    <n v="0"/>
    <n v="1"/>
    <n v="0"/>
    <x v="0"/>
    <x v="0"/>
    <m/>
    <m/>
    <m/>
    <m/>
    <m/>
    <m/>
    <m/>
    <m/>
    <n v="4.4640010000000006"/>
    <m/>
    <m/>
    <m/>
    <m/>
    <m/>
    <m/>
    <m/>
    <m/>
    <m/>
    <s v="522267,64"/>
    <s v="6122997,35"/>
    <n v="0"/>
    <n v="4.4640010000000006"/>
    <n v="0"/>
  </r>
  <r>
    <n v="1014"/>
    <x v="658"/>
    <s v=""/>
    <x v="1591"/>
    <n v="2018"/>
    <n v="30590503"/>
    <x v="292"/>
    <x v="656"/>
    <x v="644"/>
    <n v="4600"/>
    <s v="Køge"/>
    <n v="259"/>
    <m/>
    <x v="18"/>
    <m/>
    <s v="LO"/>
    <s v="Lokalt værk"/>
    <n v="370000"/>
    <n v="370000"/>
    <x v="1"/>
    <x v="1"/>
    <s v="pev"/>
    <d v="2014-04-15T00:00:00"/>
    <m/>
    <n v="0.94599999999999995"/>
    <n v="0.36299999999999999"/>
    <n v="0.434"/>
    <x v="3482"/>
    <n v="12.151999999999999"/>
    <n v="0"/>
    <n v="5.9706000000000001"/>
    <n v="5.9706000000000001"/>
    <n v="0"/>
    <n v="0.66909432489142628"/>
    <n v="0.33090567510857372"/>
    <x v="0"/>
    <x v="0"/>
    <m/>
    <m/>
    <m/>
    <m/>
    <m/>
    <m/>
    <m/>
    <m/>
    <n v="18.361727999999999"/>
    <m/>
    <m/>
    <m/>
    <m/>
    <m/>
    <m/>
    <m/>
    <m/>
    <m/>
    <s v="701626,98"/>
    <s v="6153759,15"/>
    <n v="0"/>
    <n v="18.361727999999999"/>
    <n v="0"/>
  </r>
  <r>
    <n v="1020"/>
    <x v="659"/>
    <s v=""/>
    <x v="1592"/>
    <n v="2018"/>
    <n v="17514911"/>
    <x v="293"/>
    <x v="657"/>
    <x v="645"/>
    <n v="2800"/>
    <s v="Kongens Lyngby"/>
    <n v="173"/>
    <m/>
    <x v="18"/>
    <m/>
    <s v="LO"/>
    <s v="Lokalt værk"/>
    <n v="682010"/>
    <n v="680023"/>
    <x v="823"/>
    <x v="1"/>
    <s v="pev"/>
    <d v="1994-11-17T00:00:00"/>
    <m/>
    <n v="3.3"/>
    <n v="1.33"/>
    <n v="1.65"/>
    <x v="3483"/>
    <n v="4.8142799999999999E-2"/>
    <n v="0"/>
    <n v="3.8415600000000001E-2"/>
    <n v="3.8415600000000001E-2"/>
    <n v="0"/>
    <n v="0.75499248836612809"/>
    <n v="0.24500751163387191"/>
    <x v="0"/>
    <x v="0"/>
    <m/>
    <m/>
    <m/>
    <m/>
    <m/>
    <m/>
    <n v="9.8247600000000004E-2"/>
    <m/>
    <m/>
    <m/>
    <m/>
    <m/>
    <m/>
    <m/>
    <m/>
    <m/>
    <m/>
    <m/>
    <s v="720284,93"/>
    <s v="6187192,14"/>
    <n v="9.8247600000000004E-2"/>
    <n v="0"/>
    <n v="0"/>
  </r>
  <r>
    <n v="1055"/>
    <x v="660"/>
    <s v=""/>
    <x v="1593"/>
    <n v="2018"/>
    <n v="14940731"/>
    <x v="294"/>
    <x v="658"/>
    <x v="646"/>
    <n v="8800"/>
    <s v="Viborg"/>
    <n v="791"/>
    <m/>
    <x v="18"/>
    <m/>
    <s v="LO"/>
    <s v="Lokalt værk"/>
    <n v="855900"/>
    <n v="850042"/>
    <x v="824"/>
    <x v="1"/>
    <s v="pev"/>
    <d v="1987-12-01T00:00:00"/>
    <m/>
    <n v="0.36"/>
    <n v="0.12"/>
    <n v="0.24"/>
    <x v="3484"/>
    <n v="1.44"/>
    <n v="0"/>
    <n v="1.5047999999999999"/>
    <n v="8.2799999999999999E-2"/>
    <n v="0"/>
    <n v="0.81343944897475651"/>
    <n v="0.18656055102524349"/>
    <x v="0"/>
    <x v="0"/>
    <m/>
    <m/>
    <m/>
    <m/>
    <m/>
    <m/>
    <n v="3.8593367999999999"/>
    <m/>
    <m/>
    <m/>
    <m/>
    <m/>
    <m/>
    <m/>
    <m/>
    <m/>
    <m/>
    <m/>
    <s v="526074,1"/>
    <s v="6255291,88"/>
    <n v="3.8593367999999999"/>
    <n v="0"/>
    <n v="0"/>
  </r>
  <r>
    <n v="1087"/>
    <x v="661"/>
    <s v=""/>
    <x v="1594"/>
    <n v="2018"/>
    <n v="37186813"/>
    <x v="295"/>
    <x v="659"/>
    <x v="647"/>
    <n v="7700"/>
    <s v="Thisted"/>
    <n v="787"/>
    <m/>
    <x v="18"/>
    <n v="1"/>
    <s v="ER"/>
    <s v="Erhvervsværk"/>
    <n v="110600"/>
    <n v="110000"/>
    <x v="229"/>
    <x v="1"/>
    <s v="pev"/>
    <d v="1995-10-01T00:00:00"/>
    <m/>
    <n v="23"/>
    <n v="9.7100000000000009"/>
    <n v="11.97"/>
    <x v="3485"/>
    <n v="132.3288"/>
    <n v="0"/>
    <n v="84.049199999999999"/>
    <n v="69.933599999999998"/>
    <n v="0"/>
    <n v="0.72820588362169003"/>
    <n v="0.27179411637830997"/>
    <x v="0"/>
    <x v="0"/>
    <m/>
    <m/>
    <m/>
    <m/>
    <m/>
    <m/>
    <n v="243.43573319999999"/>
    <m/>
    <m/>
    <m/>
    <m/>
    <m/>
    <m/>
    <m/>
    <m/>
    <m/>
    <m/>
    <m/>
    <s v="479723,12"/>
    <s v="6312028,24"/>
    <n v="243.43573319999999"/>
    <n v="0"/>
    <n v="0"/>
  </r>
  <r>
    <n v="1087"/>
    <x v="662"/>
    <s v=""/>
    <x v="1595"/>
    <n v="2018"/>
    <n v="37186813"/>
    <x v="295"/>
    <x v="660"/>
    <x v="648"/>
    <n v="6100"/>
    <s v="Haderslev"/>
    <n v="510"/>
    <m/>
    <x v="18"/>
    <m/>
    <s v="ER"/>
    <s v="Erhvervsværk"/>
    <n v="110600"/>
    <n v="110000"/>
    <x v="229"/>
    <x v="1"/>
    <s v="pev"/>
    <d v="1995-01-01T00:00:00"/>
    <m/>
    <n v="4.0999999999999996"/>
    <n v="1.5"/>
    <n v="2.1"/>
    <x v="3486"/>
    <n v="17.416799999999999"/>
    <n v="0"/>
    <n v="11.1492"/>
    <n v="3.2292000000000001"/>
    <n v="0"/>
    <n v="0.7105587197865002"/>
    <n v="0.2894412802134998"/>
    <x v="0"/>
    <x v="0"/>
    <m/>
    <m/>
    <m/>
    <m/>
    <m/>
    <m/>
    <n v="30.0869316"/>
    <m/>
    <m/>
    <m/>
    <m/>
    <m/>
    <m/>
    <m/>
    <m/>
    <m/>
    <m/>
    <m/>
    <s v="530118"/>
    <s v="6123034"/>
    <n v="30.0869316"/>
    <n v="0"/>
    <n v="0"/>
  </r>
  <r>
    <n v="1087"/>
    <x v="662"/>
    <s v=""/>
    <x v="1596"/>
    <n v="2018"/>
    <n v="37186813"/>
    <x v="295"/>
    <x v="660"/>
    <x v="648"/>
    <n v="6100"/>
    <s v="Haderslev"/>
    <n v="510"/>
    <m/>
    <x v="18"/>
    <m/>
    <s v="ER"/>
    <s v="Erhvervsværk"/>
    <n v="110600"/>
    <n v="110000"/>
    <x v="825"/>
    <x v="1"/>
    <s v="pev"/>
    <d v="2002-12-17T00:00:00"/>
    <m/>
    <n v="7.5"/>
    <n v="3.2"/>
    <n v="3.7"/>
    <x v="3487"/>
    <n v="37.368360000000003"/>
    <n v="0"/>
    <n v="31.0824"/>
    <n v="9.0021599999999999"/>
    <n v="0"/>
    <n v="0.78267432784622704"/>
    <n v="0.21732567215377296"/>
    <x v="0"/>
    <x v="0"/>
    <m/>
    <m/>
    <m/>
    <m/>
    <m/>
    <m/>
    <n v="85.973183999999989"/>
    <m/>
    <m/>
    <m/>
    <m/>
    <m/>
    <m/>
    <m/>
    <m/>
    <m/>
    <m/>
    <m/>
    <s v="530118"/>
    <s v="6123034"/>
    <n v="85.973183999999989"/>
    <n v="0"/>
    <n v="0"/>
  </r>
  <r>
    <n v="1089"/>
    <x v="663"/>
    <s v=""/>
    <x v="1597"/>
    <n v="2018"/>
    <n v="17002473"/>
    <x v="296"/>
    <x v="661"/>
    <x v="649"/>
    <n v="5792"/>
    <s v="Årslev"/>
    <n v="430"/>
    <m/>
    <x v="18"/>
    <m/>
    <s v="ER"/>
    <s v="Erhvervsværk"/>
    <n v="13000"/>
    <n v="10000"/>
    <x v="826"/>
    <x v="1"/>
    <s v="pev"/>
    <d v="1994-09-01T00:00:00"/>
    <m/>
    <n v="1.38"/>
    <n v="0.5"/>
    <n v="0.88"/>
    <x v="21"/>
    <n v="0"/>
    <n v="0"/>
    <n v="0"/>
    <n v="0"/>
    <n v="0"/>
    <n v="0"/>
    <n v="1"/>
    <x v="0"/>
    <x v="0"/>
    <m/>
    <m/>
    <m/>
    <m/>
    <m/>
    <m/>
    <n v="0"/>
    <m/>
    <m/>
    <m/>
    <m/>
    <m/>
    <m/>
    <m/>
    <m/>
    <m/>
    <m/>
    <m/>
    <s v="587086,01"/>
    <s v="6126668,08"/>
    <n v="0"/>
    <n v="0"/>
    <n v="0"/>
  </r>
  <r>
    <n v="1089"/>
    <x v="663"/>
    <s v=""/>
    <x v="1598"/>
    <n v="2018"/>
    <n v="17002473"/>
    <x v="296"/>
    <x v="661"/>
    <x v="649"/>
    <n v="5792"/>
    <s v="Årslev"/>
    <n v="430"/>
    <m/>
    <x v="18"/>
    <m/>
    <s v="ER"/>
    <s v="Erhvervsværk"/>
    <n v="13000"/>
    <n v="10000"/>
    <x v="195"/>
    <x v="1"/>
    <s v="pev"/>
    <d v="1998-02-17T00:00:00"/>
    <m/>
    <n v="2"/>
    <n v="0.92"/>
    <n v="1.08"/>
    <x v="3488"/>
    <n v="3.8879999999999998E-2"/>
    <n v="0"/>
    <n v="2.8799999999999999E-2"/>
    <n v="2.8799999999999999E-2"/>
    <n v="0"/>
    <n v="0.75454545454545463"/>
    <n v="0.24545454545454537"/>
    <x v="0"/>
    <x v="0"/>
    <m/>
    <m/>
    <m/>
    <m/>
    <m/>
    <m/>
    <n v="7.9200000000000007E-2"/>
    <m/>
    <m/>
    <m/>
    <m/>
    <m/>
    <m/>
    <m/>
    <m/>
    <m/>
    <m/>
    <m/>
    <s v="587086,01"/>
    <s v="6126668,08"/>
    <n v="7.9200000000000007E-2"/>
    <n v="0"/>
    <n v="0"/>
  </r>
  <r>
    <n v="1093"/>
    <x v="664"/>
    <s v=""/>
    <x v="1599"/>
    <n v="2018"/>
    <n v="25917979"/>
    <x v="297"/>
    <x v="662"/>
    <x v="650"/>
    <n v="2880"/>
    <s v="Bagsværd"/>
    <n v="159"/>
    <m/>
    <x v="18"/>
    <n v="1"/>
    <s v="ER"/>
    <s v="Erhvervsværk"/>
    <n v="212000"/>
    <n v="210000"/>
    <x v="827"/>
    <x v="7"/>
    <s v="pev"/>
    <d v="1994-10-01T00:00:00"/>
    <m/>
    <n v="17"/>
    <n v="4.9000000000000004"/>
    <n v="9"/>
    <x v="3489"/>
    <n v="51.035400000000003"/>
    <n v="0"/>
    <n v="28.011600000000001"/>
    <n v="7.0617599999999996"/>
    <n v="0"/>
    <n v="0.75527584131924319"/>
    <n v="0.24472415868075681"/>
    <x v="0"/>
    <x v="0"/>
    <m/>
    <m/>
    <m/>
    <m/>
    <m/>
    <m/>
    <n v="104.2712748"/>
    <m/>
    <m/>
    <m/>
    <m/>
    <m/>
    <m/>
    <m/>
    <m/>
    <m/>
    <m/>
    <m/>
    <s v="716464,61"/>
    <s v="6183951,13"/>
    <n v="104.2712748"/>
    <n v="0"/>
    <n v="0"/>
  </r>
  <r>
    <n v="1096"/>
    <x v="665"/>
    <s v=""/>
    <x v="1600"/>
    <n v="2018"/>
    <n v="11757278"/>
    <x v="298"/>
    <x v="663"/>
    <x v="651"/>
    <n v="8382"/>
    <s v="Hinnerup"/>
    <n v="710"/>
    <m/>
    <x v="18"/>
    <n v="1"/>
    <s v="ER"/>
    <s v="Erhvervsværk"/>
    <n v="11900"/>
    <n v="10000"/>
    <x v="828"/>
    <x v="1"/>
    <s v="pev"/>
    <d v="2012-01-01T00:00:00"/>
    <m/>
    <n v="2.59"/>
    <n v="1"/>
    <n v="1.3"/>
    <x v="3490"/>
    <n v="1.26"/>
    <n v="0"/>
    <n v="1.2023999999999999"/>
    <n v="0.28908"/>
    <n v="0"/>
    <n v="0.79447477735746241"/>
    <n v="0.20552522264253759"/>
    <x v="0"/>
    <x v="0"/>
    <m/>
    <m/>
    <m/>
    <m/>
    <m/>
    <m/>
    <n v="3.0653172"/>
    <m/>
    <m/>
    <m/>
    <m/>
    <m/>
    <m/>
    <m/>
    <m/>
    <m/>
    <m/>
    <m/>
    <s v="563721"/>
    <s v="6234173"/>
    <n v="3.0653172"/>
    <n v="0"/>
    <n v="0"/>
  </r>
  <r>
    <n v="1096"/>
    <x v="665"/>
    <s v=""/>
    <x v="1601"/>
    <n v="2018"/>
    <n v="11757278"/>
    <x v="298"/>
    <x v="663"/>
    <x v="651"/>
    <n v="8382"/>
    <s v="Hinnerup"/>
    <n v="710"/>
    <m/>
    <x v="18"/>
    <n v="1"/>
    <s v="ER"/>
    <s v="Erhvervsværk"/>
    <n v="11900"/>
    <n v="10000"/>
    <x v="829"/>
    <x v="1"/>
    <s v="pev"/>
    <d v="2012-01-01T00:00:00"/>
    <m/>
    <n v="2.64"/>
    <n v="1"/>
    <n v="1.3"/>
    <x v="3491"/>
    <n v="0.80855999999999995"/>
    <n v="0"/>
    <n v="0.77759999999999996"/>
    <n v="0.18684000000000001"/>
    <n v="0"/>
    <n v="0.79663570627894043"/>
    <n v="0.20336429372105957"/>
    <x v="0"/>
    <x v="0"/>
    <m/>
    <m/>
    <m/>
    <m/>
    <m/>
    <m/>
    <n v="1.9879595999999999"/>
    <m/>
    <m/>
    <m/>
    <m/>
    <m/>
    <m/>
    <m/>
    <m/>
    <m/>
    <m/>
    <m/>
    <s v="563721"/>
    <s v="6234173"/>
    <n v="1.9879595999999999"/>
    <n v="0"/>
    <n v="0"/>
  </r>
  <r>
    <n v="1096"/>
    <x v="665"/>
    <s v=""/>
    <x v="1602"/>
    <n v="2018"/>
    <n v="11757278"/>
    <x v="298"/>
    <x v="663"/>
    <x v="651"/>
    <n v="8382"/>
    <s v="Hinnerup"/>
    <n v="710"/>
    <m/>
    <x v="18"/>
    <n v="1"/>
    <s v="ER"/>
    <s v="Erhvervsværk"/>
    <n v="11900"/>
    <n v="10000"/>
    <x v="830"/>
    <x v="1"/>
    <s v="pev"/>
    <d v="2012-01-01T00:00:00"/>
    <m/>
    <n v="2.7"/>
    <n v="1.1200000000000001"/>
    <n v="1.35"/>
    <x v="3492"/>
    <n v="7.91892"/>
    <n v="0"/>
    <n v="6.20784"/>
    <n v="1.4925600000000001"/>
    <n v="0"/>
    <n v="0.75932301899112831"/>
    <n v="0.24067698100887169"/>
    <x v="0"/>
    <x v="0"/>
    <m/>
    <m/>
    <m/>
    <m/>
    <m/>
    <m/>
    <n v="16.451344799999998"/>
    <m/>
    <m/>
    <m/>
    <m/>
    <m/>
    <m/>
    <m/>
    <m/>
    <m/>
    <m/>
    <m/>
    <s v="563721"/>
    <s v="6234173"/>
    <n v="16.451344799999998"/>
    <n v="0"/>
    <n v="0"/>
  </r>
  <r>
    <n v="1096"/>
    <x v="665"/>
    <s v=""/>
    <x v="1603"/>
    <n v="2018"/>
    <n v="11757278"/>
    <x v="298"/>
    <x v="663"/>
    <x v="651"/>
    <n v="8382"/>
    <s v="Hinnerup"/>
    <n v="710"/>
    <m/>
    <x v="18"/>
    <n v="1"/>
    <s v="ER"/>
    <s v="Erhvervsværk"/>
    <n v="11900"/>
    <n v="10000"/>
    <x v="831"/>
    <x v="1"/>
    <s v="pev"/>
    <d v="2012-01-01T00:00:00"/>
    <m/>
    <n v="4.32"/>
    <n v="1.75"/>
    <n v="2.15"/>
    <x v="3493"/>
    <n v="8.3826000000000001"/>
    <n v="0"/>
    <n v="8.0215200000000006"/>
    <n v="1.92852"/>
    <n v="0"/>
    <n v="0.79466229553532253"/>
    <n v="0.20533770446467747"/>
    <x v="0"/>
    <x v="0"/>
    <m/>
    <m/>
    <m/>
    <m/>
    <m/>
    <m/>
    <n v="20.4117408"/>
    <m/>
    <m/>
    <m/>
    <m/>
    <m/>
    <m/>
    <m/>
    <m/>
    <m/>
    <m/>
    <m/>
    <s v="563721"/>
    <s v="6234173"/>
    <n v="20.4117408"/>
    <n v="0"/>
    <n v="0"/>
  </r>
  <r>
    <n v="1096"/>
    <x v="666"/>
    <s v=""/>
    <x v="1604"/>
    <n v="2018"/>
    <n v="11757278"/>
    <x v="298"/>
    <x v="664"/>
    <x v="652"/>
    <n v="8382"/>
    <s v="Hinnerup"/>
    <n v="710"/>
    <m/>
    <x v="18"/>
    <m/>
    <s v="ER"/>
    <s v="Erhvervsværk"/>
    <n v="11900"/>
    <n v="10000"/>
    <x v="832"/>
    <x v="5"/>
    <s v="pel"/>
    <d v="1998-09-07T00:00:00"/>
    <m/>
    <n v="1"/>
    <n v="0.8"/>
    <n v="0"/>
    <x v="21"/>
    <n v="0"/>
    <n v="0"/>
    <n v="0"/>
    <n v="0"/>
    <n v="0"/>
    <n v="1"/>
    <n v="0"/>
    <x v="0"/>
    <x v="0"/>
    <m/>
    <m/>
    <m/>
    <n v="0"/>
    <m/>
    <m/>
    <m/>
    <m/>
    <m/>
    <m/>
    <m/>
    <m/>
    <m/>
    <m/>
    <m/>
    <m/>
    <m/>
    <m/>
    <s v="568012"/>
    <s v="6233361"/>
    <n v="0"/>
    <n v="0"/>
    <n v="0"/>
  </r>
  <r>
    <n v="1096"/>
    <x v="666"/>
    <s v=""/>
    <x v="1605"/>
    <n v="2018"/>
    <n v="11757278"/>
    <x v="298"/>
    <x v="664"/>
    <x v="652"/>
    <n v="8382"/>
    <s v="Hinnerup"/>
    <n v="710"/>
    <m/>
    <x v="18"/>
    <m/>
    <s v="ER"/>
    <s v="Erhvervsværk"/>
    <n v="11900"/>
    <n v="10000"/>
    <x v="229"/>
    <x v="1"/>
    <s v="pev"/>
    <d v="1998-10-01T00:00:00"/>
    <m/>
    <n v="2.0699999999999998"/>
    <n v="0.8"/>
    <n v="1.02"/>
    <x v="3494"/>
    <n v="9.1728000000000005"/>
    <n v="0"/>
    <n v="6.76044"/>
    <n v="2.70072"/>
    <n v="0"/>
    <n v="0.74756776388828072"/>
    <n v="0.25243223611171928"/>
    <x v="0"/>
    <x v="0"/>
    <m/>
    <m/>
    <m/>
    <m/>
    <m/>
    <m/>
    <n v="18.1688364"/>
    <m/>
    <m/>
    <m/>
    <m/>
    <m/>
    <m/>
    <m/>
    <m/>
    <m/>
    <m/>
    <m/>
    <s v="568012"/>
    <s v="6233361"/>
    <n v="18.1688364"/>
    <n v="0"/>
    <n v="0"/>
  </r>
  <r>
    <n v="1097"/>
    <x v="667"/>
    <s v=""/>
    <x v="1606"/>
    <n v="2018"/>
    <n v="73731410"/>
    <x v="299"/>
    <x v="665"/>
    <x v="653"/>
    <n v="5672"/>
    <s v="Broby"/>
    <n v="430"/>
    <n v="777"/>
    <x v="266"/>
    <n v="1"/>
    <s v="DC"/>
    <s v="Decentralt værk"/>
    <n v="353000"/>
    <n v="350030"/>
    <x v="833"/>
    <x v="1"/>
    <s v="kvt"/>
    <d v="1994-05-20T00:00:00"/>
    <m/>
    <n v="7.1"/>
    <n v="3.07"/>
    <n v="3.8"/>
    <x v="3495"/>
    <n v="0.50471999999999995"/>
    <n v="0.50471999999999995"/>
    <n v="0.43740000000000001"/>
    <n v="0.43740000000000001"/>
    <n v="0.19855207105954861"/>
    <n v="0.80144792894045136"/>
    <n v="0"/>
    <x v="1"/>
    <x v="0"/>
    <m/>
    <m/>
    <m/>
    <m/>
    <m/>
    <m/>
    <n v="1.2710016"/>
    <m/>
    <m/>
    <m/>
    <m/>
    <m/>
    <m/>
    <m/>
    <m/>
    <m/>
    <m/>
    <m/>
    <s v="581931,24"/>
    <s v="6125294,49"/>
    <n v="1.2710016"/>
    <n v="0"/>
    <n v="0"/>
  </r>
  <r>
    <n v="1097"/>
    <x v="667"/>
    <s v=""/>
    <x v="1607"/>
    <n v="2018"/>
    <n v="73731410"/>
    <x v="299"/>
    <x v="665"/>
    <x v="653"/>
    <n v="5672"/>
    <s v="Broby"/>
    <n v="430"/>
    <n v="777"/>
    <x v="266"/>
    <n v="1"/>
    <s v="DC"/>
    <s v="Decentralt værk"/>
    <n v="353000"/>
    <n v="350030"/>
    <x v="834"/>
    <x v="1"/>
    <s v="kvt"/>
    <d v="1997-04-09T00:00:00"/>
    <m/>
    <n v="6.7"/>
    <n v="2.8"/>
    <n v="3.4"/>
    <x v="3496"/>
    <n v="0.30815999999999999"/>
    <n v="0.30815999999999999"/>
    <n v="0.26568000000000003"/>
    <n v="0.26568000000000003"/>
    <n v="0.22277047354340382"/>
    <n v="0.77722952645659615"/>
    <n v="0"/>
    <x v="0"/>
    <x v="0"/>
    <m/>
    <m/>
    <m/>
    <m/>
    <m/>
    <m/>
    <n v="0.69165359999999998"/>
    <m/>
    <m/>
    <m/>
    <m/>
    <m/>
    <m/>
    <m/>
    <m/>
    <m/>
    <m/>
    <m/>
    <s v="581931,24"/>
    <s v="6125294,49"/>
    <n v="0.69165359999999998"/>
    <n v="0"/>
    <n v="0"/>
  </r>
  <r>
    <n v="1097"/>
    <x v="667"/>
    <s v=""/>
    <x v="1608"/>
    <n v="2018"/>
    <n v="73731410"/>
    <x v="299"/>
    <x v="665"/>
    <x v="653"/>
    <n v="5672"/>
    <s v="Broby"/>
    <n v="430"/>
    <n v="777"/>
    <x v="266"/>
    <n v="1"/>
    <s v="DC"/>
    <s v="Decentralt værk"/>
    <n v="353000"/>
    <n v="350030"/>
    <x v="828"/>
    <x v="1"/>
    <s v="kvt"/>
    <d v="2000-03-30T00:00:00"/>
    <m/>
    <n v="6.7"/>
    <n v="2.8"/>
    <n v="3.4"/>
    <x v="3497"/>
    <n v="0.42192000000000002"/>
    <n v="0.42192000000000002"/>
    <n v="0.36575999999999997"/>
    <n v="0.36575999999999997"/>
    <n v="0.21286101919018371"/>
    <n v="0.78713898080981626"/>
    <n v="0"/>
    <x v="0"/>
    <x v="0"/>
    <m/>
    <m/>
    <m/>
    <m/>
    <m/>
    <m/>
    <n v="0.99106919999999998"/>
    <m/>
    <m/>
    <m/>
    <m/>
    <m/>
    <m/>
    <m/>
    <m/>
    <m/>
    <m/>
    <m/>
    <s v="581931,24"/>
    <s v="6125294,49"/>
    <n v="0.99106919999999998"/>
    <n v="0"/>
    <n v="0"/>
  </r>
  <r>
    <n v="1097"/>
    <x v="667"/>
    <s v=""/>
    <x v="1609"/>
    <n v="2018"/>
    <n v="73731410"/>
    <x v="299"/>
    <x v="665"/>
    <x v="653"/>
    <n v="5672"/>
    <s v="Broby"/>
    <n v="430"/>
    <n v="777"/>
    <x v="266"/>
    <n v="1"/>
    <s v="DC"/>
    <s v="Decentralt værk"/>
    <n v="353000"/>
    <n v="350030"/>
    <x v="546"/>
    <x v="0"/>
    <s v="fvv"/>
    <d v="1984-01-01T00:00:00"/>
    <m/>
    <n v="11"/>
    <n v="0"/>
    <n v="10"/>
    <x v="3498"/>
    <n v="94.14"/>
    <n v="94.14"/>
    <n v="0"/>
    <n v="0"/>
    <n v="1"/>
    <n v="0"/>
    <n v="0"/>
    <x v="17"/>
    <x v="0"/>
    <m/>
    <m/>
    <m/>
    <m/>
    <m/>
    <m/>
    <m/>
    <m/>
    <m/>
    <m/>
    <m/>
    <m/>
    <m/>
    <m/>
    <m/>
    <m/>
    <m/>
    <m/>
    <s v="581931,24"/>
    <s v="6125294,49"/>
    <n v="110.081"/>
    <n v="0"/>
    <n v="0"/>
  </r>
  <r>
    <n v="1097"/>
    <x v="667"/>
    <s v=""/>
    <x v="1610"/>
    <n v="2018"/>
    <n v="73731410"/>
    <x v="299"/>
    <x v="665"/>
    <x v="653"/>
    <n v="5672"/>
    <s v="Broby"/>
    <n v="430"/>
    <n v="777"/>
    <x v="266"/>
    <n v="1"/>
    <s v="DC"/>
    <s v="Decentralt værk"/>
    <n v="353000"/>
    <n v="350030"/>
    <x v="2"/>
    <x v="0"/>
    <s v="fvv"/>
    <d v="1989-01-01T00:00:00"/>
    <m/>
    <n v="3.7"/>
    <n v="0"/>
    <n v="4.0999999999999996"/>
    <x v="3499"/>
    <n v="4.6403999999999996"/>
    <n v="4.6403999999999996"/>
    <n v="0"/>
    <n v="0"/>
    <n v="1"/>
    <n v="0"/>
    <n v="0"/>
    <x v="0"/>
    <x v="0"/>
    <m/>
    <m/>
    <m/>
    <m/>
    <m/>
    <m/>
    <n v="4.0861260000000001"/>
    <m/>
    <m/>
    <m/>
    <m/>
    <m/>
    <m/>
    <m/>
    <m/>
    <m/>
    <m/>
    <m/>
    <s v="581931,24"/>
    <s v="6125294,49"/>
    <n v="4.0861260000000001"/>
    <n v="0"/>
    <n v="0"/>
  </r>
  <r>
    <n v="1101"/>
    <x v="668"/>
    <s v=""/>
    <x v="1611"/>
    <n v="2018"/>
    <n v="18429772"/>
    <x v="300"/>
    <x v="666"/>
    <x v="654"/>
    <n v="6230"/>
    <s v="Rødekro"/>
    <n v="580"/>
    <n v="396"/>
    <x v="267"/>
    <m/>
    <s v="DC"/>
    <s v="Decentralt værk"/>
    <n v="353000"/>
    <n v="350030"/>
    <x v="1"/>
    <x v="1"/>
    <s v="kvt"/>
    <d v="1995-09-01T00:00:00"/>
    <m/>
    <n v="2.4"/>
    <n v="0.92"/>
    <n v="1.25"/>
    <x v="3500"/>
    <n v="3.5999999999999998E-6"/>
    <n v="-0.1008"/>
    <n v="3.5999999999999998E-6"/>
    <n v="0"/>
    <n v="2.2727272727272724E-2"/>
    <n v="0.97727272727272729"/>
    <n v="0"/>
    <x v="0"/>
    <x v="0"/>
    <m/>
    <m/>
    <m/>
    <m/>
    <m/>
    <m/>
    <n v="7.9200000000000001E-5"/>
    <m/>
    <m/>
    <m/>
    <m/>
    <m/>
    <m/>
    <m/>
    <m/>
    <m/>
    <m/>
    <m/>
    <s v="513725"/>
    <s v="6103640"/>
    <n v="7.9200000000000001E-5"/>
    <n v="0"/>
    <n v="0"/>
  </r>
  <r>
    <n v="1101"/>
    <x v="668"/>
    <s v=""/>
    <x v="1612"/>
    <n v="2018"/>
    <n v="18429772"/>
    <x v="300"/>
    <x v="666"/>
    <x v="654"/>
    <n v="6230"/>
    <s v="Rødekro"/>
    <n v="580"/>
    <n v="396"/>
    <x v="267"/>
    <m/>
    <s v="DC"/>
    <s v="Decentralt værk"/>
    <n v="353000"/>
    <n v="350030"/>
    <x v="2"/>
    <x v="0"/>
    <s v="fvv"/>
    <d v="1995-09-01T00:00:00"/>
    <m/>
    <n v="1.5"/>
    <n v="0"/>
    <n v="1.38"/>
    <x v="3501"/>
    <n v="0.64778400000000003"/>
    <n v="0.54676800000000003"/>
    <n v="0"/>
    <n v="0"/>
    <n v="1"/>
    <n v="0"/>
    <n v="0"/>
    <x v="0"/>
    <x v="0"/>
    <m/>
    <m/>
    <m/>
    <m/>
    <m/>
    <m/>
    <n v="0.65304359999999995"/>
    <m/>
    <m/>
    <m/>
    <m/>
    <m/>
    <m/>
    <m/>
    <m/>
    <m/>
    <m/>
    <m/>
    <s v="513725"/>
    <s v="6103640"/>
    <n v="0.65304359999999995"/>
    <n v="0"/>
    <n v="0"/>
  </r>
  <r>
    <n v="1101"/>
    <x v="668"/>
    <s v=""/>
    <x v="1613"/>
    <n v="2018"/>
    <n v="18429772"/>
    <x v="300"/>
    <x v="666"/>
    <x v="654"/>
    <n v="6230"/>
    <s v="Rødekro"/>
    <n v="580"/>
    <n v="396"/>
    <x v="267"/>
    <m/>
    <s v="DC"/>
    <s v="Decentralt værk"/>
    <n v="353000"/>
    <n v="350030"/>
    <x v="704"/>
    <x v="0"/>
    <s v="fvv"/>
    <d v="2016-02-19T00:00:00"/>
    <m/>
    <n v="0.99399999999999999"/>
    <n v="0"/>
    <n v="0.88900000000000001"/>
    <x v="3502"/>
    <n v="19.165320000000001"/>
    <n v="19.158443999999999"/>
    <n v="0"/>
    <n v="0"/>
    <n v="1"/>
    <n v="0"/>
    <n v="0"/>
    <x v="0"/>
    <x v="0"/>
    <m/>
    <m/>
    <m/>
    <m/>
    <m/>
    <m/>
    <m/>
    <m/>
    <m/>
    <m/>
    <m/>
    <n v="21.261328799999998"/>
    <m/>
    <m/>
    <m/>
    <m/>
    <m/>
    <m/>
    <s v="513725"/>
    <s v="6103640"/>
    <n v="0"/>
    <n v="21.261328799999998"/>
    <n v="0"/>
  </r>
  <r>
    <n v="1101"/>
    <x v="669"/>
    <s v=""/>
    <x v="1614"/>
    <n v="2018"/>
    <n v="18429772"/>
    <x v="300"/>
    <x v="667"/>
    <x v="655"/>
    <n v="6230"/>
    <s v="Rødekro"/>
    <n v="580"/>
    <n v="397"/>
    <x v="268"/>
    <m/>
    <s v="DC"/>
    <s v="Decentralt værk"/>
    <n v="353000"/>
    <n v="350030"/>
    <x v="1"/>
    <x v="1"/>
    <s v="kvt"/>
    <d v="1995-09-01T00:00:00"/>
    <m/>
    <n v="2.4"/>
    <n v="0.92"/>
    <n v="1.25"/>
    <x v="3503"/>
    <n v="1.44E-2"/>
    <n v="-9.3600000000000003E-2"/>
    <n v="1.44E-2"/>
    <n v="1.44E-2"/>
    <n v="0.17635129177321224"/>
    <n v="0.82364870822678782"/>
    <n v="0"/>
    <x v="0"/>
    <x v="0"/>
    <m/>
    <m/>
    <m/>
    <m/>
    <m/>
    <m/>
    <n v="4.0827599999999999E-2"/>
    <m/>
    <m/>
    <m/>
    <m/>
    <m/>
    <m/>
    <m/>
    <m/>
    <m/>
    <m/>
    <m/>
    <s v="527482"/>
    <s v="6107902"/>
    <n v="4.0827599999999999E-2"/>
    <n v="0"/>
    <n v="0"/>
  </r>
  <r>
    <n v="1101"/>
    <x v="669"/>
    <s v=""/>
    <x v="1615"/>
    <n v="2018"/>
    <n v="18429772"/>
    <x v="300"/>
    <x v="667"/>
    <x v="655"/>
    <n v="6230"/>
    <s v="Rødekro"/>
    <n v="580"/>
    <n v="397"/>
    <x v="268"/>
    <m/>
    <s v="DC"/>
    <s v="Decentralt værk"/>
    <n v="353000"/>
    <n v="350030"/>
    <x v="2"/>
    <x v="0"/>
    <s v="fvv"/>
    <d v="1995-09-01T00:00:00"/>
    <m/>
    <n v="1.5"/>
    <n v="0"/>
    <n v="1.38"/>
    <x v="3504"/>
    <n v="1.164312"/>
    <n v="1.0483560000000001"/>
    <n v="0"/>
    <n v="0"/>
    <n v="1"/>
    <n v="0"/>
    <n v="0"/>
    <x v="0"/>
    <x v="0"/>
    <m/>
    <m/>
    <m/>
    <m/>
    <m/>
    <m/>
    <n v="1.1754072000000002"/>
    <m/>
    <m/>
    <m/>
    <m/>
    <m/>
    <m/>
    <m/>
    <m/>
    <m/>
    <m/>
    <m/>
    <s v="527482"/>
    <s v="6107902"/>
    <n v="1.1754072000000002"/>
    <n v="0"/>
    <n v="0"/>
  </r>
  <r>
    <n v="1101"/>
    <x v="669"/>
    <s v=""/>
    <x v="1616"/>
    <n v="2018"/>
    <n v="18429772"/>
    <x v="300"/>
    <x v="667"/>
    <x v="655"/>
    <n v="6230"/>
    <s v="Rødekro"/>
    <n v="580"/>
    <n v="397"/>
    <x v="268"/>
    <m/>
    <s v="DC"/>
    <s v="Decentralt værk"/>
    <n v="353000"/>
    <n v="350030"/>
    <x v="704"/>
    <x v="0"/>
    <s v="fvv"/>
    <d v="2016-04-29T00:00:00"/>
    <m/>
    <n v="0.99399999999999999"/>
    <n v="0"/>
    <n v="0.88900000000000001"/>
    <x v="3505"/>
    <n v="20.139479999999999"/>
    <n v="20.136095999999998"/>
    <n v="0"/>
    <n v="0"/>
    <n v="1"/>
    <n v="0"/>
    <n v="0"/>
    <x v="0"/>
    <x v="0"/>
    <m/>
    <m/>
    <m/>
    <m/>
    <m/>
    <m/>
    <m/>
    <m/>
    <m/>
    <m/>
    <m/>
    <n v="20.102410899999999"/>
    <m/>
    <m/>
    <m/>
    <m/>
    <m/>
    <m/>
    <s v="527482"/>
    <s v="6107902"/>
    <n v="0"/>
    <n v="20.102410899999999"/>
    <n v="0"/>
  </r>
  <r>
    <n v="1101"/>
    <x v="670"/>
    <s v=""/>
    <x v="1617"/>
    <n v="2018"/>
    <n v="18429772"/>
    <x v="300"/>
    <x v="668"/>
    <x v="656"/>
    <n v="6230"/>
    <s v="Rødekro"/>
    <n v="580"/>
    <n v="398"/>
    <x v="269"/>
    <m/>
    <s v="DC"/>
    <s v="Decentralt værk"/>
    <n v="353000"/>
    <n v="350030"/>
    <x v="1"/>
    <x v="1"/>
    <s v="kvt"/>
    <d v="1995-09-01T00:00:00"/>
    <m/>
    <n v="1.9"/>
    <n v="0.74"/>
    <n v="0.98"/>
    <x v="21"/>
    <n v="0"/>
    <n v="-0.1008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21670,3"/>
    <s v="6109202,64"/>
    <n v="0"/>
    <n v="0"/>
    <n v="0"/>
  </r>
  <r>
    <n v="1101"/>
    <x v="670"/>
    <s v=""/>
    <x v="1618"/>
    <n v="2018"/>
    <n v="18429772"/>
    <x v="300"/>
    <x v="668"/>
    <x v="656"/>
    <n v="6230"/>
    <s v="Rødekro"/>
    <n v="580"/>
    <n v="398"/>
    <x v="269"/>
    <m/>
    <s v="DC"/>
    <s v="Decentralt værk"/>
    <n v="353000"/>
    <n v="350030"/>
    <x v="2"/>
    <x v="0"/>
    <s v="fvv"/>
    <d v="1995-09-01T00:00:00"/>
    <m/>
    <n v="1.6"/>
    <n v="0"/>
    <n v="1.5"/>
    <x v="3506"/>
    <n v="0.22651199999999999"/>
    <n v="0.12736800000000001"/>
    <n v="0"/>
    <n v="0"/>
    <n v="1"/>
    <n v="0"/>
    <n v="0"/>
    <x v="0"/>
    <x v="0"/>
    <m/>
    <m/>
    <m/>
    <m/>
    <m/>
    <m/>
    <n v="0.21146399999999999"/>
    <m/>
    <m/>
    <m/>
    <m/>
    <m/>
    <m/>
    <m/>
    <m/>
    <m/>
    <m/>
    <m/>
    <s v="521670,3"/>
    <s v="6109202,64"/>
    <n v="0.21146399999999999"/>
    <n v="0"/>
    <n v="0"/>
  </r>
  <r>
    <n v="1101"/>
    <x v="670"/>
    <s v=""/>
    <x v="1619"/>
    <n v="2018"/>
    <n v="18429772"/>
    <x v="300"/>
    <x v="668"/>
    <x v="656"/>
    <n v="6230"/>
    <s v="Rødekro"/>
    <n v="580"/>
    <n v="398"/>
    <x v="269"/>
    <m/>
    <s v="DC"/>
    <s v="Decentralt værk"/>
    <n v="353000"/>
    <n v="350030"/>
    <x v="704"/>
    <x v="0"/>
    <s v="fvv"/>
    <d v="2016-06-01T00:00:00"/>
    <m/>
    <n v="0.86"/>
    <n v="0"/>
    <n v="0.8"/>
    <x v="3507"/>
    <n v="10.54584"/>
    <n v="10.533239999999999"/>
    <n v="0"/>
    <n v="0"/>
    <n v="1"/>
    <n v="0"/>
    <n v="0"/>
    <x v="0"/>
    <x v="0"/>
    <m/>
    <m/>
    <m/>
    <m/>
    <m/>
    <m/>
    <m/>
    <m/>
    <m/>
    <m/>
    <m/>
    <n v="12.037212248039101"/>
    <n v="0"/>
    <m/>
    <m/>
    <m/>
    <m/>
    <m/>
    <s v="521670,3"/>
    <s v="6109202,64"/>
    <n v="0"/>
    <n v="12.037212248039101"/>
    <n v="0"/>
  </r>
  <r>
    <n v="1102"/>
    <x v="671"/>
    <s v=""/>
    <x v="1620"/>
    <n v="2018"/>
    <n v="17414003"/>
    <x v="301"/>
    <x v="669"/>
    <x v="657"/>
    <n v="5000"/>
    <s v="Odense C"/>
    <n v="461"/>
    <n v="79"/>
    <x v="21"/>
    <m/>
    <s v="ER"/>
    <s v="Erhvervsværk"/>
    <n v="370000"/>
    <n v="370000"/>
    <x v="835"/>
    <x v="0"/>
    <s v="pvp"/>
    <d v="1980-01-01T00:00:00"/>
    <m/>
    <n v="0.92"/>
    <n v="0"/>
    <n v="0.94"/>
    <x v="3508"/>
    <n v="1.1659999999999999"/>
    <n v="0"/>
    <n v="0"/>
    <n v="0"/>
    <n v="0"/>
    <n v="0"/>
    <n v="1"/>
    <x v="0"/>
    <x v="0"/>
    <m/>
    <m/>
    <m/>
    <m/>
    <m/>
    <m/>
    <m/>
    <m/>
    <n v="1.165548"/>
    <m/>
    <m/>
    <m/>
    <m/>
    <m/>
    <m/>
    <m/>
    <m/>
    <m/>
    <s v="590064"/>
    <s v="6140312"/>
    <n v="0"/>
    <n v="1.165548"/>
    <n v="0"/>
  </r>
  <r>
    <n v="1102"/>
    <x v="671"/>
    <s v=""/>
    <x v="1621"/>
    <n v="2018"/>
    <n v="17414003"/>
    <x v="301"/>
    <x v="669"/>
    <x v="657"/>
    <n v="5000"/>
    <s v="Odense C"/>
    <n v="461"/>
    <n v="79"/>
    <x v="21"/>
    <m/>
    <s v="ER"/>
    <s v="Erhvervsværk"/>
    <n v="370000"/>
    <n v="370000"/>
    <x v="384"/>
    <x v="1"/>
    <s v="pev"/>
    <d v="2010-01-01T00:00:00"/>
    <m/>
    <n v="2.0299999999999998"/>
    <n v="0.84"/>
    <n v="1.06"/>
    <x v="3509"/>
    <n v="20.792000000000002"/>
    <n v="10.878"/>
    <n v="14.97024"/>
    <n v="14.97024"/>
    <n v="0.15278278291128367"/>
    <n v="0.70797392698185235"/>
    <n v="0.13924329010686398"/>
    <x v="0"/>
    <x v="0"/>
    <m/>
    <m/>
    <m/>
    <m/>
    <m/>
    <m/>
    <m/>
    <m/>
    <n v="35.599561000000001"/>
    <m/>
    <m/>
    <m/>
    <m/>
    <m/>
    <m/>
    <m/>
    <m/>
    <m/>
    <s v="590064"/>
    <s v="6140312"/>
    <n v="0"/>
    <n v="35.599561000000001"/>
    <n v="0"/>
  </r>
  <r>
    <n v="1102"/>
    <x v="671"/>
    <s v=""/>
    <x v="1622"/>
    <n v="2018"/>
    <n v="17414003"/>
    <x v="301"/>
    <x v="669"/>
    <x v="657"/>
    <n v="5000"/>
    <s v="Odense C"/>
    <n v="461"/>
    <n v="79"/>
    <x v="21"/>
    <m/>
    <s v="ER"/>
    <s v="Erhvervsværk"/>
    <n v="370000"/>
    <n v="370000"/>
    <x v="836"/>
    <x v="1"/>
    <s v="pev"/>
    <d v="2013-10-28T00:00:00"/>
    <m/>
    <n v="2.2149999999999999"/>
    <n v="0.88600000000000001"/>
    <n v="1.22"/>
    <x v="3510"/>
    <n v="26.154"/>
    <n v="14.175000000000001"/>
    <n v="18.745920000000002"/>
    <n v="18.745920000000002"/>
    <n v="0.15278618955123544"/>
    <n v="0.71809735438991096"/>
    <n v="0.12911645605885361"/>
    <x v="0"/>
    <x v="0"/>
    <m/>
    <m/>
    <m/>
    <m/>
    <m/>
    <m/>
    <m/>
    <m/>
    <n v="46.388355000000004"/>
    <m/>
    <m/>
    <m/>
    <m/>
    <m/>
    <m/>
    <m/>
    <m/>
    <m/>
    <s v="590064"/>
    <s v="6140312"/>
    <n v="0"/>
    <n v="46.388355000000004"/>
    <n v="0"/>
  </r>
  <r>
    <n v="1104"/>
    <x v="672"/>
    <s v=""/>
    <x v="1623"/>
    <n v="2018"/>
    <n v="67037111"/>
    <x v="302"/>
    <x v="670"/>
    <x v="658"/>
    <n v="6630"/>
    <s v="Rødding"/>
    <n v="575"/>
    <n v="110"/>
    <x v="270"/>
    <m/>
    <s v="FJ"/>
    <s v="Fjernvarmeværk"/>
    <n v="353000"/>
    <n v="350030"/>
    <x v="837"/>
    <x v="0"/>
    <s v="fvv"/>
    <d v="1982-01-01T00:00:00"/>
    <m/>
    <n v="3.5"/>
    <n v="0"/>
    <n v="3.5"/>
    <x v="21"/>
    <n v="0"/>
    <n v="0"/>
    <n v="0"/>
    <n v="0"/>
    <n v="1"/>
    <n v="0"/>
    <n v="0"/>
    <x v="0"/>
    <x v="0"/>
    <m/>
    <m/>
    <m/>
    <m/>
    <m/>
    <m/>
    <m/>
    <m/>
    <m/>
    <m/>
    <m/>
    <m/>
    <n v="0"/>
    <m/>
    <m/>
    <m/>
    <m/>
    <m/>
    <s v="503576"/>
    <s v="6136606"/>
    <n v="0"/>
    <n v="0"/>
    <n v="0"/>
  </r>
  <r>
    <n v="1104"/>
    <x v="672"/>
    <s v=""/>
    <x v="1624"/>
    <n v="2018"/>
    <n v="67037111"/>
    <x v="302"/>
    <x v="670"/>
    <x v="658"/>
    <n v="6630"/>
    <s v="Rødding"/>
    <n v="575"/>
    <n v="110"/>
    <x v="270"/>
    <m/>
    <s v="FJ"/>
    <s v="Fjernvarmeværk"/>
    <n v="353000"/>
    <n v="350030"/>
    <x v="838"/>
    <x v="0"/>
    <s v="fvv"/>
    <d v="1982-01-01T00:00:00"/>
    <m/>
    <n v="4.5"/>
    <n v="0"/>
    <n v="4.5"/>
    <x v="3511"/>
    <n v="3.7656000000000001"/>
    <n v="3.7656000000000001"/>
    <n v="0"/>
    <n v="0"/>
    <n v="1"/>
    <n v="0"/>
    <n v="0"/>
    <x v="0"/>
    <x v="0"/>
    <m/>
    <m/>
    <m/>
    <m/>
    <m/>
    <m/>
    <m/>
    <m/>
    <m/>
    <m/>
    <m/>
    <m/>
    <n v="3.7659400000000001"/>
    <m/>
    <m/>
    <m/>
    <m/>
    <m/>
    <s v="503576"/>
    <s v="6136606"/>
    <n v="0"/>
    <n v="3.7659400000000001"/>
    <n v="0"/>
  </r>
  <r>
    <n v="1104"/>
    <x v="672"/>
    <s v=""/>
    <x v="1625"/>
    <n v="2018"/>
    <n v="67037111"/>
    <x v="302"/>
    <x v="670"/>
    <x v="658"/>
    <n v="6630"/>
    <s v="Rødding"/>
    <n v="575"/>
    <n v="110"/>
    <x v="270"/>
    <m/>
    <s v="FJ"/>
    <s v="Fjernvarmeværk"/>
    <n v="353000"/>
    <n v="350030"/>
    <x v="839"/>
    <x v="0"/>
    <s v="fvv"/>
    <d v="1990-01-01T00:00:00"/>
    <m/>
    <n v="5"/>
    <n v="0"/>
    <n v="5"/>
    <x v="3512"/>
    <n v="0.46800000000000003"/>
    <n v="0.46800000000000003"/>
    <n v="0"/>
    <n v="0"/>
    <n v="1"/>
    <n v="0"/>
    <n v="0"/>
    <x v="0"/>
    <x v="0"/>
    <m/>
    <m/>
    <m/>
    <n v="0.5104301"/>
    <m/>
    <m/>
    <m/>
    <m/>
    <m/>
    <m/>
    <m/>
    <m/>
    <m/>
    <m/>
    <m/>
    <m/>
    <m/>
    <m/>
    <s v="503576"/>
    <s v="6136606"/>
    <n v="0.5104301"/>
    <n v="0"/>
    <n v="0"/>
  </r>
  <r>
    <n v="1104"/>
    <x v="672"/>
    <s v=""/>
    <x v="1626"/>
    <n v="2018"/>
    <n v="67037111"/>
    <x v="302"/>
    <x v="670"/>
    <x v="658"/>
    <n v="6630"/>
    <s v="Rødding"/>
    <n v="575"/>
    <n v="110"/>
    <x v="270"/>
    <m/>
    <s v="FJ"/>
    <s v="Fjernvarmeværk"/>
    <n v="353000"/>
    <n v="350030"/>
    <x v="840"/>
    <x v="0"/>
    <s v="fvv"/>
    <d v="1972-01-01T00:00:00"/>
    <m/>
    <n v="6"/>
    <n v="0"/>
    <n v="6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03576"/>
    <s v="6136606"/>
    <n v="0"/>
    <n v="0"/>
    <n v="0"/>
  </r>
  <r>
    <n v="1104"/>
    <x v="673"/>
    <s v=""/>
    <x v="1627"/>
    <n v="2018"/>
    <n v="67037111"/>
    <x v="302"/>
    <x v="671"/>
    <x v="659"/>
    <n v="6630"/>
    <s v="Rødding"/>
    <n v="575"/>
    <n v="110"/>
    <x v="270"/>
    <m/>
    <s v="FJ"/>
    <s v="Fjernvarmeværk"/>
    <n v="353000"/>
    <n v="350030"/>
    <x v="273"/>
    <x v="0"/>
    <s v="fvv"/>
    <d v="2013-01-01T00:00:00"/>
    <m/>
    <n v="8"/>
    <n v="0"/>
    <n v="8"/>
    <x v="3513"/>
    <n v="114.41160000000001"/>
    <n v="114.41160000000001"/>
    <n v="0"/>
    <n v="0"/>
    <n v="1"/>
    <n v="0"/>
    <n v="0"/>
    <x v="0"/>
    <x v="0"/>
    <m/>
    <m/>
    <m/>
    <m/>
    <m/>
    <m/>
    <m/>
    <m/>
    <m/>
    <n v="114.25319999999999"/>
    <m/>
    <m/>
    <m/>
    <m/>
    <m/>
    <m/>
    <m/>
    <m/>
    <s v="503699,6"/>
    <s v="6136687,8"/>
    <n v="0"/>
    <n v="114.25319999999999"/>
    <n v="0"/>
  </r>
  <r>
    <n v="1110"/>
    <x v="674"/>
    <s v=""/>
    <x v="1628"/>
    <n v="2018"/>
    <n v="70218453"/>
    <x v="303"/>
    <x v="672"/>
    <x v="660"/>
    <n v="4293"/>
    <s v="Dianalund"/>
    <n v="340"/>
    <m/>
    <x v="18"/>
    <m/>
    <s v="LO"/>
    <s v="Lokalt værk"/>
    <n v="682010"/>
    <n v="680023"/>
    <x v="296"/>
    <x v="1"/>
    <s v="pev"/>
    <d v="2008-08-01T00:00:00"/>
    <m/>
    <n v="2.7"/>
    <n v="1.1000000000000001"/>
    <n v="1.3"/>
    <x v="3514"/>
    <n v="1.2869999999999999"/>
    <n v="0"/>
    <n v="1.1455200000000001"/>
    <n v="1.1455200000000001"/>
    <n v="0"/>
    <n v="0.78586864853468275"/>
    <n v="0.21413135146531725"/>
    <x v="0"/>
    <x v="0"/>
    <m/>
    <m/>
    <m/>
    <n v="0"/>
    <m/>
    <m/>
    <n v="3.0051648000000002"/>
    <m/>
    <m/>
    <m/>
    <m/>
    <m/>
    <m/>
    <m/>
    <m/>
    <m/>
    <m/>
    <m/>
    <s v="657476"/>
    <s v="6156705"/>
    <n v="3.0051648000000002"/>
    <n v="0"/>
    <n v="0"/>
  </r>
  <r>
    <n v="1116"/>
    <x v="675"/>
    <s v=""/>
    <x v="1629"/>
    <n v="2018"/>
    <n v="12881517"/>
    <x v="304"/>
    <x v="673"/>
    <x v="661"/>
    <n v="2791"/>
    <s v="Dragør"/>
    <n v="155"/>
    <m/>
    <x v="18"/>
    <m/>
    <s v="LO"/>
    <s v="Lokalt værk"/>
    <n v="871010"/>
    <n v="870000"/>
    <x v="841"/>
    <x v="1"/>
    <s v="pev"/>
    <d v="2008-11-17T00:00:00"/>
    <m/>
    <n v="0.1"/>
    <n v="0.03"/>
    <n v="0.06"/>
    <x v="21"/>
    <n v="0"/>
    <n v="0"/>
    <n v="0"/>
    <n v="0"/>
    <n v="0"/>
    <n v="0"/>
    <n v="1"/>
    <x v="0"/>
    <x v="0"/>
    <m/>
    <m/>
    <m/>
    <m/>
    <m/>
    <m/>
    <n v="0"/>
    <m/>
    <m/>
    <m/>
    <m/>
    <m/>
    <m/>
    <m/>
    <m/>
    <m/>
    <m/>
    <m/>
    <s v="730922"/>
    <s v="6166516"/>
    <n v="0"/>
    <n v="0"/>
    <n v="0"/>
  </r>
  <r>
    <n v="1148"/>
    <x v="676"/>
    <s v=""/>
    <x v="1630"/>
    <n v="2018"/>
    <n v="17310747"/>
    <x v="305"/>
    <x v="674"/>
    <x v="662"/>
    <n v="6400"/>
    <s v="Sønderborg"/>
    <n v="540"/>
    <n v="114"/>
    <x v="168"/>
    <n v="1"/>
    <s v="DC"/>
    <s v="Decentralt værk"/>
    <n v="351100"/>
    <n v="350010"/>
    <x v="842"/>
    <x v="9"/>
    <s v="kvt"/>
    <d v="1996-04-01T00:00:00"/>
    <m/>
    <n v="138"/>
    <n v="58"/>
    <n v="60"/>
    <x v="3515"/>
    <n v="546.98090000000002"/>
    <n v="546.98090000000002"/>
    <n v="140.535"/>
    <n v="108.18648"/>
    <n v="0.35919880653761527"/>
    <n v="0.64080119346238473"/>
    <n v="0"/>
    <x v="0"/>
    <x v="0"/>
    <m/>
    <m/>
    <m/>
    <n v="0"/>
    <m/>
    <m/>
    <n v="0.29731679999999999"/>
    <n v="753.95573999999999"/>
    <m/>
    <n v="8.5550000000000001E-2"/>
    <n v="0"/>
    <n v="7.05159"/>
    <m/>
    <m/>
    <m/>
    <m/>
    <m/>
    <m/>
    <s v="550063,24"/>
    <s v="6087281,87"/>
    <n v="339.57739979999997"/>
    <n v="421.81279699999999"/>
    <n v="0"/>
  </r>
  <r>
    <n v="1151"/>
    <x v="677"/>
    <s v=""/>
    <x v="1631"/>
    <n v="2018"/>
    <n v="19153908"/>
    <x v="306"/>
    <x v="675"/>
    <x v="663"/>
    <n v="4050"/>
    <s v="Skibby"/>
    <n v="250"/>
    <n v="399"/>
    <x v="271"/>
    <m/>
    <s v="DC"/>
    <s v="Decentralt værk"/>
    <n v="351100"/>
    <n v="350010"/>
    <x v="843"/>
    <x v="1"/>
    <s v="kvt"/>
    <d v="1996-06-30T00:00:00"/>
    <m/>
    <n v="2.2799999999999998"/>
    <n v="0.92"/>
    <n v="1.27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689273,11"/>
    <s v="6185248,77"/>
    <n v="0"/>
    <n v="0"/>
    <n v="0"/>
  </r>
  <r>
    <n v="1151"/>
    <x v="677"/>
    <s v=""/>
    <x v="1632"/>
    <n v="2018"/>
    <n v="19153908"/>
    <x v="306"/>
    <x v="675"/>
    <x v="663"/>
    <n v="4050"/>
    <s v="Skibby"/>
    <n v="250"/>
    <n v="399"/>
    <x v="271"/>
    <m/>
    <s v="DC"/>
    <s v="Decentralt værk"/>
    <n v="351100"/>
    <n v="350010"/>
    <x v="844"/>
    <x v="0"/>
    <s v="fvv"/>
    <d v="1996-06-30T00:00:00"/>
    <m/>
    <n v="2.2999999999999998"/>
    <n v="0"/>
    <n v="2.2999999999999998"/>
    <x v="3516"/>
    <n v="5.7997899999999998"/>
    <n v="5.7997899999999998"/>
    <n v="0"/>
    <n v="0"/>
    <n v="1"/>
    <n v="0"/>
    <n v="0"/>
    <x v="0"/>
    <x v="0"/>
    <m/>
    <m/>
    <m/>
    <m/>
    <m/>
    <m/>
    <n v="5.5914012"/>
    <m/>
    <m/>
    <m/>
    <m/>
    <m/>
    <m/>
    <m/>
    <m/>
    <m/>
    <m/>
    <m/>
    <s v="689273,11"/>
    <s v="6185248,77"/>
    <n v="5.5914012"/>
    <n v="0"/>
    <n v="0"/>
  </r>
  <r>
    <n v="1151"/>
    <x v="677"/>
    <s v=""/>
    <x v="1633"/>
    <n v="2018"/>
    <n v="19153908"/>
    <x v="306"/>
    <x v="675"/>
    <x v="663"/>
    <n v="4050"/>
    <s v="Skibby"/>
    <n v="250"/>
    <n v="399"/>
    <x v="271"/>
    <m/>
    <s v="DC"/>
    <s v="Decentralt værk"/>
    <n v="351100"/>
    <n v="350010"/>
    <x v="845"/>
    <x v="3"/>
    <s v="fvv"/>
    <d v="2015-07-01T00:00:00"/>
    <m/>
    <n v="2.6"/>
    <n v="0"/>
    <n v="2.6"/>
    <x v="3517"/>
    <n v="5.6060299999999996"/>
    <n v="5.60459"/>
    <n v="0"/>
    <n v="0"/>
    <n v="1"/>
    <n v="0"/>
    <n v="0"/>
    <x v="0"/>
    <x v="0"/>
    <m/>
    <m/>
    <m/>
    <m/>
    <m/>
    <m/>
    <m/>
    <m/>
    <m/>
    <m/>
    <m/>
    <m/>
    <m/>
    <m/>
    <m/>
    <n v="5.6060299999999996"/>
    <m/>
    <m/>
    <s v="689273,11"/>
    <s v="6185248,77"/>
    <n v="0"/>
    <n v="5.6060299999999996"/>
    <n v="0"/>
  </r>
  <r>
    <n v="1151"/>
    <x v="677"/>
    <s v=""/>
    <x v="1634"/>
    <n v="2018"/>
    <n v="19153908"/>
    <x v="306"/>
    <x v="675"/>
    <x v="663"/>
    <n v="4050"/>
    <s v="Skibby"/>
    <n v="250"/>
    <n v="399"/>
    <x v="271"/>
    <m/>
    <s v="DC"/>
    <s v="Decentralt værk"/>
    <n v="351100"/>
    <n v="350010"/>
    <x v="796"/>
    <x v="0"/>
    <s v="fvv"/>
    <d v="2017-12-01T00:00:00"/>
    <m/>
    <n v="1.2"/>
    <n v="0"/>
    <n v="1.2"/>
    <x v="3518"/>
    <n v="14.38668"/>
    <n v="14.38668"/>
    <n v="0"/>
    <n v="0"/>
    <n v="1"/>
    <n v="0"/>
    <n v="0"/>
    <x v="0"/>
    <x v="0"/>
    <m/>
    <m/>
    <m/>
    <m/>
    <m/>
    <m/>
    <m/>
    <m/>
    <m/>
    <m/>
    <m/>
    <n v="15.420339999999999"/>
    <m/>
    <m/>
    <m/>
    <m/>
    <m/>
    <m/>
    <s v="689273,11"/>
    <s v="6185248,77"/>
    <n v="0"/>
    <n v="15.420339999999999"/>
    <n v="0"/>
  </r>
  <r>
    <n v="1152"/>
    <x v="678"/>
    <s v=""/>
    <x v="1635"/>
    <n v="2018"/>
    <n v="18718685"/>
    <x v="307"/>
    <x v="676"/>
    <x v="664"/>
    <n v="9560"/>
    <s v="Hadsund"/>
    <n v="846"/>
    <n v="291"/>
    <x v="53"/>
    <m/>
    <s v="DC"/>
    <s v="Decentralt værk"/>
    <n v="351100"/>
    <n v="350010"/>
    <x v="14"/>
    <x v="1"/>
    <s v="kvt"/>
    <d v="1996-01-01T00:00:00"/>
    <m/>
    <n v="2.2799999999999998"/>
    <n v="0.92"/>
    <n v="1.24"/>
    <x v="3519"/>
    <n v="1.5274799999999999"/>
    <n v="1.5274799999999999"/>
    <n v="1.05948"/>
    <n v="1.0204632"/>
    <n v="0.27194534174229607"/>
    <n v="0.72805465825770388"/>
    <n v="0"/>
    <x v="0"/>
    <x v="0"/>
    <m/>
    <m/>
    <m/>
    <m/>
    <m/>
    <m/>
    <n v="2.8084319999999998"/>
    <m/>
    <m/>
    <m/>
    <m/>
    <m/>
    <m/>
    <m/>
    <m/>
    <m/>
    <m/>
    <m/>
    <s v="571756,85"/>
    <s v="6292739,38"/>
    <n v="2.8084319999999998"/>
    <n v="0"/>
    <n v="0"/>
  </r>
  <r>
    <n v="1152"/>
    <x v="678"/>
    <s v=""/>
    <x v="1636"/>
    <n v="2018"/>
    <n v="18718685"/>
    <x v="307"/>
    <x v="676"/>
    <x v="664"/>
    <n v="9560"/>
    <s v="Hadsund"/>
    <n v="846"/>
    <n v="291"/>
    <x v="53"/>
    <m/>
    <s v="DC"/>
    <s v="Decentralt værk"/>
    <n v="351100"/>
    <n v="350010"/>
    <x v="15"/>
    <x v="1"/>
    <s v="kvt"/>
    <d v="1996-01-01T00:00:00"/>
    <m/>
    <n v="2.2799999999999998"/>
    <n v="0.92"/>
    <n v="1.24"/>
    <x v="3520"/>
    <n v="1.4162399999999999"/>
    <n v="1.4162399999999999"/>
    <n v="0.91691999999999996"/>
    <n v="0.90132120000000004"/>
    <n v="0.28546963891791477"/>
    <n v="0.71453036108208523"/>
    <n v="0"/>
    <x v="0"/>
    <x v="0"/>
    <m/>
    <m/>
    <m/>
    <m/>
    <m/>
    <m/>
    <n v="2.4805440000000001"/>
    <m/>
    <m/>
    <m/>
    <m/>
    <m/>
    <m/>
    <m/>
    <m/>
    <m/>
    <m/>
    <m/>
    <s v="571756,85"/>
    <s v="6292739,38"/>
    <n v="2.4805440000000001"/>
    <n v="0"/>
    <n v="0"/>
  </r>
  <r>
    <n v="1152"/>
    <x v="678"/>
    <s v=""/>
    <x v="1637"/>
    <n v="2018"/>
    <n v="18718685"/>
    <x v="307"/>
    <x v="676"/>
    <x v="664"/>
    <n v="9560"/>
    <s v="Hadsund"/>
    <n v="846"/>
    <n v="291"/>
    <x v="53"/>
    <m/>
    <s v="DC"/>
    <s v="Decentralt værk"/>
    <n v="351100"/>
    <n v="350010"/>
    <x v="200"/>
    <x v="1"/>
    <s v="kvt"/>
    <d v="1996-01-01T00:00:00"/>
    <m/>
    <n v="2.2799999999999998"/>
    <n v="0.92"/>
    <n v="1.24"/>
    <x v="3521"/>
    <n v="1.49868"/>
    <n v="1.49868"/>
    <n v="0.98531999999999997"/>
    <n v="0.95628959999999996"/>
    <n v="0.28472355210242661"/>
    <n v="0.71527644789757339"/>
    <n v="0"/>
    <x v="0"/>
    <x v="0"/>
    <m/>
    <m/>
    <m/>
    <m/>
    <m/>
    <m/>
    <n v="2.6318159999999997"/>
    <m/>
    <m/>
    <m/>
    <m/>
    <m/>
    <m/>
    <m/>
    <m/>
    <m/>
    <m/>
    <m/>
    <s v="571756,85"/>
    <s v="6292739,38"/>
    <n v="2.6318159999999997"/>
    <n v="0"/>
    <n v="0"/>
  </r>
  <r>
    <n v="1152"/>
    <x v="678"/>
    <s v=""/>
    <x v="1638"/>
    <n v="2018"/>
    <n v="18718685"/>
    <x v="307"/>
    <x v="676"/>
    <x v="664"/>
    <n v="9560"/>
    <s v="Hadsund"/>
    <n v="846"/>
    <n v="291"/>
    <x v="53"/>
    <m/>
    <s v="DC"/>
    <s v="Decentralt værk"/>
    <n v="351100"/>
    <n v="350010"/>
    <x v="846"/>
    <x v="0"/>
    <s v="fvv"/>
    <d v="2012-01-01T00:00:00"/>
    <m/>
    <n v="4.07"/>
    <n v="0"/>
    <n v="4.22"/>
    <x v="3522"/>
    <n v="9.40212"/>
    <n v="9.40212"/>
    <n v="0"/>
    <n v="0"/>
    <n v="1"/>
    <n v="0"/>
    <n v="0"/>
    <x v="0"/>
    <x v="0"/>
    <m/>
    <m/>
    <m/>
    <m/>
    <m/>
    <m/>
    <n v="9.0016344000000004"/>
    <m/>
    <m/>
    <m/>
    <m/>
    <m/>
    <m/>
    <m/>
    <m/>
    <m/>
    <m/>
    <m/>
    <s v="571756,85"/>
    <s v="6292739,38"/>
    <n v="9.0016344000000004"/>
    <n v="0"/>
    <n v="0"/>
  </r>
  <r>
    <n v="1152"/>
    <x v="678"/>
    <s v=""/>
    <x v="1639"/>
    <n v="2018"/>
    <n v="18718685"/>
    <x v="307"/>
    <x v="676"/>
    <x v="664"/>
    <n v="9560"/>
    <s v="Hadsund"/>
    <n v="846"/>
    <n v="291"/>
    <x v="53"/>
    <m/>
    <s v="DC"/>
    <s v="Decentralt værk"/>
    <n v="351100"/>
    <n v="350010"/>
    <x v="847"/>
    <x v="3"/>
    <s v="fvv"/>
    <d v="2016-08-30T00:00:00"/>
    <m/>
    <n v="4"/>
    <n v="0"/>
    <n v="4"/>
    <x v="3523"/>
    <n v="9.5561640000000008"/>
    <n v="9.5050439999999998"/>
    <n v="0"/>
    <n v="0"/>
    <n v="1"/>
    <n v="0"/>
    <n v="0"/>
    <x v="0"/>
    <x v="0"/>
    <m/>
    <m/>
    <m/>
    <m/>
    <m/>
    <m/>
    <m/>
    <m/>
    <m/>
    <m/>
    <m/>
    <m/>
    <m/>
    <m/>
    <m/>
    <n v="9.5561640000000008"/>
    <m/>
    <m/>
    <s v="571756,85"/>
    <s v="6292739,38"/>
    <n v="0"/>
    <n v="9.5561640000000008"/>
    <n v="0"/>
  </r>
  <r>
    <n v="1156"/>
    <x v="680"/>
    <s v=""/>
    <x v="1642"/>
    <n v="2018"/>
    <n v="18474492"/>
    <x v="309"/>
    <x v="678"/>
    <x v="666"/>
    <n v="7884"/>
    <s v="Fur"/>
    <n v="779"/>
    <n v="405"/>
    <x v="273"/>
    <m/>
    <s v="DC"/>
    <s v="Decentralt værk"/>
    <n v="351100"/>
    <n v="350010"/>
    <x v="75"/>
    <x v="1"/>
    <s v="kvt"/>
    <d v="1995-01-01T00:00:00"/>
    <m/>
    <n v="2.2999999999999998"/>
    <n v="1"/>
    <n v="1.3"/>
    <x v="3524"/>
    <n v="3.5999999999999997E-2"/>
    <n v="3.5999999999999997E-2"/>
    <n v="3.2399999999999998E-2"/>
    <n v="3.2399999999999998E-2"/>
    <n v="0.23038289637377318"/>
    <n v="0.76961710362622682"/>
    <n v="0"/>
    <x v="0"/>
    <x v="0"/>
    <m/>
    <m/>
    <m/>
    <m/>
    <m/>
    <m/>
    <n v="7.81308E-2"/>
    <m/>
    <m/>
    <m/>
    <m/>
    <m/>
    <m/>
    <m/>
    <m/>
    <m/>
    <m/>
    <m/>
    <s v="500385,73"/>
    <s v="6297379,52"/>
    <n v="7.81308E-2"/>
    <n v="0"/>
    <n v="0"/>
  </r>
  <r>
    <n v="1156"/>
    <x v="680"/>
    <s v=""/>
    <x v="1643"/>
    <n v="2018"/>
    <n v="18474492"/>
    <x v="309"/>
    <x v="678"/>
    <x v="666"/>
    <n v="7884"/>
    <s v="Fur"/>
    <n v="779"/>
    <n v="405"/>
    <x v="273"/>
    <m/>
    <s v="DC"/>
    <s v="Decentralt værk"/>
    <n v="351100"/>
    <n v="350010"/>
    <x v="56"/>
    <x v="0"/>
    <s v="fvv"/>
    <d v="1995-01-01T00:00:00"/>
    <m/>
    <n v="2.78"/>
    <n v="0"/>
    <n v="2.5"/>
    <x v="3525"/>
    <n v="1.89"/>
    <n v="1.89"/>
    <n v="0"/>
    <n v="0"/>
    <n v="1"/>
    <n v="0"/>
    <n v="0"/>
    <x v="0"/>
    <x v="0"/>
    <m/>
    <m/>
    <m/>
    <m/>
    <m/>
    <m/>
    <n v="1.9846728"/>
    <m/>
    <m/>
    <m/>
    <m/>
    <m/>
    <m/>
    <m/>
    <m/>
    <m/>
    <m/>
    <m/>
    <s v="500385,73"/>
    <s v="6297379,52"/>
    <n v="1.9846728"/>
    <n v="0"/>
    <n v="0"/>
  </r>
  <r>
    <n v="1158"/>
    <x v="681"/>
    <s v=""/>
    <x v="1644"/>
    <n v="2018"/>
    <n v="19146847"/>
    <x v="310"/>
    <x v="679"/>
    <x v="667"/>
    <n v="5250"/>
    <s v="Odense SV"/>
    <n v="461"/>
    <m/>
    <x v="18"/>
    <n v="1"/>
    <s v="ER"/>
    <s v="Erhvervsværk"/>
    <n v="11300"/>
    <n v="10000"/>
    <x v="14"/>
    <x v="1"/>
    <s v="pev"/>
    <d v="2012-01-01T00:00:00"/>
    <m/>
    <n v="7.3"/>
    <n v="3.0470000000000002"/>
    <n v="4"/>
    <x v="3526"/>
    <n v="48.614400000000003"/>
    <n v="0"/>
    <n v="37.724400000000003"/>
    <n v="17.704799999999999"/>
    <n v="0"/>
    <n v="0.74229222062198108"/>
    <n v="0.25770777937801892"/>
    <x v="0"/>
    <x v="0"/>
    <m/>
    <m/>
    <m/>
    <m/>
    <m/>
    <m/>
    <n v="94.320784799999998"/>
    <m/>
    <m/>
    <m/>
    <m/>
    <m/>
    <m/>
    <m/>
    <m/>
    <m/>
    <m/>
    <m/>
    <s v="581874,29"/>
    <s v="6132044,19"/>
    <n v="94.320784799999998"/>
    <n v="0"/>
    <n v="0"/>
  </r>
  <r>
    <n v="1158"/>
    <x v="681"/>
    <s v=""/>
    <x v="1645"/>
    <n v="2018"/>
    <n v="19146847"/>
    <x v="310"/>
    <x v="679"/>
    <x v="667"/>
    <n v="5250"/>
    <s v="Odense SV"/>
    <n v="461"/>
    <m/>
    <x v="18"/>
    <n v="1"/>
    <s v="ER"/>
    <s v="Erhvervsværk"/>
    <n v="11300"/>
    <n v="10000"/>
    <x v="15"/>
    <x v="1"/>
    <s v="pev"/>
    <d v="2012-01-01T00:00:00"/>
    <m/>
    <n v="7.3"/>
    <n v="3.0470000000000002"/>
    <n v="4"/>
    <x v="3527"/>
    <n v="41.198399999999999"/>
    <n v="0"/>
    <n v="29.538"/>
    <n v="13.86252"/>
    <n v="0"/>
    <n v="0.71319950412885946"/>
    <n v="0.28680049587114054"/>
    <x v="0"/>
    <x v="0"/>
    <m/>
    <m/>
    <m/>
    <m/>
    <m/>
    <m/>
    <n v="71.824143599999999"/>
    <m/>
    <m/>
    <m/>
    <m/>
    <m/>
    <m/>
    <m/>
    <m/>
    <m/>
    <m/>
    <m/>
    <s v="581874,29"/>
    <s v="6132044,19"/>
    <n v="71.824143599999999"/>
    <n v="0"/>
    <n v="0"/>
  </r>
  <r>
    <n v="1158"/>
    <x v="681"/>
    <s v=""/>
    <x v="1646"/>
    <n v="2018"/>
    <n v="19146847"/>
    <x v="310"/>
    <x v="679"/>
    <x v="667"/>
    <n v="5250"/>
    <s v="Odense SV"/>
    <n v="461"/>
    <m/>
    <x v="18"/>
    <n v="1"/>
    <s v="ER"/>
    <s v="Erhvervsværk"/>
    <n v="11300"/>
    <n v="10000"/>
    <x v="200"/>
    <x v="1"/>
    <s v="pev"/>
    <d v="2012-01-01T00:00:00"/>
    <m/>
    <n v="7.3"/>
    <n v="3.0470000000000002"/>
    <n v="4"/>
    <x v="3528"/>
    <n v="60.562800000000003"/>
    <n v="0"/>
    <n v="45.424799999999998"/>
    <n v="21.319199999999999"/>
    <n v="0"/>
    <n v="0.73170395784426945"/>
    <n v="0.26829604215573055"/>
    <x v="0"/>
    <x v="0"/>
    <m/>
    <m/>
    <m/>
    <m/>
    <m/>
    <m/>
    <n v="112.8656232"/>
    <m/>
    <m/>
    <m/>
    <m/>
    <m/>
    <m/>
    <m/>
    <m/>
    <m/>
    <m/>
    <m/>
    <s v="581874,29"/>
    <s v="6132044,19"/>
    <n v="112.8656232"/>
    <n v="0"/>
    <n v="0"/>
  </r>
  <r>
    <n v="1159"/>
    <x v="682"/>
    <s v=""/>
    <x v="1647"/>
    <n v="2018"/>
    <n v="78591617"/>
    <x v="311"/>
    <x v="680"/>
    <x v="668"/>
    <n v="5250"/>
    <s v="Odense SV"/>
    <n v="461"/>
    <m/>
    <x v="18"/>
    <m/>
    <s v="ER"/>
    <s v="Erhvervsværk"/>
    <n v="11300"/>
    <n v="10000"/>
    <x v="849"/>
    <x v="1"/>
    <s v="pev"/>
    <d v="1995-11-17T00:00:00"/>
    <m/>
    <n v="8.19"/>
    <n v="3.06"/>
    <n v="3.98"/>
    <x v="3529"/>
    <n v="1.83744"/>
    <n v="0"/>
    <n v="1.45296"/>
    <n v="1.45296"/>
    <n v="0"/>
    <n v="0.75511410416094915"/>
    <n v="0.24488589583905085"/>
    <x v="0"/>
    <x v="0"/>
    <m/>
    <m/>
    <m/>
    <m/>
    <m/>
    <m/>
    <n v="3.7516248000000001"/>
    <m/>
    <m/>
    <m/>
    <m/>
    <m/>
    <m/>
    <m/>
    <m/>
    <m/>
    <m/>
    <m/>
    <s v="581618"/>
    <s v="6133639"/>
    <n v="3.7516248000000001"/>
    <n v="0"/>
    <n v="0"/>
  </r>
  <r>
    <n v="1162"/>
    <x v="683"/>
    <s v=""/>
    <x v="1648"/>
    <n v="2018"/>
    <n v="16932108"/>
    <x v="312"/>
    <x v="681"/>
    <x v="669"/>
    <n v="5450"/>
    <s v="Otterup"/>
    <n v="480"/>
    <m/>
    <x v="18"/>
    <n v="1"/>
    <s v="ER"/>
    <s v="Erhvervsværk"/>
    <n v="13000"/>
    <n v="10000"/>
    <x v="850"/>
    <x v="1"/>
    <s v="pev"/>
    <d v="1995-01-01T00:00:00"/>
    <d v="2019-12-18T00:00:00"/>
    <n v="7.5"/>
    <n v="2.72"/>
    <n v="4"/>
    <x v="3530"/>
    <n v="0.32040000000000002"/>
    <n v="0"/>
    <n v="0.25919999999999999"/>
    <n v="0.25919999999999999"/>
    <n v="0"/>
    <n v="0.77357952955423148"/>
    <n v="0.22642047044576852"/>
    <x v="0"/>
    <x v="0"/>
    <m/>
    <m/>
    <m/>
    <m/>
    <m/>
    <m/>
    <n v="0.70753319999999997"/>
    <m/>
    <m/>
    <m/>
    <m/>
    <m/>
    <m/>
    <m/>
    <m/>
    <m/>
    <m/>
    <m/>
    <s v="584261"/>
    <s v="6151356"/>
    <n v="0.70753319999999997"/>
    <n v="0"/>
    <n v="0"/>
  </r>
  <r>
    <n v="1162"/>
    <x v="683"/>
    <s v=""/>
    <x v="1649"/>
    <n v="2018"/>
    <n v="16932108"/>
    <x v="312"/>
    <x v="681"/>
    <x v="669"/>
    <n v="5450"/>
    <s v="Otterup"/>
    <n v="480"/>
    <m/>
    <x v="18"/>
    <n v="1"/>
    <s v="ER"/>
    <s v="Erhvervsværk"/>
    <n v="13000"/>
    <n v="10000"/>
    <x v="851"/>
    <x v="1"/>
    <s v="pev"/>
    <d v="1999-01-01T00:00:00"/>
    <m/>
    <n v="7"/>
    <n v="2.7"/>
    <n v="4"/>
    <x v="3531"/>
    <n v="2.4083999999999999"/>
    <n v="0"/>
    <n v="1.7927999999999999"/>
    <n v="1.7927999999999999"/>
    <n v="0"/>
    <n v="0.74992523923444976"/>
    <n v="0.25007476076555024"/>
    <x v="1"/>
    <x v="0"/>
    <m/>
    <m/>
    <m/>
    <m/>
    <m/>
    <m/>
    <n v="4.8153600000000001"/>
    <m/>
    <m/>
    <m/>
    <m/>
    <m/>
    <m/>
    <m/>
    <m/>
    <m/>
    <m/>
    <m/>
    <s v="584261"/>
    <s v="6151356"/>
    <n v="4.8153600000000001"/>
    <n v="0"/>
    <n v="0"/>
  </r>
  <r>
    <n v="1162"/>
    <x v="683"/>
    <s v=""/>
    <x v="1650"/>
    <n v="2018"/>
    <n v="16932108"/>
    <x v="312"/>
    <x v="681"/>
    <x v="669"/>
    <n v="5450"/>
    <s v="Otterup"/>
    <n v="480"/>
    <m/>
    <x v="18"/>
    <n v="1"/>
    <s v="ER"/>
    <s v="Erhvervsværk"/>
    <n v="13000"/>
    <n v="10000"/>
    <x v="2"/>
    <x v="0"/>
    <s v="pvp"/>
    <d v="2008-01-01T00:00:00"/>
    <m/>
    <n v="7"/>
    <n v="0"/>
    <n v="7"/>
    <x v="3532"/>
    <n v="21.758400000000002"/>
    <n v="0"/>
    <n v="0"/>
    <n v="0"/>
    <n v="0"/>
    <n v="0"/>
    <n v="1"/>
    <x v="0"/>
    <x v="0"/>
    <m/>
    <m/>
    <m/>
    <m/>
    <m/>
    <m/>
    <n v="23.692125600000001"/>
    <m/>
    <m/>
    <m/>
    <m/>
    <m/>
    <m/>
    <m/>
    <m/>
    <m/>
    <m/>
    <m/>
    <s v="584261"/>
    <s v="6151356"/>
    <n v="23.692125600000001"/>
    <n v="0"/>
    <n v="0"/>
  </r>
  <r>
    <n v="1165"/>
    <x v="684"/>
    <s v=""/>
    <x v="1651"/>
    <n v="2018"/>
    <n v="47732719"/>
    <x v="313"/>
    <x v="682"/>
    <x v="670"/>
    <n v="5690"/>
    <s v="Tommerup"/>
    <n v="420"/>
    <m/>
    <x v="18"/>
    <m/>
    <s v="ER"/>
    <s v="Erhvervsværk"/>
    <n v="13000"/>
    <n v="10000"/>
    <x v="5"/>
    <x v="1"/>
    <s v="pev"/>
    <d v="1995-01-01T00:00:00"/>
    <m/>
    <n v="5.3"/>
    <n v="2.0699999999999998"/>
    <n v="2.7"/>
    <x v="3533"/>
    <n v="4.2336"/>
    <n v="0"/>
    <n v="3.4847999999999999"/>
    <n v="3.4308000000000001"/>
    <n v="0"/>
    <n v="0.79411418679305534"/>
    <n v="0.20588581320694466"/>
    <x v="0"/>
    <x v="0"/>
    <m/>
    <m/>
    <m/>
    <m/>
    <m/>
    <m/>
    <n v="10.2814272"/>
    <m/>
    <m/>
    <m/>
    <m/>
    <m/>
    <m/>
    <m/>
    <m/>
    <m/>
    <m/>
    <m/>
    <s v="574366,76"/>
    <s v="6128686,66"/>
    <n v="10.2814272"/>
    <n v="0"/>
    <n v="0"/>
  </r>
  <r>
    <n v="1167"/>
    <x v="685"/>
    <s v=""/>
    <x v="1652"/>
    <n v="2018"/>
    <n v="27872573"/>
    <x v="314"/>
    <x v="683"/>
    <x v="671"/>
    <n v="4632"/>
    <s v="Bjæverskov"/>
    <n v="259"/>
    <m/>
    <x v="18"/>
    <m/>
    <s v="ER"/>
    <s v="Erhvervsværk"/>
    <n v="11300"/>
    <n v="10000"/>
    <x v="852"/>
    <x v="1"/>
    <s v="pev"/>
    <d v="2003-01-10T00:00:00"/>
    <m/>
    <n v="4"/>
    <n v="1.05"/>
    <n v="2"/>
    <x v="3534"/>
    <n v="0.1368"/>
    <n v="0"/>
    <n v="0.12456"/>
    <n v="0.12456"/>
    <n v="0"/>
    <n v="0.80146290491118077"/>
    <n v="0.19853709508881923"/>
    <x v="0"/>
    <x v="0"/>
    <m/>
    <m/>
    <m/>
    <m/>
    <m/>
    <m/>
    <n v="0.34451999999999999"/>
    <m/>
    <m/>
    <m/>
    <m/>
    <m/>
    <m/>
    <m/>
    <m/>
    <m/>
    <m/>
    <m/>
    <s v="691794,33"/>
    <s v="6150489,55"/>
    <n v="0.34451999999999999"/>
    <n v="0"/>
    <n v="0"/>
  </r>
  <r>
    <n v="1167"/>
    <x v="685"/>
    <s v=""/>
    <x v="1653"/>
    <n v="2018"/>
    <n v="27872573"/>
    <x v="314"/>
    <x v="683"/>
    <x v="671"/>
    <n v="4632"/>
    <s v="Bjæverskov"/>
    <n v="259"/>
    <m/>
    <x v="18"/>
    <m/>
    <s v="ER"/>
    <s v="Erhvervsværk"/>
    <n v="11300"/>
    <n v="10000"/>
    <x v="853"/>
    <x v="1"/>
    <s v="pev"/>
    <d v="2003-12-11T00:00:00"/>
    <m/>
    <n v="4"/>
    <n v="1.05"/>
    <n v="2"/>
    <x v="3535"/>
    <n v="0.1404"/>
    <n v="0"/>
    <n v="0.12509999999999999"/>
    <n v="0.12509999999999999"/>
    <n v="0"/>
    <n v="0.75429975429975427"/>
    <n v="0.24570024570024573"/>
    <x v="0"/>
    <x v="0"/>
    <m/>
    <m/>
    <m/>
    <m/>
    <m/>
    <m/>
    <n v="0.28571400000000002"/>
    <m/>
    <m/>
    <m/>
    <m/>
    <m/>
    <m/>
    <m/>
    <m/>
    <m/>
    <m/>
    <m/>
    <s v="691794,33"/>
    <s v="6150489,55"/>
    <n v="0.28571400000000002"/>
    <n v="0"/>
    <n v="0"/>
  </r>
  <r>
    <n v="1168"/>
    <x v="686"/>
    <s v=""/>
    <x v="1654"/>
    <n v="2018"/>
    <n v="27412661"/>
    <x v="315"/>
    <x v="684"/>
    <x v="672"/>
    <n v="9700"/>
    <s v="Brønderslev"/>
    <n v="810"/>
    <m/>
    <x v="18"/>
    <m/>
    <s v="ER"/>
    <s v="Erhvervsværk"/>
    <n v="257300"/>
    <n v="250000"/>
    <x v="75"/>
    <x v="1"/>
    <s v="pev"/>
    <d v="1995-01-01T00:00:00"/>
    <m/>
    <n v="0.8"/>
    <n v="0.31"/>
    <n v="0.48"/>
    <x v="1637"/>
    <n v="0"/>
    <n v="0"/>
    <n v="2.16E-3"/>
    <n v="0"/>
    <n v="0"/>
    <n v="1"/>
    <n v="0"/>
    <x v="0"/>
    <x v="0"/>
    <m/>
    <m/>
    <m/>
    <m/>
    <m/>
    <m/>
    <n v="1.2751200000000001E-2"/>
    <m/>
    <m/>
    <m/>
    <m/>
    <m/>
    <m/>
    <m/>
    <m/>
    <m/>
    <m/>
    <m/>
    <s v="555433,03"/>
    <s v="6348540,06"/>
    <n v="1.2751200000000001E-2"/>
    <n v="0"/>
    <n v="0"/>
  </r>
  <r>
    <n v="1170"/>
    <x v="687"/>
    <s v=""/>
    <x v="1655"/>
    <n v="2018"/>
    <n v="15134739"/>
    <x v="316"/>
    <x v="685"/>
    <x v="673"/>
    <n v="9670"/>
    <s v="Løgstør"/>
    <n v="820"/>
    <m/>
    <x v="18"/>
    <m/>
    <s v="ER"/>
    <s v="Erhvervsværk"/>
    <n v="162300"/>
    <n v="160000"/>
    <x v="14"/>
    <x v="1"/>
    <s v="pev"/>
    <d v="1995-01-01T00:00:00"/>
    <m/>
    <n v="2.6"/>
    <n v="0.92"/>
    <n v="1.4"/>
    <x v="3536"/>
    <n v="5.1976800000000001"/>
    <n v="0"/>
    <n v="3.0826799999999999"/>
    <n v="1.8586800000000001"/>
    <n v="0"/>
    <n v="0.68424137448386868"/>
    <n v="0.31575862551613132"/>
    <x v="0"/>
    <x v="0"/>
    <m/>
    <m/>
    <m/>
    <m/>
    <m/>
    <m/>
    <n v="8.2304639999999996"/>
    <m/>
    <m/>
    <m/>
    <m/>
    <m/>
    <m/>
    <m/>
    <m/>
    <m/>
    <m/>
    <m/>
    <s v="516363,78"/>
    <s v="6313350,42"/>
    <n v="8.2304639999999996"/>
    <n v="0"/>
    <n v="0"/>
  </r>
  <r>
    <n v="1170"/>
    <x v="687"/>
    <s v=""/>
    <x v="1656"/>
    <n v="2018"/>
    <n v="15134739"/>
    <x v="316"/>
    <x v="685"/>
    <x v="673"/>
    <n v="9670"/>
    <s v="Løgstør"/>
    <n v="820"/>
    <m/>
    <x v="18"/>
    <m/>
    <s v="ER"/>
    <s v="Erhvervsværk"/>
    <n v="162300"/>
    <n v="160000"/>
    <x v="15"/>
    <x v="1"/>
    <s v="pev"/>
    <d v="1995-01-01T00:00:00"/>
    <m/>
    <n v="2.6"/>
    <n v="0.92"/>
    <n v="1.4"/>
    <x v="3536"/>
    <n v="5.1962400000000004"/>
    <n v="0"/>
    <n v="3.08988"/>
    <n v="1.86588"/>
    <n v="0"/>
    <n v="0.68432885436349633"/>
    <n v="0.31567114563650367"/>
    <x v="0"/>
    <x v="0"/>
    <m/>
    <m/>
    <m/>
    <m/>
    <m/>
    <m/>
    <n v="8.2304639999999996"/>
    <m/>
    <m/>
    <m/>
    <m/>
    <m/>
    <m/>
    <m/>
    <m/>
    <m/>
    <m/>
    <m/>
    <s v="516363,78"/>
    <s v="6313350,42"/>
    <n v="8.2304639999999996"/>
    <n v="0"/>
    <n v="0"/>
  </r>
  <r>
    <n v="1172"/>
    <x v="688"/>
    <s v=""/>
    <x v="1657"/>
    <n v="2018"/>
    <n v="25177509"/>
    <x v="317"/>
    <x v="686"/>
    <x v="674"/>
    <n v="7830"/>
    <s v="Vinderup"/>
    <n v="661"/>
    <n v="388"/>
    <x v="274"/>
    <m/>
    <s v="ER"/>
    <s v="Erhvervsværk"/>
    <n v="101200"/>
    <n v="100010"/>
    <x v="854"/>
    <x v="0"/>
    <s v="pvp"/>
    <d v="1995-01-01T00:00:00"/>
    <m/>
    <n v="1"/>
    <n v="0"/>
    <n v="1"/>
    <x v="21"/>
    <n v="0"/>
    <n v="0"/>
    <n v="0"/>
    <n v="0"/>
    <n v="0"/>
    <n v="0"/>
    <n v="1"/>
    <x v="0"/>
    <x v="0"/>
    <m/>
    <m/>
    <m/>
    <m/>
    <m/>
    <m/>
    <n v="0"/>
    <m/>
    <m/>
    <m/>
    <m/>
    <m/>
    <m/>
    <m/>
    <m/>
    <m/>
    <m/>
    <m/>
    <s v="488297"/>
    <s v="6264258"/>
    <n v="0"/>
    <n v="0"/>
    <n v="0"/>
  </r>
  <r>
    <n v="1172"/>
    <x v="688"/>
    <s v=""/>
    <x v="1658"/>
    <n v="2018"/>
    <n v="25177509"/>
    <x v="317"/>
    <x v="686"/>
    <x v="674"/>
    <n v="7830"/>
    <s v="Vinderup"/>
    <n v="661"/>
    <n v="388"/>
    <x v="274"/>
    <m/>
    <s v="ER"/>
    <s v="Erhvervsværk"/>
    <n v="101200"/>
    <n v="100010"/>
    <x v="855"/>
    <x v="0"/>
    <s v="pvp"/>
    <d v="1995-01-01T00:00:00"/>
    <m/>
    <n v="2"/>
    <n v="0"/>
    <n v="2"/>
    <x v="21"/>
    <n v="0"/>
    <n v="0"/>
    <n v="0"/>
    <n v="0"/>
    <n v="0"/>
    <n v="0"/>
    <n v="1"/>
    <x v="0"/>
    <x v="0"/>
    <m/>
    <m/>
    <m/>
    <m/>
    <m/>
    <m/>
    <n v="0"/>
    <m/>
    <m/>
    <m/>
    <m/>
    <m/>
    <m/>
    <m/>
    <m/>
    <m/>
    <m/>
    <m/>
    <s v="488297"/>
    <s v="6264258"/>
    <n v="0"/>
    <n v="0"/>
    <n v="0"/>
  </r>
  <r>
    <n v="1172"/>
    <x v="688"/>
    <s v=""/>
    <x v="1659"/>
    <n v="2018"/>
    <n v="25177509"/>
    <x v="317"/>
    <x v="686"/>
    <x v="674"/>
    <n v="7830"/>
    <s v="Vinderup"/>
    <n v="661"/>
    <n v="388"/>
    <x v="274"/>
    <m/>
    <s v="ER"/>
    <s v="Erhvervsværk"/>
    <n v="101200"/>
    <n v="100010"/>
    <x v="856"/>
    <x v="1"/>
    <s v="pev"/>
    <d v="2007-08-01T00:00:00"/>
    <m/>
    <n v="5.0999999999999996"/>
    <n v="2"/>
    <n v="3.06"/>
    <x v="3537"/>
    <n v="12.9276"/>
    <n v="0"/>
    <n v="8.3124000000000002"/>
    <n v="0.47160000000000002"/>
    <n v="0"/>
    <n v="0.70249398028755428"/>
    <n v="0.29750601971244572"/>
    <x v="0"/>
    <x v="0"/>
    <m/>
    <m/>
    <m/>
    <m/>
    <m/>
    <m/>
    <n v="21.726619200000002"/>
    <m/>
    <m/>
    <m/>
    <m/>
    <m/>
    <m/>
    <m/>
    <m/>
    <m/>
    <m/>
    <m/>
    <s v="488297"/>
    <s v="6264258"/>
    <n v="21.726619200000002"/>
    <n v="0"/>
    <n v="0"/>
  </r>
  <r>
    <n v="1172"/>
    <x v="688"/>
    <s v=""/>
    <x v="1660"/>
    <n v="2018"/>
    <n v="25177509"/>
    <x v="317"/>
    <x v="686"/>
    <x v="674"/>
    <n v="7830"/>
    <s v="Vinderup"/>
    <n v="661"/>
    <n v="388"/>
    <x v="274"/>
    <m/>
    <s v="ER"/>
    <s v="Erhvervsværk"/>
    <n v="101200"/>
    <n v="100010"/>
    <x v="123"/>
    <x v="15"/>
    <s v="pvp"/>
    <d v="2013-01-01T00:00:00"/>
    <m/>
    <n v="2"/>
    <n v="0"/>
    <n v="2"/>
    <x v="21"/>
    <n v="0"/>
    <n v="0"/>
    <n v="0"/>
    <n v="0"/>
    <n v="0"/>
    <n v="0"/>
    <n v="1"/>
    <x v="0"/>
    <x v="0"/>
    <m/>
    <m/>
    <m/>
    <m/>
    <m/>
    <m/>
    <n v="0"/>
    <m/>
    <m/>
    <m/>
    <m/>
    <m/>
    <m/>
    <m/>
    <m/>
    <m/>
    <m/>
    <m/>
    <s v="488297"/>
    <s v="6264258"/>
    <n v="0"/>
    <n v="0"/>
    <n v="0"/>
  </r>
  <r>
    <n v="1174"/>
    <x v="689"/>
    <s v=""/>
    <x v="1661"/>
    <n v="2018"/>
    <n v="61372415"/>
    <x v="318"/>
    <x v="687"/>
    <x v="675"/>
    <n v="7870"/>
    <s v="Roslev"/>
    <n v="779"/>
    <n v="888"/>
    <x v="275"/>
    <m/>
    <s v="ER"/>
    <s v="Erhvervsværk"/>
    <n v="11100"/>
    <n v="10000"/>
    <x v="857"/>
    <x v="1"/>
    <s v="pev"/>
    <d v="1995-01-01T00:00:00"/>
    <m/>
    <n v="2.7"/>
    <n v="0.96"/>
    <n v="1.1200000000000001"/>
    <x v="3538"/>
    <n v="0.58320000000000005"/>
    <n v="0"/>
    <n v="0.27"/>
    <n v="0.27"/>
    <n v="0"/>
    <n v="0.67051606946009379"/>
    <n v="0.32948393053990621"/>
    <x v="0"/>
    <x v="0"/>
    <m/>
    <m/>
    <m/>
    <m/>
    <m/>
    <m/>
    <n v="0.88502040000000004"/>
    <m/>
    <m/>
    <m/>
    <m/>
    <m/>
    <m/>
    <m/>
    <m/>
    <m/>
    <m/>
    <m/>
    <s v="501574,12"/>
    <s v="6280833,19"/>
    <n v="0.88502040000000004"/>
    <n v="0"/>
    <n v="0"/>
  </r>
  <r>
    <n v="1174"/>
    <x v="689"/>
    <s v=""/>
    <x v="1662"/>
    <n v="2018"/>
    <n v="61372415"/>
    <x v="318"/>
    <x v="687"/>
    <x v="675"/>
    <n v="7870"/>
    <s v="Roslev"/>
    <n v="779"/>
    <n v="888"/>
    <x v="275"/>
    <m/>
    <s v="ER"/>
    <s v="Erhvervsværk"/>
    <n v="11100"/>
    <n v="10000"/>
    <x v="540"/>
    <x v="1"/>
    <s v="pev"/>
    <d v="1997-01-01T00:00:00"/>
    <m/>
    <n v="2.2799999999999998"/>
    <n v="0.92"/>
    <n v="1"/>
    <x v="3539"/>
    <n v="0.47520000000000001"/>
    <n v="0"/>
    <n v="0.29880000000000001"/>
    <n v="0.29880000000000001"/>
    <n v="0"/>
    <n v="0.69646380330854452"/>
    <n v="0.30353619669145548"/>
    <x v="0"/>
    <x v="0"/>
    <m/>
    <m/>
    <m/>
    <m/>
    <m/>
    <m/>
    <n v="0.78277319999999995"/>
    <m/>
    <m/>
    <m/>
    <m/>
    <m/>
    <m/>
    <m/>
    <m/>
    <m/>
    <m/>
    <m/>
    <s v="501574,12"/>
    <s v="6280833,19"/>
    <n v="0.78277319999999995"/>
    <n v="0"/>
    <n v="0"/>
  </r>
  <r>
    <n v="1174"/>
    <x v="689"/>
    <s v=""/>
    <x v="1663"/>
    <n v="2018"/>
    <n v="61372415"/>
    <x v="318"/>
    <x v="687"/>
    <x v="675"/>
    <n v="7870"/>
    <s v="Roslev"/>
    <n v="779"/>
    <n v="888"/>
    <x v="275"/>
    <m/>
    <s v="ER"/>
    <s v="Erhvervsværk"/>
    <n v="11100"/>
    <n v="10000"/>
    <x v="858"/>
    <x v="1"/>
    <s v="pev"/>
    <d v="1995-01-01T00:00:00"/>
    <m/>
    <n v="2.7"/>
    <n v="0.96"/>
    <n v="1.1200000000000001"/>
    <x v="3540"/>
    <n v="0.54359999999999997"/>
    <n v="0"/>
    <n v="0.36720000000000003"/>
    <n v="0.36720000000000003"/>
    <n v="0"/>
    <n v="0.7152254433807832"/>
    <n v="0.2847745566192168"/>
    <x v="0"/>
    <x v="0"/>
    <m/>
    <m/>
    <m/>
    <m/>
    <m/>
    <m/>
    <n v="0.95443920000000004"/>
    <m/>
    <m/>
    <m/>
    <m/>
    <m/>
    <m/>
    <m/>
    <m/>
    <m/>
    <m/>
    <m/>
    <s v="501574,12"/>
    <s v="6280833,19"/>
    <n v="0.95443920000000004"/>
    <n v="0"/>
    <n v="0"/>
  </r>
  <r>
    <n v="1174"/>
    <x v="689"/>
    <s v=""/>
    <x v="1664"/>
    <n v="2018"/>
    <n v="61372415"/>
    <x v="318"/>
    <x v="687"/>
    <x v="675"/>
    <n v="7870"/>
    <s v="Roslev"/>
    <n v="779"/>
    <n v="888"/>
    <x v="275"/>
    <m/>
    <s v="ER"/>
    <s v="Erhvervsværk"/>
    <n v="11100"/>
    <n v="10000"/>
    <x v="859"/>
    <x v="1"/>
    <s v="pev"/>
    <d v="1998-12-01T00:00:00"/>
    <m/>
    <n v="5.2"/>
    <n v="2.1"/>
    <n v="2.5"/>
    <x v="3541"/>
    <n v="1.0980000000000001"/>
    <n v="0"/>
    <n v="0.75239999999999996"/>
    <n v="0.75239999999999996"/>
    <n v="0"/>
    <n v="0.76824025203302693"/>
    <n v="0.23175974796697307"/>
    <x v="0"/>
    <x v="0"/>
    <m/>
    <m/>
    <m/>
    <m/>
    <m/>
    <m/>
    <n v="2.3688323999999996"/>
    <m/>
    <m/>
    <m/>
    <m/>
    <m/>
    <m/>
    <m/>
    <m/>
    <m/>
    <m/>
    <m/>
    <s v="501574,12"/>
    <s v="6280833,19"/>
    <n v="2.3688323999999996"/>
    <n v="0"/>
    <n v="0"/>
  </r>
  <r>
    <n v="1179"/>
    <x v="690"/>
    <s v=""/>
    <x v="1665"/>
    <n v="2018"/>
    <n v="42411310"/>
    <x v="319"/>
    <x v="688"/>
    <x v="676"/>
    <n v="7120"/>
    <s v="Vejle Øst"/>
    <n v="630"/>
    <m/>
    <x v="18"/>
    <m/>
    <s v="ER"/>
    <s v="Erhvervsværk"/>
    <n v="11300"/>
    <n v="10000"/>
    <x v="860"/>
    <x v="1"/>
    <s v="pev"/>
    <d v="1995-01-01T00:00:00"/>
    <d v="2018-12-31T00:00:00"/>
    <n v="1.82"/>
    <n v="0.74"/>
    <n v="0.89"/>
    <x v="21"/>
    <n v="0"/>
    <n v="0"/>
    <n v="0"/>
    <n v="0"/>
    <n v="0"/>
    <n v="0"/>
    <n v="1"/>
    <x v="0"/>
    <x v="0"/>
    <m/>
    <m/>
    <m/>
    <m/>
    <m/>
    <m/>
    <n v="0"/>
    <m/>
    <m/>
    <m/>
    <m/>
    <m/>
    <m/>
    <m/>
    <m/>
    <m/>
    <m/>
    <m/>
    <s v="537957,92"/>
    <s v="6176131,45"/>
    <n v="0"/>
    <n v="0"/>
    <n v="0"/>
  </r>
  <r>
    <n v="1180"/>
    <x v="691"/>
    <s v=""/>
    <x v="1666"/>
    <n v="2018"/>
    <n v="10132851"/>
    <x v="320"/>
    <x v="689"/>
    <x v="677"/>
    <n v="5792"/>
    <s v="Årslev"/>
    <n v="430"/>
    <m/>
    <x v="18"/>
    <m/>
    <s v="ER"/>
    <s v="Erhvervsværk"/>
    <n v="13000"/>
    <n v="10000"/>
    <x v="861"/>
    <x v="1"/>
    <s v="pev"/>
    <d v="1996-04-01T00:00:00"/>
    <m/>
    <n v="3.7"/>
    <n v="1.56"/>
    <n v="1.96"/>
    <x v="21"/>
    <n v="0"/>
    <n v="0"/>
    <n v="0"/>
    <n v="0"/>
    <n v="0"/>
    <n v="0"/>
    <n v="1"/>
    <x v="0"/>
    <x v="0"/>
    <m/>
    <m/>
    <m/>
    <m/>
    <m/>
    <m/>
    <n v="0"/>
    <m/>
    <m/>
    <m/>
    <m/>
    <m/>
    <m/>
    <m/>
    <m/>
    <m/>
    <m/>
    <m/>
    <s v="596689"/>
    <s v="6130670"/>
    <n v="0"/>
    <n v="0"/>
    <n v="0"/>
  </r>
  <r>
    <n v="1185"/>
    <x v="692"/>
    <s v=""/>
    <x v="1667"/>
    <n v="2018"/>
    <n v="27521002"/>
    <x v="321"/>
    <x v="690"/>
    <x v="678"/>
    <n v="5450"/>
    <s v="Otterup"/>
    <n v="480"/>
    <m/>
    <x v="18"/>
    <m/>
    <s v="ER"/>
    <s v="Erhvervsværk"/>
    <n v="13000"/>
    <n v="10000"/>
    <x v="5"/>
    <x v="1"/>
    <s v="pev"/>
    <d v="1996-01-01T00:00:00"/>
    <m/>
    <n v="5.4"/>
    <n v="2.0699999999999998"/>
    <n v="3.31"/>
    <x v="3542"/>
    <n v="5.0796000000000001"/>
    <n v="0"/>
    <n v="4.6151999999999997"/>
    <n v="3.45024"/>
    <n v="0"/>
    <n v="0.75390095760608244"/>
    <n v="0.24609904239391756"/>
    <x v="0"/>
    <x v="0"/>
    <m/>
    <n v="0"/>
    <m/>
    <m/>
    <m/>
    <m/>
    <n v="10.320235199999999"/>
    <m/>
    <m/>
    <m/>
    <m/>
    <m/>
    <m/>
    <m/>
    <m/>
    <m/>
    <m/>
    <m/>
    <s v="581365"/>
    <s v="6157276"/>
    <n v="10.320235199999999"/>
    <n v="0"/>
    <n v="0"/>
  </r>
  <r>
    <n v="1187"/>
    <x v="693"/>
    <s v=""/>
    <x v="1668"/>
    <n v="2018"/>
    <n v="85485318"/>
    <x v="322"/>
    <x v="691"/>
    <x v="679"/>
    <n v="5220"/>
    <s v="Odense SØ"/>
    <n v="461"/>
    <m/>
    <x v="18"/>
    <m/>
    <s v="ER"/>
    <s v="Erhvervsværk"/>
    <n v="13000"/>
    <n v="10000"/>
    <x v="862"/>
    <x v="1"/>
    <s v="pev"/>
    <d v="1996-02-14T00:00:00"/>
    <m/>
    <n v="2"/>
    <n v="0.74"/>
    <n v="0.85"/>
    <x v="3543"/>
    <n v="0.67935599999999996"/>
    <n v="0"/>
    <n v="0.453204"/>
    <n v="0.453204"/>
    <n v="0"/>
    <n v="0.72396694214876034"/>
    <n v="0.27603305785123966"/>
    <x v="0"/>
    <x v="0"/>
    <m/>
    <m/>
    <m/>
    <m/>
    <m/>
    <m/>
    <n v="1.2305699999999999"/>
    <m/>
    <m/>
    <m/>
    <m/>
    <m/>
    <m/>
    <m/>
    <m/>
    <m/>
    <m/>
    <m/>
    <s v="597962,24"/>
    <s v="6133393,38"/>
    <n v="1.2305699999999999"/>
    <n v="0"/>
    <n v="0"/>
  </r>
  <r>
    <n v="1191"/>
    <x v="694"/>
    <s v=""/>
    <x v="1669"/>
    <n v="2018"/>
    <n v="41257911"/>
    <x v="323"/>
    <x v="692"/>
    <x v="680"/>
    <n v="7600"/>
    <s v="Struer"/>
    <n v="671"/>
    <m/>
    <x v="18"/>
    <m/>
    <s v="ER"/>
    <s v="Erhvervsværk"/>
    <n v="721900"/>
    <n v="720002"/>
    <x v="229"/>
    <x v="1"/>
    <s v="pev"/>
    <d v="1996-01-01T00:00:00"/>
    <d v="2020-01-03T00:00:00"/>
    <n v="2.7"/>
    <n v="1.05"/>
    <n v="1.2"/>
    <x v="3544"/>
    <n v="7.6752000000000002"/>
    <n v="0"/>
    <n v="6.12"/>
    <n v="8.6760000000000004E-2"/>
    <n v="0"/>
    <n v="0.77026070022642035"/>
    <n v="0.22973929977357965"/>
    <x v="0"/>
    <x v="0"/>
    <m/>
    <m/>
    <m/>
    <m/>
    <m/>
    <m/>
    <n v="16.704151200000002"/>
    <m/>
    <m/>
    <m/>
    <m/>
    <m/>
    <m/>
    <m/>
    <m/>
    <m/>
    <m/>
    <m/>
    <s v="475696,92"/>
    <s v="6260052,94"/>
    <n v="16.704151200000002"/>
    <n v="0"/>
    <n v="0"/>
  </r>
  <r>
    <n v="1192"/>
    <x v="695"/>
    <s v=""/>
    <x v="1670"/>
    <n v="2018"/>
    <n v="18071495"/>
    <x v="324"/>
    <x v="693"/>
    <x v="681"/>
    <n v="4632"/>
    <s v="Bjæverskov"/>
    <n v="259"/>
    <m/>
    <x v="18"/>
    <m/>
    <s v="ER"/>
    <s v="Erhvervsværk"/>
    <n v="11100"/>
    <n v="10000"/>
    <x v="577"/>
    <x v="1"/>
    <s v="pev"/>
    <d v="1997-01-01T00:00:00"/>
    <m/>
    <n v="15.4"/>
    <n v="6.2"/>
    <n v="8"/>
    <x v="3545"/>
    <n v="3.91032"/>
    <n v="0"/>
    <n v="3.1334399999999998"/>
    <n v="3.0329999999999999"/>
    <n v="0"/>
    <n v="0.75166123135058616"/>
    <n v="0.24833876864941384"/>
    <x v="0"/>
    <x v="0"/>
    <m/>
    <m/>
    <m/>
    <m/>
    <m/>
    <m/>
    <n v="7.8729552000000007"/>
    <m/>
    <m/>
    <m/>
    <m/>
    <m/>
    <m/>
    <m/>
    <m/>
    <m/>
    <m/>
    <m/>
    <s v="693355,44"/>
    <s v="6149654,06"/>
    <n v="7.8729552000000007"/>
    <n v="0"/>
    <n v="0"/>
  </r>
  <r>
    <n v="1192"/>
    <x v="695"/>
    <s v=""/>
    <x v="1671"/>
    <n v="2018"/>
    <n v="18071495"/>
    <x v="324"/>
    <x v="693"/>
    <x v="681"/>
    <n v="4632"/>
    <s v="Bjæverskov"/>
    <n v="259"/>
    <m/>
    <x v="18"/>
    <m/>
    <s v="ER"/>
    <s v="Erhvervsværk"/>
    <n v="11100"/>
    <n v="10000"/>
    <x v="863"/>
    <x v="0"/>
    <s v="pvp"/>
    <d v="2016-01-02T00:00:00"/>
    <m/>
    <n v="2"/>
    <n v="0"/>
    <n v="2"/>
    <x v="3546"/>
    <n v="23.189039999999999"/>
    <n v="0"/>
    <n v="0"/>
    <n v="0"/>
    <n v="0"/>
    <n v="0"/>
    <n v="1"/>
    <x v="0"/>
    <x v="0"/>
    <m/>
    <m/>
    <m/>
    <m/>
    <m/>
    <m/>
    <n v="23.014292399999999"/>
    <m/>
    <m/>
    <m/>
    <m/>
    <m/>
    <m/>
    <m/>
    <m/>
    <m/>
    <m/>
    <m/>
    <s v="693355,44"/>
    <s v="6149654,06"/>
    <n v="23.014292399999999"/>
    <n v="0"/>
    <n v="0"/>
  </r>
  <r>
    <n v="1227"/>
    <x v="697"/>
    <s v=""/>
    <x v="1673"/>
    <n v="2018"/>
    <n v="17552589"/>
    <x v="326"/>
    <x v="695"/>
    <x v="683"/>
    <n v="6880"/>
    <s v="Tarm"/>
    <n v="760"/>
    <m/>
    <x v="18"/>
    <m/>
    <s v="LO"/>
    <s v="Lokalt værk"/>
    <n v="352100"/>
    <n v="350020"/>
    <x v="296"/>
    <x v="1"/>
    <s v="kvt"/>
    <d v="1994-01-01T00:00:00"/>
    <m/>
    <n v="0.33"/>
    <n v="0.1"/>
    <n v="0.2"/>
    <x v="3547"/>
    <n v="0"/>
    <n v="0"/>
    <n v="1.5769763999999999"/>
    <n v="1.5769763999999999"/>
    <n v="0"/>
    <n v="1"/>
    <n v="0"/>
    <x v="0"/>
    <x v="0"/>
    <m/>
    <m/>
    <m/>
    <m/>
    <m/>
    <m/>
    <m/>
    <m/>
    <n v="4.9280029999999995"/>
    <m/>
    <m/>
    <m/>
    <m/>
    <m/>
    <m/>
    <m/>
    <m/>
    <m/>
    <s v="464088"/>
    <s v="6187374"/>
    <n v="0"/>
    <n v="4.9280029999999995"/>
    <n v="0"/>
  </r>
  <r>
    <n v="1231"/>
    <x v="698"/>
    <s v=""/>
    <x v="1674"/>
    <n v="2018"/>
    <n v="14749330"/>
    <x v="327"/>
    <x v="696"/>
    <x v="684"/>
    <n v="8300"/>
    <s v="Odder"/>
    <n v="727"/>
    <m/>
    <x v="18"/>
    <m/>
    <s v="ER"/>
    <s v="Erhvervsværk"/>
    <n v="331100"/>
    <n v="330000"/>
    <x v="864"/>
    <x v="1"/>
    <s v="pev"/>
    <d v="1992-01-01T00:00:00"/>
    <m/>
    <n v="0.28999999999999998"/>
    <n v="0.03"/>
    <n v="0.23"/>
    <x v="21"/>
    <n v="0"/>
    <n v="0"/>
    <n v="0"/>
    <n v="0"/>
    <n v="0"/>
    <n v="0"/>
    <n v="1"/>
    <x v="0"/>
    <x v="0"/>
    <m/>
    <m/>
    <m/>
    <m/>
    <m/>
    <m/>
    <m/>
    <m/>
    <n v="0"/>
    <m/>
    <m/>
    <m/>
    <m/>
    <m/>
    <m/>
    <m/>
    <m/>
    <m/>
    <s v="574634,93"/>
    <s v="6198791,34"/>
    <n v="0"/>
    <n v="0"/>
    <n v="0"/>
  </r>
  <r>
    <n v="1240"/>
    <x v="699"/>
    <s v=""/>
    <x v="1675"/>
    <n v="2018"/>
    <n v="18886499"/>
    <x v="328"/>
    <x v="697"/>
    <x v="685"/>
    <n v="4800"/>
    <s v="Nykøbing F"/>
    <n v="376"/>
    <n v="406"/>
    <x v="276"/>
    <m/>
    <s v="FJ"/>
    <s v="Fjernvarmeværk"/>
    <n v="353000"/>
    <n v="350030"/>
    <x v="56"/>
    <x v="0"/>
    <s v="fvv"/>
    <d v="1996-01-01T00:00:00"/>
    <m/>
    <n v="0.99"/>
    <n v="0"/>
    <n v="0.99"/>
    <x v="3548"/>
    <n v="10.134"/>
    <n v="7.9379999999999997"/>
    <n v="0"/>
    <n v="0"/>
    <n v="1"/>
    <n v="0"/>
    <n v="0"/>
    <x v="0"/>
    <x v="0"/>
    <m/>
    <m/>
    <m/>
    <n v="4.3043999999999999E-2"/>
    <m/>
    <m/>
    <m/>
    <m/>
    <m/>
    <n v="12.47"/>
    <m/>
    <m/>
    <m/>
    <m/>
    <m/>
    <m/>
    <m/>
    <m/>
    <s v="692372"/>
    <s v="6077503"/>
    <n v="4.3043999999999999E-2"/>
    <n v="12.47"/>
    <n v="0"/>
  </r>
  <r>
    <n v="1241"/>
    <x v="700"/>
    <s v=""/>
    <x v="1676"/>
    <n v="2018"/>
    <n v="19500438"/>
    <x v="329"/>
    <x v="698"/>
    <x v="686"/>
    <n v="6780"/>
    <s v="Skærbæk"/>
    <n v="550"/>
    <n v="407"/>
    <x v="277"/>
    <m/>
    <s v="DC"/>
    <s v="Decentralt værk"/>
    <n v="351100"/>
    <n v="350010"/>
    <x v="865"/>
    <x v="1"/>
    <s v="kvt"/>
    <d v="1997-01-20T00:00:00"/>
    <m/>
    <n v="2.12"/>
    <n v="0.92"/>
    <n v="1.2"/>
    <x v="3549"/>
    <n v="0.76319999999999999"/>
    <n v="0.76319999999999999"/>
    <n v="0.16811999999999999"/>
    <n v="0.16811999999999999"/>
    <n v="0.3823802085775817"/>
    <n v="0.6176197914224183"/>
    <n v="0"/>
    <x v="0"/>
    <x v="0"/>
    <m/>
    <m/>
    <m/>
    <m/>
    <m/>
    <m/>
    <n v="0.99795960000000006"/>
    <m/>
    <m/>
    <m/>
    <m/>
    <m/>
    <m/>
    <m/>
    <m/>
    <m/>
    <m/>
    <m/>
    <s v="482538"/>
    <s v="6120980"/>
    <n v="0.99795960000000006"/>
    <n v="0"/>
    <n v="0"/>
  </r>
  <r>
    <n v="1241"/>
    <x v="700"/>
    <s v=""/>
    <x v="1677"/>
    <n v="2018"/>
    <n v="19500438"/>
    <x v="329"/>
    <x v="698"/>
    <x v="686"/>
    <n v="6780"/>
    <s v="Skærbæk"/>
    <n v="550"/>
    <n v="407"/>
    <x v="277"/>
    <m/>
    <s v="DC"/>
    <s v="Decentralt værk"/>
    <n v="351100"/>
    <n v="350010"/>
    <x v="866"/>
    <x v="0"/>
    <s v="fvv"/>
    <d v="2013-09-01T00:00:00"/>
    <m/>
    <n v="1"/>
    <n v="0"/>
    <n v="1"/>
    <x v="3550"/>
    <n v="14.94"/>
    <n v="14.868"/>
    <n v="0"/>
    <n v="0"/>
    <n v="1"/>
    <n v="0"/>
    <n v="0"/>
    <x v="0"/>
    <x v="0"/>
    <m/>
    <m/>
    <m/>
    <m/>
    <m/>
    <m/>
    <m/>
    <m/>
    <m/>
    <m/>
    <m/>
    <n v="13.935600000000001"/>
    <m/>
    <m/>
    <m/>
    <m/>
    <m/>
    <m/>
    <s v="482538"/>
    <s v="6120980"/>
    <n v="0"/>
    <n v="13.935600000000001"/>
    <n v="0"/>
  </r>
  <r>
    <n v="1242"/>
    <x v="701"/>
    <s v=""/>
    <x v="1678"/>
    <n v="2018"/>
    <n v="19445933"/>
    <x v="330"/>
    <x v="699"/>
    <x v="687"/>
    <n v="6780"/>
    <s v="Skærbæk"/>
    <n v="550"/>
    <n v="408"/>
    <x v="278"/>
    <m/>
    <s v="DC"/>
    <s v="Decentralt værk"/>
    <n v="351100"/>
    <n v="350010"/>
    <x v="1"/>
    <x v="1"/>
    <s v="kvt"/>
    <d v="1997-01-01T00:00:00"/>
    <m/>
    <n v="2.13"/>
    <n v="0.93"/>
    <n v="1.2"/>
    <x v="3551"/>
    <n v="0.43919999999999998"/>
    <n v="0.43919999999999998"/>
    <n v="0.2142"/>
    <n v="0.2142"/>
    <n v="0.33390260991417064"/>
    <n v="0.66609739008582936"/>
    <n v="0"/>
    <x v="0"/>
    <x v="0"/>
    <m/>
    <m/>
    <m/>
    <m/>
    <m/>
    <m/>
    <n v="0.65767679999999995"/>
    <m/>
    <m/>
    <m/>
    <m/>
    <m/>
    <m/>
    <m/>
    <m/>
    <m/>
    <m/>
    <m/>
    <s v="482715"/>
    <s v="6116633"/>
    <n v="0.65767679999999995"/>
    <n v="0"/>
    <n v="0"/>
  </r>
  <r>
    <n v="1242"/>
    <x v="701"/>
    <s v=""/>
    <x v="1679"/>
    <n v="2018"/>
    <n v="19445933"/>
    <x v="330"/>
    <x v="699"/>
    <x v="687"/>
    <n v="6780"/>
    <s v="Skærbæk"/>
    <n v="550"/>
    <n v="408"/>
    <x v="278"/>
    <m/>
    <s v="DC"/>
    <s v="Decentralt værk"/>
    <n v="351100"/>
    <n v="350010"/>
    <x v="866"/>
    <x v="0"/>
    <s v="fvv"/>
    <d v="2013-05-11T00:00:00"/>
    <m/>
    <n v="1"/>
    <n v="0"/>
    <n v="1"/>
    <x v="3552"/>
    <n v="11.9376"/>
    <n v="11.9376"/>
    <n v="0"/>
    <n v="0"/>
    <n v="1"/>
    <n v="0"/>
    <n v="0"/>
    <x v="0"/>
    <x v="0"/>
    <m/>
    <m/>
    <m/>
    <m/>
    <m/>
    <m/>
    <m/>
    <m/>
    <m/>
    <m/>
    <m/>
    <n v="12.948936"/>
    <m/>
    <m/>
    <m/>
    <m/>
    <m/>
    <m/>
    <s v="482715"/>
    <s v="6116633"/>
    <n v="0"/>
    <n v="12.948936"/>
    <n v="0"/>
  </r>
  <r>
    <n v="1243"/>
    <x v="702"/>
    <s v=""/>
    <x v="1680"/>
    <n v="2018"/>
    <n v="19446077"/>
    <x v="331"/>
    <x v="700"/>
    <x v="688"/>
    <n v="6780"/>
    <s v="Skærbæk"/>
    <n v="550"/>
    <n v="409"/>
    <x v="279"/>
    <m/>
    <s v="DC"/>
    <s v="Decentralt værk"/>
    <n v="351100"/>
    <n v="350010"/>
    <x v="867"/>
    <x v="1"/>
    <s v="kvt"/>
    <d v="1997-01-01T00:00:00"/>
    <m/>
    <n v="4.25"/>
    <n v="1.85"/>
    <n v="2.4"/>
    <x v="3553"/>
    <n v="26.179200000000002"/>
    <n v="26.179200000000002"/>
    <n v="17.092079999999999"/>
    <n v="17.092079999999999"/>
    <n v="0.26140821092105415"/>
    <n v="0.73859178907894585"/>
    <n v="0"/>
    <x v="0"/>
    <x v="0"/>
    <m/>
    <m/>
    <m/>
    <m/>
    <m/>
    <m/>
    <n v="4.4940852000000007"/>
    <m/>
    <n v="45.5793228"/>
    <m/>
    <m/>
    <m/>
    <m/>
    <m/>
    <m/>
    <m/>
    <m/>
    <m/>
    <s v="489469"/>
    <s v="6119677"/>
    <n v="4.4940852000000007"/>
    <n v="45.5793228"/>
    <n v="0"/>
  </r>
  <r>
    <n v="1246"/>
    <x v="703"/>
    <s v=""/>
    <x v="1681"/>
    <n v="2018"/>
    <n v="18468840"/>
    <x v="332"/>
    <x v="701"/>
    <x v="689"/>
    <n v="8300"/>
    <s v="Odder"/>
    <n v="727"/>
    <n v="412"/>
    <x v="280"/>
    <m/>
    <s v="DC"/>
    <s v="Decentralt værk"/>
    <n v="351100"/>
    <n v="350010"/>
    <x v="56"/>
    <x v="0"/>
    <s v="fvv"/>
    <d v="1995-09-01T00:00:00"/>
    <m/>
    <n v="3.7"/>
    <n v="0"/>
    <n v="3.7"/>
    <x v="3554"/>
    <n v="48.193199999999997"/>
    <n v="47.937600000000003"/>
    <n v="0"/>
    <n v="0"/>
    <n v="1"/>
    <n v="0"/>
    <n v="0"/>
    <x v="0"/>
    <x v="0"/>
    <m/>
    <m/>
    <m/>
    <m/>
    <m/>
    <m/>
    <n v="48.014802000000003"/>
    <m/>
    <m/>
    <m/>
    <m/>
    <m/>
    <m/>
    <m/>
    <m/>
    <m/>
    <m/>
    <m/>
    <s v="571590,62"/>
    <s v="6197202,14"/>
    <n v="48.014802000000003"/>
    <n v="0"/>
    <n v="0"/>
  </r>
  <r>
    <n v="1246"/>
    <x v="703"/>
    <s v=""/>
    <x v="1682"/>
    <n v="2018"/>
    <n v="18468840"/>
    <x v="332"/>
    <x v="701"/>
    <x v="689"/>
    <n v="8300"/>
    <s v="Odder"/>
    <n v="727"/>
    <n v="412"/>
    <x v="280"/>
    <m/>
    <s v="DC"/>
    <s v="Decentralt værk"/>
    <n v="351100"/>
    <n v="350010"/>
    <x v="868"/>
    <x v="1"/>
    <s v="kvt"/>
    <d v="2008-08-31T00:00:00"/>
    <m/>
    <n v="7.1"/>
    <n v="3.04"/>
    <n v="3.71"/>
    <x v="3555"/>
    <n v="2.3616000000000001"/>
    <n v="2.1743999999999999"/>
    <n v="1.7496"/>
    <n v="1.7496"/>
    <n v="0.26729578968384943"/>
    <n v="0.73270421031615052"/>
    <n v="0"/>
    <x v="0"/>
    <x v="0"/>
    <m/>
    <m/>
    <m/>
    <m/>
    <m/>
    <m/>
    <n v="4.4175780000000007"/>
    <m/>
    <m/>
    <m/>
    <m/>
    <m/>
    <m/>
    <m/>
    <m/>
    <m/>
    <m/>
    <m/>
    <s v="571590,62"/>
    <s v="6197202,14"/>
    <n v="4.4175780000000007"/>
    <n v="0"/>
    <n v="0"/>
  </r>
  <r>
    <n v="1247"/>
    <x v="704"/>
    <s v=""/>
    <x v="1683"/>
    <n v="2018"/>
    <n v="18440342"/>
    <x v="333"/>
    <x v="702"/>
    <x v="690"/>
    <n v="8350"/>
    <s v="Hundslund"/>
    <n v="727"/>
    <n v="413"/>
    <x v="281"/>
    <m/>
    <s v="DC"/>
    <s v="Decentralt værk"/>
    <n v="351100"/>
    <n v="350010"/>
    <x v="1"/>
    <x v="1"/>
    <s v="kvt"/>
    <d v="1995-01-01T00:00:00"/>
    <m/>
    <n v="2.4"/>
    <n v="0.92"/>
    <n v="1.2"/>
    <x v="3556"/>
    <n v="0.65088000000000001"/>
    <n v="0.63360000000000005"/>
    <n v="0.45467999999999997"/>
    <n v="0.45107999999999998"/>
    <n v="0.26747540498557587"/>
    <n v="0.73252459501442413"/>
    <n v="0"/>
    <x v="0"/>
    <x v="0"/>
    <m/>
    <m/>
    <m/>
    <m/>
    <m/>
    <m/>
    <n v="1.21671"/>
    <m/>
    <m/>
    <m/>
    <m/>
    <m/>
    <m/>
    <m/>
    <m/>
    <m/>
    <m/>
    <m/>
    <s v="566054,98"/>
    <s v="6197364,39"/>
    <n v="1.21671"/>
    <n v="0"/>
    <n v="0"/>
  </r>
  <r>
    <n v="1247"/>
    <x v="704"/>
    <s v=""/>
    <x v="1684"/>
    <n v="2018"/>
    <n v="18440342"/>
    <x v="333"/>
    <x v="702"/>
    <x v="690"/>
    <n v="8350"/>
    <s v="Hundslund"/>
    <n v="727"/>
    <n v="413"/>
    <x v="281"/>
    <m/>
    <s v="DC"/>
    <s v="Decentralt værk"/>
    <n v="351100"/>
    <n v="350010"/>
    <x v="103"/>
    <x v="0"/>
    <s v="fvv"/>
    <d v="1995-08-01T00:00:00"/>
    <m/>
    <n v="2"/>
    <n v="0"/>
    <n v="1.4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66054,98"/>
    <s v="6197364,39"/>
    <n v="0"/>
    <n v="0"/>
    <n v="0"/>
  </r>
  <r>
    <n v="1247"/>
    <x v="704"/>
    <s v=""/>
    <x v="1685"/>
    <n v="2018"/>
    <n v="18440342"/>
    <x v="333"/>
    <x v="702"/>
    <x v="690"/>
    <n v="8350"/>
    <s v="Hundslund"/>
    <n v="727"/>
    <n v="413"/>
    <x v="281"/>
    <m/>
    <s v="DC"/>
    <s v="Decentralt værk"/>
    <n v="351100"/>
    <n v="350010"/>
    <x v="869"/>
    <x v="0"/>
    <s v="fvv"/>
    <d v="2017-08-12T00:00:00"/>
    <m/>
    <n v="0.93"/>
    <n v="0"/>
    <n v="0.93"/>
    <x v="3557"/>
    <n v="17.420400000000001"/>
    <n v="17.420400000000001"/>
    <n v="0"/>
    <n v="0"/>
    <n v="1"/>
    <n v="0"/>
    <n v="0"/>
    <x v="0"/>
    <x v="0"/>
    <m/>
    <m/>
    <m/>
    <m/>
    <m/>
    <m/>
    <m/>
    <m/>
    <m/>
    <n v="18.8355"/>
    <m/>
    <m/>
    <m/>
    <m/>
    <m/>
    <m/>
    <m/>
    <m/>
    <s v="566054,98"/>
    <s v="6197364,39"/>
    <n v="0"/>
    <n v="18.8355"/>
    <n v="0"/>
  </r>
  <r>
    <n v="1250"/>
    <x v="705"/>
    <s v=""/>
    <x v="1687"/>
    <n v="2018"/>
    <n v="18503379"/>
    <x v="334"/>
    <x v="703"/>
    <x v="691"/>
    <n v="4591"/>
    <s v="Føllenslev"/>
    <n v="326"/>
    <n v="395"/>
    <x v="282"/>
    <m/>
    <s v="DC"/>
    <s v="Decentralt værk"/>
    <n v="353000"/>
    <n v="350030"/>
    <x v="69"/>
    <x v="0"/>
    <s v="fvv"/>
    <d v="1996-01-01T00:00:00"/>
    <m/>
    <n v="3.5"/>
    <n v="0"/>
    <n v="3.15"/>
    <x v="3558"/>
    <n v="8.4452400000000001"/>
    <n v="8.4452400000000001"/>
    <n v="0"/>
    <n v="0"/>
    <n v="1"/>
    <n v="0"/>
    <n v="0"/>
    <x v="0"/>
    <x v="0"/>
    <m/>
    <m/>
    <m/>
    <n v="7.0901359399999997"/>
    <m/>
    <m/>
    <m/>
    <m/>
    <m/>
    <m/>
    <m/>
    <m/>
    <m/>
    <m/>
    <m/>
    <m/>
    <m/>
    <m/>
    <s v="649161,66"/>
    <s v="6177849,22"/>
    <n v="7.0901359399999997"/>
    <n v="0"/>
    <n v="0"/>
  </r>
  <r>
    <n v="1250"/>
    <x v="705"/>
    <s v=""/>
    <x v="1688"/>
    <n v="2018"/>
    <n v="18503379"/>
    <x v="334"/>
    <x v="703"/>
    <x v="691"/>
    <n v="4591"/>
    <s v="Føllenslev"/>
    <n v="326"/>
    <n v="395"/>
    <x v="282"/>
    <m/>
    <s v="DC"/>
    <s v="Decentralt værk"/>
    <n v="353000"/>
    <n v="350030"/>
    <x v="2"/>
    <x v="0"/>
    <s v="fvv"/>
    <d v="1996-01-01T00:00:00"/>
    <m/>
    <n v="1.8"/>
    <n v="0"/>
    <n v="1.6"/>
    <x v="3559"/>
    <n v="4.0442400000000003"/>
    <n v="4.0442400000000003"/>
    <n v="0"/>
    <n v="0"/>
    <n v="1"/>
    <n v="0"/>
    <n v="0"/>
    <x v="0"/>
    <x v="0"/>
    <m/>
    <m/>
    <m/>
    <m/>
    <m/>
    <m/>
    <m/>
    <m/>
    <n v="4.1614360000000001"/>
    <m/>
    <m/>
    <m/>
    <m/>
    <m/>
    <m/>
    <m/>
    <m/>
    <m/>
    <s v="649161,66"/>
    <s v="6177849,22"/>
    <n v="0"/>
    <n v="4.1614360000000001"/>
    <n v="0"/>
  </r>
  <r>
    <n v="1250"/>
    <x v="705"/>
    <s v=""/>
    <x v="1689"/>
    <n v="2018"/>
    <n v="18503379"/>
    <x v="334"/>
    <x v="703"/>
    <x v="691"/>
    <n v="4591"/>
    <s v="Føllenslev"/>
    <n v="326"/>
    <n v="395"/>
    <x v="282"/>
    <m/>
    <s v="DC"/>
    <s v="Decentralt værk"/>
    <n v="353000"/>
    <n v="350030"/>
    <x v="384"/>
    <x v="1"/>
    <s v="kvt"/>
    <d v="2008-09-01T00:00:00"/>
    <m/>
    <n v="2.02"/>
    <n v="0.84"/>
    <n v="0.99"/>
    <x v="3560"/>
    <n v="12.994199999999999"/>
    <n v="9.8726400000000005"/>
    <n v="14.179320000000001"/>
    <n v="14.179320000000001"/>
    <n v="0.17250867402320624"/>
    <n v="0.82749132597679376"/>
    <n v="0"/>
    <x v="0"/>
    <x v="0"/>
    <m/>
    <m/>
    <m/>
    <m/>
    <m/>
    <m/>
    <m/>
    <m/>
    <n v="37.662453999999997"/>
    <m/>
    <m/>
    <m/>
    <m/>
    <m/>
    <m/>
    <m/>
    <m/>
    <m/>
    <s v="649161,66"/>
    <s v="6177849,22"/>
    <n v="0"/>
    <n v="37.662453999999997"/>
    <n v="0"/>
  </r>
  <r>
    <n v="1250"/>
    <x v="705"/>
    <s v=""/>
    <x v="1690"/>
    <n v="2018"/>
    <n v="18503379"/>
    <x v="334"/>
    <x v="703"/>
    <x v="691"/>
    <n v="4591"/>
    <s v="Føllenslev"/>
    <n v="326"/>
    <n v="395"/>
    <x v="282"/>
    <m/>
    <s v="DC"/>
    <s v="Decentralt værk"/>
    <n v="353000"/>
    <n v="350030"/>
    <x v="3"/>
    <x v="0"/>
    <s v="fvv"/>
    <d v="2017-10-01T00:00:00"/>
    <m/>
    <n v="1.2"/>
    <n v="0"/>
    <n v="1.1000000000000001"/>
    <x v="3561"/>
    <n v="13.531319999999999"/>
    <n v="13.531319999999999"/>
    <n v="0"/>
    <n v="0"/>
    <n v="1"/>
    <n v="0"/>
    <n v="0"/>
    <x v="0"/>
    <x v="0"/>
    <m/>
    <m/>
    <m/>
    <m/>
    <m/>
    <m/>
    <m/>
    <m/>
    <m/>
    <m/>
    <n v="17.92482"/>
    <m/>
    <m/>
    <m/>
    <m/>
    <m/>
    <m/>
    <m/>
    <s v="649161,66"/>
    <s v="6177849,22"/>
    <n v="0"/>
    <n v="17.92482"/>
    <n v="0"/>
  </r>
  <r>
    <n v="1262"/>
    <x v="706"/>
    <s v=""/>
    <x v="1691"/>
    <n v="2018"/>
    <n v="29189897"/>
    <x v="335"/>
    <x v="704"/>
    <x v="692"/>
    <n v="6064"/>
    <s v="Jordrup"/>
    <n v="621"/>
    <m/>
    <x v="18"/>
    <m/>
    <s v="LO"/>
    <s v="Lokalt værk"/>
    <n v="841100"/>
    <n v="840010"/>
    <x v="871"/>
    <x v="1"/>
    <s v="pev"/>
    <d v="2013-01-01T00:00:00"/>
    <m/>
    <n v="4.4999999999999998E-2"/>
    <n v="1.4999999999999999E-2"/>
    <n v="0.03"/>
    <x v="21"/>
    <n v="0"/>
    <n v="0"/>
    <n v="0"/>
    <n v="0"/>
    <n v="0"/>
    <n v="0"/>
    <n v="1"/>
    <x v="0"/>
    <x v="0"/>
    <m/>
    <m/>
    <m/>
    <m/>
    <m/>
    <m/>
    <n v="0"/>
    <m/>
    <m/>
    <m/>
    <m/>
    <m/>
    <m/>
    <m/>
    <m/>
    <m/>
    <m/>
    <m/>
    <s v="519856"/>
    <s v="6155562"/>
    <n v="0"/>
    <n v="0"/>
    <n v="0"/>
  </r>
  <r>
    <n v="1275"/>
    <x v="707"/>
    <s v=""/>
    <x v="1692"/>
    <n v="2018"/>
    <n v="25817117"/>
    <x v="336"/>
    <x v="705"/>
    <x v="693"/>
    <n v="8800"/>
    <s v="Viborg"/>
    <n v="791"/>
    <m/>
    <x v="18"/>
    <m/>
    <s v="LO"/>
    <s v="Lokalt værk"/>
    <n v="370000"/>
    <n v="370000"/>
    <x v="872"/>
    <x v="1"/>
    <s v="pev"/>
    <d v="1985-01-01T00:00:00"/>
    <m/>
    <n v="0.878"/>
    <n v="0.35699999999999998"/>
    <n v="0.37"/>
    <x v="3562"/>
    <n v="2.9051999999999998"/>
    <n v="0"/>
    <n v="3.33"/>
    <n v="3.33"/>
    <n v="0"/>
    <n v="0.86047937618932546"/>
    <n v="0.13952062381067454"/>
    <x v="0"/>
    <x v="0"/>
    <m/>
    <m/>
    <m/>
    <m/>
    <m/>
    <m/>
    <m/>
    <m/>
    <n v="10.411363999999999"/>
    <m/>
    <m/>
    <m/>
    <m/>
    <m/>
    <m/>
    <m/>
    <m/>
    <m/>
    <s v="528173"/>
    <s v="6253703"/>
    <n v="0"/>
    <n v="10.411363999999999"/>
    <n v="0"/>
  </r>
  <r>
    <n v="1282"/>
    <x v="708"/>
    <s v=""/>
    <x v="1693"/>
    <n v="2018"/>
    <n v="76759715"/>
    <x v="337"/>
    <x v="706"/>
    <x v="694"/>
    <n v="4100"/>
    <s v="Ringsted"/>
    <n v="329"/>
    <n v="888"/>
    <x v="275"/>
    <m/>
    <s v="LO"/>
    <s v="Lokalt værk"/>
    <n v="353000"/>
    <n v="350030"/>
    <x v="1"/>
    <x v="1"/>
    <s v="kvt"/>
    <d v="1995-09-09T00:00:00"/>
    <m/>
    <n v="2.85"/>
    <n v="1.03"/>
    <n v="1.45"/>
    <x v="3563"/>
    <n v="1.224"/>
    <n v="1.224"/>
    <n v="0.81108000000000002"/>
    <n v="0.81108000000000002"/>
    <n v="0.26906482563016565"/>
    <n v="0.73093517436983435"/>
    <n v="0"/>
    <x v="0"/>
    <x v="0"/>
    <m/>
    <m/>
    <m/>
    <m/>
    <m/>
    <m/>
    <n v="2.2745448000000001"/>
    <m/>
    <m/>
    <m/>
    <m/>
    <m/>
    <m/>
    <m/>
    <m/>
    <m/>
    <m/>
    <m/>
    <s v="676395,68"/>
    <s v="6150044,15"/>
    <n v="2.2745448000000001"/>
    <n v="0"/>
    <n v="0"/>
  </r>
  <r>
    <n v="1282"/>
    <x v="708"/>
    <s v=""/>
    <x v="1694"/>
    <n v="2018"/>
    <n v="76759715"/>
    <x v="337"/>
    <x v="706"/>
    <x v="694"/>
    <n v="4100"/>
    <s v="Ringsted"/>
    <n v="329"/>
    <n v="888"/>
    <x v="275"/>
    <m/>
    <s v="LO"/>
    <s v="Lokalt værk"/>
    <n v="353000"/>
    <n v="350030"/>
    <x v="382"/>
    <x v="0"/>
    <s v="fvv"/>
    <d v="1985-01-31T00:00:00"/>
    <m/>
    <n v="5"/>
    <n v="0"/>
    <n v="4.2699999999999996"/>
    <x v="3564"/>
    <n v="23.799240000000001"/>
    <n v="23.799240000000001"/>
    <n v="0"/>
    <n v="0"/>
    <n v="1"/>
    <n v="0"/>
    <n v="0"/>
    <x v="0"/>
    <x v="0"/>
    <m/>
    <m/>
    <m/>
    <m/>
    <m/>
    <m/>
    <n v="28.044403200000001"/>
    <m/>
    <m/>
    <m/>
    <m/>
    <m/>
    <m/>
    <m/>
    <m/>
    <m/>
    <m/>
    <m/>
    <s v="676395,68"/>
    <s v="6150044,15"/>
    <n v="28.044403200000001"/>
    <n v="0"/>
    <n v="0"/>
  </r>
  <r>
    <n v="1283"/>
    <x v="709"/>
    <s v=""/>
    <x v="1695"/>
    <n v="2018"/>
    <n v="19253007"/>
    <x v="338"/>
    <x v="707"/>
    <x v="695"/>
    <n v="4700"/>
    <s v="Næstved"/>
    <n v="370"/>
    <m/>
    <x v="18"/>
    <m/>
    <s v="LO"/>
    <s v="Lokalt værk"/>
    <n v="353000"/>
    <n v="350030"/>
    <x v="873"/>
    <x v="1"/>
    <s v="kvt"/>
    <d v="1995-02-01T00:00:00"/>
    <m/>
    <n v="2"/>
    <n v="0.82"/>
    <n v="1.01"/>
    <x v="3565"/>
    <n v="4.3200000000000002E-2"/>
    <n v="0"/>
    <n v="2.8485311400000001E-2"/>
    <n v="2.8485311400000001E-2"/>
    <n v="0.26529890343119916"/>
    <n v="0.73470109656880078"/>
    <n v="0"/>
    <x v="0"/>
    <x v="0"/>
    <m/>
    <m/>
    <m/>
    <m/>
    <m/>
    <m/>
    <n v="8.1417599999999993E-2"/>
    <m/>
    <m/>
    <m/>
    <m/>
    <m/>
    <m/>
    <m/>
    <m/>
    <m/>
    <m/>
    <m/>
    <s v="675964,99"/>
    <s v="6120885,9"/>
    <n v="8.1417599999999993E-2"/>
    <n v="0"/>
    <n v="0"/>
  </r>
  <r>
    <n v="1283"/>
    <x v="709"/>
    <s v=""/>
    <x v="1696"/>
    <n v="2018"/>
    <n v="19253007"/>
    <x v="338"/>
    <x v="707"/>
    <x v="695"/>
    <n v="4700"/>
    <s v="Næstved"/>
    <n v="370"/>
    <m/>
    <x v="18"/>
    <m/>
    <s v="LO"/>
    <s v="Lokalt værk"/>
    <n v="353000"/>
    <n v="350030"/>
    <x v="874"/>
    <x v="1"/>
    <s v="kvt"/>
    <d v="1995-02-01T00:00:00"/>
    <m/>
    <n v="2"/>
    <n v="0.82"/>
    <n v="1.01"/>
    <x v="3565"/>
    <n v="4.3200000000000002E-2"/>
    <n v="0"/>
    <n v="2.8485311400000001E-2"/>
    <n v="2.8485311400000001E-2"/>
    <n v="0.26529890343119916"/>
    <n v="0.73470109656880078"/>
    <n v="0"/>
    <x v="0"/>
    <x v="0"/>
    <m/>
    <m/>
    <m/>
    <m/>
    <m/>
    <m/>
    <n v="8.1417599999999993E-2"/>
    <m/>
    <m/>
    <m/>
    <m/>
    <m/>
    <m/>
    <m/>
    <m/>
    <m/>
    <m/>
    <m/>
    <s v="675964,99"/>
    <s v="6120885,9"/>
    <n v="8.1417599999999993E-2"/>
    <n v="0"/>
    <n v="0"/>
  </r>
  <r>
    <n v="1283"/>
    <x v="709"/>
    <s v=""/>
    <x v="1697"/>
    <n v="2018"/>
    <n v="19253007"/>
    <x v="338"/>
    <x v="707"/>
    <x v="695"/>
    <n v="4700"/>
    <s v="Næstved"/>
    <n v="370"/>
    <m/>
    <x v="18"/>
    <m/>
    <s v="LO"/>
    <s v="Lokalt værk"/>
    <n v="353000"/>
    <n v="350030"/>
    <x v="875"/>
    <x v="0"/>
    <s v="fvv"/>
    <d v="1995-02-01T00:00:00"/>
    <m/>
    <n v="2.5"/>
    <n v="0"/>
    <n v="2.5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675964,99"/>
    <s v="6120885,9"/>
    <n v="0"/>
    <n v="0"/>
    <n v="0"/>
  </r>
  <r>
    <n v="1284"/>
    <x v="710"/>
    <s v=""/>
    <x v="1698"/>
    <n v="2018"/>
    <n v="64723413"/>
    <x v="339"/>
    <x v="708"/>
    <x v="696"/>
    <n v="4293"/>
    <s v="Dianalund"/>
    <n v="340"/>
    <m/>
    <x v="18"/>
    <m/>
    <s v="LO"/>
    <s v="Lokalt værk"/>
    <n v="861000"/>
    <n v="860010"/>
    <x v="876"/>
    <x v="1"/>
    <s v="pev"/>
    <d v="1993-08-11T00:00:00"/>
    <m/>
    <n v="2.97"/>
    <n v="1.03"/>
    <n v="1.7"/>
    <x v="3566"/>
    <n v="6.9404400000000005E-2"/>
    <n v="0"/>
    <n v="4.6836000000000003E-2"/>
    <n v="4.5359999999999998E-2"/>
    <n v="0"/>
    <n v="0.74693364276938268"/>
    <n v="0.25306635723061732"/>
    <x v="0"/>
    <x v="0"/>
    <m/>
    <m/>
    <m/>
    <m/>
    <m/>
    <m/>
    <n v="0.13712688000000001"/>
    <m/>
    <m/>
    <m/>
    <m/>
    <m/>
    <m/>
    <m/>
    <m/>
    <m/>
    <m/>
    <m/>
    <s v="658041"/>
    <s v="6156730"/>
    <n v="0.13712688000000001"/>
    <n v="0"/>
    <n v="0"/>
  </r>
  <r>
    <n v="1286"/>
    <x v="711"/>
    <s v=""/>
    <x v="1699"/>
    <n v="2018"/>
    <n v="59005014"/>
    <x v="340"/>
    <x v="709"/>
    <x v="697"/>
    <n v="5620"/>
    <s v="Glamsbjerg"/>
    <n v="420"/>
    <m/>
    <x v="18"/>
    <m/>
    <s v="ER"/>
    <s v="Erhvervsværk"/>
    <n v="11300"/>
    <n v="10000"/>
    <x v="877"/>
    <x v="1"/>
    <s v="pev"/>
    <d v="1995-11-01T00:00:00"/>
    <m/>
    <n v="1.2"/>
    <n v="0.5"/>
    <n v="0.6"/>
    <x v="3567"/>
    <n v="1.98E-3"/>
    <n v="0"/>
    <n v="1.8E-3"/>
    <n v="1.8E-3"/>
    <n v="0"/>
    <n v="0.78260869565217395"/>
    <n v="0.21739130434782605"/>
    <x v="0"/>
    <x v="0"/>
    <m/>
    <m/>
    <m/>
    <m/>
    <m/>
    <m/>
    <n v="4.5539999999999999E-3"/>
    <m/>
    <m/>
    <m/>
    <m/>
    <m/>
    <m/>
    <m/>
    <m/>
    <m/>
    <m/>
    <m/>
    <s v="572202"/>
    <s v="6124678"/>
    <n v="4.5539999999999999E-3"/>
    <n v="0"/>
    <n v="0"/>
  </r>
  <r>
    <n v="1300"/>
    <x v="712"/>
    <s v=""/>
    <x v="1700"/>
    <n v="2018"/>
    <n v="73685311"/>
    <x v="341"/>
    <x v="710"/>
    <x v="698"/>
    <n v="7860"/>
    <s v="Spøttrup"/>
    <n v="779"/>
    <n v="256"/>
    <x v="160"/>
    <m/>
    <s v="ER"/>
    <s v="Erhvervsværk"/>
    <n v="162300"/>
    <n v="160000"/>
    <x v="878"/>
    <x v="0"/>
    <s v="pvp"/>
    <d v="1998-11-01T00:00:00"/>
    <d v="2017-12-31T00:00:00"/>
    <n v="1.1000000000000001"/>
    <n v="0"/>
    <n v="1.1000000000000001"/>
    <x v="21"/>
    <n v="0"/>
    <n v="0"/>
    <n v="0"/>
    <n v="0"/>
    <n v="0"/>
    <n v="0"/>
    <n v="1"/>
    <x v="0"/>
    <x v="0"/>
    <m/>
    <m/>
    <m/>
    <m/>
    <m/>
    <m/>
    <m/>
    <m/>
    <m/>
    <m/>
    <m/>
    <n v="0"/>
    <m/>
    <m/>
    <m/>
    <m/>
    <m/>
    <m/>
    <s v="492211,64"/>
    <s v="6274343,58"/>
    <n v="0"/>
    <n v="0"/>
    <n v="0"/>
  </r>
  <r>
    <n v="1309"/>
    <x v="713"/>
    <s v=""/>
    <x v="1701"/>
    <n v="2018"/>
    <n v="18807483"/>
    <x v="342"/>
    <x v="711"/>
    <x v="699"/>
    <n v="8680"/>
    <s v="Ry"/>
    <n v="746"/>
    <n v="416"/>
    <x v="283"/>
    <m/>
    <s v="DC"/>
    <s v="Decentralt værk"/>
    <n v="353000"/>
    <n v="350030"/>
    <x v="2"/>
    <x v="0"/>
    <s v="fvv"/>
    <d v="1996-02-12T00:00:00"/>
    <m/>
    <n v="3.4"/>
    <n v="0"/>
    <n v="3.2"/>
    <x v="3568"/>
    <n v="5.6340000000000003"/>
    <n v="5.4143999999999997"/>
    <n v="0"/>
    <n v="0"/>
    <n v="1"/>
    <n v="0"/>
    <n v="0"/>
    <x v="0"/>
    <x v="0"/>
    <m/>
    <m/>
    <m/>
    <m/>
    <m/>
    <m/>
    <n v="6.0381288000000009"/>
    <m/>
    <m/>
    <m/>
    <m/>
    <m/>
    <m/>
    <m/>
    <m/>
    <m/>
    <m/>
    <m/>
    <s v="543198"/>
    <s v="6214300"/>
    <n v="6.0381288000000009"/>
    <n v="0"/>
    <n v="0"/>
  </r>
  <r>
    <n v="1309"/>
    <x v="713"/>
    <s v=""/>
    <x v="1702"/>
    <n v="2018"/>
    <n v="18807483"/>
    <x v="342"/>
    <x v="711"/>
    <x v="699"/>
    <n v="8680"/>
    <s v="Ry"/>
    <n v="746"/>
    <n v="416"/>
    <x v="283"/>
    <m/>
    <s v="DC"/>
    <s v="Decentralt værk"/>
    <n v="353000"/>
    <n v="350030"/>
    <x v="879"/>
    <x v="1"/>
    <s v="kvt"/>
    <d v="2006-06-30T00:00:00"/>
    <m/>
    <n v="2"/>
    <n v="0.85"/>
    <n v="1.03"/>
    <x v="3569"/>
    <n v="3.5424000000000002"/>
    <n v="3.4127999999999998"/>
    <n v="2.7324000000000002"/>
    <n v="2.7324000000000002"/>
    <n v="0.26084757435613859"/>
    <n v="0.73915242564386141"/>
    <n v="0"/>
    <x v="0"/>
    <x v="0"/>
    <m/>
    <m/>
    <m/>
    <m/>
    <m/>
    <m/>
    <n v="6.7901724000000003"/>
    <m/>
    <m/>
    <m/>
    <m/>
    <m/>
    <m/>
    <m/>
    <m/>
    <m/>
    <m/>
    <m/>
    <s v="543198"/>
    <s v="6214300"/>
    <n v="6.7901724000000003"/>
    <n v="0"/>
    <n v="0"/>
  </r>
  <r>
    <n v="1309"/>
    <x v="713"/>
    <s v=""/>
    <x v="1703"/>
    <n v="2018"/>
    <n v="18807483"/>
    <x v="342"/>
    <x v="711"/>
    <x v="699"/>
    <n v="8680"/>
    <s v="Ry"/>
    <n v="746"/>
    <n v="416"/>
    <x v="283"/>
    <m/>
    <s v="DC"/>
    <s v="Decentralt værk"/>
    <n v="353000"/>
    <n v="350030"/>
    <x v="880"/>
    <x v="1"/>
    <s v="kvt"/>
    <d v="2006-06-30T00:00:00"/>
    <m/>
    <n v="2"/>
    <n v="0.85"/>
    <n v="1.03"/>
    <x v="3570"/>
    <n v="3.2904"/>
    <n v="3.1608000000000001"/>
    <n v="2.5344000000000002"/>
    <n v="2.5344000000000002"/>
    <n v="0.26068717595928032"/>
    <n v="0.73931282404071963"/>
    <n v="0"/>
    <x v="0"/>
    <x v="0"/>
    <m/>
    <m/>
    <m/>
    <m/>
    <m/>
    <m/>
    <n v="6.3110123999999992"/>
    <m/>
    <m/>
    <m/>
    <m/>
    <m/>
    <m/>
    <m/>
    <m/>
    <m/>
    <m/>
    <m/>
    <s v="543198"/>
    <s v="6214300"/>
    <n v="6.3110123999999992"/>
    <n v="0"/>
    <n v="0"/>
  </r>
  <r>
    <n v="1309"/>
    <x v="713"/>
    <s v=""/>
    <x v="1704"/>
    <n v="2018"/>
    <n v="18807483"/>
    <x v="342"/>
    <x v="711"/>
    <x v="699"/>
    <n v="8680"/>
    <s v="Ry"/>
    <n v="746"/>
    <n v="416"/>
    <x v="283"/>
    <m/>
    <s v="DC"/>
    <s v="Decentralt værk"/>
    <n v="353000"/>
    <n v="350030"/>
    <x v="881"/>
    <x v="3"/>
    <s v="fvv"/>
    <d v="2014-07-14T00:00:00"/>
    <m/>
    <n v="1.7"/>
    <n v="0"/>
    <n v="1.7"/>
    <x v="3571"/>
    <n v="4.5871560000000002"/>
    <n v="4.4109360000000004"/>
    <n v="0"/>
    <n v="0"/>
    <n v="1"/>
    <n v="0"/>
    <n v="0"/>
    <x v="0"/>
    <x v="0"/>
    <m/>
    <m/>
    <m/>
    <m/>
    <m/>
    <m/>
    <m/>
    <m/>
    <m/>
    <m/>
    <m/>
    <m/>
    <m/>
    <m/>
    <m/>
    <n v="4.5871560000000002"/>
    <m/>
    <m/>
    <s v="543198"/>
    <s v="6214300"/>
    <n v="0"/>
    <n v="4.5871560000000002"/>
    <n v="0"/>
  </r>
  <r>
    <n v="1309"/>
    <x v="713"/>
    <s v=""/>
    <x v="1705"/>
    <n v="2018"/>
    <n v="18807483"/>
    <x v="342"/>
    <x v="711"/>
    <x v="699"/>
    <n v="8680"/>
    <s v="Ry"/>
    <n v="746"/>
    <n v="416"/>
    <x v="283"/>
    <m/>
    <s v="DC"/>
    <s v="Decentralt værk"/>
    <n v="353000"/>
    <n v="350030"/>
    <x v="882"/>
    <x v="4"/>
    <s v="fvv"/>
    <d v="2015-02-01T00:00:00"/>
    <m/>
    <n v="0.50939999999999996"/>
    <n v="0"/>
    <n v="2.048"/>
    <x v="3572"/>
    <n v="19.372824000000001"/>
    <n v="18.628596000000002"/>
    <n v="0"/>
    <n v="0"/>
    <n v="1"/>
    <n v="0"/>
    <n v="0"/>
    <x v="0"/>
    <x v="0"/>
    <m/>
    <m/>
    <m/>
    <m/>
    <m/>
    <m/>
    <m/>
    <m/>
    <m/>
    <m/>
    <m/>
    <m/>
    <m/>
    <m/>
    <m/>
    <m/>
    <m/>
    <n v="6.0948000000000002"/>
    <s v="543198"/>
    <s v="6214300"/>
    <n v="0"/>
    <n v="0"/>
    <n v="6.0948000000000002"/>
  </r>
  <r>
    <n v="1318"/>
    <x v="714"/>
    <s v=""/>
    <x v="1706"/>
    <n v="2018"/>
    <n v="19416801"/>
    <x v="343"/>
    <x v="712"/>
    <x v="700"/>
    <n v="5550"/>
    <s v="Langeskov"/>
    <n v="440"/>
    <m/>
    <x v="18"/>
    <m/>
    <s v="ER"/>
    <s v="Erhvervsværk"/>
    <n v="13000"/>
    <n v="10000"/>
    <x v="883"/>
    <x v="1"/>
    <s v="pev"/>
    <d v="1996-11-26T00:00:00"/>
    <m/>
    <n v="2.42"/>
    <n v="0.92"/>
    <n v="2"/>
    <x v="3573"/>
    <n v="7.6903199999999998"/>
    <n v="0"/>
    <n v="5.0784120575999996"/>
    <n v="5.0784120575999996"/>
    <n v="0"/>
    <n v="0.73499559235717471"/>
    <n v="0.26500440764282529"/>
    <x v="0"/>
    <x v="0"/>
    <m/>
    <m/>
    <m/>
    <m/>
    <m/>
    <m/>
    <n v="14.509796399999999"/>
    <m/>
    <m/>
    <m/>
    <m/>
    <m/>
    <m/>
    <m/>
    <m/>
    <m/>
    <m/>
    <m/>
    <s v="600481,8"/>
    <s v="6134056,24"/>
    <n v="14.509796399999999"/>
    <n v="0"/>
    <n v="0"/>
  </r>
  <r>
    <n v="1322"/>
    <x v="715"/>
    <s v=""/>
    <x v="1707"/>
    <n v="2018"/>
    <n v="16023876"/>
    <x v="344"/>
    <x v="713"/>
    <x v="701"/>
    <n v="7000"/>
    <s v="Fredericia"/>
    <n v="607"/>
    <m/>
    <x v="18"/>
    <m/>
    <s v="ER"/>
    <s v="Erhvervsværk"/>
    <n v="11300"/>
    <n v="10000"/>
    <x v="296"/>
    <x v="1"/>
    <s v="pev"/>
    <d v="1996-12-16T00:00:00"/>
    <m/>
    <n v="3"/>
    <n v="0.92"/>
    <n v="1.8"/>
    <x v="3016"/>
    <n v="1.8E-3"/>
    <n v="0"/>
    <n v="1.0831320000000001E-3"/>
    <n v="1.0831320000000001E-3"/>
    <n v="0"/>
    <n v="0.71941638608305269"/>
    <n v="0.28058361391694731"/>
    <x v="0"/>
    <x v="0"/>
    <m/>
    <m/>
    <m/>
    <m/>
    <m/>
    <m/>
    <n v="3.2075999999999997E-3"/>
    <m/>
    <m/>
    <m/>
    <m/>
    <m/>
    <m/>
    <m/>
    <m/>
    <m/>
    <m/>
    <m/>
    <s v="542373,51"/>
    <s v="6159137,78"/>
    <n v="3.2075999999999997E-3"/>
    <n v="0"/>
    <n v="0"/>
  </r>
  <r>
    <n v="1324"/>
    <x v="716"/>
    <s v=""/>
    <x v="1708"/>
    <n v="2018"/>
    <n v="40442014"/>
    <x v="345"/>
    <x v="714"/>
    <x v="702"/>
    <n v="5700"/>
    <s v="Svendborg"/>
    <n v="479"/>
    <m/>
    <x v="18"/>
    <m/>
    <s v="ER"/>
    <s v="Erhvervsværk"/>
    <n v="682010"/>
    <n v="680023"/>
    <x v="884"/>
    <x v="0"/>
    <s v="pvp"/>
    <d v="1985-01-01T00:00:00"/>
    <m/>
    <n v="8"/>
    <n v="0"/>
    <n v="7.7"/>
    <x v="3574"/>
    <n v="28.332719999999998"/>
    <n v="0"/>
    <n v="0"/>
    <n v="0"/>
    <n v="0"/>
    <n v="0"/>
    <n v="1"/>
    <x v="0"/>
    <x v="0"/>
    <m/>
    <m/>
    <m/>
    <m/>
    <m/>
    <m/>
    <n v="29.725264800000001"/>
    <m/>
    <m/>
    <m/>
    <m/>
    <m/>
    <m/>
    <m/>
    <m/>
    <m/>
    <m/>
    <m/>
    <s v="604393"/>
    <s v="6104639"/>
    <n v="29.725264800000001"/>
    <n v="0"/>
    <n v="0"/>
  </r>
  <r>
    <n v="1324"/>
    <x v="716"/>
    <s v=""/>
    <x v="1709"/>
    <n v="2018"/>
    <n v="40442014"/>
    <x v="345"/>
    <x v="714"/>
    <x v="702"/>
    <n v="5700"/>
    <s v="Svendborg"/>
    <n v="479"/>
    <m/>
    <x v="18"/>
    <m/>
    <s v="ER"/>
    <s v="Erhvervsværk"/>
    <n v="682010"/>
    <n v="680023"/>
    <x v="884"/>
    <x v="1"/>
    <s v="pev"/>
    <d v="2006-09-01T00:00:00"/>
    <m/>
    <n v="1.65"/>
    <n v="0.7"/>
    <n v="0.8"/>
    <x v="3575"/>
    <n v="8.3980800000000002"/>
    <n v="0"/>
    <n v="6.5052000000000003"/>
    <n v="6.5052000000000003"/>
    <n v="0"/>
    <n v="0.74106020572216091"/>
    <n v="0.25893979427783909"/>
    <x v="0"/>
    <x v="0"/>
    <m/>
    <m/>
    <m/>
    <m/>
    <m/>
    <m/>
    <n v="16.216279200000002"/>
    <m/>
    <m/>
    <m/>
    <m/>
    <m/>
    <m/>
    <m/>
    <m/>
    <m/>
    <m/>
    <m/>
    <s v="604393"/>
    <s v="6104639"/>
    <n v="16.216279200000002"/>
    <n v="0"/>
    <n v="0"/>
  </r>
  <r>
    <n v="1324"/>
    <x v="717"/>
    <s v=""/>
    <x v="1710"/>
    <n v="2018"/>
    <n v="40442014"/>
    <x v="345"/>
    <x v="715"/>
    <x v="703"/>
    <n v="5700"/>
    <s v="Svendborg"/>
    <n v="479"/>
    <m/>
    <x v="18"/>
    <m/>
    <s v="ER"/>
    <s v="Erhvervsværk"/>
    <n v="682010"/>
    <n v="680023"/>
    <x v="885"/>
    <x v="0"/>
    <s v="pvp"/>
    <d v="1985-01-01T00:00:00"/>
    <m/>
    <n v="2.8"/>
    <n v="0"/>
    <n v="2.5"/>
    <x v="3576"/>
    <n v="9.1720799999999993"/>
    <n v="0"/>
    <n v="0"/>
    <n v="0"/>
    <n v="0"/>
    <n v="0"/>
    <n v="1"/>
    <x v="0"/>
    <x v="0"/>
    <m/>
    <m/>
    <m/>
    <m/>
    <m/>
    <m/>
    <n v="9.6116327999999989"/>
    <m/>
    <m/>
    <m/>
    <m/>
    <m/>
    <m/>
    <m/>
    <m/>
    <m/>
    <m/>
    <m/>
    <s v="603790"/>
    <s v="6104342"/>
    <n v="9.6116327999999989"/>
    <n v="0"/>
    <n v="0"/>
  </r>
  <r>
    <n v="1329"/>
    <x v="718"/>
    <s v=""/>
    <x v="1711"/>
    <n v="2018"/>
    <n v="16934690"/>
    <x v="346"/>
    <x v="716"/>
    <x v="704"/>
    <n v="6720"/>
    <s v="Fanø"/>
    <n v="563"/>
    <n v="126"/>
    <x v="284"/>
    <m/>
    <s v="FJ"/>
    <s v="Fjernvarmeværk"/>
    <n v="353000"/>
    <n v="350030"/>
    <x v="241"/>
    <x v="0"/>
    <s v="fvv"/>
    <d v="1996-01-01T00:00:00"/>
    <m/>
    <n v="8.5"/>
    <n v="0"/>
    <n v="8.5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461923,89"/>
    <s v="6142411,52"/>
    <n v="0"/>
    <n v="0"/>
    <n v="0"/>
  </r>
  <r>
    <n v="1334"/>
    <x v="719"/>
    <s v=""/>
    <x v="1712"/>
    <n v="2018"/>
    <n v="17968971"/>
    <x v="347"/>
    <x v="717"/>
    <x v="705"/>
    <n v="5620"/>
    <s v="Glamsbjerg"/>
    <n v="420"/>
    <m/>
    <x v="18"/>
    <m/>
    <s v="ER"/>
    <s v="Erhvervsværk"/>
    <n v="11300"/>
    <n v="10000"/>
    <x v="886"/>
    <x v="1"/>
    <s v="pev"/>
    <d v="1996-01-01T00:00:00"/>
    <m/>
    <n v="2.81"/>
    <n v="1.04"/>
    <n v="1.38"/>
    <x v="3577"/>
    <n v="1.962"/>
    <n v="0"/>
    <n v="1.4292"/>
    <n v="1.4292"/>
    <n v="0"/>
    <n v="0.73764374234593677"/>
    <n v="0.26235625765406323"/>
    <x v="0"/>
    <x v="0"/>
    <m/>
    <m/>
    <m/>
    <m/>
    <m/>
    <m/>
    <n v="3.7391904"/>
    <m/>
    <m/>
    <m/>
    <m/>
    <m/>
    <m/>
    <m/>
    <m/>
    <m/>
    <m/>
    <m/>
    <s v="571708,88"/>
    <s v="6125326,48"/>
    <n v="3.7391904"/>
    <n v="0"/>
    <n v="0"/>
  </r>
  <r>
    <n v="1334"/>
    <x v="719"/>
    <s v=""/>
    <x v="1713"/>
    <n v="2018"/>
    <n v="17968971"/>
    <x v="347"/>
    <x v="717"/>
    <x v="705"/>
    <n v="5620"/>
    <s v="Glamsbjerg"/>
    <n v="420"/>
    <m/>
    <x v="18"/>
    <m/>
    <s v="ER"/>
    <s v="Erhvervsværk"/>
    <n v="11300"/>
    <n v="10000"/>
    <x v="887"/>
    <x v="1"/>
    <s v="pev"/>
    <d v="2002-06-25T00:00:00"/>
    <m/>
    <n v="2.0699999999999998"/>
    <n v="0.8"/>
    <n v="1.02"/>
    <x v="3578"/>
    <n v="0.54359999999999997"/>
    <n v="0"/>
    <n v="0.39600000000000002"/>
    <n v="0.39600000000000002"/>
    <n v="0"/>
    <n v="0.73737760230968574"/>
    <n v="0.26262239769031426"/>
    <x v="0"/>
    <x v="0"/>
    <m/>
    <m/>
    <m/>
    <m/>
    <m/>
    <m/>
    <n v="1.0349459999999999"/>
    <m/>
    <m/>
    <m/>
    <m/>
    <m/>
    <m/>
    <m/>
    <m/>
    <m/>
    <m/>
    <m/>
    <s v="571708,88"/>
    <s v="6125326,48"/>
    <n v="1.0349459999999999"/>
    <n v="0"/>
    <n v="0"/>
  </r>
  <r>
    <n v="1334"/>
    <x v="720"/>
    <s v=""/>
    <x v="1714"/>
    <n v="2018"/>
    <n v="17968971"/>
    <x v="347"/>
    <x v="718"/>
    <x v="511"/>
    <n v="5856"/>
    <s v="Ryslinge"/>
    <n v="430"/>
    <m/>
    <x v="18"/>
    <m/>
    <s v="ER"/>
    <s v="Erhvervsværk"/>
    <n v="13000"/>
    <n v="10000"/>
    <x v="14"/>
    <x v="1"/>
    <s v="pev"/>
    <d v="2002-11-01T00:00:00"/>
    <m/>
    <n v="2.2000000000000002"/>
    <n v="0.84"/>
    <n v="1"/>
    <x v="3579"/>
    <n v="2.7E-2"/>
    <n v="0"/>
    <n v="2.1600000000000001E-2"/>
    <n v="2.1600000000000001E-2"/>
    <n v="0"/>
    <n v="0.7474747474747474"/>
    <n v="0.2525252525252526"/>
    <x v="0"/>
    <x v="0"/>
    <m/>
    <m/>
    <m/>
    <m/>
    <m/>
    <m/>
    <n v="5.3460000000000001E-2"/>
    <m/>
    <m/>
    <m/>
    <m/>
    <m/>
    <m/>
    <m/>
    <m/>
    <m/>
    <m/>
    <m/>
    <s v="598017"/>
    <s v="6123059"/>
    <n v="5.3460000000000001E-2"/>
    <n v="0"/>
    <n v="0"/>
  </r>
  <r>
    <n v="1337"/>
    <x v="721"/>
    <s v=""/>
    <x v="1715"/>
    <n v="2018"/>
    <n v="18548046"/>
    <x v="348"/>
    <x v="719"/>
    <x v="706"/>
    <n v="4760"/>
    <s v="Vordingborg"/>
    <n v="390"/>
    <m/>
    <x v="18"/>
    <m/>
    <s v="ER"/>
    <s v="Erhvervsværk"/>
    <n v="11300"/>
    <n v="10000"/>
    <x v="888"/>
    <x v="1"/>
    <s v="pev"/>
    <d v="1997-03-11T00:00:00"/>
    <m/>
    <n v="4"/>
    <n v="1.44"/>
    <n v="1.72"/>
    <x v="3580"/>
    <n v="0.73980000000000001"/>
    <n v="0"/>
    <n v="0.61919999999999997"/>
    <n v="0.61919999999999997"/>
    <n v="0"/>
    <n v="0.76134621637943045"/>
    <n v="0.23865378362056955"/>
    <x v="0"/>
    <x v="0"/>
    <m/>
    <m/>
    <m/>
    <m/>
    <m/>
    <m/>
    <n v="1.549944"/>
    <m/>
    <m/>
    <m/>
    <m/>
    <m/>
    <m/>
    <m/>
    <m/>
    <m/>
    <m/>
    <m/>
    <s v="689720"/>
    <s v="6104298"/>
    <n v="1.549944"/>
    <n v="0"/>
    <n v="0"/>
  </r>
  <r>
    <n v="1337"/>
    <x v="721"/>
    <s v=""/>
    <x v="1716"/>
    <n v="2018"/>
    <n v="18548046"/>
    <x v="348"/>
    <x v="719"/>
    <x v="706"/>
    <n v="4760"/>
    <s v="Vordingborg"/>
    <n v="390"/>
    <m/>
    <x v="18"/>
    <m/>
    <s v="ER"/>
    <s v="Erhvervsværk"/>
    <n v="11300"/>
    <n v="10000"/>
    <x v="889"/>
    <x v="1"/>
    <s v="pev"/>
    <d v="1999-03-18T00:00:00"/>
    <m/>
    <n v="3.5"/>
    <n v="0.74"/>
    <n v="0.85"/>
    <x v="3581"/>
    <n v="0.49284"/>
    <n v="0"/>
    <n v="0.36899999999999999"/>
    <n v="0.36899999999999999"/>
    <n v="0"/>
    <n v="0.75475970392026204"/>
    <n v="0.24524029607973796"/>
    <x v="0"/>
    <x v="0"/>
    <m/>
    <m/>
    <m/>
    <m/>
    <m/>
    <m/>
    <n v="1.0048104"/>
    <m/>
    <m/>
    <m/>
    <m/>
    <m/>
    <m/>
    <m/>
    <m/>
    <m/>
    <m/>
    <m/>
    <s v="689720"/>
    <s v="6104298"/>
    <n v="1.0048104"/>
    <n v="0"/>
    <n v="0"/>
  </r>
  <r>
    <n v="1339"/>
    <x v="722"/>
    <s v=""/>
    <x v="1717"/>
    <n v="2018"/>
    <n v="16812331"/>
    <x v="349"/>
    <x v="720"/>
    <x v="707"/>
    <n v="5750"/>
    <s v="Ringe"/>
    <n v="430"/>
    <m/>
    <x v="18"/>
    <m/>
    <s v="ER"/>
    <s v="Erhvervsværk"/>
    <n v="13000"/>
    <n v="10000"/>
    <x v="890"/>
    <x v="1"/>
    <s v="pev"/>
    <d v="1997-04-01T00:00:00"/>
    <m/>
    <n v="1.56"/>
    <n v="0.6"/>
    <n v="0.75"/>
    <x v="1388"/>
    <n v="2.8800000000000002E-3"/>
    <n v="0"/>
    <n v="2.5200000000000001E-3"/>
    <n v="2.5200000000000001E-3"/>
    <n v="0"/>
    <n v="0.78094194961664842"/>
    <n v="0.21905805038335158"/>
    <x v="0"/>
    <x v="0"/>
    <m/>
    <m/>
    <m/>
    <m/>
    <m/>
    <m/>
    <n v="6.5735999999999998E-3"/>
    <m/>
    <m/>
    <m/>
    <m/>
    <m/>
    <m/>
    <m/>
    <m/>
    <m/>
    <m/>
    <m/>
    <s v="588089,05"/>
    <s v="6119697,89"/>
    <n v="6.5735999999999998E-3"/>
    <n v="0"/>
    <n v="0"/>
  </r>
  <r>
    <n v="1341"/>
    <x v="723"/>
    <s v=""/>
    <x v="1718"/>
    <n v="2018"/>
    <n v="19231097"/>
    <x v="350"/>
    <x v="721"/>
    <x v="708"/>
    <n v="7330"/>
    <s v="Brande"/>
    <n v="756"/>
    <n v="424"/>
    <x v="285"/>
    <m/>
    <s v="DC"/>
    <s v="Decentralt værk"/>
    <n v="353000"/>
    <n v="350030"/>
    <x v="891"/>
    <x v="0"/>
    <s v="fvv"/>
    <d v="1996-01-01T00:00:00"/>
    <m/>
    <n v="1.2"/>
    <n v="0"/>
    <n v="1"/>
    <x v="3582"/>
    <n v="2.8997999999999999"/>
    <n v="2.7560880000000001"/>
    <n v="0"/>
    <n v="0"/>
    <n v="1"/>
    <n v="0"/>
    <n v="0"/>
    <x v="0"/>
    <x v="0"/>
    <m/>
    <m/>
    <m/>
    <m/>
    <m/>
    <m/>
    <m/>
    <m/>
    <m/>
    <m/>
    <n v="2.8999259999999998"/>
    <m/>
    <m/>
    <m/>
    <m/>
    <m/>
    <m/>
    <m/>
    <s v="500769,79"/>
    <s v="6191194,86"/>
    <n v="0"/>
    <n v="2.8999259999999998"/>
    <n v="0"/>
  </r>
  <r>
    <n v="1341"/>
    <x v="723"/>
    <s v=""/>
    <x v="1719"/>
    <n v="2018"/>
    <n v="19231097"/>
    <x v="350"/>
    <x v="721"/>
    <x v="708"/>
    <n v="7330"/>
    <s v="Brande"/>
    <n v="756"/>
    <n v="424"/>
    <x v="285"/>
    <m/>
    <s v="DC"/>
    <s v="Decentralt værk"/>
    <n v="353000"/>
    <n v="350030"/>
    <x v="384"/>
    <x v="1"/>
    <s v="kvt"/>
    <d v="1997-05-01T00:00:00"/>
    <m/>
    <n v="2.2000000000000002"/>
    <n v="0.90100000000000002"/>
    <n v="1.2"/>
    <x v="3583"/>
    <n v="33.517944"/>
    <n v="30.927455999999999"/>
    <n v="26.4618"/>
    <n v="26.324999999999999"/>
    <n v="0.25341348948916687"/>
    <n v="0.74658651051083313"/>
    <n v="0"/>
    <x v="0"/>
    <x v="0"/>
    <m/>
    <m/>
    <m/>
    <m/>
    <m/>
    <m/>
    <m/>
    <m/>
    <n v="66.13291199999999"/>
    <m/>
    <m/>
    <m/>
    <m/>
    <m/>
    <m/>
    <m/>
    <m/>
    <m/>
    <s v="500769,79"/>
    <s v="6191194,86"/>
    <n v="0"/>
    <n v="66.13291199999999"/>
    <n v="0"/>
  </r>
  <r>
    <n v="1341"/>
    <x v="723"/>
    <s v=""/>
    <x v="1720"/>
    <n v="2018"/>
    <n v="19231097"/>
    <x v="350"/>
    <x v="721"/>
    <x v="708"/>
    <n v="7330"/>
    <s v="Brande"/>
    <n v="756"/>
    <n v="424"/>
    <x v="285"/>
    <m/>
    <s v="DC"/>
    <s v="Decentralt værk"/>
    <n v="353000"/>
    <n v="350030"/>
    <x v="892"/>
    <x v="0"/>
    <s v="fvv"/>
    <d v="1995-01-01T00:00:00"/>
    <m/>
    <n v="1"/>
    <n v="0"/>
    <n v="1"/>
    <x v="3584"/>
    <n v="0.37080000000000002"/>
    <n v="0.35261999999999999"/>
    <n v="0"/>
    <n v="0"/>
    <n v="1"/>
    <n v="0"/>
    <n v="0"/>
    <x v="0"/>
    <x v="0"/>
    <m/>
    <m/>
    <m/>
    <m/>
    <m/>
    <m/>
    <m/>
    <m/>
    <n v="0.37027699999999997"/>
    <m/>
    <m/>
    <m/>
    <m/>
    <m/>
    <m/>
    <m/>
    <m/>
    <m/>
    <s v="500769,79"/>
    <s v="6191194,86"/>
    <n v="0"/>
    <n v="0.37027699999999997"/>
    <n v="0"/>
  </r>
  <r>
    <n v="1343"/>
    <x v="724"/>
    <s v=""/>
    <x v="1721"/>
    <n v="2018"/>
    <n v="11745873"/>
    <x v="351"/>
    <x v="722"/>
    <x v="709"/>
    <n v="5450"/>
    <s v="Otterup"/>
    <n v="480"/>
    <m/>
    <x v="18"/>
    <m/>
    <s v="ER"/>
    <s v="Erhvervsværk"/>
    <n v="13000"/>
    <n v="10000"/>
    <x v="893"/>
    <x v="1"/>
    <s v="pev"/>
    <d v="1997-02-01T00:00:00"/>
    <m/>
    <n v="1.59"/>
    <n v="0.625"/>
    <n v="0.75"/>
    <x v="21"/>
    <n v="0"/>
    <n v="0"/>
    <n v="0"/>
    <n v="0"/>
    <n v="0"/>
    <n v="0"/>
    <n v="1"/>
    <x v="0"/>
    <x v="0"/>
    <m/>
    <m/>
    <m/>
    <m/>
    <m/>
    <m/>
    <n v="0"/>
    <m/>
    <m/>
    <m/>
    <m/>
    <m/>
    <m/>
    <m/>
    <m/>
    <m/>
    <m/>
    <m/>
    <s v="589296"/>
    <s v="6150570"/>
    <n v="0"/>
    <n v="0"/>
    <n v="0"/>
  </r>
  <r>
    <n v="1359"/>
    <x v="725"/>
    <s v=""/>
    <x v="1722"/>
    <n v="2018"/>
    <n v="19493288"/>
    <x v="352"/>
    <x v="723"/>
    <x v="710"/>
    <n v="9560"/>
    <s v="Hadsund"/>
    <n v="846"/>
    <n v="421"/>
    <x v="286"/>
    <m/>
    <s v="DC"/>
    <s v="Decentralt værk"/>
    <n v="353000"/>
    <n v="350030"/>
    <x v="540"/>
    <x v="1"/>
    <s v="kvt"/>
    <d v="1997-04-01T00:00:00"/>
    <m/>
    <n v="3.62"/>
    <n v="1.47"/>
    <n v="2.2000000000000002"/>
    <x v="3585"/>
    <n v="0.56159999999999999"/>
    <n v="0.56159999999999999"/>
    <n v="0.30599999999999999"/>
    <n v="0.30599999999999999"/>
    <n v="0.32467532467532467"/>
    <n v="0.67532467532467533"/>
    <n v="0"/>
    <x v="0"/>
    <x v="0"/>
    <m/>
    <m/>
    <m/>
    <m/>
    <m/>
    <m/>
    <n v="0.86486400000000008"/>
    <m/>
    <m/>
    <m/>
    <m/>
    <m/>
    <m/>
    <m/>
    <m/>
    <m/>
    <m/>
    <m/>
    <s v="577311"/>
    <s v="6296230"/>
    <n v="0.86486400000000008"/>
    <n v="0"/>
    <n v="0"/>
  </r>
  <r>
    <n v="1359"/>
    <x v="725"/>
    <s v=""/>
    <x v="1723"/>
    <n v="2018"/>
    <n v="19493288"/>
    <x v="352"/>
    <x v="723"/>
    <x v="710"/>
    <n v="9560"/>
    <s v="Hadsund"/>
    <n v="846"/>
    <n v="421"/>
    <x v="286"/>
    <m/>
    <s v="DC"/>
    <s v="Decentralt værk"/>
    <n v="353000"/>
    <n v="350030"/>
    <x v="894"/>
    <x v="0"/>
    <s v="fvv"/>
    <d v="1997-07-01T00:00:00"/>
    <m/>
    <n v="3.25"/>
    <n v="0"/>
    <n v="3.25"/>
    <x v="3586"/>
    <n v="2.88"/>
    <n v="2.88"/>
    <n v="0"/>
    <n v="0"/>
    <n v="1"/>
    <n v="0"/>
    <n v="0"/>
    <x v="0"/>
    <x v="0"/>
    <m/>
    <m/>
    <m/>
    <m/>
    <m/>
    <m/>
    <n v="2.7351323999999999"/>
    <m/>
    <m/>
    <m/>
    <m/>
    <m/>
    <m/>
    <m/>
    <m/>
    <m/>
    <m/>
    <m/>
    <s v="577311"/>
    <s v="6296230"/>
    <n v="2.7351323999999999"/>
    <n v="0"/>
    <n v="0"/>
  </r>
  <r>
    <n v="1359"/>
    <x v="725"/>
    <s v=""/>
    <x v="1724"/>
    <n v="2018"/>
    <n v="19493288"/>
    <x v="352"/>
    <x v="723"/>
    <x v="710"/>
    <n v="9560"/>
    <s v="Hadsund"/>
    <n v="846"/>
    <n v="421"/>
    <x v="286"/>
    <m/>
    <s v="DC"/>
    <s v="Decentralt værk"/>
    <n v="353000"/>
    <n v="350030"/>
    <x v="895"/>
    <x v="3"/>
    <s v="fvv"/>
    <d v="2015-05-15T00:00:00"/>
    <m/>
    <n v="2.2999999999999998"/>
    <n v="0"/>
    <n v="2.2999999999999998"/>
    <x v="3587"/>
    <n v="5.6664000000000003"/>
    <n v="5.6664000000000003"/>
    <n v="0"/>
    <n v="0"/>
    <n v="1"/>
    <n v="0"/>
    <n v="0"/>
    <x v="0"/>
    <x v="0"/>
    <m/>
    <m/>
    <m/>
    <m/>
    <m/>
    <m/>
    <m/>
    <m/>
    <m/>
    <m/>
    <m/>
    <m/>
    <m/>
    <m/>
    <m/>
    <n v="5.6663999999999994"/>
    <m/>
    <m/>
    <s v="577311"/>
    <s v="6296230"/>
    <n v="0"/>
    <n v="5.6663999999999994"/>
    <n v="0"/>
  </r>
  <r>
    <n v="1359"/>
    <x v="726"/>
    <s v=""/>
    <x v="1725"/>
    <n v="2018"/>
    <n v="19493288"/>
    <x v="352"/>
    <x v="724"/>
    <x v="711"/>
    <n v="9560"/>
    <s v="Hadsund"/>
    <n v="846"/>
    <n v="421"/>
    <x v="286"/>
    <m/>
    <s v="FJ"/>
    <s v="Fjernvarmeværk"/>
    <n v="353000"/>
    <n v="350030"/>
    <x v="184"/>
    <x v="0"/>
    <s v="fvv"/>
    <d v="2012-12-01T00:00:00"/>
    <m/>
    <n v="0.95"/>
    <n v="0"/>
    <n v="0.86"/>
    <x v="3588"/>
    <n v="20.61"/>
    <n v="20.61"/>
    <n v="0"/>
    <n v="0"/>
    <n v="1"/>
    <n v="0"/>
    <n v="0"/>
    <x v="0"/>
    <x v="0"/>
    <m/>
    <m/>
    <m/>
    <m/>
    <m/>
    <m/>
    <m/>
    <m/>
    <m/>
    <n v="23.722000000000001"/>
    <m/>
    <m/>
    <m/>
    <m/>
    <m/>
    <m/>
    <m/>
    <m/>
    <s v="577329"/>
    <s v="6296183"/>
    <n v="0"/>
    <n v="23.722000000000001"/>
    <n v="0"/>
  </r>
  <r>
    <n v="1365"/>
    <x v="727"/>
    <s v=""/>
    <x v="1726"/>
    <n v="2018"/>
    <n v="19294749"/>
    <x v="353"/>
    <x v="725"/>
    <x v="712"/>
    <n v="4700"/>
    <s v="Næstved"/>
    <n v="370"/>
    <n v="423"/>
    <x v="287"/>
    <m/>
    <s v="DC"/>
    <s v="Decentralt værk"/>
    <n v="353000"/>
    <n v="350030"/>
    <x v="896"/>
    <x v="1"/>
    <s v="kvt"/>
    <d v="1997-01-01T00:00:00"/>
    <m/>
    <n v="1.86"/>
    <n v="0.74"/>
    <n v="0.9"/>
    <x v="3589"/>
    <n v="0.46439999999999998"/>
    <n v="0.46439999999999998"/>
    <n v="0.36359999999999998"/>
    <n v="0.28799999999999998"/>
    <n v="0.23829139527924426"/>
    <n v="0.76170860472075574"/>
    <n v="0"/>
    <x v="0"/>
    <x v="0"/>
    <m/>
    <m/>
    <m/>
    <m/>
    <m/>
    <m/>
    <n v="0.9744372"/>
    <m/>
    <m/>
    <m/>
    <m/>
    <m/>
    <m/>
    <m/>
    <m/>
    <m/>
    <m/>
    <m/>
    <s v="665363,45"/>
    <s v="6126043,32"/>
    <n v="0.9744372"/>
    <n v="0"/>
    <n v="0"/>
  </r>
  <r>
    <n v="1365"/>
    <x v="727"/>
    <s v=""/>
    <x v="1727"/>
    <n v="2018"/>
    <n v="19294749"/>
    <x v="353"/>
    <x v="725"/>
    <x v="712"/>
    <n v="4700"/>
    <s v="Næstved"/>
    <n v="370"/>
    <n v="423"/>
    <x v="287"/>
    <m/>
    <s v="DC"/>
    <s v="Decentralt værk"/>
    <n v="353000"/>
    <n v="350030"/>
    <x v="897"/>
    <x v="0"/>
    <s v="fvv"/>
    <d v="1997-01-01T00:00:00"/>
    <m/>
    <n v="1.1000000000000001"/>
    <n v="0"/>
    <n v="1"/>
    <x v="3590"/>
    <n v="11.6388"/>
    <n v="11.3292"/>
    <n v="0"/>
    <n v="0"/>
    <n v="1"/>
    <n v="0"/>
    <n v="0"/>
    <x v="0"/>
    <x v="0"/>
    <m/>
    <m/>
    <m/>
    <m/>
    <m/>
    <m/>
    <n v="12.271762800000001"/>
    <m/>
    <m/>
    <m/>
    <m/>
    <m/>
    <m/>
    <m/>
    <m/>
    <m/>
    <m/>
    <m/>
    <s v="665363,45"/>
    <s v="6126043,32"/>
    <n v="12.271762800000001"/>
    <n v="0"/>
    <n v="0"/>
  </r>
  <r>
    <n v="1365"/>
    <x v="728"/>
    <s v=""/>
    <x v="1728"/>
    <n v="2018"/>
    <n v="19294749"/>
    <x v="353"/>
    <x v="726"/>
    <x v="713"/>
    <n v="4700"/>
    <s v="Næstved"/>
    <n v="370"/>
    <n v="422"/>
    <x v="288"/>
    <m/>
    <s v="DC"/>
    <s v="Decentralt værk"/>
    <n v="353000"/>
    <n v="350030"/>
    <x v="898"/>
    <x v="1"/>
    <s v="kvt"/>
    <d v="1997-01-01T00:00:00"/>
    <m/>
    <n v="1.86"/>
    <n v="0.74"/>
    <n v="0.9"/>
    <x v="3591"/>
    <n v="0.34200000000000003"/>
    <n v="0.34200000000000003"/>
    <n v="0.28799999999999998"/>
    <n v="0.28079999999999999"/>
    <n v="0.22086756780634334"/>
    <n v="0.77913243219365669"/>
    <n v="0"/>
    <x v="0"/>
    <x v="0"/>
    <m/>
    <m/>
    <m/>
    <m/>
    <m/>
    <m/>
    <n v="0.77421960000000001"/>
    <m/>
    <m/>
    <m/>
    <m/>
    <m/>
    <m/>
    <m/>
    <m/>
    <m/>
    <m/>
    <m/>
    <s v="664513,89"/>
    <s v="6121629,41"/>
    <n v="0.77421960000000001"/>
    <n v="0"/>
    <n v="0"/>
  </r>
  <r>
    <n v="1365"/>
    <x v="728"/>
    <s v=""/>
    <x v="1729"/>
    <n v="2018"/>
    <n v="19294749"/>
    <x v="353"/>
    <x v="726"/>
    <x v="713"/>
    <n v="4700"/>
    <s v="Næstved"/>
    <n v="370"/>
    <n v="422"/>
    <x v="288"/>
    <m/>
    <s v="DC"/>
    <s v="Decentralt værk"/>
    <n v="353000"/>
    <n v="350030"/>
    <x v="899"/>
    <x v="0"/>
    <s v="fvv"/>
    <d v="1997-01-01T00:00:00"/>
    <m/>
    <n v="1.1000000000000001"/>
    <n v="0"/>
    <n v="1"/>
    <x v="3592"/>
    <n v="7.9344000000000001"/>
    <n v="7.9344000000000001"/>
    <n v="0"/>
    <n v="0"/>
    <n v="1"/>
    <n v="0"/>
    <n v="0"/>
    <x v="0"/>
    <x v="0"/>
    <m/>
    <m/>
    <m/>
    <m/>
    <m/>
    <m/>
    <n v="8.2562435999999995"/>
    <m/>
    <m/>
    <m/>
    <m/>
    <m/>
    <m/>
    <m/>
    <m/>
    <m/>
    <m/>
    <m/>
    <s v="664513,89"/>
    <s v="6121629,41"/>
    <n v="8.2562435999999995"/>
    <n v="0"/>
    <n v="0"/>
  </r>
  <r>
    <n v="1378"/>
    <x v="730"/>
    <s v=""/>
    <x v="1731"/>
    <n v="2018"/>
    <n v="46076753"/>
    <x v="354"/>
    <x v="728"/>
    <x v="715"/>
    <n v="9220"/>
    <s v="Aalborg Øst"/>
    <n v="851"/>
    <n v="295"/>
    <x v="34"/>
    <n v="1"/>
    <s v="ER"/>
    <s v="Erhvervsværk"/>
    <n v="382120"/>
    <n v="383900"/>
    <x v="330"/>
    <x v="8"/>
    <s v="pev"/>
    <d v="1991-07-01T00:00:00"/>
    <m/>
    <n v="32"/>
    <n v="7"/>
    <n v="19"/>
    <x v="3593"/>
    <n v="147.161"/>
    <n v="147.161"/>
    <n v="32.508000000000003"/>
    <n v="29.0412"/>
    <n v="0.41776577195921333"/>
    <n v="0.58223422804078662"/>
    <n v="0"/>
    <x v="0"/>
    <x v="0"/>
    <m/>
    <m/>
    <m/>
    <n v="1.8655987000000001"/>
    <m/>
    <m/>
    <m/>
    <n v="171.26420000000002"/>
    <m/>
    <m/>
    <n v="0"/>
    <n v="2.9988000000000001"/>
    <m/>
    <m/>
    <m/>
    <m/>
    <m/>
    <m/>
    <s v="561660,04"/>
    <s v="6320573,18"/>
    <n v="78.934488700000017"/>
    <n v="97.194110000000023"/>
    <n v="0"/>
  </r>
  <r>
    <n v="1378"/>
    <x v="730"/>
    <s v=""/>
    <x v="1732"/>
    <n v="2018"/>
    <n v="46076753"/>
    <x v="354"/>
    <x v="728"/>
    <x v="715"/>
    <n v="9220"/>
    <s v="Aalborg Øst"/>
    <n v="851"/>
    <n v="295"/>
    <x v="34"/>
    <n v="1"/>
    <s v="ER"/>
    <s v="Erhvervsværk"/>
    <n v="382120"/>
    <n v="383900"/>
    <x v="677"/>
    <x v="8"/>
    <s v="pev"/>
    <d v="2005-07-01T00:00:00"/>
    <m/>
    <n v="66"/>
    <n v="17.899999999999999"/>
    <n v="46.7"/>
    <x v="3594"/>
    <n v="1386.8589999999999"/>
    <n v="1386.8589999999999"/>
    <n v="390.66120000000001"/>
    <n v="335.17079999999999"/>
    <n v="0.37610344307182991"/>
    <n v="0.62389655692817003"/>
    <n v="0"/>
    <x v="0"/>
    <x v="0"/>
    <m/>
    <m/>
    <m/>
    <n v="7.8573593700000002"/>
    <m/>
    <m/>
    <m/>
    <n v="1721.6732"/>
    <m/>
    <m/>
    <n v="0"/>
    <n v="114.18960000000001"/>
    <m/>
    <m/>
    <m/>
    <m/>
    <m/>
    <m/>
    <s v="561660,04"/>
    <s v="6320573,18"/>
    <n v="782.61029937000001"/>
    <n v="1061.10986"/>
    <n v="0"/>
  </r>
  <r>
    <n v="1383"/>
    <x v="731"/>
    <s v=""/>
    <x v="1733"/>
    <n v="2018"/>
    <n v="19470695"/>
    <x v="355"/>
    <x v="729"/>
    <x v="716"/>
    <n v="9750"/>
    <s v="Østervrå"/>
    <n v="813"/>
    <n v="327"/>
    <x v="84"/>
    <m/>
    <s v="DC"/>
    <s v="Decentralt værk"/>
    <n v="353000"/>
    <n v="350030"/>
    <x v="901"/>
    <x v="1"/>
    <s v="kvt"/>
    <d v="1997-09-01T00:00:00"/>
    <m/>
    <n v="2.4"/>
    <n v="0.92"/>
    <n v="1.28"/>
    <x v="3595"/>
    <n v="2.7431999999999999"/>
    <n v="2.7431999999999999"/>
    <n v="1.9403999999999999"/>
    <n v="1.9403999999999999"/>
    <n v="0.26683381715930538"/>
    <n v="0.73316618284069457"/>
    <n v="0"/>
    <x v="0"/>
    <x v="0"/>
    <m/>
    <m/>
    <m/>
    <m/>
    <m/>
    <m/>
    <n v="5.1402780000000003"/>
    <m/>
    <m/>
    <m/>
    <m/>
    <m/>
    <m/>
    <m/>
    <m/>
    <m/>
    <m/>
    <m/>
    <s v="578519,49"/>
    <s v="6355585,29"/>
    <n v="5.1402780000000003"/>
    <n v="0"/>
    <n v="0"/>
  </r>
  <r>
    <n v="1383"/>
    <x v="731"/>
    <s v=""/>
    <x v="1734"/>
    <n v="2018"/>
    <n v="19470695"/>
    <x v="355"/>
    <x v="729"/>
    <x v="716"/>
    <n v="9750"/>
    <s v="Østervrå"/>
    <n v="813"/>
    <n v="327"/>
    <x v="84"/>
    <m/>
    <s v="DC"/>
    <s v="Decentralt værk"/>
    <n v="353000"/>
    <n v="350030"/>
    <x v="901"/>
    <x v="0"/>
    <s v="fvv"/>
    <d v="1997-09-01T00:00:00"/>
    <m/>
    <n v="1.6"/>
    <n v="0"/>
    <n v="1.25"/>
    <x v="3596"/>
    <n v="7.2000000000000005E-4"/>
    <n v="7.2000000000000005E-4"/>
    <n v="0"/>
    <n v="0"/>
    <n v="1"/>
    <n v="0"/>
    <n v="0"/>
    <x v="0"/>
    <x v="0"/>
    <m/>
    <m/>
    <m/>
    <m/>
    <m/>
    <m/>
    <n v="7.9200000000000006E-4"/>
    <m/>
    <m/>
    <m/>
    <m/>
    <m/>
    <m/>
    <m/>
    <m/>
    <m/>
    <m/>
    <m/>
    <s v="578519,49"/>
    <s v="6355585,29"/>
    <n v="7.9200000000000006E-4"/>
    <n v="0"/>
    <n v="0"/>
  </r>
  <r>
    <n v="1386"/>
    <x v="732"/>
    <s v=""/>
    <x v="1735"/>
    <n v="2018"/>
    <n v="84130028"/>
    <x v="356"/>
    <x v="730"/>
    <x v="717"/>
    <n v="8300"/>
    <s v="Odder"/>
    <n v="727"/>
    <m/>
    <x v="18"/>
    <m/>
    <s v="LO"/>
    <s v="Lokalt værk"/>
    <n v="11100"/>
    <n v="10000"/>
    <x v="902"/>
    <x v="1"/>
    <s v="pev"/>
    <d v="1996-01-01T00:00:00"/>
    <m/>
    <n v="0.05"/>
    <n v="0.01"/>
    <n v="0.03"/>
    <x v="21"/>
    <n v="0"/>
    <n v="0"/>
    <n v="0"/>
    <n v="0"/>
    <n v="0"/>
    <n v="0"/>
    <n v="1"/>
    <x v="0"/>
    <x v="0"/>
    <m/>
    <m/>
    <m/>
    <m/>
    <m/>
    <m/>
    <m/>
    <m/>
    <n v="0"/>
    <m/>
    <m/>
    <m/>
    <m/>
    <m/>
    <m/>
    <m/>
    <m/>
    <m/>
    <s v="575279,48"/>
    <s v="6198219,34"/>
    <n v="0"/>
    <n v="0"/>
    <n v="0"/>
  </r>
  <r>
    <n v="1394"/>
    <x v="733"/>
    <s v=""/>
    <x v="1736"/>
    <n v="2018"/>
    <n v="20095806"/>
    <x v="357"/>
    <x v="731"/>
    <x v="718"/>
    <n v="8570"/>
    <s v="Trustrup"/>
    <n v="707"/>
    <n v="425"/>
    <x v="289"/>
    <m/>
    <s v="FJ"/>
    <s v="Fjernvarmeværk"/>
    <n v="353000"/>
    <n v="350030"/>
    <x v="3"/>
    <x v="0"/>
    <s v="fvv"/>
    <d v="1998-01-01T00:00:00"/>
    <m/>
    <n v="4"/>
    <n v="0"/>
    <n v="4"/>
    <x v="3597"/>
    <n v="40.870800000000003"/>
    <n v="40.870800000000003"/>
    <n v="0"/>
    <n v="0"/>
    <n v="1"/>
    <n v="0"/>
    <n v="0"/>
    <x v="0"/>
    <x v="0"/>
    <m/>
    <m/>
    <m/>
    <n v="0"/>
    <m/>
    <m/>
    <m/>
    <m/>
    <m/>
    <m/>
    <n v="37.699199999999998"/>
    <m/>
    <m/>
    <m/>
    <m/>
    <m/>
    <m/>
    <m/>
    <s v="610009"/>
    <s v="6246949"/>
    <n v="0"/>
    <n v="37.699199999999998"/>
    <n v="0"/>
  </r>
  <r>
    <n v="1394"/>
    <x v="733"/>
    <s v=""/>
    <x v="1737"/>
    <n v="2018"/>
    <n v="20095806"/>
    <x v="357"/>
    <x v="731"/>
    <x v="718"/>
    <n v="8570"/>
    <s v="Trustrup"/>
    <n v="707"/>
    <n v="425"/>
    <x v="289"/>
    <m/>
    <s v="FJ"/>
    <s v="Fjernvarmeværk"/>
    <n v="353000"/>
    <n v="350030"/>
    <x v="8"/>
    <x v="3"/>
    <s v="fvv"/>
    <d v="2016-12-01T00:00:00"/>
    <m/>
    <n v="5.0999999999999996"/>
    <n v="0"/>
    <n v="5.0999999999999996"/>
    <x v="3598"/>
    <n v="12.798"/>
    <n v="12.798"/>
    <n v="0"/>
    <n v="0"/>
    <n v="1"/>
    <n v="0"/>
    <n v="0"/>
    <x v="0"/>
    <x v="0"/>
    <m/>
    <m/>
    <m/>
    <m/>
    <m/>
    <m/>
    <m/>
    <m/>
    <m/>
    <m/>
    <m/>
    <m/>
    <m/>
    <m/>
    <m/>
    <n v="12.798"/>
    <m/>
    <m/>
    <s v="610009"/>
    <s v="6246949"/>
    <n v="0"/>
    <n v="12.798"/>
    <n v="0"/>
  </r>
  <r>
    <n v="1400"/>
    <x v="734"/>
    <s v=""/>
    <x v="1738"/>
    <n v="2018"/>
    <n v="20237848"/>
    <x v="358"/>
    <x v="732"/>
    <x v="719"/>
    <n v="7790"/>
    <s v="Thyholm"/>
    <n v="671"/>
    <n v="429"/>
    <x v="290"/>
    <m/>
    <s v="FJ"/>
    <s v="Fjernvarmeværk"/>
    <n v="353000"/>
    <n v="350030"/>
    <x v="13"/>
    <x v="0"/>
    <s v="fvv"/>
    <d v="1998-03-01T00:00:00"/>
    <m/>
    <n v="1"/>
    <n v="0"/>
    <n v="0.9"/>
    <x v="3599"/>
    <n v="5.1768000000000001"/>
    <n v="5.1768000000000001"/>
    <n v="0"/>
    <n v="0"/>
    <n v="1"/>
    <n v="0"/>
    <n v="0"/>
    <x v="0"/>
    <x v="0"/>
    <m/>
    <m/>
    <m/>
    <n v="0.14699999999999999"/>
    <m/>
    <m/>
    <m/>
    <m/>
    <m/>
    <m/>
    <n v="3.2136"/>
    <n v="2.9951999999999996"/>
    <m/>
    <m/>
    <m/>
    <m/>
    <m/>
    <m/>
    <s v="473893,58"/>
    <s v="6275206,74"/>
    <n v="0.14699999999999999"/>
    <n v="6.2088000000000001"/>
    <n v="0"/>
  </r>
  <r>
    <n v="1402"/>
    <x v="735"/>
    <s v=""/>
    <x v="1739"/>
    <n v="2018"/>
    <n v="20745533"/>
    <x v="359"/>
    <x v="733"/>
    <x v="720"/>
    <n v="6893"/>
    <s v="Hemmet"/>
    <n v="760"/>
    <n v="431"/>
    <x v="291"/>
    <m/>
    <s v="FJ"/>
    <s v="Fjernvarmeværk"/>
    <n v="353000"/>
    <n v="350030"/>
    <x v="3"/>
    <x v="0"/>
    <s v="fvv"/>
    <d v="1999-01-01T00:00:00"/>
    <m/>
    <n v="0.95"/>
    <n v="0"/>
    <n v="0.95"/>
    <x v="3600"/>
    <n v="17.310312"/>
    <n v="17.310312"/>
    <n v="0"/>
    <n v="0"/>
    <n v="1"/>
    <n v="0"/>
    <n v="0"/>
    <x v="0"/>
    <x v="0"/>
    <m/>
    <m/>
    <m/>
    <m/>
    <m/>
    <m/>
    <m/>
    <m/>
    <m/>
    <m/>
    <n v="17.310312000000003"/>
    <m/>
    <m/>
    <m/>
    <m/>
    <m/>
    <m/>
    <m/>
    <s v="460408"/>
    <s v="6190566"/>
    <n v="0"/>
    <n v="17.310312000000003"/>
    <n v="0"/>
  </r>
  <r>
    <n v="1402"/>
    <x v="735"/>
    <s v=""/>
    <x v="1740"/>
    <n v="2018"/>
    <n v="20745533"/>
    <x v="359"/>
    <x v="733"/>
    <x v="720"/>
    <n v="6893"/>
    <s v="Hemmet"/>
    <n v="760"/>
    <n v="431"/>
    <x v="291"/>
    <m/>
    <s v="FJ"/>
    <s v="Fjernvarmeværk"/>
    <n v="353000"/>
    <n v="350030"/>
    <x v="69"/>
    <x v="0"/>
    <s v="fvv"/>
    <d v="1999-01-01T00:00:00"/>
    <m/>
    <n v="1.1599999999999999"/>
    <n v="0"/>
    <n v="1.1599999999999999"/>
    <x v="3601"/>
    <n v="0.2375352"/>
    <n v="0.2375352"/>
    <n v="0"/>
    <n v="0"/>
    <n v="1"/>
    <n v="0"/>
    <n v="0"/>
    <x v="0"/>
    <x v="0"/>
    <m/>
    <m/>
    <m/>
    <n v="0.26507929999999996"/>
    <m/>
    <m/>
    <m/>
    <m/>
    <m/>
    <m/>
    <m/>
    <m/>
    <m/>
    <m/>
    <m/>
    <m/>
    <m/>
    <m/>
    <s v="460408"/>
    <s v="6190566"/>
    <n v="0.26507929999999996"/>
    <n v="0"/>
    <n v="0"/>
  </r>
  <r>
    <n v="1403"/>
    <x v="736"/>
    <s v=""/>
    <x v="1741"/>
    <n v="2018"/>
    <n v="20078480"/>
    <x v="360"/>
    <x v="734"/>
    <x v="721"/>
    <n v="6280"/>
    <s v="Højer"/>
    <n v="550"/>
    <n v="888"/>
    <x v="275"/>
    <m/>
    <s v="LO"/>
    <s v="Lokalt værk"/>
    <n v="351100"/>
    <n v="350010"/>
    <x v="903"/>
    <x v="1"/>
    <s v="kvt"/>
    <d v="1997-12-01T00:00:00"/>
    <d v="2019-06-01T00:00:00"/>
    <n v="0.85"/>
    <n v="0.3"/>
    <n v="0.5"/>
    <x v="3602"/>
    <n v="4.6800000000000001E-3"/>
    <n v="0"/>
    <n v="2.3256000000000001E-3"/>
    <n v="2.3256000000000001E-3"/>
    <n v="0.32864799271918294"/>
    <n v="0.67135200728081701"/>
    <n v="0"/>
    <x v="0"/>
    <x v="0"/>
    <m/>
    <m/>
    <m/>
    <m/>
    <m/>
    <m/>
    <n v="7.12008E-3"/>
    <m/>
    <m/>
    <m/>
    <m/>
    <m/>
    <m/>
    <m/>
    <m/>
    <m/>
    <m/>
    <m/>
    <s v="480070"/>
    <s v="6091058"/>
    <n v="7.12008E-3"/>
    <n v="0"/>
    <n v="0"/>
  </r>
  <r>
    <n v="1403"/>
    <x v="736"/>
    <s v=""/>
    <x v="2903"/>
    <n v="2018"/>
    <n v="20078480"/>
    <x v="360"/>
    <x v="734"/>
    <x v="721"/>
    <n v="6280"/>
    <s v="Højer"/>
    <n v="550"/>
    <n v="888"/>
    <x v="275"/>
    <m/>
    <s v="LO"/>
    <s v="Lokalt værk"/>
    <n v="351100"/>
    <n v="350010"/>
    <x v="2"/>
    <x v="0"/>
    <s v="fvv"/>
    <d v="1997-04-26T00:00:00"/>
    <m/>
    <n v="1.1599999999999999"/>
    <n v="0"/>
    <n v="1.1599999999999999"/>
    <x v="3603"/>
    <n v="5.2772040000000002"/>
    <n v="4.8129911999999999"/>
    <n v="0"/>
    <n v="0"/>
    <n v="1"/>
    <n v="0"/>
    <n v="0"/>
    <x v="0"/>
    <x v="0"/>
    <m/>
    <m/>
    <m/>
    <m/>
    <m/>
    <m/>
    <n v="5.6798161200000008"/>
    <m/>
    <m/>
    <m/>
    <m/>
    <m/>
    <m/>
    <m/>
    <m/>
    <m/>
    <m/>
    <m/>
    <s v="480070"/>
    <s v="6091058"/>
    <n v="5.6798161200000008"/>
    <n v="0"/>
    <n v="0"/>
  </r>
  <r>
    <n v="1405"/>
    <x v="737"/>
    <s v=""/>
    <x v="1742"/>
    <n v="2018"/>
    <n v="19746933"/>
    <x v="361"/>
    <x v="735"/>
    <x v="722"/>
    <n v="3210"/>
    <s v="Vejby"/>
    <n v="270"/>
    <n v="433"/>
    <x v="292"/>
    <m/>
    <s v="DC"/>
    <s v="Decentralt værk"/>
    <n v="353000"/>
    <n v="350030"/>
    <x v="904"/>
    <x v="1"/>
    <s v="kvt"/>
    <d v="1997-11-01T00:00:00"/>
    <m/>
    <n v="2.91"/>
    <n v="1"/>
    <n v="1.5"/>
    <x v="3604"/>
    <n v="4.0895999999999999"/>
    <n v="4.0895999999999999"/>
    <n v="2.9473199999999999"/>
    <n v="2.9473199999999999"/>
    <n v="0.260106607074167"/>
    <n v="0.739893392925833"/>
    <n v="0"/>
    <x v="0"/>
    <x v="0"/>
    <m/>
    <m/>
    <m/>
    <m/>
    <m/>
    <m/>
    <n v="7.8613919999999995"/>
    <m/>
    <m/>
    <m/>
    <m/>
    <m/>
    <m/>
    <m/>
    <m/>
    <m/>
    <m/>
    <m/>
    <s v="695998,97"/>
    <s v="6218116,73"/>
    <n v="7.8613919999999995"/>
    <n v="0"/>
    <n v="0"/>
  </r>
  <r>
    <n v="1405"/>
    <x v="737"/>
    <s v=""/>
    <x v="1743"/>
    <n v="2018"/>
    <n v="19746933"/>
    <x v="361"/>
    <x v="735"/>
    <x v="722"/>
    <n v="3210"/>
    <s v="Vejby"/>
    <n v="270"/>
    <n v="433"/>
    <x v="292"/>
    <m/>
    <s v="DC"/>
    <s v="Decentralt værk"/>
    <n v="353000"/>
    <n v="350030"/>
    <x v="56"/>
    <x v="0"/>
    <s v="fvv"/>
    <d v="1998-01-01T00:00:00"/>
    <m/>
    <n v="5.26"/>
    <n v="0"/>
    <n v="5"/>
    <x v="3605"/>
    <n v="39.1068"/>
    <n v="39.1068"/>
    <n v="0"/>
    <n v="0"/>
    <n v="1"/>
    <n v="0"/>
    <n v="0"/>
    <x v="0"/>
    <x v="0"/>
    <m/>
    <m/>
    <m/>
    <m/>
    <m/>
    <m/>
    <n v="39.299475600000001"/>
    <m/>
    <m/>
    <m/>
    <m/>
    <m/>
    <m/>
    <m/>
    <m/>
    <m/>
    <m/>
    <m/>
    <s v="695998,97"/>
    <s v="6218116,73"/>
    <n v="39.299475600000001"/>
    <n v="0"/>
    <n v="0"/>
  </r>
  <r>
    <n v="1405"/>
    <x v="737"/>
    <s v=""/>
    <x v="1744"/>
    <n v="2018"/>
    <n v="19746933"/>
    <x v="361"/>
    <x v="735"/>
    <x v="722"/>
    <n v="3210"/>
    <s v="Vejby"/>
    <n v="270"/>
    <n v="433"/>
    <x v="292"/>
    <m/>
    <s v="DC"/>
    <s v="Decentralt værk"/>
    <n v="353000"/>
    <n v="350030"/>
    <x v="15"/>
    <x v="1"/>
    <s v="kvt"/>
    <d v="1997-11-01T00:00:00"/>
    <m/>
    <n v="2.91"/>
    <n v="1"/>
    <n v="1.5"/>
    <x v="3606"/>
    <n v="3.9456000000000002"/>
    <n v="3.9456000000000002"/>
    <n v="2.8990800000000001"/>
    <n v="2.8990800000000001"/>
    <n v="0.25466944324519508"/>
    <n v="0.74533055675480497"/>
    <n v="0"/>
    <x v="0"/>
    <x v="0"/>
    <m/>
    <m/>
    <m/>
    <m/>
    <m/>
    <m/>
    <n v="7.7465123999999994"/>
    <m/>
    <m/>
    <m/>
    <m/>
    <m/>
    <m/>
    <m/>
    <m/>
    <m/>
    <m/>
    <m/>
    <s v="695998,97"/>
    <s v="6218116,73"/>
    <n v="7.7465123999999994"/>
    <n v="0"/>
    <n v="0"/>
  </r>
  <r>
    <n v="1405"/>
    <x v="737"/>
    <s v=""/>
    <x v="1745"/>
    <n v="2018"/>
    <n v="19746933"/>
    <x v="361"/>
    <x v="735"/>
    <x v="722"/>
    <n v="3210"/>
    <s v="Vejby"/>
    <n v="270"/>
    <n v="433"/>
    <x v="292"/>
    <m/>
    <s v="DC"/>
    <s v="Decentralt værk"/>
    <n v="353000"/>
    <n v="350030"/>
    <x v="200"/>
    <x v="1"/>
    <s v="kvt"/>
    <d v="1997-11-01T00:00:00"/>
    <m/>
    <n v="2.91"/>
    <n v="1"/>
    <n v="1.5"/>
    <x v="3607"/>
    <n v="4.6656000000000004"/>
    <n v="4.6656000000000004"/>
    <n v="3.3836400000000002"/>
    <n v="3.3836400000000002"/>
    <n v="0.2609934425397562"/>
    <n v="0.7390065574602438"/>
    <n v="0"/>
    <x v="0"/>
    <x v="0"/>
    <m/>
    <m/>
    <m/>
    <m/>
    <m/>
    <m/>
    <n v="8.9381556"/>
    <m/>
    <m/>
    <m/>
    <m/>
    <m/>
    <m/>
    <m/>
    <m/>
    <m/>
    <m/>
    <m/>
    <s v="695998,97"/>
    <s v="6218116,73"/>
    <n v="8.9381556"/>
    <n v="0"/>
    <n v="0"/>
  </r>
  <r>
    <n v="1405"/>
    <x v="737"/>
    <s v=""/>
    <x v="1746"/>
    <n v="2018"/>
    <n v="19746933"/>
    <x v="361"/>
    <x v="735"/>
    <x v="722"/>
    <n v="3210"/>
    <s v="Vejby"/>
    <n v="270"/>
    <n v="433"/>
    <x v="292"/>
    <m/>
    <s v="DC"/>
    <s v="Decentralt værk"/>
    <n v="353000"/>
    <n v="350030"/>
    <x v="905"/>
    <x v="3"/>
    <s v="fvv"/>
    <d v="2012-06-01T00:00:00"/>
    <m/>
    <n v="5.6"/>
    <n v="0"/>
    <n v="5.6"/>
    <x v="3608"/>
    <n v="15.9192"/>
    <n v="15.9192"/>
    <n v="0"/>
    <n v="0"/>
    <n v="1"/>
    <n v="0"/>
    <n v="0"/>
    <x v="0"/>
    <x v="0"/>
    <m/>
    <m/>
    <m/>
    <m/>
    <m/>
    <m/>
    <m/>
    <m/>
    <m/>
    <m/>
    <m/>
    <m/>
    <m/>
    <m/>
    <m/>
    <n v="15.9192"/>
    <m/>
    <m/>
    <s v="695998,97"/>
    <s v="6218116,73"/>
    <n v="0"/>
    <n v="15.9192"/>
    <n v="0"/>
  </r>
  <r>
    <n v="1405"/>
    <x v="737"/>
    <s v=""/>
    <x v="1747"/>
    <n v="2018"/>
    <n v="19746933"/>
    <x v="361"/>
    <x v="735"/>
    <x v="722"/>
    <n v="3210"/>
    <s v="Vejby"/>
    <n v="270"/>
    <n v="433"/>
    <x v="292"/>
    <m/>
    <s v="DC"/>
    <s v="Decentralt værk"/>
    <n v="353000"/>
    <n v="350030"/>
    <x v="3"/>
    <x v="0"/>
    <s v="fvv"/>
    <d v="2017-01-01T00:00:00"/>
    <m/>
    <n v="1.67"/>
    <n v="0"/>
    <n v="1.5"/>
    <x v="3609"/>
    <n v="8.4635999999999996"/>
    <n v="8.4635999999999996"/>
    <n v="0"/>
    <n v="0"/>
    <n v="1"/>
    <n v="0"/>
    <n v="0"/>
    <x v="0"/>
    <x v="0"/>
    <m/>
    <m/>
    <m/>
    <m/>
    <m/>
    <m/>
    <m/>
    <m/>
    <m/>
    <m/>
    <n v="6.5585000000000004"/>
    <m/>
    <n v="4.2889999999999997"/>
    <m/>
    <m/>
    <m/>
    <m/>
    <m/>
    <s v="695998,97"/>
    <s v="6218116,73"/>
    <n v="0"/>
    <n v="10.8475"/>
    <n v="0"/>
  </r>
  <r>
    <n v="1406"/>
    <x v="738"/>
    <s v=""/>
    <x v="1748"/>
    <n v="2018"/>
    <n v="20137193"/>
    <x v="362"/>
    <x v="736"/>
    <x v="723"/>
    <n v="4262"/>
    <s v="Sandved"/>
    <n v="370"/>
    <n v="434"/>
    <x v="293"/>
    <m/>
    <s v="DC"/>
    <s v="Decentralt værk"/>
    <n v="351100"/>
    <n v="350010"/>
    <x v="906"/>
    <x v="1"/>
    <s v="kvt"/>
    <d v="1998-01-01T00:00:00"/>
    <m/>
    <n v="2.2799999999999998"/>
    <n v="0.92"/>
    <n v="1.3"/>
    <x v="3610"/>
    <n v="0.46439999999999998"/>
    <n v="0.4572"/>
    <n v="0.24299999999999999"/>
    <n v="0.23760000000000001"/>
    <n v="0.25215603180684459"/>
    <n v="0.74784396819315546"/>
    <n v="0"/>
    <x v="0"/>
    <x v="0"/>
    <m/>
    <m/>
    <m/>
    <m/>
    <m/>
    <m/>
    <n v="0.92085839999999997"/>
    <m/>
    <m/>
    <m/>
    <m/>
    <m/>
    <m/>
    <m/>
    <m/>
    <m/>
    <m/>
    <m/>
    <s v="660332,95"/>
    <s v="6126123,81"/>
    <n v="0.92085839999999997"/>
    <n v="0"/>
    <n v="0"/>
  </r>
  <r>
    <n v="1406"/>
    <x v="738"/>
    <s v=""/>
    <x v="1749"/>
    <n v="2018"/>
    <n v="20137193"/>
    <x v="362"/>
    <x v="736"/>
    <x v="723"/>
    <n v="4262"/>
    <s v="Sandved"/>
    <n v="370"/>
    <n v="434"/>
    <x v="293"/>
    <m/>
    <s v="DC"/>
    <s v="Decentralt værk"/>
    <n v="351100"/>
    <n v="350010"/>
    <x v="907"/>
    <x v="1"/>
    <s v="kvt"/>
    <d v="1998-01-01T00:00:00"/>
    <m/>
    <n v="2.2799999999999998"/>
    <n v="0.92"/>
    <n v="1.3"/>
    <x v="3610"/>
    <n v="0.46439999999999998"/>
    <n v="0.4572"/>
    <n v="0.24299999999999999"/>
    <n v="0.23760000000000001"/>
    <n v="0.25215603180684459"/>
    <n v="0.74784396819315546"/>
    <n v="0"/>
    <x v="0"/>
    <x v="0"/>
    <m/>
    <m/>
    <m/>
    <m/>
    <m/>
    <m/>
    <n v="0.92085839999999997"/>
    <m/>
    <m/>
    <m/>
    <m/>
    <m/>
    <m/>
    <m/>
    <m/>
    <m/>
    <m/>
    <m/>
    <s v="660332,95"/>
    <s v="6126123,81"/>
    <n v="0.92085839999999997"/>
    <n v="0"/>
    <n v="0"/>
  </r>
  <r>
    <n v="1406"/>
    <x v="738"/>
    <s v=""/>
    <x v="1750"/>
    <n v="2018"/>
    <n v="20137193"/>
    <x v="362"/>
    <x v="736"/>
    <x v="723"/>
    <n v="4262"/>
    <s v="Sandved"/>
    <n v="370"/>
    <n v="434"/>
    <x v="293"/>
    <m/>
    <s v="DC"/>
    <s v="Decentralt værk"/>
    <n v="351100"/>
    <n v="350010"/>
    <x v="56"/>
    <x v="0"/>
    <s v="fvv"/>
    <d v="1997-12-01T00:00:00"/>
    <m/>
    <n v="4.2"/>
    <n v="0"/>
    <n v="4"/>
    <x v="3611"/>
    <n v="1.50912"/>
    <n v="1.4832000000000001"/>
    <n v="0"/>
    <n v="0"/>
    <n v="1"/>
    <n v="0"/>
    <n v="0"/>
    <x v="0"/>
    <x v="0"/>
    <m/>
    <m/>
    <m/>
    <m/>
    <m/>
    <m/>
    <n v="1.6097796"/>
    <m/>
    <m/>
    <m/>
    <m/>
    <m/>
    <m/>
    <m/>
    <m/>
    <m/>
    <m/>
    <m/>
    <s v="660332,95"/>
    <s v="6126123,81"/>
    <n v="1.6097796"/>
    <n v="0"/>
    <n v="0"/>
  </r>
  <r>
    <n v="1406"/>
    <x v="738"/>
    <s v=""/>
    <x v="1751"/>
    <n v="2018"/>
    <n v="20137193"/>
    <x v="362"/>
    <x v="736"/>
    <x v="723"/>
    <n v="4262"/>
    <s v="Sandved"/>
    <n v="370"/>
    <n v="434"/>
    <x v="293"/>
    <m/>
    <s v="DC"/>
    <s v="Decentralt værk"/>
    <n v="351100"/>
    <n v="350010"/>
    <x v="184"/>
    <x v="0"/>
    <s v="fvv"/>
    <d v="2015-01-22T00:00:00"/>
    <m/>
    <n v="0.998"/>
    <n v="0"/>
    <n v="0.95"/>
    <x v="3612"/>
    <n v="19.213200000000001"/>
    <n v="18.921600000000002"/>
    <n v="0"/>
    <n v="0"/>
    <n v="1"/>
    <n v="0"/>
    <n v="0"/>
    <x v="0"/>
    <x v="0"/>
    <m/>
    <m/>
    <m/>
    <m/>
    <m/>
    <m/>
    <m/>
    <m/>
    <m/>
    <n v="20.677"/>
    <m/>
    <m/>
    <m/>
    <m/>
    <m/>
    <m/>
    <m/>
    <m/>
    <s v="660332,95"/>
    <s v="6126123,81"/>
    <n v="0"/>
    <n v="20.677"/>
    <n v="0"/>
  </r>
  <r>
    <n v="1406"/>
    <x v="738"/>
    <s v=""/>
    <x v="1752"/>
    <n v="2018"/>
    <n v="20137193"/>
    <x v="362"/>
    <x v="736"/>
    <x v="723"/>
    <n v="4262"/>
    <s v="Sandved"/>
    <n v="370"/>
    <n v="434"/>
    <x v="293"/>
    <m/>
    <s v="DC"/>
    <s v="Decentralt værk"/>
    <n v="351100"/>
    <n v="350010"/>
    <x v="8"/>
    <x v="3"/>
    <s v="fvv"/>
    <d v="2012-11-28T00:00:00"/>
    <m/>
    <n v="2.4500000000000002"/>
    <n v="0"/>
    <n v="2.4500000000000002"/>
    <x v="3613"/>
    <n v="7.3403999999999998"/>
    <n v="7.2287999999999997"/>
    <n v="0"/>
    <n v="0"/>
    <n v="1"/>
    <n v="0"/>
    <n v="0"/>
    <x v="0"/>
    <x v="0"/>
    <m/>
    <m/>
    <m/>
    <m/>
    <m/>
    <m/>
    <m/>
    <m/>
    <m/>
    <m/>
    <m/>
    <m/>
    <m/>
    <m/>
    <m/>
    <n v="7.3403999999999998"/>
    <m/>
    <m/>
    <s v="660332,95"/>
    <s v="6126123,81"/>
    <n v="0"/>
    <n v="7.3403999999999998"/>
    <n v="0"/>
  </r>
  <r>
    <n v="1409"/>
    <x v="739"/>
    <s v=""/>
    <x v="1753"/>
    <n v="2018"/>
    <n v="19197298"/>
    <x v="363"/>
    <x v="737"/>
    <x v="724"/>
    <n v="8900"/>
    <s v="Randers SV"/>
    <n v="730"/>
    <n v="419"/>
    <x v="294"/>
    <m/>
    <s v="DC"/>
    <s v="Decentralt værk"/>
    <n v="351100"/>
    <n v="350010"/>
    <x v="908"/>
    <x v="1"/>
    <s v="kvt"/>
    <d v="1997-10-01T00:00:00"/>
    <d v="2019-06-15T00:00:00"/>
    <n v="2.67"/>
    <n v="1.1299999999999999"/>
    <n v="1.62"/>
    <x v="3614"/>
    <n v="0.18360000000000001"/>
    <n v="0.18360000000000001"/>
    <n v="0.12239999999999999"/>
    <n v="0.12239999999999999"/>
    <n v="0.26235647557512659"/>
    <n v="0.73764352442487335"/>
    <n v="0"/>
    <x v="0"/>
    <x v="0"/>
    <m/>
    <m/>
    <m/>
    <m/>
    <m/>
    <m/>
    <n v="0.34990559999999998"/>
    <m/>
    <m/>
    <m/>
    <m/>
    <m/>
    <m/>
    <m/>
    <m/>
    <m/>
    <m/>
    <m/>
    <s v="575359"/>
    <s v="6257870"/>
    <n v="0.34990559999999998"/>
    <n v="0"/>
    <n v="0"/>
  </r>
  <r>
    <n v="1409"/>
    <x v="739"/>
    <s v=""/>
    <x v="1754"/>
    <n v="2018"/>
    <n v="19197298"/>
    <x v="363"/>
    <x v="737"/>
    <x v="724"/>
    <n v="8900"/>
    <s v="Randers SV"/>
    <n v="730"/>
    <n v="419"/>
    <x v="294"/>
    <m/>
    <s v="DC"/>
    <s v="Decentralt værk"/>
    <n v="351100"/>
    <n v="350010"/>
    <x v="56"/>
    <x v="0"/>
    <s v="fvv"/>
    <d v="1997-01-01T00:00:00"/>
    <d v="2019-06-15T00:00:00"/>
    <n v="3.8"/>
    <n v="0"/>
    <n v="2.2999999999999998"/>
    <x v="3615"/>
    <n v="6.1524000000000001"/>
    <n v="6.1524000000000001"/>
    <n v="0"/>
    <n v="0"/>
    <n v="1"/>
    <n v="0"/>
    <n v="0"/>
    <x v="0"/>
    <x v="0"/>
    <m/>
    <m/>
    <m/>
    <m/>
    <m/>
    <m/>
    <n v="5.1851447999999998"/>
    <m/>
    <m/>
    <m/>
    <m/>
    <m/>
    <m/>
    <m/>
    <m/>
    <m/>
    <m/>
    <m/>
    <s v="575359"/>
    <s v="6257870"/>
    <n v="5.1851447999999998"/>
    <n v="0"/>
    <n v="0"/>
  </r>
  <r>
    <n v="1411"/>
    <x v="740"/>
    <s v=""/>
    <x v="1755"/>
    <n v="2018"/>
    <n v="20066873"/>
    <x v="364"/>
    <x v="738"/>
    <x v="725"/>
    <n v="9480"/>
    <s v="Løkken"/>
    <n v="860"/>
    <n v="436"/>
    <x v="295"/>
    <m/>
    <s v="DC"/>
    <s v="Decentralt værk"/>
    <n v="353000"/>
    <n v="350030"/>
    <x v="56"/>
    <x v="0"/>
    <s v="fvv"/>
    <d v="1997-08-01T00:00:00"/>
    <m/>
    <n v="1"/>
    <n v="0"/>
    <n v="1"/>
    <x v="3616"/>
    <n v="3.8195999999999999"/>
    <n v="3.6539999999999999"/>
    <n v="0"/>
    <n v="0"/>
    <n v="1"/>
    <n v="0"/>
    <n v="0"/>
    <x v="0"/>
    <x v="0"/>
    <m/>
    <m/>
    <m/>
    <m/>
    <m/>
    <m/>
    <n v="3.7755036"/>
    <m/>
    <m/>
    <m/>
    <m/>
    <m/>
    <m/>
    <m/>
    <m/>
    <m/>
    <m/>
    <m/>
    <s v="548883"/>
    <s v="6363546"/>
    <n v="3.7755036"/>
    <n v="0"/>
    <n v="0"/>
  </r>
  <r>
    <n v="1411"/>
    <x v="740"/>
    <s v=""/>
    <x v="1756"/>
    <n v="2018"/>
    <n v="20066873"/>
    <x v="364"/>
    <x v="738"/>
    <x v="725"/>
    <n v="9480"/>
    <s v="Løkken"/>
    <n v="860"/>
    <n v="436"/>
    <x v="295"/>
    <m/>
    <s v="DC"/>
    <s v="Decentralt værk"/>
    <n v="353000"/>
    <n v="350030"/>
    <x v="909"/>
    <x v="1"/>
    <s v="kvt"/>
    <d v="2012-09-28T00:00:00"/>
    <m/>
    <n v="6.06"/>
    <n v="2.68"/>
    <n v="3.04"/>
    <x v="3617"/>
    <n v="4.0103999999999997"/>
    <n v="3.8376000000000001"/>
    <n v="3.5855999999999999"/>
    <n v="3.5316000000000001"/>
    <n v="0.23915083848774232"/>
    <n v="0.76084916151225768"/>
    <n v="0"/>
    <x v="0"/>
    <x v="0"/>
    <m/>
    <m/>
    <m/>
    <m/>
    <m/>
    <m/>
    <n v="8.3846664000000004"/>
    <m/>
    <m/>
    <m/>
    <m/>
    <m/>
    <m/>
    <m/>
    <m/>
    <m/>
    <m/>
    <m/>
    <s v="548883"/>
    <s v="6363546"/>
    <n v="8.3846664000000004"/>
    <n v="0"/>
    <n v="0"/>
  </r>
  <r>
    <n v="1411"/>
    <x v="740"/>
    <s v=""/>
    <x v="1757"/>
    <n v="2018"/>
    <n v="20066873"/>
    <x v="364"/>
    <x v="738"/>
    <x v="725"/>
    <n v="9480"/>
    <s v="Løkken"/>
    <n v="860"/>
    <n v="436"/>
    <x v="295"/>
    <m/>
    <s v="DC"/>
    <s v="Decentralt værk"/>
    <n v="353000"/>
    <n v="350030"/>
    <x v="368"/>
    <x v="14"/>
    <s v="fvv"/>
    <d v="2016-12-01T00:00:00"/>
    <m/>
    <n v="1.66"/>
    <n v="0"/>
    <n v="1.5"/>
    <x v="3618"/>
    <n v="21.617999999999999"/>
    <n v="20.685600000000001"/>
    <n v="0"/>
    <n v="0"/>
    <n v="1"/>
    <n v="0"/>
    <n v="0"/>
    <x v="0"/>
    <x v="0"/>
    <m/>
    <m/>
    <m/>
    <m/>
    <m/>
    <m/>
    <m/>
    <m/>
    <m/>
    <n v="24.244"/>
    <m/>
    <m/>
    <m/>
    <m/>
    <m/>
    <m/>
    <m/>
    <m/>
    <s v="548883"/>
    <s v="6363546"/>
    <n v="0"/>
    <n v="24.244"/>
    <n v="0"/>
  </r>
  <r>
    <n v="1416"/>
    <x v="741"/>
    <s v=""/>
    <x v="1758"/>
    <n v="2018"/>
    <n v="65566311"/>
    <x v="365"/>
    <x v="739"/>
    <x v="726"/>
    <n v="8543"/>
    <s v="Hornslet"/>
    <n v="706"/>
    <m/>
    <x v="18"/>
    <m/>
    <s v="ER"/>
    <s v="Erhvervsværk"/>
    <n v="11300"/>
    <n v="10000"/>
    <x v="195"/>
    <x v="1"/>
    <s v="pev"/>
    <d v="1997-03-01T00:00:00"/>
    <d v="2018-12-31T00:00:00"/>
    <n v="1.3333330000000001"/>
    <n v="0.55000000000000004"/>
    <n v="0.65"/>
    <x v="2909"/>
    <n v="0"/>
    <n v="0"/>
    <n v="2.2499999999999998E-3"/>
    <n v="2.2499999999999998E-3"/>
    <n v="0"/>
    <n v="1"/>
    <n v="0"/>
    <x v="0"/>
    <x v="0"/>
    <m/>
    <m/>
    <m/>
    <m/>
    <m/>
    <m/>
    <n v="7.1279999999999998E-3"/>
    <m/>
    <m/>
    <m/>
    <m/>
    <m/>
    <m/>
    <m/>
    <m/>
    <m/>
    <m/>
    <m/>
    <s v="572076,29"/>
    <s v="6243882,01"/>
    <n v="7.1279999999999998E-3"/>
    <n v="0"/>
    <n v="0"/>
  </r>
  <r>
    <n v="1423"/>
    <x v="742"/>
    <s v=""/>
    <x v="1759"/>
    <n v="2018"/>
    <n v="31857791"/>
    <x v="366"/>
    <x v="740"/>
    <x v="727"/>
    <n v="8600"/>
    <s v="Silkeborg"/>
    <n v="740"/>
    <n v="226"/>
    <x v="296"/>
    <m/>
    <s v="LO"/>
    <s v="Lokalt værk"/>
    <n v="382110"/>
    <n v="383900"/>
    <x v="70"/>
    <x v="1"/>
    <s v="pev"/>
    <d v="2008-07-01T00:00:00"/>
    <m/>
    <n v="2.36"/>
    <n v="0.33"/>
    <n v="1.43"/>
    <x v="3619"/>
    <n v="0"/>
    <n v="0"/>
    <n v="3.6516088583999999"/>
    <n v="3.6516088583999999"/>
    <n v="0"/>
    <n v="1"/>
    <n v="0"/>
    <x v="0"/>
    <x v="0"/>
    <m/>
    <m/>
    <m/>
    <m/>
    <m/>
    <m/>
    <m/>
    <m/>
    <n v="10.739896"/>
    <m/>
    <m/>
    <m/>
    <m/>
    <m/>
    <m/>
    <m/>
    <m/>
    <m/>
    <s v="528831,98"/>
    <s v="6231840,53"/>
    <n v="0"/>
    <n v="10.739896"/>
    <n v="0"/>
  </r>
  <r>
    <n v="1429"/>
    <x v="743"/>
    <s v=""/>
    <x v="1760"/>
    <n v="2018"/>
    <n v="20165715"/>
    <x v="367"/>
    <x v="741"/>
    <x v="728"/>
    <n v="6430"/>
    <s v="Nordborg"/>
    <n v="540"/>
    <m/>
    <x v="18"/>
    <n v="1"/>
    <s v="ER"/>
    <s v="Erhvervsværk"/>
    <n v="281400"/>
    <n v="280010"/>
    <x v="910"/>
    <x v="1"/>
    <s v="pev"/>
    <d v="1997-09-01T00:00:00"/>
    <m/>
    <n v="10.6"/>
    <n v="4.3"/>
    <n v="4.5999999999999996"/>
    <x v="3620"/>
    <n v="18.662400000000002"/>
    <n v="0"/>
    <n v="16.081199999999999"/>
    <n v="0"/>
    <n v="0"/>
    <n v="0.77463336839905961"/>
    <n v="0.22536663160094039"/>
    <x v="0"/>
    <x v="0"/>
    <m/>
    <m/>
    <m/>
    <m/>
    <m/>
    <m/>
    <n v="41.404532399999994"/>
    <m/>
    <m/>
    <m/>
    <m/>
    <m/>
    <m/>
    <m/>
    <m/>
    <m/>
    <m/>
    <m/>
    <s v="552087,9"/>
    <s v="6098974,46"/>
    <n v="41.404532399999994"/>
    <n v="0"/>
    <n v="0"/>
  </r>
  <r>
    <n v="1430"/>
    <x v="744"/>
    <s v=""/>
    <x v="1761"/>
    <n v="2018"/>
    <n v="12760043"/>
    <x v="368"/>
    <x v="742"/>
    <x v="729"/>
    <n v="7673"/>
    <s v="Harboøre"/>
    <n v="665"/>
    <m/>
    <x v="18"/>
    <n v="1"/>
    <s v="ER"/>
    <s v="Erhvervsværk"/>
    <n v="202000"/>
    <n v="200010"/>
    <x v="806"/>
    <x v="7"/>
    <s v="pev"/>
    <d v="1997-01-01T00:00:00"/>
    <d v="2019-01-31T00:00:00"/>
    <n v="18"/>
    <n v="5.0999999999999996"/>
    <n v="18.5"/>
    <x v="3621"/>
    <n v="363.17880000000002"/>
    <n v="0"/>
    <n v="122.85"/>
    <n v="6.7762799999999999"/>
    <n v="0"/>
    <n v="0.66888012364872118"/>
    <n v="0.33111987635127882"/>
    <x v="0"/>
    <x v="0"/>
    <m/>
    <m/>
    <m/>
    <n v="6.4565999999999998E-2"/>
    <m/>
    <m/>
    <n v="548.34527879999996"/>
    <m/>
    <m/>
    <m/>
    <m/>
    <m/>
    <m/>
    <m/>
    <m/>
    <m/>
    <m/>
    <m/>
    <s v="451029"/>
    <s v="6279490,03"/>
    <n v="548.40984479999997"/>
    <n v="0"/>
    <n v="0"/>
  </r>
  <r>
    <n v="1430"/>
    <x v="744"/>
    <s v=""/>
    <x v="1762"/>
    <n v="2018"/>
    <n v="12760043"/>
    <x v="368"/>
    <x v="742"/>
    <x v="729"/>
    <n v="7673"/>
    <s v="Harboøre"/>
    <n v="665"/>
    <m/>
    <x v="18"/>
    <n v="1"/>
    <s v="ER"/>
    <s v="Erhvervsværk"/>
    <n v="202000"/>
    <n v="200010"/>
    <x v="567"/>
    <x v="0"/>
    <s v="pvp"/>
    <d v="2015-07-01T00:00:00"/>
    <m/>
    <n v="10"/>
    <n v="0"/>
    <n v="10"/>
    <x v="3622"/>
    <n v="16.225200000000001"/>
    <n v="0"/>
    <n v="0"/>
    <n v="0"/>
    <n v="0"/>
    <n v="0"/>
    <n v="1"/>
    <x v="0"/>
    <x v="0"/>
    <m/>
    <m/>
    <m/>
    <m/>
    <m/>
    <m/>
    <n v="17.408159999999999"/>
    <m/>
    <m/>
    <m/>
    <m/>
    <m/>
    <m/>
    <m/>
    <m/>
    <m/>
    <m/>
    <m/>
    <s v="451029"/>
    <s v="6279490,03"/>
    <n v="17.408159999999999"/>
    <n v="0"/>
    <n v="0"/>
  </r>
  <r>
    <n v="1430"/>
    <x v="744"/>
    <s v=""/>
    <x v="2904"/>
    <n v="2018"/>
    <n v="12760043"/>
    <x v="368"/>
    <x v="742"/>
    <x v="729"/>
    <n v="7673"/>
    <s v="Harboøre"/>
    <n v="665"/>
    <m/>
    <x v="18"/>
    <n v="1"/>
    <s v="ER"/>
    <s v="Erhvervsværk"/>
    <n v="202000"/>
    <n v="200010"/>
    <x v="807"/>
    <x v="7"/>
    <s v="pev"/>
    <d v="1997-01-01T00:00:00"/>
    <m/>
    <n v="18"/>
    <n v="5.0999999999999996"/>
    <n v="18.5"/>
    <x v="21"/>
    <n v="0"/>
    <n v="0"/>
    <n v="0"/>
    <n v="0"/>
    <n v="0"/>
    <n v="0"/>
    <n v="1"/>
    <x v="0"/>
    <x v="0"/>
    <m/>
    <m/>
    <m/>
    <n v="0"/>
    <m/>
    <m/>
    <n v="0"/>
    <m/>
    <m/>
    <m/>
    <m/>
    <m/>
    <m/>
    <m/>
    <m/>
    <m/>
    <m/>
    <m/>
    <s v="451029"/>
    <s v="6279490,03"/>
    <n v="0"/>
    <n v="0"/>
    <n v="0"/>
  </r>
  <r>
    <n v="1430"/>
    <x v="744"/>
    <s v=""/>
    <x v="2905"/>
    <n v="2018"/>
    <n v="12760043"/>
    <x v="368"/>
    <x v="742"/>
    <x v="729"/>
    <n v="7673"/>
    <s v="Harboøre"/>
    <n v="665"/>
    <m/>
    <x v="18"/>
    <n v="1"/>
    <s v="ER"/>
    <s v="Erhvervsværk"/>
    <n v="202000"/>
    <n v="200010"/>
    <x v="1470"/>
    <x v="7"/>
    <s v="pev"/>
    <d v="1997-01-01T00:00:00"/>
    <m/>
    <n v="18"/>
    <n v="5.0999999999999996"/>
    <n v="18.5"/>
    <x v="21"/>
    <n v="0"/>
    <n v="0"/>
    <n v="0"/>
    <n v="0"/>
    <n v="0"/>
    <n v="0"/>
    <n v="1"/>
    <x v="0"/>
    <x v="0"/>
    <m/>
    <m/>
    <m/>
    <n v="0"/>
    <m/>
    <m/>
    <n v="0"/>
    <m/>
    <m/>
    <m/>
    <m/>
    <m/>
    <m/>
    <m/>
    <m/>
    <m/>
    <m/>
    <m/>
    <s v="451029"/>
    <s v="6279490,03"/>
    <n v="0"/>
    <n v="0"/>
    <n v="0"/>
  </r>
  <r>
    <n v="1430"/>
    <x v="744"/>
    <s v=""/>
    <x v="1763"/>
    <n v="2018"/>
    <n v="12760043"/>
    <x v="368"/>
    <x v="742"/>
    <x v="729"/>
    <n v="7673"/>
    <s v="Harboøre"/>
    <n v="665"/>
    <m/>
    <x v="18"/>
    <n v="1"/>
    <s v="ER"/>
    <s v="Erhvervsværk"/>
    <n v="202000"/>
    <n v="200010"/>
    <x v="6"/>
    <x v="0"/>
    <s v="pvp"/>
    <d v="1987-01-01T00:00:00"/>
    <m/>
    <n v="30"/>
    <n v="0"/>
    <n v="30"/>
    <x v="3623"/>
    <n v="24.508800000000001"/>
    <n v="0"/>
    <n v="0"/>
    <n v="0"/>
    <n v="0"/>
    <n v="0"/>
    <n v="1"/>
    <x v="0"/>
    <x v="0"/>
    <m/>
    <m/>
    <m/>
    <n v="7.1740000000000007E-3"/>
    <m/>
    <m/>
    <n v="27.791834399999999"/>
    <m/>
    <m/>
    <m/>
    <m/>
    <m/>
    <m/>
    <m/>
    <m/>
    <m/>
    <m/>
    <m/>
    <s v="451029"/>
    <s v="6279490,03"/>
    <n v="27.799008399999998"/>
    <n v="0"/>
    <n v="0"/>
  </r>
  <r>
    <n v="1432"/>
    <x v="745"/>
    <s v=""/>
    <x v="1764"/>
    <n v="2018"/>
    <n v="27411762"/>
    <x v="369"/>
    <x v="743"/>
    <x v="730"/>
    <n v="7400"/>
    <s v="Herning"/>
    <n v="657"/>
    <m/>
    <x v="18"/>
    <m/>
    <s v="LO"/>
    <s v="Lokalt værk"/>
    <n v="382110"/>
    <n v="383900"/>
    <x v="911"/>
    <x v="1"/>
    <s v="pel"/>
    <d v="1989-07-01T00:00:00"/>
    <m/>
    <n v="0.57999999999999996"/>
    <n v="0.35"/>
    <n v="0"/>
    <x v="3624"/>
    <n v="0"/>
    <n v="0"/>
    <n v="1.5948252000000001"/>
    <n v="1.5948252000000001"/>
    <n v="0"/>
    <n v="1"/>
    <n v="0"/>
    <x v="0"/>
    <x v="0"/>
    <m/>
    <m/>
    <m/>
    <m/>
    <m/>
    <m/>
    <m/>
    <m/>
    <n v="4.690804"/>
    <m/>
    <m/>
    <m/>
    <m/>
    <m/>
    <m/>
    <m/>
    <m/>
    <m/>
    <s v="503438"/>
    <s v="6209753"/>
    <n v="0"/>
    <n v="4.690804"/>
    <n v="0"/>
  </r>
  <r>
    <n v="1438"/>
    <x v="746"/>
    <s v=""/>
    <x v="1765"/>
    <n v="2018"/>
    <n v="38454218"/>
    <x v="370"/>
    <x v="744"/>
    <x v="731"/>
    <n v="7400"/>
    <s v="Herning"/>
    <n v="657"/>
    <n v="163"/>
    <x v="58"/>
    <m/>
    <s v="ER"/>
    <s v="Erhvervsværk"/>
    <n v="139300"/>
    <n v="130000"/>
    <x v="5"/>
    <x v="1"/>
    <s v="pev"/>
    <d v="1997-09-01T00:00:00"/>
    <d v="2020-01-01T00:00:00"/>
    <n v="3.17"/>
    <n v="1.85"/>
    <n v="1"/>
    <x v="3625"/>
    <n v="8.6E-3"/>
    <n v="0"/>
    <n v="6.7679999999999997E-3"/>
    <n v="6.7212000000000001E-3"/>
    <n v="0"/>
    <n v="0.76994521486046907"/>
    <n v="0.23005478513953093"/>
    <x v="0"/>
    <x v="0"/>
    <m/>
    <m/>
    <m/>
    <m/>
    <m/>
    <m/>
    <n v="1.8691199999999998E-2"/>
    <m/>
    <m/>
    <m/>
    <m/>
    <m/>
    <m/>
    <m/>
    <m/>
    <m/>
    <m/>
    <m/>
    <s v="502542,5"/>
    <s v="6221061,84"/>
    <n v="1.8691199999999998E-2"/>
    <n v="0"/>
    <n v="0"/>
  </r>
  <r>
    <n v="1438"/>
    <x v="746"/>
    <s v=""/>
    <x v="1766"/>
    <n v="2018"/>
    <n v="38454218"/>
    <x v="370"/>
    <x v="744"/>
    <x v="731"/>
    <n v="7400"/>
    <s v="Herning"/>
    <n v="657"/>
    <n v="163"/>
    <x v="58"/>
    <m/>
    <s v="ER"/>
    <s v="Erhvervsværk"/>
    <n v="139300"/>
    <n v="130000"/>
    <x v="912"/>
    <x v="6"/>
    <s v="pvp"/>
    <d v="2017-01-01T00:00:00"/>
    <m/>
    <n v="1"/>
    <n v="0"/>
    <n v="1"/>
    <x v="3626"/>
    <n v="3.0276000000000001"/>
    <n v="2.0880000000000001"/>
    <n v="0"/>
    <n v="0"/>
    <n v="0.68965517241379315"/>
    <n v="0"/>
    <n v="0.31034482758620685"/>
    <x v="0"/>
    <x v="0"/>
    <m/>
    <m/>
    <m/>
    <m/>
    <m/>
    <m/>
    <m/>
    <m/>
    <m/>
    <m/>
    <m/>
    <m/>
    <m/>
    <m/>
    <n v="3.0276000000000001"/>
    <m/>
    <m/>
    <m/>
    <s v="502542,5"/>
    <s v="6221061,84"/>
    <n v="0"/>
    <n v="3.0276000000000001"/>
    <n v="0"/>
  </r>
  <r>
    <n v="1438"/>
    <x v="747"/>
    <s v=""/>
    <x v="1767"/>
    <n v="2018"/>
    <n v="38454218"/>
    <x v="370"/>
    <x v="745"/>
    <x v="732"/>
    <n v="6510"/>
    <s v="Gram"/>
    <n v="510"/>
    <n v="101"/>
    <x v="39"/>
    <m/>
    <s v="ER"/>
    <s v="Erhvervsværk"/>
    <n v="139300"/>
    <n v="130000"/>
    <x v="912"/>
    <x v="6"/>
    <s v="pvp"/>
    <d v="2017-01-01T00:00:00"/>
    <m/>
    <n v="1"/>
    <n v="0"/>
    <n v="1"/>
    <x v="3627"/>
    <n v="1.94652"/>
    <n v="1.94652"/>
    <n v="0"/>
    <n v="0"/>
    <n v="1"/>
    <n v="0"/>
    <n v="0"/>
    <x v="0"/>
    <x v="0"/>
    <m/>
    <m/>
    <m/>
    <m/>
    <m/>
    <m/>
    <m/>
    <m/>
    <m/>
    <m/>
    <m/>
    <m/>
    <m/>
    <m/>
    <n v="1.94652"/>
    <m/>
    <m/>
    <m/>
    <s v="502803,73"/>
    <s v="6126080,23"/>
    <n v="0"/>
    <n v="1.94652"/>
    <n v="0"/>
  </r>
  <r>
    <n v="1448"/>
    <x v="748"/>
    <s v=""/>
    <x v="1768"/>
    <n v="2018"/>
    <n v="30832116"/>
    <x v="371"/>
    <x v="746"/>
    <x v="733"/>
    <n v="6800"/>
    <s v="Varde"/>
    <n v="573"/>
    <n v="126"/>
    <x v="284"/>
    <m/>
    <s v="ER"/>
    <s v="Erhvervsværk"/>
    <n v="222100"/>
    <n v="220000"/>
    <x v="912"/>
    <x v="6"/>
    <s v="pvp"/>
    <d v="1997-01-01T00:00:00"/>
    <m/>
    <n v="0.2"/>
    <n v="0"/>
    <n v="0.14000000000000001"/>
    <x v="3628"/>
    <n v="1.0944"/>
    <n v="1.0944"/>
    <n v="0"/>
    <n v="0"/>
    <n v="1"/>
    <n v="0"/>
    <n v="0"/>
    <x v="0"/>
    <x v="0"/>
    <m/>
    <m/>
    <m/>
    <m/>
    <m/>
    <m/>
    <m/>
    <m/>
    <m/>
    <m/>
    <m/>
    <m/>
    <m/>
    <m/>
    <n v="1.0944"/>
    <m/>
    <m/>
    <n v="7.1999999999999994E-4"/>
    <s v="468706"/>
    <s v="6162249"/>
    <n v="0"/>
    <n v="1.0944"/>
    <n v="7.1999999999999994E-4"/>
  </r>
  <r>
    <n v="1452"/>
    <x v="749"/>
    <s v=""/>
    <x v="1769"/>
    <n v="2018"/>
    <n v="50605914"/>
    <x v="372"/>
    <x v="747"/>
    <x v="734"/>
    <n v="6940"/>
    <s v="Lem St"/>
    <n v="760"/>
    <m/>
    <x v="18"/>
    <m/>
    <s v="ER"/>
    <s v="Erhvervsværk"/>
    <n v="682040"/>
    <n v="680030"/>
    <x v="913"/>
    <x v="1"/>
    <s v="pev"/>
    <d v="1998-04-01T00:00:00"/>
    <m/>
    <n v="0.33333299999999999"/>
    <n v="0.1"/>
    <n v="0.2"/>
    <x v="3629"/>
    <n v="5.4828000000000001"/>
    <n v="0"/>
    <n v="3.3103213920000001"/>
    <n v="3.3103213920000001"/>
    <n v="0"/>
    <n v="0.73499204173773847"/>
    <n v="0.26500795826226153"/>
    <x v="0"/>
    <x v="0"/>
    <m/>
    <m/>
    <m/>
    <m/>
    <m/>
    <m/>
    <m/>
    <m/>
    <n v="10.344595"/>
    <m/>
    <m/>
    <m/>
    <m/>
    <m/>
    <m/>
    <m/>
    <m/>
    <m/>
    <s v="467051"/>
    <s v="6212675"/>
    <n v="0"/>
    <n v="10.344595"/>
    <n v="0"/>
  </r>
  <r>
    <n v="1453"/>
    <x v="750"/>
    <s v=""/>
    <x v="1770"/>
    <n v="2018"/>
    <n v="48845711"/>
    <x v="373"/>
    <x v="748"/>
    <x v="735"/>
    <n v="7760"/>
    <s v="Hurup Thy"/>
    <n v="787"/>
    <m/>
    <x v="18"/>
    <m/>
    <s v="ER"/>
    <s v="Erhvervsværk"/>
    <n v="21000"/>
    <n v="20000"/>
    <x v="914"/>
    <x v="1"/>
    <s v="pev"/>
    <d v="1998-04-01T00:00:00"/>
    <m/>
    <n v="0.73333300000000001"/>
    <n v="0.26"/>
    <n v="0.4"/>
    <x v="21"/>
    <n v="0"/>
    <n v="0"/>
    <n v="0"/>
    <n v="0"/>
    <n v="0"/>
    <n v="0"/>
    <n v="1"/>
    <x v="0"/>
    <x v="0"/>
    <m/>
    <m/>
    <m/>
    <m/>
    <m/>
    <m/>
    <m/>
    <m/>
    <n v="0"/>
    <m/>
    <m/>
    <m/>
    <m/>
    <m/>
    <m/>
    <m/>
    <m/>
    <m/>
    <s v="482533"/>
    <s v="6313115"/>
    <n v="0"/>
    <n v="0"/>
    <n v="0"/>
  </r>
  <r>
    <n v="1454"/>
    <x v="751"/>
    <s v=""/>
    <x v="1771"/>
    <n v="2018"/>
    <n v="13159394"/>
    <x v="374"/>
    <x v="749"/>
    <x v="736"/>
    <n v="7700"/>
    <s v="Thisted"/>
    <n v="787"/>
    <m/>
    <x v="18"/>
    <m/>
    <s v="ER"/>
    <s v="Erhvervsværk"/>
    <n v="14620"/>
    <n v="10000"/>
    <x v="15"/>
    <x v="1"/>
    <s v="pev"/>
    <d v="2014-01-01T00:00:00"/>
    <m/>
    <n v="1.5"/>
    <n v="0.55000000000000004"/>
    <n v="0.7"/>
    <x v="3630"/>
    <n v="15.022080000000001"/>
    <n v="0"/>
    <n v="11.036719836"/>
    <n v="11.036719836"/>
    <n v="0"/>
    <n v="0.7550023245461801"/>
    <n v="0.2449976754538199"/>
    <x v="0"/>
    <x v="0"/>
    <m/>
    <m/>
    <m/>
    <m/>
    <m/>
    <m/>
    <m/>
    <m/>
    <n v="30.657597000000003"/>
    <m/>
    <m/>
    <m/>
    <m/>
    <m/>
    <m/>
    <m/>
    <m/>
    <m/>
    <s v="482248,52"/>
    <s v="6316903,38"/>
    <n v="0"/>
    <n v="30.657597000000003"/>
    <n v="0"/>
  </r>
  <r>
    <n v="1458"/>
    <x v="752"/>
    <s v=""/>
    <x v="1772"/>
    <n v="2018"/>
    <n v="24077713"/>
    <x v="375"/>
    <x v="750"/>
    <x v="737"/>
    <n v="9850"/>
    <s v="Hirtshals"/>
    <n v="860"/>
    <n v="298"/>
    <x v="67"/>
    <m/>
    <s v="ER"/>
    <s v="Erhvervsværk"/>
    <n v="162300"/>
    <n v="160000"/>
    <x v="915"/>
    <x v="0"/>
    <s v="pvp"/>
    <d v="2004-12-01T00:00:00"/>
    <m/>
    <n v="4.5"/>
    <n v="0"/>
    <n v="4.5"/>
    <x v="3631"/>
    <n v="63.104399999999998"/>
    <n v="54.025199999999998"/>
    <n v="0"/>
    <n v="0"/>
    <n v="0.85612413714416113"/>
    <n v="0"/>
    <n v="0.14387586285583887"/>
    <x v="0"/>
    <x v="0"/>
    <m/>
    <m/>
    <m/>
    <m/>
    <m/>
    <m/>
    <m/>
    <m/>
    <m/>
    <m/>
    <n v="29.088999999999999"/>
    <n v="37.521000000000001"/>
    <m/>
    <m/>
    <m/>
    <m/>
    <m/>
    <m/>
    <s v="556545,08"/>
    <s v="6381943,57"/>
    <n v="0"/>
    <n v="66.61"/>
    <n v="0"/>
  </r>
  <r>
    <n v="1464"/>
    <x v="753"/>
    <s v=""/>
    <x v="1773"/>
    <n v="2018"/>
    <n v="15270586"/>
    <x v="376"/>
    <x v="751"/>
    <x v="738"/>
    <n v="8881"/>
    <s v="Thorsø"/>
    <n v="710"/>
    <m/>
    <x v="18"/>
    <m/>
    <s v="LO"/>
    <s v="Lokalt værk"/>
    <n v="352100"/>
    <n v="350020"/>
    <x v="1"/>
    <x v="1"/>
    <s v="kvt"/>
    <d v="1998-01-12T00:00:00"/>
    <m/>
    <n v="0.86"/>
    <n v="0.31"/>
    <n v="0.36"/>
    <x v="3632"/>
    <n v="12.362399999999999"/>
    <n v="0"/>
    <n v="8.9899199999999997"/>
    <n v="8.9899199999999997"/>
    <n v="0.24752503001359119"/>
    <n v="0.75247496998640884"/>
    <n v="0"/>
    <x v="0"/>
    <x v="0"/>
    <m/>
    <m/>
    <m/>
    <m/>
    <m/>
    <m/>
    <n v="1.3434300000000001"/>
    <m/>
    <n v="23.628589999999999"/>
    <m/>
    <m/>
    <m/>
    <m/>
    <m/>
    <m/>
    <m/>
    <m/>
    <m/>
    <s v="547509"/>
    <s v="6241208"/>
    <n v="1.3434300000000001"/>
    <n v="23.628589999999999"/>
    <n v="0"/>
  </r>
  <r>
    <n v="1472"/>
    <x v="754"/>
    <s v=""/>
    <x v="1774"/>
    <n v="2018"/>
    <n v="10036852"/>
    <x v="377"/>
    <x v="752"/>
    <x v="739"/>
    <n v="5270"/>
    <s v="Odense N"/>
    <n v="461"/>
    <m/>
    <x v="18"/>
    <m/>
    <s v="ER"/>
    <s v="Erhvervsværk"/>
    <n v="11100"/>
    <n v="10000"/>
    <x v="916"/>
    <x v="1"/>
    <s v="pev"/>
    <d v="1998-03-11T00:00:00"/>
    <m/>
    <n v="2.59"/>
    <n v="1"/>
    <n v="1.25"/>
    <x v="3633"/>
    <n v="7.1999999999999998E-3"/>
    <n v="0"/>
    <n v="5.4720000000000003E-3"/>
    <n v="5.4720000000000003E-3"/>
    <n v="0"/>
    <n v="0.74677133451506705"/>
    <n v="0.25322866548493295"/>
    <x v="0"/>
    <x v="0"/>
    <m/>
    <m/>
    <m/>
    <m/>
    <m/>
    <m/>
    <n v="1.4216400000000001E-2"/>
    <m/>
    <m/>
    <m/>
    <m/>
    <m/>
    <m/>
    <m/>
    <m/>
    <m/>
    <m/>
    <m/>
    <s v="584909"/>
    <s v="6147952"/>
    <n v="1.4216400000000001E-2"/>
    <n v="0"/>
    <n v="0"/>
  </r>
  <r>
    <n v="1477"/>
    <x v="755"/>
    <s v=""/>
    <x v="1775"/>
    <n v="2018"/>
    <n v="29848408"/>
    <x v="378"/>
    <x v="753"/>
    <x v="740"/>
    <n v="9982"/>
    <s v="Ålbæk"/>
    <n v="813"/>
    <m/>
    <x v="18"/>
    <m/>
    <s v="ER"/>
    <s v="Erhvervsværk"/>
    <n v="109100"/>
    <n v="100050"/>
    <x v="917"/>
    <x v="1"/>
    <s v="pev"/>
    <d v="2000-12-15T00:00:00"/>
    <m/>
    <n v="1.5"/>
    <n v="0.51"/>
    <n v="0.7"/>
    <x v="3634"/>
    <n v="14.338800000000001"/>
    <n v="0"/>
    <n v="8.4600000000000009"/>
    <n v="8.2547999999999995"/>
    <n v="0"/>
    <n v="0.74819781296591259"/>
    <n v="0.25180218703408741"/>
    <x v="0"/>
    <x v="0"/>
    <m/>
    <n v="1.5853499999999998"/>
    <m/>
    <m/>
    <m/>
    <m/>
    <m/>
    <m/>
    <n v="26.887"/>
    <m/>
    <m/>
    <m/>
    <m/>
    <m/>
    <m/>
    <m/>
    <m/>
    <m/>
    <s v="581863"/>
    <s v="6381346"/>
    <n v="1.5853499999999998"/>
    <n v="26.887"/>
    <n v="0"/>
  </r>
  <r>
    <n v="1480"/>
    <x v="756"/>
    <s v=""/>
    <x v="1776"/>
    <n v="2018"/>
    <n v="52094917"/>
    <x v="379"/>
    <x v="754"/>
    <x v="741"/>
    <n v="4600"/>
    <s v="Køge"/>
    <n v="336"/>
    <m/>
    <x v="18"/>
    <m/>
    <s v="ER"/>
    <s v="Erhvervsværk"/>
    <n v="13000"/>
    <n v="10000"/>
    <x v="918"/>
    <x v="1"/>
    <s v="pev"/>
    <d v="1997-11-21T00:00:00"/>
    <m/>
    <n v="1.6"/>
    <n v="0.62"/>
    <n v="0.8"/>
    <x v="21"/>
    <n v="0"/>
    <n v="0"/>
    <n v="0"/>
    <n v="0"/>
    <n v="0"/>
    <n v="0"/>
    <n v="1"/>
    <x v="0"/>
    <x v="0"/>
    <m/>
    <m/>
    <m/>
    <m/>
    <m/>
    <m/>
    <n v="0"/>
    <m/>
    <m/>
    <m/>
    <m/>
    <m/>
    <m/>
    <m/>
    <m/>
    <m/>
    <m/>
    <m/>
    <s v="704401"/>
    <s v="6143367"/>
    <n v="0"/>
    <n v="0"/>
    <n v="0"/>
  </r>
  <r>
    <n v="1481"/>
    <x v="757"/>
    <s v=""/>
    <x v="1777"/>
    <n v="2018"/>
    <n v="19244547"/>
    <x v="380"/>
    <x v="755"/>
    <x v="742"/>
    <n v="4140"/>
    <s v="Borup"/>
    <n v="259"/>
    <m/>
    <x v="18"/>
    <m/>
    <s v="ER"/>
    <s v="Erhvervsværk"/>
    <n v="11300"/>
    <n v="10000"/>
    <x v="577"/>
    <x v="1"/>
    <s v="pev"/>
    <d v="1997-10-15T00:00:00"/>
    <m/>
    <n v="8.1999999999999993"/>
    <n v="3.14"/>
    <n v="4.0199999999999996"/>
    <x v="3635"/>
    <n v="17.052479999999999"/>
    <n v="0"/>
    <n v="13.29876"/>
    <n v="13.29336"/>
    <n v="0"/>
    <n v="0.76039682429683841"/>
    <n v="0.23960317570316159"/>
    <x v="0"/>
    <x v="0"/>
    <m/>
    <m/>
    <m/>
    <m/>
    <m/>
    <m/>
    <n v="35.584837200000003"/>
    <m/>
    <m/>
    <m/>
    <m/>
    <m/>
    <m/>
    <m/>
    <m/>
    <m/>
    <m/>
    <m/>
    <s v="688458,56"/>
    <s v="6151231,51"/>
    <n v="35.584837200000003"/>
    <n v="0"/>
    <n v="0"/>
  </r>
  <r>
    <n v="1481"/>
    <x v="757"/>
    <s v=""/>
    <x v="1778"/>
    <n v="2018"/>
    <n v="19244547"/>
    <x v="380"/>
    <x v="755"/>
    <x v="742"/>
    <n v="4140"/>
    <s v="Borup"/>
    <n v="259"/>
    <m/>
    <x v="18"/>
    <m/>
    <s v="ER"/>
    <s v="Erhvervsværk"/>
    <n v="11300"/>
    <n v="10000"/>
    <x v="919"/>
    <x v="0"/>
    <s v="pvp"/>
    <d v="2014-02-14T00:00:00"/>
    <m/>
    <n v="2.5"/>
    <n v="0"/>
    <n v="2.5"/>
    <x v="3636"/>
    <n v="24.039359999999999"/>
    <n v="0"/>
    <n v="0"/>
    <n v="0"/>
    <n v="0"/>
    <n v="0"/>
    <n v="1"/>
    <x v="0"/>
    <x v="0"/>
    <m/>
    <m/>
    <m/>
    <m/>
    <m/>
    <m/>
    <n v="24.124993200000002"/>
    <m/>
    <m/>
    <m/>
    <m/>
    <m/>
    <m/>
    <m/>
    <m/>
    <m/>
    <m/>
    <m/>
    <s v="688458,56"/>
    <s v="6151231,51"/>
    <n v="24.124993200000002"/>
    <n v="0"/>
    <n v="0"/>
  </r>
  <r>
    <n v="1481"/>
    <x v="757"/>
    <s v=""/>
    <x v="1779"/>
    <n v="2018"/>
    <n v="19244547"/>
    <x v="380"/>
    <x v="755"/>
    <x v="742"/>
    <n v="4140"/>
    <s v="Borup"/>
    <n v="259"/>
    <m/>
    <x v="18"/>
    <m/>
    <s v="ER"/>
    <s v="Erhvervsværk"/>
    <n v="11300"/>
    <n v="10000"/>
    <x v="920"/>
    <x v="0"/>
    <s v="pvp"/>
    <d v="2014-04-03T00:00:00"/>
    <m/>
    <n v="9"/>
    <n v="0"/>
    <n v="9"/>
    <x v="3637"/>
    <n v="7.3335600000000003"/>
    <n v="0"/>
    <n v="0"/>
    <n v="0"/>
    <n v="0"/>
    <n v="0"/>
    <n v="1"/>
    <x v="0"/>
    <x v="0"/>
    <m/>
    <m/>
    <m/>
    <m/>
    <m/>
    <m/>
    <n v="7.5146940000000004"/>
    <m/>
    <m/>
    <m/>
    <m/>
    <m/>
    <m/>
    <m/>
    <m/>
    <m/>
    <m/>
    <m/>
    <s v="688458,56"/>
    <s v="6151231,51"/>
    <n v="7.5146940000000004"/>
    <n v="0"/>
    <n v="0"/>
  </r>
  <r>
    <n v="1497"/>
    <x v="758"/>
    <s v=""/>
    <x v="1780"/>
    <n v="2018"/>
    <n v="11458378"/>
    <x v="381"/>
    <x v="756"/>
    <x v="743"/>
    <n v="6660"/>
    <s v="Lintrup"/>
    <n v="575"/>
    <n v="110"/>
    <x v="270"/>
    <m/>
    <s v="ER"/>
    <s v="Erhvervsværk"/>
    <n v="352100"/>
    <n v="350020"/>
    <x v="921"/>
    <x v="1"/>
    <s v="kvt"/>
    <d v="2010-07-01T00:00:00"/>
    <m/>
    <n v="3"/>
    <n v="1.1200000000000001"/>
    <n v="1.5"/>
    <x v="3638"/>
    <n v="8.0640000000000001"/>
    <n v="0"/>
    <n v="7.9344000000000001"/>
    <n v="7.9344000000000001"/>
    <n v="0.16675879345546182"/>
    <n v="0.83324120654453815"/>
    <n v="0"/>
    <x v="0"/>
    <x v="0"/>
    <m/>
    <m/>
    <m/>
    <m/>
    <m/>
    <m/>
    <m/>
    <m/>
    <n v="24.178635"/>
    <m/>
    <m/>
    <m/>
    <m/>
    <m/>
    <m/>
    <m/>
    <m/>
    <m/>
    <s v="497236,55"/>
    <s v="6137418,67"/>
    <n v="0"/>
    <n v="24.178635"/>
    <n v="0"/>
  </r>
  <r>
    <n v="1497"/>
    <x v="758"/>
    <s v=""/>
    <x v="1781"/>
    <n v="2018"/>
    <n v="11458378"/>
    <x v="381"/>
    <x v="756"/>
    <x v="743"/>
    <n v="6660"/>
    <s v="Lintrup"/>
    <n v="575"/>
    <n v="110"/>
    <x v="270"/>
    <m/>
    <s v="ER"/>
    <s v="Erhvervsværk"/>
    <n v="352100"/>
    <n v="350020"/>
    <x v="201"/>
    <x v="1"/>
    <s v="kvt"/>
    <d v="2015-12-22T00:00:00"/>
    <m/>
    <n v="4.99"/>
    <n v="2"/>
    <n v="1.98"/>
    <x v="3639"/>
    <n v="43.898400000000002"/>
    <n v="0"/>
    <n v="49.694400000000002"/>
    <n v="49.694400000000002"/>
    <n v="0.15763409757129215"/>
    <n v="0.84236590242870779"/>
    <n v="0"/>
    <x v="0"/>
    <x v="0"/>
    <m/>
    <m/>
    <m/>
    <m/>
    <m/>
    <m/>
    <m/>
    <m/>
    <n v="139.24144799999999"/>
    <m/>
    <m/>
    <m/>
    <m/>
    <m/>
    <m/>
    <m/>
    <m/>
    <m/>
    <s v="497236,55"/>
    <s v="6137418,67"/>
    <n v="0"/>
    <n v="139.24144799999999"/>
    <n v="0"/>
  </r>
  <r>
    <n v="1502"/>
    <x v="759"/>
    <s v=""/>
    <x v="1782"/>
    <n v="2018"/>
    <n v="20683341"/>
    <x v="382"/>
    <x v="757"/>
    <x v="744"/>
    <n v="9550"/>
    <s v="Mariager"/>
    <n v="846"/>
    <m/>
    <x v="18"/>
    <n v="1"/>
    <s v="ER"/>
    <s v="Erhvervsværk"/>
    <n v="89300"/>
    <n v="80090"/>
    <x v="792"/>
    <x v="9"/>
    <s v="pev"/>
    <d v="1999-05-01T00:00:00"/>
    <m/>
    <n v="80.2"/>
    <n v="30"/>
    <n v="32"/>
    <x v="3640"/>
    <n v="134.25347160000001"/>
    <n v="0"/>
    <n v="117.5184"/>
    <n v="116.0748"/>
    <n v="0"/>
    <n v="0.79194732270325541"/>
    <n v="0.20805267729674459"/>
    <x v="0"/>
    <x v="0"/>
    <m/>
    <m/>
    <m/>
    <m/>
    <m/>
    <m/>
    <n v="322.64297999999997"/>
    <m/>
    <m/>
    <m/>
    <m/>
    <m/>
    <m/>
    <m/>
    <m/>
    <m/>
    <m/>
    <m/>
    <s v="563846,29"/>
    <s v="6282364,81"/>
    <n v="322.64297999999997"/>
    <n v="0"/>
    <n v="0"/>
  </r>
  <r>
    <n v="1506"/>
    <x v="760"/>
    <s v=""/>
    <x v="1783"/>
    <n v="2018"/>
    <n v="10797780"/>
    <x v="383"/>
    <x v="758"/>
    <x v="745"/>
    <n v="9900"/>
    <s v="Frederikshavn"/>
    <n v="813"/>
    <m/>
    <x v="18"/>
    <m/>
    <s v="VA"/>
    <s v="Vandkraftværk"/>
    <n v="351100"/>
    <n v="350010"/>
    <x v="296"/>
    <x v="13"/>
    <s v="vkt"/>
    <d v="1985-09-29T00:00:00"/>
    <m/>
    <n v="0.02"/>
    <n v="0.02"/>
    <n v="0"/>
    <x v="3641"/>
    <n v="0"/>
    <n v="0"/>
    <n v="0.34691108399999998"/>
    <n v="0.34691108399999998"/>
    <n v="0"/>
    <n v="1"/>
    <n v="0"/>
    <x v="0"/>
    <x v="0"/>
    <m/>
    <m/>
    <m/>
    <m/>
    <m/>
    <m/>
    <m/>
    <m/>
    <m/>
    <m/>
    <m/>
    <m/>
    <m/>
    <m/>
    <m/>
    <m/>
    <n v="0.34691108400000004"/>
    <m/>
    <s v="588118,04"/>
    <s v="6370788,44"/>
    <n v="0"/>
    <n v="0"/>
    <n v="0"/>
  </r>
  <r>
    <n v="1508"/>
    <x v="761"/>
    <s v=""/>
    <x v="1784"/>
    <n v="2018"/>
    <n v="11110004"/>
    <x v="384"/>
    <x v="759"/>
    <x v="746"/>
    <n v="8620"/>
    <s v="Kjellerup"/>
    <n v="740"/>
    <m/>
    <x v="18"/>
    <m/>
    <s v="VA"/>
    <s v="Vandkraftværk"/>
    <n v="351100"/>
    <n v="350010"/>
    <x v="922"/>
    <x v="13"/>
    <s v="vkt"/>
    <d v="1983-06-21T00:00:00"/>
    <m/>
    <n v="0.02"/>
    <n v="0.02"/>
    <n v="0"/>
    <x v="3642"/>
    <n v="0"/>
    <n v="0"/>
    <n v="7.3055073600000006E-2"/>
    <n v="7.3055073600000006E-2"/>
    <n v="0"/>
    <n v="1"/>
    <n v="0"/>
    <x v="0"/>
    <x v="0"/>
    <m/>
    <m/>
    <m/>
    <m/>
    <m/>
    <m/>
    <m/>
    <m/>
    <m/>
    <m/>
    <m/>
    <m/>
    <m/>
    <m/>
    <m/>
    <m/>
    <n v="7.3055073600000006E-2"/>
    <m/>
    <s v="526095"/>
    <s v="6239766"/>
    <n v="0"/>
    <n v="0"/>
    <n v="0"/>
  </r>
  <r>
    <n v="1509"/>
    <x v="762"/>
    <s v=""/>
    <x v="1785"/>
    <n v="2018"/>
    <n v="11110005"/>
    <x v="385"/>
    <x v="760"/>
    <x v="747"/>
    <n v="8600"/>
    <s v="Silkeborg"/>
    <n v="740"/>
    <m/>
    <x v="18"/>
    <m/>
    <s v="VA"/>
    <s v="Vandkraftværk"/>
    <n v="351100"/>
    <n v="350010"/>
    <x v="922"/>
    <x v="13"/>
    <s v="vkt"/>
    <d v="1985-04-16T00:00:00"/>
    <m/>
    <n v="0.04"/>
    <n v="0.04"/>
    <n v="0"/>
    <x v="21"/>
    <n v="0"/>
    <n v="0"/>
    <n v="0"/>
    <n v="0"/>
    <n v="0"/>
    <n v="1"/>
    <n v="0"/>
    <x v="0"/>
    <x v="0"/>
    <m/>
    <m/>
    <m/>
    <m/>
    <m/>
    <m/>
    <m/>
    <m/>
    <m/>
    <m/>
    <m/>
    <m/>
    <m/>
    <m/>
    <m/>
    <m/>
    <n v="0"/>
    <m/>
    <s v="533412"/>
    <s v="6227599"/>
    <n v="0"/>
    <n v="0"/>
    <n v="0"/>
  </r>
  <r>
    <n v="1511"/>
    <x v="763"/>
    <s v=""/>
    <x v="1786"/>
    <n v="2018"/>
    <n v="13662479"/>
    <x v="386"/>
    <x v="761"/>
    <x v="748"/>
    <n v="8800"/>
    <s v="Viborg"/>
    <n v="791"/>
    <m/>
    <x v="18"/>
    <m/>
    <s v="VA"/>
    <s v="Vandkraftværk"/>
    <n v="910200"/>
    <n v="910002"/>
    <x v="922"/>
    <x v="13"/>
    <s v="vkt"/>
    <d v="1990-03-09T00:00:00"/>
    <m/>
    <n v="0.02"/>
    <n v="0.02"/>
    <n v="0"/>
    <x v="21"/>
    <n v="0"/>
    <n v="0"/>
    <n v="0"/>
    <n v="0"/>
    <n v="0"/>
    <n v="1"/>
    <n v="0"/>
    <x v="0"/>
    <x v="0"/>
    <m/>
    <m/>
    <m/>
    <m/>
    <m/>
    <m/>
    <m/>
    <m/>
    <m/>
    <m/>
    <m/>
    <m/>
    <m/>
    <m/>
    <m/>
    <m/>
    <n v="0"/>
    <m/>
    <s v="527525,18"/>
    <s v="6253189,5"/>
    <n v="0"/>
    <n v="0"/>
    <n v="0"/>
  </r>
  <r>
    <n v="1512"/>
    <x v="764"/>
    <s v=""/>
    <x v="1787"/>
    <n v="2018"/>
    <n v="28331959"/>
    <x v="387"/>
    <x v="762"/>
    <x v="749"/>
    <n v="8600"/>
    <s v="Silkeborg"/>
    <n v="740"/>
    <m/>
    <x v="18"/>
    <m/>
    <s v="LO"/>
    <s v="Lokalt værk"/>
    <n v="351300"/>
    <n v="350010"/>
    <x v="923"/>
    <x v="5"/>
    <s v="kvt"/>
    <d v="2012-01-01T00:00:00"/>
    <m/>
    <n v="0.64"/>
    <n v="0.64"/>
    <n v="0"/>
    <x v="3643"/>
    <n v="0"/>
    <n v="0"/>
    <n v="7.5599999999999999E-3"/>
    <n v="7.5599999999999999E-3"/>
    <n v="0"/>
    <n v="1"/>
    <n v="0"/>
    <x v="0"/>
    <x v="0"/>
    <m/>
    <m/>
    <m/>
    <m/>
    <m/>
    <m/>
    <n v="2.0879999999999999E-2"/>
    <m/>
    <m/>
    <m/>
    <m/>
    <m/>
    <m/>
    <m/>
    <m/>
    <m/>
    <m/>
    <m/>
    <s v="535776,45"/>
    <s v="6228452,42"/>
    <n v="2.0879999999999999E-2"/>
    <n v="0"/>
    <n v="0"/>
  </r>
  <r>
    <n v="1513"/>
    <x v="765"/>
    <s v=""/>
    <x v="1788"/>
    <n v="2018"/>
    <n v="58401013"/>
    <x v="388"/>
    <x v="763"/>
    <x v="750"/>
    <n v="7330"/>
    <s v="Brande"/>
    <n v="756"/>
    <m/>
    <x v="18"/>
    <m/>
    <s v="VA"/>
    <s v="Vandkraftværk"/>
    <n v="351100"/>
    <n v="350010"/>
    <x v="922"/>
    <x v="13"/>
    <s v="vkt"/>
    <d v="1915-01-01T00:00:00"/>
    <d v="2018-12-31T00:00:00"/>
    <n v="0.1"/>
    <n v="0.1"/>
    <n v="0"/>
    <x v="21"/>
    <n v="0"/>
    <n v="0"/>
    <n v="0"/>
    <n v="0"/>
    <n v="0"/>
    <n v="1"/>
    <n v="0"/>
    <x v="0"/>
    <x v="0"/>
    <m/>
    <m/>
    <m/>
    <m/>
    <m/>
    <m/>
    <m/>
    <m/>
    <m/>
    <m/>
    <m/>
    <m/>
    <m/>
    <m/>
    <m/>
    <m/>
    <n v="0"/>
    <m/>
    <s v="505597"/>
    <s v="6197114"/>
    <n v="0"/>
    <n v="0"/>
    <n v="0"/>
  </r>
  <r>
    <n v="1516"/>
    <x v="766"/>
    <s v=""/>
    <x v="1789"/>
    <n v="2018"/>
    <n v="11110007"/>
    <x v="389"/>
    <x v="764"/>
    <x v="751"/>
    <n v="7183"/>
    <s v="Randbøl"/>
    <n v="630"/>
    <m/>
    <x v="18"/>
    <m/>
    <s v="VA"/>
    <s v="Vandkraftværk"/>
    <n v="351100"/>
    <n v="350010"/>
    <x v="922"/>
    <x v="13"/>
    <s v="vkt"/>
    <d v="1984-07-02T00:00:00"/>
    <m/>
    <n v="0.08"/>
    <n v="0.08"/>
    <n v="0"/>
    <x v="3644"/>
    <n v="0"/>
    <n v="0"/>
    <n v="1.203767424"/>
    <n v="1.203767424"/>
    <n v="0"/>
    <n v="1"/>
    <n v="0"/>
    <x v="0"/>
    <x v="0"/>
    <m/>
    <m/>
    <m/>
    <m/>
    <m/>
    <m/>
    <m/>
    <m/>
    <m/>
    <m/>
    <m/>
    <m/>
    <m/>
    <m/>
    <m/>
    <m/>
    <n v="1.2037674239999998"/>
    <m/>
    <s v="513748"/>
    <s v="6173887"/>
    <n v="0"/>
    <n v="0"/>
    <n v="0"/>
  </r>
  <r>
    <n v="1517"/>
    <x v="767"/>
    <s v=""/>
    <x v="1790"/>
    <n v="2018"/>
    <n v="11110008"/>
    <x v="390"/>
    <x v="765"/>
    <x v="752"/>
    <n v="7183"/>
    <s v="Randbøl"/>
    <n v="630"/>
    <m/>
    <x v="18"/>
    <m/>
    <s v="VA"/>
    <s v="Vandkraftværk"/>
    <n v="351100"/>
    <n v="350010"/>
    <x v="922"/>
    <x v="13"/>
    <s v="vkt"/>
    <d v="1980-01-01T00:00:00"/>
    <m/>
    <n v="0.05"/>
    <n v="0.05"/>
    <n v="0"/>
    <x v="3645"/>
    <n v="0"/>
    <n v="0"/>
    <n v="0.15622472879999999"/>
    <n v="0.15622472879999999"/>
    <n v="0"/>
    <n v="1"/>
    <n v="0"/>
    <x v="0"/>
    <x v="0"/>
    <m/>
    <m/>
    <m/>
    <m/>
    <m/>
    <m/>
    <m/>
    <m/>
    <m/>
    <m/>
    <m/>
    <m/>
    <m/>
    <m/>
    <m/>
    <m/>
    <n v="0.15622472880000002"/>
    <m/>
    <s v="516296,07"/>
    <s v="6171731,37"/>
    <n v="0"/>
    <n v="0"/>
    <n v="0"/>
  </r>
  <r>
    <n v="1518"/>
    <x v="768"/>
    <s v=""/>
    <x v="1791"/>
    <n v="2018"/>
    <n v="34935319"/>
    <x v="391"/>
    <x v="766"/>
    <x v="753"/>
    <n v="7183"/>
    <s v="Randbøl"/>
    <n v="630"/>
    <m/>
    <x v="18"/>
    <m/>
    <s v="VA"/>
    <s v="Vandkraftværk"/>
    <n v="467310"/>
    <n v="460000"/>
    <x v="922"/>
    <x v="13"/>
    <s v="vkt"/>
    <d v="1983-12-06T00:00:00"/>
    <m/>
    <n v="0.02"/>
    <n v="0.02"/>
    <n v="0"/>
    <x v="21"/>
    <n v="0"/>
    <n v="0"/>
    <n v="0"/>
    <n v="0"/>
    <n v="0"/>
    <n v="1"/>
    <n v="0"/>
    <x v="0"/>
    <x v="0"/>
    <m/>
    <m/>
    <m/>
    <m/>
    <m/>
    <m/>
    <m/>
    <m/>
    <m/>
    <m/>
    <m/>
    <m/>
    <m/>
    <m/>
    <m/>
    <m/>
    <n v="0"/>
    <m/>
    <s v="517648"/>
    <s v="6173804"/>
    <n v="0"/>
    <n v="0"/>
    <n v="0"/>
  </r>
  <r>
    <n v="1519"/>
    <x v="769"/>
    <s v=""/>
    <x v="1792"/>
    <n v="2018"/>
    <n v="75656513"/>
    <x v="392"/>
    <x v="767"/>
    <x v="754"/>
    <n v="7300"/>
    <s v="Jelling"/>
    <n v="630"/>
    <m/>
    <x v="18"/>
    <m/>
    <s v="VA"/>
    <s v="Vandkraftværk"/>
    <n v="14700"/>
    <n v="10000"/>
    <x v="922"/>
    <x v="13"/>
    <s v="vkt"/>
    <d v="1984-01-09T00:00:00"/>
    <m/>
    <n v="0.03"/>
    <n v="0.03"/>
    <n v="0"/>
    <x v="3646"/>
    <n v="0"/>
    <n v="0"/>
    <n v="9.1770868800000002E-2"/>
    <n v="9.1770868800000002E-2"/>
    <n v="0"/>
    <n v="1"/>
    <n v="0"/>
    <x v="0"/>
    <x v="0"/>
    <m/>
    <m/>
    <m/>
    <m/>
    <m/>
    <m/>
    <m/>
    <m/>
    <m/>
    <m/>
    <m/>
    <m/>
    <m/>
    <m/>
    <m/>
    <m/>
    <n v="9.1770868800000002E-2"/>
    <m/>
    <s v="529465,08"/>
    <s v="6177436,22"/>
    <n v="0"/>
    <n v="0"/>
    <n v="0"/>
  </r>
  <r>
    <n v="1523"/>
    <x v="770"/>
    <s v=""/>
    <x v="1793"/>
    <n v="2018"/>
    <n v="10869609"/>
    <x v="393"/>
    <x v="768"/>
    <x v="755"/>
    <n v="6500"/>
    <s v="Vojens"/>
    <n v="510"/>
    <m/>
    <x v="18"/>
    <m/>
    <s v="VA"/>
    <s v="Vandkraftværk"/>
    <n v="949900"/>
    <n v="940000"/>
    <x v="922"/>
    <x v="13"/>
    <s v="vkt"/>
    <d v="1983-10-14T00:00:00"/>
    <m/>
    <n v="0.04"/>
    <n v="0.04"/>
    <n v="0"/>
    <x v="3647"/>
    <n v="0"/>
    <n v="0"/>
    <n v="0.44364959999999998"/>
    <n v="0.44364959999999998"/>
    <n v="0"/>
    <n v="1"/>
    <n v="0"/>
    <x v="0"/>
    <x v="0"/>
    <m/>
    <m/>
    <m/>
    <m/>
    <m/>
    <m/>
    <m/>
    <m/>
    <m/>
    <m/>
    <m/>
    <m/>
    <m/>
    <m/>
    <m/>
    <m/>
    <n v="0.44364960000000003"/>
    <m/>
    <s v="523807"/>
    <s v="6121527"/>
    <n v="0"/>
    <n v="0"/>
    <n v="0"/>
  </r>
  <r>
    <n v="1524"/>
    <x v="771"/>
    <s v=""/>
    <x v="1794"/>
    <n v="2018"/>
    <n v="11110010"/>
    <x v="394"/>
    <x v="769"/>
    <x v="756"/>
    <n v="6650"/>
    <s v="Brørup"/>
    <n v="575"/>
    <m/>
    <x v="18"/>
    <m/>
    <s v="VA"/>
    <s v="Vandkraftværk"/>
    <n v="351100"/>
    <n v="350010"/>
    <x v="922"/>
    <x v="13"/>
    <s v="vkt"/>
    <d v="1981-03-10T00:00:00"/>
    <m/>
    <n v="5.0000000000000001E-3"/>
    <n v="5.0000000000000001E-3"/>
    <n v="0"/>
    <x v="3648"/>
    <n v="0"/>
    <n v="0"/>
    <n v="3.14284752E-2"/>
    <n v="3.14284752E-2"/>
    <n v="0"/>
    <n v="1"/>
    <n v="0"/>
    <x v="0"/>
    <x v="0"/>
    <m/>
    <m/>
    <m/>
    <m/>
    <m/>
    <m/>
    <m/>
    <m/>
    <m/>
    <m/>
    <m/>
    <m/>
    <m/>
    <m/>
    <m/>
    <m/>
    <n v="3.14284752E-2"/>
    <m/>
    <s v="503064"/>
    <s v="6144769"/>
    <n v="0"/>
    <n v="0"/>
    <n v="0"/>
  </r>
  <r>
    <n v="1525"/>
    <x v="772"/>
    <s v=""/>
    <x v="1795"/>
    <n v="2018"/>
    <n v="38097512"/>
    <x v="395"/>
    <x v="770"/>
    <x v="757"/>
    <n v="6510"/>
    <s v="Gram"/>
    <n v="510"/>
    <m/>
    <x v="18"/>
    <m/>
    <s v="VA"/>
    <s v="Vandkraftværk"/>
    <n v="551010"/>
    <n v="550000"/>
    <x v="922"/>
    <x v="13"/>
    <s v="vkt"/>
    <d v="1962-01-01T00:00:00"/>
    <m/>
    <n v="0.11"/>
    <n v="0.11"/>
    <n v="0"/>
    <x v="21"/>
    <n v="0"/>
    <n v="0"/>
    <n v="0"/>
    <n v="0"/>
    <n v="0"/>
    <n v="1"/>
    <n v="0"/>
    <x v="0"/>
    <x v="0"/>
    <m/>
    <m/>
    <m/>
    <m/>
    <m/>
    <m/>
    <m/>
    <m/>
    <m/>
    <m/>
    <m/>
    <m/>
    <m/>
    <m/>
    <m/>
    <m/>
    <n v="0"/>
    <m/>
    <s v="503252"/>
    <s v="6127108"/>
    <n v="0"/>
    <n v="0"/>
    <n v="0"/>
  </r>
  <r>
    <n v="1531"/>
    <x v="773"/>
    <s v=""/>
    <x v="1796"/>
    <n v="2018"/>
    <n v="17515039"/>
    <x v="396"/>
    <x v="771"/>
    <x v="758"/>
    <n v="5863"/>
    <s v="Ferritslev Fyn"/>
    <n v="430"/>
    <m/>
    <x v="18"/>
    <m/>
    <s v="VA"/>
    <s v="Vandkraftværk"/>
    <n v="15000"/>
    <n v="10000"/>
    <x v="922"/>
    <x v="13"/>
    <s v="vkt"/>
    <d v="1980-09-12T00:00:00"/>
    <m/>
    <n v="0.01"/>
    <n v="0.01"/>
    <n v="0"/>
    <x v="21"/>
    <n v="0"/>
    <n v="0"/>
    <n v="0"/>
    <n v="0"/>
    <n v="0"/>
    <n v="1"/>
    <n v="0"/>
    <x v="0"/>
    <x v="0"/>
    <m/>
    <m/>
    <m/>
    <m/>
    <m/>
    <m/>
    <m/>
    <m/>
    <m/>
    <m/>
    <m/>
    <m/>
    <m/>
    <m/>
    <m/>
    <m/>
    <n v="0"/>
    <m/>
    <s v="599395"/>
    <s v="6131619"/>
    <n v="0"/>
    <n v="0"/>
    <n v="0"/>
  </r>
  <r>
    <n v="1532"/>
    <x v="774"/>
    <s v=""/>
    <x v="1797"/>
    <n v="2018"/>
    <n v="11110011"/>
    <x v="397"/>
    <x v="772"/>
    <x v="759"/>
    <n v="5800"/>
    <s v="Nyborg"/>
    <n v="450"/>
    <m/>
    <x v="18"/>
    <m/>
    <s v="VA"/>
    <s v="Vandkraftværk"/>
    <n v="351100"/>
    <n v="350010"/>
    <x v="922"/>
    <x v="13"/>
    <s v="vkt"/>
    <d v="1981-01-26T00:00:00"/>
    <m/>
    <n v="2E-3"/>
    <n v="2E-3"/>
    <n v="0"/>
    <x v="21"/>
    <n v="0"/>
    <n v="0"/>
    <n v="0"/>
    <n v="0"/>
    <n v="0"/>
    <n v="1"/>
    <n v="0"/>
    <x v="0"/>
    <x v="0"/>
    <m/>
    <m/>
    <m/>
    <m/>
    <m/>
    <m/>
    <m/>
    <m/>
    <m/>
    <m/>
    <m/>
    <m/>
    <m/>
    <m/>
    <m/>
    <m/>
    <n v="0"/>
    <m/>
    <s v="608495"/>
    <s v="6128155"/>
    <n v="0"/>
    <n v="0"/>
    <n v="0"/>
  </r>
  <r>
    <n v="1533"/>
    <x v="775"/>
    <s v=""/>
    <x v="1798"/>
    <n v="2018"/>
    <n v="53831419"/>
    <x v="398"/>
    <x v="773"/>
    <x v="760"/>
    <n v="5464"/>
    <s v="Brenderup Fyn"/>
    <n v="410"/>
    <m/>
    <x v="18"/>
    <m/>
    <s v="VA"/>
    <s v="Vandkraftværk"/>
    <n v="351100"/>
    <n v="350010"/>
    <x v="922"/>
    <x v="13"/>
    <s v="vkt"/>
    <d v="1991-10-20T00:00:00"/>
    <m/>
    <n v="0.01"/>
    <n v="0.01"/>
    <n v="0"/>
    <x v="21"/>
    <n v="0"/>
    <n v="0"/>
    <n v="0"/>
    <n v="0"/>
    <n v="0"/>
    <n v="1"/>
    <n v="0"/>
    <x v="0"/>
    <x v="0"/>
    <m/>
    <m/>
    <m/>
    <m/>
    <m/>
    <m/>
    <m/>
    <m/>
    <m/>
    <m/>
    <m/>
    <m/>
    <m/>
    <m/>
    <m/>
    <m/>
    <n v="0"/>
    <m/>
    <s v="562189"/>
    <s v="6148727"/>
    <n v="0"/>
    <n v="0"/>
    <n v="0"/>
  </r>
  <r>
    <n v="1536"/>
    <x v="776"/>
    <s v=""/>
    <x v="1799"/>
    <n v="2018"/>
    <n v="19358135"/>
    <x v="399"/>
    <x v="774"/>
    <x v="761"/>
    <n v="5450"/>
    <s v="Otterup"/>
    <n v="480"/>
    <m/>
    <x v="18"/>
    <m/>
    <s v="VA"/>
    <s v="Vandkraftværk"/>
    <n v="14610"/>
    <n v="10000"/>
    <x v="922"/>
    <x v="13"/>
    <s v="vkt"/>
    <d v="1979-01-19T00:00:00"/>
    <m/>
    <n v="0.01"/>
    <n v="0.01"/>
    <n v="0"/>
    <x v="21"/>
    <n v="0"/>
    <n v="0"/>
    <n v="0"/>
    <n v="0"/>
    <n v="0"/>
    <n v="1"/>
    <n v="0"/>
    <x v="0"/>
    <x v="0"/>
    <m/>
    <m/>
    <m/>
    <m/>
    <m/>
    <m/>
    <m/>
    <m/>
    <m/>
    <m/>
    <m/>
    <m/>
    <m/>
    <m/>
    <m/>
    <m/>
    <n v="0"/>
    <m/>
    <s v="580156"/>
    <s v="6159341"/>
    <n v="0"/>
    <n v="0"/>
    <n v="0"/>
  </r>
  <r>
    <n v="1541"/>
    <x v="777"/>
    <s v=""/>
    <x v="1800"/>
    <n v="2018"/>
    <n v="13898588"/>
    <x v="400"/>
    <x v="775"/>
    <x v="762"/>
    <n v="8832"/>
    <s v="Skals"/>
    <n v="791"/>
    <m/>
    <x v="18"/>
    <m/>
    <s v="LO"/>
    <s v="Lokalt værk"/>
    <n v="711230"/>
    <n v="710000"/>
    <x v="924"/>
    <x v="1"/>
    <s v="pev"/>
    <d v="2000-03-01T00:00:00"/>
    <m/>
    <n v="0.3"/>
    <n v="0.1"/>
    <n v="0.2"/>
    <x v="3649"/>
    <n v="0.69335999999999998"/>
    <n v="0"/>
    <n v="0.41868"/>
    <n v="0.41868"/>
    <n v="0"/>
    <n v="0.73499343369561398"/>
    <n v="0.26500656630438602"/>
    <x v="0"/>
    <x v="0"/>
    <m/>
    <m/>
    <m/>
    <m/>
    <m/>
    <m/>
    <m/>
    <m/>
    <n v="1.3081939999999999"/>
    <m/>
    <m/>
    <m/>
    <m/>
    <m/>
    <m/>
    <m/>
    <m/>
    <m/>
    <s v="519404"/>
    <s v="6271601"/>
    <n v="0"/>
    <n v="1.3081939999999999"/>
    <n v="0"/>
  </r>
  <r>
    <n v="1542"/>
    <x v="778"/>
    <s v=""/>
    <x v="1801"/>
    <n v="2018"/>
    <n v="25024737"/>
    <x v="401"/>
    <x v="776"/>
    <x v="763"/>
    <n v="4400"/>
    <s v="Kalundborg"/>
    <n v="326"/>
    <m/>
    <x v="18"/>
    <m/>
    <s v="LO"/>
    <s v="Lokalt værk"/>
    <n v="351100"/>
    <n v="350010"/>
    <x v="925"/>
    <x v="1"/>
    <s v="kvt"/>
    <d v="2001-05-01T00:00:00"/>
    <m/>
    <n v="0.34"/>
    <n v="0.11"/>
    <n v="0.18"/>
    <x v="3650"/>
    <n v="0"/>
    <n v="0"/>
    <n v="0.44276138279999999"/>
    <n v="0.44276138279999999"/>
    <n v="0"/>
    <n v="1"/>
    <n v="0"/>
    <x v="0"/>
    <x v="0"/>
    <m/>
    <m/>
    <m/>
    <m/>
    <m/>
    <m/>
    <m/>
    <m/>
    <n v="1.3834960000000001"/>
    <m/>
    <m/>
    <m/>
    <m/>
    <m/>
    <m/>
    <m/>
    <m/>
    <m/>
    <s v="636200"/>
    <s v="6172493"/>
    <n v="0"/>
    <n v="1.3834960000000001"/>
    <n v="0"/>
  </r>
  <r>
    <n v="1542"/>
    <x v="779"/>
    <s v=""/>
    <x v="1802"/>
    <n v="2018"/>
    <n v="25024737"/>
    <x v="401"/>
    <x v="777"/>
    <x v="764"/>
    <n v="4000"/>
    <s v="Roskilde"/>
    <n v="265"/>
    <m/>
    <x v="18"/>
    <m/>
    <s v="LO"/>
    <s v="Lokalt værk"/>
    <n v="351100"/>
    <n v="350010"/>
    <x v="925"/>
    <x v="1"/>
    <s v="kvt"/>
    <d v="2002-02-15T00:00:00"/>
    <m/>
    <n v="0.32"/>
    <n v="0.1"/>
    <n v="0.13"/>
    <x v="3651"/>
    <n v="0"/>
    <n v="0"/>
    <n v="2.0882183364000002"/>
    <n v="2.0882183364000002"/>
    <n v="0"/>
    <n v="1"/>
    <n v="0"/>
    <x v="0"/>
    <x v="0"/>
    <m/>
    <m/>
    <m/>
    <m/>
    <m/>
    <m/>
    <m/>
    <m/>
    <n v="6.5256980000000002"/>
    <m/>
    <m/>
    <m/>
    <m/>
    <m/>
    <m/>
    <m/>
    <m/>
    <m/>
    <s v="698183"/>
    <s v="6166443"/>
    <n v="0"/>
    <n v="6.5256980000000002"/>
    <n v="0"/>
  </r>
  <r>
    <n v="1542"/>
    <x v="780"/>
    <s v=""/>
    <x v="1803"/>
    <n v="2018"/>
    <n v="25024737"/>
    <x v="401"/>
    <x v="778"/>
    <x v="765"/>
    <n v="6310"/>
    <s v="Broager"/>
    <n v="540"/>
    <m/>
    <x v="18"/>
    <m/>
    <s v="LO"/>
    <s v="Lokalt værk"/>
    <n v="351100"/>
    <n v="350010"/>
    <x v="925"/>
    <x v="1"/>
    <s v="kvt"/>
    <d v="2002-11-15T00:00:00"/>
    <m/>
    <n v="0.24"/>
    <n v="0.06"/>
    <n v="0.09"/>
    <x v="3652"/>
    <n v="0"/>
    <n v="0"/>
    <n v="0.33904476"/>
    <n v="0.33904476"/>
    <n v="0"/>
    <n v="1"/>
    <n v="0"/>
    <x v="0"/>
    <x v="0"/>
    <m/>
    <m/>
    <m/>
    <m/>
    <m/>
    <m/>
    <m/>
    <m/>
    <n v="1.0594949999999999"/>
    <m/>
    <m/>
    <m/>
    <m/>
    <m/>
    <m/>
    <m/>
    <m/>
    <m/>
    <s v="541710"/>
    <s v="6084408"/>
    <n v="0"/>
    <n v="1.0594949999999999"/>
    <n v="0"/>
  </r>
  <r>
    <n v="1542"/>
    <x v="781"/>
    <s v=""/>
    <x v="1804"/>
    <n v="2018"/>
    <n v="25024737"/>
    <x v="401"/>
    <x v="779"/>
    <x v="766"/>
    <n v="4970"/>
    <s v="Rødby"/>
    <n v="360"/>
    <m/>
    <x v="18"/>
    <m/>
    <s v="LO"/>
    <s v="Lokalt værk"/>
    <n v="351100"/>
    <n v="350010"/>
    <x v="296"/>
    <x v="1"/>
    <s v="kvt"/>
    <d v="2008-07-01T00:00:00"/>
    <m/>
    <n v="0.12"/>
    <n v="7.0000000000000007E-2"/>
    <n v="0.06"/>
    <x v="3653"/>
    <n v="0"/>
    <n v="0"/>
    <n v="0.59129142479999997"/>
    <n v="0.59129142479999997"/>
    <n v="0"/>
    <n v="1"/>
    <n v="0"/>
    <x v="0"/>
    <x v="0"/>
    <m/>
    <m/>
    <m/>
    <m/>
    <m/>
    <m/>
    <m/>
    <m/>
    <n v="1.8478889999999999"/>
    <m/>
    <m/>
    <m/>
    <m/>
    <m/>
    <m/>
    <m/>
    <m/>
    <m/>
    <s v="650613"/>
    <s v="6065379"/>
    <n v="0"/>
    <n v="1.8478889999999999"/>
    <n v="0"/>
  </r>
  <r>
    <n v="1542"/>
    <x v="782"/>
    <s v=""/>
    <x v="1805"/>
    <n v="2018"/>
    <n v="25024737"/>
    <x v="401"/>
    <x v="780"/>
    <x v="767"/>
    <n v="4700"/>
    <s v="Næstved"/>
    <n v="370"/>
    <m/>
    <x v="18"/>
    <m/>
    <s v="LO"/>
    <s v="Lokalt værk"/>
    <n v="351100"/>
    <n v="350010"/>
    <x v="296"/>
    <x v="1"/>
    <s v="kvt"/>
    <d v="2012-01-01T00:00:00"/>
    <m/>
    <n v="0.17"/>
    <n v="0.08"/>
    <n v="0.1"/>
    <x v="3654"/>
    <n v="0"/>
    <n v="0"/>
    <n v="0.83498781960000001"/>
    <n v="0.83498781960000001"/>
    <n v="0"/>
    <n v="1"/>
    <n v="0"/>
    <x v="0"/>
    <x v="0"/>
    <m/>
    <m/>
    <m/>
    <m/>
    <m/>
    <m/>
    <m/>
    <m/>
    <n v="2.6093040000000003"/>
    <m/>
    <m/>
    <m/>
    <m/>
    <m/>
    <m/>
    <m/>
    <m/>
    <m/>
    <s v="674533,23"/>
    <s v="6122338,17"/>
    <n v="0"/>
    <n v="2.6093040000000003"/>
    <n v="0"/>
  </r>
  <r>
    <n v="1549"/>
    <x v="783"/>
    <s v=""/>
    <x v="1806"/>
    <n v="2018"/>
    <n v="45231216"/>
    <x v="402"/>
    <x v="781"/>
    <x v="768"/>
    <n v="6690"/>
    <s v="Gørding"/>
    <n v="561"/>
    <m/>
    <x v="18"/>
    <n v="13"/>
    <s v="ER"/>
    <s v="Erhvervsværk"/>
    <n v="233200"/>
    <n v="230020"/>
    <x v="926"/>
    <x v="1"/>
    <s v="pev"/>
    <d v="1999-08-01T00:00:00"/>
    <m/>
    <n v="1.371"/>
    <n v="0.55000000000000004"/>
    <n v="0.7"/>
    <x v="3655"/>
    <n v="6.8255999999999997"/>
    <n v="0"/>
    <n v="4.3487999999999998"/>
    <n v="2.0988000000000002"/>
    <n v="0"/>
    <n v="0.70178785729227777"/>
    <n v="0.29821214270772223"/>
    <x v="0"/>
    <x v="0"/>
    <m/>
    <m/>
    <m/>
    <m/>
    <m/>
    <m/>
    <n v="11.444201999999999"/>
    <m/>
    <m/>
    <m/>
    <m/>
    <m/>
    <m/>
    <m/>
    <m/>
    <m/>
    <m/>
    <m/>
    <s v="487626,55"/>
    <s v="6148865,38"/>
    <n v="11.444201999999999"/>
    <n v="0"/>
    <n v="0"/>
  </r>
  <r>
    <n v="1553"/>
    <x v="784"/>
    <s v=""/>
    <x v="1807"/>
    <n v="2018"/>
    <n v="11372732"/>
    <x v="403"/>
    <x v="782"/>
    <x v="769"/>
    <n v="9480"/>
    <s v="Løkken"/>
    <n v="849"/>
    <m/>
    <x v="18"/>
    <m/>
    <s v="LO"/>
    <s v="Lokalt værk"/>
    <n v="351100"/>
    <n v="350010"/>
    <x v="247"/>
    <x v="1"/>
    <s v="kvt"/>
    <d v="1999-04-07T00:00:00"/>
    <m/>
    <n v="1.8"/>
    <n v="0.55000000000000004"/>
    <n v="1.1000000000000001"/>
    <x v="3656"/>
    <n v="4.752E-2"/>
    <n v="0"/>
    <n v="3.492E-2"/>
    <n v="3.492E-2"/>
    <n v="0.24444444444444446"/>
    <n v="0.75555555555555554"/>
    <n v="0"/>
    <x v="0"/>
    <x v="0"/>
    <m/>
    <m/>
    <m/>
    <m/>
    <m/>
    <m/>
    <n v="9.7200000000000009E-2"/>
    <m/>
    <m/>
    <m/>
    <m/>
    <m/>
    <m/>
    <m/>
    <m/>
    <m/>
    <m/>
    <m/>
    <s v="540887,81"/>
    <s v="6354477,96"/>
    <n v="9.7200000000000009E-2"/>
    <n v="0"/>
    <n v="0"/>
  </r>
  <r>
    <n v="1555"/>
    <x v="785"/>
    <s v=""/>
    <x v="1808"/>
    <n v="2018"/>
    <n v="11110014"/>
    <x v="404"/>
    <x v="783"/>
    <x v="770"/>
    <n v="8450"/>
    <s v="Hammel"/>
    <n v="710"/>
    <m/>
    <x v="18"/>
    <m/>
    <s v="VA"/>
    <s v="Vandkraftværk"/>
    <n v="11300"/>
    <n v="10000"/>
    <x v="927"/>
    <x v="13"/>
    <s v="vkt"/>
    <d v="1999-07-20T00:00:00"/>
    <m/>
    <n v="0.02"/>
    <n v="0.02"/>
    <n v="0"/>
    <x v="3657"/>
    <n v="0"/>
    <n v="0"/>
    <n v="4.9704480000000002E-2"/>
    <n v="4.9704480000000002E-2"/>
    <n v="0"/>
    <n v="1"/>
    <n v="0"/>
    <x v="0"/>
    <x v="0"/>
    <m/>
    <m/>
    <m/>
    <m/>
    <m/>
    <m/>
    <m/>
    <m/>
    <m/>
    <m/>
    <m/>
    <m/>
    <m/>
    <m/>
    <m/>
    <m/>
    <n v="4.9704479999999995E-2"/>
    <m/>
    <s v="555504"/>
    <s v="6234999"/>
    <n v="0"/>
    <n v="0"/>
    <n v="0"/>
  </r>
  <r>
    <n v="1563"/>
    <x v="786"/>
    <s v=""/>
    <x v="1809"/>
    <n v="2018"/>
    <n v="21999040"/>
    <x v="405"/>
    <x v="784"/>
    <x v="771"/>
    <n v="6990"/>
    <s v="Ulfborg"/>
    <n v="661"/>
    <n v="455"/>
    <x v="297"/>
    <m/>
    <s v="FJ"/>
    <s v="Fjernvarmeværk"/>
    <n v="353000"/>
    <n v="350030"/>
    <x v="13"/>
    <x v="0"/>
    <s v="fvv"/>
    <d v="1999-08-26T00:00:00"/>
    <m/>
    <n v="0.88888900000000004"/>
    <n v="0"/>
    <n v="0.8"/>
    <x v="3658"/>
    <n v="11.5992"/>
    <n v="11.5992"/>
    <n v="0"/>
    <n v="0"/>
    <n v="1"/>
    <n v="0"/>
    <n v="0"/>
    <x v="0"/>
    <x v="0"/>
    <m/>
    <m/>
    <m/>
    <m/>
    <m/>
    <m/>
    <m/>
    <m/>
    <m/>
    <n v="11.89"/>
    <m/>
    <m/>
    <m/>
    <m/>
    <m/>
    <m/>
    <m/>
    <m/>
    <s v="450205"/>
    <s v="6240520"/>
    <n v="0"/>
    <n v="11.89"/>
    <n v="0"/>
  </r>
  <r>
    <n v="1578"/>
    <x v="787"/>
    <s v=""/>
    <x v="1810"/>
    <n v="2018"/>
    <n v="12711204"/>
    <x v="406"/>
    <x v="785"/>
    <x v="772"/>
    <n v="9560"/>
    <s v="Hadsund"/>
    <n v="846"/>
    <m/>
    <x v="18"/>
    <m/>
    <s v="ER"/>
    <s v="Erhvervsværk"/>
    <n v="14610"/>
    <n v="10000"/>
    <x v="928"/>
    <x v="1"/>
    <s v="pev"/>
    <d v="2000-08-15T00:00:00"/>
    <m/>
    <n v="1.5"/>
    <n v="0.35"/>
    <n v="1"/>
    <x v="3659"/>
    <n v="2.58372"/>
    <n v="0"/>
    <n v="1.72256634"/>
    <n v="1.72256634"/>
    <n v="0"/>
    <n v="0.74500927895731439"/>
    <n v="0.25499072104268561"/>
    <x v="0"/>
    <x v="0"/>
    <m/>
    <m/>
    <m/>
    <m/>
    <m/>
    <m/>
    <m/>
    <m/>
    <n v="5.0663019999999994"/>
    <m/>
    <m/>
    <m/>
    <m/>
    <m/>
    <m/>
    <m/>
    <m/>
    <m/>
    <s v="567956"/>
    <s v="6291296"/>
    <n v="0"/>
    <n v="5.0663019999999994"/>
    <n v="0"/>
  </r>
  <r>
    <n v="1581"/>
    <x v="788"/>
    <s v=""/>
    <x v="1811"/>
    <n v="2018"/>
    <n v="16993409"/>
    <x v="407"/>
    <x v="786"/>
    <x v="773"/>
    <n v="4760"/>
    <s v="Vordingborg"/>
    <n v="390"/>
    <m/>
    <x v="18"/>
    <n v="1"/>
    <s v="ER"/>
    <s v="Erhvervsværk"/>
    <n v="110600"/>
    <n v="110000"/>
    <x v="544"/>
    <x v="1"/>
    <s v="pev"/>
    <d v="2000-05-15T00:00:00"/>
    <m/>
    <n v="27"/>
    <n v="11"/>
    <n v="11.5"/>
    <x v="3660"/>
    <n v="23.439599999999999"/>
    <n v="0"/>
    <n v="21.294"/>
    <n v="21.294"/>
    <n v="0"/>
    <n v="0.77580423987892666"/>
    <n v="0.22419576012107334"/>
    <x v="0"/>
    <x v="0"/>
    <m/>
    <m/>
    <m/>
    <m/>
    <m/>
    <m/>
    <n v="52.274851200000001"/>
    <m/>
    <m/>
    <m/>
    <m/>
    <m/>
    <m/>
    <m/>
    <m/>
    <m/>
    <m/>
    <m/>
    <s v="688690,89"/>
    <s v="6103649,75"/>
    <n v="52.274851200000001"/>
    <n v="0"/>
    <n v="0"/>
  </r>
  <r>
    <n v="1581"/>
    <x v="788"/>
    <s v=""/>
    <x v="1812"/>
    <n v="2018"/>
    <n v="16993409"/>
    <x v="407"/>
    <x v="786"/>
    <x v="773"/>
    <n v="4760"/>
    <s v="Vordingborg"/>
    <n v="390"/>
    <m/>
    <x v="18"/>
    <n v="1"/>
    <s v="ER"/>
    <s v="Erhvervsværk"/>
    <n v="110600"/>
    <n v="110000"/>
    <x v="20"/>
    <x v="5"/>
    <s v="pev"/>
    <d v="2015-04-01T00:00:00"/>
    <m/>
    <n v="0.2"/>
    <n v="7.8E-2"/>
    <n v="7.8E-2"/>
    <x v="3661"/>
    <n v="0"/>
    <n v="0"/>
    <n v="7.0200000000000004E-4"/>
    <n v="0"/>
    <n v="0"/>
    <n v="1"/>
    <n v="0"/>
    <x v="0"/>
    <x v="0"/>
    <m/>
    <m/>
    <m/>
    <n v="1.7432820000000001E-3"/>
    <m/>
    <m/>
    <m/>
    <m/>
    <m/>
    <m/>
    <m/>
    <m/>
    <m/>
    <m/>
    <m/>
    <m/>
    <m/>
    <m/>
    <s v="688690,89"/>
    <s v="6103649,75"/>
    <n v="1.7432820000000001E-3"/>
    <n v="0"/>
    <n v="0"/>
  </r>
  <r>
    <n v="1585"/>
    <x v="789"/>
    <s v=""/>
    <x v="1813"/>
    <n v="2018"/>
    <n v="18653087"/>
    <x v="408"/>
    <x v="787"/>
    <x v="774"/>
    <n v="8300"/>
    <s v="Odder"/>
    <n v="727"/>
    <n v="420"/>
    <x v="298"/>
    <m/>
    <s v="DC"/>
    <s v="Decentralt værk"/>
    <n v="351100"/>
    <n v="350010"/>
    <x v="929"/>
    <x v="0"/>
    <s v="fvv"/>
    <d v="1996-10-01T00:00:00"/>
    <m/>
    <n v="4.46"/>
    <n v="0"/>
    <n v="4"/>
    <x v="3662"/>
    <n v="11.516400000000001"/>
    <n v="11.50128"/>
    <n v="0"/>
    <n v="0"/>
    <n v="1"/>
    <n v="0"/>
    <n v="0"/>
    <x v="0"/>
    <x v="0"/>
    <m/>
    <m/>
    <m/>
    <m/>
    <m/>
    <m/>
    <n v="12.126906000000002"/>
    <m/>
    <m/>
    <m/>
    <m/>
    <m/>
    <m/>
    <m/>
    <m/>
    <m/>
    <m/>
    <m/>
    <s v="577813"/>
    <s v="6198475"/>
    <n v="12.126906000000002"/>
    <n v="0"/>
    <n v="0"/>
  </r>
  <r>
    <n v="1585"/>
    <x v="789"/>
    <s v=""/>
    <x v="1814"/>
    <n v="2018"/>
    <n v="18653087"/>
    <x v="408"/>
    <x v="787"/>
    <x v="774"/>
    <n v="8300"/>
    <s v="Odder"/>
    <n v="727"/>
    <n v="420"/>
    <x v="298"/>
    <m/>
    <s v="DC"/>
    <s v="Decentralt værk"/>
    <n v="351100"/>
    <n v="350010"/>
    <x v="930"/>
    <x v="1"/>
    <s v="kvt"/>
    <d v="2006-09-01T00:00:00"/>
    <m/>
    <n v="2.67"/>
    <n v="1.1299999999999999"/>
    <n v="1.38"/>
    <x v="3663"/>
    <n v="1.09944"/>
    <n v="0.87912000000000001"/>
    <n v="0.71279999999999999"/>
    <n v="0.70487999999999995"/>
    <n v="0.32282547340336692"/>
    <n v="0.67717452659663313"/>
    <n v="0"/>
    <x v="0"/>
    <x v="0"/>
    <m/>
    <m/>
    <m/>
    <m/>
    <m/>
    <m/>
    <n v="1.7028396000000001"/>
    <m/>
    <m/>
    <m/>
    <m/>
    <m/>
    <m/>
    <m/>
    <m/>
    <m/>
    <m/>
    <m/>
    <s v="577813"/>
    <s v="6198475"/>
    <n v="1.7028396000000001"/>
    <n v="0"/>
    <n v="0"/>
  </r>
  <r>
    <n v="1585"/>
    <x v="789"/>
    <s v=""/>
    <x v="1815"/>
    <n v="2018"/>
    <n v="18653087"/>
    <x v="408"/>
    <x v="787"/>
    <x v="774"/>
    <n v="8300"/>
    <s v="Odder"/>
    <n v="727"/>
    <n v="420"/>
    <x v="298"/>
    <m/>
    <s v="DC"/>
    <s v="Decentralt værk"/>
    <n v="351100"/>
    <n v="350010"/>
    <x v="931"/>
    <x v="1"/>
    <s v="kvt"/>
    <d v="2006-09-01T00:00:00"/>
    <m/>
    <n v="2.67"/>
    <n v="1.1299999999999999"/>
    <n v="1.38"/>
    <x v="3664"/>
    <n v="0.8226"/>
    <n v="0.63180000000000003"/>
    <n v="0.49247999999999997"/>
    <n v="0.48708000000000001"/>
    <n v="0.32278844007718671"/>
    <n v="0.67721155992281323"/>
    <n v="0"/>
    <x v="0"/>
    <x v="0"/>
    <m/>
    <m/>
    <m/>
    <m/>
    <m/>
    <m/>
    <n v="1.2742092"/>
    <m/>
    <m/>
    <m/>
    <m/>
    <m/>
    <m/>
    <m/>
    <m/>
    <m/>
    <m/>
    <m/>
    <s v="577813"/>
    <s v="6198475"/>
    <n v="1.2742092"/>
    <n v="0"/>
    <n v="0"/>
  </r>
  <r>
    <n v="1585"/>
    <x v="790"/>
    <s v=""/>
    <x v="1816"/>
    <n v="2018"/>
    <n v="18653087"/>
    <x v="408"/>
    <x v="788"/>
    <x v="775"/>
    <n v="8300"/>
    <s v="Odder"/>
    <n v="727"/>
    <n v="420"/>
    <x v="298"/>
    <m/>
    <s v="FJ"/>
    <s v="Fjernvarmeværk"/>
    <n v="351100"/>
    <n v="350010"/>
    <x v="184"/>
    <x v="0"/>
    <s v="fvv"/>
    <d v="2016-07-01T00:00:00"/>
    <m/>
    <n v="2"/>
    <n v="0"/>
    <n v="2"/>
    <x v="3665"/>
    <n v="52.506"/>
    <n v="52.506"/>
    <n v="0"/>
    <n v="0"/>
    <n v="1"/>
    <n v="0"/>
    <n v="0"/>
    <x v="0"/>
    <x v="0"/>
    <m/>
    <m/>
    <m/>
    <m/>
    <m/>
    <m/>
    <m/>
    <m/>
    <m/>
    <n v="52.506"/>
    <m/>
    <m/>
    <m/>
    <m/>
    <m/>
    <m/>
    <m/>
    <m/>
    <s v="576283"/>
    <s v="6199822"/>
    <n v="0"/>
    <n v="52.506"/>
    <n v="0"/>
  </r>
  <r>
    <n v="1586"/>
    <x v="791"/>
    <s v=""/>
    <x v="1817"/>
    <n v="2018"/>
    <n v="20806397"/>
    <x v="409"/>
    <x v="789"/>
    <x v="776"/>
    <n v="6000"/>
    <s v="Kolding"/>
    <n v="621"/>
    <m/>
    <x v="18"/>
    <m/>
    <s v="VA"/>
    <s v="Vandkraftværk"/>
    <n v="351300"/>
    <n v="350010"/>
    <x v="296"/>
    <x v="13"/>
    <s v="vkt"/>
    <d v="1920-01-01T00:00:00"/>
    <m/>
    <n v="0.5"/>
    <n v="0.95"/>
    <n v="0"/>
    <x v="3666"/>
    <n v="0"/>
    <n v="0"/>
    <n v="1.8567349200000001"/>
    <n v="1.8567349200000001"/>
    <n v="0"/>
    <n v="1"/>
    <n v="0"/>
    <x v="0"/>
    <x v="0"/>
    <m/>
    <m/>
    <m/>
    <m/>
    <m/>
    <m/>
    <m/>
    <m/>
    <m/>
    <m/>
    <m/>
    <m/>
    <m/>
    <m/>
    <m/>
    <m/>
    <n v="1.8567349200000001"/>
    <m/>
    <s v="526888"/>
    <s v="6151000"/>
    <n v="0"/>
    <n v="0"/>
    <n v="0"/>
  </r>
  <r>
    <n v="1589"/>
    <x v="792"/>
    <s v=""/>
    <x v="1818"/>
    <n v="2018"/>
    <n v="17260154"/>
    <x v="410"/>
    <x v="790"/>
    <x v="777"/>
    <n v="4600"/>
    <s v="Køge"/>
    <n v="259"/>
    <m/>
    <x v="18"/>
    <m/>
    <s v="LO"/>
    <s v="Lokalt værk"/>
    <n v="682030"/>
    <n v="680023"/>
    <x v="932"/>
    <x v="1"/>
    <s v="pev"/>
    <d v="2012-01-01T00:00:00"/>
    <m/>
    <n v="4.5999999999999996"/>
    <n v="1.3"/>
    <n v="2.6"/>
    <x v="21"/>
    <n v="0"/>
    <n v="0"/>
    <n v="0"/>
    <n v="0"/>
    <n v="0"/>
    <n v="0"/>
    <n v="1"/>
    <x v="0"/>
    <x v="0"/>
    <m/>
    <m/>
    <m/>
    <m/>
    <m/>
    <m/>
    <n v="0"/>
    <m/>
    <m/>
    <m/>
    <m/>
    <m/>
    <m/>
    <m/>
    <m/>
    <m/>
    <m/>
    <m/>
    <s v="700243,2"/>
    <s v="6149841,97"/>
    <n v="0"/>
    <n v="0"/>
    <n v="0"/>
  </r>
  <r>
    <n v="1593"/>
    <x v="793"/>
    <s v=""/>
    <x v="1819"/>
    <n v="2018"/>
    <n v="25495977"/>
    <x v="411"/>
    <x v="791"/>
    <x v="455"/>
    <n v="7500"/>
    <s v="Holstebro"/>
    <n v="661"/>
    <n v="172"/>
    <x v="70"/>
    <n v="1"/>
    <s v="DC"/>
    <s v="Decentralt værk"/>
    <n v="351100"/>
    <n v="350010"/>
    <x v="933"/>
    <x v="8"/>
    <s v="kvt"/>
    <d v="1993-02-01T00:00:00"/>
    <m/>
    <n v="130.80000000000001"/>
    <n v="27"/>
    <n v="84"/>
    <x v="3667"/>
    <n v="1759.356"/>
    <n v="1756.8720000000001"/>
    <n v="510.27480000000003"/>
    <n v="442.08359999999999"/>
    <n v="0.34210162844212549"/>
    <n v="0.65789837155787456"/>
    <n v="0"/>
    <x v="0"/>
    <x v="0"/>
    <m/>
    <m/>
    <m/>
    <n v="7.4430250000000003E-2"/>
    <m/>
    <m/>
    <n v="17.0150112"/>
    <n v="1645.2153999999998"/>
    <n v="103.69274"/>
    <n v="366.32799999999997"/>
    <n v="280.23690000000005"/>
    <n v="130.09629999999999"/>
    <n v="28.734999999999999"/>
    <m/>
    <m/>
    <m/>
    <m/>
    <m/>
    <s v="476401,85"/>
    <s v="6250149,85"/>
    <n v="757.43637144999991"/>
    <n v="1813.95741"/>
    <n v="0"/>
  </r>
  <r>
    <n v="1593"/>
    <x v="793"/>
    <s v=""/>
    <x v="1820"/>
    <n v="2018"/>
    <n v="25495977"/>
    <x v="411"/>
    <x v="791"/>
    <x v="455"/>
    <n v="7500"/>
    <s v="Holstebro"/>
    <n v="661"/>
    <n v="172"/>
    <x v="70"/>
    <n v="1"/>
    <s v="DC"/>
    <s v="Decentralt værk"/>
    <n v="351100"/>
    <n v="350010"/>
    <x v="326"/>
    <x v="5"/>
    <s v="kvt"/>
    <d v="2015-01-01T00:00:00"/>
    <m/>
    <n v="1.8"/>
    <n v="0.7"/>
    <n v="0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476401,85"/>
    <s v="6250149,85"/>
    <n v="0"/>
    <n v="0"/>
    <n v="0"/>
  </r>
  <r>
    <n v="1594"/>
    <x v="794"/>
    <s v=""/>
    <x v="1821"/>
    <n v="2018"/>
    <n v="87469816"/>
    <x v="412"/>
    <x v="792"/>
    <x v="778"/>
    <n v="9230"/>
    <s v="Svenstrup J"/>
    <n v="851"/>
    <m/>
    <x v="18"/>
    <n v="1"/>
    <s v="ER"/>
    <s v="Erhvervsværk"/>
    <n v="105100"/>
    <n v="100030"/>
    <x v="934"/>
    <x v="7"/>
    <s v="pev"/>
    <d v="2012-01-01T00:00:00"/>
    <d v="2019-02-13T00:00:00"/>
    <n v="17"/>
    <n v="4.9000000000000004"/>
    <n v="9.5"/>
    <x v="3668"/>
    <n v="255.79400000000001"/>
    <n v="0"/>
    <n v="120.2688"/>
    <n v="33.056280000000001"/>
    <n v="0"/>
    <n v="0.724194161617145"/>
    <n v="0.275805838382855"/>
    <x v="0"/>
    <x v="0"/>
    <m/>
    <m/>
    <m/>
    <m/>
    <m/>
    <m/>
    <n v="463.72114799999997"/>
    <m/>
    <m/>
    <m/>
    <m/>
    <m/>
    <m/>
    <m/>
    <m/>
    <m/>
    <m/>
    <m/>
    <s v="551354,09"/>
    <s v="6314853,36"/>
    <n v="463.72114799999997"/>
    <n v="0"/>
    <n v="0"/>
  </r>
  <r>
    <n v="1594"/>
    <x v="795"/>
    <s v=""/>
    <x v="1822"/>
    <n v="2018"/>
    <n v="87469816"/>
    <x v="412"/>
    <x v="793"/>
    <x v="779"/>
    <n v="6920"/>
    <s v="Videbæk"/>
    <n v="760"/>
    <n v="190"/>
    <x v="299"/>
    <n v="1"/>
    <s v="ER"/>
    <s v="Erhvervsværk"/>
    <n v="105100"/>
    <n v="100030"/>
    <x v="935"/>
    <x v="7"/>
    <s v="pev"/>
    <d v="2012-01-01T00:00:00"/>
    <d v="2019-02-06T00:00:00"/>
    <n v="17"/>
    <n v="4.9000000000000004"/>
    <n v="9.5"/>
    <x v="3669"/>
    <n v="256.17700000000002"/>
    <n v="0"/>
    <n v="123.9884136"/>
    <n v="0"/>
    <n v="0"/>
    <n v="0.72729649569785537"/>
    <n v="0.27270350430214463"/>
    <x v="0"/>
    <x v="0"/>
    <m/>
    <m/>
    <m/>
    <m/>
    <m/>
    <m/>
    <n v="469.69876799999997"/>
    <m/>
    <m/>
    <m/>
    <m/>
    <m/>
    <m/>
    <m/>
    <m/>
    <m/>
    <m/>
    <m/>
    <s v="479346"/>
    <s v="6211655,76"/>
    <n v="469.69876799999997"/>
    <n v="0"/>
    <n v="0"/>
  </r>
  <r>
    <n v="1594"/>
    <x v="796"/>
    <s v=""/>
    <x v="1823"/>
    <n v="2018"/>
    <n v="87469816"/>
    <x v="412"/>
    <x v="794"/>
    <x v="780"/>
    <n v="6920"/>
    <s v="Videbæk"/>
    <n v="760"/>
    <n v="190"/>
    <x v="299"/>
    <n v="1"/>
    <s v="ER"/>
    <s v="Erhvervsværk"/>
    <n v="105100"/>
    <n v="100030"/>
    <x v="229"/>
    <x v="7"/>
    <s v="pev"/>
    <d v="2012-01-01T00:00:00"/>
    <d v="2019-02-06T00:00:00"/>
    <n v="17"/>
    <n v="4.9000000000000004"/>
    <n v="9.5"/>
    <x v="21"/>
    <n v="0"/>
    <n v="0"/>
    <n v="0"/>
    <n v="0"/>
    <n v="0"/>
    <n v="0"/>
    <n v="1"/>
    <x v="0"/>
    <x v="0"/>
    <m/>
    <m/>
    <m/>
    <m/>
    <m/>
    <m/>
    <n v="0"/>
    <m/>
    <m/>
    <m/>
    <m/>
    <m/>
    <m/>
    <m/>
    <m/>
    <m/>
    <m/>
    <m/>
    <s v="476967,08"/>
    <s v="6215600,81"/>
    <n v="0"/>
    <n v="0"/>
    <n v="0"/>
  </r>
  <r>
    <n v="1594"/>
    <x v="796"/>
    <s v=""/>
    <x v="1824"/>
    <n v="2018"/>
    <n v="87469816"/>
    <x v="412"/>
    <x v="794"/>
    <x v="780"/>
    <n v="6920"/>
    <s v="Videbæk"/>
    <n v="760"/>
    <n v="190"/>
    <x v="299"/>
    <n v="1"/>
    <s v="ER"/>
    <s v="Erhvervsværk"/>
    <n v="105100"/>
    <n v="100030"/>
    <x v="14"/>
    <x v="1"/>
    <s v="pev"/>
    <d v="2016-07-01T00:00:00"/>
    <m/>
    <n v="7.0490000000000004"/>
    <n v="3.0470000000000002"/>
    <n v="4.0019999999999998"/>
    <x v="3670"/>
    <n v="73.906401599999995"/>
    <n v="48.885300000000001"/>
    <n v="89.988119999999995"/>
    <n v="25.477920000000001"/>
    <n v="0.11748111085476987"/>
    <n v="0.82238819933094942"/>
    <n v="6.0130689814280713E-2"/>
    <x v="0"/>
    <x v="0"/>
    <m/>
    <m/>
    <m/>
    <m/>
    <m/>
    <m/>
    <m/>
    <m/>
    <n v="208.05600000000001"/>
    <m/>
    <m/>
    <m/>
    <m/>
    <m/>
    <m/>
    <m/>
    <m/>
    <m/>
    <s v="476967,08"/>
    <s v="6215600,81"/>
    <n v="0"/>
    <n v="208.05600000000001"/>
    <n v="0"/>
  </r>
  <r>
    <n v="1594"/>
    <x v="796"/>
    <s v=""/>
    <x v="1825"/>
    <n v="2018"/>
    <n v="87469816"/>
    <x v="412"/>
    <x v="794"/>
    <x v="780"/>
    <n v="6920"/>
    <s v="Videbæk"/>
    <n v="760"/>
    <n v="190"/>
    <x v="299"/>
    <n v="1"/>
    <s v="ER"/>
    <s v="Erhvervsværk"/>
    <n v="105100"/>
    <n v="100030"/>
    <x v="15"/>
    <x v="1"/>
    <s v="pev"/>
    <d v="2016-08-15T00:00:00"/>
    <m/>
    <n v="7.0490000000000004"/>
    <n v="3.0470000000000002"/>
    <n v="4.0019999999999998"/>
    <x v="3671"/>
    <n v="75.831714000000005"/>
    <n v="48.885300000000001"/>
    <n v="92.221559999999997"/>
    <n v="26.110440000000001"/>
    <n v="0.11449835110270007"/>
    <n v="0.82238819820495046"/>
    <n v="6.3113450692349471E-2"/>
    <x v="0"/>
    <x v="0"/>
    <m/>
    <m/>
    <m/>
    <m/>
    <m/>
    <m/>
    <m/>
    <m/>
    <n v="213.476"/>
    <m/>
    <m/>
    <m/>
    <m/>
    <m/>
    <m/>
    <m/>
    <m/>
    <m/>
    <s v="476967,08"/>
    <s v="6215600,81"/>
    <n v="0"/>
    <n v="213.476"/>
    <n v="0"/>
  </r>
  <r>
    <n v="1594"/>
    <x v="797"/>
    <s v=""/>
    <x v="1826"/>
    <n v="2018"/>
    <n v="87469816"/>
    <x v="412"/>
    <x v="795"/>
    <x v="781"/>
    <n v="7500"/>
    <s v="Holstebro"/>
    <n v="661"/>
    <m/>
    <x v="18"/>
    <n v="1"/>
    <s v="ER"/>
    <s v="Erhvervsværk"/>
    <n v="105100"/>
    <n v="100030"/>
    <x v="229"/>
    <x v="7"/>
    <s v="pev"/>
    <d v="2012-01-01T00:00:00"/>
    <d v="2019-02-11T00:00:00"/>
    <n v="17"/>
    <n v="4.9000000000000004"/>
    <n v="9.5"/>
    <x v="3672"/>
    <n v="98.533828799999995"/>
    <n v="0"/>
    <n v="43.806747600000001"/>
    <n v="0.19800000000000001"/>
    <n v="0"/>
    <n v="0.69943993202746646"/>
    <n v="0.30056006797253354"/>
    <x v="0"/>
    <x v="0"/>
    <m/>
    <m/>
    <m/>
    <m/>
    <m/>
    <m/>
    <n v="163.91703239999998"/>
    <m/>
    <m/>
    <m/>
    <m/>
    <m/>
    <m/>
    <m/>
    <m/>
    <m/>
    <m/>
    <m/>
    <s v="476044,74"/>
    <s v="6244985,25"/>
    <n v="163.91703239999998"/>
    <n v="0"/>
    <n v="0"/>
  </r>
  <r>
    <n v="1594"/>
    <x v="1165"/>
    <s v=""/>
    <x v="2598"/>
    <n v="2018"/>
    <n v="87469816"/>
    <x v="412"/>
    <x v="1162"/>
    <x v="1129"/>
    <n v="8660"/>
    <s v="Skanderborg"/>
    <n v="746"/>
    <m/>
    <x v="18"/>
    <m/>
    <s v="ER"/>
    <s v="Erhvervsværk"/>
    <n v="105100"/>
    <n v="100030"/>
    <x v="1328"/>
    <x v="1"/>
    <s v="pev"/>
    <d v="2015-01-29T00:00:00"/>
    <m/>
    <n v="2"/>
    <n v="0.8"/>
    <n v="1"/>
    <x v="3673"/>
    <n v="8.1764352000000002"/>
    <n v="0"/>
    <n v="7.0219404000000001"/>
    <n v="0.38988"/>
    <n v="0"/>
    <n v="0.78087423311403703"/>
    <n v="0.21912576688596297"/>
    <x v="0"/>
    <x v="0"/>
    <m/>
    <m/>
    <m/>
    <m/>
    <m/>
    <m/>
    <n v="18.656946000000001"/>
    <m/>
    <m/>
    <m/>
    <m/>
    <m/>
    <m/>
    <m/>
    <m/>
    <m/>
    <m/>
    <m/>
    <s v="563851,63"/>
    <s v="6205339,27"/>
    <n v="18.656946000000001"/>
    <n v="0"/>
    <n v="0"/>
  </r>
  <r>
    <n v="1594"/>
    <x v="1166"/>
    <s v=""/>
    <x v="2599"/>
    <n v="2018"/>
    <n v="87469816"/>
    <x v="412"/>
    <x v="1163"/>
    <x v="1130"/>
    <n v="9240"/>
    <s v="Nibe"/>
    <n v="851"/>
    <m/>
    <x v="18"/>
    <m/>
    <s v="ER"/>
    <s v="Erhvervsværk"/>
    <n v="105100"/>
    <n v="100030"/>
    <x v="75"/>
    <x v="1"/>
    <s v="pev"/>
    <d v="2015-12-14T00:00:00"/>
    <m/>
    <n v="2.1"/>
    <n v="0.85"/>
    <n v="1.2"/>
    <x v="3674"/>
    <n v="21.455729999999999"/>
    <n v="0"/>
    <n v="21.937233599999999"/>
    <n v="21.937233599999999"/>
    <n v="0"/>
    <n v="0.80206478474551224"/>
    <n v="0.19793521525448776"/>
    <x v="0"/>
    <x v="0"/>
    <m/>
    <m/>
    <m/>
    <m/>
    <m/>
    <m/>
    <m/>
    <m/>
    <n v="54.198869999999999"/>
    <m/>
    <m/>
    <m/>
    <m/>
    <m/>
    <m/>
    <m/>
    <m/>
    <m/>
    <s v="537143,43"/>
    <s v="6311233,05"/>
    <n v="0"/>
    <n v="54.198869999999999"/>
    <n v="0"/>
  </r>
  <r>
    <n v="1594"/>
    <x v="798"/>
    <s v=""/>
    <x v="1827"/>
    <n v="2018"/>
    <n v="87469816"/>
    <x v="412"/>
    <x v="796"/>
    <x v="782"/>
    <n v="8840"/>
    <s v="Rødkærsbro"/>
    <n v="791"/>
    <n v="232"/>
    <x v="139"/>
    <m/>
    <s v="ER"/>
    <s v="Erhvervsværk"/>
    <n v="105100"/>
    <n v="100030"/>
    <x v="384"/>
    <x v="1"/>
    <s v="pev"/>
    <d v="2017-02-06T00:00:00"/>
    <m/>
    <n v="7.3"/>
    <n v="3"/>
    <n v="4"/>
    <x v="3675"/>
    <n v="44.897579999999998"/>
    <n v="28.538675999999999"/>
    <n v="54.694069200000001"/>
    <n v="54.694069200000001"/>
    <n v="0.11277388253837888"/>
    <n v="0.82258201420495225"/>
    <n v="6.4644103256668875E-2"/>
    <x v="0"/>
    <x v="0"/>
    <m/>
    <m/>
    <m/>
    <m/>
    <m/>
    <m/>
    <m/>
    <m/>
    <n v="126.53052000000001"/>
    <m/>
    <m/>
    <m/>
    <m/>
    <m/>
    <m/>
    <m/>
    <m/>
    <m/>
    <s v="531759,09"/>
    <s v="6244863,91"/>
    <n v="0"/>
    <n v="126.53052000000001"/>
    <n v="0"/>
  </r>
  <r>
    <n v="1594"/>
    <x v="1167"/>
    <s v=""/>
    <x v="2600"/>
    <n v="2018"/>
    <n v="87469816"/>
    <x v="412"/>
    <x v="1164"/>
    <x v="1131"/>
    <n v="7500"/>
    <s v="Holstebro"/>
    <n v="661"/>
    <n v="172"/>
    <x v="70"/>
    <m/>
    <s v="ER"/>
    <s v="Erhvervsværk"/>
    <n v="105100"/>
    <n v="100030"/>
    <x v="384"/>
    <x v="1"/>
    <s v="pev"/>
    <d v="2017-03-31T00:00:00"/>
    <m/>
    <n v="4"/>
    <n v="1.482"/>
    <n v="2.5"/>
    <x v="3676"/>
    <n v="31.7991384"/>
    <n v="0"/>
    <n v="36.514800000000001"/>
    <n v="36.514800000000001"/>
    <n v="0"/>
    <n v="0.81576149575127543"/>
    <n v="0.18423850424872457"/>
    <x v="0"/>
    <x v="0"/>
    <m/>
    <m/>
    <m/>
    <m/>
    <m/>
    <m/>
    <m/>
    <m/>
    <n v="86.298839999999998"/>
    <m/>
    <m/>
    <m/>
    <m/>
    <m/>
    <m/>
    <m/>
    <m/>
    <m/>
    <s v="476662"/>
    <s v="6248555"/>
    <n v="0"/>
    <n v="86.298839999999998"/>
    <n v="0"/>
  </r>
  <r>
    <n v="1594"/>
    <x v="1287"/>
    <s v=""/>
    <x v="2906"/>
    <n v="2018"/>
    <n v="87469816"/>
    <x v="412"/>
    <x v="1284"/>
    <x v="1241"/>
    <n v="6920"/>
    <s v="Videbæk"/>
    <n v="760"/>
    <m/>
    <x v="18"/>
    <m/>
    <s v="ER"/>
    <s v="Erhvervsværk"/>
    <n v="105100"/>
    <n v="100030"/>
    <x v="384"/>
    <x v="1"/>
    <s v="pev"/>
    <d v="2018-01-01T00:00:00"/>
    <m/>
    <n v="7.3"/>
    <n v="3"/>
    <n v="4"/>
    <x v="3677"/>
    <n v="67.896147600000006"/>
    <n v="0"/>
    <n v="82.710719999999995"/>
    <n v="82.710719999999995"/>
    <n v="0"/>
    <n v="0.82258175904253306"/>
    <n v="0.17741824095746694"/>
    <x v="0"/>
    <x v="0"/>
    <m/>
    <m/>
    <m/>
    <m/>
    <m/>
    <m/>
    <m/>
    <m/>
    <n v="191.34489000000002"/>
    <m/>
    <m/>
    <m/>
    <m/>
    <m/>
    <m/>
    <m/>
    <m/>
    <m/>
    <s v="479215,69"/>
    <s v="6211674,28"/>
    <n v="0"/>
    <n v="191.34489000000002"/>
    <n v="0"/>
  </r>
  <r>
    <n v="1596"/>
    <x v="799"/>
    <s v=""/>
    <x v="1828"/>
    <n v="2018"/>
    <n v="18964015"/>
    <x v="413"/>
    <x v="797"/>
    <x v="783"/>
    <n v="7755"/>
    <s v="Bedsted Thy"/>
    <n v="787"/>
    <m/>
    <x v="18"/>
    <m/>
    <s v="ER"/>
    <s v="Erhvervsværk"/>
    <n v="14620"/>
    <n v="10000"/>
    <x v="936"/>
    <x v="1"/>
    <s v="pev"/>
    <d v="2001-12-16T00:00:00"/>
    <m/>
    <n v="1.1000000000000001"/>
    <n v="0.33"/>
    <n v="0.66"/>
    <x v="3678"/>
    <n v="10.169280000000001"/>
    <n v="0"/>
    <n v="6.7795415999999999"/>
    <n v="6.7795415999999999"/>
    <n v="0"/>
    <n v="0.74499903183043625"/>
    <n v="0.25500096816956375"/>
    <x v="0"/>
    <x v="0"/>
    <m/>
    <m/>
    <m/>
    <m/>
    <m/>
    <m/>
    <m/>
    <m/>
    <n v="19.939688999999998"/>
    <m/>
    <m/>
    <m/>
    <m/>
    <m/>
    <m/>
    <m/>
    <m/>
    <m/>
    <s v="465278"/>
    <s v="6293866"/>
    <n v="0"/>
    <n v="19.939688999999998"/>
    <n v="0"/>
  </r>
  <r>
    <n v="1597"/>
    <x v="800"/>
    <s v=""/>
    <x v="1829"/>
    <n v="2018"/>
    <n v="29190623"/>
    <x v="414"/>
    <x v="798"/>
    <x v="784"/>
    <n v="2900"/>
    <s v="Hellerup"/>
    <n v="157"/>
    <n v="2"/>
    <x v="5"/>
    <n v="1"/>
    <s v="ER"/>
    <s v="Erhvervsværk"/>
    <n v="353000"/>
    <n v="350030"/>
    <x v="937"/>
    <x v="0"/>
    <s v="fvv"/>
    <d v="1987-01-01T00:00:00"/>
    <d v="2019-04-12T00:00:00"/>
    <n v="9.3000000000000007"/>
    <n v="0"/>
    <n v="9.3000000000000007"/>
    <x v="3679"/>
    <n v="0.44259999999999999"/>
    <n v="0"/>
    <n v="0"/>
    <n v="0"/>
    <n v="1"/>
    <n v="0"/>
    <n v="0"/>
    <x v="0"/>
    <x v="0"/>
    <m/>
    <m/>
    <m/>
    <n v="0"/>
    <m/>
    <m/>
    <n v="0.59479199999999999"/>
    <m/>
    <m/>
    <m/>
    <m/>
    <m/>
    <m/>
    <m/>
    <m/>
    <m/>
    <m/>
    <m/>
    <s v="722656,26"/>
    <s v="6182704,76"/>
    <n v="0.59479199999999999"/>
    <n v="0"/>
    <n v="0"/>
  </r>
  <r>
    <n v="1597"/>
    <x v="800"/>
    <s v=""/>
    <x v="1830"/>
    <n v="2018"/>
    <n v="29190623"/>
    <x v="414"/>
    <x v="798"/>
    <x v="784"/>
    <n v="2900"/>
    <s v="Hellerup"/>
    <n v="157"/>
    <n v="2"/>
    <x v="5"/>
    <n v="1"/>
    <s v="ER"/>
    <s v="Erhvervsværk"/>
    <n v="353000"/>
    <n v="350030"/>
    <x v="938"/>
    <x v="0"/>
    <s v="fvv"/>
    <d v="1987-01-01T00:00:00"/>
    <m/>
    <n v="9.3000000000000007"/>
    <n v="0"/>
    <n v="8.1999999999999993"/>
    <x v="3680"/>
    <n v="6.3019999999999996"/>
    <n v="0"/>
    <n v="0"/>
    <n v="0"/>
    <n v="1"/>
    <n v="0"/>
    <n v="0"/>
    <x v="0"/>
    <x v="0"/>
    <m/>
    <m/>
    <m/>
    <n v="0"/>
    <m/>
    <m/>
    <n v="8.47044"/>
    <m/>
    <m/>
    <m/>
    <m/>
    <m/>
    <m/>
    <m/>
    <m/>
    <m/>
    <m/>
    <m/>
    <s v="722656,26"/>
    <s v="6182704,76"/>
    <n v="8.47044"/>
    <n v="0"/>
    <n v="0"/>
  </r>
  <r>
    <n v="1597"/>
    <x v="800"/>
    <s v=""/>
    <x v="1831"/>
    <n v="2018"/>
    <n v="29190623"/>
    <x v="414"/>
    <x v="798"/>
    <x v="784"/>
    <n v="2900"/>
    <s v="Hellerup"/>
    <n v="157"/>
    <n v="2"/>
    <x v="5"/>
    <n v="1"/>
    <s v="ER"/>
    <s v="Erhvervsværk"/>
    <n v="353000"/>
    <n v="350030"/>
    <x v="939"/>
    <x v="0"/>
    <s v="fvv"/>
    <d v="1997-03-26T00:00:00"/>
    <m/>
    <n v="2.4"/>
    <n v="0"/>
    <n v="2.4"/>
    <x v="3681"/>
    <n v="2.2999999999999998"/>
    <n v="0"/>
    <n v="0"/>
    <n v="0"/>
    <n v="1"/>
    <n v="0"/>
    <n v="0"/>
    <x v="0"/>
    <x v="0"/>
    <m/>
    <m/>
    <m/>
    <n v="0"/>
    <m/>
    <m/>
    <n v="3.0908987999999997"/>
    <m/>
    <m/>
    <m/>
    <m/>
    <m/>
    <m/>
    <m/>
    <m/>
    <m/>
    <m/>
    <m/>
    <s v="722656,26"/>
    <s v="6182704,76"/>
    <n v="3.0908987999999997"/>
    <n v="0"/>
    <n v="0"/>
  </r>
  <r>
    <n v="1597"/>
    <x v="800"/>
    <s v=""/>
    <x v="1832"/>
    <n v="2018"/>
    <n v="29190623"/>
    <x v="414"/>
    <x v="798"/>
    <x v="784"/>
    <n v="2900"/>
    <s v="Hellerup"/>
    <n v="157"/>
    <n v="2"/>
    <x v="5"/>
    <n v="1"/>
    <s v="ER"/>
    <s v="Erhvervsværk"/>
    <n v="353000"/>
    <n v="350030"/>
    <x v="940"/>
    <x v="5"/>
    <s v="kvt"/>
    <d v="2006-03-01T00:00:00"/>
    <m/>
    <n v="4.3"/>
    <n v="1.5"/>
    <n v="0"/>
    <x v="3682"/>
    <n v="0"/>
    <n v="0"/>
    <n v="0"/>
    <n v="0"/>
    <n v="1"/>
    <n v="0"/>
    <n v="0"/>
    <x v="0"/>
    <x v="0"/>
    <m/>
    <m/>
    <m/>
    <n v="0.21521999999999999"/>
    <m/>
    <m/>
    <n v="0"/>
    <m/>
    <m/>
    <m/>
    <m/>
    <m/>
    <m/>
    <m/>
    <m/>
    <m/>
    <m/>
    <m/>
    <s v="722656,26"/>
    <s v="6182704,76"/>
    <n v="0.21521999999999999"/>
    <n v="0"/>
    <n v="0"/>
  </r>
  <r>
    <n v="1597"/>
    <x v="800"/>
    <s v=""/>
    <x v="1833"/>
    <n v="2018"/>
    <n v="29190623"/>
    <x v="414"/>
    <x v="798"/>
    <x v="784"/>
    <n v="2900"/>
    <s v="Hellerup"/>
    <n v="157"/>
    <n v="2"/>
    <x v="5"/>
    <n v="1"/>
    <s v="ER"/>
    <s v="Erhvervsværk"/>
    <n v="353000"/>
    <n v="350030"/>
    <x v="941"/>
    <x v="5"/>
    <s v="kvt"/>
    <d v="2006-03-01T00:00:00"/>
    <m/>
    <n v="4.3"/>
    <n v="1.5"/>
    <n v="0"/>
    <x v="3682"/>
    <n v="0"/>
    <n v="0"/>
    <n v="0"/>
    <n v="0"/>
    <n v="1"/>
    <n v="0"/>
    <n v="0"/>
    <x v="0"/>
    <x v="0"/>
    <m/>
    <m/>
    <m/>
    <n v="0.21521999999999999"/>
    <m/>
    <m/>
    <m/>
    <m/>
    <m/>
    <m/>
    <m/>
    <m/>
    <m/>
    <m/>
    <m/>
    <m/>
    <m/>
    <m/>
    <s v="722656,26"/>
    <s v="6182704,76"/>
    <n v="0.21521999999999999"/>
    <n v="0"/>
    <n v="0"/>
  </r>
  <r>
    <n v="1597"/>
    <x v="802"/>
    <s v=""/>
    <x v="1835"/>
    <n v="2018"/>
    <n v="29190623"/>
    <x v="414"/>
    <x v="800"/>
    <x v="786"/>
    <n v="2650"/>
    <s v="Hvidovre"/>
    <n v="167"/>
    <n v="2"/>
    <x v="5"/>
    <n v="1"/>
    <s v="ER"/>
    <s v="Erhvervsværk"/>
    <n v="861000"/>
    <n v="860010"/>
    <x v="942"/>
    <x v="0"/>
    <s v="pvp"/>
    <d v="1971-07-01T00:00:00"/>
    <m/>
    <n v="23.34"/>
    <n v="0"/>
    <n v="20"/>
    <x v="3683"/>
    <n v="10.478999999999999"/>
    <n v="0"/>
    <n v="0"/>
    <n v="0"/>
    <n v="0"/>
    <n v="0"/>
    <n v="1"/>
    <x v="0"/>
    <x v="0"/>
    <m/>
    <m/>
    <m/>
    <m/>
    <m/>
    <m/>
    <n v="11.945696400000001"/>
    <m/>
    <m/>
    <m/>
    <m/>
    <m/>
    <m/>
    <m/>
    <m/>
    <m/>
    <m/>
    <m/>
    <s v="718347,12"/>
    <s v="6172451,55"/>
    <n v="11.945696400000001"/>
    <n v="0"/>
    <n v="0"/>
  </r>
  <r>
    <n v="1597"/>
    <x v="802"/>
    <s v=""/>
    <x v="1836"/>
    <n v="2018"/>
    <n v="29190623"/>
    <x v="414"/>
    <x v="800"/>
    <x v="786"/>
    <n v="2650"/>
    <s v="Hvidovre"/>
    <n v="167"/>
    <n v="2"/>
    <x v="5"/>
    <n v="1"/>
    <s v="ER"/>
    <s v="Erhvervsværk"/>
    <n v="861000"/>
    <n v="860010"/>
    <x v="943"/>
    <x v="0"/>
    <s v="pvp"/>
    <d v="1971-11-01T00:00:00"/>
    <m/>
    <n v="23.34"/>
    <n v="0"/>
    <n v="20"/>
    <x v="3684"/>
    <n v="11.066000000000001"/>
    <n v="0"/>
    <n v="0"/>
    <n v="0"/>
    <n v="0"/>
    <n v="0"/>
    <n v="1"/>
    <x v="0"/>
    <x v="0"/>
    <m/>
    <m/>
    <m/>
    <m/>
    <m/>
    <m/>
    <n v="12.6148176"/>
    <m/>
    <m/>
    <m/>
    <m/>
    <m/>
    <m/>
    <m/>
    <m/>
    <m/>
    <m/>
    <m/>
    <s v="718347,12"/>
    <s v="6172451,55"/>
    <n v="12.6148176"/>
    <n v="0"/>
    <n v="0"/>
  </r>
  <r>
    <n v="1597"/>
    <x v="802"/>
    <s v=""/>
    <x v="1837"/>
    <n v="2018"/>
    <n v="29190623"/>
    <x v="414"/>
    <x v="800"/>
    <x v="786"/>
    <n v="2650"/>
    <s v="Hvidovre"/>
    <n v="167"/>
    <n v="2"/>
    <x v="5"/>
    <n v="1"/>
    <s v="ER"/>
    <s v="Erhvervsværk"/>
    <n v="861000"/>
    <n v="860010"/>
    <x v="944"/>
    <x v="0"/>
    <s v="pvp"/>
    <d v="1993-02-23T00:00:00"/>
    <m/>
    <n v="6.2"/>
    <n v="0"/>
    <n v="4.0999999999999996"/>
    <x v="3685"/>
    <n v="10.512"/>
    <n v="0"/>
    <n v="0"/>
    <n v="0"/>
    <n v="0"/>
    <n v="0"/>
    <n v="1"/>
    <x v="0"/>
    <x v="0"/>
    <m/>
    <m/>
    <m/>
    <n v="0"/>
    <m/>
    <m/>
    <n v="12.962228400000001"/>
    <m/>
    <m/>
    <m/>
    <m/>
    <m/>
    <m/>
    <m/>
    <m/>
    <m/>
    <m/>
    <m/>
    <s v="718347,12"/>
    <s v="6172451,55"/>
    <n v="12.962228400000001"/>
    <n v="0"/>
    <n v="0"/>
  </r>
  <r>
    <n v="1597"/>
    <x v="802"/>
    <s v=""/>
    <x v="1838"/>
    <n v="2018"/>
    <n v="29190623"/>
    <x v="414"/>
    <x v="800"/>
    <x v="786"/>
    <n v="2650"/>
    <s v="Hvidovre"/>
    <n v="167"/>
    <n v="2"/>
    <x v="5"/>
    <n v="1"/>
    <s v="ER"/>
    <s v="Erhvervsværk"/>
    <n v="861000"/>
    <n v="860010"/>
    <x v="945"/>
    <x v="0"/>
    <s v="pvp"/>
    <d v="1993-02-23T00:00:00"/>
    <m/>
    <n v="6.2"/>
    <n v="0"/>
    <n v="4"/>
    <x v="3686"/>
    <n v="7.9829999999999997"/>
    <n v="0"/>
    <n v="0"/>
    <n v="0"/>
    <n v="0"/>
    <n v="0"/>
    <n v="1"/>
    <x v="0"/>
    <x v="0"/>
    <m/>
    <m/>
    <m/>
    <n v="0"/>
    <m/>
    <m/>
    <n v="9.8705771999999996"/>
    <m/>
    <m/>
    <m/>
    <m/>
    <m/>
    <m/>
    <m/>
    <m/>
    <m/>
    <m/>
    <m/>
    <s v="718347,12"/>
    <s v="6172451,55"/>
    <n v="9.8705771999999996"/>
    <n v="0"/>
    <n v="0"/>
  </r>
  <r>
    <n v="1597"/>
    <x v="802"/>
    <s v=""/>
    <x v="1839"/>
    <n v="2018"/>
    <n v="29190623"/>
    <x v="414"/>
    <x v="800"/>
    <x v="786"/>
    <n v="2650"/>
    <s v="Hvidovre"/>
    <n v="167"/>
    <n v="2"/>
    <x v="5"/>
    <n v="1"/>
    <s v="ER"/>
    <s v="Erhvervsværk"/>
    <n v="861000"/>
    <n v="860010"/>
    <x v="946"/>
    <x v="0"/>
    <s v="pvp"/>
    <d v="1975-06-01T00:00:00"/>
    <m/>
    <n v="47"/>
    <n v="0"/>
    <n v="40"/>
    <x v="3687"/>
    <n v="0.38300000000000001"/>
    <n v="0"/>
    <n v="0"/>
    <n v="0"/>
    <n v="0"/>
    <n v="0"/>
    <n v="1"/>
    <x v="0"/>
    <x v="0"/>
    <m/>
    <m/>
    <m/>
    <n v="0.50612570000000001"/>
    <m/>
    <n v="2.4794E-2"/>
    <m/>
    <m/>
    <m/>
    <m/>
    <m/>
    <m/>
    <m/>
    <m/>
    <m/>
    <m/>
    <m/>
    <m/>
    <s v="718347,12"/>
    <s v="6172451,55"/>
    <n v="0.53091969999999999"/>
    <n v="0"/>
    <n v="0"/>
  </r>
  <r>
    <n v="1598"/>
    <x v="803"/>
    <s v=""/>
    <x v="1840"/>
    <n v="2018"/>
    <n v="11000738"/>
    <x v="415"/>
    <x v="801"/>
    <x v="787"/>
    <n v="5800"/>
    <s v="Nyborg"/>
    <n v="450"/>
    <n v="82"/>
    <x v="102"/>
    <m/>
    <s v="ER"/>
    <s v="Erhvervsværk"/>
    <n v="201400"/>
    <n v="200010"/>
    <x v="90"/>
    <x v="6"/>
    <s v="pvp"/>
    <d v="2000-01-01T00:00:00"/>
    <m/>
    <n v="15"/>
    <n v="0"/>
    <n v="2.5"/>
    <x v="3688"/>
    <n v="92.861999999999995"/>
    <n v="92.861999999999995"/>
    <n v="0"/>
    <n v="0"/>
    <n v="1"/>
    <n v="0"/>
    <n v="0"/>
    <x v="0"/>
    <x v="0"/>
    <m/>
    <m/>
    <m/>
    <m/>
    <m/>
    <m/>
    <m/>
    <m/>
    <m/>
    <m/>
    <m/>
    <m/>
    <m/>
    <m/>
    <n v="92.861999999999995"/>
    <m/>
    <m/>
    <m/>
    <s v="613293,03"/>
    <s v="6129803,14"/>
    <n v="0"/>
    <n v="92.861999999999995"/>
    <n v="0"/>
  </r>
  <r>
    <n v="1602"/>
    <x v="804"/>
    <s v=""/>
    <x v="1841"/>
    <n v="2018"/>
    <n v="87417115"/>
    <x v="416"/>
    <x v="802"/>
    <x v="788"/>
    <n v="6823"/>
    <s v="Ansager"/>
    <n v="573"/>
    <m/>
    <x v="18"/>
    <m/>
    <s v="ER"/>
    <s v="Erhvervsværk"/>
    <n v="721900"/>
    <n v="720002"/>
    <x v="75"/>
    <x v="1"/>
    <s v="pev"/>
    <d v="2001-06-07T00:00:00"/>
    <m/>
    <n v="0.25"/>
    <n v="0.04"/>
    <n v="0.21"/>
    <x v="21"/>
    <n v="0"/>
    <n v="0"/>
    <n v="0"/>
    <n v="0"/>
    <n v="0"/>
    <n v="0"/>
    <n v="1"/>
    <x v="0"/>
    <x v="0"/>
    <m/>
    <m/>
    <m/>
    <m/>
    <m/>
    <m/>
    <m/>
    <m/>
    <m/>
    <m/>
    <n v="0"/>
    <m/>
    <m/>
    <m/>
    <m/>
    <m/>
    <m/>
    <m/>
    <s v="481512"/>
    <s v="6172660"/>
    <n v="0"/>
    <n v="0"/>
    <n v="0"/>
  </r>
  <r>
    <n v="1604"/>
    <x v="805"/>
    <s v=""/>
    <x v="1842"/>
    <n v="2018"/>
    <n v="48820611"/>
    <x v="417"/>
    <x v="803"/>
    <x v="789"/>
    <n v="8800"/>
    <s v="Viborg"/>
    <n v="791"/>
    <m/>
    <x v="18"/>
    <m/>
    <s v="VA"/>
    <s v="Vandkraftværk"/>
    <n v="351100"/>
    <n v="350010"/>
    <x v="947"/>
    <x v="13"/>
    <s v="vkt"/>
    <d v="2001-02-01T00:00:00"/>
    <m/>
    <n v="3.0000000000000001E-3"/>
    <n v="3.0000000000000001E-3"/>
    <n v="0"/>
    <x v="3689"/>
    <n v="0"/>
    <n v="0"/>
    <n v="2.00088036E-2"/>
    <n v="2.00088036E-2"/>
    <n v="0"/>
    <n v="1"/>
    <n v="0"/>
    <x v="0"/>
    <x v="0"/>
    <m/>
    <m/>
    <m/>
    <m/>
    <m/>
    <m/>
    <m/>
    <m/>
    <m/>
    <m/>
    <m/>
    <m/>
    <m/>
    <m/>
    <m/>
    <m/>
    <n v="2.00088036E-2"/>
    <m/>
    <s v="528425"/>
    <s v="6251494"/>
    <n v="0"/>
    <n v="0"/>
    <n v="0"/>
  </r>
  <r>
    <n v="1606"/>
    <x v="806"/>
    <s v=""/>
    <x v="1843"/>
    <n v="2018"/>
    <n v="11110016"/>
    <x v="418"/>
    <x v="804"/>
    <x v="790"/>
    <n v="7860"/>
    <s v="Spøttrup"/>
    <n v="779"/>
    <m/>
    <x v="18"/>
    <m/>
    <s v="LO"/>
    <s v="Lokalt værk"/>
    <n v="15000"/>
    <n v="10000"/>
    <x v="948"/>
    <x v="1"/>
    <s v="pev"/>
    <d v="2001-06-17T00:00:00"/>
    <m/>
    <n v="0.98"/>
    <n v="0.28000000000000003"/>
    <n v="0.6"/>
    <x v="21"/>
    <n v="0"/>
    <n v="0"/>
    <n v="0"/>
    <n v="0"/>
    <n v="0"/>
    <n v="0"/>
    <n v="1"/>
    <x v="0"/>
    <x v="0"/>
    <m/>
    <m/>
    <m/>
    <m/>
    <m/>
    <m/>
    <m/>
    <m/>
    <n v="0"/>
    <m/>
    <m/>
    <m/>
    <m/>
    <m/>
    <m/>
    <m/>
    <m/>
    <m/>
    <s v="497110"/>
    <s v="6278257"/>
    <n v="0"/>
    <n v="0"/>
    <n v="0"/>
  </r>
  <r>
    <n v="1609"/>
    <x v="807"/>
    <s v=""/>
    <x v="1844"/>
    <n v="2018"/>
    <n v="19061574"/>
    <x v="419"/>
    <x v="805"/>
    <x v="791"/>
    <n v="7990"/>
    <s v="Øster Assels"/>
    <n v="773"/>
    <m/>
    <x v="18"/>
    <m/>
    <s v="LO"/>
    <s v="Lokalt værk"/>
    <n v="14200"/>
    <n v="10000"/>
    <x v="75"/>
    <x v="1"/>
    <s v="pev"/>
    <d v="2001-07-09T00:00:00"/>
    <m/>
    <n v="0.81"/>
    <n v="0.33"/>
    <n v="0.4"/>
    <x v="21"/>
    <n v="0"/>
    <n v="0"/>
    <n v="0"/>
    <n v="0"/>
    <n v="0"/>
    <n v="0"/>
    <n v="1"/>
    <x v="0"/>
    <x v="0"/>
    <m/>
    <m/>
    <m/>
    <m/>
    <m/>
    <m/>
    <m/>
    <m/>
    <n v="0"/>
    <m/>
    <m/>
    <m/>
    <m/>
    <m/>
    <m/>
    <m/>
    <m/>
    <m/>
    <s v="481477"/>
    <s v="6285289"/>
    <n v="0"/>
    <n v="0"/>
    <n v="0"/>
  </r>
  <r>
    <n v="1611"/>
    <x v="808"/>
    <s v=""/>
    <x v="1845"/>
    <n v="2018"/>
    <n v="25699386"/>
    <x v="420"/>
    <x v="806"/>
    <x v="792"/>
    <n v="9370"/>
    <s v="Hals"/>
    <n v="851"/>
    <m/>
    <x v="18"/>
    <m/>
    <s v="ER"/>
    <s v="Erhvervsværk"/>
    <n v="352100"/>
    <n v="350020"/>
    <x v="949"/>
    <x v="1"/>
    <s v="kvt"/>
    <d v="2001-11-28T00:00:00"/>
    <m/>
    <n v="1.6"/>
    <n v="0.6"/>
    <n v="0.75"/>
    <x v="3690"/>
    <n v="11.260439999999999"/>
    <n v="0"/>
    <n v="8.2728458963999998"/>
    <n v="8.2728458963999998"/>
    <n v="0.2450031216007417"/>
    <n v="0.75499687839925833"/>
    <n v="0"/>
    <x v="0"/>
    <x v="0"/>
    <m/>
    <m/>
    <m/>
    <m/>
    <m/>
    <m/>
    <m/>
    <m/>
    <n v="22.980197"/>
    <m/>
    <m/>
    <m/>
    <m/>
    <m/>
    <m/>
    <m/>
    <m/>
    <m/>
    <s v="578712"/>
    <s v="6329661"/>
    <n v="0"/>
    <n v="22.980197"/>
    <n v="0"/>
  </r>
  <r>
    <n v="1611"/>
    <x v="809"/>
    <s v=""/>
    <x v="1846"/>
    <n v="2018"/>
    <n v="25699386"/>
    <x v="420"/>
    <x v="807"/>
    <x v="793"/>
    <n v="9370"/>
    <s v="Hals"/>
    <n v="851"/>
    <m/>
    <x v="18"/>
    <m/>
    <s v="ER"/>
    <s v="Erhvervsværk"/>
    <n v="352100"/>
    <n v="350020"/>
    <x v="950"/>
    <x v="1"/>
    <s v="kvt"/>
    <d v="2001-12-17T00:00:00"/>
    <m/>
    <n v="0.89"/>
    <n v="0.3"/>
    <n v="0.45"/>
    <x v="3691"/>
    <n v="22.437360000000002"/>
    <n v="0"/>
    <n v="14.958193968"/>
    <n v="14.958193968"/>
    <n v="0.25500192160418628"/>
    <n v="0.74499807839581367"/>
    <n v="0"/>
    <x v="0"/>
    <x v="0"/>
    <m/>
    <m/>
    <m/>
    <m/>
    <m/>
    <m/>
    <m/>
    <m/>
    <n v="43.994492000000001"/>
    <m/>
    <m/>
    <m/>
    <m/>
    <m/>
    <m/>
    <m/>
    <m/>
    <m/>
    <s v="579353,71"/>
    <s v="6324447,38"/>
    <n v="0"/>
    <n v="43.994492000000001"/>
    <n v="0"/>
  </r>
  <r>
    <n v="1623"/>
    <x v="810"/>
    <s v=""/>
    <x v="1847"/>
    <n v="2018"/>
    <n v="25809890"/>
    <x v="421"/>
    <x v="808"/>
    <x v="794"/>
    <n v="7400"/>
    <s v="Herning"/>
    <n v="657"/>
    <n v="449"/>
    <x v="300"/>
    <m/>
    <s v="FJ"/>
    <s v="Fjernvarmeværk"/>
    <n v="352100"/>
    <n v="350020"/>
    <x v="951"/>
    <x v="0"/>
    <s v="fvv"/>
    <d v="2008-08-01T00:00:00"/>
    <m/>
    <n v="2"/>
    <n v="0"/>
    <n v="1.6"/>
    <x v="3692"/>
    <n v="26.254999999999999"/>
    <n v="2.74"/>
    <n v="0"/>
    <n v="0"/>
    <n v="1"/>
    <n v="0"/>
    <n v="0"/>
    <x v="0"/>
    <x v="0"/>
    <m/>
    <m/>
    <m/>
    <m/>
    <m/>
    <m/>
    <m/>
    <m/>
    <m/>
    <m/>
    <n v="0"/>
    <m/>
    <n v="29.172499999999999"/>
    <m/>
    <m/>
    <m/>
    <m/>
    <m/>
    <s v="495376"/>
    <s v="6217953"/>
    <n v="0"/>
    <n v="29.172499999999999"/>
    <n v="0"/>
  </r>
  <r>
    <n v="1623"/>
    <x v="810"/>
    <s v=""/>
    <x v="1848"/>
    <n v="2018"/>
    <n v="25809890"/>
    <x v="421"/>
    <x v="808"/>
    <x v="794"/>
    <n v="7400"/>
    <s v="Herning"/>
    <n v="657"/>
    <n v="449"/>
    <x v="300"/>
    <m/>
    <s v="FJ"/>
    <s v="Fjernvarmeværk"/>
    <n v="352100"/>
    <n v="350020"/>
    <x v="128"/>
    <x v="0"/>
    <s v="fvv"/>
    <d v="1995-12-31T00:00:00"/>
    <m/>
    <n v="3.8"/>
    <n v="0"/>
    <n v="4"/>
    <x v="3693"/>
    <n v="14.122"/>
    <n v="5.6369999999999996"/>
    <n v="0"/>
    <n v="0"/>
    <n v="1"/>
    <n v="0"/>
    <n v="0"/>
    <x v="0"/>
    <x v="0"/>
    <m/>
    <m/>
    <m/>
    <n v="1.0043599999999999"/>
    <m/>
    <m/>
    <m/>
    <m/>
    <n v="16.325538000000002"/>
    <m/>
    <m/>
    <m/>
    <m/>
    <m/>
    <m/>
    <m/>
    <m/>
    <m/>
    <s v="495376"/>
    <s v="6217953"/>
    <n v="1.0043599999999999"/>
    <n v="16.325538000000002"/>
    <n v="0"/>
  </r>
  <r>
    <n v="1623"/>
    <x v="811"/>
    <s v=""/>
    <x v="1850"/>
    <n v="2018"/>
    <n v="25809890"/>
    <x v="421"/>
    <x v="809"/>
    <x v="795"/>
    <n v="7400"/>
    <s v="Herning"/>
    <n v="657"/>
    <n v="163"/>
    <x v="58"/>
    <m/>
    <s v="ER"/>
    <s v="Erhvervsværk"/>
    <n v="352100"/>
    <n v="350020"/>
    <x v="2"/>
    <x v="0"/>
    <s v="fvv"/>
    <d v="2017-01-01T00:00:00"/>
    <d v="2018-12-31T00:00:00"/>
    <n v="0.5"/>
    <n v="0"/>
    <n v="0.45"/>
    <x v="21"/>
    <n v="0"/>
    <n v="0"/>
    <n v="0"/>
    <n v="0"/>
    <n v="1"/>
    <n v="0"/>
    <n v="0"/>
    <x v="0"/>
    <x v="0"/>
    <m/>
    <m/>
    <m/>
    <m/>
    <m/>
    <m/>
    <m/>
    <m/>
    <n v="0"/>
    <m/>
    <m/>
    <m/>
    <m/>
    <m/>
    <m/>
    <m/>
    <m/>
    <m/>
    <s v="492415,31"/>
    <s v="6229256,98"/>
    <n v="0"/>
    <n v="0"/>
    <n v="0"/>
  </r>
  <r>
    <n v="1631"/>
    <x v="812"/>
    <s v=""/>
    <x v="1851"/>
    <n v="2018"/>
    <n v="26325471"/>
    <x v="422"/>
    <x v="810"/>
    <x v="796"/>
    <n v="8305"/>
    <s v="Samsø"/>
    <n v="741"/>
    <n v="466"/>
    <x v="301"/>
    <m/>
    <s v="FJ"/>
    <s v="Fjernvarmeværk"/>
    <n v="353000"/>
    <n v="350030"/>
    <x v="953"/>
    <x v="0"/>
    <s v="fvv"/>
    <d v="2002-02-01T00:00:00"/>
    <m/>
    <n v="1.35"/>
    <n v="0"/>
    <n v="0.85"/>
    <x v="3694"/>
    <n v="9.7416"/>
    <n v="9.7416"/>
    <n v="0"/>
    <n v="0"/>
    <n v="1"/>
    <n v="0"/>
    <n v="0"/>
    <x v="0"/>
    <x v="0"/>
    <m/>
    <m/>
    <m/>
    <m/>
    <m/>
    <m/>
    <m/>
    <m/>
    <m/>
    <n v="9.8309999999999995"/>
    <m/>
    <m/>
    <n v="0"/>
    <m/>
    <m/>
    <m/>
    <m/>
    <m/>
    <s v="598176"/>
    <s v="6190358"/>
    <n v="0"/>
    <n v="9.8309999999999995"/>
    <n v="0"/>
  </r>
  <r>
    <n v="1632"/>
    <x v="1288"/>
    <s v=""/>
    <x v="2907"/>
    <n v="2018"/>
    <n v="41640316"/>
    <x v="700"/>
    <x v="1285"/>
    <x v="1242"/>
    <n v="4720"/>
    <s v="Præstø"/>
    <n v="390"/>
    <m/>
    <x v="18"/>
    <m/>
    <s v="ER"/>
    <s v="Erhvervsværk"/>
    <n v="15000"/>
    <n v="10000"/>
    <x v="384"/>
    <x v="1"/>
    <s v="pev"/>
    <d v="2016-06-20T00:00:00"/>
    <m/>
    <n v="2.5"/>
    <n v="0.9"/>
    <n v="1.3"/>
    <x v="3695"/>
    <n v="34.364519999999999"/>
    <n v="0"/>
    <n v="25.247342880000001"/>
    <n v="25.247342880000001"/>
    <n v="0"/>
    <n v="0.75499974333966435"/>
    <n v="0.24500025666033565"/>
    <x v="0"/>
    <x v="0"/>
    <m/>
    <m/>
    <m/>
    <m/>
    <m/>
    <m/>
    <m/>
    <m/>
    <n v="70.131600000000006"/>
    <m/>
    <m/>
    <m/>
    <m/>
    <m/>
    <m/>
    <m/>
    <m/>
    <m/>
    <s v="700742"/>
    <s v="6110077"/>
    <n v="0"/>
    <n v="70.131600000000006"/>
    <n v="0"/>
  </r>
  <r>
    <n v="1634"/>
    <x v="813"/>
    <s v=""/>
    <x v="1852"/>
    <n v="2018"/>
    <n v="10897831"/>
    <x v="423"/>
    <x v="811"/>
    <x v="511"/>
    <n v="8840"/>
    <s v="Rødkærsbro"/>
    <n v="791"/>
    <m/>
    <x v="18"/>
    <m/>
    <s v="ER"/>
    <s v="Erhvervsværk"/>
    <n v="11200"/>
    <n v="10000"/>
    <x v="296"/>
    <x v="1"/>
    <s v="pev"/>
    <d v="2002-01-01T00:00:00"/>
    <m/>
    <n v="0.45555600000000002"/>
    <n v="0.17"/>
    <n v="0.24"/>
    <x v="3696"/>
    <n v="2.1765599999999998"/>
    <n v="0"/>
    <n v="1.3140864000000001"/>
    <n v="1.3140864000000001"/>
    <n v="0"/>
    <n v="0.73498528791870621"/>
    <n v="0.26501471208129379"/>
    <x v="0"/>
    <x v="0"/>
    <m/>
    <m/>
    <m/>
    <m/>
    <m/>
    <m/>
    <m/>
    <m/>
    <n v="4.1064889999999998"/>
    <m/>
    <m/>
    <m/>
    <m/>
    <m/>
    <m/>
    <m/>
    <m/>
    <m/>
    <s v="529484"/>
    <s v="6244330"/>
    <n v="0"/>
    <n v="4.1064889999999998"/>
    <n v="0"/>
  </r>
  <r>
    <n v="1636"/>
    <x v="814"/>
    <s v=""/>
    <x v="1853"/>
    <n v="2018"/>
    <n v="13818770"/>
    <x v="424"/>
    <x v="812"/>
    <x v="511"/>
    <n v="7870"/>
    <s v="Roslev"/>
    <n v="779"/>
    <m/>
    <x v="18"/>
    <m/>
    <s v="ER"/>
    <s v="Erhvervsværk"/>
    <n v="14620"/>
    <n v="10000"/>
    <x v="952"/>
    <x v="1"/>
    <s v="pev"/>
    <d v="2002-03-04T00:00:00"/>
    <m/>
    <n v="1.5"/>
    <n v="0.51"/>
    <n v="0.72"/>
    <x v="3697"/>
    <n v="18.350999999999999"/>
    <n v="0"/>
    <n v="13.4824716"/>
    <n v="13.4824716"/>
    <n v="0"/>
    <n v="0.75500116832040542"/>
    <n v="0.24499883167959458"/>
    <x v="0"/>
    <x v="0"/>
    <m/>
    <m/>
    <m/>
    <m/>
    <m/>
    <m/>
    <m/>
    <m/>
    <n v="37.451199000000003"/>
    <m/>
    <m/>
    <m/>
    <m/>
    <m/>
    <m/>
    <m/>
    <m/>
    <m/>
    <s v="502978"/>
    <s v="6286415"/>
    <n v="0"/>
    <n v="37.451199000000003"/>
    <n v="0"/>
  </r>
  <r>
    <n v="1640"/>
    <x v="815"/>
    <s v=""/>
    <x v="1855"/>
    <n v="2018"/>
    <n v="26114179"/>
    <x v="425"/>
    <x v="813"/>
    <x v="797"/>
    <n v="9800"/>
    <s v="Hjørring"/>
    <n v="860"/>
    <n v="298"/>
    <x v="67"/>
    <m/>
    <s v="ER"/>
    <s v="Erhvervsværk"/>
    <n v="351100"/>
    <n v="350010"/>
    <x v="955"/>
    <x v="1"/>
    <s v="kvt"/>
    <d v="2009-07-01T00:00:00"/>
    <m/>
    <n v="3.3610000000000002"/>
    <n v="1.415"/>
    <n v="1.728"/>
    <x v="3698"/>
    <n v="52.534655999999998"/>
    <n v="31.753979999999999"/>
    <n v="43.017983999999998"/>
    <n v="43.017983999999998"/>
    <n v="0.25706802482854446"/>
    <n v="0.74293197517145559"/>
    <n v="0"/>
    <x v="0"/>
    <x v="0"/>
    <m/>
    <m/>
    <m/>
    <m/>
    <m/>
    <m/>
    <m/>
    <m/>
    <n v="102.18045600000001"/>
    <m/>
    <m/>
    <m/>
    <m/>
    <m/>
    <m/>
    <m/>
    <m/>
    <m/>
    <s v="555276,1"/>
    <s v="6372514,56"/>
    <n v="0"/>
    <n v="102.18045600000001"/>
    <n v="0"/>
  </r>
  <r>
    <n v="1640"/>
    <x v="815"/>
    <s v=""/>
    <x v="1856"/>
    <n v="2018"/>
    <n v="26114179"/>
    <x v="425"/>
    <x v="813"/>
    <x v="797"/>
    <n v="9800"/>
    <s v="Hjørring"/>
    <n v="860"/>
    <n v="298"/>
    <x v="67"/>
    <m/>
    <s v="ER"/>
    <s v="Erhvervsværk"/>
    <n v="351100"/>
    <n v="350010"/>
    <x v="956"/>
    <x v="1"/>
    <s v="kvt"/>
    <d v="2017-10-18T00:00:00"/>
    <m/>
    <n v="2.1269999999999998"/>
    <n v="0.88900000000000001"/>
    <n v="0.91600000000000004"/>
    <x v="3699"/>
    <n v="24.243948"/>
    <n v="14.653980000000001"/>
    <n v="23.530463999999998"/>
    <n v="23.530463999999998"/>
    <n v="0.21533720791919647"/>
    <n v="0.78466279208080358"/>
    <n v="0"/>
    <x v="0"/>
    <x v="0"/>
    <m/>
    <m/>
    <m/>
    <m/>
    <m/>
    <m/>
    <m/>
    <m/>
    <n v="56.292983999999997"/>
    <m/>
    <m/>
    <m/>
    <m/>
    <m/>
    <m/>
    <m/>
    <m/>
    <m/>
    <s v="555276,1"/>
    <s v="6372514,56"/>
    <n v="0"/>
    <n v="56.292983999999997"/>
    <n v="0"/>
  </r>
  <r>
    <n v="1642"/>
    <x v="816"/>
    <s v=""/>
    <x v="1857"/>
    <n v="2018"/>
    <n v="25919742"/>
    <x v="426"/>
    <x v="814"/>
    <x v="798"/>
    <n v="6200"/>
    <s v="Aabenraa"/>
    <n v="580"/>
    <m/>
    <x v="18"/>
    <m/>
    <s v="ER"/>
    <s v="Erhvervsværk"/>
    <n v="11100"/>
    <n v="10000"/>
    <x v="957"/>
    <x v="1"/>
    <s v="pev"/>
    <d v="2002-11-12T00:00:00"/>
    <m/>
    <n v="0.27777800000000002"/>
    <n v="0.19"/>
    <n v="0.23"/>
    <x v="3700"/>
    <n v="4.4424000000000001"/>
    <n v="0"/>
    <n v="2.6819999999999999"/>
    <n v="2.6819999999999999"/>
    <n v="0"/>
    <n v="0.73496563573883167"/>
    <n v="0.26503436426116833"/>
    <x v="0"/>
    <x v="0"/>
    <m/>
    <m/>
    <m/>
    <m/>
    <m/>
    <m/>
    <m/>
    <m/>
    <n v="8.3807999999999989"/>
    <m/>
    <m/>
    <m/>
    <m/>
    <m/>
    <m/>
    <m/>
    <m/>
    <m/>
    <s v="532808"/>
    <s v="6091387"/>
    <n v="0"/>
    <n v="8.3807999999999989"/>
    <n v="0"/>
  </r>
  <r>
    <n v="1642"/>
    <x v="816"/>
    <s v=""/>
    <x v="2908"/>
    <n v="2018"/>
    <n v="25919742"/>
    <x v="426"/>
    <x v="814"/>
    <x v="798"/>
    <n v="6200"/>
    <s v="Aabenraa"/>
    <n v="580"/>
    <m/>
    <x v="18"/>
    <m/>
    <s v="ER"/>
    <s v="Erhvervsværk"/>
    <n v="11100"/>
    <n v="10000"/>
    <x v="15"/>
    <x v="1"/>
    <s v="pev"/>
    <d v="2017-11-15T00:00:00"/>
    <m/>
    <n v="1.1000000000000001"/>
    <n v="0.40400000000000003"/>
    <n v="0.6"/>
    <x v="3701"/>
    <n v="14.5296"/>
    <n v="0"/>
    <n v="9.6858000000000004"/>
    <n v="9.6858000000000004"/>
    <n v="0"/>
    <n v="0.7449766207506634"/>
    <n v="0.2550233792493366"/>
    <x v="0"/>
    <x v="0"/>
    <m/>
    <m/>
    <m/>
    <m/>
    <m/>
    <m/>
    <m/>
    <m/>
    <n v="28.486799999999999"/>
    <m/>
    <m/>
    <m/>
    <m/>
    <m/>
    <m/>
    <m/>
    <m/>
    <m/>
    <s v="532808"/>
    <s v="6091387"/>
    <n v="0"/>
    <n v="28.486799999999999"/>
    <n v="0"/>
  </r>
  <r>
    <n v="1644"/>
    <x v="817"/>
    <s v=""/>
    <x v="1858"/>
    <n v="2018"/>
    <n v="11110018"/>
    <x v="427"/>
    <x v="815"/>
    <x v="799"/>
    <n v="7860"/>
    <s v="Spøttrup"/>
    <n v="779"/>
    <m/>
    <x v="18"/>
    <m/>
    <s v="ER"/>
    <s v="Erhvervsværk"/>
    <n v="14620"/>
    <n v="10000"/>
    <x v="296"/>
    <x v="1"/>
    <s v="pev"/>
    <d v="2002-12-02T00:00:00"/>
    <m/>
    <n v="1.2"/>
    <n v="0.47"/>
    <n v="0.6"/>
    <x v="3702"/>
    <n v="8.1791999999999998"/>
    <n v="0"/>
    <n v="5.4525600000000001"/>
    <n v="5.4525600000000001"/>
    <n v="0"/>
    <n v="0.7450056116722783"/>
    <n v="0.2549943883277217"/>
    <x v="0"/>
    <x v="0"/>
    <m/>
    <m/>
    <m/>
    <m/>
    <m/>
    <m/>
    <m/>
    <m/>
    <n v="16.038"/>
    <m/>
    <m/>
    <m/>
    <m/>
    <m/>
    <m/>
    <m/>
    <m/>
    <m/>
    <s v="484184,87"/>
    <s v="6272240,19"/>
    <n v="0"/>
    <n v="16.038"/>
    <n v="0"/>
  </r>
  <r>
    <n v="1646"/>
    <x v="818"/>
    <s v=""/>
    <x v="1859"/>
    <n v="2018"/>
    <n v="15874295"/>
    <x v="428"/>
    <x v="816"/>
    <x v="800"/>
    <n v="8660"/>
    <s v="Skanderborg"/>
    <n v="746"/>
    <m/>
    <x v="18"/>
    <m/>
    <s v="ER"/>
    <s v="Erhvervsværk"/>
    <n v="682040"/>
    <n v="680030"/>
    <x v="958"/>
    <x v="1"/>
    <s v="pev"/>
    <d v="2002-01-01T00:00:00"/>
    <m/>
    <n v="0.27777800000000002"/>
    <n v="0.1"/>
    <n v="0.15"/>
    <x v="3703"/>
    <n v="2.1452399999999998"/>
    <n v="0"/>
    <n v="1.2951695519999999"/>
    <n v="1.2951695519999999"/>
    <n v="0"/>
    <n v="0.73499157750450039"/>
    <n v="0.26500842249549961"/>
    <x v="0"/>
    <x v="0"/>
    <m/>
    <m/>
    <m/>
    <m/>
    <m/>
    <m/>
    <m/>
    <m/>
    <n v="4.0474940000000004"/>
    <m/>
    <m/>
    <m/>
    <m/>
    <m/>
    <m/>
    <m/>
    <m/>
    <m/>
    <s v="561917"/>
    <s v="6214049"/>
    <n v="0"/>
    <n v="4.0474940000000004"/>
    <n v="0"/>
  </r>
  <r>
    <n v="1649"/>
    <x v="820"/>
    <s v=""/>
    <x v="1861"/>
    <n v="2018"/>
    <n v="78183853"/>
    <x v="430"/>
    <x v="818"/>
    <x v="802"/>
    <n v="8860"/>
    <s v="Ulstrup"/>
    <n v="710"/>
    <m/>
    <x v="18"/>
    <m/>
    <s v="ER"/>
    <s v="Erhvervsværk"/>
    <n v="14610"/>
    <n v="10000"/>
    <x v="952"/>
    <x v="1"/>
    <s v="pev"/>
    <d v="2002-09-02T00:00:00"/>
    <m/>
    <n v="1.4"/>
    <n v="0.51"/>
    <n v="0.63"/>
    <x v="3704"/>
    <n v="10.10736"/>
    <n v="0"/>
    <n v="7.4259323999999998"/>
    <n v="7.4259323999999998"/>
    <n v="0"/>
    <n v="0.7550039277480517"/>
    <n v="0.2449960722519483"/>
    <x v="0"/>
    <x v="0"/>
    <m/>
    <m/>
    <m/>
    <m/>
    <m/>
    <m/>
    <m/>
    <m/>
    <n v="20.627596"/>
    <m/>
    <m/>
    <m/>
    <m/>
    <m/>
    <m/>
    <m/>
    <m/>
    <m/>
    <s v="546363"/>
    <s v="6250002"/>
    <n v="0"/>
    <n v="20.627596"/>
    <n v="0"/>
  </r>
  <r>
    <n v="1651"/>
    <x v="821"/>
    <s v=""/>
    <x v="1862"/>
    <n v="2018"/>
    <n v="26688396"/>
    <x v="431"/>
    <x v="819"/>
    <x v="511"/>
    <n v="9900"/>
    <s v="Frederikshavn"/>
    <n v="813"/>
    <m/>
    <x v="18"/>
    <m/>
    <s v="LO"/>
    <s v="Lokalt værk"/>
    <n v="352100"/>
    <n v="350020"/>
    <x v="296"/>
    <x v="1"/>
    <s v="kvt"/>
    <d v="2002-12-16T00:00:00"/>
    <m/>
    <n v="1.3"/>
    <n v="0.47"/>
    <n v="0.7"/>
    <x v="3705"/>
    <n v="13.12416"/>
    <n v="0"/>
    <n v="8.7494897159999994"/>
    <n v="8.7494897159999994"/>
    <n v="0.25499754312357303"/>
    <n v="0.74500245687642697"/>
    <n v="0"/>
    <x v="0"/>
    <x v="0"/>
    <m/>
    <m/>
    <m/>
    <m/>
    <m/>
    <m/>
    <m/>
    <m/>
    <n v="25.733895"/>
    <m/>
    <m/>
    <m/>
    <m/>
    <m/>
    <m/>
    <m/>
    <m/>
    <m/>
    <s v="585500"/>
    <s v="6361025"/>
    <n v="0"/>
    <n v="25.733895"/>
    <n v="0"/>
  </r>
  <r>
    <n v="1655"/>
    <x v="822"/>
    <s v=""/>
    <x v="1863"/>
    <n v="2018"/>
    <n v="19258831"/>
    <x v="432"/>
    <x v="820"/>
    <x v="803"/>
    <n v="6230"/>
    <s v="Rødekro"/>
    <n v="580"/>
    <m/>
    <x v="18"/>
    <m/>
    <s v="ER"/>
    <s v="Erhvervsværk"/>
    <n v="11100"/>
    <n v="10000"/>
    <x v="959"/>
    <x v="1"/>
    <s v="pev"/>
    <d v="2002-02-06T00:00:00"/>
    <m/>
    <n v="1.144444"/>
    <n v="0.33"/>
    <n v="0.7"/>
    <x v="3706"/>
    <n v="9.3308400000000002"/>
    <n v="0"/>
    <n v="6.2206704000000004"/>
    <n v="6.2206704000000004"/>
    <n v="0"/>
    <n v="0.7450019135432624"/>
    <n v="0.2549980864567376"/>
    <x v="0"/>
    <x v="0"/>
    <m/>
    <m/>
    <m/>
    <m/>
    <m/>
    <m/>
    <m/>
    <m/>
    <n v="18.295901999999998"/>
    <m/>
    <m/>
    <m/>
    <m/>
    <m/>
    <m/>
    <m/>
    <m/>
    <m/>
    <s v="514306"/>
    <s v="6097976"/>
    <n v="0"/>
    <n v="18.295901999999998"/>
    <n v="0"/>
  </r>
  <r>
    <n v="1659"/>
    <x v="823"/>
    <s v=""/>
    <x v="1864"/>
    <n v="2018"/>
    <n v="25495969"/>
    <x v="433"/>
    <x v="821"/>
    <x v="804"/>
    <n v="5000"/>
    <s v="Odense C"/>
    <n v="461"/>
    <n v="79"/>
    <x v="21"/>
    <n v="1"/>
    <s v="ER"/>
    <s v="Erhvervsværk"/>
    <n v="382110"/>
    <n v="383900"/>
    <x v="960"/>
    <x v="8"/>
    <s v="pev"/>
    <d v="1996-01-01T00:00:00"/>
    <m/>
    <n v="26"/>
    <n v="4.5"/>
    <n v="26"/>
    <x v="3707"/>
    <n v="699.71500000000003"/>
    <n v="699.71500000000003"/>
    <n v="104.117616"/>
    <n v="74.782079999999993"/>
    <n v="0.69137163223072773"/>
    <n v="0.30862836776927227"/>
    <n v="0"/>
    <x v="0"/>
    <x v="0"/>
    <m/>
    <m/>
    <m/>
    <n v="9.0020000000000007"/>
    <m/>
    <m/>
    <m/>
    <n v="682.01300000000003"/>
    <m/>
    <n v="0.77400000000000002"/>
    <n v="0.20899999999999999"/>
    <n v="10.789"/>
    <m/>
    <m/>
    <m/>
    <m/>
    <m/>
    <m/>
    <s v="588927,19"/>
    <s v="6143298,6"/>
    <n v="315.90785000000005"/>
    <n v="386.87915000000004"/>
    <n v="0"/>
  </r>
  <r>
    <n v="1659"/>
    <x v="823"/>
    <s v=""/>
    <x v="1865"/>
    <n v="2018"/>
    <n v="25495969"/>
    <x v="433"/>
    <x v="821"/>
    <x v="804"/>
    <n v="5000"/>
    <s v="Odense C"/>
    <n v="461"/>
    <n v="79"/>
    <x v="21"/>
    <n v="1"/>
    <s v="ER"/>
    <s v="Erhvervsværk"/>
    <n v="382110"/>
    <n v="383900"/>
    <x v="961"/>
    <x v="8"/>
    <s v="pev"/>
    <d v="1996-01-01T00:00:00"/>
    <m/>
    <n v="26"/>
    <n v="4.5"/>
    <n v="26"/>
    <x v="3708"/>
    <n v="722.38400000000001"/>
    <n v="722.38400000000001"/>
    <n v="108.143064"/>
    <n v="77.673348000000004"/>
    <n v="0.69007919036618326"/>
    <n v="0.30992080963381674"/>
    <n v="0"/>
    <x v="0"/>
    <x v="0"/>
    <m/>
    <m/>
    <m/>
    <n v="9.5730000000000004"/>
    <m/>
    <m/>
    <m/>
    <n v="726.97400000000005"/>
    <m/>
    <n v="0.81699999999999995"/>
    <n v="0.222"/>
    <n v="11.872999999999999"/>
    <m/>
    <m/>
    <m/>
    <m/>
    <m/>
    <m/>
    <s v="588927,19"/>
    <s v="6143298,6"/>
    <n v="336.71129999999999"/>
    <n v="412.74770000000001"/>
    <n v="0"/>
  </r>
  <r>
    <n v="1659"/>
    <x v="823"/>
    <s v=""/>
    <x v="1866"/>
    <n v="2018"/>
    <n v="25495969"/>
    <x v="433"/>
    <x v="821"/>
    <x v="804"/>
    <n v="5000"/>
    <s v="Odense C"/>
    <n v="461"/>
    <n v="79"/>
    <x v="21"/>
    <n v="1"/>
    <s v="ER"/>
    <s v="Erhvervsværk"/>
    <n v="382110"/>
    <n v="383900"/>
    <x v="962"/>
    <x v="8"/>
    <s v="pev"/>
    <d v="2000-01-01T00:00:00"/>
    <m/>
    <n v="60"/>
    <n v="13"/>
    <n v="56"/>
    <x v="3709"/>
    <n v="1322.338"/>
    <n v="1322.338"/>
    <n v="225.94251600000001"/>
    <n v="162.28234800000001"/>
    <n v="0.66111427692684166"/>
    <n v="0.33888572307315834"/>
    <n v="0"/>
    <x v="0"/>
    <x v="0"/>
    <m/>
    <m/>
    <m/>
    <n v="15.395"/>
    <m/>
    <m/>
    <m/>
    <n v="1261.9159999999999"/>
    <m/>
    <n v="1.55"/>
    <n v="0.41199999999999998"/>
    <n v="23.510999999999999"/>
    <m/>
    <m/>
    <m/>
    <m/>
    <m/>
    <m/>
    <s v="588927,19"/>
    <s v="6143298,6"/>
    <n v="583.25720000000001"/>
    <n v="719.52679999999998"/>
    <n v="0"/>
  </r>
  <r>
    <n v="1670"/>
    <x v="824"/>
    <s v=""/>
    <x v="1867"/>
    <n v="2018"/>
    <n v="15980907"/>
    <x v="434"/>
    <x v="822"/>
    <x v="805"/>
    <n v="6000"/>
    <s v="Kolding"/>
    <n v="621"/>
    <n v="81"/>
    <x v="20"/>
    <n v="1"/>
    <s v="ER"/>
    <s v="Erhvervsværk"/>
    <n v="382120"/>
    <n v="383900"/>
    <x v="292"/>
    <x v="8"/>
    <s v="pev"/>
    <d v="1994-01-01T00:00:00"/>
    <m/>
    <n v="27.6"/>
    <n v="6.26"/>
    <n v="17.98"/>
    <x v="3710"/>
    <n v="406.8252"/>
    <n v="395.02440000000001"/>
    <n v="67.215599999999995"/>
    <n v="59.666400000000003"/>
    <n v="0.64920719441486219"/>
    <n v="0.33139865104721333"/>
    <n v="1.939415453792448E-2"/>
    <x v="0"/>
    <x v="0"/>
    <m/>
    <m/>
    <m/>
    <m/>
    <m/>
    <m/>
    <m/>
    <n v="499.2176"/>
    <m/>
    <n v="0"/>
    <n v="13.178100000000001"/>
    <n v="6.5540000000000003"/>
    <m/>
    <m/>
    <m/>
    <m/>
    <m/>
    <m/>
    <s v="528213,97"/>
    <s v="6151781,9"/>
    <n v="224.64792"/>
    <n v="294.30178000000001"/>
    <n v="0"/>
  </r>
  <r>
    <n v="1670"/>
    <x v="824"/>
    <s v=""/>
    <x v="1868"/>
    <n v="2018"/>
    <n v="15980907"/>
    <x v="434"/>
    <x v="822"/>
    <x v="805"/>
    <n v="6000"/>
    <s v="Kolding"/>
    <n v="621"/>
    <n v="81"/>
    <x v="20"/>
    <n v="1"/>
    <s v="ER"/>
    <s v="Erhvervsværk"/>
    <n v="382120"/>
    <n v="383900"/>
    <x v="317"/>
    <x v="0"/>
    <s v="pvp"/>
    <d v="2007-04-01T00:00:00"/>
    <m/>
    <n v="30.5"/>
    <n v="0"/>
    <n v="28"/>
    <x v="3711"/>
    <n v="971.02080000000001"/>
    <n v="948.06"/>
    <n v="0"/>
    <n v="0"/>
    <n v="0.97635395657847901"/>
    <n v="0"/>
    <n v="2.364604342152099E-2"/>
    <x v="0"/>
    <x v="0"/>
    <m/>
    <n v="0"/>
    <m/>
    <n v="0"/>
    <m/>
    <m/>
    <m/>
    <n v="982.95920000000001"/>
    <m/>
    <n v="0"/>
    <n v="25.946999999999999"/>
    <n v="12.904999999999999"/>
    <m/>
    <m/>
    <m/>
    <m/>
    <m/>
    <m/>
    <s v="528213,97"/>
    <s v="6151781,9"/>
    <n v="442.33163999999999"/>
    <n v="579.47955999999999"/>
    <n v="0"/>
  </r>
  <r>
    <n v="1670"/>
    <x v="825"/>
    <s v=""/>
    <x v="1869"/>
    <n v="2018"/>
    <n v="15980907"/>
    <x v="434"/>
    <x v="823"/>
    <x v="806"/>
    <n v="6705"/>
    <s v="Esbjerg Ø"/>
    <n v="561"/>
    <n v="126"/>
    <x v="284"/>
    <n v="1"/>
    <s v="ER"/>
    <s v="Erhvervsværk"/>
    <n v="382120"/>
    <n v="383900"/>
    <x v="963"/>
    <x v="8"/>
    <s v="pev"/>
    <d v="2003-03-24T00:00:00"/>
    <m/>
    <n v="80.3"/>
    <n v="18.5"/>
    <n v="58"/>
    <x v="3712"/>
    <n v="2086.4448000000002"/>
    <n v="1993.2768000000001"/>
    <n v="492.47640000000001"/>
    <n v="448.23599999999999"/>
    <n v="0.43262654620265678"/>
    <n v="0.54715200233781225"/>
    <n v="2.022145145953097E-2"/>
    <x v="0"/>
    <x v="0"/>
    <m/>
    <m/>
    <m/>
    <n v="0"/>
    <m/>
    <m/>
    <m/>
    <n v="2303.0832"/>
    <m/>
    <m/>
    <m/>
    <n v="0.60899999999999999"/>
    <m/>
    <m/>
    <m/>
    <m/>
    <m/>
    <m/>
    <s v="468986,5"/>
    <s v="6146250,34"/>
    <n v="1036.38744"/>
    <n v="1267.30476"/>
    <n v="0"/>
  </r>
  <r>
    <n v="1672"/>
    <x v="826"/>
    <s v=""/>
    <x v="1870"/>
    <n v="2018"/>
    <n v="11110020"/>
    <x v="435"/>
    <x v="824"/>
    <x v="807"/>
    <n v="9800"/>
    <s v="Hjørring"/>
    <n v="860"/>
    <m/>
    <x v="18"/>
    <m/>
    <s v="ER"/>
    <s v="Erhvervsværk"/>
    <n v="14610"/>
    <n v="10000"/>
    <x v="952"/>
    <x v="1"/>
    <s v="pev"/>
    <d v="2002-11-21T00:00:00"/>
    <m/>
    <n v="1.7"/>
    <n v="0.63"/>
    <n v="0.9"/>
    <x v="3713"/>
    <n v="3.6000000000000002E-4"/>
    <n v="0"/>
    <n v="6.8112000000000001E-5"/>
    <n v="6.8112000000000001E-5"/>
    <n v="0"/>
    <n v="0.3620821638173003"/>
    <n v="0.6379178361826997"/>
    <x v="0"/>
    <x v="0"/>
    <m/>
    <m/>
    <m/>
    <m/>
    <m/>
    <m/>
    <m/>
    <m/>
    <n v="3.9100000000000002E-4"/>
    <m/>
    <m/>
    <m/>
    <m/>
    <m/>
    <m/>
    <m/>
    <m/>
    <m/>
    <s v="561340"/>
    <s v="6362014"/>
    <n v="0"/>
    <n v="3.9100000000000002E-4"/>
    <n v="0"/>
  </r>
  <r>
    <n v="1677"/>
    <x v="828"/>
    <s v=""/>
    <x v="1872"/>
    <n v="2018"/>
    <n v="51227611"/>
    <x v="437"/>
    <x v="826"/>
    <x v="809"/>
    <n v="6900"/>
    <s v="Skjern"/>
    <n v="760"/>
    <m/>
    <x v="18"/>
    <m/>
    <s v="VA"/>
    <s v="Vandkraftværk"/>
    <n v="910200"/>
    <n v="910002"/>
    <x v="965"/>
    <x v="13"/>
    <s v="vkt"/>
    <d v="1986-12-19T00:00:00"/>
    <m/>
    <n v="2E-3"/>
    <n v="2E-3"/>
    <n v="0"/>
    <x v="21"/>
    <n v="0"/>
    <n v="0"/>
    <n v="0"/>
    <n v="0"/>
    <n v="0"/>
    <n v="1"/>
    <n v="0"/>
    <x v="0"/>
    <x v="0"/>
    <m/>
    <m/>
    <m/>
    <m/>
    <m/>
    <m/>
    <m/>
    <m/>
    <m/>
    <m/>
    <m/>
    <m/>
    <m/>
    <m/>
    <m/>
    <m/>
    <n v="0"/>
    <m/>
    <s v="467488,67"/>
    <s v="6206965,49"/>
    <n v="0"/>
    <n v="0"/>
    <n v="0"/>
  </r>
  <r>
    <n v="1701"/>
    <x v="829"/>
    <s v=""/>
    <x v="1873"/>
    <n v="2018"/>
    <n v="10007127"/>
    <x v="438"/>
    <x v="827"/>
    <x v="810"/>
    <n v="4400"/>
    <s v="Kalundborg"/>
    <n v="326"/>
    <n v="888"/>
    <x v="275"/>
    <m/>
    <s v="ER"/>
    <s v="Erhvervsværk"/>
    <n v="201400"/>
    <n v="200010"/>
    <x v="966"/>
    <x v="1"/>
    <s v="pev"/>
    <d v="2013-04-01T00:00:00"/>
    <m/>
    <n v="7.1"/>
    <n v="3.1"/>
    <n v="3.4"/>
    <x v="3714"/>
    <n v="9.6156000000000006"/>
    <n v="9.6156000000000006"/>
    <n v="50.5548"/>
    <n v="50.5548"/>
    <n v="3.5662781920232652E-2"/>
    <n v="0.96433721807976736"/>
    <n v="0"/>
    <x v="0"/>
    <x v="0"/>
    <m/>
    <m/>
    <m/>
    <m/>
    <m/>
    <m/>
    <m/>
    <m/>
    <n v="134.81281440000001"/>
    <m/>
    <m/>
    <m/>
    <m/>
    <m/>
    <m/>
    <m/>
    <m/>
    <m/>
    <s v="633420,74"/>
    <s v="6171525,27"/>
    <n v="0"/>
    <n v="134.81281440000001"/>
    <n v="0"/>
  </r>
  <r>
    <n v="1714"/>
    <x v="830"/>
    <s v=""/>
    <x v="1874"/>
    <n v="2018"/>
    <n v="18445042"/>
    <x v="439"/>
    <x v="828"/>
    <x v="811"/>
    <n v="4684"/>
    <s v="Holmegaard"/>
    <n v="370"/>
    <n v="44"/>
    <x v="24"/>
    <n v="12"/>
    <s v="ER"/>
    <s v="Erhvervsværk"/>
    <n v="231300"/>
    <n v="230010"/>
    <x v="912"/>
    <x v="6"/>
    <s v="pvp"/>
    <d v="2014-03-04T00:00:00"/>
    <m/>
    <n v="2"/>
    <n v="0"/>
    <n v="2"/>
    <x v="3715"/>
    <n v="58.331879999999998"/>
    <n v="43.611840000000001"/>
    <n v="0"/>
    <n v="0"/>
    <n v="0.74765017002709333"/>
    <n v="0"/>
    <n v="0.25234982997290667"/>
    <x v="0"/>
    <x v="0"/>
    <m/>
    <m/>
    <m/>
    <m/>
    <m/>
    <m/>
    <m/>
    <m/>
    <m/>
    <m/>
    <m/>
    <m/>
    <m/>
    <m/>
    <n v="58.331879999999998"/>
    <m/>
    <m/>
    <m/>
    <s v="678873,77"/>
    <s v="6130291,58"/>
    <n v="0"/>
    <n v="58.331879999999998"/>
    <n v="0"/>
  </r>
  <r>
    <n v="1726"/>
    <x v="831"/>
    <s v=""/>
    <x v="1875"/>
    <n v="2018"/>
    <n v="27210538"/>
    <x v="440"/>
    <x v="829"/>
    <x v="812"/>
    <n v="6851"/>
    <s v="Janderup Vestj"/>
    <n v="573"/>
    <m/>
    <x v="18"/>
    <n v="1"/>
    <s v="LO"/>
    <s v="Lokalt værk"/>
    <n v="352200"/>
    <n v="350020"/>
    <x v="967"/>
    <x v="7"/>
    <s v="kvt"/>
    <d v="2012-01-01T00:00:00"/>
    <d v="2019-10-13T00:00:00"/>
    <n v="18.5"/>
    <n v="4"/>
    <n v="12"/>
    <x v="3488"/>
    <n v="0"/>
    <n v="0"/>
    <n v="1.5890399999999999E-2"/>
    <n v="1.5890399999999999E-2"/>
    <n v="0"/>
    <n v="1"/>
    <n v="0"/>
    <x v="0"/>
    <x v="0"/>
    <m/>
    <m/>
    <m/>
    <m/>
    <m/>
    <m/>
    <n v="7.9200000000000007E-2"/>
    <m/>
    <m/>
    <m/>
    <m/>
    <m/>
    <m/>
    <m/>
    <m/>
    <m/>
    <m/>
    <m/>
    <s v="460599,14"/>
    <s v="6169855,96"/>
    <n v="7.9200000000000007E-2"/>
    <n v="0"/>
    <n v="0"/>
  </r>
  <r>
    <n v="1728"/>
    <x v="832"/>
    <s v=""/>
    <x v="1876"/>
    <n v="2018"/>
    <n v="27496636"/>
    <x v="441"/>
    <x v="830"/>
    <x v="813"/>
    <n v="4760"/>
    <s v="Vordingborg"/>
    <n v="390"/>
    <m/>
    <x v="18"/>
    <m/>
    <s v="ER"/>
    <s v="Erhvervsværk"/>
    <n v="11300"/>
    <n v="10000"/>
    <x v="968"/>
    <x v="0"/>
    <s v="pvp"/>
    <d v="2012-01-01T00:00:00"/>
    <m/>
    <n v="5.45"/>
    <n v="0"/>
    <n v="0"/>
    <x v="21"/>
    <n v="0"/>
    <n v="0"/>
    <n v="0"/>
    <n v="0"/>
    <n v="0"/>
    <n v="0"/>
    <n v="1"/>
    <x v="0"/>
    <x v="0"/>
    <m/>
    <m/>
    <m/>
    <m/>
    <m/>
    <m/>
    <n v="0"/>
    <m/>
    <m/>
    <m/>
    <m/>
    <m/>
    <m/>
    <m/>
    <m/>
    <m/>
    <m/>
    <m/>
    <s v="684433,93"/>
    <s v="6097989,96"/>
    <n v="0"/>
    <n v="0"/>
    <n v="0"/>
  </r>
  <r>
    <n v="1728"/>
    <x v="832"/>
    <s v=""/>
    <x v="1877"/>
    <n v="2018"/>
    <n v="27496636"/>
    <x v="441"/>
    <x v="830"/>
    <x v="813"/>
    <n v="4760"/>
    <s v="Vordingborg"/>
    <n v="390"/>
    <m/>
    <x v="18"/>
    <m/>
    <s v="ER"/>
    <s v="Erhvervsværk"/>
    <n v="11300"/>
    <n v="10000"/>
    <x v="57"/>
    <x v="2"/>
    <s v="pvp"/>
    <d v="2010-11-01T00:00:00"/>
    <m/>
    <n v="10"/>
    <n v="0"/>
    <n v="10"/>
    <x v="21"/>
    <n v="0"/>
    <n v="0"/>
    <n v="0"/>
    <n v="0"/>
    <n v="0"/>
    <n v="0"/>
    <n v="1"/>
    <x v="0"/>
    <x v="0"/>
    <m/>
    <m/>
    <m/>
    <m/>
    <m/>
    <m/>
    <m/>
    <m/>
    <m/>
    <m/>
    <m/>
    <m/>
    <m/>
    <m/>
    <m/>
    <m/>
    <m/>
    <n v="0"/>
    <s v="684433,93"/>
    <s v="6097989,96"/>
    <n v="0"/>
    <n v="0"/>
    <n v="0"/>
  </r>
  <r>
    <n v="1728"/>
    <x v="832"/>
    <s v=""/>
    <x v="1878"/>
    <n v="2018"/>
    <n v="27496636"/>
    <x v="441"/>
    <x v="830"/>
    <x v="813"/>
    <n v="4760"/>
    <s v="Vordingborg"/>
    <n v="390"/>
    <m/>
    <x v="18"/>
    <m/>
    <s v="ER"/>
    <s v="Erhvervsværk"/>
    <n v="11300"/>
    <n v="10000"/>
    <x v="969"/>
    <x v="0"/>
    <s v="pvp"/>
    <d v="2012-01-01T00:00:00"/>
    <m/>
    <n v="9.4"/>
    <n v="0"/>
    <n v="0"/>
    <x v="21"/>
    <n v="0"/>
    <n v="0"/>
    <n v="0"/>
    <n v="0"/>
    <n v="0"/>
    <n v="0"/>
    <n v="1"/>
    <x v="0"/>
    <x v="0"/>
    <m/>
    <m/>
    <m/>
    <m/>
    <m/>
    <m/>
    <n v="0"/>
    <m/>
    <m/>
    <m/>
    <m/>
    <m/>
    <m/>
    <m/>
    <m/>
    <m/>
    <m/>
    <m/>
    <s v="684433,93"/>
    <s v="6097989,96"/>
    <n v="0"/>
    <n v="0"/>
    <n v="0"/>
  </r>
  <r>
    <n v="1728"/>
    <x v="832"/>
    <s v=""/>
    <x v="1879"/>
    <n v="2018"/>
    <n v="27496636"/>
    <x v="441"/>
    <x v="830"/>
    <x v="813"/>
    <n v="4760"/>
    <s v="Vordingborg"/>
    <n v="390"/>
    <m/>
    <x v="18"/>
    <m/>
    <s v="ER"/>
    <s v="Erhvervsværk"/>
    <n v="11300"/>
    <n v="10000"/>
    <x v="970"/>
    <x v="1"/>
    <s v="pev"/>
    <d v="2012-01-01T00:00:00"/>
    <m/>
    <n v="15.54"/>
    <n v="6.06"/>
    <n v="6.04"/>
    <x v="21"/>
    <n v="0"/>
    <n v="0"/>
    <n v="0"/>
    <n v="0"/>
    <n v="0"/>
    <n v="0"/>
    <n v="1"/>
    <x v="0"/>
    <x v="0"/>
    <m/>
    <m/>
    <m/>
    <m/>
    <m/>
    <m/>
    <n v="0"/>
    <m/>
    <m/>
    <m/>
    <m/>
    <m/>
    <m/>
    <m/>
    <m/>
    <m/>
    <m/>
    <m/>
    <s v="684433,93"/>
    <s v="6097989,96"/>
    <n v="0"/>
    <n v="0"/>
    <n v="0"/>
  </r>
  <r>
    <n v="1739"/>
    <x v="833"/>
    <s v=""/>
    <x v="1880"/>
    <n v="2018"/>
    <n v="41853816"/>
    <x v="442"/>
    <x v="831"/>
    <x v="814"/>
    <n v="3600"/>
    <s v="Frederikssund"/>
    <n v="250"/>
    <n v="12"/>
    <x v="302"/>
    <n v="1"/>
    <s v="ER"/>
    <s v="Erhvervsværk"/>
    <n v="205900"/>
    <n v="200020"/>
    <x v="912"/>
    <x v="6"/>
    <s v="pvp"/>
    <d v="2014-07-01T00:00:00"/>
    <m/>
    <n v="12.6"/>
    <n v="0"/>
    <n v="12.6"/>
    <x v="3716"/>
    <n v="109.54044"/>
    <n v="109.54044"/>
    <n v="0"/>
    <n v="0"/>
    <n v="1"/>
    <n v="0"/>
    <n v="0"/>
    <x v="0"/>
    <x v="0"/>
    <m/>
    <m/>
    <m/>
    <m/>
    <m/>
    <m/>
    <m/>
    <m/>
    <m/>
    <m/>
    <m/>
    <m/>
    <m/>
    <m/>
    <n v="109.54044"/>
    <m/>
    <m/>
    <m/>
    <s v="691245,68"/>
    <s v="6193878,29"/>
    <n v="0"/>
    <n v="109.54044"/>
    <n v="0"/>
  </r>
  <r>
    <n v="1750"/>
    <x v="834"/>
    <s v=""/>
    <x v="1881"/>
    <n v="2018"/>
    <n v="83031212"/>
    <x v="443"/>
    <x v="832"/>
    <x v="815"/>
    <n v="6900"/>
    <s v="Skjern"/>
    <n v="760"/>
    <n v="183"/>
    <x v="150"/>
    <n v="17"/>
    <s v="ER"/>
    <s v="Erhvervsværk"/>
    <n v="171200"/>
    <n v="170000"/>
    <x v="971"/>
    <x v="6"/>
    <s v="pvp"/>
    <d v="2013-01-01T00:00:00"/>
    <m/>
    <n v="4.5"/>
    <n v="0"/>
    <n v="4.5"/>
    <x v="3717"/>
    <n v="85.342680000000001"/>
    <n v="85.342680000000001"/>
    <n v="0"/>
    <n v="0"/>
    <n v="1"/>
    <n v="0"/>
    <n v="0"/>
    <x v="0"/>
    <x v="0"/>
    <m/>
    <m/>
    <m/>
    <m/>
    <m/>
    <m/>
    <m/>
    <m/>
    <m/>
    <m/>
    <m/>
    <m/>
    <m/>
    <m/>
    <n v="85.342679999999987"/>
    <m/>
    <m/>
    <m/>
    <s v="468765,07"/>
    <s v="6199008,99"/>
    <n v="0"/>
    <n v="85.342679999999987"/>
    <n v="0"/>
  </r>
  <r>
    <n v="1750"/>
    <x v="834"/>
    <s v=""/>
    <x v="1882"/>
    <n v="2018"/>
    <n v="83031212"/>
    <x v="443"/>
    <x v="832"/>
    <x v="815"/>
    <n v="6900"/>
    <s v="Skjern"/>
    <n v="760"/>
    <n v="183"/>
    <x v="150"/>
    <n v="17"/>
    <s v="ER"/>
    <s v="Erhvervsværk"/>
    <n v="171200"/>
    <n v="170000"/>
    <x v="972"/>
    <x v="15"/>
    <s v="pvp"/>
    <d v="2015-11-05T00:00:00"/>
    <m/>
    <n v="17"/>
    <n v="0"/>
    <n v="19"/>
    <x v="3718"/>
    <n v="283.428"/>
    <n v="0"/>
    <n v="0"/>
    <n v="0"/>
    <n v="0"/>
    <n v="0"/>
    <n v="1"/>
    <x v="0"/>
    <x v="0"/>
    <m/>
    <m/>
    <m/>
    <m/>
    <m/>
    <m/>
    <m/>
    <m/>
    <m/>
    <m/>
    <n v="320.85000000000002"/>
    <m/>
    <m/>
    <m/>
    <m/>
    <m/>
    <m/>
    <m/>
    <s v="468765,07"/>
    <s v="6199008,99"/>
    <n v="0"/>
    <n v="320.85000000000002"/>
    <n v="0"/>
  </r>
  <r>
    <n v="1750"/>
    <x v="834"/>
    <s v=""/>
    <x v="1883"/>
    <n v="2018"/>
    <n v="83031212"/>
    <x v="443"/>
    <x v="832"/>
    <x v="815"/>
    <n v="6900"/>
    <s v="Skjern"/>
    <n v="760"/>
    <n v="183"/>
    <x v="150"/>
    <n v="17"/>
    <s v="ER"/>
    <s v="Erhvervsværk"/>
    <n v="171200"/>
    <n v="170000"/>
    <x v="973"/>
    <x v="6"/>
    <s v="pvp"/>
    <d v="2016-10-01T00:00:00"/>
    <m/>
    <n v="17"/>
    <n v="0"/>
    <n v="3"/>
    <x v="3719"/>
    <n v="85.305599999999998"/>
    <n v="85.305599999999998"/>
    <n v="0"/>
    <n v="0"/>
    <n v="1"/>
    <n v="0"/>
    <n v="0"/>
    <x v="0"/>
    <x v="0"/>
    <m/>
    <m/>
    <m/>
    <m/>
    <m/>
    <m/>
    <m/>
    <m/>
    <m/>
    <m/>
    <m/>
    <m/>
    <m/>
    <m/>
    <n v="85.305600000000013"/>
    <m/>
    <m/>
    <m/>
    <s v="468765,07"/>
    <s v="6199008,99"/>
    <n v="0"/>
    <n v="85.305600000000013"/>
    <n v="0"/>
  </r>
  <r>
    <n v="1759"/>
    <x v="835"/>
    <s v=""/>
    <x v="1884"/>
    <n v="2018"/>
    <n v="76343616"/>
    <x v="444"/>
    <x v="833"/>
    <x v="816"/>
    <n v="2650"/>
    <s v="Hvidovre"/>
    <n v="167"/>
    <n v="2"/>
    <x v="5"/>
    <n v="1"/>
    <s v="FJ"/>
    <s v="Fjernvarmeværk"/>
    <n v="353000"/>
    <n v="350030"/>
    <x v="974"/>
    <x v="0"/>
    <s v="fvv"/>
    <d v="2012-01-01T00:00:00"/>
    <m/>
    <n v="6"/>
    <n v="0"/>
    <n v="6"/>
    <x v="3720"/>
    <n v="5.8209999999999997"/>
    <n v="5.8209999999999997"/>
    <n v="0"/>
    <n v="0"/>
    <n v="1"/>
    <n v="0"/>
    <n v="0"/>
    <x v="0"/>
    <x v="0"/>
    <m/>
    <m/>
    <m/>
    <n v="7.9200959999999991"/>
    <m/>
    <n v="0"/>
    <m/>
    <m/>
    <m/>
    <m/>
    <m/>
    <m/>
    <m/>
    <m/>
    <m/>
    <m/>
    <m/>
    <m/>
    <s v="718493,7"/>
    <s v="6172103,8"/>
    <n v="7.9200959999999991"/>
    <n v="0"/>
    <n v="0"/>
  </r>
  <r>
    <n v="1759"/>
    <x v="835"/>
    <s v=""/>
    <x v="1885"/>
    <n v="2018"/>
    <n v="76343616"/>
    <x v="444"/>
    <x v="833"/>
    <x v="816"/>
    <n v="2650"/>
    <s v="Hvidovre"/>
    <n v="167"/>
    <n v="2"/>
    <x v="5"/>
    <n v="1"/>
    <s v="FJ"/>
    <s v="Fjernvarmeværk"/>
    <n v="353000"/>
    <n v="350030"/>
    <x v="974"/>
    <x v="0"/>
    <s v="fvv"/>
    <d v="2012-01-01T00:00:00"/>
    <m/>
    <n v="6"/>
    <n v="0"/>
    <n v="6"/>
    <x v="21"/>
    <n v="0"/>
    <n v="0"/>
    <n v="0"/>
    <n v="0"/>
    <n v="1"/>
    <n v="0"/>
    <n v="0"/>
    <x v="0"/>
    <x v="0"/>
    <m/>
    <m/>
    <m/>
    <n v="0"/>
    <m/>
    <n v="0"/>
    <m/>
    <m/>
    <m/>
    <m/>
    <m/>
    <m/>
    <m/>
    <m/>
    <m/>
    <m/>
    <m/>
    <m/>
    <s v="718493,7"/>
    <s v="6172103,8"/>
    <n v="0"/>
    <n v="0"/>
    <n v="0"/>
  </r>
  <r>
    <n v="1759"/>
    <x v="835"/>
    <s v=""/>
    <x v="1886"/>
    <n v="2018"/>
    <n v="76343616"/>
    <x v="444"/>
    <x v="833"/>
    <x v="816"/>
    <n v="2650"/>
    <s v="Hvidovre"/>
    <n v="167"/>
    <n v="2"/>
    <x v="5"/>
    <n v="1"/>
    <s v="FJ"/>
    <s v="Fjernvarmeværk"/>
    <n v="353000"/>
    <n v="350030"/>
    <x v="975"/>
    <x v="0"/>
    <s v="fvv"/>
    <d v="2012-01-01T00:00:00"/>
    <m/>
    <n v="6"/>
    <n v="0"/>
    <n v="6"/>
    <x v="21"/>
    <n v="0"/>
    <n v="0"/>
    <n v="0"/>
    <n v="0"/>
    <n v="1"/>
    <n v="0"/>
    <n v="0"/>
    <x v="0"/>
    <x v="0"/>
    <m/>
    <m/>
    <m/>
    <n v="0"/>
    <m/>
    <n v="0"/>
    <m/>
    <m/>
    <m/>
    <m/>
    <m/>
    <m/>
    <m/>
    <m/>
    <m/>
    <m/>
    <m/>
    <m/>
    <s v="718493,7"/>
    <s v="6172103,8"/>
    <n v="0"/>
    <n v="0"/>
    <n v="0"/>
  </r>
  <r>
    <n v="1759"/>
    <x v="835"/>
    <s v=""/>
    <x v="1887"/>
    <n v="2018"/>
    <n v="76343616"/>
    <x v="444"/>
    <x v="833"/>
    <x v="816"/>
    <n v="2650"/>
    <s v="Hvidovre"/>
    <n v="167"/>
    <n v="2"/>
    <x v="5"/>
    <n v="1"/>
    <s v="FJ"/>
    <s v="Fjernvarmeværk"/>
    <n v="353000"/>
    <n v="350030"/>
    <x v="975"/>
    <x v="0"/>
    <s v="fvv"/>
    <d v="2012-01-01T00:00:00"/>
    <m/>
    <n v="6"/>
    <n v="0"/>
    <n v="6"/>
    <x v="21"/>
    <n v="0"/>
    <n v="0"/>
    <n v="0"/>
    <n v="0"/>
    <n v="1"/>
    <n v="0"/>
    <n v="0"/>
    <x v="0"/>
    <x v="0"/>
    <m/>
    <m/>
    <m/>
    <n v="0"/>
    <m/>
    <n v="0"/>
    <m/>
    <m/>
    <m/>
    <m/>
    <m/>
    <m/>
    <m/>
    <m/>
    <m/>
    <m/>
    <m/>
    <m/>
    <s v="718493,7"/>
    <s v="6172103,8"/>
    <n v="0"/>
    <n v="0"/>
    <n v="0"/>
  </r>
  <r>
    <n v="1759"/>
    <x v="835"/>
    <s v=""/>
    <x v="1888"/>
    <n v="2018"/>
    <n v="76343616"/>
    <x v="444"/>
    <x v="833"/>
    <x v="816"/>
    <n v="2650"/>
    <s v="Hvidovre"/>
    <n v="167"/>
    <n v="2"/>
    <x v="5"/>
    <n v="1"/>
    <s v="FJ"/>
    <s v="Fjernvarmeværk"/>
    <n v="353000"/>
    <n v="350030"/>
    <x v="975"/>
    <x v="0"/>
    <s v="fvv"/>
    <d v="2012-01-01T00:00:00"/>
    <m/>
    <n v="6"/>
    <n v="0"/>
    <n v="6"/>
    <x v="21"/>
    <n v="0"/>
    <n v="0"/>
    <n v="0"/>
    <n v="0"/>
    <n v="1"/>
    <n v="0"/>
    <n v="0"/>
    <x v="0"/>
    <x v="0"/>
    <m/>
    <m/>
    <m/>
    <n v="0"/>
    <m/>
    <n v="0"/>
    <m/>
    <m/>
    <m/>
    <m/>
    <m/>
    <m/>
    <m/>
    <m/>
    <m/>
    <m/>
    <m/>
    <m/>
    <s v="718493,7"/>
    <s v="6172103,8"/>
    <n v="0"/>
    <n v="0"/>
    <n v="0"/>
  </r>
  <r>
    <n v="1759"/>
    <x v="835"/>
    <s v=""/>
    <x v="1889"/>
    <n v="2018"/>
    <n v="76343616"/>
    <x v="444"/>
    <x v="833"/>
    <x v="816"/>
    <n v="2650"/>
    <s v="Hvidovre"/>
    <n v="167"/>
    <n v="2"/>
    <x v="5"/>
    <n v="1"/>
    <s v="FJ"/>
    <s v="Fjernvarmeværk"/>
    <n v="353000"/>
    <n v="350030"/>
    <x v="975"/>
    <x v="0"/>
    <s v="fvv"/>
    <d v="2012-01-01T00:00:00"/>
    <m/>
    <n v="6"/>
    <n v="0"/>
    <n v="6"/>
    <x v="21"/>
    <n v="0"/>
    <n v="0"/>
    <n v="0"/>
    <n v="0"/>
    <n v="1"/>
    <n v="0"/>
    <n v="0"/>
    <x v="0"/>
    <x v="0"/>
    <m/>
    <m/>
    <m/>
    <n v="0"/>
    <m/>
    <n v="0"/>
    <m/>
    <m/>
    <m/>
    <m/>
    <m/>
    <m/>
    <m/>
    <m/>
    <m/>
    <m/>
    <m/>
    <m/>
    <s v="718493,7"/>
    <s v="6172103,8"/>
    <n v="0"/>
    <n v="0"/>
    <n v="0"/>
  </r>
  <r>
    <n v="1760"/>
    <x v="836"/>
    <s v=""/>
    <x v="1890"/>
    <n v="2018"/>
    <n v="26089263"/>
    <x v="445"/>
    <x v="834"/>
    <x v="817"/>
    <n v="2400"/>
    <s v="København NV"/>
    <n v="101"/>
    <n v="2"/>
    <x v="5"/>
    <n v="1"/>
    <s v="FJ"/>
    <s v="Fjernvarmeværk"/>
    <n v="353000"/>
    <n v="350030"/>
    <x v="13"/>
    <x v="0"/>
    <s v="fvv"/>
    <d v="1968-12-31T00:00:00"/>
    <d v="2018-03-12T00:00:00"/>
    <n v="65"/>
    <n v="0"/>
    <n v="55"/>
    <x v="3721"/>
    <n v="7.9"/>
    <n v="7.9"/>
    <n v="0"/>
    <n v="0"/>
    <n v="1"/>
    <n v="0"/>
    <n v="0"/>
    <x v="0"/>
    <x v="0"/>
    <m/>
    <m/>
    <m/>
    <n v="8.1966537000000006"/>
    <m/>
    <m/>
    <m/>
    <m/>
    <m/>
    <m/>
    <m/>
    <m/>
    <m/>
    <m/>
    <m/>
    <m/>
    <m/>
    <m/>
    <s v="722356,49"/>
    <s v="6179177,68"/>
    <n v="8.1966537000000006"/>
    <n v="0"/>
    <n v="0"/>
  </r>
  <r>
    <n v="1760"/>
    <x v="836"/>
    <s v=""/>
    <x v="2909"/>
    <n v="2018"/>
    <n v="26089263"/>
    <x v="445"/>
    <x v="834"/>
    <x v="817"/>
    <n v="2400"/>
    <s v="København NV"/>
    <n v="101"/>
    <n v="2"/>
    <x v="5"/>
    <n v="1"/>
    <s v="FJ"/>
    <s v="Fjernvarmeværk"/>
    <n v="353000"/>
    <n v="350030"/>
    <x v="13"/>
    <x v="0"/>
    <s v="fvv"/>
    <d v="2018-10-08T00:00:00"/>
    <m/>
    <n v="23.8"/>
    <n v="0"/>
    <n v="24.3"/>
    <x v="3722"/>
    <n v="23.1"/>
    <n v="23.1"/>
    <n v="0"/>
    <n v="0"/>
    <n v="1"/>
    <n v="0"/>
    <n v="0"/>
    <x v="0"/>
    <x v="0"/>
    <m/>
    <m/>
    <m/>
    <n v="1.14507801"/>
    <m/>
    <m/>
    <n v="21.710937600000001"/>
    <m/>
    <m/>
    <m/>
    <m/>
    <m/>
    <m/>
    <m/>
    <m/>
    <m/>
    <m/>
    <m/>
    <s v="722356,49"/>
    <s v="6179177,68"/>
    <n v="22.85601561"/>
    <n v="0"/>
    <n v="0"/>
  </r>
  <r>
    <n v="1760"/>
    <x v="836"/>
    <s v=""/>
    <x v="2910"/>
    <n v="2018"/>
    <n v="26089263"/>
    <x v="445"/>
    <x v="834"/>
    <x v="817"/>
    <n v="2400"/>
    <s v="København NV"/>
    <n v="101"/>
    <n v="2"/>
    <x v="5"/>
    <n v="1"/>
    <s v="FJ"/>
    <s v="Fjernvarmeværk"/>
    <n v="353000"/>
    <n v="350030"/>
    <x v="16"/>
    <x v="0"/>
    <s v="fvv"/>
    <d v="2018-10-08T00:00:00"/>
    <m/>
    <n v="23.8"/>
    <n v="0"/>
    <n v="24.3"/>
    <x v="3723"/>
    <n v="34.6"/>
    <n v="34.6"/>
    <n v="0"/>
    <n v="0"/>
    <n v="1"/>
    <n v="0"/>
    <n v="0"/>
    <x v="0"/>
    <x v="0"/>
    <m/>
    <m/>
    <m/>
    <n v="3.1488120800000003"/>
    <m/>
    <m/>
    <n v="31.360269599999999"/>
    <m/>
    <m/>
    <m/>
    <m/>
    <m/>
    <m/>
    <m/>
    <m/>
    <m/>
    <m/>
    <m/>
    <s v="722356,49"/>
    <s v="6179177,68"/>
    <n v="34.509081680000001"/>
    <n v="0"/>
    <n v="0"/>
  </r>
  <r>
    <n v="1760"/>
    <x v="836"/>
    <s v=""/>
    <x v="2911"/>
    <n v="2018"/>
    <n v="26089263"/>
    <x v="445"/>
    <x v="834"/>
    <x v="817"/>
    <n v="2400"/>
    <s v="København NV"/>
    <n v="101"/>
    <n v="2"/>
    <x v="5"/>
    <n v="1"/>
    <s v="FJ"/>
    <s v="Fjernvarmeværk"/>
    <n v="353000"/>
    <n v="350030"/>
    <x v="76"/>
    <x v="0"/>
    <s v="fvv"/>
    <d v="2018-10-02T00:00:00"/>
    <m/>
    <n v="23.8"/>
    <n v="0"/>
    <n v="24.3"/>
    <x v="3724"/>
    <n v="51.482999999999997"/>
    <n v="51.482999999999997"/>
    <n v="0"/>
    <n v="0"/>
    <n v="1"/>
    <n v="0"/>
    <n v="0"/>
    <x v="0"/>
    <x v="0"/>
    <m/>
    <m/>
    <m/>
    <n v="11.164142930000001"/>
    <m/>
    <m/>
    <n v="39.803385599999999"/>
    <m/>
    <m/>
    <m/>
    <m/>
    <m/>
    <m/>
    <m/>
    <m/>
    <m/>
    <m/>
    <m/>
    <s v="722356,49"/>
    <s v="6179177,68"/>
    <n v="50.967528529999996"/>
    <n v="0"/>
    <n v="0"/>
  </r>
  <r>
    <n v="1760"/>
    <x v="836"/>
    <s v=""/>
    <x v="2912"/>
    <n v="2018"/>
    <n v="26089263"/>
    <x v="445"/>
    <x v="834"/>
    <x v="817"/>
    <n v="2400"/>
    <s v="København NV"/>
    <n v="101"/>
    <n v="2"/>
    <x v="5"/>
    <n v="1"/>
    <s v="FJ"/>
    <s v="Fjernvarmeværk"/>
    <n v="353000"/>
    <n v="350030"/>
    <x v="4"/>
    <x v="0"/>
    <s v="fvv"/>
    <d v="2018-10-02T00:00:00"/>
    <m/>
    <n v="23.8"/>
    <n v="0"/>
    <n v="24.3"/>
    <x v="3725"/>
    <n v="41.110999999999997"/>
    <n v="41.110999999999997"/>
    <n v="0"/>
    <n v="0"/>
    <n v="1"/>
    <n v="0"/>
    <n v="0"/>
    <x v="0"/>
    <x v="0"/>
    <m/>
    <m/>
    <m/>
    <n v="13.16798461"/>
    <m/>
    <m/>
    <n v="27.741779999999999"/>
    <m/>
    <m/>
    <m/>
    <m/>
    <m/>
    <m/>
    <m/>
    <m/>
    <m/>
    <m/>
    <m/>
    <s v="722356,49"/>
    <s v="6179177,68"/>
    <n v="40.909764609999996"/>
    <n v="0"/>
    <n v="0"/>
  </r>
  <r>
    <n v="1760"/>
    <x v="837"/>
    <s v=""/>
    <x v="1891"/>
    <n v="2018"/>
    <n v="26089263"/>
    <x v="445"/>
    <x v="835"/>
    <x v="818"/>
    <n v="2100"/>
    <s v="København Ø"/>
    <n v="101"/>
    <n v="2"/>
    <x v="5"/>
    <n v="1"/>
    <s v="FJ"/>
    <s v="Fjernvarmeværk"/>
    <n v="353000"/>
    <n v="350030"/>
    <x v="13"/>
    <x v="0"/>
    <s v="fvv"/>
    <d v="1974-12-01T00:00:00"/>
    <m/>
    <n v="23"/>
    <n v="0"/>
    <n v="23"/>
    <x v="3726"/>
    <n v="17.591999999999999"/>
    <n v="17.591999999999999"/>
    <n v="0"/>
    <n v="0"/>
    <n v="1"/>
    <n v="0"/>
    <n v="0"/>
    <x v="0"/>
    <x v="0"/>
    <m/>
    <m/>
    <m/>
    <n v="18.97340063"/>
    <m/>
    <m/>
    <m/>
    <m/>
    <m/>
    <m/>
    <m/>
    <m/>
    <m/>
    <m/>
    <m/>
    <m/>
    <m/>
    <m/>
    <s v="724669,63"/>
    <s v="6178484,53"/>
    <n v="18.97340063"/>
    <n v="0"/>
    <n v="0"/>
  </r>
  <r>
    <n v="1760"/>
    <x v="837"/>
    <s v=""/>
    <x v="1892"/>
    <n v="2018"/>
    <n v="26089263"/>
    <x v="445"/>
    <x v="835"/>
    <x v="818"/>
    <n v="2100"/>
    <s v="København Ø"/>
    <n v="101"/>
    <n v="2"/>
    <x v="5"/>
    <n v="1"/>
    <s v="FJ"/>
    <s v="Fjernvarmeværk"/>
    <n v="353000"/>
    <n v="350030"/>
    <x v="16"/>
    <x v="0"/>
    <s v="fvv"/>
    <d v="1974-12-01T00:00:00"/>
    <m/>
    <n v="23"/>
    <n v="0"/>
    <n v="23"/>
    <x v="3727"/>
    <n v="12.073"/>
    <n v="12.073"/>
    <n v="0"/>
    <n v="0"/>
    <n v="1"/>
    <n v="0"/>
    <n v="0"/>
    <x v="0"/>
    <x v="0"/>
    <m/>
    <m/>
    <m/>
    <n v="13.020953479999999"/>
    <m/>
    <m/>
    <m/>
    <m/>
    <m/>
    <m/>
    <m/>
    <m/>
    <m/>
    <m/>
    <m/>
    <m/>
    <m/>
    <m/>
    <s v="724669,63"/>
    <s v="6178484,53"/>
    <n v="13.020953479999999"/>
    <n v="0"/>
    <n v="0"/>
  </r>
  <r>
    <n v="1760"/>
    <x v="837"/>
    <s v=""/>
    <x v="1893"/>
    <n v="2018"/>
    <n v="26089263"/>
    <x v="445"/>
    <x v="835"/>
    <x v="818"/>
    <n v="2100"/>
    <s v="København Ø"/>
    <n v="101"/>
    <n v="2"/>
    <x v="5"/>
    <n v="1"/>
    <s v="FJ"/>
    <s v="Fjernvarmeværk"/>
    <n v="353000"/>
    <n v="350030"/>
    <x v="76"/>
    <x v="0"/>
    <s v="fvv"/>
    <d v="1974-12-01T00:00:00"/>
    <m/>
    <n v="23"/>
    <n v="0"/>
    <n v="23"/>
    <x v="3728"/>
    <n v="4.8289999999999997"/>
    <n v="4.8289999999999997"/>
    <n v="0"/>
    <n v="0"/>
    <n v="1"/>
    <n v="0"/>
    <n v="0"/>
    <x v="0"/>
    <x v="0"/>
    <m/>
    <m/>
    <m/>
    <n v="5.2083598700000007"/>
    <m/>
    <m/>
    <m/>
    <m/>
    <m/>
    <m/>
    <m/>
    <m/>
    <m/>
    <m/>
    <m/>
    <m/>
    <m/>
    <m/>
    <s v="724669,63"/>
    <s v="6178484,53"/>
    <n v="5.2083598700000007"/>
    <n v="0"/>
    <n v="0"/>
  </r>
  <r>
    <n v="1760"/>
    <x v="838"/>
    <s v=""/>
    <x v="1894"/>
    <n v="2018"/>
    <n v="26089263"/>
    <x v="445"/>
    <x v="836"/>
    <x v="819"/>
    <n v="2300"/>
    <s v="København S"/>
    <n v="101"/>
    <n v="2"/>
    <x v="5"/>
    <n v="1"/>
    <s v="FJ"/>
    <s v="Fjernvarmeværk"/>
    <n v="353000"/>
    <n v="350030"/>
    <x v="4"/>
    <x v="0"/>
    <s v="fvv"/>
    <d v="2013-10-15T00:00:00"/>
    <m/>
    <n v="19.7"/>
    <n v="0"/>
    <n v="18.2"/>
    <x v="3729"/>
    <n v="16.920000000000002"/>
    <n v="16.920000000000002"/>
    <n v="0"/>
    <n v="0"/>
    <n v="1"/>
    <n v="0"/>
    <n v="0"/>
    <x v="0"/>
    <x v="0"/>
    <m/>
    <m/>
    <m/>
    <n v="17.703243929999999"/>
    <m/>
    <m/>
    <m/>
    <m/>
    <m/>
    <m/>
    <m/>
    <m/>
    <m/>
    <m/>
    <m/>
    <m/>
    <m/>
    <m/>
    <s v="726416,12"/>
    <s v="6174055,28"/>
    <n v="17.703243929999999"/>
    <n v="0"/>
    <n v="0"/>
  </r>
  <r>
    <n v="1760"/>
    <x v="838"/>
    <s v=""/>
    <x v="1895"/>
    <n v="2018"/>
    <n v="26089263"/>
    <x v="445"/>
    <x v="836"/>
    <x v="819"/>
    <n v="2300"/>
    <s v="København S"/>
    <n v="101"/>
    <n v="2"/>
    <x v="5"/>
    <n v="1"/>
    <s v="FJ"/>
    <s v="Fjernvarmeværk"/>
    <n v="353000"/>
    <n v="350030"/>
    <x v="6"/>
    <x v="0"/>
    <s v="fvv"/>
    <d v="2013-10-15T00:00:00"/>
    <m/>
    <n v="19.7"/>
    <n v="0"/>
    <n v="18.2"/>
    <x v="3730"/>
    <n v="10.576000000000001"/>
    <n v="10.576000000000001"/>
    <n v="0"/>
    <n v="0"/>
    <n v="1"/>
    <n v="0"/>
    <n v="0"/>
    <x v="0"/>
    <x v="0"/>
    <m/>
    <m/>
    <m/>
    <n v="11.064496069999999"/>
    <m/>
    <m/>
    <m/>
    <m/>
    <m/>
    <m/>
    <m/>
    <m/>
    <m/>
    <m/>
    <m/>
    <m/>
    <m/>
    <m/>
    <s v="726416,12"/>
    <s v="6174055,28"/>
    <n v="11.064496069999999"/>
    <n v="0"/>
    <n v="0"/>
  </r>
  <r>
    <n v="1760"/>
    <x v="838"/>
    <s v=""/>
    <x v="1896"/>
    <n v="2018"/>
    <n v="26089263"/>
    <x v="445"/>
    <x v="836"/>
    <x v="819"/>
    <n v="2300"/>
    <s v="København S"/>
    <n v="101"/>
    <n v="2"/>
    <x v="5"/>
    <n v="1"/>
    <s v="FJ"/>
    <s v="Fjernvarmeværk"/>
    <n v="353000"/>
    <n v="350030"/>
    <x v="13"/>
    <x v="0"/>
    <s v="fvv"/>
    <d v="2013-10-15T00:00:00"/>
    <m/>
    <n v="19.7"/>
    <n v="0"/>
    <n v="19.399999999999999"/>
    <x v="3731"/>
    <n v="54.57"/>
    <n v="54.57"/>
    <n v="0"/>
    <n v="0"/>
    <n v="1"/>
    <n v="0"/>
    <n v="0"/>
    <x v="0"/>
    <x v="0"/>
    <m/>
    <m/>
    <m/>
    <m/>
    <m/>
    <m/>
    <n v="56.257285265999997"/>
    <m/>
    <m/>
    <m/>
    <m/>
    <m/>
    <m/>
    <m/>
    <m/>
    <m/>
    <m/>
    <m/>
    <s v="726416,12"/>
    <s v="6174055,28"/>
    <n v="56.257285265999997"/>
    <n v="0"/>
    <n v="0"/>
  </r>
  <r>
    <n v="1760"/>
    <x v="838"/>
    <s v=""/>
    <x v="1897"/>
    <n v="2018"/>
    <n v="26089263"/>
    <x v="445"/>
    <x v="836"/>
    <x v="819"/>
    <n v="2300"/>
    <s v="København S"/>
    <n v="101"/>
    <n v="2"/>
    <x v="5"/>
    <n v="1"/>
    <s v="FJ"/>
    <s v="Fjernvarmeværk"/>
    <n v="353000"/>
    <n v="350030"/>
    <x v="16"/>
    <x v="0"/>
    <s v="fvv"/>
    <d v="2013-10-15T00:00:00"/>
    <m/>
    <n v="19.7"/>
    <n v="0"/>
    <n v="18.2"/>
    <x v="3732"/>
    <n v="2.1150000000000002"/>
    <n v="2.1150000000000002"/>
    <n v="0"/>
    <n v="0"/>
    <n v="1"/>
    <n v="0"/>
    <n v="0"/>
    <x v="0"/>
    <x v="0"/>
    <m/>
    <m/>
    <m/>
    <n v="2.2128920400000003"/>
    <m/>
    <m/>
    <m/>
    <m/>
    <m/>
    <m/>
    <m/>
    <m/>
    <m/>
    <m/>
    <m/>
    <m/>
    <m/>
    <m/>
    <s v="726416,12"/>
    <s v="6174055,28"/>
    <n v="2.2128920400000003"/>
    <n v="0"/>
    <n v="0"/>
  </r>
  <r>
    <n v="1760"/>
    <x v="838"/>
    <s v=""/>
    <x v="1898"/>
    <n v="2018"/>
    <n v="26089263"/>
    <x v="445"/>
    <x v="836"/>
    <x v="819"/>
    <n v="2300"/>
    <s v="København S"/>
    <n v="101"/>
    <n v="2"/>
    <x v="5"/>
    <n v="1"/>
    <s v="FJ"/>
    <s v="Fjernvarmeværk"/>
    <n v="353000"/>
    <n v="350030"/>
    <x v="76"/>
    <x v="0"/>
    <s v="fvv"/>
    <d v="2013-10-15T00:00:00"/>
    <m/>
    <n v="19.7"/>
    <n v="0"/>
    <n v="18.2"/>
    <x v="3733"/>
    <n v="23.265999999999998"/>
    <n v="23.265999999999998"/>
    <n v="0"/>
    <n v="0"/>
    <n v="1"/>
    <n v="0"/>
    <n v="0"/>
    <x v="0"/>
    <x v="0"/>
    <m/>
    <m/>
    <m/>
    <n v="24.34195592"/>
    <m/>
    <m/>
    <m/>
    <m/>
    <m/>
    <m/>
    <m/>
    <m/>
    <m/>
    <m/>
    <m/>
    <m/>
    <m/>
    <m/>
    <s v="726416,12"/>
    <s v="6174055,28"/>
    <n v="24.34195592"/>
    <n v="0"/>
    <n v="0"/>
  </r>
  <r>
    <n v="1762"/>
    <x v="839"/>
    <s v=""/>
    <x v="1899"/>
    <n v="2018"/>
    <n v="26931460"/>
    <x v="446"/>
    <x v="837"/>
    <x v="820"/>
    <n v="9700"/>
    <s v="Brønderslev"/>
    <n v="810"/>
    <m/>
    <x v="18"/>
    <m/>
    <s v="ER"/>
    <s v="Erhvervsværk"/>
    <n v="352100"/>
    <n v="350020"/>
    <x v="296"/>
    <x v="1"/>
    <s v="kvt"/>
    <d v="2004-04-21T00:00:00"/>
    <m/>
    <n v="3.72"/>
    <n v="1.42"/>
    <n v="1.93"/>
    <x v="21"/>
    <n v="0"/>
    <n v="0"/>
    <n v="0"/>
    <n v="0"/>
    <n v="1"/>
    <n v="0"/>
    <n v="0"/>
    <x v="0"/>
    <x v="0"/>
    <m/>
    <m/>
    <m/>
    <m/>
    <m/>
    <m/>
    <m/>
    <m/>
    <n v="0"/>
    <m/>
    <m/>
    <m/>
    <m/>
    <m/>
    <m/>
    <m/>
    <m/>
    <m/>
    <s v="556176"/>
    <s v="6345651"/>
    <n v="0"/>
    <n v="0"/>
    <n v="0"/>
  </r>
  <r>
    <n v="1763"/>
    <x v="840"/>
    <s v=""/>
    <x v="1900"/>
    <n v="2018"/>
    <n v="11110022"/>
    <x v="447"/>
    <x v="838"/>
    <x v="821"/>
    <n v="9800"/>
    <s v="Hjørring"/>
    <n v="860"/>
    <m/>
    <x v="18"/>
    <m/>
    <s v="ER"/>
    <s v="Erhvervsværk"/>
    <n v="351100"/>
    <n v="350010"/>
    <x v="976"/>
    <x v="1"/>
    <s v="kvt"/>
    <d v="2004-05-01T00:00:00"/>
    <m/>
    <n v="5.66"/>
    <n v="2.1"/>
    <n v="3"/>
    <x v="3734"/>
    <n v="16.863119999999999"/>
    <n v="0"/>
    <n v="12.389180400000001"/>
    <n v="12.389180400000001"/>
    <n v="0.24499949890454925"/>
    <n v="0.7550005010954508"/>
    <n v="0"/>
    <x v="0"/>
    <x v="0"/>
    <m/>
    <m/>
    <m/>
    <m/>
    <m/>
    <m/>
    <m/>
    <m/>
    <n v="34.414601000000005"/>
    <m/>
    <m/>
    <m/>
    <m/>
    <m/>
    <m/>
    <m/>
    <m/>
    <m/>
    <s v="560895,35"/>
    <s v="6363824,36"/>
    <n v="0"/>
    <n v="34.414601000000005"/>
    <n v="0"/>
  </r>
  <r>
    <n v="1765"/>
    <x v="842"/>
    <s v=""/>
    <x v="1902"/>
    <n v="2018"/>
    <n v="13036101"/>
    <x v="449"/>
    <x v="840"/>
    <x v="823"/>
    <n v="6430"/>
    <s v="Nordborg"/>
    <n v="540"/>
    <m/>
    <x v="18"/>
    <m/>
    <s v="ER"/>
    <s v="Erhvervsværk"/>
    <n v="682040"/>
    <n v="680030"/>
    <x v="952"/>
    <x v="1"/>
    <s v="pev"/>
    <d v="2003-12-28T00:00:00"/>
    <m/>
    <n v="0.46"/>
    <n v="0.16"/>
    <n v="0.25"/>
    <x v="3735"/>
    <n v="0.32184000000000001"/>
    <n v="0"/>
    <n v="0.19428300000000001"/>
    <n v="0.19428300000000001"/>
    <n v="0"/>
    <n v="0.73488985869688772"/>
    <n v="0.26511014130311228"/>
    <x v="0"/>
    <x v="0"/>
    <m/>
    <m/>
    <m/>
    <m/>
    <m/>
    <m/>
    <m/>
    <m/>
    <n v="0.606993"/>
    <m/>
    <m/>
    <m/>
    <m/>
    <m/>
    <m/>
    <m/>
    <m/>
    <m/>
    <s v="548470"/>
    <s v="6102745"/>
    <n v="0"/>
    <n v="0.606993"/>
    <n v="0"/>
  </r>
  <r>
    <n v="1768"/>
    <x v="843"/>
    <s v=""/>
    <x v="1903"/>
    <n v="2018"/>
    <n v="27827853"/>
    <x v="450"/>
    <x v="841"/>
    <x v="824"/>
    <n v="8305"/>
    <s v="Samsø"/>
    <n v="741"/>
    <n v="447"/>
    <x v="303"/>
    <m/>
    <s v="FJ"/>
    <s v="Fjernvarmeværk"/>
    <n v="353000"/>
    <n v="350030"/>
    <x v="296"/>
    <x v="0"/>
    <s v="fvv"/>
    <d v="2004-04-01T00:00:00"/>
    <m/>
    <n v="3.8"/>
    <n v="0"/>
    <n v="3.6"/>
    <x v="3736"/>
    <n v="20.311199999999999"/>
    <n v="20.311199999999999"/>
    <n v="0"/>
    <n v="0"/>
    <n v="1"/>
    <n v="0"/>
    <n v="0"/>
    <x v="0"/>
    <x v="0"/>
    <m/>
    <m/>
    <m/>
    <n v="0.20983949999999998"/>
    <m/>
    <m/>
    <m/>
    <m/>
    <m/>
    <n v="23.5915"/>
    <m/>
    <m/>
    <m/>
    <m/>
    <m/>
    <m/>
    <m/>
    <m/>
    <s v="601710"/>
    <s v="6186444"/>
    <n v="0.20983949999999998"/>
    <n v="23.5915"/>
    <n v="0"/>
  </r>
  <r>
    <n v="1774"/>
    <x v="844"/>
    <s v=""/>
    <x v="1904"/>
    <n v="2018"/>
    <n v="11110023"/>
    <x v="451"/>
    <x v="842"/>
    <x v="825"/>
    <n v="9881"/>
    <s v="Bindslev"/>
    <n v="860"/>
    <m/>
    <x v="18"/>
    <m/>
    <s v="VA"/>
    <s v="Vandkraftværk"/>
    <n v="351100"/>
    <n v="350010"/>
    <x v="978"/>
    <x v="13"/>
    <s v="vkt"/>
    <d v="2003-12-22T00:00:00"/>
    <m/>
    <n v="0.09"/>
    <n v="0.09"/>
    <n v="0"/>
    <x v="3737"/>
    <n v="0"/>
    <n v="0"/>
    <n v="1.0178986320000001"/>
    <n v="1.0178986320000001"/>
    <n v="0"/>
    <n v="1"/>
    <n v="0"/>
    <x v="0"/>
    <x v="0"/>
    <m/>
    <m/>
    <m/>
    <m/>
    <m/>
    <m/>
    <m/>
    <m/>
    <m/>
    <m/>
    <m/>
    <m/>
    <m/>
    <m/>
    <m/>
    <m/>
    <n v="1.0178986320000001"/>
    <m/>
    <s v="574405,22"/>
    <s v="6378632,88"/>
    <n v="0"/>
    <n v="0"/>
    <n v="0"/>
  </r>
  <r>
    <n v="1785"/>
    <x v="845"/>
    <s v=""/>
    <x v="1905"/>
    <n v="2018"/>
    <n v="28599404"/>
    <x v="452"/>
    <x v="843"/>
    <x v="826"/>
    <n v="6700"/>
    <s v="Esbjerg"/>
    <n v="561"/>
    <m/>
    <x v="18"/>
    <n v="1"/>
    <s v="DC"/>
    <s v="Decentralt værk"/>
    <n v="351300"/>
    <n v="350010"/>
    <x v="979"/>
    <x v="7"/>
    <s v="kvt"/>
    <d v="2005-10-28T00:00:00"/>
    <m/>
    <n v="86.14"/>
    <n v="25"/>
    <n v="0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465974,29"/>
    <s v="6146249,31"/>
    <n v="0"/>
    <n v="0"/>
    <n v="0"/>
  </r>
  <r>
    <n v="1785"/>
    <x v="845"/>
    <s v=""/>
    <x v="1906"/>
    <n v="2018"/>
    <n v="28599404"/>
    <x v="452"/>
    <x v="843"/>
    <x v="826"/>
    <n v="6700"/>
    <s v="Esbjerg"/>
    <n v="561"/>
    <m/>
    <x v="18"/>
    <n v="1"/>
    <s v="DC"/>
    <s v="Decentralt værk"/>
    <n v="351300"/>
    <n v="350010"/>
    <x v="1"/>
    <x v="1"/>
    <s v="kvt"/>
    <d v="2010-01-01T00:00:00"/>
    <m/>
    <n v="5.4444439999999998"/>
    <n v="4.9000000000000004"/>
    <n v="0"/>
    <x v="21"/>
    <n v="0"/>
    <n v="0"/>
    <n v="0"/>
    <n v="0"/>
    <n v="1"/>
    <n v="0"/>
    <n v="0"/>
    <x v="0"/>
    <x v="0"/>
    <m/>
    <m/>
    <m/>
    <m/>
    <m/>
    <m/>
    <m/>
    <m/>
    <m/>
    <m/>
    <m/>
    <m/>
    <m/>
    <m/>
    <m/>
    <m/>
    <m/>
    <m/>
    <s v="465974,29"/>
    <s v="6146249,31"/>
    <n v="0"/>
    <n v="0"/>
    <n v="0"/>
  </r>
  <r>
    <n v="1787"/>
    <x v="846"/>
    <s v=""/>
    <x v="1907"/>
    <n v="2018"/>
    <n v="29839999"/>
    <x v="453"/>
    <x v="844"/>
    <x v="827"/>
    <n v="5260"/>
    <s v="Odense S"/>
    <n v="461"/>
    <n v="79"/>
    <x v="21"/>
    <n v="1"/>
    <s v="DC"/>
    <s v="Decentralt værk"/>
    <n v="351100"/>
    <n v="350010"/>
    <x v="14"/>
    <x v="1"/>
    <s v="kvt"/>
    <d v="2006-09-22T00:00:00"/>
    <m/>
    <n v="5.4"/>
    <n v="2"/>
    <n v="1.3"/>
    <x v="3738"/>
    <n v="4.3560000000000001E-2"/>
    <n v="4.3560000000000001E-2"/>
    <n v="6.6960000000000006E-2"/>
    <n v="6.6960000000000006E-2"/>
    <n v="0.11676781540177136"/>
    <n v="0.88323218459822861"/>
    <n v="0"/>
    <x v="0"/>
    <x v="0"/>
    <m/>
    <m/>
    <m/>
    <n v="0.186524"/>
    <m/>
    <m/>
    <m/>
    <m/>
    <m/>
    <m/>
    <m/>
    <m/>
    <m/>
    <m/>
    <m/>
    <m/>
    <m/>
    <m/>
    <s v="584861,6"/>
    <s v="6132450,22"/>
    <n v="0.186524"/>
    <n v="0"/>
    <n v="0"/>
  </r>
  <r>
    <n v="1787"/>
    <x v="846"/>
    <s v=""/>
    <x v="1908"/>
    <n v="2018"/>
    <n v="29839999"/>
    <x v="453"/>
    <x v="844"/>
    <x v="827"/>
    <n v="5260"/>
    <s v="Odense S"/>
    <n v="461"/>
    <n v="79"/>
    <x v="21"/>
    <n v="1"/>
    <s v="DC"/>
    <s v="Decentralt værk"/>
    <n v="351100"/>
    <n v="350010"/>
    <x v="15"/>
    <x v="1"/>
    <s v="kvt"/>
    <d v="2006-09-22T00:00:00"/>
    <m/>
    <n v="5.4"/>
    <n v="2"/>
    <n v="1.3"/>
    <x v="3739"/>
    <n v="7.2720000000000007E-2"/>
    <n v="7.2720000000000007E-2"/>
    <n v="0.1116"/>
    <n v="0.1116"/>
    <n v="0.11786749307901273"/>
    <n v="0.88213250692098732"/>
    <n v="0"/>
    <x v="0"/>
    <x v="0"/>
    <m/>
    <m/>
    <m/>
    <n v="0.30848200000000003"/>
    <m/>
    <m/>
    <m/>
    <m/>
    <m/>
    <m/>
    <m/>
    <m/>
    <m/>
    <m/>
    <m/>
    <m/>
    <m/>
    <m/>
    <s v="584861,6"/>
    <s v="6132450,22"/>
    <n v="0.30848200000000003"/>
    <n v="0"/>
    <n v="0"/>
  </r>
  <r>
    <n v="1787"/>
    <x v="846"/>
    <s v=""/>
    <x v="1909"/>
    <n v="2018"/>
    <n v="29839999"/>
    <x v="453"/>
    <x v="844"/>
    <x v="827"/>
    <n v="5260"/>
    <s v="Odense S"/>
    <n v="461"/>
    <n v="79"/>
    <x v="21"/>
    <n v="1"/>
    <s v="DC"/>
    <s v="Decentralt værk"/>
    <n v="351100"/>
    <n v="350010"/>
    <x v="200"/>
    <x v="1"/>
    <s v="kvt"/>
    <d v="2006-09-22T00:00:00"/>
    <m/>
    <n v="5.4"/>
    <n v="2"/>
    <n v="1.3"/>
    <x v="3740"/>
    <n v="4.4639999999999999E-2"/>
    <n v="4.4639999999999999E-2"/>
    <n v="6.8760000000000002E-2"/>
    <n v="6.8760000000000002E-2"/>
    <n v="0.11740509491823198"/>
    <n v="0.88259490508176808"/>
    <n v="0"/>
    <x v="0"/>
    <x v="0"/>
    <m/>
    <m/>
    <m/>
    <n v="0.190111"/>
    <m/>
    <m/>
    <m/>
    <m/>
    <m/>
    <m/>
    <m/>
    <m/>
    <m/>
    <m/>
    <m/>
    <m/>
    <m/>
    <m/>
    <s v="584861,6"/>
    <s v="6132450,22"/>
    <n v="0.190111"/>
    <n v="0"/>
    <n v="0"/>
  </r>
  <r>
    <n v="1787"/>
    <x v="846"/>
    <s v=""/>
    <x v="1910"/>
    <n v="2018"/>
    <n v="29839999"/>
    <x v="453"/>
    <x v="844"/>
    <x v="827"/>
    <n v="5260"/>
    <s v="Odense S"/>
    <n v="461"/>
    <n v="79"/>
    <x v="21"/>
    <n v="1"/>
    <s v="DC"/>
    <s v="Decentralt værk"/>
    <n v="351100"/>
    <n v="350010"/>
    <x v="201"/>
    <x v="1"/>
    <s v="kvt"/>
    <d v="2006-09-22T00:00:00"/>
    <m/>
    <n v="5.4"/>
    <n v="2"/>
    <n v="1.3"/>
    <x v="3739"/>
    <n v="7.2720000000000007E-2"/>
    <n v="7.2720000000000007E-2"/>
    <n v="0.11196"/>
    <n v="0.11196"/>
    <n v="0.11786749307901273"/>
    <n v="0.88213250692098732"/>
    <n v="0"/>
    <x v="0"/>
    <x v="0"/>
    <m/>
    <m/>
    <m/>
    <n v="0.30848200000000003"/>
    <m/>
    <m/>
    <m/>
    <m/>
    <m/>
    <m/>
    <m/>
    <m/>
    <m/>
    <m/>
    <m/>
    <m/>
    <m/>
    <m/>
    <s v="584861,6"/>
    <s v="6132450,22"/>
    <n v="0.30848200000000003"/>
    <n v="0"/>
    <n v="0"/>
  </r>
  <r>
    <n v="1787"/>
    <x v="846"/>
    <s v=""/>
    <x v="1911"/>
    <n v="2018"/>
    <n v="29839999"/>
    <x v="453"/>
    <x v="844"/>
    <x v="827"/>
    <n v="5260"/>
    <s v="Odense S"/>
    <n v="461"/>
    <n v="79"/>
    <x v="21"/>
    <n v="1"/>
    <s v="DC"/>
    <s v="Decentralt værk"/>
    <n v="351100"/>
    <n v="350010"/>
    <x v="279"/>
    <x v="1"/>
    <s v="kvt"/>
    <d v="2006-09-22T00:00:00"/>
    <m/>
    <n v="5.4"/>
    <n v="2"/>
    <n v="1.3"/>
    <x v="3741"/>
    <n v="6.9120000000000001E-2"/>
    <n v="6.9120000000000001E-2"/>
    <n v="0.10656"/>
    <n v="0.10656"/>
    <n v="0.11749746714082697"/>
    <n v="0.88250253285917302"/>
    <n v="0"/>
    <x v="0"/>
    <x v="0"/>
    <m/>
    <m/>
    <m/>
    <n v="0.29413400000000001"/>
    <m/>
    <m/>
    <m/>
    <m/>
    <m/>
    <m/>
    <m/>
    <m/>
    <m/>
    <m/>
    <m/>
    <m/>
    <m/>
    <m/>
    <s v="584861,6"/>
    <s v="6132450,22"/>
    <n v="0.29413400000000001"/>
    <n v="0"/>
    <n v="0"/>
  </r>
  <r>
    <n v="1787"/>
    <x v="846"/>
    <s v=""/>
    <x v="1912"/>
    <n v="2018"/>
    <n v="29839999"/>
    <x v="453"/>
    <x v="844"/>
    <x v="827"/>
    <n v="5260"/>
    <s v="Odense S"/>
    <n v="461"/>
    <n v="79"/>
    <x v="21"/>
    <n v="1"/>
    <s v="DC"/>
    <s v="Decentralt værk"/>
    <n v="351100"/>
    <n v="350010"/>
    <x v="980"/>
    <x v="1"/>
    <s v="kvt"/>
    <d v="2006-09-22T00:00:00"/>
    <m/>
    <n v="5.4"/>
    <n v="2"/>
    <n v="1.3"/>
    <x v="3742"/>
    <n v="7.4520000000000003E-2"/>
    <n v="7.4520000000000003E-2"/>
    <n v="0.11448"/>
    <n v="0.11448"/>
    <n v="0.11803989152748562"/>
    <n v="0.88196010847251438"/>
    <n v="0"/>
    <x v="0"/>
    <x v="0"/>
    <m/>
    <m/>
    <m/>
    <n v="0.31565599999999999"/>
    <m/>
    <m/>
    <m/>
    <m/>
    <m/>
    <m/>
    <m/>
    <m/>
    <m/>
    <m/>
    <m/>
    <m/>
    <m/>
    <m/>
    <s v="584861,6"/>
    <s v="6132450,22"/>
    <n v="0.31565599999999999"/>
    <n v="0"/>
    <n v="0"/>
  </r>
  <r>
    <n v="1787"/>
    <x v="846"/>
    <s v=""/>
    <x v="1913"/>
    <n v="2018"/>
    <n v="29839999"/>
    <x v="453"/>
    <x v="844"/>
    <x v="827"/>
    <n v="5260"/>
    <s v="Odense S"/>
    <n v="461"/>
    <n v="79"/>
    <x v="21"/>
    <n v="1"/>
    <s v="DC"/>
    <s v="Decentralt værk"/>
    <n v="351100"/>
    <n v="350010"/>
    <x v="981"/>
    <x v="1"/>
    <s v="kvt"/>
    <d v="2006-09-22T00:00:00"/>
    <m/>
    <n v="5.4"/>
    <n v="2"/>
    <n v="1.3"/>
    <x v="3743"/>
    <n v="7.7759999999999996E-2"/>
    <n v="7.7759999999999996E-2"/>
    <n v="0.11952"/>
    <n v="0.11952"/>
    <n v="0.11781675373631834"/>
    <n v="0.88218324626368161"/>
    <n v="0"/>
    <x v="0"/>
    <x v="0"/>
    <m/>
    <m/>
    <m/>
    <n v="0.33000400000000002"/>
    <m/>
    <m/>
    <m/>
    <m/>
    <m/>
    <m/>
    <m/>
    <m/>
    <m/>
    <m/>
    <m/>
    <m/>
    <m/>
    <m/>
    <s v="584861,6"/>
    <s v="6132450,22"/>
    <n v="0.33000400000000002"/>
    <n v="0"/>
    <n v="0"/>
  </r>
  <r>
    <n v="1787"/>
    <x v="846"/>
    <s v=""/>
    <x v="1914"/>
    <n v="2018"/>
    <n v="29839999"/>
    <x v="453"/>
    <x v="844"/>
    <x v="827"/>
    <n v="5260"/>
    <s v="Odense S"/>
    <n v="461"/>
    <n v="79"/>
    <x v="21"/>
    <n v="1"/>
    <s v="DC"/>
    <s v="Decentralt værk"/>
    <n v="351100"/>
    <n v="350010"/>
    <x v="982"/>
    <x v="1"/>
    <s v="kvt"/>
    <d v="2006-09-22T00:00:00"/>
    <m/>
    <n v="5.4"/>
    <n v="2"/>
    <n v="1.3"/>
    <x v="3744"/>
    <n v="7.596E-2"/>
    <n v="7.596E-2"/>
    <n v="0.11700000000000001"/>
    <n v="0.11700000000000001"/>
    <n v="0.11764705882352941"/>
    <n v="0.88235294117647056"/>
    <n v="0"/>
    <x v="0"/>
    <x v="0"/>
    <m/>
    <m/>
    <m/>
    <n v="0.32283000000000001"/>
    <m/>
    <m/>
    <m/>
    <m/>
    <m/>
    <m/>
    <m/>
    <m/>
    <m/>
    <m/>
    <m/>
    <m/>
    <m/>
    <m/>
    <s v="584861,6"/>
    <s v="6132450,22"/>
    <n v="0.32283000000000001"/>
    <n v="0"/>
    <n v="0"/>
  </r>
  <r>
    <n v="1787"/>
    <x v="846"/>
    <s v=""/>
    <x v="1915"/>
    <n v="2018"/>
    <n v="29839999"/>
    <x v="453"/>
    <x v="844"/>
    <x v="827"/>
    <n v="5260"/>
    <s v="Odense S"/>
    <n v="461"/>
    <n v="79"/>
    <x v="21"/>
    <n v="1"/>
    <s v="DC"/>
    <s v="Decentralt værk"/>
    <n v="351100"/>
    <n v="350010"/>
    <x v="57"/>
    <x v="2"/>
    <s v="fvv"/>
    <d v="2006-10-01T00:00:00"/>
    <m/>
    <n v="16"/>
    <n v="0"/>
    <n v="16"/>
    <x v="3745"/>
    <n v="37.544400000000003"/>
    <n v="37.544400000000003"/>
    <n v="0"/>
    <n v="0"/>
    <n v="1"/>
    <n v="0"/>
    <n v="0"/>
    <x v="0"/>
    <x v="0"/>
    <m/>
    <m/>
    <m/>
    <m/>
    <m/>
    <m/>
    <m/>
    <m/>
    <m/>
    <m/>
    <m/>
    <m/>
    <m/>
    <m/>
    <m/>
    <m/>
    <m/>
    <n v="37.544400000000003"/>
    <s v="584861,6"/>
    <s v="6132450,22"/>
    <n v="0"/>
    <n v="0"/>
    <n v="37.544400000000003"/>
  </r>
  <r>
    <n v="1787"/>
    <x v="847"/>
    <s v=""/>
    <x v="1916"/>
    <n v="2018"/>
    <n v="29839999"/>
    <x v="453"/>
    <x v="845"/>
    <x v="828"/>
    <n v="5610"/>
    <s v="Assens"/>
    <n v="420"/>
    <n v="71"/>
    <x v="304"/>
    <n v="1"/>
    <s v="DC"/>
    <s v="Decentralt værk"/>
    <n v="351100"/>
    <n v="350010"/>
    <x v="14"/>
    <x v="1"/>
    <s v="kvt"/>
    <d v="2007-06-01T00:00:00"/>
    <m/>
    <n v="5.4"/>
    <n v="2"/>
    <n v="1.3"/>
    <x v="3682"/>
    <n v="6.0479999999999999E-2"/>
    <n v="6.0479999999999999E-2"/>
    <n v="9.2880000000000004E-2"/>
    <n v="9.2880000000000004E-2"/>
    <n v="0.14050738778923891"/>
    <n v="0.85949261221076112"/>
    <n v="0"/>
    <x v="0"/>
    <x v="0"/>
    <m/>
    <m/>
    <m/>
    <n v="0.21521999999999999"/>
    <m/>
    <m/>
    <m/>
    <m/>
    <m/>
    <m/>
    <m/>
    <m/>
    <m/>
    <m/>
    <m/>
    <m/>
    <m/>
    <m/>
    <s v="557995,09"/>
    <s v="6123672,62"/>
    <n v="0.21521999999999999"/>
    <n v="0"/>
    <n v="0"/>
  </r>
  <r>
    <n v="1787"/>
    <x v="847"/>
    <s v=""/>
    <x v="1917"/>
    <n v="2018"/>
    <n v="29839999"/>
    <x v="453"/>
    <x v="845"/>
    <x v="828"/>
    <n v="5610"/>
    <s v="Assens"/>
    <n v="420"/>
    <n v="71"/>
    <x v="304"/>
    <n v="1"/>
    <s v="DC"/>
    <s v="Decentralt værk"/>
    <n v="351100"/>
    <n v="350010"/>
    <x v="15"/>
    <x v="1"/>
    <s v="kvt"/>
    <d v="2007-06-01T00:00:00"/>
    <m/>
    <n v="5.4"/>
    <n v="2"/>
    <n v="1.3"/>
    <x v="3746"/>
    <n v="6.1559999999999997E-2"/>
    <n v="6.1559999999999997E-2"/>
    <n v="9.468E-2"/>
    <n v="9.468E-2"/>
    <n v="0.14067191634636916"/>
    <n v="0.85932808365363078"/>
    <n v="0"/>
    <x v="0"/>
    <x v="0"/>
    <m/>
    <m/>
    <m/>
    <n v="0.218807"/>
    <m/>
    <m/>
    <m/>
    <m/>
    <m/>
    <m/>
    <m/>
    <m/>
    <m/>
    <m/>
    <m/>
    <m/>
    <m/>
    <m/>
    <s v="557995,09"/>
    <s v="6123672,62"/>
    <n v="0.218807"/>
    <n v="0"/>
    <n v="0"/>
  </r>
  <r>
    <n v="1787"/>
    <x v="847"/>
    <s v=""/>
    <x v="1918"/>
    <n v="2018"/>
    <n v="29839999"/>
    <x v="453"/>
    <x v="845"/>
    <x v="828"/>
    <n v="5610"/>
    <s v="Assens"/>
    <n v="420"/>
    <n v="71"/>
    <x v="304"/>
    <n v="1"/>
    <s v="DC"/>
    <s v="Decentralt værk"/>
    <n v="351100"/>
    <n v="350010"/>
    <x v="200"/>
    <x v="1"/>
    <s v="kvt"/>
    <d v="2007-06-01T00:00:00"/>
    <m/>
    <n v="5.4"/>
    <n v="2"/>
    <n v="1.3"/>
    <x v="3747"/>
    <n v="5.8680000000000003E-2"/>
    <n v="5.8680000000000003E-2"/>
    <n v="0.09"/>
    <n v="0.09"/>
    <n v="0.14102650375397749"/>
    <n v="0.85897349624602248"/>
    <n v="0"/>
    <x v="0"/>
    <x v="0"/>
    <m/>
    <m/>
    <m/>
    <n v="0.20804599999999998"/>
    <m/>
    <m/>
    <m/>
    <m/>
    <m/>
    <m/>
    <m/>
    <m/>
    <m/>
    <m/>
    <m/>
    <m/>
    <m/>
    <m/>
    <s v="557995,09"/>
    <s v="6123672,62"/>
    <n v="0.20804599999999998"/>
    <n v="0"/>
    <n v="0"/>
  </r>
  <r>
    <n v="1787"/>
    <x v="847"/>
    <s v=""/>
    <x v="1919"/>
    <n v="2018"/>
    <n v="29839999"/>
    <x v="453"/>
    <x v="845"/>
    <x v="828"/>
    <n v="5610"/>
    <s v="Assens"/>
    <n v="420"/>
    <n v="71"/>
    <x v="304"/>
    <n v="1"/>
    <s v="DC"/>
    <s v="Decentralt værk"/>
    <n v="351100"/>
    <n v="350010"/>
    <x v="201"/>
    <x v="1"/>
    <s v="kvt"/>
    <d v="2007-06-01T00:00:00"/>
    <m/>
    <n v="5.4"/>
    <n v="2"/>
    <n v="1.3"/>
    <x v="3746"/>
    <n v="6.1559999999999997E-2"/>
    <n v="6.1559999999999997E-2"/>
    <n v="9.468E-2"/>
    <n v="9.468E-2"/>
    <n v="0.14067191634636916"/>
    <n v="0.85932808365363078"/>
    <n v="0"/>
    <x v="0"/>
    <x v="0"/>
    <m/>
    <m/>
    <m/>
    <n v="0.218807"/>
    <m/>
    <m/>
    <m/>
    <m/>
    <m/>
    <m/>
    <m/>
    <m/>
    <m/>
    <m/>
    <m/>
    <m/>
    <m/>
    <m/>
    <s v="557995,09"/>
    <s v="6123672,62"/>
    <n v="0.218807"/>
    <n v="0"/>
    <n v="0"/>
  </r>
  <r>
    <n v="1787"/>
    <x v="847"/>
    <s v=""/>
    <x v="1920"/>
    <n v="2018"/>
    <n v="29839999"/>
    <x v="453"/>
    <x v="845"/>
    <x v="828"/>
    <n v="5610"/>
    <s v="Assens"/>
    <n v="420"/>
    <n v="71"/>
    <x v="304"/>
    <n v="1"/>
    <s v="DC"/>
    <s v="Decentralt værk"/>
    <n v="351100"/>
    <n v="350010"/>
    <x v="279"/>
    <x v="1"/>
    <s v="kvt"/>
    <d v="2007-06-01T00:00:00"/>
    <m/>
    <n v="5.4"/>
    <n v="2"/>
    <n v="1.3"/>
    <x v="3746"/>
    <n v="6.1559999999999997E-2"/>
    <n v="6.1559999999999997E-2"/>
    <n v="9.468E-2"/>
    <n v="9.468E-2"/>
    <n v="0.14067191634636916"/>
    <n v="0.85932808365363078"/>
    <n v="0"/>
    <x v="0"/>
    <x v="0"/>
    <m/>
    <m/>
    <m/>
    <n v="0.218807"/>
    <m/>
    <m/>
    <m/>
    <m/>
    <m/>
    <m/>
    <m/>
    <m/>
    <m/>
    <m/>
    <m/>
    <m/>
    <m/>
    <m/>
    <s v="557995,09"/>
    <s v="6123672,62"/>
    <n v="0.218807"/>
    <n v="0"/>
    <n v="0"/>
  </r>
  <r>
    <n v="1787"/>
    <x v="847"/>
    <s v=""/>
    <x v="1921"/>
    <n v="2018"/>
    <n v="29839999"/>
    <x v="453"/>
    <x v="845"/>
    <x v="828"/>
    <n v="5610"/>
    <s v="Assens"/>
    <n v="420"/>
    <n v="71"/>
    <x v="304"/>
    <n v="1"/>
    <s v="DC"/>
    <s v="Decentralt værk"/>
    <n v="351100"/>
    <n v="350010"/>
    <x v="980"/>
    <x v="1"/>
    <s v="kvt"/>
    <d v="2007-06-01T00:00:00"/>
    <m/>
    <n v="5.4"/>
    <n v="2"/>
    <n v="1.3"/>
    <x v="3746"/>
    <n v="6.1559999999999997E-2"/>
    <n v="6.1559999999999997E-2"/>
    <n v="9.468E-2"/>
    <n v="9.468E-2"/>
    <n v="0.14067191634636916"/>
    <n v="0.85932808365363078"/>
    <n v="0"/>
    <x v="0"/>
    <x v="0"/>
    <m/>
    <m/>
    <m/>
    <n v="0.218807"/>
    <m/>
    <m/>
    <m/>
    <m/>
    <m/>
    <m/>
    <m/>
    <m/>
    <m/>
    <m/>
    <m/>
    <m/>
    <m/>
    <m/>
    <s v="557995,09"/>
    <s v="6123672,62"/>
    <n v="0.218807"/>
    <n v="0"/>
    <n v="0"/>
  </r>
  <r>
    <n v="1787"/>
    <x v="847"/>
    <s v=""/>
    <x v="1922"/>
    <n v="2018"/>
    <n v="29839999"/>
    <x v="453"/>
    <x v="845"/>
    <x v="828"/>
    <n v="5610"/>
    <s v="Assens"/>
    <n v="420"/>
    <n v="71"/>
    <x v="304"/>
    <n v="1"/>
    <s v="DC"/>
    <s v="Decentralt værk"/>
    <n v="351100"/>
    <n v="350010"/>
    <x v="981"/>
    <x v="1"/>
    <s v="kvt"/>
    <d v="2007-06-01T00:00:00"/>
    <m/>
    <n v="5.4"/>
    <n v="2"/>
    <n v="1.3"/>
    <x v="3746"/>
    <n v="6.1199999999999997E-2"/>
    <n v="6.1199999999999997E-2"/>
    <n v="9.4320000000000001E-2"/>
    <n v="9.4320000000000001E-2"/>
    <n v="0.13984927356071788"/>
    <n v="0.86015072643928214"/>
    <n v="0"/>
    <x v="0"/>
    <x v="0"/>
    <m/>
    <m/>
    <m/>
    <n v="0.218807"/>
    <m/>
    <m/>
    <m/>
    <m/>
    <m/>
    <m/>
    <m/>
    <m/>
    <m/>
    <m/>
    <m/>
    <m/>
    <m/>
    <m/>
    <s v="557995,09"/>
    <s v="6123672,62"/>
    <n v="0.218807"/>
    <n v="0"/>
    <n v="0"/>
  </r>
  <r>
    <n v="1787"/>
    <x v="847"/>
    <s v=""/>
    <x v="1923"/>
    <n v="2018"/>
    <n v="29839999"/>
    <x v="453"/>
    <x v="845"/>
    <x v="828"/>
    <n v="5610"/>
    <s v="Assens"/>
    <n v="420"/>
    <n v="71"/>
    <x v="304"/>
    <n v="1"/>
    <s v="DC"/>
    <s v="Decentralt værk"/>
    <n v="351100"/>
    <n v="350010"/>
    <x v="982"/>
    <x v="1"/>
    <s v="kvt"/>
    <d v="2007-06-01T00:00:00"/>
    <m/>
    <n v="5.4"/>
    <n v="2"/>
    <n v="1.3"/>
    <x v="3746"/>
    <n v="6.0839999999999998E-2"/>
    <n v="6.0839999999999998E-2"/>
    <n v="9.3600000000000003E-2"/>
    <n v="9.3600000000000003E-2"/>
    <n v="0.13902663077506661"/>
    <n v="0.86097336922493339"/>
    <n v="0"/>
    <x v="0"/>
    <x v="0"/>
    <m/>
    <m/>
    <m/>
    <n v="0.218807"/>
    <m/>
    <m/>
    <m/>
    <m/>
    <m/>
    <m/>
    <m/>
    <m/>
    <m/>
    <m/>
    <m/>
    <m/>
    <m/>
    <m/>
    <s v="557995,09"/>
    <s v="6123672,62"/>
    <n v="0.218807"/>
    <n v="0"/>
    <n v="0"/>
  </r>
  <r>
    <n v="1787"/>
    <x v="847"/>
    <s v=""/>
    <x v="1924"/>
    <n v="2018"/>
    <n v="29839999"/>
    <x v="453"/>
    <x v="845"/>
    <x v="828"/>
    <n v="5610"/>
    <s v="Assens"/>
    <n v="420"/>
    <n v="71"/>
    <x v="304"/>
    <n v="1"/>
    <s v="DC"/>
    <s v="Decentralt værk"/>
    <n v="351100"/>
    <n v="350010"/>
    <x v="57"/>
    <x v="2"/>
    <s v="fvv"/>
    <d v="2007-06-01T00:00:00"/>
    <m/>
    <n v="16"/>
    <n v="0"/>
    <n v="16"/>
    <x v="3748"/>
    <n v="1.5444"/>
    <n v="0.98640000000000005"/>
    <n v="0"/>
    <n v="0"/>
    <n v="1"/>
    <n v="0"/>
    <n v="0"/>
    <x v="0"/>
    <x v="0"/>
    <m/>
    <m/>
    <m/>
    <m/>
    <m/>
    <m/>
    <m/>
    <m/>
    <m/>
    <m/>
    <m/>
    <m/>
    <m/>
    <m/>
    <m/>
    <m/>
    <m/>
    <n v="1.5444"/>
    <s v="557995,09"/>
    <s v="6123672,62"/>
    <n v="0"/>
    <n v="0"/>
    <n v="1.5444"/>
  </r>
  <r>
    <n v="1787"/>
    <x v="848"/>
    <s v=""/>
    <x v="1925"/>
    <n v="2018"/>
    <n v="29839999"/>
    <x v="453"/>
    <x v="846"/>
    <x v="829"/>
    <n v="4700"/>
    <s v="Næstved"/>
    <n v="370"/>
    <m/>
    <x v="18"/>
    <n v="1"/>
    <s v="DC"/>
    <s v="Decentralt værk"/>
    <n v="351100"/>
    <n v="350010"/>
    <x v="14"/>
    <x v="1"/>
    <s v="kvt"/>
    <d v="2007-11-19T00:00:00"/>
    <m/>
    <n v="5.4"/>
    <n v="2"/>
    <n v="1.6"/>
    <x v="3749"/>
    <n v="0"/>
    <n v="0"/>
    <n v="9.7199999999999999E-4"/>
    <n v="9.7199999999999999E-4"/>
    <n v="0"/>
    <n v="1"/>
    <n v="0"/>
    <x v="0"/>
    <x v="0"/>
    <m/>
    <m/>
    <m/>
    <n v="2.6902499999999999E-3"/>
    <m/>
    <m/>
    <m/>
    <m/>
    <m/>
    <m/>
    <m/>
    <m/>
    <m/>
    <m/>
    <m/>
    <m/>
    <m/>
    <m/>
    <s v="673649,62"/>
    <s v="6121285,12"/>
    <n v="2.6902499999999999E-3"/>
    <n v="0"/>
    <n v="0"/>
  </r>
  <r>
    <n v="1787"/>
    <x v="848"/>
    <s v=""/>
    <x v="1926"/>
    <n v="2018"/>
    <n v="29839999"/>
    <x v="453"/>
    <x v="846"/>
    <x v="829"/>
    <n v="4700"/>
    <s v="Næstved"/>
    <n v="370"/>
    <m/>
    <x v="18"/>
    <n v="1"/>
    <s v="DC"/>
    <s v="Decentralt værk"/>
    <n v="351100"/>
    <n v="350010"/>
    <x v="15"/>
    <x v="1"/>
    <s v="kvt"/>
    <d v="2007-11-19T00:00:00"/>
    <m/>
    <n v="5.4"/>
    <n v="2"/>
    <n v="1.6"/>
    <x v="3749"/>
    <n v="0"/>
    <n v="0"/>
    <n v="9.7199999999999999E-4"/>
    <n v="9.7199999999999999E-4"/>
    <n v="0"/>
    <n v="1"/>
    <n v="0"/>
    <x v="0"/>
    <x v="0"/>
    <m/>
    <m/>
    <m/>
    <n v="2.6902499999999999E-3"/>
    <m/>
    <m/>
    <m/>
    <m/>
    <m/>
    <m/>
    <m/>
    <m/>
    <m/>
    <m/>
    <m/>
    <m/>
    <m/>
    <m/>
    <s v="673649,62"/>
    <s v="6121285,12"/>
    <n v="2.6902499999999999E-3"/>
    <n v="0"/>
    <n v="0"/>
  </r>
  <r>
    <n v="1787"/>
    <x v="848"/>
    <s v=""/>
    <x v="1927"/>
    <n v="2018"/>
    <n v="29839999"/>
    <x v="453"/>
    <x v="846"/>
    <x v="829"/>
    <n v="4700"/>
    <s v="Næstved"/>
    <n v="370"/>
    <m/>
    <x v="18"/>
    <n v="1"/>
    <s v="DC"/>
    <s v="Decentralt værk"/>
    <n v="351100"/>
    <n v="350010"/>
    <x v="200"/>
    <x v="1"/>
    <s v="kvt"/>
    <d v="2007-11-19T00:00:00"/>
    <m/>
    <n v="5.4"/>
    <n v="2"/>
    <n v="1.6"/>
    <x v="3749"/>
    <n v="0"/>
    <n v="0"/>
    <n v="9.7199999999999999E-4"/>
    <n v="9.7199999999999999E-4"/>
    <n v="0"/>
    <n v="1"/>
    <n v="0"/>
    <x v="0"/>
    <x v="0"/>
    <m/>
    <m/>
    <m/>
    <n v="2.6902499999999999E-3"/>
    <m/>
    <m/>
    <m/>
    <m/>
    <m/>
    <m/>
    <m/>
    <m/>
    <m/>
    <m/>
    <m/>
    <m/>
    <m/>
    <m/>
    <s v="673649,62"/>
    <s v="6121285,12"/>
    <n v="2.6902499999999999E-3"/>
    <n v="0"/>
    <n v="0"/>
  </r>
  <r>
    <n v="1787"/>
    <x v="848"/>
    <s v=""/>
    <x v="1928"/>
    <n v="2018"/>
    <n v="29839999"/>
    <x v="453"/>
    <x v="846"/>
    <x v="829"/>
    <n v="4700"/>
    <s v="Næstved"/>
    <n v="370"/>
    <m/>
    <x v="18"/>
    <n v="1"/>
    <s v="DC"/>
    <s v="Decentralt værk"/>
    <n v="351100"/>
    <n v="350010"/>
    <x v="201"/>
    <x v="1"/>
    <s v="kvt"/>
    <d v="2007-11-19T00:00:00"/>
    <m/>
    <n v="5.4"/>
    <n v="2"/>
    <n v="1.6"/>
    <x v="3749"/>
    <n v="0"/>
    <n v="0"/>
    <n v="9.7199999999999999E-4"/>
    <n v="9.7199999999999999E-4"/>
    <n v="0"/>
    <n v="1"/>
    <n v="0"/>
    <x v="0"/>
    <x v="0"/>
    <m/>
    <m/>
    <m/>
    <n v="2.6902499999999999E-3"/>
    <m/>
    <m/>
    <m/>
    <m/>
    <m/>
    <m/>
    <m/>
    <m/>
    <m/>
    <m/>
    <m/>
    <m/>
    <m/>
    <m/>
    <s v="673649,62"/>
    <s v="6121285,12"/>
    <n v="2.6902499999999999E-3"/>
    <n v="0"/>
    <n v="0"/>
  </r>
  <r>
    <n v="1787"/>
    <x v="848"/>
    <s v=""/>
    <x v="1929"/>
    <n v="2018"/>
    <n v="29839999"/>
    <x v="453"/>
    <x v="846"/>
    <x v="829"/>
    <n v="4700"/>
    <s v="Næstved"/>
    <n v="370"/>
    <m/>
    <x v="18"/>
    <n v="1"/>
    <s v="DC"/>
    <s v="Decentralt værk"/>
    <n v="351100"/>
    <n v="350010"/>
    <x v="279"/>
    <x v="1"/>
    <s v="kvt"/>
    <d v="2007-11-19T00:00:00"/>
    <m/>
    <n v="5.4"/>
    <n v="2"/>
    <n v="1.6"/>
    <x v="3749"/>
    <n v="0"/>
    <n v="0"/>
    <n v="9.7199999999999999E-4"/>
    <n v="9.7199999999999999E-4"/>
    <n v="0"/>
    <n v="1"/>
    <n v="0"/>
    <x v="0"/>
    <x v="0"/>
    <m/>
    <m/>
    <m/>
    <n v="2.6902499999999999E-3"/>
    <m/>
    <m/>
    <m/>
    <m/>
    <m/>
    <m/>
    <m/>
    <m/>
    <m/>
    <m/>
    <m/>
    <m/>
    <m/>
    <m/>
    <s v="673649,62"/>
    <s v="6121285,12"/>
    <n v="2.6902499999999999E-3"/>
    <n v="0"/>
    <n v="0"/>
  </r>
  <r>
    <n v="1787"/>
    <x v="848"/>
    <s v=""/>
    <x v="1930"/>
    <n v="2018"/>
    <n v="29839999"/>
    <x v="453"/>
    <x v="846"/>
    <x v="829"/>
    <n v="4700"/>
    <s v="Næstved"/>
    <n v="370"/>
    <m/>
    <x v="18"/>
    <n v="1"/>
    <s v="DC"/>
    <s v="Decentralt værk"/>
    <n v="351100"/>
    <n v="350010"/>
    <x v="980"/>
    <x v="1"/>
    <s v="kvt"/>
    <d v="2007-11-19T00:00:00"/>
    <m/>
    <n v="5.4"/>
    <n v="2"/>
    <n v="1.6"/>
    <x v="3749"/>
    <n v="0"/>
    <n v="0"/>
    <n v="9.7199999999999999E-4"/>
    <n v="9.7199999999999999E-4"/>
    <n v="0"/>
    <n v="1"/>
    <n v="0"/>
    <x v="0"/>
    <x v="0"/>
    <m/>
    <m/>
    <m/>
    <n v="2.6902499999999999E-3"/>
    <m/>
    <m/>
    <m/>
    <m/>
    <m/>
    <m/>
    <m/>
    <m/>
    <m/>
    <m/>
    <m/>
    <m/>
    <m/>
    <m/>
    <s v="673649,62"/>
    <s v="6121285,12"/>
    <n v="2.6902499999999999E-3"/>
    <n v="0"/>
    <n v="0"/>
  </r>
  <r>
    <n v="1787"/>
    <x v="848"/>
    <s v=""/>
    <x v="1931"/>
    <n v="2018"/>
    <n v="29839999"/>
    <x v="453"/>
    <x v="846"/>
    <x v="829"/>
    <n v="4700"/>
    <s v="Næstved"/>
    <n v="370"/>
    <m/>
    <x v="18"/>
    <n v="1"/>
    <s v="DC"/>
    <s v="Decentralt værk"/>
    <n v="351100"/>
    <n v="350010"/>
    <x v="981"/>
    <x v="1"/>
    <s v="kvt"/>
    <d v="2007-11-19T00:00:00"/>
    <m/>
    <n v="5.4"/>
    <n v="2"/>
    <n v="1.6"/>
    <x v="3749"/>
    <n v="0"/>
    <n v="0"/>
    <n v="9.7199999999999999E-4"/>
    <n v="9.7199999999999999E-4"/>
    <n v="0"/>
    <n v="1"/>
    <n v="0"/>
    <x v="0"/>
    <x v="0"/>
    <m/>
    <m/>
    <m/>
    <n v="2.6902499999999999E-3"/>
    <m/>
    <m/>
    <m/>
    <m/>
    <m/>
    <m/>
    <m/>
    <m/>
    <m/>
    <m/>
    <m/>
    <m/>
    <m/>
    <m/>
    <s v="673649,62"/>
    <s v="6121285,12"/>
    <n v="2.6902499999999999E-3"/>
    <n v="0"/>
    <n v="0"/>
  </r>
  <r>
    <n v="1787"/>
    <x v="848"/>
    <s v=""/>
    <x v="1932"/>
    <n v="2018"/>
    <n v="29839999"/>
    <x v="453"/>
    <x v="846"/>
    <x v="829"/>
    <n v="4700"/>
    <s v="Næstved"/>
    <n v="370"/>
    <m/>
    <x v="18"/>
    <n v="1"/>
    <s v="DC"/>
    <s v="Decentralt værk"/>
    <n v="351100"/>
    <n v="350010"/>
    <x v="982"/>
    <x v="1"/>
    <s v="kvt"/>
    <d v="2007-11-19T00:00:00"/>
    <m/>
    <n v="5.4"/>
    <n v="2"/>
    <n v="1.6"/>
    <x v="3749"/>
    <n v="0"/>
    <n v="0"/>
    <n v="9.7199999999999999E-4"/>
    <n v="9.7199999999999999E-4"/>
    <n v="0"/>
    <n v="1"/>
    <n v="0"/>
    <x v="0"/>
    <x v="0"/>
    <m/>
    <m/>
    <m/>
    <n v="2.6902499999999999E-3"/>
    <m/>
    <m/>
    <m/>
    <m/>
    <m/>
    <m/>
    <m/>
    <m/>
    <m/>
    <m/>
    <m/>
    <m/>
    <m/>
    <m/>
    <s v="673649,62"/>
    <s v="6121285,12"/>
    <n v="2.6902499999999999E-3"/>
    <n v="0"/>
    <n v="0"/>
  </r>
  <r>
    <n v="1787"/>
    <x v="849"/>
    <s v=""/>
    <x v="1933"/>
    <n v="2018"/>
    <n v="29839999"/>
    <x v="453"/>
    <x v="847"/>
    <x v="829"/>
    <n v="4700"/>
    <s v="Næstved"/>
    <n v="370"/>
    <m/>
    <x v="18"/>
    <n v="1"/>
    <s v="DC"/>
    <s v="Decentralt værk"/>
    <n v="351100"/>
    <n v="350010"/>
    <x v="983"/>
    <x v="1"/>
    <s v="kvt"/>
    <d v="2009-01-01T00:00:00"/>
    <m/>
    <n v="54.4"/>
    <n v="20"/>
    <n v="0"/>
    <x v="3750"/>
    <n v="0"/>
    <n v="0"/>
    <n v="0.2286"/>
    <n v="0.2286"/>
    <n v="0"/>
    <n v="1"/>
    <n v="0"/>
    <x v="0"/>
    <x v="0"/>
    <m/>
    <m/>
    <m/>
    <n v="0.581094"/>
    <m/>
    <m/>
    <m/>
    <m/>
    <m/>
    <m/>
    <m/>
    <m/>
    <m/>
    <m/>
    <m/>
    <m/>
    <m/>
    <m/>
    <s v="673649,62"/>
    <s v="6121285,12"/>
    <n v="0.581094"/>
    <n v="0"/>
    <n v="0"/>
  </r>
  <r>
    <n v="1787"/>
    <x v="850"/>
    <s v=""/>
    <x v="1934"/>
    <n v="2018"/>
    <n v="29839999"/>
    <x v="453"/>
    <x v="848"/>
    <x v="336"/>
    <n v="5000"/>
    <s v="Odense C"/>
    <n v="461"/>
    <n v="79"/>
    <x v="21"/>
    <n v="1"/>
    <s v="DC"/>
    <s v="Decentralt værk"/>
    <n v="351100"/>
    <n v="350010"/>
    <x v="14"/>
    <x v="1"/>
    <s v="kvt"/>
    <d v="2009-06-26T00:00:00"/>
    <m/>
    <n v="5.4"/>
    <n v="2"/>
    <n v="1.3"/>
    <x v="3751"/>
    <n v="0.27216000000000001"/>
    <n v="0.27216000000000001"/>
    <n v="0.41868"/>
    <n v="0.10044"/>
    <n v="0.12773398889930812"/>
    <n v="0.87226601110069191"/>
    <n v="0"/>
    <x v="0"/>
    <x v="0"/>
    <m/>
    <m/>
    <m/>
    <n v="1.065339"/>
    <m/>
    <m/>
    <m/>
    <m/>
    <m/>
    <m/>
    <m/>
    <m/>
    <m/>
    <m/>
    <m/>
    <m/>
    <m/>
    <m/>
    <s v="586601,91"/>
    <s v="6138646,84"/>
    <n v="1.065339"/>
    <n v="0"/>
    <n v="0"/>
  </r>
  <r>
    <n v="1787"/>
    <x v="850"/>
    <s v=""/>
    <x v="1935"/>
    <n v="2018"/>
    <n v="29839999"/>
    <x v="453"/>
    <x v="848"/>
    <x v="336"/>
    <n v="5000"/>
    <s v="Odense C"/>
    <n v="461"/>
    <n v="79"/>
    <x v="21"/>
    <n v="1"/>
    <s v="DC"/>
    <s v="Decentralt værk"/>
    <n v="351100"/>
    <n v="350010"/>
    <x v="15"/>
    <x v="1"/>
    <s v="kvt"/>
    <d v="2009-06-26T00:00:00"/>
    <m/>
    <n v="5.4"/>
    <n v="2"/>
    <n v="1.3"/>
    <x v="3751"/>
    <n v="0.27216000000000001"/>
    <n v="0.27216000000000001"/>
    <n v="0.41868"/>
    <n v="0.10044"/>
    <n v="0.12773398889930812"/>
    <n v="0.87226601110069191"/>
    <n v="0"/>
    <x v="0"/>
    <x v="0"/>
    <m/>
    <m/>
    <m/>
    <n v="1.065339"/>
    <m/>
    <m/>
    <m/>
    <m/>
    <m/>
    <m/>
    <m/>
    <m/>
    <m/>
    <m/>
    <m/>
    <m/>
    <m/>
    <m/>
    <s v="586601,91"/>
    <s v="6138646,84"/>
    <n v="1.065339"/>
    <n v="0"/>
    <n v="0"/>
  </r>
  <r>
    <n v="1787"/>
    <x v="850"/>
    <s v=""/>
    <x v="1936"/>
    <n v="2018"/>
    <n v="29839999"/>
    <x v="453"/>
    <x v="848"/>
    <x v="336"/>
    <n v="5000"/>
    <s v="Odense C"/>
    <n v="461"/>
    <n v="79"/>
    <x v="21"/>
    <n v="1"/>
    <s v="DC"/>
    <s v="Decentralt værk"/>
    <n v="351100"/>
    <n v="350010"/>
    <x v="200"/>
    <x v="1"/>
    <s v="kvt"/>
    <d v="2009-06-26T00:00:00"/>
    <m/>
    <n v="5.4"/>
    <n v="2"/>
    <n v="1.3"/>
    <x v="3752"/>
    <n v="0.26676"/>
    <n v="0.26676"/>
    <n v="0.41039999999999999"/>
    <n v="0.10044"/>
    <n v="0.12778101908667899"/>
    <n v="0.87221898091332095"/>
    <n v="0"/>
    <x v="0"/>
    <x v="0"/>
    <m/>
    <m/>
    <m/>
    <n v="1.043817"/>
    <m/>
    <m/>
    <m/>
    <m/>
    <m/>
    <m/>
    <m/>
    <m/>
    <m/>
    <m/>
    <m/>
    <m/>
    <m/>
    <m/>
    <s v="586601,91"/>
    <s v="6138646,84"/>
    <n v="1.043817"/>
    <n v="0"/>
    <n v="0"/>
  </r>
  <r>
    <n v="1787"/>
    <x v="850"/>
    <s v=""/>
    <x v="1937"/>
    <n v="2018"/>
    <n v="29839999"/>
    <x v="453"/>
    <x v="848"/>
    <x v="336"/>
    <n v="5000"/>
    <s v="Odense C"/>
    <n v="461"/>
    <n v="79"/>
    <x v="21"/>
    <n v="1"/>
    <s v="DC"/>
    <s v="Decentralt værk"/>
    <n v="351100"/>
    <n v="350010"/>
    <x v="201"/>
    <x v="1"/>
    <s v="kvt"/>
    <d v="2009-06-26T00:00:00"/>
    <m/>
    <n v="5.4"/>
    <n v="2"/>
    <n v="1.3"/>
    <x v="3750"/>
    <n v="0.14868000000000001"/>
    <n v="0.14868000000000001"/>
    <n v="0.2286"/>
    <n v="0.10044"/>
    <n v="0.12793110925254778"/>
    <n v="0.8720688907474522"/>
    <n v="0"/>
    <x v="0"/>
    <x v="0"/>
    <m/>
    <m/>
    <m/>
    <n v="0.581094"/>
    <m/>
    <m/>
    <m/>
    <m/>
    <m/>
    <m/>
    <m/>
    <m/>
    <m/>
    <m/>
    <m/>
    <m/>
    <m/>
    <m/>
    <s v="586601,91"/>
    <s v="6138646,84"/>
    <n v="0.581094"/>
    <n v="0"/>
    <n v="0"/>
  </r>
  <r>
    <n v="1787"/>
    <x v="850"/>
    <s v=""/>
    <x v="1938"/>
    <n v="2018"/>
    <n v="29839999"/>
    <x v="453"/>
    <x v="848"/>
    <x v="336"/>
    <n v="5000"/>
    <s v="Odense C"/>
    <n v="461"/>
    <n v="79"/>
    <x v="21"/>
    <n v="1"/>
    <s v="DC"/>
    <s v="Decentralt værk"/>
    <n v="351100"/>
    <n v="350010"/>
    <x v="279"/>
    <x v="1"/>
    <s v="kvt"/>
    <d v="2009-06-26T00:00:00"/>
    <m/>
    <n v="5.4"/>
    <n v="2"/>
    <n v="1.3"/>
    <x v="3753"/>
    <n v="6.9120000000000001E-2"/>
    <n v="6.9120000000000001E-2"/>
    <n v="0.1062"/>
    <n v="0.10044"/>
    <n v="0.12846389740730416"/>
    <n v="0.87153610259269587"/>
    <n v="0"/>
    <x v="0"/>
    <x v="0"/>
    <m/>
    <m/>
    <m/>
    <n v="0.26902499999999996"/>
    <m/>
    <m/>
    <m/>
    <m/>
    <m/>
    <m/>
    <m/>
    <m/>
    <m/>
    <m/>
    <m/>
    <m/>
    <m/>
    <m/>
    <s v="586601,91"/>
    <s v="6138646,84"/>
    <n v="0.26902499999999996"/>
    <n v="0"/>
    <n v="0"/>
  </r>
  <r>
    <n v="1787"/>
    <x v="850"/>
    <s v=""/>
    <x v="1939"/>
    <n v="2018"/>
    <n v="29839999"/>
    <x v="453"/>
    <x v="848"/>
    <x v="336"/>
    <n v="5000"/>
    <s v="Odense C"/>
    <n v="461"/>
    <n v="79"/>
    <x v="21"/>
    <n v="1"/>
    <s v="DC"/>
    <s v="Decentralt værk"/>
    <n v="351100"/>
    <n v="350010"/>
    <x v="980"/>
    <x v="1"/>
    <s v="kvt"/>
    <d v="2009-06-26T00:00:00"/>
    <m/>
    <n v="5.4"/>
    <n v="2"/>
    <n v="1.3"/>
    <x v="3754"/>
    <n v="6.5159999999999996E-2"/>
    <n v="6.5159999999999996E-2"/>
    <n v="0.10116"/>
    <n v="0.10116"/>
    <n v="0.1279267464278282"/>
    <n v="0.8720732535721718"/>
    <n v="0"/>
    <x v="0"/>
    <x v="0"/>
    <m/>
    <m/>
    <m/>
    <n v="0.25467699999999999"/>
    <m/>
    <m/>
    <m/>
    <m/>
    <m/>
    <m/>
    <m/>
    <m/>
    <m/>
    <m/>
    <m/>
    <m/>
    <m/>
    <m/>
    <s v="586601,91"/>
    <s v="6138646,84"/>
    <n v="0.25467699999999999"/>
    <n v="0"/>
    <n v="0"/>
  </r>
  <r>
    <n v="1787"/>
    <x v="850"/>
    <s v=""/>
    <x v="1940"/>
    <n v="2018"/>
    <n v="29839999"/>
    <x v="453"/>
    <x v="848"/>
    <x v="336"/>
    <n v="5000"/>
    <s v="Odense C"/>
    <n v="461"/>
    <n v="79"/>
    <x v="21"/>
    <n v="1"/>
    <s v="DC"/>
    <s v="Decentralt værk"/>
    <n v="351100"/>
    <n v="350010"/>
    <x v="981"/>
    <x v="1"/>
    <s v="kvt"/>
    <d v="2009-06-26T00:00:00"/>
    <m/>
    <n v="5.4"/>
    <n v="2"/>
    <n v="1.3"/>
    <x v="3754"/>
    <n v="6.5159999999999996E-2"/>
    <n v="6.5159999999999996E-2"/>
    <n v="0.10044"/>
    <n v="0.10044"/>
    <n v="0.1279267464278282"/>
    <n v="0.8720732535721718"/>
    <n v="0"/>
    <x v="0"/>
    <x v="0"/>
    <m/>
    <m/>
    <m/>
    <n v="0.25467699999999999"/>
    <m/>
    <m/>
    <m/>
    <m/>
    <m/>
    <m/>
    <m/>
    <m/>
    <m/>
    <m/>
    <m/>
    <m/>
    <m/>
    <m/>
    <s v="586601,91"/>
    <s v="6138646,84"/>
    <n v="0.25467699999999999"/>
    <n v="0"/>
    <n v="0"/>
  </r>
  <r>
    <n v="1787"/>
    <x v="850"/>
    <s v=""/>
    <x v="1941"/>
    <n v="2018"/>
    <n v="29839999"/>
    <x v="453"/>
    <x v="848"/>
    <x v="336"/>
    <n v="5000"/>
    <s v="Odense C"/>
    <n v="461"/>
    <n v="79"/>
    <x v="21"/>
    <n v="1"/>
    <s v="DC"/>
    <s v="Decentralt værk"/>
    <n v="351100"/>
    <n v="350010"/>
    <x v="982"/>
    <x v="1"/>
    <s v="kvt"/>
    <d v="2009-06-26T00:00:00"/>
    <m/>
    <n v="5.4"/>
    <n v="2"/>
    <n v="1.3"/>
    <x v="3682"/>
    <n v="5.5079999999999997E-2"/>
    <n v="5.5079999999999997E-2"/>
    <n v="8.4959999999999994E-2"/>
    <n v="8.4959999999999994E-2"/>
    <n v="0.12796208530805686"/>
    <n v="0.87203791469194314"/>
    <n v="0"/>
    <x v="0"/>
    <x v="0"/>
    <m/>
    <m/>
    <m/>
    <n v="0.21521999999999999"/>
    <m/>
    <m/>
    <m/>
    <m/>
    <m/>
    <m/>
    <m/>
    <m/>
    <m/>
    <m/>
    <m/>
    <m/>
    <m/>
    <m/>
    <s v="586601,91"/>
    <s v="6138646,84"/>
    <n v="0.21521999999999999"/>
    <n v="0"/>
    <n v="0"/>
  </r>
  <r>
    <n v="1794"/>
    <x v="851"/>
    <s v=""/>
    <x v="1942"/>
    <n v="2018"/>
    <n v="28450850"/>
    <x v="454"/>
    <x v="849"/>
    <x v="830"/>
    <n v="7620"/>
    <s v="Lemvig"/>
    <n v="665"/>
    <n v="176"/>
    <x v="108"/>
    <m/>
    <s v="LO"/>
    <s v="Lokalt værk"/>
    <n v="352100"/>
    <n v="350020"/>
    <x v="952"/>
    <x v="1"/>
    <s v="kvt"/>
    <d v="2005-10-01T00:00:00"/>
    <m/>
    <n v="2.1"/>
    <n v="0.84"/>
    <n v="0.93"/>
    <x v="3755"/>
    <n v="0.95040000000000002"/>
    <n v="0.95040000000000002"/>
    <n v="0.92879999999999996"/>
    <n v="0.92879999999999996"/>
    <n v="0.22230091741230878"/>
    <n v="0.77769908258769127"/>
    <n v="0"/>
    <x v="0"/>
    <x v="0"/>
    <m/>
    <m/>
    <m/>
    <m/>
    <m/>
    <m/>
    <m/>
    <m/>
    <n v="2.1376430000000002"/>
    <m/>
    <m/>
    <m/>
    <m/>
    <m/>
    <m/>
    <m/>
    <m/>
    <m/>
    <s v="457745"/>
    <s v="6263824"/>
    <n v="0"/>
    <n v="2.1376430000000002"/>
    <n v="0"/>
  </r>
  <r>
    <n v="1794"/>
    <x v="851"/>
    <s v=""/>
    <x v="1943"/>
    <n v="2018"/>
    <n v="28450850"/>
    <x v="454"/>
    <x v="849"/>
    <x v="830"/>
    <n v="7620"/>
    <s v="Lemvig"/>
    <n v="665"/>
    <n v="176"/>
    <x v="108"/>
    <m/>
    <s v="LO"/>
    <s v="Lokalt værk"/>
    <n v="352100"/>
    <n v="350020"/>
    <x v="984"/>
    <x v="1"/>
    <s v="kvt"/>
    <d v="2013-08-23T00:00:00"/>
    <m/>
    <n v="3.653"/>
    <n v="1.56"/>
    <n v="1.611"/>
    <x v="3756"/>
    <n v="16.642800000000001"/>
    <n v="16.642800000000001"/>
    <n v="16.26624"/>
    <n v="16.26624"/>
    <n v="0.22202721029990244"/>
    <n v="0.77797278970009753"/>
    <n v="0"/>
    <x v="0"/>
    <x v="0"/>
    <m/>
    <m/>
    <m/>
    <m/>
    <m/>
    <m/>
    <m/>
    <m/>
    <n v="37.479190000000003"/>
    <m/>
    <m/>
    <m/>
    <m/>
    <m/>
    <m/>
    <m/>
    <m/>
    <m/>
    <s v="457745"/>
    <s v="6263824"/>
    <n v="0"/>
    <n v="37.479190000000003"/>
    <n v="0"/>
  </r>
  <r>
    <n v="1795"/>
    <x v="852"/>
    <s v=""/>
    <x v="1944"/>
    <n v="2018"/>
    <n v="21311286"/>
    <x v="455"/>
    <x v="850"/>
    <x v="831"/>
    <n v="8530"/>
    <s v="Hjortshøj"/>
    <n v="751"/>
    <n v="777"/>
    <x v="266"/>
    <m/>
    <s v="LO"/>
    <s v="Lokalt værk"/>
    <n v="353000"/>
    <n v="350030"/>
    <x v="3"/>
    <x v="0"/>
    <s v="fvv"/>
    <d v="2002-02-15T00:00:00"/>
    <m/>
    <n v="0.18"/>
    <n v="0"/>
    <n v="0.16"/>
    <x v="3757"/>
    <n v="1.50084"/>
    <n v="1.50084"/>
    <n v="0"/>
    <n v="0"/>
    <n v="1"/>
    <n v="0"/>
    <n v="0"/>
    <x v="0"/>
    <x v="0"/>
    <m/>
    <m/>
    <m/>
    <m/>
    <m/>
    <m/>
    <m/>
    <m/>
    <m/>
    <m/>
    <n v="0"/>
    <m/>
    <n v="2.2531249999999998"/>
    <m/>
    <m/>
    <m/>
    <m/>
    <m/>
    <s v="578723,06"/>
    <s v="6234790,5"/>
    <n v="0"/>
    <n v="2.2531249999999998"/>
    <n v="0"/>
  </r>
  <r>
    <n v="1795"/>
    <x v="852"/>
    <s v=""/>
    <x v="1945"/>
    <n v="2018"/>
    <n v="21311286"/>
    <x v="455"/>
    <x v="850"/>
    <x v="831"/>
    <n v="8530"/>
    <s v="Hjortshøj"/>
    <n v="751"/>
    <n v="777"/>
    <x v="266"/>
    <m/>
    <s v="LO"/>
    <s v="Lokalt værk"/>
    <n v="353000"/>
    <n v="350030"/>
    <x v="254"/>
    <x v="0"/>
    <s v="fvv"/>
    <d v="1995-01-01T00:00:00"/>
    <m/>
    <n v="0.19"/>
    <n v="0"/>
    <n v="0.19"/>
    <x v="3758"/>
    <n v="2.370816"/>
    <n v="2.370816"/>
    <n v="0"/>
    <n v="0"/>
    <n v="1"/>
    <n v="0"/>
    <n v="0"/>
    <x v="0"/>
    <x v="0"/>
    <m/>
    <m/>
    <m/>
    <m/>
    <m/>
    <m/>
    <m/>
    <m/>
    <m/>
    <m/>
    <m/>
    <m/>
    <n v="2.4435250000000002"/>
    <m/>
    <m/>
    <m/>
    <m/>
    <m/>
    <s v="578723,06"/>
    <s v="6234790,5"/>
    <n v="0"/>
    <n v="2.4435250000000002"/>
    <n v="0"/>
  </r>
  <r>
    <n v="1795"/>
    <x v="852"/>
    <s v=""/>
    <x v="1946"/>
    <n v="2018"/>
    <n v="21311286"/>
    <x v="455"/>
    <x v="850"/>
    <x v="831"/>
    <n v="8530"/>
    <s v="Hjortshøj"/>
    <n v="751"/>
    <n v="777"/>
    <x v="266"/>
    <m/>
    <s v="LO"/>
    <s v="Lokalt værk"/>
    <n v="353000"/>
    <n v="350030"/>
    <x v="985"/>
    <x v="16"/>
    <s v="kvt"/>
    <d v="2008-01-01T00:00:00"/>
    <m/>
    <n v="0.2"/>
    <n v="0.04"/>
    <n v="0.12"/>
    <x v="21"/>
    <n v="0"/>
    <n v="0"/>
    <n v="0"/>
    <n v="0"/>
    <n v="1"/>
    <n v="0"/>
    <n v="0"/>
    <x v="0"/>
    <x v="0"/>
    <m/>
    <m/>
    <m/>
    <m/>
    <m/>
    <m/>
    <m/>
    <m/>
    <m/>
    <m/>
    <n v="0"/>
    <m/>
    <m/>
    <m/>
    <m/>
    <m/>
    <m/>
    <m/>
    <s v="578723,06"/>
    <s v="6234790,5"/>
    <n v="0"/>
    <n v="0"/>
    <n v="0"/>
  </r>
  <r>
    <n v="1795"/>
    <x v="852"/>
    <s v=""/>
    <x v="1947"/>
    <n v="2018"/>
    <n v="21311286"/>
    <x v="455"/>
    <x v="850"/>
    <x v="831"/>
    <n v="8530"/>
    <s v="Hjortshøj"/>
    <n v="751"/>
    <n v="777"/>
    <x v="266"/>
    <m/>
    <s v="LO"/>
    <s v="Lokalt værk"/>
    <n v="353000"/>
    <n v="350030"/>
    <x v="986"/>
    <x v="3"/>
    <s v="fvv"/>
    <d v="2003-01-01T00:00:00"/>
    <m/>
    <n v="0.05"/>
    <n v="0"/>
    <n v="0.05"/>
    <x v="3759"/>
    <n v="8.5877999999999996E-2"/>
    <n v="8.5877999999999996E-2"/>
    <n v="0"/>
    <n v="0"/>
    <n v="1"/>
    <n v="0"/>
    <n v="0"/>
    <x v="0"/>
    <x v="0"/>
    <m/>
    <m/>
    <m/>
    <m/>
    <m/>
    <m/>
    <m/>
    <m/>
    <m/>
    <m/>
    <m/>
    <m/>
    <m/>
    <m/>
    <m/>
    <n v="8.5877999999999996E-2"/>
    <m/>
    <m/>
    <s v="578723,06"/>
    <s v="6234790,5"/>
    <n v="0"/>
    <n v="8.5877999999999996E-2"/>
    <n v="0"/>
  </r>
  <r>
    <n v="1802"/>
    <x v="853"/>
    <s v=""/>
    <x v="1948"/>
    <n v="2018"/>
    <n v="11110024"/>
    <x v="456"/>
    <x v="851"/>
    <x v="832"/>
    <n v="6920"/>
    <s v="Videbæk"/>
    <n v="760"/>
    <m/>
    <x v="18"/>
    <m/>
    <s v="LO"/>
    <s v="Lokalt værk"/>
    <n v="11100"/>
    <n v="10000"/>
    <x v="987"/>
    <x v="1"/>
    <s v="pel"/>
    <d v="2005-11-01T00:00:00"/>
    <m/>
    <n v="0.04"/>
    <n v="0.02"/>
    <n v="0"/>
    <x v="21"/>
    <n v="0"/>
    <n v="0"/>
    <n v="0"/>
    <n v="0"/>
    <n v="0"/>
    <n v="1"/>
    <n v="0"/>
    <x v="0"/>
    <x v="0"/>
    <m/>
    <m/>
    <m/>
    <n v="0"/>
    <m/>
    <m/>
    <m/>
    <m/>
    <m/>
    <m/>
    <m/>
    <m/>
    <m/>
    <m/>
    <m/>
    <m/>
    <m/>
    <m/>
    <s v="483186,93"/>
    <s v="6218632,78"/>
    <n v="0"/>
    <n v="0"/>
    <n v="0"/>
  </r>
  <r>
    <n v="1804"/>
    <x v="854"/>
    <s v=""/>
    <x v="1949"/>
    <n v="2018"/>
    <n v="29346909"/>
    <x v="457"/>
    <x v="852"/>
    <x v="833"/>
    <n v="6792"/>
    <s v="Rømø"/>
    <n v="550"/>
    <n v="471"/>
    <x v="305"/>
    <m/>
    <s v="FJ"/>
    <s v="Fjernvarmeværk"/>
    <n v="353000"/>
    <n v="350030"/>
    <x v="147"/>
    <x v="0"/>
    <s v="fvv"/>
    <d v="2006-11-29T00:00:00"/>
    <m/>
    <n v="1"/>
    <n v="0"/>
    <n v="1"/>
    <x v="3760"/>
    <n v="12.654"/>
    <n v="12.654"/>
    <n v="0"/>
    <n v="0"/>
    <n v="1"/>
    <n v="0"/>
    <n v="0"/>
    <x v="0"/>
    <x v="0"/>
    <m/>
    <m/>
    <m/>
    <m/>
    <m/>
    <m/>
    <m/>
    <m/>
    <m/>
    <m/>
    <n v="14.5908"/>
    <m/>
    <m/>
    <m/>
    <m/>
    <m/>
    <m/>
    <m/>
    <s v="472302"/>
    <s v="6104438"/>
    <n v="0"/>
    <n v="14.5908"/>
    <n v="0"/>
  </r>
  <r>
    <n v="1804"/>
    <x v="854"/>
    <s v=""/>
    <x v="1950"/>
    <n v="2018"/>
    <n v="29346909"/>
    <x v="457"/>
    <x v="852"/>
    <x v="833"/>
    <n v="6792"/>
    <s v="Rømø"/>
    <n v="550"/>
    <n v="471"/>
    <x v="305"/>
    <m/>
    <s v="FJ"/>
    <s v="Fjernvarmeværk"/>
    <n v="353000"/>
    <n v="350030"/>
    <x v="96"/>
    <x v="0"/>
    <s v="fvv"/>
    <d v="2006-11-01T00:00:00"/>
    <m/>
    <n v="1"/>
    <n v="0"/>
    <n v="1"/>
    <x v="3761"/>
    <n v="8.2007999999999992"/>
    <n v="8.2007999999999992"/>
    <n v="0"/>
    <n v="0"/>
    <n v="1"/>
    <n v="0"/>
    <n v="0"/>
    <x v="0"/>
    <x v="0"/>
    <m/>
    <m/>
    <m/>
    <m/>
    <m/>
    <m/>
    <m/>
    <m/>
    <m/>
    <m/>
    <n v="9.4535999999999998"/>
    <n v="0"/>
    <m/>
    <m/>
    <m/>
    <m/>
    <m/>
    <m/>
    <s v="472302"/>
    <s v="6104438"/>
    <n v="0"/>
    <n v="9.4535999999999998"/>
    <n v="0"/>
  </r>
  <r>
    <n v="1804"/>
    <x v="854"/>
    <s v=""/>
    <x v="1951"/>
    <n v="2018"/>
    <n v="29346909"/>
    <x v="457"/>
    <x v="852"/>
    <x v="833"/>
    <n v="6792"/>
    <s v="Rømø"/>
    <n v="550"/>
    <n v="471"/>
    <x v="305"/>
    <m/>
    <s v="FJ"/>
    <s v="Fjernvarmeværk"/>
    <n v="353000"/>
    <n v="350030"/>
    <x v="988"/>
    <x v="0"/>
    <s v="fvv"/>
    <d v="2017-12-01T00:00:00"/>
    <m/>
    <n v="2.6"/>
    <n v="0"/>
    <n v="2.2999999999999998"/>
    <x v="2497"/>
    <n v="0.52200000000000002"/>
    <n v="0.52200000000000002"/>
    <n v="0"/>
    <n v="0"/>
    <n v="1"/>
    <n v="0"/>
    <n v="0"/>
    <x v="0"/>
    <x v="0"/>
    <m/>
    <m/>
    <m/>
    <n v="0.50217999999999996"/>
    <m/>
    <m/>
    <m/>
    <m/>
    <m/>
    <m/>
    <m/>
    <m/>
    <m/>
    <m/>
    <m/>
    <m/>
    <m/>
    <m/>
    <s v="472302"/>
    <s v="6104438"/>
    <n v="0.50217999999999996"/>
    <n v="0"/>
    <n v="0"/>
  </r>
  <r>
    <n v="1806"/>
    <x v="855"/>
    <s v=""/>
    <x v="1952"/>
    <n v="2018"/>
    <n v="30808142"/>
    <x v="458"/>
    <x v="853"/>
    <x v="834"/>
    <n v="5260"/>
    <s v="Odense S"/>
    <n v="461"/>
    <m/>
    <x v="18"/>
    <m/>
    <s v="DC"/>
    <s v="Decentralt værk"/>
    <n v="351100"/>
    <n v="350010"/>
    <x v="989"/>
    <x v="7"/>
    <s v="kvt"/>
    <d v="1995-07-15T00:00:00"/>
    <m/>
    <n v="16.2"/>
    <n v="5.3"/>
    <n v="10.75"/>
    <x v="3762"/>
    <n v="0"/>
    <n v="0"/>
    <n v="7.5653999999999999E-2"/>
    <n v="7.5653999999999999E-2"/>
    <n v="0"/>
    <n v="1"/>
    <n v="0"/>
    <x v="0"/>
    <x v="0"/>
    <m/>
    <m/>
    <m/>
    <n v="0"/>
    <m/>
    <m/>
    <n v="0.3318084"/>
    <m/>
    <m/>
    <m/>
    <m/>
    <m/>
    <m/>
    <m/>
    <m/>
    <m/>
    <m/>
    <m/>
    <s v="589659,06"/>
    <s v="6135095,91"/>
    <n v="0.3318084"/>
    <n v="0"/>
    <n v="0"/>
  </r>
  <r>
    <n v="1810"/>
    <x v="856"/>
    <s v=""/>
    <x v="1953"/>
    <n v="2018"/>
    <n v="25580230"/>
    <x v="459"/>
    <x v="854"/>
    <x v="835"/>
    <n v="3600"/>
    <s v="Frederikssund"/>
    <n v="250"/>
    <n v="12"/>
    <x v="302"/>
    <n v="1"/>
    <s v="DC"/>
    <s v="Decentralt værk"/>
    <n v="351100"/>
    <n v="350010"/>
    <x v="21"/>
    <x v="1"/>
    <s v="kvt"/>
    <d v="1996-01-01T00:00:00"/>
    <m/>
    <n v="13.75"/>
    <n v="5.4"/>
    <n v="5.87"/>
    <x v="3763"/>
    <n v="12.7296"/>
    <n v="12.7296"/>
    <n v="11.52018"/>
    <n v="11.52018"/>
    <n v="0.21820073845670979"/>
    <n v="0.78179926154329027"/>
    <n v="0"/>
    <x v="0"/>
    <x v="0"/>
    <m/>
    <m/>
    <m/>
    <m/>
    <m/>
    <m/>
    <n v="29.169470484000001"/>
    <m/>
    <m/>
    <m/>
    <m/>
    <m/>
    <m/>
    <m/>
    <m/>
    <m/>
    <m/>
    <m/>
    <s v="691615,73"/>
    <s v="6192924,48"/>
    <n v="29.169470484000001"/>
    <n v="0"/>
    <n v="0"/>
  </r>
  <r>
    <n v="1810"/>
    <x v="856"/>
    <s v=""/>
    <x v="1954"/>
    <n v="2018"/>
    <n v="25580230"/>
    <x v="459"/>
    <x v="854"/>
    <x v="835"/>
    <n v="3600"/>
    <s v="Frederikssund"/>
    <n v="250"/>
    <n v="12"/>
    <x v="302"/>
    <n v="1"/>
    <s v="DC"/>
    <s v="Decentralt værk"/>
    <n v="351100"/>
    <n v="350010"/>
    <x v="366"/>
    <x v="1"/>
    <s v="kvt"/>
    <d v="1996-01-01T00:00:00"/>
    <m/>
    <n v="13.75"/>
    <n v="5.4"/>
    <n v="5.87"/>
    <x v="3763"/>
    <n v="12.7296"/>
    <n v="12.7296"/>
    <n v="11.52018"/>
    <n v="11.52018"/>
    <n v="0.21820073845670979"/>
    <n v="0.78179926154329027"/>
    <n v="0"/>
    <x v="0"/>
    <x v="0"/>
    <m/>
    <m/>
    <m/>
    <m/>
    <m/>
    <m/>
    <n v="29.169470484000001"/>
    <m/>
    <m/>
    <m/>
    <m/>
    <m/>
    <m/>
    <m/>
    <m/>
    <m/>
    <m/>
    <m/>
    <s v="691615,73"/>
    <s v="6192924,48"/>
    <n v="29.169470484000001"/>
    <n v="0"/>
    <n v="0"/>
  </r>
  <r>
    <n v="1810"/>
    <x v="856"/>
    <s v=""/>
    <x v="1955"/>
    <n v="2018"/>
    <n v="25580230"/>
    <x v="459"/>
    <x v="854"/>
    <x v="835"/>
    <n v="3600"/>
    <s v="Frederikssund"/>
    <n v="250"/>
    <n v="12"/>
    <x v="302"/>
    <n v="1"/>
    <s v="DC"/>
    <s v="Decentralt værk"/>
    <n v="351100"/>
    <n v="350010"/>
    <x v="13"/>
    <x v="0"/>
    <s v="fvv"/>
    <d v="1986-01-01T00:00:00"/>
    <m/>
    <n v="8.3000000000000007"/>
    <n v="0"/>
    <n v="8.3000000000000007"/>
    <x v="3764"/>
    <n v="0.20916000000000001"/>
    <n v="0.20916000000000001"/>
    <n v="0"/>
    <n v="0"/>
    <n v="1"/>
    <n v="0"/>
    <n v="0"/>
    <x v="0"/>
    <x v="0"/>
    <m/>
    <m/>
    <m/>
    <m/>
    <m/>
    <m/>
    <n v="0.20540520000000001"/>
    <m/>
    <m/>
    <m/>
    <m/>
    <m/>
    <m/>
    <m/>
    <m/>
    <m/>
    <m/>
    <m/>
    <s v="691615,73"/>
    <s v="6192924,48"/>
    <n v="0.20540520000000001"/>
    <n v="0"/>
    <n v="0"/>
  </r>
  <r>
    <n v="1810"/>
    <x v="856"/>
    <s v=""/>
    <x v="1956"/>
    <n v="2018"/>
    <n v="25580230"/>
    <x v="459"/>
    <x v="854"/>
    <x v="835"/>
    <n v="3600"/>
    <s v="Frederikssund"/>
    <n v="250"/>
    <n v="12"/>
    <x v="302"/>
    <n v="1"/>
    <s v="DC"/>
    <s v="Decentralt værk"/>
    <n v="351100"/>
    <n v="350010"/>
    <x v="16"/>
    <x v="0"/>
    <s v="fvv"/>
    <d v="1986-01-01T00:00:00"/>
    <m/>
    <n v="6.2"/>
    <n v="0"/>
    <n v="6.2"/>
    <x v="3765"/>
    <n v="4.1320800000000002"/>
    <n v="4.1320800000000002"/>
    <n v="0"/>
    <n v="0"/>
    <n v="1"/>
    <n v="0"/>
    <n v="0"/>
    <x v="0"/>
    <x v="0"/>
    <m/>
    <m/>
    <m/>
    <m/>
    <m/>
    <m/>
    <n v="4.0577328000000001"/>
    <m/>
    <m/>
    <m/>
    <m/>
    <m/>
    <m/>
    <m/>
    <m/>
    <m/>
    <m/>
    <m/>
    <s v="691615,73"/>
    <s v="6192924,48"/>
    <n v="4.0577328000000001"/>
    <n v="0"/>
    <n v="0"/>
  </r>
  <r>
    <n v="1810"/>
    <x v="856"/>
    <s v=""/>
    <x v="1957"/>
    <n v="2018"/>
    <n v="25580230"/>
    <x v="459"/>
    <x v="854"/>
    <x v="835"/>
    <n v="3600"/>
    <s v="Frederikssund"/>
    <n v="250"/>
    <n v="12"/>
    <x v="302"/>
    <n v="1"/>
    <s v="DC"/>
    <s v="Decentralt værk"/>
    <n v="351100"/>
    <n v="350010"/>
    <x v="76"/>
    <x v="0"/>
    <s v="fvv"/>
    <d v="1994-01-01T00:00:00"/>
    <m/>
    <n v="6.2"/>
    <n v="0"/>
    <n v="6.2"/>
    <x v="3766"/>
    <n v="28.766843999999999"/>
    <n v="28.766843999999999"/>
    <n v="0"/>
    <n v="0"/>
    <n v="1"/>
    <n v="0"/>
    <n v="0"/>
    <x v="0"/>
    <x v="0"/>
    <m/>
    <m/>
    <m/>
    <m/>
    <m/>
    <m/>
    <n v="28.249333200000002"/>
    <m/>
    <m/>
    <m/>
    <m/>
    <m/>
    <m/>
    <m/>
    <m/>
    <m/>
    <m/>
    <m/>
    <s v="691615,73"/>
    <s v="6192924,48"/>
    <n v="28.249333200000002"/>
    <n v="0"/>
    <n v="0"/>
  </r>
  <r>
    <n v="1810"/>
    <x v="856"/>
    <s v=""/>
    <x v="1958"/>
    <n v="2018"/>
    <n v="25580230"/>
    <x v="459"/>
    <x v="854"/>
    <x v="835"/>
    <n v="3600"/>
    <s v="Frederikssund"/>
    <n v="250"/>
    <n v="12"/>
    <x v="302"/>
    <n v="1"/>
    <s v="DC"/>
    <s v="Decentralt værk"/>
    <n v="351100"/>
    <n v="350010"/>
    <x v="4"/>
    <x v="0"/>
    <s v="fvv"/>
    <d v="1991-01-01T00:00:00"/>
    <m/>
    <n v="6.2"/>
    <n v="0"/>
    <n v="6.2"/>
    <x v="3767"/>
    <n v="51.36768"/>
    <n v="51.36768"/>
    <n v="0"/>
    <n v="0"/>
    <n v="1"/>
    <n v="0"/>
    <n v="0"/>
    <x v="0"/>
    <x v="0"/>
    <m/>
    <m/>
    <m/>
    <m/>
    <m/>
    <m/>
    <n v="45.540475200000003"/>
    <m/>
    <m/>
    <m/>
    <m/>
    <m/>
    <m/>
    <m/>
    <m/>
    <m/>
    <m/>
    <m/>
    <s v="691615,73"/>
    <s v="6192924,48"/>
    <n v="45.540475200000003"/>
    <n v="0"/>
    <n v="0"/>
  </r>
  <r>
    <n v="1810"/>
    <x v="856"/>
    <s v=""/>
    <x v="1959"/>
    <n v="2018"/>
    <n v="25580230"/>
    <x v="459"/>
    <x v="854"/>
    <x v="835"/>
    <n v="3600"/>
    <s v="Frederikssund"/>
    <n v="250"/>
    <n v="12"/>
    <x v="302"/>
    <n v="1"/>
    <s v="DC"/>
    <s v="Decentralt værk"/>
    <n v="351100"/>
    <n v="350010"/>
    <x v="57"/>
    <x v="2"/>
    <s v="fvv"/>
    <d v="2012-01-01T00:00:00"/>
    <m/>
    <n v="10"/>
    <n v="0"/>
    <n v="9.8000000000000007"/>
    <x v="3768"/>
    <n v="35.919719999999998"/>
    <n v="35.919719999999998"/>
    <n v="0"/>
    <n v="0"/>
    <n v="1"/>
    <n v="0"/>
    <n v="0"/>
    <x v="0"/>
    <x v="0"/>
    <m/>
    <m/>
    <m/>
    <m/>
    <m/>
    <m/>
    <m/>
    <m/>
    <m/>
    <m/>
    <m/>
    <m/>
    <m/>
    <m/>
    <m/>
    <m/>
    <m/>
    <n v="36.016847999999996"/>
    <s v="691615,73"/>
    <s v="6192924,48"/>
    <n v="0"/>
    <n v="0"/>
    <n v="36.016847999999996"/>
  </r>
  <r>
    <n v="1810"/>
    <x v="857"/>
    <s v=""/>
    <x v="1960"/>
    <n v="2018"/>
    <n v="25580230"/>
    <x v="459"/>
    <x v="855"/>
    <x v="836"/>
    <n v="3550"/>
    <s v="Slangerup"/>
    <n v="250"/>
    <n v="21"/>
    <x v="306"/>
    <m/>
    <s v="DC"/>
    <s v="Decentralt værk"/>
    <n v="351100"/>
    <n v="350010"/>
    <x v="296"/>
    <x v="1"/>
    <s v="kvt"/>
    <d v="1990-01-01T00:00:00"/>
    <m/>
    <n v="2.14"/>
    <n v="0.71"/>
    <n v="1.19"/>
    <x v="3769"/>
    <n v="4.8038400000000001"/>
    <n v="4.8038400000000001"/>
    <n v="2.6989200000000002"/>
    <n v="2.6989200000000002"/>
    <n v="0.28150477907102428"/>
    <n v="0.71849522092897566"/>
    <n v="0"/>
    <x v="0"/>
    <x v="0"/>
    <m/>
    <m/>
    <m/>
    <m/>
    <m/>
    <m/>
    <n v="8.5324306319999987"/>
    <m/>
    <m/>
    <m/>
    <m/>
    <m/>
    <m/>
    <m/>
    <m/>
    <m/>
    <m/>
    <m/>
    <s v="698253"/>
    <s v="6193907"/>
    <n v="8.5324306319999987"/>
    <n v="0"/>
    <n v="0"/>
  </r>
  <r>
    <n v="1810"/>
    <x v="859"/>
    <s v=""/>
    <x v="1962"/>
    <n v="2018"/>
    <n v="25580230"/>
    <x v="459"/>
    <x v="857"/>
    <x v="837"/>
    <n v="3050"/>
    <s v="Humlebæk"/>
    <n v="210"/>
    <n v="383"/>
    <x v="307"/>
    <m/>
    <s v="DC"/>
    <s v="Decentralt værk"/>
    <n v="351100"/>
    <n v="350010"/>
    <x v="296"/>
    <x v="1"/>
    <s v="kvt"/>
    <d v="1996-01-01T00:00:00"/>
    <m/>
    <n v="3.05"/>
    <n v="1.06"/>
    <n v="1.61"/>
    <x v="3770"/>
    <n v="6.3129600000000003"/>
    <n v="6.3129600000000003"/>
    <n v="4.2195600000000004"/>
    <n v="4.2195600000000004"/>
    <n v="0.26141067120338213"/>
    <n v="0.73858932879661787"/>
    <n v="0"/>
    <x v="0"/>
    <x v="0"/>
    <m/>
    <m/>
    <m/>
    <m/>
    <m/>
    <m/>
    <n v="12.074793983999999"/>
    <m/>
    <m/>
    <m/>
    <m/>
    <m/>
    <m/>
    <m/>
    <m/>
    <m/>
    <m/>
    <m/>
    <s v="720081,88"/>
    <s v="6207031,19"/>
    <n v="12.074793983999999"/>
    <n v="0"/>
    <n v="0"/>
  </r>
  <r>
    <n v="1810"/>
    <x v="860"/>
    <s v=""/>
    <x v="1963"/>
    <n v="2018"/>
    <n v="25580230"/>
    <x v="459"/>
    <x v="858"/>
    <x v="838"/>
    <n v="4600"/>
    <s v="Køge"/>
    <n v="259"/>
    <m/>
    <x v="18"/>
    <m/>
    <s v="LO"/>
    <s v="Lokalt værk"/>
    <n v="351100"/>
    <n v="350010"/>
    <x v="1"/>
    <x v="1"/>
    <s v="kvt"/>
    <d v="1994-01-12T00:00:00"/>
    <m/>
    <n v="1.35"/>
    <n v="0.43"/>
    <n v="0.62"/>
    <x v="3771"/>
    <n v="3.2148000000000003E-2"/>
    <n v="0"/>
    <n v="2.0591999999999999E-2"/>
    <n v="2.052E-2"/>
    <n v="0.25050240740387497"/>
    <n v="0.74949759259612503"/>
    <n v="0"/>
    <x v="0"/>
    <x v="0"/>
    <m/>
    <m/>
    <m/>
    <m/>
    <m/>
    <m/>
    <n v="6.416704799999999E-2"/>
    <m/>
    <m/>
    <m/>
    <m/>
    <m/>
    <m/>
    <m/>
    <m/>
    <m/>
    <m/>
    <m/>
    <s v="700052"/>
    <s v="6149373"/>
    <n v="6.416704799999999E-2"/>
    <n v="0"/>
    <n v="0"/>
  </r>
  <r>
    <n v="1810"/>
    <x v="861"/>
    <s v=""/>
    <x v="1964"/>
    <n v="2018"/>
    <n v="25580230"/>
    <x v="459"/>
    <x v="859"/>
    <x v="839"/>
    <n v="2800"/>
    <s v="Kongens Lyngby"/>
    <n v="173"/>
    <m/>
    <x v="18"/>
    <m/>
    <s v="LO"/>
    <s v="Lokalt værk"/>
    <n v="351100"/>
    <n v="350010"/>
    <x v="296"/>
    <x v="1"/>
    <s v="kvt"/>
    <d v="1991-07-29T00:00:00"/>
    <m/>
    <n v="0.87"/>
    <n v="0.28999999999999998"/>
    <n v="0.39"/>
    <x v="3772"/>
    <n v="0.93988799999999995"/>
    <n v="0"/>
    <n v="0.56555999999999995"/>
    <n v="0.56555999999999995"/>
    <n v="0.2745030047817229"/>
    <n v="0.72549699521827704"/>
    <n v="0"/>
    <x v="0"/>
    <x v="0"/>
    <m/>
    <m/>
    <m/>
    <m/>
    <m/>
    <m/>
    <n v="1.7119812599999999"/>
    <m/>
    <m/>
    <m/>
    <m/>
    <m/>
    <m/>
    <m/>
    <m/>
    <m/>
    <m/>
    <m/>
    <s v="719318,25"/>
    <s v="6188732,61"/>
    <n v="1.7119812599999999"/>
    <n v="0"/>
    <n v="0"/>
  </r>
  <r>
    <n v="1810"/>
    <x v="862"/>
    <s v=""/>
    <x v="1965"/>
    <n v="2018"/>
    <n v="25580230"/>
    <x v="459"/>
    <x v="860"/>
    <x v="840"/>
    <n v="2750"/>
    <s v="Ballerup"/>
    <n v="151"/>
    <m/>
    <x v="18"/>
    <m/>
    <s v="LO"/>
    <s v="Lokalt værk"/>
    <n v="351100"/>
    <n v="350010"/>
    <x v="296"/>
    <x v="1"/>
    <s v="kvt"/>
    <d v="1991-12-06T00:00:00"/>
    <m/>
    <n v="0.51"/>
    <n v="0.15"/>
    <n v="0.28000000000000003"/>
    <x v="3773"/>
    <n v="1.6667999999999999E-2"/>
    <n v="0"/>
    <n v="7.5599999999999999E-3"/>
    <n v="7.5599999999999999E-3"/>
    <n v="0.29996371929097126"/>
    <n v="0.70003628070902879"/>
    <n v="0"/>
    <x v="0"/>
    <x v="0"/>
    <m/>
    <m/>
    <m/>
    <m/>
    <m/>
    <m/>
    <n v="2.778336E-2"/>
    <m/>
    <m/>
    <m/>
    <m/>
    <m/>
    <m/>
    <m/>
    <m/>
    <m/>
    <m/>
    <m/>
    <s v="711972"/>
    <s v="6183763"/>
    <n v="2.778336E-2"/>
    <n v="0"/>
    <n v="0"/>
  </r>
  <r>
    <n v="1810"/>
    <x v="863"/>
    <s v=""/>
    <x v="1966"/>
    <n v="2018"/>
    <n v="25580230"/>
    <x v="459"/>
    <x v="861"/>
    <x v="841"/>
    <n v="2750"/>
    <s v="Ballerup"/>
    <n v="151"/>
    <m/>
    <x v="18"/>
    <m/>
    <s v="LO"/>
    <s v="Lokalt værk"/>
    <n v="351100"/>
    <n v="350010"/>
    <x v="296"/>
    <x v="1"/>
    <s v="kvt"/>
    <d v="1997-01-01T00:00:00"/>
    <m/>
    <n v="2.13"/>
    <n v="0.66"/>
    <n v="0.99"/>
    <x v="3774"/>
    <n v="5.5918799999999997"/>
    <n v="0"/>
    <n v="3.528"/>
    <n v="3.528"/>
    <n v="0.27211608454998698"/>
    <n v="0.72788391545001296"/>
    <n v="0"/>
    <x v="0"/>
    <x v="0"/>
    <m/>
    <m/>
    <m/>
    <m/>
    <m/>
    <m/>
    <n v="10.274806080000001"/>
    <m/>
    <m/>
    <m/>
    <m/>
    <m/>
    <m/>
    <m/>
    <m/>
    <m/>
    <m/>
    <m/>
    <s v="712091,82"/>
    <s v="6183307,18"/>
    <n v="10.274806080000001"/>
    <n v="0"/>
    <n v="0"/>
  </r>
  <r>
    <n v="1810"/>
    <x v="864"/>
    <s v=""/>
    <x v="1967"/>
    <n v="2018"/>
    <n v="25580230"/>
    <x v="459"/>
    <x v="862"/>
    <x v="842"/>
    <n v="2800"/>
    <s v="Kongens Lyngby"/>
    <n v="173"/>
    <m/>
    <x v="18"/>
    <m/>
    <s v="LO"/>
    <s v="Lokalt værk"/>
    <n v="351100"/>
    <n v="350010"/>
    <x v="296"/>
    <x v="1"/>
    <s v="kvt"/>
    <d v="1993-01-01T00:00:00"/>
    <m/>
    <n v="2.8"/>
    <n v="0.95"/>
    <n v="1.54"/>
    <x v="3775"/>
    <n v="9.3373200000000001"/>
    <n v="0"/>
    <n v="5.41404"/>
    <n v="5.41404"/>
    <n v="0.28673730359124849"/>
    <n v="0.71326269640875151"/>
    <n v="0"/>
    <x v="0"/>
    <x v="0"/>
    <m/>
    <m/>
    <m/>
    <m/>
    <m/>
    <m/>
    <n v="16.282011239999999"/>
    <m/>
    <m/>
    <m/>
    <m/>
    <m/>
    <m/>
    <m/>
    <m/>
    <m/>
    <m/>
    <m/>
    <s v="721555,13"/>
    <s v="6189131,14"/>
    <n v="16.282011239999999"/>
    <n v="0"/>
    <n v="0"/>
  </r>
  <r>
    <n v="1810"/>
    <x v="865"/>
    <s v=""/>
    <x v="1968"/>
    <n v="2018"/>
    <n v="25580230"/>
    <x v="459"/>
    <x v="863"/>
    <x v="843"/>
    <n v="2800"/>
    <s v="Kongens Lyngby"/>
    <n v="173"/>
    <m/>
    <x v="18"/>
    <m/>
    <s v="LO"/>
    <s v="Lokalt værk"/>
    <n v="351100"/>
    <n v="350010"/>
    <x v="296"/>
    <x v="1"/>
    <s v="kvt"/>
    <d v="1994-01-01T00:00:00"/>
    <m/>
    <n v="1.46"/>
    <n v="0.5"/>
    <n v="0.75"/>
    <x v="3776"/>
    <n v="2.2464000000000001E-2"/>
    <n v="0"/>
    <n v="1.3679999999999999E-2"/>
    <n v="1.3679999999999999E-2"/>
    <n v="0.26545284383375167"/>
    <n v="0.73454715616624833"/>
    <n v="0"/>
    <x v="0"/>
    <x v="0"/>
    <m/>
    <m/>
    <m/>
    <m/>
    <m/>
    <m/>
    <n v="4.2312600000000006E-2"/>
    <m/>
    <m/>
    <m/>
    <m/>
    <m/>
    <m/>
    <m/>
    <m/>
    <m/>
    <m/>
    <m/>
    <s v="720349"/>
    <s v="6186897"/>
    <n v="4.2312600000000006E-2"/>
    <n v="0"/>
    <n v="0"/>
  </r>
  <r>
    <n v="1810"/>
    <x v="866"/>
    <s v=""/>
    <x v="1969"/>
    <n v="2018"/>
    <n v="25580230"/>
    <x v="459"/>
    <x v="864"/>
    <x v="844"/>
    <n v="2800"/>
    <s v="Kongens Lyngby"/>
    <n v="173"/>
    <m/>
    <x v="18"/>
    <m/>
    <s v="LO"/>
    <s v="Lokalt værk"/>
    <n v="351100"/>
    <n v="350010"/>
    <x v="296"/>
    <x v="1"/>
    <s v="kvt"/>
    <d v="1993-04-20T00:00:00"/>
    <m/>
    <n v="2.0499999999999998"/>
    <n v="0.72"/>
    <n v="1.05"/>
    <x v="3777"/>
    <n v="3.456E-2"/>
    <n v="0"/>
    <n v="2.232E-2"/>
    <n v="2.232E-2"/>
    <n v="0.24640783576917744"/>
    <n v="0.75359216423082254"/>
    <n v="0"/>
    <x v="0"/>
    <x v="0"/>
    <m/>
    <m/>
    <m/>
    <m/>
    <m/>
    <m/>
    <n v="7.0127640000000005E-2"/>
    <m/>
    <m/>
    <m/>
    <m/>
    <m/>
    <m/>
    <m/>
    <m/>
    <m/>
    <m/>
    <m/>
    <s v="721005"/>
    <s v="6187323"/>
    <n v="7.0127640000000005E-2"/>
    <n v="0"/>
    <n v="0"/>
  </r>
  <r>
    <n v="1810"/>
    <x v="867"/>
    <s v=""/>
    <x v="1970"/>
    <n v="2018"/>
    <n v="25580230"/>
    <x v="459"/>
    <x v="865"/>
    <x v="845"/>
    <n v="2750"/>
    <s v="Ballerup"/>
    <n v="151"/>
    <m/>
    <x v="18"/>
    <m/>
    <s v="LO"/>
    <s v="Lokalt værk"/>
    <n v="351100"/>
    <n v="350010"/>
    <x v="14"/>
    <x v="1"/>
    <s v="kvt"/>
    <d v="1992-05-07T00:00:00"/>
    <m/>
    <n v="2.85"/>
    <n v="0.99"/>
    <n v="1.44"/>
    <x v="3778"/>
    <n v="0.20980799999999999"/>
    <n v="0"/>
    <n v="0.14180400000000001"/>
    <n v="0.14180400000000001"/>
    <n v="0.25583957787347616"/>
    <n v="0.74416042212652389"/>
    <n v="0"/>
    <x v="0"/>
    <x v="0"/>
    <m/>
    <m/>
    <m/>
    <m/>
    <m/>
    <m/>
    <n v="0.41003820000000002"/>
    <m/>
    <m/>
    <m/>
    <m/>
    <m/>
    <m/>
    <m/>
    <m/>
    <m/>
    <m/>
    <m/>
    <s v="711114"/>
    <s v="6182500"/>
    <n v="0.41003820000000002"/>
    <n v="0"/>
    <n v="0"/>
  </r>
  <r>
    <n v="1810"/>
    <x v="867"/>
    <s v=""/>
    <x v="1971"/>
    <n v="2018"/>
    <n v="25580230"/>
    <x v="459"/>
    <x v="865"/>
    <x v="845"/>
    <n v="2750"/>
    <s v="Ballerup"/>
    <n v="151"/>
    <m/>
    <x v="18"/>
    <m/>
    <s v="LO"/>
    <s v="Lokalt værk"/>
    <n v="351100"/>
    <n v="350010"/>
    <x v="15"/>
    <x v="1"/>
    <s v="kvt"/>
    <d v="1992-05-07T00:00:00"/>
    <m/>
    <n v="2.85"/>
    <n v="0.99"/>
    <n v="1.44"/>
    <x v="3779"/>
    <n v="0.21787200000000001"/>
    <n v="0"/>
    <n v="0.14727599999999999"/>
    <n v="0.14727599999999999"/>
    <n v="0.25582474736672128"/>
    <n v="0.74417525263327877"/>
    <n v="0"/>
    <x v="0"/>
    <x v="0"/>
    <m/>
    <m/>
    <m/>
    <m/>
    <m/>
    <m/>
    <n v="0.42582276000000002"/>
    <m/>
    <m/>
    <m/>
    <m/>
    <m/>
    <m/>
    <m/>
    <m/>
    <m/>
    <m/>
    <m/>
    <s v="711114"/>
    <s v="6182500"/>
    <n v="0.42582276000000002"/>
    <n v="0"/>
    <n v="0"/>
  </r>
  <r>
    <n v="1810"/>
    <x v="868"/>
    <s v=""/>
    <x v="1972"/>
    <n v="2018"/>
    <n v="25580230"/>
    <x v="459"/>
    <x v="866"/>
    <x v="846"/>
    <n v="2800"/>
    <s v="Kongens Lyngby"/>
    <n v="173"/>
    <m/>
    <x v="18"/>
    <m/>
    <s v="LO"/>
    <s v="Lokalt værk"/>
    <n v="351100"/>
    <n v="350010"/>
    <x v="296"/>
    <x v="1"/>
    <s v="kvt"/>
    <d v="1994-01-01T00:00:00"/>
    <m/>
    <n v="2.15"/>
    <n v="0.72"/>
    <n v="1.08"/>
    <x v="3780"/>
    <n v="3.3253200000000001"/>
    <n v="0"/>
    <n v="2.0433599999999998"/>
    <n v="2.0433599999999998"/>
    <n v="0.27288731817032302"/>
    <n v="0.72711268182967692"/>
    <n v="0"/>
    <x v="0"/>
    <x v="0"/>
    <m/>
    <m/>
    <m/>
    <m/>
    <m/>
    <m/>
    <n v="6.0928445160000004"/>
    <m/>
    <m/>
    <m/>
    <m/>
    <m/>
    <m/>
    <m/>
    <m/>
    <m/>
    <m/>
    <m/>
    <s v="720059"/>
    <s v="6187588"/>
    <n v="6.0928445160000004"/>
    <n v="0"/>
    <n v="0"/>
  </r>
  <r>
    <n v="1810"/>
    <x v="869"/>
    <s v=""/>
    <x v="1973"/>
    <n v="2018"/>
    <n v="25580230"/>
    <x v="459"/>
    <x v="867"/>
    <x v="847"/>
    <n v="3450"/>
    <s v="Allerød"/>
    <n v="201"/>
    <m/>
    <x v="18"/>
    <m/>
    <s v="LO"/>
    <s v="Lokalt værk"/>
    <n v="351100"/>
    <n v="350010"/>
    <x v="296"/>
    <x v="1"/>
    <s v="kvt"/>
    <d v="1991-12-11T00:00:00"/>
    <m/>
    <n v="3.1"/>
    <n v="1.07"/>
    <n v="1.89"/>
    <x v="3781"/>
    <n v="9.0709199999999992"/>
    <n v="0"/>
    <n v="5.4345600000000003"/>
    <n v="5.4345600000000003"/>
    <n v="0.29012748100419189"/>
    <n v="0.70987251899580817"/>
    <n v="0"/>
    <x v="0"/>
    <x v="0"/>
    <m/>
    <m/>
    <m/>
    <m/>
    <m/>
    <m/>
    <n v="15.632645291999999"/>
    <m/>
    <m/>
    <m/>
    <m/>
    <m/>
    <m/>
    <m/>
    <m/>
    <m/>
    <m/>
    <m/>
    <s v="708500,62"/>
    <s v="6196867,38"/>
    <n v="15.632645291999999"/>
    <n v="0"/>
    <n v="0"/>
  </r>
  <r>
    <n v="1810"/>
    <x v="870"/>
    <s v=""/>
    <x v="1974"/>
    <n v="2018"/>
    <n v="25580230"/>
    <x v="459"/>
    <x v="868"/>
    <x v="848"/>
    <n v="2830"/>
    <s v="Virum"/>
    <n v="173"/>
    <m/>
    <x v="18"/>
    <m/>
    <s v="LO"/>
    <s v="Lokalt værk"/>
    <n v="351100"/>
    <n v="350010"/>
    <x v="296"/>
    <x v="1"/>
    <s v="kvt"/>
    <d v="1994-01-01T00:00:00"/>
    <m/>
    <n v="1.46"/>
    <n v="0.49"/>
    <n v="0.81"/>
    <x v="3782"/>
    <n v="2.7015479999999998"/>
    <n v="0"/>
    <n v="1.72872"/>
    <n v="1.72872"/>
    <n v="0.26560154323617458"/>
    <n v="0.73439845676382542"/>
    <n v="0"/>
    <x v="0"/>
    <x v="0"/>
    <m/>
    <m/>
    <m/>
    <m/>
    <m/>
    <m/>
    <n v="5.0857159320000003"/>
    <m/>
    <m/>
    <m/>
    <m/>
    <m/>
    <m/>
    <m/>
    <m/>
    <m/>
    <m/>
    <m/>
    <s v="716902,29"/>
    <s v="6188169,19"/>
    <n v="5.0857159320000003"/>
    <n v="0"/>
    <n v="0"/>
  </r>
  <r>
    <n v="1810"/>
    <x v="871"/>
    <s v=""/>
    <x v="1975"/>
    <n v="2018"/>
    <n v="25580230"/>
    <x v="459"/>
    <x v="869"/>
    <x v="849"/>
    <n v="3550"/>
    <s v="Slangerup"/>
    <n v="250"/>
    <m/>
    <x v="18"/>
    <m/>
    <s v="LO"/>
    <s v="Lokalt værk"/>
    <n v="351100"/>
    <n v="350010"/>
    <x v="296"/>
    <x v="1"/>
    <s v="kvt"/>
    <d v="1993-01-01T00:00:00"/>
    <m/>
    <n v="1.48"/>
    <n v="0.5"/>
    <n v="0.73"/>
    <x v="3783"/>
    <n v="2.463552"/>
    <n v="0"/>
    <n v="1.5426"/>
    <n v="1.5426"/>
    <n v="0.26674056238820554"/>
    <n v="0.73325943761179446"/>
    <n v="0"/>
    <x v="0"/>
    <x v="0"/>
    <m/>
    <m/>
    <m/>
    <m/>
    <m/>
    <m/>
    <n v="4.6178803440000005"/>
    <m/>
    <m/>
    <m/>
    <m/>
    <m/>
    <m/>
    <m/>
    <m/>
    <m/>
    <m/>
    <m/>
    <s v="699487"/>
    <s v="6193132"/>
    <n v="4.6178803440000005"/>
    <n v="0"/>
    <n v="0"/>
  </r>
  <r>
    <n v="1810"/>
    <x v="873"/>
    <s v=""/>
    <x v="1977"/>
    <n v="2018"/>
    <n v="25580230"/>
    <x v="459"/>
    <x v="871"/>
    <x v="851"/>
    <n v="3060"/>
    <s v="Espergærde"/>
    <n v="217"/>
    <m/>
    <x v="18"/>
    <m/>
    <s v="LO"/>
    <s v="Lokalt værk"/>
    <n v="351100"/>
    <n v="350010"/>
    <x v="296"/>
    <x v="1"/>
    <s v="kvt"/>
    <d v="1993-03-15T00:00:00"/>
    <m/>
    <n v="1.21"/>
    <n v="0.42"/>
    <n v="0.61"/>
    <x v="3784"/>
    <n v="6.0516E-2"/>
    <n v="0"/>
    <n v="4.0680000000000001E-2"/>
    <n v="4.0680000000000001E-2"/>
    <n v="0.24597549844059435"/>
    <n v="0.75402450155940559"/>
    <n v="0"/>
    <x v="0"/>
    <x v="0"/>
    <m/>
    <m/>
    <m/>
    <m/>
    <m/>
    <m/>
    <n v="0.123012252"/>
    <m/>
    <m/>
    <m/>
    <m/>
    <m/>
    <m/>
    <m/>
    <m/>
    <m/>
    <m/>
    <m/>
    <s v="720973"/>
    <s v="6210411"/>
    <n v="0.123012252"/>
    <n v="0"/>
    <n v="0"/>
  </r>
  <r>
    <n v="1810"/>
    <x v="874"/>
    <s v=""/>
    <x v="1978"/>
    <n v="2018"/>
    <n v="25580230"/>
    <x v="459"/>
    <x v="872"/>
    <x v="852"/>
    <n v="2730"/>
    <s v="Herlev"/>
    <n v="163"/>
    <m/>
    <x v="18"/>
    <m/>
    <s v="LO"/>
    <s v="Lokalt værk"/>
    <n v="351100"/>
    <n v="350010"/>
    <x v="296"/>
    <x v="1"/>
    <s v="kvt"/>
    <d v="1993-08-12T00:00:00"/>
    <m/>
    <n v="1.46"/>
    <n v="0.5"/>
    <n v="0.88"/>
    <x v="3785"/>
    <n v="4.8995999999999998E-2"/>
    <n v="0"/>
    <n v="3.456E-2"/>
    <n v="3.456E-2"/>
    <n v="0.24829876124277087"/>
    <n v="0.75170123875722916"/>
    <n v="0"/>
    <x v="0"/>
    <x v="0"/>
    <m/>
    <m/>
    <m/>
    <m/>
    <m/>
    <m/>
    <n v="9.8663399999999998E-2"/>
    <m/>
    <m/>
    <m/>
    <m/>
    <m/>
    <m/>
    <m/>
    <m/>
    <m/>
    <m/>
    <m/>
    <s v="713224,42"/>
    <s v="6183491,76"/>
    <n v="9.8663399999999998E-2"/>
    <n v="0"/>
    <n v="0"/>
  </r>
  <r>
    <n v="1810"/>
    <x v="875"/>
    <s v=""/>
    <x v="1979"/>
    <n v="2018"/>
    <n v="25580230"/>
    <x v="459"/>
    <x v="873"/>
    <x v="853"/>
    <n v="2950"/>
    <s v="Vedbæk"/>
    <n v="230"/>
    <m/>
    <x v="18"/>
    <m/>
    <s v="LO"/>
    <s v="Lokalt værk"/>
    <n v="351100"/>
    <n v="350010"/>
    <x v="296"/>
    <x v="1"/>
    <s v="kvt"/>
    <d v="1993-06-07T00:00:00"/>
    <m/>
    <n v="0.89"/>
    <n v="0.28999999999999998"/>
    <n v="0.47"/>
    <x v="3786"/>
    <n v="2.2313519999999998"/>
    <n v="0"/>
    <n v="1.32948"/>
    <n v="1.32948"/>
    <n v="0.27038025762594509"/>
    <n v="0.72961974237405491"/>
    <n v="0"/>
    <x v="0"/>
    <x v="0"/>
    <m/>
    <m/>
    <m/>
    <m/>
    <m/>
    <m/>
    <n v="4.1263219799999993"/>
    <m/>
    <m/>
    <m/>
    <m/>
    <m/>
    <m/>
    <m/>
    <m/>
    <m/>
    <m/>
    <m/>
    <s v="722857,03"/>
    <s v="6195739,48"/>
    <n v="4.1263219799999993"/>
    <n v="0"/>
    <n v="0"/>
  </r>
  <r>
    <n v="1810"/>
    <x v="876"/>
    <s v=""/>
    <x v="1980"/>
    <n v="2018"/>
    <n v="25580230"/>
    <x v="459"/>
    <x v="874"/>
    <x v="854"/>
    <n v="2750"/>
    <s v="Ballerup"/>
    <n v="151"/>
    <m/>
    <x v="18"/>
    <m/>
    <s v="LO"/>
    <s v="Lokalt værk"/>
    <n v="351100"/>
    <n v="350010"/>
    <x v="296"/>
    <x v="1"/>
    <s v="kvt"/>
    <d v="1993-09-13T00:00:00"/>
    <m/>
    <n v="0.88"/>
    <n v="0.28999999999999998"/>
    <n v="0.48"/>
    <x v="3787"/>
    <n v="0.16667999999999999"/>
    <n v="0"/>
    <n v="0.10944"/>
    <n v="0.10944"/>
    <n v="0.24519042823170251"/>
    <n v="0.75480957176829744"/>
    <n v="0"/>
    <x v="0"/>
    <x v="0"/>
    <m/>
    <m/>
    <m/>
    <m/>
    <m/>
    <m/>
    <n v="0.33989907599999997"/>
    <m/>
    <m/>
    <m/>
    <m/>
    <m/>
    <m/>
    <m/>
    <m/>
    <m/>
    <m/>
    <m/>
    <s v="710303,91"/>
    <s v="6181805,63"/>
    <n v="0.33989907599999997"/>
    <n v="0"/>
    <n v="0"/>
  </r>
  <r>
    <n v="1810"/>
    <x v="877"/>
    <s v=""/>
    <x v="1981"/>
    <n v="2018"/>
    <n v="25580230"/>
    <x v="459"/>
    <x v="875"/>
    <x v="855"/>
    <n v="2800"/>
    <s v="Kongens Lyngby"/>
    <n v="173"/>
    <m/>
    <x v="18"/>
    <m/>
    <s v="LO"/>
    <s v="Lokalt værk"/>
    <n v="351100"/>
    <n v="350010"/>
    <x v="296"/>
    <x v="1"/>
    <s v="kvt"/>
    <d v="1993-12-08T00:00:00"/>
    <m/>
    <n v="2.76"/>
    <n v="0.98"/>
    <n v="1.47"/>
    <x v="3788"/>
    <n v="8.6040000000000005E-2"/>
    <n v="0"/>
    <n v="5.1839999999999997E-2"/>
    <n v="5.1839999999999997E-2"/>
    <n v="0.28830924121591711"/>
    <n v="0.71169075878408283"/>
    <n v="0"/>
    <x v="0"/>
    <x v="0"/>
    <m/>
    <m/>
    <m/>
    <m/>
    <m/>
    <m/>
    <n v="0.14921477999999999"/>
    <m/>
    <m/>
    <m/>
    <m/>
    <m/>
    <m/>
    <m/>
    <m/>
    <m/>
    <m/>
    <m/>
    <s v="720689"/>
    <s v="6187117"/>
    <n v="0.14921477999999999"/>
    <n v="0"/>
    <n v="0"/>
  </r>
  <r>
    <n v="1810"/>
    <x v="878"/>
    <s v=""/>
    <x v="1982"/>
    <n v="2018"/>
    <n v="25580230"/>
    <x v="459"/>
    <x v="876"/>
    <x v="856"/>
    <n v="2950"/>
    <s v="Vedbæk"/>
    <n v="230"/>
    <m/>
    <x v="18"/>
    <m/>
    <s v="LO"/>
    <s v="Lokalt værk"/>
    <n v="351100"/>
    <n v="350010"/>
    <x v="296"/>
    <x v="1"/>
    <s v="kvt"/>
    <d v="1993-11-23T00:00:00"/>
    <m/>
    <n v="0.9"/>
    <n v="0.31"/>
    <n v="0.49"/>
    <x v="3789"/>
    <n v="0.1512"/>
    <n v="0"/>
    <n v="9.2880000000000004E-2"/>
    <n v="9.2880000000000004E-2"/>
    <n v="0.27147924386049693"/>
    <n v="0.72852075613950307"/>
    <n v="0"/>
    <x v="0"/>
    <x v="0"/>
    <m/>
    <m/>
    <m/>
    <m/>
    <m/>
    <m/>
    <n v="0.27847432799999999"/>
    <m/>
    <m/>
    <m/>
    <m/>
    <m/>
    <m/>
    <m/>
    <m/>
    <m/>
    <m/>
    <m/>
    <s v="720810,35"/>
    <s v="6193648,21"/>
    <n v="0.27847432799999999"/>
    <n v="0"/>
    <n v="0"/>
  </r>
  <r>
    <n v="1810"/>
    <x v="879"/>
    <s v=""/>
    <x v="1983"/>
    <n v="2018"/>
    <n v="25580230"/>
    <x v="459"/>
    <x v="877"/>
    <x v="857"/>
    <n v="4030"/>
    <s v="Tune"/>
    <n v="253"/>
    <m/>
    <x v="18"/>
    <m/>
    <s v="LO"/>
    <s v="Lokalt værk"/>
    <n v="351100"/>
    <n v="350010"/>
    <x v="296"/>
    <x v="1"/>
    <s v="kvt"/>
    <d v="1993-12-23T00:00:00"/>
    <m/>
    <n v="1.46"/>
    <n v="0.5"/>
    <n v="0.73"/>
    <x v="3790"/>
    <n v="2.3475600000000001"/>
    <n v="0"/>
    <n v="1.5948"/>
    <n v="1.5948"/>
    <n v="0.25489151913101765"/>
    <n v="0.74510848086898229"/>
    <n v="0"/>
    <x v="0"/>
    <x v="0"/>
    <m/>
    <m/>
    <m/>
    <m/>
    <m/>
    <m/>
    <n v="4.605017868"/>
    <m/>
    <m/>
    <m/>
    <m/>
    <m/>
    <m/>
    <m/>
    <m/>
    <m/>
    <m/>
    <m/>
    <s v="700670,18"/>
    <s v="6166035,5"/>
    <n v="4.605017868"/>
    <n v="0"/>
    <n v="0"/>
  </r>
  <r>
    <n v="1810"/>
    <x v="880"/>
    <s v=""/>
    <x v="1984"/>
    <n v="2018"/>
    <n v="25580230"/>
    <x v="459"/>
    <x v="878"/>
    <x v="858"/>
    <n v="3050"/>
    <s v="Humlebæk"/>
    <n v="210"/>
    <m/>
    <x v="18"/>
    <m/>
    <s v="LO"/>
    <s v="Lokalt værk"/>
    <n v="351100"/>
    <n v="350010"/>
    <x v="296"/>
    <x v="1"/>
    <s v="kvt"/>
    <d v="1994-08-25T00:00:00"/>
    <m/>
    <n v="0.89"/>
    <n v="0.3"/>
    <n v="0.48"/>
    <x v="3791"/>
    <n v="1.8064439999999999"/>
    <n v="0"/>
    <n v="0.98531999999999997"/>
    <n v="0.98531999999999997"/>
    <n v="0.29562695277924567"/>
    <n v="0.70437304722075433"/>
    <n v="0"/>
    <x v="0"/>
    <x v="0"/>
    <m/>
    <m/>
    <m/>
    <m/>
    <m/>
    <m/>
    <n v="3.055276224"/>
    <m/>
    <m/>
    <m/>
    <m/>
    <m/>
    <m/>
    <m/>
    <m/>
    <m/>
    <m/>
    <m/>
    <s v="720163,63"/>
    <s v="6207869,91"/>
    <n v="3.055276224"/>
    <n v="0"/>
    <n v="0"/>
  </r>
  <r>
    <n v="1810"/>
    <x v="881"/>
    <s v=""/>
    <x v="1985"/>
    <n v="2018"/>
    <n v="25580230"/>
    <x v="459"/>
    <x v="879"/>
    <x v="859"/>
    <n v="2830"/>
    <s v="Virum"/>
    <n v="173"/>
    <m/>
    <x v="18"/>
    <m/>
    <s v="LO"/>
    <s v="Lokalt værk"/>
    <n v="351100"/>
    <n v="350010"/>
    <x v="296"/>
    <x v="1"/>
    <s v="kvt"/>
    <d v="1995-03-14T00:00:00"/>
    <m/>
    <n v="0.9"/>
    <n v="0.28000000000000003"/>
    <n v="0.46"/>
    <x v="3792"/>
    <n v="2.016864"/>
    <n v="0"/>
    <n v="1.1019600000000001"/>
    <n v="1.1019600000000001"/>
    <n v="0.27740264414472504"/>
    <n v="0.72259735585527496"/>
    <n v="0"/>
    <x v="0"/>
    <x v="0"/>
    <m/>
    <m/>
    <m/>
    <m/>
    <m/>
    <m/>
    <n v="3.6352645560000001"/>
    <m/>
    <m/>
    <m/>
    <m/>
    <m/>
    <m/>
    <m/>
    <m/>
    <m/>
    <m/>
    <m/>
    <s v="718273,04"/>
    <s v="6189075,85"/>
    <n v="3.6352645560000001"/>
    <n v="0"/>
    <n v="0"/>
  </r>
  <r>
    <n v="1810"/>
    <x v="882"/>
    <s v=""/>
    <x v="1986"/>
    <n v="2018"/>
    <n v="25580230"/>
    <x v="459"/>
    <x v="880"/>
    <x v="860"/>
    <n v="2840"/>
    <s v="Holte"/>
    <n v="230"/>
    <m/>
    <x v="18"/>
    <m/>
    <s v="LO"/>
    <s v="Lokalt værk"/>
    <n v="351100"/>
    <n v="350010"/>
    <x v="296"/>
    <x v="1"/>
    <s v="kvt"/>
    <d v="1995-03-14T00:00:00"/>
    <m/>
    <n v="3.05"/>
    <n v="1.05"/>
    <n v="1.45"/>
    <x v="3793"/>
    <n v="4.76532"/>
    <n v="0"/>
    <n v="3.3119999999999998"/>
    <n v="3.3119999999999998"/>
    <n v="0.24840588054879759"/>
    <n v="0.75159411945120236"/>
    <n v="0"/>
    <x v="0"/>
    <x v="0"/>
    <m/>
    <m/>
    <m/>
    <m/>
    <m/>
    <m/>
    <n v="9.5918019120000011"/>
    <m/>
    <m/>
    <m/>
    <m/>
    <m/>
    <m/>
    <m/>
    <m/>
    <m/>
    <m/>
    <m/>
    <s v="719421,55"/>
    <s v="6190455,32"/>
    <n v="9.5918019120000011"/>
    <n v="0"/>
    <n v="0"/>
  </r>
  <r>
    <n v="1810"/>
    <x v="883"/>
    <s v=""/>
    <x v="1987"/>
    <n v="2018"/>
    <n v="25580230"/>
    <x v="459"/>
    <x v="881"/>
    <x v="861"/>
    <n v="4690"/>
    <s v="Haslev"/>
    <n v="320"/>
    <n v="385"/>
    <x v="308"/>
    <m/>
    <s v="DC"/>
    <s v="Decentralt værk"/>
    <n v="351100"/>
    <n v="350010"/>
    <x v="990"/>
    <x v="1"/>
    <s v="kvt"/>
    <d v="1996-01-01T00:00:00"/>
    <m/>
    <n v="5"/>
    <n v="2.02"/>
    <n v="2.25"/>
    <x v="3794"/>
    <n v="3.0171600000000001"/>
    <n v="3.0171600000000001"/>
    <n v="2.64276"/>
    <n v="2.64276"/>
    <n v="0.2284540316960193"/>
    <n v="0.7715459683039807"/>
    <n v="0"/>
    <x v="0"/>
    <x v="0"/>
    <m/>
    <m/>
    <m/>
    <m/>
    <m/>
    <m/>
    <n v="6.6034290960000002"/>
    <m/>
    <m/>
    <m/>
    <m/>
    <m/>
    <m/>
    <m/>
    <m/>
    <m/>
    <m/>
    <m/>
    <s v="688306,88"/>
    <s v="6140261,42"/>
    <n v="6.6034290960000002"/>
    <n v="0"/>
    <n v="0"/>
  </r>
  <r>
    <n v="1810"/>
    <x v="883"/>
    <s v=""/>
    <x v="1988"/>
    <n v="2018"/>
    <n v="25580230"/>
    <x v="459"/>
    <x v="881"/>
    <x v="861"/>
    <n v="4690"/>
    <s v="Haslev"/>
    <n v="320"/>
    <n v="385"/>
    <x v="308"/>
    <m/>
    <s v="DC"/>
    <s v="Decentralt værk"/>
    <n v="351100"/>
    <n v="350010"/>
    <x v="123"/>
    <x v="0"/>
    <s v="fvv"/>
    <d v="1996-01-01T00:00:00"/>
    <m/>
    <n v="3.5"/>
    <n v="0"/>
    <n v="3.25"/>
    <x v="3795"/>
    <n v="3.6152280000000001"/>
    <n v="3.6152280000000001"/>
    <n v="0"/>
    <n v="0"/>
    <n v="1"/>
    <n v="0"/>
    <n v="0"/>
    <x v="0"/>
    <x v="0"/>
    <m/>
    <m/>
    <m/>
    <m/>
    <m/>
    <m/>
    <n v="3.9332303999999998"/>
    <m/>
    <m/>
    <m/>
    <m/>
    <m/>
    <m/>
    <m/>
    <m/>
    <m/>
    <m/>
    <m/>
    <s v="688306,88"/>
    <s v="6140261,42"/>
    <n v="3.9332303999999998"/>
    <n v="0"/>
    <n v="0"/>
  </r>
  <r>
    <n v="1810"/>
    <x v="883"/>
    <s v=""/>
    <x v="1989"/>
    <n v="2018"/>
    <n v="25580230"/>
    <x v="459"/>
    <x v="881"/>
    <x v="861"/>
    <n v="4690"/>
    <s v="Haslev"/>
    <n v="320"/>
    <n v="385"/>
    <x v="308"/>
    <m/>
    <s v="DC"/>
    <s v="Decentralt værk"/>
    <n v="351100"/>
    <n v="350010"/>
    <x v="511"/>
    <x v="0"/>
    <s v="fvv"/>
    <d v="2016-09-01T00:00:00"/>
    <m/>
    <n v="1"/>
    <n v="0"/>
    <n v="0.9"/>
    <x v="3796"/>
    <n v="18.871200000000002"/>
    <n v="18.871200000000002"/>
    <n v="0"/>
    <n v="0"/>
    <n v="1"/>
    <n v="0"/>
    <n v="0"/>
    <x v="0"/>
    <x v="0"/>
    <m/>
    <m/>
    <m/>
    <m/>
    <m/>
    <m/>
    <m/>
    <m/>
    <m/>
    <m/>
    <m/>
    <m/>
    <n v="19.886400000000002"/>
    <m/>
    <m/>
    <m/>
    <m/>
    <m/>
    <s v="688306,88"/>
    <s v="6140261,42"/>
    <n v="0"/>
    <n v="19.886400000000002"/>
    <n v="0"/>
  </r>
  <r>
    <n v="1810"/>
    <x v="884"/>
    <s v=""/>
    <x v="1990"/>
    <n v="2018"/>
    <n v="25580230"/>
    <x v="459"/>
    <x v="882"/>
    <x v="862"/>
    <n v="2942"/>
    <s v="Skodsborg"/>
    <n v="230"/>
    <m/>
    <x v="18"/>
    <m/>
    <s v="LO"/>
    <s v="Lokalt værk"/>
    <n v="351100"/>
    <n v="350010"/>
    <x v="296"/>
    <x v="1"/>
    <s v="kvt"/>
    <d v="1995-09-01T00:00:00"/>
    <m/>
    <n v="0.87"/>
    <n v="0.28999999999999998"/>
    <n v="0.44"/>
    <x v="3797"/>
    <n v="2.7495720000000001"/>
    <n v="0"/>
    <n v="1.5847199999999999"/>
    <n v="1.5847199999999999"/>
    <n v="0.28276550939775025"/>
    <n v="0.71723449060224975"/>
    <n v="0"/>
    <x v="0"/>
    <x v="0"/>
    <m/>
    <m/>
    <m/>
    <m/>
    <m/>
    <m/>
    <n v="4.8619296000000007"/>
    <m/>
    <m/>
    <m/>
    <m/>
    <m/>
    <m/>
    <m/>
    <m/>
    <m/>
    <m/>
    <m/>
    <s v="723928,08"/>
    <s v="6191698,63"/>
    <n v="4.8619296000000007"/>
    <n v="0"/>
    <n v="0"/>
  </r>
  <r>
    <n v="1810"/>
    <x v="885"/>
    <s v=""/>
    <x v="1991"/>
    <n v="2018"/>
    <n v="25580230"/>
    <x v="459"/>
    <x v="883"/>
    <x v="863"/>
    <n v="3140"/>
    <s v="Ålsgårde"/>
    <n v="217"/>
    <m/>
    <x v="18"/>
    <m/>
    <s v="LO"/>
    <s v="Lokalt værk"/>
    <n v="351100"/>
    <n v="350010"/>
    <x v="296"/>
    <x v="1"/>
    <s v="kvt"/>
    <d v="1995-11-01T00:00:00"/>
    <m/>
    <n v="0.9"/>
    <n v="0.3"/>
    <n v="0.49"/>
    <x v="3798"/>
    <n v="5.1406919999999996"/>
    <n v="0"/>
    <n v="2.9955599999999998"/>
    <n v="2.9955599999999998"/>
    <n v="0.28425984121676084"/>
    <n v="0.71574015878323916"/>
    <n v="0"/>
    <x v="0"/>
    <x v="0"/>
    <m/>
    <m/>
    <m/>
    <m/>
    <m/>
    <m/>
    <n v="9.0422410319999997"/>
    <m/>
    <m/>
    <m/>
    <m/>
    <m/>
    <m/>
    <m/>
    <m/>
    <m/>
    <m/>
    <m/>
    <s v="719010,98"/>
    <s v="6220584,91"/>
    <n v="9.0422410319999997"/>
    <n v="0"/>
    <n v="0"/>
  </r>
  <r>
    <n v="1810"/>
    <x v="886"/>
    <s v=""/>
    <x v="1992"/>
    <n v="2018"/>
    <n v="25580230"/>
    <x v="459"/>
    <x v="884"/>
    <x v="864"/>
    <n v="2800"/>
    <s v="Kongens Lyngby"/>
    <n v="173"/>
    <m/>
    <x v="18"/>
    <m/>
    <s v="LO"/>
    <s v="Lokalt værk"/>
    <n v="351100"/>
    <n v="350010"/>
    <x v="296"/>
    <x v="1"/>
    <s v="kvt"/>
    <d v="1995-10-01T00:00:00"/>
    <m/>
    <n v="0.9"/>
    <n v="0.31"/>
    <n v="0.45"/>
    <x v="3799"/>
    <n v="2.1881879999999998"/>
    <n v="0"/>
    <n v="1.38276"/>
    <n v="1.38276"/>
    <n v="0.26373611153825943"/>
    <n v="0.73626388846174051"/>
    <n v="0"/>
    <x v="0"/>
    <x v="0"/>
    <m/>
    <m/>
    <m/>
    <m/>
    <m/>
    <m/>
    <n v="4.1484421439999997"/>
    <m/>
    <m/>
    <m/>
    <m/>
    <m/>
    <m/>
    <m/>
    <m/>
    <m/>
    <m/>
    <m/>
    <s v="721657"/>
    <s v="6188642"/>
    <n v="4.1484421439999997"/>
    <n v="0"/>
    <n v="0"/>
  </r>
  <r>
    <n v="1810"/>
    <x v="887"/>
    <s v=""/>
    <x v="1993"/>
    <n v="2018"/>
    <n v="25580230"/>
    <x v="459"/>
    <x v="885"/>
    <x v="865"/>
    <n v="3500"/>
    <s v="Værløse"/>
    <n v="190"/>
    <m/>
    <x v="18"/>
    <m/>
    <s v="LO"/>
    <s v="Lokalt værk"/>
    <n v="351100"/>
    <n v="350010"/>
    <x v="991"/>
    <x v="1"/>
    <s v="kvt"/>
    <d v="1995-10-01T00:00:00"/>
    <m/>
    <n v="0.9"/>
    <n v="0.31"/>
    <n v="0.46"/>
    <x v="3800"/>
    <n v="2.2149719999999999"/>
    <n v="0"/>
    <n v="1.4137200000000001"/>
    <n v="1.4137200000000001"/>
    <n v="0.26979763532964668"/>
    <n v="0.73020236467035327"/>
    <n v="0"/>
    <x v="0"/>
    <x v="0"/>
    <m/>
    <m/>
    <m/>
    <m/>
    <m/>
    <m/>
    <n v="4.1048765999999999"/>
    <m/>
    <m/>
    <m/>
    <m/>
    <m/>
    <m/>
    <m/>
    <m/>
    <m/>
    <m/>
    <m/>
    <s v="713368"/>
    <s v="6185490"/>
    <n v="4.1048765999999999"/>
    <n v="0"/>
    <n v="0"/>
  </r>
  <r>
    <n v="1810"/>
    <x v="888"/>
    <s v=""/>
    <x v="1994"/>
    <n v="2018"/>
    <n v="25580230"/>
    <x v="459"/>
    <x v="886"/>
    <x v="866"/>
    <n v="2850"/>
    <s v="Nærum"/>
    <n v="230"/>
    <m/>
    <x v="18"/>
    <m/>
    <s v="LO"/>
    <s v="Lokalt værk"/>
    <n v="351100"/>
    <n v="350010"/>
    <x v="14"/>
    <x v="1"/>
    <s v="kvt"/>
    <d v="1996-01-01T00:00:00"/>
    <m/>
    <n v="0.89"/>
    <n v="0.3"/>
    <n v="0.48"/>
    <x v="3801"/>
    <n v="8.8920000000000006E-3"/>
    <n v="0"/>
    <n v="5.4000000000000003E-3"/>
    <n v="5.4000000000000003E-3"/>
    <n v="0.26049356675806795"/>
    <n v="0.7395064332419321"/>
    <n v="0"/>
    <x v="0"/>
    <x v="0"/>
    <m/>
    <m/>
    <m/>
    <m/>
    <m/>
    <m/>
    <n v="1.7067599999999999E-2"/>
    <m/>
    <m/>
    <m/>
    <m/>
    <m/>
    <m/>
    <m/>
    <m/>
    <m/>
    <m/>
    <m/>
    <s v="720930,86"/>
    <s v="6193009,06"/>
    <n v="1.7067599999999999E-2"/>
    <n v="0"/>
    <n v="0"/>
  </r>
  <r>
    <n v="1810"/>
    <x v="888"/>
    <s v=""/>
    <x v="1995"/>
    <n v="2018"/>
    <n v="25580230"/>
    <x v="459"/>
    <x v="886"/>
    <x v="866"/>
    <n v="2850"/>
    <s v="Nærum"/>
    <n v="230"/>
    <m/>
    <x v="18"/>
    <m/>
    <s v="LO"/>
    <s v="Lokalt værk"/>
    <n v="351100"/>
    <n v="350010"/>
    <x v="992"/>
    <x v="1"/>
    <s v="kvt"/>
    <d v="1997-01-01T00:00:00"/>
    <m/>
    <n v="0.89"/>
    <n v="0.3"/>
    <n v="0.48"/>
    <x v="3801"/>
    <n v="8.8920000000000006E-3"/>
    <n v="0"/>
    <n v="5.4000000000000003E-3"/>
    <n v="5.4000000000000003E-3"/>
    <n v="0.26049356675806795"/>
    <n v="0.7395064332419321"/>
    <n v="0"/>
    <x v="0"/>
    <x v="0"/>
    <m/>
    <m/>
    <m/>
    <m/>
    <m/>
    <m/>
    <n v="1.7067599999999999E-2"/>
    <m/>
    <m/>
    <m/>
    <m/>
    <m/>
    <m/>
    <m/>
    <m/>
    <m/>
    <m/>
    <m/>
    <s v="720930,86"/>
    <s v="6193009,06"/>
    <n v="1.7067599999999999E-2"/>
    <n v="0"/>
    <n v="0"/>
  </r>
  <r>
    <n v="1810"/>
    <x v="889"/>
    <s v=""/>
    <x v="1996"/>
    <n v="2018"/>
    <n v="25580230"/>
    <x v="459"/>
    <x v="887"/>
    <x v="867"/>
    <n v="4600"/>
    <s v="Køge"/>
    <n v="259"/>
    <m/>
    <x v="18"/>
    <m/>
    <s v="LO"/>
    <s v="Lokalt værk"/>
    <n v="351100"/>
    <n v="350010"/>
    <x v="382"/>
    <x v="0"/>
    <s v="fvv"/>
    <d v="1985-01-01T00:00:00"/>
    <m/>
    <n v="2.1"/>
    <n v="0"/>
    <n v="2"/>
    <x v="3802"/>
    <n v="15.889644000000001"/>
    <n v="0"/>
    <n v="0"/>
    <n v="0"/>
    <n v="1"/>
    <n v="0"/>
    <n v="0"/>
    <x v="0"/>
    <x v="0"/>
    <m/>
    <m/>
    <m/>
    <m/>
    <m/>
    <m/>
    <n v="15.734466000000001"/>
    <m/>
    <m/>
    <m/>
    <m/>
    <m/>
    <m/>
    <m/>
    <m/>
    <m/>
    <m/>
    <m/>
    <s v="699779"/>
    <s v="6148231"/>
    <n v="15.734466000000001"/>
    <n v="0"/>
    <n v="0"/>
  </r>
  <r>
    <n v="1810"/>
    <x v="889"/>
    <s v=""/>
    <x v="1997"/>
    <n v="2018"/>
    <n v="25580230"/>
    <x v="459"/>
    <x v="887"/>
    <x v="867"/>
    <n v="4600"/>
    <s v="Køge"/>
    <n v="259"/>
    <m/>
    <x v="18"/>
    <m/>
    <s v="LO"/>
    <s v="Lokalt værk"/>
    <n v="351100"/>
    <n v="350010"/>
    <x v="993"/>
    <x v="1"/>
    <s v="kvt"/>
    <d v="1993-06-01T00:00:00"/>
    <m/>
    <n v="2.74"/>
    <n v="1.1000000000000001"/>
    <n v="1.33"/>
    <x v="3803"/>
    <n v="3.3641999999999999"/>
    <n v="0"/>
    <n v="2.8360799999999999"/>
    <n v="2.8360799999999999"/>
    <n v="0.23712198011392815"/>
    <n v="0.76287801988607185"/>
    <n v="0"/>
    <x v="0"/>
    <x v="0"/>
    <m/>
    <m/>
    <m/>
    <m/>
    <m/>
    <m/>
    <n v="7.0938172800000006"/>
    <m/>
    <m/>
    <m/>
    <m/>
    <m/>
    <m/>
    <m/>
    <m/>
    <m/>
    <m/>
    <m/>
    <s v="699779"/>
    <s v="6148231"/>
    <n v="7.0938172800000006"/>
    <n v="0"/>
    <n v="0"/>
  </r>
  <r>
    <n v="1810"/>
    <x v="890"/>
    <s v=""/>
    <x v="1998"/>
    <n v="2018"/>
    <n v="25580230"/>
    <x v="459"/>
    <x v="888"/>
    <x v="868"/>
    <n v="4230"/>
    <s v="Skælskør"/>
    <n v="330"/>
    <m/>
    <x v="18"/>
    <m/>
    <s v="LO"/>
    <s v="Lokalt værk"/>
    <n v="351100"/>
    <n v="350010"/>
    <x v="993"/>
    <x v="1"/>
    <s v="kvt"/>
    <d v="2004-11-01T00:00:00"/>
    <m/>
    <n v="1.65"/>
    <n v="0.62"/>
    <n v="0.81"/>
    <x v="3804"/>
    <n v="2.2416839999999998"/>
    <n v="0"/>
    <n v="1.67652"/>
    <n v="1.67652"/>
    <n v="0.25055406856125656"/>
    <n v="0.74944593143874338"/>
    <n v="0"/>
    <x v="0"/>
    <x v="0"/>
    <m/>
    <m/>
    <m/>
    <m/>
    <m/>
    <m/>
    <n v="4.4734536"/>
    <m/>
    <m/>
    <m/>
    <m/>
    <m/>
    <m/>
    <m/>
    <m/>
    <m/>
    <m/>
    <m/>
    <s v="646386"/>
    <s v="6125024"/>
    <n v="4.4734536"/>
    <n v="0"/>
    <n v="0"/>
  </r>
  <r>
    <n v="1810"/>
    <x v="890"/>
    <s v=""/>
    <x v="1999"/>
    <n v="2018"/>
    <n v="25580230"/>
    <x v="459"/>
    <x v="888"/>
    <x v="868"/>
    <n v="4230"/>
    <s v="Skælskør"/>
    <n v="330"/>
    <m/>
    <x v="18"/>
    <m/>
    <s v="LO"/>
    <s v="Lokalt værk"/>
    <n v="351100"/>
    <n v="350010"/>
    <x v="382"/>
    <x v="0"/>
    <s v="fvv"/>
    <d v="1972-01-01T00:00:00"/>
    <m/>
    <n v="2.6"/>
    <n v="0"/>
    <n v="2.2000000000000002"/>
    <x v="3805"/>
    <n v="11.921436"/>
    <n v="0"/>
    <n v="0"/>
    <n v="0"/>
    <n v="1"/>
    <n v="0"/>
    <n v="0"/>
    <x v="0"/>
    <x v="0"/>
    <m/>
    <m/>
    <m/>
    <m/>
    <m/>
    <m/>
    <n v="13.841625599999999"/>
    <m/>
    <m/>
    <m/>
    <m/>
    <m/>
    <m/>
    <m/>
    <m/>
    <m/>
    <m/>
    <m/>
    <s v="646386"/>
    <s v="6125024"/>
    <n v="13.841625599999999"/>
    <n v="0"/>
    <n v="0"/>
  </r>
  <r>
    <n v="1810"/>
    <x v="891"/>
    <s v=""/>
    <x v="2000"/>
    <n v="2018"/>
    <n v="25580230"/>
    <x v="459"/>
    <x v="889"/>
    <x v="869"/>
    <n v="2750"/>
    <s v="Ballerup"/>
    <n v="151"/>
    <m/>
    <x v="18"/>
    <m/>
    <s v="LO"/>
    <s v="Lokalt værk"/>
    <n v="351100"/>
    <n v="350010"/>
    <x v="296"/>
    <x v="1"/>
    <s v="kvt"/>
    <d v="1998-09-01T00:00:00"/>
    <m/>
    <n v="2.8"/>
    <n v="1.01"/>
    <n v="1.42"/>
    <x v="3806"/>
    <n v="9.1079999999999994E-2"/>
    <n v="0"/>
    <n v="5.5440000000000003E-2"/>
    <n v="5.5440000000000003E-2"/>
    <n v="0.25229035768191227"/>
    <n v="0.74770964231808779"/>
    <n v="0"/>
    <x v="0"/>
    <x v="0"/>
    <m/>
    <m/>
    <m/>
    <m/>
    <m/>
    <m/>
    <n v="0.18050630400000001"/>
    <m/>
    <m/>
    <m/>
    <m/>
    <m/>
    <m/>
    <m/>
    <m/>
    <m/>
    <m/>
    <m/>
    <s v="709257,31"/>
    <s v="6183314,51"/>
    <n v="0.18050630400000001"/>
    <n v="0"/>
    <n v="0"/>
  </r>
  <r>
    <n v="1810"/>
    <x v="892"/>
    <s v=""/>
    <x v="2001"/>
    <n v="2018"/>
    <n v="25580230"/>
    <x v="459"/>
    <x v="890"/>
    <x v="870"/>
    <n v="4780"/>
    <s v="Stege"/>
    <n v="390"/>
    <n v="888"/>
    <x v="275"/>
    <m/>
    <s v="FJ"/>
    <s v="Fjernvarmeværk"/>
    <n v="351100"/>
    <n v="350010"/>
    <x v="296"/>
    <x v="0"/>
    <s v="fvv"/>
    <d v="2002-10-01T00:00:00"/>
    <m/>
    <n v="6.1"/>
    <n v="0"/>
    <n v="5.6"/>
    <x v="3807"/>
    <n v="34.398000000000003"/>
    <n v="34.398000000000003"/>
    <n v="0"/>
    <n v="0"/>
    <n v="1"/>
    <n v="0"/>
    <n v="0"/>
    <x v="0"/>
    <x v="0"/>
    <m/>
    <n v="3.0220199999999999"/>
    <m/>
    <m/>
    <m/>
    <m/>
    <m/>
    <m/>
    <m/>
    <m/>
    <n v="34.884900000000002"/>
    <m/>
    <m/>
    <m/>
    <m/>
    <m/>
    <m/>
    <m/>
    <s v="709060,06"/>
    <s v="6097201,51"/>
    <n v="3.0220199999999999"/>
    <n v="34.884900000000002"/>
    <n v="0"/>
  </r>
  <r>
    <n v="1822"/>
    <x v="894"/>
    <s v=""/>
    <x v="2003"/>
    <n v="2018"/>
    <n v="29189579"/>
    <x v="460"/>
    <x v="892"/>
    <x v="871"/>
    <n v="7860"/>
    <s v="Spøttrup"/>
    <n v="779"/>
    <m/>
    <x v="18"/>
    <m/>
    <s v="LO"/>
    <s v="Lokalt værk"/>
    <n v="382110"/>
    <n v="383900"/>
    <x v="994"/>
    <x v="1"/>
    <s v="pev"/>
    <d v="2010-06-23T00:00:00"/>
    <m/>
    <n v="0.27"/>
    <n v="0.1"/>
    <n v="0.12"/>
    <x v="3808"/>
    <n v="0"/>
    <n v="0"/>
    <n v="0.41603760000000001"/>
    <n v="0.41603760000000001"/>
    <n v="0"/>
    <n v="1"/>
    <n v="0"/>
    <x v="0"/>
    <x v="0"/>
    <m/>
    <m/>
    <m/>
    <m/>
    <m/>
    <m/>
    <m/>
    <m/>
    <n v="1.300006"/>
    <m/>
    <m/>
    <m/>
    <m/>
    <m/>
    <m/>
    <m/>
    <m/>
    <m/>
    <s v="498697"/>
    <s v="6278069"/>
    <n v="0"/>
    <n v="1.300006"/>
    <n v="0"/>
  </r>
  <r>
    <n v="1823"/>
    <x v="895"/>
    <s v=""/>
    <x v="2004"/>
    <n v="2018"/>
    <n v="12850778"/>
    <x v="461"/>
    <x v="893"/>
    <x v="872"/>
    <n v="4300"/>
    <s v="Holbæk"/>
    <n v="316"/>
    <m/>
    <x v="18"/>
    <m/>
    <s v="ER"/>
    <s v="Erhvervsværk"/>
    <n v="14620"/>
    <n v="10000"/>
    <x v="995"/>
    <x v="1"/>
    <s v="pev"/>
    <d v="2005-01-01T00:00:00"/>
    <m/>
    <n v="0.46"/>
    <n v="0.16"/>
    <n v="0.25"/>
    <x v="21"/>
    <n v="0"/>
    <n v="0"/>
    <n v="0"/>
    <n v="0"/>
    <n v="0"/>
    <n v="0"/>
    <n v="1"/>
    <x v="0"/>
    <x v="0"/>
    <m/>
    <m/>
    <m/>
    <m/>
    <m/>
    <m/>
    <m/>
    <m/>
    <n v="0"/>
    <m/>
    <m/>
    <m/>
    <m/>
    <m/>
    <m/>
    <m/>
    <m/>
    <m/>
    <s v="675480"/>
    <s v="6185207"/>
    <n v="0"/>
    <n v="0"/>
    <n v="0"/>
  </r>
  <r>
    <n v="1826"/>
    <x v="896"/>
    <s v=""/>
    <x v="2005"/>
    <n v="2018"/>
    <n v="11110026"/>
    <x v="462"/>
    <x v="894"/>
    <x v="873"/>
    <n v="2300"/>
    <s v="København S"/>
    <n v="101"/>
    <n v="2"/>
    <x v="5"/>
    <m/>
    <s v="FJ"/>
    <s v="Fjernvarmeværk"/>
    <n v="353000"/>
    <n v="350030"/>
    <x v="996"/>
    <x v="12"/>
    <s v="fvv"/>
    <d v="2005-08-01T00:00:00"/>
    <m/>
    <n v="14"/>
    <n v="0"/>
    <n v="14"/>
    <x v="3809"/>
    <n v="13.282"/>
    <n v="13.282"/>
    <n v="0"/>
    <n v="0"/>
    <n v="1"/>
    <n v="0"/>
    <n v="0"/>
    <x v="0"/>
    <x v="0"/>
    <m/>
    <m/>
    <m/>
    <m/>
    <m/>
    <m/>
    <m/>
    <m/>
    <m/>
    <m/>
    <m/>
    <m/>
    <m/>
    <m/>
    <n v="13.282"/>
    <m/>
    <m/>
    <m/>
    <s v="727935"/>
    <s v="6176937"/>
    <n v="0"/>
    <n v="13.282"/>
    <n v="0"/>
  </r>
  <r>
    <n v="1836"/>
    <x v="897"/>
    <s v=""/>
    <x v="2006"/>
    <n v="2018"/>
    <n v="17335707"/>
    <x v="463"/>
    <x v="895"/>
    <x v="874"/>
    <n v="5550"/>
    <s v="Langeskov"/>
    <n v="440"/>
    <m/>
    <x v="18"/>
    <m/>
    <s v="ER"/>
    <s v="Erhvervsværk"/>
    <m/>
    <m/>
    <x v="952"/>
    <x v="1"/>
    <s v="pev"/>
    <d v="2006-12-08T00:00:00"/>
    <m/>
    <n v="0.15"/>
    <n v="0.06"/>
    <n v="0.09"/>
    <x v="3810"/>
    <n v="0.20880000000000001"/>
    <n v="0"/>
    <n v="0.12515760000000001"/>
    <n v="0.12515760000000001"/>
    <n v="0"/>
    <n v="0.73394495412844041"/>
    <n v="0.26605504587155959"/>
    <x v="0"/>
    <x v="0"/>
    <m/>
    <m/>
    <m/>
    <m/>
    <m/>
    <m/>
    <m/>
    <m/>
    <n v="0.39239999999999997"/>
    <m/>
    <m/>
    <m/>
    <m/>
    <m/>
    <m/>
    <m/>
    <m/>
    <m/>
    <s v="599089"/>
    <s v="6138408"/>
    <n v="0"/>
    <n v="0.39239999999999997"/>
    <n v="0"/>
  </r>
  <r>
    <n v="1841"/>
    <x v="898"/>
    <s v=""/>
    <x v="2007"/>
    <n v="2018"/>
    <n v="28719310"/>
    <x v="701"/>
    <x v="896"/>
    <x v="875"/>
    <n v="3720"/>
    <s v="Aakirkeby"/>
    <n v="400"/>
    <n v="69"/>
    <x v="309"/>
    <m/>
    <s v="DC"/>
    <s v="Decentralt værk"/>
    <n v="351100"/>
    <n v="350010"/>
    <x v="952"/>
    <x v="1"/>
    <s v="kvt"/>
    <d v="2006-10-23T00:00:00"/>
    <m/>
    <n v="4.9000000000000004"/>
    <n v="2"/>
    <n v="2.2000000000000002"/>
    <x v="3811"/>
    <n v="30.178799999999999"/>
    <n v="25.5168"/>
    <n v="34.357035600000003"/>
    <n v="34.357035600000003"/>
    <n v="0.13469445663943408"/>
    <n v="0.86530554336056587"/>
    <n v="0"/>
    <x v="0"/>
    <x v="0"/>
    <m/>
    <m/>
    <m/>
    <m/>
    <m/>
    <m/>
    <m/>
    <m/>
    <n v="112.026882"/>
    <m/>
    <m/>
    <m/>
    <m/>
    <m/>
    <m/>
    <m/>
    <m/>
    <m/>
    <s v="875226,2"/>
    <s v="6119543,03"/>
    <n v="0"/>
    <n v="112.026882"/>
    <n v="0"/>
  </r>
  <r>
    <n v="1853"/>
    <x v="899"/>
    <s v=""/>
    <x v="2008"/>
    <n v="2018"/>
    <n v="20214414"/>
    <x v="465"/>
    <x v="897"/>
    <x v="876"/>
    <n v="2630"/>
    <s v="Høje-Taastrup"/>
    <n v="169"/>
    <m/>
    <x v="18"/>
    <m/>
    <s v="LO"/>
    <s v="Lokalt værk"/>
    <n v="351300"/>
    <n v="350010"/>
    <x v="997"/>
    <x v="5"/>
    <s v="kvt"/>
    <d v="2010-11-01T00:00:00"/>
    <m/>
    <n v="7.7142860000000004"/>
    <n v="2.7"/>
    <n v="0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706230,57"/>
    <s v="6172845,42"/>
    <n v="0"/>
    <n v="0"/>
    <n v="0"/>
  </r>
  <r>
    <n v="1858"/>
    <x v="900"/>
    <s v=""/>
    <x v="2009"/>
    <n v="2018"/>
    <n v="30173929"/>
    <x v="466"/>
    <x v="898"/>
    <x v="877"/>
    <n v="9900"/>
    <s v="Frederikshavn"/>
    <n v="813"/>
    <n v="289"/>
    <x v="147"/>
    <n v="1"/>
    <s v="FJ"/>
    <s v="Fjernvarmeværk"/>
    <n v="353000"/>
    <n v="350030"/>
    <x v="13"/>
    <x v="0"/>
    <s v="fvv"/>
    <d v="2012-01-01T00:00:00"/>
    <m/>
    <n v="9.25"/>
    <n v="0"/>
    <n v="9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91100,74"/>
    <s v="6368298,64"/>
    <n v="0"/>
    <n v="0"/>
    <n v="0"/>
  </r>
  <r>
    <n v="1858"/>
    <x v="900"/>
    <s v=""/>
    <x v="2010"/>
    <n v="2018"/>
    <n v="30173929"/>
    <x v="466"/>
    <x v="898"/>
    <x v="877"/>
    <n v="9900"/>
    <s v="Frederikshavn"/>
    <n v="813"/>
    <n v="289"/>
    <x v="147"/>
    <n v="1"/>
    <s v="FJ"/>
    <s v="Fjernvarmeværk"/>
    <n v="353000"/>
    <n v="350030"/>
    <x v="16"/>
    <x v="0"/>
    <s v="fvv"/>
    <d v="2012-01-01T00:00:00"/>
    <m/>
    <n v="9.25"/>
    <n v="0"/>
    <n v="9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91100,74"/>
    <s v="6368298,64"/>
    <n v="0"/>
    <n v="0"/>
    <n v="0"/>
  </r>
  <r>
    <n v="1858"/>
    <x v="900"/>
    <s v=""/>
    <x v="2011"/>
    <n v="2018"/>
    <n v="30173929"/>
    <x v="466"/>
    <x v="898"/>
    <x v="877"/>
    <n v="9900"/>
    <s v="Frederikshavn"/>
    <n v="813"/>
    <n v="289"/>
    <x v="147"/>
    <n v="1"/>
    <s v="FJ"/>
    <s v="Fjernvarmeværk"/>
    <n v="353000"/>
    <n v="350030"/>
    <x v="76"/>
    <x v="0"/>
    <s v="fvv"/>
    <d v="2012-01-01T00:00:00"/>
    <m/>
    <n v="9.25"/>
    <n v="0"/>
    <n v="9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91100,74"/>
    <s v="6368298,64"/>
    <n v="0"/>
    <n v="0"/>
    <n v="0"/>
  </r>
  <r>
    <n v="1858"/>
    <x v="900"/>
    <s v=""/>
    <x v="2012"/>
    <n v="2018"/>
    <n v="30173929"/>
    <x v="466"/>
    <x v="898"/>
    <x v="877"/>
    <n v="9900"/>
    <s v="Frederikshavn"/>
    <n v="813"/>
    <n v="289"/>
    <x v="147"/>
    <n v="1"/>
    <s v="FJ"/>
    <s v="Fjernvarmeværk"/>
    <n v="353000"/>
    <n v="350030"/>
    <x v="4"/>
    <x v="0"/>
    <s v="fvv"/>
    <d v="2012-01-01T00:00:00"/>
    <m/>
    <n v="9.25"/>
    <n v="0"/>
    <n v="9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91100,74"/>
    <s v="6368298,64"/>
    <n v="0"/>
    <n v="0"/>
    <n v="0"/>
  </r>
  <r>
    <n v="1858"/>
    <x v="900"/>
    <s v=""/>
    <x v="2013"/>
    <n v="2018"/>
    <n v="30173929"/>
    <x v="466"/>
    <x v="898"/>
    <x v="877"/>
    <n v="9900"/>
    <s v="Frederikshavn"/>
    <n v="813"/>
    <n v="289"/>
    <x v="147"/>
    <n v="1"/>
    <s v="FJ"/>
    <s v="Fjernvarmeværk"/>
    <n v="353000"/>
    <n v="350030"/>
    <x v="6"/>
    <x v="0"/>
    <s v="fvv"/>
    <d v="2012-12-01T00:00:00"/>
    <m/>
    <n v="16.350000000000001"/>
    <n v="0"/>
    <n v="17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91100,74"/>
    <s v="6368298,64"/>
    <n v="0"/>
    <n v="0"/>
    <n v="0"/>
  </r>
  <r>
    <n v="1858"/>
    <x v="900"/>
    <s v=""/>
    <x v="2014"/>
    <n v="2018"/>
    <n v="30173929"/>
    <x v="466"/>
    <x v="898"/>
    <x v="877"/>
    <n v="9900"/>
    <s v="Frederikshavn"/>
    <n v="813"/>
    <n v="289"/>
    <x v="147"/>
    <n v="1"/>
    <s v="FJ"/>
    <s v="Fjernvarmeværk"/>
    <n v="353000"/>
    <n v="350030"/>
    <x v="410"/>
    <x v="0"/>
    <s v="fvv"/>
    <d v="2012-12-01T00:00:00"/>
    <m/>
    <n v="16.350000000000001"/>
    <n v="0"/>
    <n v="16.350000000000001"/>
    <x v="3812"/>
    <n v="472.55759999999998"/>
    <n v="472.55759999999998"/>
    <n v="0"/>
    <n v="0"/>
    <n v="1"/>
    <n v="0"/>
    <n v="0"/>
    <x v="0"/>
    <x v="0"/>
    <m/>
    <m/>
    <m/>
    <m/>
    <m/>
    <m/>
    <n v="451.79671680000001"/>
    <m/>
    <m/>
    <m/>
    <m/>
    <m/>
    <m/>
    <m/>
    <m/>
    <m/>
    <m/>
    <m/>
    <s v="591100,74"/>
    <s v="6368298,64"/>
    <n v="451.79671680000001"/>
    <n v="0"/>
    <n v="0"/>
  </r>
  <r>
    <n v="1858"/>
    <x v="901"/>
    <s v=""/>
    <x v="2015"/>
    <n v="2018"/>
    <n v="30173929"/>
    <x v="466"/>
    <x v="899"/>
    <x v="878"/>
    <n v="9900"/>
    <s v="Frederikshavn"/>
    <n v="813"/>
    <n v="289"/>
    <x v="147"/>
    <n v="1"/>
    <s v="FJ"/>
    <s v="Fjernvarmeværk"/>
    <n v="353000"/>
    <n v="350030"/>
    <x v="13"/>
    <x v="0"/>
    <s v="fvv"/>
    <d v="2012-01-01T00:00:00"/>
    <m/>
    <n v="3.75"/>
    <n v="0"/>
    <n v="33"/>
    <x v="3813"/>
    <n v="87.9084"/>
    <n v="87.9084"/>
    <n v="0"/>
    <n v="0"/>
    <n v="1"/>
    <n v="0"/>
    <n v="0"/>
    <x v="0"/>
    <x v="0"/>
    <m/>
    <m/>
    <m/>
    <m/>
    <m/>
    <m/>
    <n v="95.193291599999995"/>
    <m/>
    <m/>
    <m/>
    <m/>
    <m/>
    <m/>
    <m/>
    <m/>
    <m/>
    <m/>
    <m/>
    <s v="591130,09"/>
    <s v="6366157,52"/>
    <n v="95.193291599999995"/>
    <n v="0"/>
    <n v="0"/>
  </r>
  <r>
    <n v="1858"/>
    <x v="901"/>
    <s v=""/>
    <x v="2016"/>
    <n v="2018"/>
    <n v="30173929"/>
    <x v="466"/>
    <x v="899"/>
    <x v="878"/>
    <n v="9900"/>
    <s v="Frederikshavn"/>
    <n v="813"/>
    <n v="289"/>
    <x v="147"/>
    <n v="1"/>
    <s v="FJ"/>
    <s v="Fjernvarmeværk"/>
    <n v="353000"/>
    <n v="350030"/>
    <x v="16"/>
    <x v="0"/>
    <s v="fvv"/>
    <d v="2012-01-01T00:00:00"/>
    <m/>
    <n v="9.75"/>
    <n v="0"/>
    <n v="0"/>
    <x v="21"/>
    <n v="0"/>
    <n v="0"/>
    <n v="0"/>
    <n v="0"/>
    <n v="1"/>
    <n v="0"/>
    <n v="0"/>
    <x v="0"/>
    <x v="0"/>
    <m/>
    <m/>
    <m/>
    <m/>
    <m/>
    <m/>
    <m/>
    <m/>
    <m/>
    <m/>
    <m/>
    <m/>
    <m/>
    <m/>
    <m/>
    <m/>
    <m/>
    <m/>
    <s v="591130,09"/>
    <s v="6366157,52"/>
    <n v="0"/>
    <n v="0"/>
    <n v="0"/>
  </r>
  <r>
    <n v="1858"/>
    <x v="901"/>
    <s v=""/>
    <x v="2017"/>
    <n v="2018"/>
    <n v="30173929"/>
    <x v="466"/>
    <x v="899"/>
    <x v="878"/>
    <n v="9900"/>
    <s v="Frederikshavn"/>
    <n v="813"/>
    <n v="289"/>
    <x v="147"/>
    <n v="1"/>
    <s v="FJ"/>
    <s v="Fjernvarmeværk"/>
    <n v="353000"/>
    <n v="350030"/>
    <x v="76"/>
    <x v="0"/>
    <s v="fvv"/>
    <d v="2012-01-01T00:00:00"/>
    <m/>
    <n v="9.75"/>
    <n v="0"/>
    <n v="0"/>
    <x v="21"/>
    <n v="0"/>
    <n v="0"/>
    <n v="0"/>
    <n v="0"/>
    <n v="1"/>
    <n v="0"/>
    <n v="0"/>
    <x v="0"/>
    <x v="0"/>
    <m/>
    <m/>
    <m/>
    <m/>
    <m/>
    <m/>
    <m/>
    <m/>
    <m/>
    <m/>
    <m/>
    <m/>
    <m/>
    <m/>
    <m/>
    <m/>
    <m/>
    <m/>
    <s v="591130,09"/>
    <s v="6366157,52"/>
    <n v="0"/>
    <n v="0"/>
    <n v="0"/>
  </r>
  <r>
    <n v="1858"/>
    <x v="901"/>
    <s v=""/>
    <x v="2018"/>
    <n v="2018"/>
    <n v="30173929"/>
    <x v="466"/>
    <x v="899"/>
    <x v="878"/>
    <n v="9900"/>
    <s v="Frederikshavn"/>
    <n v="813"/>
    <n v="289"/>
    <x v="147"/>
    <n v="1"/>
    <s v="FJ"/>
    <s v="Fjernvarmeværk"/>
    <n v="353000"/>
    <n v="350030"/>
    <x v="4"/>
    <x v="0"/>
    <s v="fvv"/>
    <d v="2012-01-01T00:00:00"/>
    <m/>
    <n v="9.75"/>
    <n v="0"/>
    <n v="0"/>
    <x v="21"/>
    <n v="0"/>
    <n v="0"/>
    <n v="0"/>
    <n v="0"/>
    <n v="1"/>
    <n v="0"/>
    <n v="0"/>
    <x v="0"/>
    <x v="0"/>
    <m/>
    <m/>
    <m/>
    <m/>
    <m/>
    <m/>
    <m/>
    <m/>
    <m/>
    <m/>
    <m/>
    <m/>
    <m/>
    <m/>
    <m/>
    <m/>
    <m/>
    <m/>
    <s v="591130,09"/>
    <s v="6366157,52"/>
    <n v="0"/>
    <n v="0"/>
    <n v="0"/>
  </r>
  <r>
    <n v="1858"/>
    <x v="902"/>
    <s v=""/>
    <x v="2019"/>
    <n v="2018"/>
    <n v="30173929"/>
    <x v="466"/>
    <x v="900"/>
    <x v="879"/>
    <n v="9900"/>
    <s v="Frederikshavn"/>
    <n v="813"/>
    <n v="289"/>
    <x v="147"/>
    <n v="1"/>
    <s v="DC"/>
    <s v="Decentralt værk"/>
    <n v="353000"/>
    <n v="350030"/>
    <x v="998"/>
    <x v="7"/>
    <s v="kvt"/>
    <d v="1987-01-01T00:00:00"/>
    <m/>
    <n v="55.4"/>
    <n v="17"/>
    <n v="31"/>
    <x v="3814"/>
    <n v="2.5524"/>
    <n v="2.5524"/>
    <n v="1.38096"/>
    <n v="1.3791599999999999"/>
    <n v="0.26728875705827043"/>
    <n v="0.73271124294172951"/>
    <n v="0"/>
    <x v="0"/>
    <x v="0"/>
    <m/>
    <m/>
    <m/>
    <m/>
    <m/>
    <m/>
    <n v="4.7746116000000001"/>
    <m/>
    <m/>
    <m/>
    <m/>
    <m/>
    <m/>
    <m/>
    <m/>
    <m/>
    <m/>
    <m/>
    <s v="591229,69"/>
    <s v="6369296,13"/>
    <n v="4.7746116000000001"/>
    <n v="0"/>
    <n v="0"/>
  </r>
  <r>
    <n v="1858"/>
    <x v="903"/>
    <s v=""/>
    <x v="2020"/>
    <n v="2018"/>
    <n v="30173929"/>
    <x v="466"/>
    <x v="901"/>
    <x v="880"/>
    <n v="9900"/>
    <s v="Frederikshavn"/>
    <n v="813"/>
    <n v="289"/>
    <x v="147"/>
    <m/>
    <s v="ER"/>
    <s v="Erhvervsværk"/>
    <n v="466900"/>
    <n v="460000"/>
    <x v="999"/>
    <x v="6"/>
    <s v="pvp"/>
    <d v="2013-01-01T00:00:00"/>
    <m/>
    <n v="10"/>
    <n v="0"/>
    <n v="10"/>
    <x v="922"/>
    <n v="8.0244"/>
    <n v="8.0244"/>
    <n v="0"/>
    <n v="0"/>
    <n v="1"/>
    <n v="0"/>
    <n v="0"/>
    <x v="0"/>
    <x v="0"/>
    <m/>
    <m/>
    <m/>
    <m/>
    <m/>
    <m/>
    <m/>
    <m/>
    <m/>
    <m/>
    <m/>
    <m/>
    <m/>
    <m/>
    <n v="8.0244"/>
    <m/>
    <m/>
    <m/>
    <s v="591109,12"/>
    <s v="6368130,84"/>
    <n v="0"/>
    <n v="8.0244"/>
    <n v="0"/>
  </r>
  <r>
    <n v="1859"/>
    <x v="904"/>
    <s v=""/>
    <x v="2021"/>
    <n v="2018"/>
    <n v="15181443"/>
    <x v="467"/>
    <x v="902"/>
    <x v="881"/>
    <n v="9370"/>
    <s v="Hals"/>
    <n v="851"/>
    <n v="293"/>
    <x v="54"/>
    <m/>
    <s v="ER"/>
    <s v="Erhvervsværk"/>
    <n v="383200"/>
    <n v="383900"/>
    <x v="912"/>
    <x v="6"/>
    <s v="pvp"/>
    <d v="1992-01-01T00:00:00"/>
    <m/>
    <n v="5"/>
    <n v="0"/>
    <n v="5"/>
    <x v="3815"/>
    <n v="15.696"/>
    <n v="15.696"/>
    <n v="0"/>
    <n v="0"/>
    <n v="1"/>
    <n v="0"/>
    <n v="0"/>
    <x v="0"/>
    <x v="0"/>
    <m/>
    <m/>
    <m/>
    <m/>
    <m/>
    <m/>
    <m/>
    <m/>
    <m/>
    <m/>
    <m/>
    <m/>
    <m/>
    <m/>
    <n v="15.696"/>
    <m/>
    <m/>
    <m/>
    <s v="579938"/>
    <s v="6318662"/>
    <n v="0"/>
    <n v="15.696"/>
    <n v="0"/>
  </r>
  <r>
    <n v="1864"/>
    <x v="905"/>
    <s v=""/>
    <x v="2022"/>
    <n v="2018"/>
    <n v="12257899"/>
    <x v="468"/>
    <x v="903"/>
    <x v="882"/>
    <n v="6500"/>
    <s v="Vojens"/>
    <n v="510"/>
    <m/>
    <x v="18"/>
    <n v="1"/>
    <s v="DC"/>
    <s v="Decentralt værk"/>
    <n v="351400"/>
    <n v="350010"/>
    <x v="1000"/>
    <x v="1"/>
    <s v="kvt"/>
    <d v="2007-08-01T00:00:00"/>
    <m/>
    <n v="49.8"/>
    <n v="20.399999999999999"/>
    <n v="0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03227"/>
    <s v="6127570"/>
    <n v="0"/>
    <n v="0"/>
    <n v="0"/>
  </r>
  <r>
    <n v="1866"/>
    <x v="906"/>
    <s v=""/>
    <x v="2023"/>
    <n v="2018"/>
    <n v="29831459"/>
    <x v="469"/>
    <x v="904"/>
    <x v="883"/>
    <n v="6520"/>
    <s v="Toftlund"/>
    <n v="550"/>
    <m/>
    <x v="18"/>
    <n v="1"/>
    <s v="DC"/>
    <s v="Decentralt værk"/>
    <n v="351100"/>
    <n v="350010"/>
    <x v="1001"/>
    <x v="1"/>
    <s v="kvt"/>
    <d v="2007-09-01T00:00:00"/>
    <m/>
    <n v="49.8"/>
    <n v="20.399999999999999"/>
    <n v="0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05598"/>
    <s v="6115974"/>
    <n v="0"/>
    <n v="0"/>
    <n v="0"/>
  </r>
  <r>
    <n v="1867"/>
    <x v="907"/>
    <s v=""/>
    <x v="2024"/>
    <n v="2018"/>
    <n v="30134885"/>
    <x v="470"/>
    <x v="905"/>
    <x v="884"/>
    <n v="6270"/>
    <s v="Tønder"/>
    <n v="550"/>
    <m/>
    <x v="18"/>
    <n v="1"/>
    <s v="DC"/>
    <s v="Decentralt værk"/>
    <n v="351100"/>
    <n v="350010"/>
    <x v="1002"/>
    <x v="1"/>
    <s v="kvt"/>
    <d v="2007-10-12T00:00:00"/>
    <m/>
    <n v="49.8"/>
    <n v="20.399999999999999"/>
    <n v="0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491110,41"/>
    <s v="6089424,34"/>
    <n v="0"/>
    <n v="0"/>
    <n v="0"/>
  </r>
  <r>
    <n v="1868"/>
    <x v="908"/>
    <s v=""/>
    <x v="2025"/>
    <n v="2018"/>
    <n v="30082680"/>
    <x v="471"/>
    <x v="906"/>
    <x v="885"/>
    <n v="6400"/>
    <s v="Sønderborg"/>
    <n v="540"/>
    <m/>
    <x v="18"/>
    <n v="1"/>
    <s v="DC"/>
    <s v="Decentralt værk"/>
    <n v="351100"/>
    <n v="350010"/>
    <x v="1003"/>
    <x v="1"/>
    <s v="kvt"/>
    <d v="2007-10-01T00:00:00"/>
    <d v="2018-11-19T00:00:00"/>
    <n v="49.8"/>
    <n v="20.399999999999999"/>
    <n v="0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50315,43"/>
    <s v="6086709,33"/>
    <n v="0"/>
    <n v="0"/>
    <n v="0"/>
  </r>
  <r>
    <n v="1878"/>
    <x v="909"/>
    <s v=""/>
    <x v="2026"/>
    <n v="2018"/>
    <n v="28680872"/>
    <x v="472"/>
    <x v="907"/>
    <x v="886"/>
    <n v="8380"/>
    <s v="Trige"/>
    <n v="751"/>
    <n v="206"/>
    <x v="69"/>
    <m/>
    <s v="DC"/>
    <s v="Decentralt værk"/>
    <n v="352100"/>
    <n v="350020"/>
    <x v="1004"/>
    <x v="1"/>
    <s v="kvt"/>
    <d v="2006-05-19T00:00:00"/>
    <m/>
    <n v="2.7"/>
    <n v="1.04"/>
    <n v="1.1000000000000001"/>
    <x v="3816"/>
    <n v="8.5787999999999993"/>
    <n v="6.4763999999999999"/>
    <n v="7.9379999999999997"/>
    <n v="7.9379999999999997"/>
    <n v="0.20726344984875866"/>
    <n v="0.79273655015124134"/>
    <n v="0"/>
    <x v="0"/>
    <x v="0"/>
    <m/>
    <m/>
    <m/>
    <m/>
    <m/>
    <m/>
    <m/>
    <m/>
    <n v="20.695400000000003"/>
    <m/>
    <m/>
    <m/>
    <m/>
    <m/>
    <m/>
    <m/>
    <m/>
    <m/>
    <s v="570643,57"/>
    <s v="6238210"/>
    <n v="0"/>
    <n v="20.695400000000003"/>
    <n v="0"/>
  </r>
  <r>
    <n v="1878"/>
    <x v="909"/>
    <s v=""/>
    <x v="2027"/>
    <n v="2018"/>
    <n v="28680872"/>
    <x v="472"/>
    <x v="907"/>
    <x v="886"/>
    <n v="8380"/>
    <s v="Trige"/>
    <n v="751"/>
    <n v="206"/>
    <x v="69"/>
    <m/>
    <s v="DC"/>
    <s v="Decentralt værk"/>
    <n v="352100"/>
    <n v="350020"/>
    <x v="1005"/>
    <x v="1"/>
    <s v="kvt"/>
    <d v="2006-05-01T00:00:00"/>
    <m/>
    <n v="2.7"/>
    <n v="1.04"/>
    <n v="1.1000000000000001"/>
    <x v="3817"/>
    <n v="16.640999999999998"/>
    <n v="12.563280000000001"/>
    <n v="15.39504"/>
    <n v="15.39504"/>
    <n v="0.20935235507246375"/>
    <n v="0.79064764492753625"/>
    <n v="0"/>
    <x v="0"/>
    <x v="0"/>
    <m/>
    <m/>
    <m/>
    <m/>
    <m/>
    <m/>
    <m/>
    <m/>
    <n v="39.744"/>
    <m/>
    <m/>
    <m/>
    <m/>
    <m/>
    <m/>
    <m/>
    <m/>
    <m/>
    <s v="570643,57"/>
    <s v="6238210"/>
    <n v="0"/>
    <n v="39.744"/>
    <n v="0"/>
  </r>
  <r>
    <n v="1878"/>
    <x v="909"/>
    <s v=""/>
    <x v="2028"/>
    <n v="2018"/>
    <n v="28680872"/>
    <x v="472"/>
    <x v="907"/>
    <x v="886"/>
    <n v="8380"/>
    <s v="Trige"/>
    <n v="751"/>
    <n v="206"/>
    <x v="69"/>
    <m/>
    <s v="DC"/>
    <s v="Decentralt værk"/>
    <n v="352100"/>
    <n v="350020"/>
    <x v="78"/>
    <x v="1"/>
    <s v="kvt"/>
    <d v="2015-09-01T00:00:00"/>
    <m/>
    <n v="3.6"/>
    <n v="1.48"/>
    <n v="1.6"/>
    <x v="3818"/>
    <n v="41.749200000000002"/>
    <n v="32.3352"/>
    <n v="39.6252"/>
    <n v="39.6252"/>
    <n v="0.21279983689280801"/>
    <n v="0.78720016310719199"/>
    <n v="0"/>
    <x v="0"/>
    <x v="0"/>
    <m/>
    <m/>
    <m/>
    <m/>
    <m/>
    <m/>
    <m/>
    <m/>
    <n v="98.094999999999999"/>
    <m/>
    <m/>
    <m/>
    <m/>
    <m/>
    <m/>
    <m/>
    <m/>
    <m/>
    <s v="570643,57"/>
    <s v="6238210"/>
    <n v="0"/>
    <n v="98.094999999999999"/>
    <n v="0"/>
  </r>
  <r>
    <n v="1880"/>
    <x v="910"/>
    <s v=""/>
    <x v="2029"/>
    <n v="2018"/>
    <n v="14552596"/>
    <x v="473"/>
    <x v="908"/>
    <x v="887"/>
    <n v="7700"/>
    <s v="Thisted"/>
    <n v="787"/>
    <m/>
    <x v="18"/>
    <m/>
    <s v="ER"/>
    <s v="Erhvervsværk"/>
    <n v="14610"/>
    <n v="10000"/>
    <x v="1006"/>
    <x v="1"/>
    <s v="pev"/>
    <d v="1996-04-01T00:00:00"/>
    <m/>
    <n v="0.3"/>
    <n v="0.09"/>
    <n v="0.18"/>
    <x v="3819"/>
    <n v="1.03104"/>
    <n v="0"/>
    <n v="0.62241948000000002"/>
    <n v="0.62241948000000002"/>
    <n v="0"/>
    <n v="0.73496614587349818"/>
    <n v="0.26503385412650182"/>
    <x v="0"/>
    <x v="0"/>
    <m/>
    <m/>
    <m/>
    <m/>
    <m/>
    <m/>
    <m/>
    <m/>
    <n v="1.9451099999999999"/>
    <m/>
    <m/>
    <m/>
    <m/>
    <m/>
    <m/>
    <m/>
    <m/>
    <m/>
    <s v="481367"/>
    <s v="6316491"/>
    <n v="0"/>
    <n v="1.9451099999999999"/>
    <n v="0"/>
  </r>
  <r>
    <n v="1880"/>
    <x v="911"/>
    <s v=""/>
    <x v="2030"/>
    <n v="2018"/>
    <n v="14552596"/>
    <x v="473"/>
    <x v="909"/>
    <x v="888"/>
    <n v="7700"/>
    <s v="Thisted"/>
    <n v="787"/>
    <m/>
    <x v="18"/>
    <m/>
    <s v="ER"/>
    <s v="Erhvervsværk"/>
    <n v="11100"/>
    <n v="10000"/>
    <x v="1007"/>
    <x v="1"/>
    <s v="pev"/>
    <d v="2008-02-01T00:00:00"/>
    <m/>
    <n v="0.74"/>
    <n v="0.34"/>
    <n v="0.4"/>
    <x v="3820"/>
    <n v="13.595039999999999"/>
    <n v="0"/>
    <n v="9.0633923999999997"/>
    <n v="9.0633923999999997"/>
    <n v="0"/>
    <n v="0.74499968263385985"/>
    <n v="0.25500031736614015"/>
    <x v="0"/>
    <x v="0"/>
    <m/>
    <m/>
    <m/>
    <m/>
    <m/>
    <m/>
    <m/>
    <m/>
    <n v="26.656907999999998"/>
    <m/>
    <m/>
    <m/>
    <m/>
    <m/>
    <m/>
    <m/>
    <m/>
    <m/>
    <s v="481281"/>
    <s v="6316176"/>
    <n v="0"/>
    <n v="26.656907999999998"/>
    <n v="0"/>
  </r>
  <r>
    <n v="1883"/>
    <x v="912"/>
    <s v=""/>
    <x v="2031"/>
    <n v="2018"/>
    <n v="29412006"/>
    <x v="474"/>
    <x v="910"/>
    <x v="889"/>
    <n v="8660"/>
    <s v="Skanderborg"/>
    <n v="746"/>
    <m/>
    <x v="18"/>
    <m/>
    <s v="ER"/>
    <s v="Erhvervsværk"/>
    <n v="631100"/>
    <n v="630000"/>
    <x v="1008"/>
    <x v="5"/>
    <s v="pel"/>
    <d v="2007-01-01T00:00:00"/>
    <m/>
    <n v="2"/>
    <n v="0.72"/>
    <n v="0"/>
    <x v="21"/>
    <n v="0"/>
    <n v="0"/>
    <n v="0"/>
    <n v="0"/>
    <n v="0"/>
    <n v="1"/>
    <n v="0"/>
    <x v="0"/>
    <x v="0"/>
    <m/>
    <m/>
    <m/>
    <n v="0"/>
    <m/>
    <m/>
    <m/>
    <m/>
    <m/>
    <m/>
    <m/>
    <m/>
    <m/>
    <m/>
    <m/>
    <m/>
    <m/>
    <m/>
    <s v="559199"/>
    <s v="6212371"/>
    <n v="0"/>
    <n v="0"/>
    <n v="0"/>
  </r>
  <r>
    <n v="1885"/>
    <x v="913"/>
    <s v=""/>
    <x v="2032"/>
    <n v="2018"/>
    <n v="15283343"/>
    <x v="475"/>
    <x v="911"/>
    <x v="890"/>
    <n v="5450"/>
    <s v="Otterup"/>
    <n v="480"/>
    <m/>
    <x v="18"/>
    <n v="1"/>
    <s v="ER"/>
    <s v="Erhvervsværk"/>
    <n v="11300"/>
    <n v="10000"/>
    <x v="200"/>
    <x v="1"/>
    <s v="pev"/>
    <d v="1999-06-01T00:00:00"/>
    <m/>
    <n v="3.14"/>
    <n v="1.2"/>
    <n v="1.4"/>
    <x v="3821"/>
    <n v="1.7780399999999998E-2"/>
    <n v="0"/>
    <n v="1.6109999999999999E-2"/>
    <n v="1.6109999999999999E-2"/>
    <n v="0"/>
    <n v="0.76393270241850686"/>
    <n v="0.23606729758149314"/>
    <x v="0"/>
    <x v="0"/>
    <m/>
    <m/>
    <m/>
    <m/>
    <m/>
    <m/>
    <n v="3.7659599999999994E-2"/>
    <m/>
    <m/>
    <m/>
    <m/>
    <m/>
    <m/>
    <m/>
    <m/>
    <m/>
    <m/>
    <m/>
    <s v="588996,7"/>
    <s v="6152375,77"/>
    <n v="3.7659599999999994E-2"/>
    <n v="0"/>
    <n v="0"/>
  </r>
  <r>
    <n v="1885"/>
    <x v="913"/>
    <s v=""/>
    <x v="2033"/>
    <n v="2018"/>
    <n v="15283343"/>
    <x v="475"/>
    <x v="911"/>
    <x v="890"/>
    <n v="5450"/>
    <s v="Otterup"/>
    <n v="480"/>
    <m/>
    <x v="18"/>
    <n v="1"/>
    <s v="ER"/>
    <s v="Erhvervsværk"/>
    <n v="11300"/>
    <n v="10000"/>
    <x v="14"/>
    <x v="1"/>
    <s v="pev"/>
    <d v="1999-06-01T00:00:00"/>
    <m/>
    <n v="3.14"/>
    <n v="1.2"/>
    <n v="1.4"/>
    <x v="3821"/>
    <n v="1.7780399999999998E-2"/>
    <n v="0"/>
    <n v="1.6109999999999999E-2"/>
    <n v="1.6109999999999999E-2"/>
    <n v="0"/>
    <n v="0.76393270241850686"/>
    <n v="0.23606729758149314"/>
    <x v="0"/>
    <x v="0"/>
    <m/>
    <m/>
    <m/>
    <m/>
    <m/>
    <m/>
    <n v="3.7659599999999994E-2"/>
    <m/>
    <m/>
    <m/>
    <m/>
    <m/>
    <m/>
    <m/>
    <m/>
    <m/>
    <m/>
    <m/>
    <s v="588996,7"/>
    <s v="6152375,77"/>
    <n v="3.7659599999999994E-2"/>
    <n v="0"/>
    <n v="0"/>
  </r>
  <r>
    <n v="1885"/>
    <x v="913"/>
    <s v=""/>
    <x v="2034"/>
    <n v="2018"/>
    <n v="15283343"/>
    <x v="475"/>
    <x v="911"/>
    <x v="890"/>
    <n v="5450"/>
    <s v="Otterup"/>
    <n v="480"/>
    <m/>
    <x v="18"/>
    <n v="1"/>
    <s v="ER"/>
    <s v="Erhvervsværk"/>
    <n v="11300"/>
    <n v="10000"/>
    <x v="15"/>
    <x v="1"/>
    <s v="pev"/>
    <d v="1999-06-01T00:00:00"/>
    <m/>
    <n v="3.14"/>
    <n v="1.2"/>
    <n v="1.4"/>
    <x v="3821"/>
    <n v="1.7780399999999998E-2"/>
    <n v="0"/>
    <n v="1.6109999999999999E-2"/>
    <n v="1.6109999999999999E-2"/>
    <n v="0"/>
    <n v="0.76393270241850686"/>
    <n v="0.23606729758149314"/>
    <x v="0"/>
    <x v="0"/>
    <m/>
    <m/>
    <m/>
    <m/>
    <m/>
    <m/>
    <n v="3.7659599999999994E-2"/>
    <m/>
    <m/>
    <m/>
    <m/>
    <m/>
    <m/>
    <m/>
    <m/>
    <m/>
    <m/>
    <m/>
    <s v="588996,7"/>
    <s v="6152375,77"/>
    <n v="3.7659599999999994E-2"/>
    <n v="0"/>
    <n v="0"/>
  </r>
  <r>
    <n v="1888"/>
    <x v="914"/>
    <s v=""/>
    <x v="2035"/>
    <n v="2018"/>
    <n v="29845867"/>
    <x v="476"/>
    <x v="912"/>
    <x v="891"/>
    <n v="7430"/>
    <s v="Ikast"/>
    <n v="756"/>
    <m/>
    <x v="18"/>
    <n v="1"/>
    <s v="DC"/>
    <s v="Decentralt værk"/>
    <n v="351100"/>
    <n v="350010"/>
    <x v="1009"/>
    <x v="1"/>
    <s v="kvt"/>
    <d v="2008-04-14T00:00:00"/>
    <m/>
    <n v="37.4"/>
    <n v="15.3"/>
    <n v="0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09998,62"/>
    <s v="6222065,09"/>
    <n v="0"/>
    <n v="0"/>
    <n v="0"/>
  </r>
  <r>
    <n v="1892"/>
    <x v="915"/>
    <s v=""/>
    <x v="2036"/>
    <n v="2018"/>
    <n v="27326773"/>
    <x v="477"/>
    <x v="913"/>
    <x v="892"/>
    <n v="7100"/>
    <s v="Vejle"/>
    <n v="630"/>
    <m/>
    <x v="18"/>
    <m/>
    <s v="ER"/>
    <s v="Erhvervsværk"/>
    <n v="14300"/>
    <n v="10000"/>
    <x v="1010"/>
    <x v="1"/>
    <s v="pev"/>
    <d v="1995-01-01T00:00:00"/>
    <d v="2018-12-31T00:00:00"/>
    <n v="2.4"/>
    <n v="0.92"/>
    <n v="1.2"/>
    <x v="21"/>
    <n v="0"/>
    <n v="0"/>
    <n v="0"/>
    <n v="0"/>
    <n v="0"/>
    <n v="0"/>
    <n v="1"/>
    <x v="0"/>
    <x v="0"/>
    <m/>
    <m/>
    <m/>
    <m/>
    <m/>
    <m/>
    <n v="0"/>
    <m/>
    <m/>
    <m/>
    <m/>
    <m/>
    <m/>
    <m/>
    <m/>
    <m/>
    <m/>
    <m/>
    <s v="529870,81"/>
    <s v="6175869,1"/>
    <n v="0"/>
    <n v="0"/>
    <n v="0"/>
  </r>
  <r>
    <n v="1894"/>
    <x v="916"/>
    <s v=""/>
    <x v="2037"/>
    <n v="2018"/>
    <n v="29190925"/>
    <x v="478"/>
    <x v="914"/>
    <x v="893"/>
    <n v="8800"/>
    <s v="Viborg"/>
    <n v="791"/>
    <m/>
    <x v="18"/>
    <m/>
    <s v="LO"/>
    <s v="Lokalt værk"/>
    <n v="861000"/>
    <n v="860010"/>
    <x v="1011"/>
    <x v="1"/>
    <s v="pev"/>
    <d v="1997-07-01T00:00:00"/>
    <m/>
    <n v="0.48"/>
    <n v="0.15"/>
    <n v="0.26"/>
    <x v="21"/>
    <n v="0"/>
    <n v="0"/>
    <n v="0"/>
    <n v="0"/>
    <n v="0"/>
    <n v="0"/>
    <n v="1"/>
    <x v="0"/>
    <x v="0"/>
    <m/>
    <m/>
    <m/>
    <m/>
    <m/>
    <m/>
    <n v="0"/>
    <m/>
    <m/>
    <m/>
    <m/>
    <m/>
    <m/>
    <m/>
    <m/>
    <m/>
    <m/>
    <m/>
    <s v="524950,08"/>
    <s v="6255764"/>
    <n v="0"/>
    <n v="0"/>
    <n v="0"/>
  </r>
  <r>
    <n v="1894"/>
    <x v="917"/>
    <s v=""/>
    <x v="2038"/>
    <n v="2018"/>
    <n v="29190925"/>
    <x v="478"/>
    <x v="915"/>
    <x v="894"/>
    <n v="7400"/>
    <s v="Herning"/>
    <n v="657"/>
    <m/>
    <x v="18"/>
    <m/>
    <s v="LO"/>
    <s v="Lokalt værk"/>
    <n v="861000"/>
    <n v="860010"/>
    <x v="39"/>
    <x v="5"/>
    <s v="pel"/>
    <d v="2010-08-01T00:00:00"/>
    <m/>
    <n v="1"/>
    <n v="0.5"/>
    <n v="0"/>
    <x v="21"/>
    <n v="0"/>
    <n v="0"/>
    <n v="0"/>
    <n v="0"/>
    <n v="0"/>
    <n v="1"/>
    <n v="0"/>
    <x v="0"/>
    <x v="0"/>
    <m/>
    <m/>
    <m/>
    <n v="0"/>
    <m/>
    <m/>
    <m/>
    <m/>
    <m/>
    <m/>
    <m/>
    <m/>
    <m/>
    <m/>
    <m/>
    <m/>
    <m/>
    <m/>
    <s v="498216,56"/>
    <s v="6221634,44"/>
    <n v="0"/>
    <n v="0"/>
    <n v="0"/>
  </r>
  <r>
    <n v="1895"/>
    <x v="918"/>
    <s v=""/>
    <x v="2039"/>
    <n v="2018"/>
    <n v="30776828"/>
    <x v="479"/>
    <x v="916"/>
    <x v="895"/>
    <n v="8500"/>
    <s v="Grenaa"/>
    <n v="707"/>
    <m/>
    <x v="18"/>
    <n v="1"/>
    <s v="DC"/>
    <s v="Decentralt værk"/>
    <n v="351100"/>
    <n v="350010"/>
    <x v="1012"/>
    <x v="7"/>
    <s v="kvt"/>
    <d v="2008-08-27T00:00:00"/>
    <m/>
    <n v="84"/>
    <n v="24.5"/>
    <n v="0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616890,28"/>
    <s v="6254628,19"/>
    <n v="0"/>
    <n v="0"/>
    <n v="0"/>
  </r>
  <r>
    <n v="1896"/>
    <x v="919"/>
    <s v=""/>
    <x v="2041"/>
    <n v="2018"/>
    <n v="29809577"/>
    <x v="480"/>
    <x v="917"/>
    <x v="896"/>
    <n v="9800"/>
    <s v="Hjørring"/>
    <n v="860"/>
    <m/>
    <x v="18"/>
    <m/>
    <s v="LO"/>
    <s v="Lokalt værk"/>
    <n v="370000"/>
    <n v="370000"/>
    <x v="387"/>
    <x v="1"/>
    <s v="pev"/>
    <d v="2017-02-07T00:00:00"/>
    <m/>
    <n v="0.55000000000000004"/>
    <n v="0.249"/>
    <n v="0.3"/>
    <x v="3822"/>
    <n v="6.3971999999999998"/>
    <n v="0"/>
    <n v="5.19876"/>
    <n v="5.19876"/>
    <n v="0"/>
    <n v="0.76551732328193933"/>
    <n v="0.23448267671806067"/>
    <x v="0"/>
    <x v="0"/>
    <m/>
    <m/>
    <m/>
    <m/>
    <m/>
    <m/>
    <m/>
    <m/>
    <n v="13.641093000000001"/>
    <m/>
    <m/>
    <m/>
    <m/>
    <m/>
    <m/>
    <m/>
    <m/>
    <m/>
    <s v="558589,78"/>
    <s v="6364708,25"/>
    <n v="0"/>
    <n v="13.641093000000001"/>
    <n v="0"/>
  </r>
  <r>
    <n v="1898"/>
    <x v="920"/>
    <s v=""/>
    <x v="2042"/>
    <n v="2018"/>
    <n v="29189994"/>
    <x v="481"/>
    <x v="918"/>
    <x v="897"/>
    <n v="4293"/>
    <s v="Dianalund"/>
    <n v="340"/>
    <m/>
    <x v="18"/>
    <m/>
    <s v="LO"/>
    <s v="Lokalt værk"/>
    <n v="841100"/>
    <n v="840010"/>
    <x v="5"/>
    <x v="1"/>
    <s v="pev"/>
    <d v="1994-10-01T00:00:00"/>
    <m/>
    <n v="0.4"/>
    <n v="0.15"/>
    <n v="0.23"/>
    <x v="3823"/>
    <n v="0.18"/>
    <n v="0"/>
    <n v="0.10872"/>
    <n v="0.10872"/>
    <n v="0"/>
    <n v="0.73516949152542366"/>
    <n v="0.26483050847457634"/>
    <x v="0"/>
    <x v="0"/>
    <m/>
    <m/>
    <m/>
    <m/>
    <m/>
    <m/>
    <n v="0.33983999999999998"/>
    <m/>
    <m/>
    <m/>
    <m/>
    <m/>
    <m/>
    <m/>
    <m/>
    <m/>
    <m/>
    <m/>
    <s v="657542,71"/>
    <s v="6155599,56"/>
    <n v="0.33983999999999998"/>
    <n v="0"/>
    <n v="0"/>
  </r>
  <r>
    <n v="2005"/>
    <x v="921"/>
    <s v=""/>
    <x v="2043"/>
    <n v="2018"/>
    <n v="11110027"/>
    <x v="482"/>
    <x v="919"/>
    <x v="511"/>
    <n v="4100"/>
    <s v="Ringsted"/>
    <n v="329"/>
    <m/>
    <x v="18"/>
    <m/>
    <s v="VA"/>
    <s v="Vandkraftværk"/>
    <n v="351100"/>
    <n v="350010"/>
    <x v="841"/>
    <x v="13"/>
    <s v="vkt"/>
    <d v="2012-01-01T00:00:00"/>
    <m/>
    <n v="1.4999999999999999E-2"/>
    <n v="1.4999999999999999E-2"/>
    <n v="0"/>
    <x v="21"/>
    <n v="0"/>
    <n v="0"/>
    <n v="0"/>
    <n v="0"/>
    <n v="0"/>
    <n v="1"/>
    <n v="0"/>
    <x v="0"/>
    <x v="0"/>
    <m/>
    <m/>
    <m/>
    <m/>
    <m/>
    <m/>
    <m/>
    <m/>
    <m/>
    <m/>
    <m/>
    <m/>
    <m/>
    <m/>
    <m/>
    <m/>
    <n v="0"/>
    <m/>
    <s v="675986"/>
    <s v="6144985"/>
    <n v="0"/>
    <n v="0"/>
    <n v="0"/>
  </r>
  <r>
    <n v="2006"/>
    <x v="922"/>
    <s v=""/>
    <x v="2044"/>
    <n v="2018"/>
    <n v="15798416"/>
    <x v="483"/>
    <x v="920"/>
    <x v="898"/>
    <n v="7800"/>
    <s v="Skive"/>
    <n v="779"/>
    <m/>
    <x v="18"/>
    <m/>
    <s v="ER"/>
    <s v="Erhvervsværk"/>
    <n v="265100"/>
    <n v="260020"/>
    <x v="1014"/>
    <x v="1"/>
    <s v="pev"/>
    <d v="2009-03-01T00:00:00"/>
    <m/>
    <n v="0.28000000000000003"/>
    <n v="0.1"/>
    <n v="0.15"/>
    <x v="3824"/>
    <n v="1.1448"/>
    <n v="0"/>
    <n v="0.75960000000000005"/>
    <n v="0"/>
    <n v="0"/>
    <n v="0.74349998306131959"/>
    <n v="0.25650001693868041"/>
    <x v="0"/>
    <x v="0"/>
    <m/>
    <m/>
    <m/>
    <m/>
    <m/>
    <m/>
    <n v="2.2315787999999999"/>
    <m/>
    <m/>
    <m/>
    <m/>
    <m/>
    <m/>
    <m/>
    <m/>
    <m/>
    <m/>
    <m/>
    <s v="501903,67"/>
    <s v="6265837,61"/>
    <n v="2.2315787999999999"/>
    <n v="0"/>
    <n v="0"/>
  </r>
  <r>
    <n v="2007"/>
    <x v="923"/>
    <s v=""/>
    <x v="2045"/>
    <n v="2018"/>
    <n v="30588525"/>
    <x v="484"/>
    <x v="921"/>
    <x v="899"/>
    <n v="9700"/>
    <s v="Brønderslev"/>
    <n v="849"/>
    <m/>
    <x v="18"/>
    <m/>
    <s v="LO"/>
    <s v="Lokalt værk"/>
    <n v="351100"/>
    <n v="350010"/>
    <x v="1015"/>
    <x v="1"/>
    <s v="kvt"/>
    <d v="2012-01-01T00:00:00"/>
    <m/>
    <n v="0.94399999999999995"/>
    <n v="0.34"/>
    <n v="0.52"/>
    <x v="3825"/>
    <n v="2.4371999999999998"/>
    <n v="0"/>
    <n v="1.62"/>
    <n v="1.62"/>
    <n v="0.2550866616428033"/>
    <n v="0.74491333835719664"/>
    <n v="0"/>
    <x v="0"/>
    <x v="0"/>
    <m/>
    <m/>
    <m/>
    <m/>
    <m/>
    <m/>
    <m/>
    <m/>
    <n v="4.7771999999999997"/>
    <m/>
    <m/>
    <m/>
    <m/>
    <m/>
    <m/>
    <m/>
    <m/>
    <m/>
    <s v="545900,49"/>
    <s v="6349157,24"/>
    <n v="0"/>
    <n v="4.7771999999999997"/>
    <n v="0"/>
  </r>
  <r>
    <n v="2007"/>
    <x v="923"/>
    <s v=""/>
    <x v="2046"/>
    <n v="2018"/>
    <n v="30588525"/>
    <x v="484"/>
    <x v="921"/>
    <x v="899"/>
    <n v="9700"/>
    <s v="Brønderslev"/>
    <n v="849"/>
    <m/>
    <x v="18"/>
    <m/>
    <s v="LO"/>
    <s v="Lokalt værk"/>
    <n v="351100"/>
    <n v="350010"/>
    <x v="1016"/>
    <x v="1"/>
    <s v="kvt"/>
    <d v="2013-01-01T00:00:00"/>
    <m/>
    <n v="1.92"/>
    <n v="0.73"/>
    <n v="1"/>
    <x v="3826"/>
    <n v="4.4279999999999999"/>
    <n v="0"/>
    <n v="3.2536800000000001"/>
    <n v="3.2536800000000001"/>
    <n v="0.2450199203187251"/>
    <n v="0.7549800796812749"/>
    <n v="0"/>
    <x v="0"/>
    <x v="0"/>
    <m/>
    <m/>
    <m/>
    <m/>
    <m/>
    <m/>
    <m/>
    <m/>
    <n v="9.0359999999999996"/>
    <m/>
    <m/>
    <m/>
    <m/>
    <m/>
    <m/>
    <m/>
    <m/>
    <m/>
    <s v="545900,49"/>
    <s v="6349157,24"/>
    <n v="0"/>
    <n v="9.0359999999999996"/>
    <n v="0"/>
  </r>
  <r>
    <n v="2007"/>
    <x v="924"/>
    <s v=""/>
    <x v="2047"/>
    <n v="2018"/>
    <n v="30588525"/>
    <x v="484"/>
    <x v="922"/>
    <x v="900"/>
    <n v="5854"/>
    <s v="Gislev"/>
    <n v="430"/>
    <m/>
    <x v="18"/>
    <m/>
    <s v="ER"/>
    <s v="Erhvervsværk"/>
    <n v="711220"/>
    <n v="710000"/>
    <x v="1017"/>
    <x v="1"/>
    <s v="pev"/>
    <d v="1998-01-01T00:00:00"/>
    <m/>
    <n v="0.25555600000000001"/>
    <n v="0.09"/>
    <n v="0.14000000000000001"/>
    <x v="21"/>
    <n v="0"/>
    <n v="0"/>
    <n v="0"/>
    <n v="0"/>
    <n v="0"/>
    <n v="0"/>
    <n v="1"/>
    <x v="0"/>
    <x v="0"/>
    <m/>
    <m/>
    <m/>
    <m/>
    <m/>
    <m/>
    <m/>
    <m/>
    <n v="0"/>
    <m/>
    <m/>
    <m/>
    <m/>
    <m/>
    <m/>
    <m/>
    <m/>
    <m/>
    <s v="584598"/>
    <s v="6118796"/>
    <n v="0"/>
    <n v="0"/>
    <n v="0"/>
  </r>
  <r>
    <n v="2008"/>
    <x v="925"/>
    <s v=""/>
    <x v="2048"/>
    <n v="2018"/>
    <n v="31857759"/>
    <x v="485"/>
    <x v="923"/>
    <x v="901"/>
    <n v="8600"/>
    <s v="Silkeborg"/>
    <n v="740"/>
    <n v="226"/>
    <x v="296"/>
    <n v="1"/>
    <s v="FJ"/>
    <s v="Fjernvarmeværk"/>
    <n v="353000"/>
    <n v="350030"/>
    <x v="1018"/>
    <x v="0"/>
    <s v="fvv"/>
    <d v="1981-01-01T00:00:00"/>
    <m/>
    <n v="9.3000000000000007"/>
    <n v="0"/>
    <n v="9.3000000000000007"/>
    <x v="3827"/>
    <n v="8.7948000000000004"/>
    <n v="8.7948000000000004"/>
    <n v="0"/>
    <n v="0"/>
    <n v="1"/>
    <n v="0"/>
    <n v="0"/>
    <x v="0"/>
    <x v="0"/>
    <m/>
    <m/>
    <m/>
    <m/>
    <m/>
    <m/>
    <n v="8.1751427999999997"/>
    <m/>
    <m/>
    <m/>
    <m/>
    <m/>
    <m/>
    <m/>
    <m/>
    <m/>
    <m/>
    <m/>
    <s v="533951,86"/>
    <s v="6224606,27"/>
    <n v="8.1751427999999997"/>
    <n v="0"/>
    <n v="0"/>
  </r>
  <r>
    <n v="2008"/>
    <x v="925"/>
    <s v=""/>
    <x v="2049"/>
    <n v="2018"/>
    <n v="31857759"/>
    <x v="485"/>
    <x v="923"/>
    <x v="901"/>
    <n v="8600"/>
    <s v="Silkeborg"/>
    <n v="740"/>
    <n v="226"/>
    <x v="296"/>
    <n v="1"/>
    <s v="FJ"/>
    <s v="Fjernvarmeværk"/>
    <n v="353000"/>
    <n v="350030"/>
    <x v="1019"/>
    <x v="5"/>
    <s v="kvt"/>
    <d v="1979-01-01T00:00:00"/>
    <m/>
    <n v="0.69"/>
    <n v="0.28000000000000003"/>
    <n v="0"/>
    <x v="3828"/>
    <n v="0"/>
    <n v="0"/>
    <n v="1.6780190399999999E-2"/>
    <n v="1.6780190399999999E-2"/>
    <n v="0"/>
    <n v="1"/>
    <n v="0"/>
    <x v="0"/>
    <x v="0"/>
    <m/>
    <m/>
    <m/>
    <n v="4.1250500000000002E-2"/>
    <m/>
    <m/>
    <m/>
    <m/>
    <m/>
    <m/>
    <m/>
    <m/>
    <m/>
    <m/>
    <m/>
    <m/>
    <m/>
    <m/>
    <s v="533951,86"/>
    <s v="6224606,27"/>
    <n v="4.1250500000000002E-2"/>
    <n v="0"/>
    <n v="0"/>
  </r>
  <r>
    <n v="2008"/>
    <x v="925"/>
    <s v=""/>
    <x v="2050"/>
    <n v="2018"/>
    <n v="31857759"/>
    <x v="485"/>
    <x v="923"/>
    <x v="901"/>
    <n v="8600"/>
    <s v="Silkeborg"/>
    <n v="740"/>
    <n v="226"/>
    <x v="296"/>
    <n v="1"/>
    <s v="FJ"/>
    <s v="Fjernvarmeværk"/>
    <n v="353000"/>
    <n v="350030"/>
    <x v="1020"/>
    <x v="0"/>
    <s v="fvv"/>
    <d v="1971-01-01T00:00:00"/>
    <m/>
    <n v="9.3000000000000007"/>
    <n v="0"/>
    <n v="9.3000000000000007"/>
    <x v="3829"/>
    <n v="16.333200000000001"/>
    <n v="16.333200000000001"/>
    <n v="0"/>
    <n v="0"/>
    <n v="1"/>
    <n v="0"/>
    <n v="0"/>
    <x v="0"/>
    <x v="0"/>
    <m/>
    <m/>
    <m/>
    <m/>
    <m/>
    <m/>
    <n v="15.182798399999999"/>
    <m/>
    <m/>
    <m/>
    <m/>
    <m/>
    <m/>
    <m/>
    <m/>
    <m/>
    <m/>
    <m/>
    <s v="533951,86"/>
    <s v="6224606,27"/>
    <n v="15.182798399999999"/>
    <n v="0"/>
    <n v="0"/>
  </r>
  <r>
    <n v="2008"/>
    <x v="925"/>
    <s v=""/>
    <x v="2051"/>
    <n v="2018"/>
    <n v="31857759"/>
    <x v="485"/>
    <x v="923"/>
    <x v="901"/>
    <n v="8600"/>
    <s v="Silkeborg"/>
    <n v="740"/>
    <n v="226"/>
    <x v="296"/>
    <n v="1"/>
    <s v="FJ"/>
    <s v="Fjernvarmeværk"/>
    <n v="353000"/>
    <n v="350030"/>
    <x v="1021"/>
    <x v="0"/>
    <s v="fvv"/>
    <d v="1967-01-01T00:00:00"/>
    <m/>
    <n v="9.3000000000000007"/>
    <n v="0"/>
    <n v="9.3000000000000007"/>
    <x v="3830"/>
    <n v="22.1508"/>
    <n v="22.1508"/>
    <n v="0"/>
    <n v="0"/>
    <n v="1"/>
    <n v="0"/>
    <n v="0"/>
    <x v="0"/>
    <x v="0"/>
    <m/>
    <m/>
    <m/>
    <m/>
    <m/>
    <m/>
    <n v="20.5905348"/>
    <m/>
    <m/>
    <m/>
    <m/>
    <m/>
    <m/>
    <m/>
    <m/>
    <m/>
    <m/>
    <m/>
    <s v="533951,86"/>
    <s v="6224606,27"/>
    <n v="20.5905348"/>
    <n v="0"/>
    <n v="0"/>
  </r>
  <r>
    <n v="2008"/>
    <x v="925"/>
    <s v=""/>
    <x v="2052"/>
    <n v="2018"/>
    <n v="31857759"/>
    <x v="485"/>
    <x v="923"/>
    <x v="901"/>
    <n v="8600"/>
    <s v="Silkeborg"/>
    <n v="740"/>
    <n v="226"/>
    <x v="296"/>
    <n v="1"/>
    <s v="FJ"/>
    <s v="Fjernvarmeværk"/>
    <n v="353000"/>
    <n v="350030"/>
    <x v="1022"/>
    <x v="0"/>
    <s v="fvv"/>
    <d v="1964-01-01T00:00:00"/>
    <m/>
    <n v="9.3000000000000007"/>
    <n v="0"/>
    <n v="9.3000000000000007"/>
    <x v="3831"/>
    <n v="17.236799999999999"/>
    <n v="17.236799999999999"/>
    <n v="0"/>
    <n v="0"/>
    <n v="1"/>
    <n v="0"/>
    <n v="0"/>
    <x v="0"/>
    <x v="0"/>
    <m/>
    <m/>
    <m/>
    <m/>
    <m/>
    <m/>
    <n v="16.020694799999998"/>
    <m/>
    <m/>
    <m/>
    <m/>
    <m/>
    <m/>
    <m/>
    <m/>
    <m/>
    <m/>
    <m/>
    <s v="533951,86"/>
    <s v="6224606,27"/>
    <n v="16.020694799999998"/>
    <n v="0"/>
    <n v="0"/>
  </r>
  <r>
    <n v="2008"/>
    <x v="925"/>
    <s v=""/>
    <x v="2053"/>
    <n v="2018"/>
    <n v="31857759"/>
    <x v="485"/>
    <x v="923"/>
    <x v="901"/>
    <n v="8600"/>
    <s v="Silkeborg"/>
    <n v="740"/>
    <n v="226"/>
    <x v="296"/>
    <n v="1"/>
    <s v="FJ"/>
    <s v="Fjernvarmeværk"/>
    <n v="353000"/>
    <n v="350030"/>
    <x v="1023"/>
    <x v="0"/>
    <s v="fvv"/>
    <d v="1977-01-01T00:00:00"/>
    <m/>
    <n v="8.5"/>
    <n v="0"/>
    <n v="8.5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33951,86"/>
    <s v="6224606,27"/>
    <n v="0"/>
    <n v="0"/>
    <n v="0"/>
  </r>
  <r>
    <n v="2008"/>
    <x v="925"/>
    <s v=""/>
    <x v="2054"/>
    <n v="2018"/>
    <n v="31857759"/>
    <x v="485"/>
    <x v="923"/>
    <x v="901"/>
    <n v="8600"/>
    <s v="Silkeborg"/>
    <n v="740"/>
    <n v="226"/>
    <x v="296"/>
    <n v="1"/>
    <s v="FJ"/>
    <s v="Fjernvarmeværk"/>
    <n v="353000"/>
    <n v="350030"/>
    <x v="1024"/>
    <x v="0"/>
    <s v="fvv"/>
    <d v="1962-01-01T00:00:00"/>
    <m/>
    <n v="6.98"/>
    <n v="0"/>
    <n v="6.98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33951,86"/>
    <s v="6224606,27"/>
    <n v="0"/>
    <n v="0"/>
    <n v="0"/>
  </r>
  <r>
    <n v="2008"/>
    <x v="925"/>
    <s v=""/>
    <x v="2055"/>
    <n v="2018"/>
    <n v="31857759"/>
    <x v="485"/>
    <x v="923"/>
    <x v="901"/>
    <n v="8600"/>
    <s v="Silkeborg"/>
    <n v="740"/>
    <n v="226"/>
    <x v="296"/>
    <n v="1"/>
    <s v="FJ"/>
    <s v="Fjernvarmeværk"/>
    <n v="353000"/>
    <n v="350030"/>
    <x v="1025"/>
    <x v="0"/>
    <s v="fvv"/>
    <d v="1963-01-01T00:00:00"/>
    <m/>
    <n v="6.98"/>
    <n v="0"/>
    <n v="6.98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33951,86"/>
    <s v="6224606,27"/>
    <n v="0"/>
    <n v="0"/>
    <n v="0"/>
  </r>
  <r>
    <n v="2008"/>
    <x v="925"/>
    <s v=""/>
    <x v="2056"/>
    <n v="2018"/>
    <n v="31857759"/>
    <x v="485"/>
    <x v="923"/>
    <x v="901"/>
    <n v="8600"/>
    <s v="Silkeborg"/>
    <n v="740"/>
    <n v="226"/>
    <x v="296"/>
    <n v="1"/>
    <s v="FJ"/>
    <s v="Fjernvarmeværk"/>
    <n v="353000"/>
    <n v="350030"/>
    <x v="1026"/>
    <x v="0"/>
    <s v="fvv"/>
    <d v="1975-01-01T00:00:00"/>
    <m/>
    <n v="9.3000000000000007"/>
    <n v="0"/>
    <n v="9.3000000000000007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33951,86"/>
    <s v="6224606,27"/>
    <n v="0"/>
    <n v="0"/>
    <n v="0"/>
  </r>
  <r>
    <n v="2008"/>
    <x v="925"/>
    <s v=""/>
    <x v="2057"/>
    <n v="2018"/>
    <n v="31857759"/>
    <x v="485"/>
    <x v="923"/>
    <x v="901"/>
    <n v="8600"/>
    <s v="Silkeborg"/>
    <n v="740"/>
    <n v="226"/>
    <x v="296"/>
    <n v="1"/>
    <s v="FJ"/>
    <s v="Fjernvarmeværk"/>
    <n v="353000"/>
    <n v="350030"/>
    <x v="1027"/>
    <x v="5"/>
    <s v="kvt"/>
    <d v="1979-01-01T00:00:00"/>
    <m/>
    <n v="0.69"/>
    <n v="0.28000000000000003"/>
    <n v="0"/>
    <x v="3828"/>
    <n v="0"/>
    <n v="0"/>
    <n v="1.6780190399999999E-2"/>
    <n v="1.6780190399999999E-2"/>
    <n v="0"/>
    <n v="1"/>
    <n v="0"/>
    <x v="0"/>
    <x v="0"/>
    <m/>
    <m/>
    <m/>
    <n v="4.1250500000000002E-2"/>
    <m/>
    <m/>
    <m/>
    <m/>
    <m/>
    <m/>
    <m/>
    <m/>
    <m/>
    <m/>
    <m/>
    <m/>
    <m/>
    <m/>
    <s v="533951,86"/>
    <s v="6224606,27"/>
    <n v="4.1250500000000002E-2"/>
    <n v="0"/>
    <n v="0"/>
  </r>
  <r>
    <n v="2008"/>
    <x v="926"/>
    <s v=""/>
    <x v="2058"/>
    <n v="2018"/>
    <n v="31857759"/>
    <x v="485"/>
    <x v="924"/>
    <x v="902"/>
    <n v="8600"/>
    <s v="Silkeborg"/>
    <n v="740"/>
    <n v="226"/>
    <x v="296"/>
    <n v="1"/>
    <s v="FJ"/>
    <s v="Fjernvarmeværk"/>
    <n v="353000"/>
    <n v="350030"/>
    <x v="1028"/>
    <x v="0"/>
    <s v="fvv"/>
    <d v="1967-01-01T00:00:00"/>
    <m/>
    <n v="15.46"/>
    <n v="0"/>
    <n v="15.46"/>
    <x v="21"/>
    <n v="0"/>
    <n v="0"/>
    <n v="0"/>
    <n v="0"/>
    <n v="1"/>
    <n v="0"/>
    <n v="0"/>
    <x v="0"/>
    <x v="0"/>
    <m/>
    <m/>
    <n v="0"/>
    <n v="0"/>
    <m/>
    <m/>
    <m/>
    <m/>
    <m/>
    <m/>
    <m/>
    <m/>
    <m/>
    <m/>
    <m/>
    <m/>
    <m/>
    <m/>
    <s v="534568,67"/>
    <s v="6226475,31"/>
    <n v="0"/>
    <n v="0"/>
    <n v="0"/>
  </r>
  <r>
    <n v="2008"/>
    <x v="926"/>
    <s v=""/>
    <x v="2059"/>
    <n v="2018"/>
    <n v="31857759"/>
    <x v="485"/>
    <x v="924"/>
    <x v="902"/>
    <n v="8600"/>
    <s v="Silkeborg"/>
    <n v="740"/>
    <n v="226"/>
    <x v="296"/>
    <n v="1"/>
    <s v="FJ"/>
    <s v="Fjernvarmeværk"/>
    <n v="353000"/>
    <n v="350030"/>
    <x v="1029"/>
    <x v="0"/>
    <s v="fvv"/>
    <d v="1967-01-01T00:00:00"/>
    <m/>
    <n v="15.46"/>
    <n v="0"/>
    <n v="15.46"/>
    <x v="3832"/>
    <n v="3.7296000000000003E-2"/>
    <n v="3.7296000000000003E-2"/>
    <n v="0"/>
    <n v="0"/>
    <n v="1"/>
    <n v="0"/>
    <n v="0"/>
    <x v="0"/>
    <x v="0"/>
    <m/>
    <m/>
    <m/>
    <n v="4.1967900000000002E-2"/>
    <m/>
    <m/>
    <m/>
    <m/>
    <m/>
    <m/>
    <m/>
    <m/>
    <m/>
    <m/>
    <m/>
    <m/>
    <m/>
    <m/>
    <s v="534568,67"/>
    <s v="6226475,31"/>
    <n v="4.1967900000000002E-2"/>
    <n v="0"/>
    <n v="0"/>
  </r>
  <r>
    <n v="2008"/>
    <x v="926"/>
    <s v=""/>
    <x v="2060"/>
    <n v="2018"/>
    <n v="31857759"/>
    <x v="485"/>
    <x v="924"/>
    <x v="902"/>
    <n v="8600"/>
    <s v="Silkeborg"/>
    <n v="740"/>
    <n v="226"/>
    <x v="296"/>
    <n v="1"/>
    <s v="FJ"/>
    <s v="Fjernvarmeværk"/>
    <n v="353000"/>
    <n v="350030"/>
    <x v="1030"/>
    <x v="0"/>
    <s v="fvv"/>
    <d v="1978-01-01T00:00:00"/>
    <m/>
    <n v="9.3000000000000007"/>
    <n v="0"/>
    <n v="9.3000000000000007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34568,67"/>
    <s v="6226475,31"/>
    <n v="0"/>
    <n v="0"/>
    <n v="0"/>
  </r>
  <r>
    <n v="2008"/>
    <x v="926"/>
    <s v=""/>
    <x v="2061"/>
    <n v="2018"/>
    <n v="31857759"/>
    <x v="485"/>
    <x v="924"/>
    <x v="902"/>
    <n v="8600"/>
    <s v="Silkeborg"/>
    <n v="740"/>
    <n v="226"/>
    <x v="296"/>
    <n v="1"/>
    <s v="FJ"/>
    <s v="Fjernvarmeværk"/>
    <n v="353000"/>
    <n v="350030"/>
    <x v="1031"/>
    <x v="0"/>
    <s v="fvv"/>
    <d v="1978-01-01T00:00:00"/>
    <m/>
    <n v="9.3000000000000007"/>
    <n v="0"/>
    <n v="9.3000000000000007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34568,67"/>
    <s v="6226475,31"/>
    <n v="0"/>
    <n v="0"/>
    <n v="0"/>
  </r>
  <r>
    <n v="2008"/>
    <x v="926"/>
    <s v=""/>
    <x v="2062"/>
    <n v="2018"/>
    <n v="31857759"/>
    <x v="485"/>
    <x v="924"/>
    <x v="902"/>
    <n v="8600"/>
    <s v="Silkeborg"/>
    <n v="740"/>
    <n v="226"/>
    <x v="296"/>
    <n v="1"/>
    <s v="FJ"/>
    <s v="Fjernvarmeværk"/>
    <n v="353000"/>
    <n v="350030"/>
    <x v="1032"/>
    <x v="0"/>
    <s v="fvv"/>
    <d v="1971-01-01T00:00:00"/>
    <m/>
    <n v="15.46"/>
    <n v="0"/>
    <n v="15.46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34568,67"/>
    <s v="6226475,31"/>
    <n v="0"/>
    <n v="0"/>
    <n v="0"/>
  </r>
  <r>
    <n v="2008"/>
    <x v="926"/>
    <s v=""/>
    <x v="2063"/>
    <n v="2018"/>
    <n v="31857759"/>
    <x v="485"/>
    <x v="924"/>
    <x v="902"/>
    <n v="8600"/>
    <s v="Silkeborg"/>
    <n v="740"/>
    <n v="226"/>
    <x v="296"/>
    <n v="1"/>
    <s v="FJ"/>
    <s v="Fjernvarmeværk"/>
    <n v="353000"/>
    <n v="350030"/>
    <x v="1033"/>
    <x v="0"/>
    <s v="fvv"/>
    <d v="1996-01-01T00:00:00"/>
    <m/>
    <n v="15"/>
    <n v="0"/>
    <n v="15.46"/>
    <x v="3833"/>
    <n v="33.062759999999997"/>
    <n v="33.062759999999997"/>
    <n v="0"/>
    <n v="0"/>
    <n v="1"/>
    <n v="0"/>
    <n v="0"/>
    <x v="0"/>
    <x v="0"/>
    <m/>
    <m/>
    <n v="0"/>
    <n v="0"/>
    <m/>
    <m/>
    <n v="32.170248000000001"/>
    <m/>
    <m/>
    <m/>
    <m/>
    <m/>
    <m/>
    <m/>
    <m/>
    <m/>
    <m/>
    <m/>
    <s v="534568,67"/>
    <s v="6226475,31"/>
    <n v="32.170248000000001"/>
    <n v="0"/>
    <n v="0"/>
  </r>
  <r>
    <n v="2008"/>
    <x v="926"/>
    <s v=""/>
    <x v="2064"/>
    <n v="2018"/>
    <n v="31857759"/>
    <x v="485"/>
    <x v="924"/>
    <x v="902"/>
    <n v="8600"/>
    <s v="Silkeborg"/>
    <n v="740"/>
    <n v="226"/>
    <x v="296"/>
    <n v="1"/>
    <s v="FJ"/>
    <s v="Fjernvarmeværk"/>
    <n v="353000"/>
    <n v="350030"/>
    <x v="1034"/>
    <x v="0"/>
    <s v="fvv"/>
    <d v="1996-01-01T00:00:00"/>
    <m/>
    <n v="15"/>
    <n v="0"/>
    <n v="15.46"/>
    <x v="3834"/>
    <n v="36.315359999999998"/>
    <n v="36.315359999999998"/>
    <n v="0"/>
    <n v="0"/>
    <n v="1"/>
    <n v="0"/>
    <n v="0"/>
    <x v="0"/>
    <x v="0"/>
    <m/>
    <m/>
    <n v="0"/>
    <n v="0"/>
    <m/>
    <m/>
    <n v="35.335080000000005"/>
    <m/>
    <m/>
    <m/>
    <m/>
    <m/>
    <m/>
    <m/>
    <m/>
    <m/>
    <m/>
    <m/>
    <s v="534568,67"/>
    <s v="6226475,31"/>
    <n v="35.335080000000005"/>
    <n v="0"/>
    <n v="0"/>
  </r>
  <r>
    <n v="2008"/>
    <x v="926"/>
    <s v=""/>
    <x v="2065"/>
    <n v="2018"/>
    <n v="31857759"/>
    <x v="485"/>
    <x v="924"/>
    <x v="902"/>
    <n v="8600"/>
    <s v="Silkeborg"/>
    <n v="740"/>
    <n v="226"/>
    <x v="296"/>
    <n v="1"/>
    <s v="FJ"/>
    <s v="Fjernvarmeværk"/>
    <n v="353000"/>
    <n v="350030"/>
    <x v="1035"/>
    <x v="5"/>
    <s v="kvt"/>
    <d v="1996-01-01T00:00:00"/>
    <m/>
    <n v="1.79"/>
    <n v="0.68"/>
    <n v="0"/>
    <x v="3835"/>
    <n v="0"/>
    <n v="0"/>
    <n v="5.7164399999999997E-2"/>
    <n v="5.7164399999999997E-2"/>
    <n v="0"/>
    <n v="1"/>
    <n v="0"/>
    <x v="0"/>
    <x v="0"/>
    <m/>
    <m/>
    <m/>
    <n v="0.14096909999999999"/>
    <m/>
    <m/>
    <m/>
    <m/>
    <m/>
    <m/>
    <m/>
    <m/>
    <m/>
    <m/>
    <m/>
    <m/>
    <m/>
    <m/>
    <s v="534568,67"/>
    <s v="6226475,31"/>
    <n v="0.14096909999999999"/>
    <n v="0"/>
    <n v="0"/>
  </r>
  <r>
    <n v="2008"/>
    <x v="926"/>
    <s v=""/>
    <x v="2066"/>
    <n v="2018"/>
    <n v="31857759"/>
    <x v="485"/>
    <x v="924"/>
    <x v="902"/>
    <n v="8600"/>
    <s v="Silkeborg"/>
    <n v="740"/>
    <n v="226"/>
    <x v="296"/>
    <n v="1"/>
    <s v="FJ"/>
    <s v="Fjernvarmeværk"/>
    <n v="353000"/>
    <n v="350030"/>
    <x v="1036"/>
    <x v="5"/>
    <s v="kvt"/>
    <d v="1996-01-01T00:00:00"/>
    <m/>
    <n v="1.79"/>
    <n v="0.68"/>
    <n v="0"/>
    <x v="3835"/>
    <n v="0"/>
    <n v="0"/>
    <n v="5.7164399999999997E-2"/>
    <n v="5.7164399999999997E-2"/>
    <n v="0"/>
    <n v="1"/>
    <n v="0"/>
    <x v="0"/>
    <x v="0"/>
    <m/>
    <m/>
    <m/>
    <n v="0.14096909999999999"/>
    <m/>
    <m/>
    <m/>
    <m/>
    <m/>
    <m/>
    <m/>
    <m/>
    <m/>
    <m/>
    <m/>
    <m/>
    <m/>
    <m/>
    <s v="534568,67"/>
    <s v="6226475,31"/>
    <n v="0.14096909999999999"/>
    <n v="0"/>
    <n v="0"/>
  </r>
  <r>
    <n v="2008"/>
    <x v="927"/>
    <s v=""/>
    <x v="2067"/>
    <n v="2018"/>
    <n v="31857759"/>
    <x v="485"/>
    <x v="925"/>
    <x v="903"/>
    <n v="8600"/>
    <s v="Silkeborg"/>
    <n v="740"/>
    <n v="226"/>
    <x v="296"/>
    <m/>
    <s v="FJ"/>
    <s v="Fjernvarmeværk"/>
    <n v="353000"/>
    <n v="350030"/>
    <x v="1037"/>
    <x v="0"/>
    <s v="fvv"/>
    <d v="1975-01-01T00:00:00"/>
    <m/>
    <n v="4.3"/>
    <n v="0"/>
    <n v="4"/>
    <x v="3836"/>
    <n v="20.289636000000002"/>
    <n v="20.289636000000002"/>
    <n v="0"/>
    <n v="0"/>
    <n v="1"/>
    <n v="0"/>
    <n v="0"/>
    <x v="0"/>
    <x v="0"/>
    <m/>
    <m/>
    <m/>
    <n v="0"/>
    <m/>
    <m/>
    <n v="19.7599248"/>
    <m/>
    <m/>
    <m/>
    <m/>
    <m/>
    <m/>
    <m/>
    <m/>
    <m/>
    <m/>
    <m/>
    <s v="537315,19"/>
    <s v="6227919,26"/>
    <n v="19.7599248"/>
    <n v="0"/>
    <n v="0"/>
  </r>
  <r>
    <n v="2008"/>
    <x v="927"/>
    <s v=""/>
    <x v="2068"/>
    <n v="2018"/>
    <n v="31857759"/>
    <x v="485"/>
    <x v="925"/>
    <x v="903"/>
    <n v="8600"/>
    <s v="Silkeborg"/>
    <n v="740"/>
    <n v="226"/>
    <x v="296"/>
    <m/>
    <s v="FJ"/>
    <s v="Fjernvarmeværk"/>
    <n v="353000"/>
    <n v="350030"/>
    <x v="1038"/>
    <x v="0"/>
    <s v="fvv"/>
    <d v="1975-01-01T00:00:00"/>
    <m/>
    <n v="3.2"/>
    <n v="0"/>
    <n v="3.3"/>
    <x v="3837"/>
    <n v="1.8394919999999999"/>
    <n v="1.8394919999999999"/>
    <n v="0"/>
    <n v="0"/>
    <n v="1"/>
    <n v="0"/>
    <n v="0"/>
    <x v="0"/>
    <x v="0"/>
    <m/>
    <m/>
    <m/>
    <m/>
    <m/>
    <m/>
    <n v="1.7914644000000002"/>
    <m/>
    <m/>
    <m/>
    <m/>
    <m/>
    <m/>
    <m/>
    <m/>
    <m/>
    <m/>
    <m/>
    <s v="537315,19"/>
    <s v="6227919,26"/>
    <n v="1.7914644000000002"/>
    <n v="0"/>
    <n v="0"/>
  </r>
  <r>
    <n v="2008"/>
    <x v="928"/>
    <s v=""/>
    <x v="2069"/>
    <n v="2018"/>
    <n v="31857759"/>
    <x v="485"/>
    <x v="926"/>
    <x v="904"/>
    <n v="8600"/>
    <s v="Silkeborg"/>
    <n v="740"/>
    <n v="226"/>
    <x v="296"/>
    <n v="1"/>
    <s v="DC"/>
    <s v="Decentralt værk"/>
    <n v="353000"/>
    <n v="350030"/>
    <x v="1039"/>
    <x v="9"/>
    <s v="kvt"/>
    <d v="1995-02-12T00:00:00"/>
    <m/>
    <n v="115.02"/>
    <n v="54.25"/>
    <n v="60"/>
    <x v="3838"/>
    <n v="511.40159999999997"/>
    <n v="511.40159999999997"/>
    <n v="533.4588"/>
    <n v="522.32759999999996"/>
    <n v="0.22925377222560983"/>
    <n v="0.77074622777439017"/>
    <n v="0"/>
    <x v="0"/>
    <x v="0"/>
    <m/>
    <m/>
    <m/>
    <m/>
    <m/>
    <m/>
    <n v="1115.3613636"/>
    <m/>
    <m/>
    <m/>
    <m/>
    <m/>
    <m/>
    <m/>
    <m/>
    <m/>
    <m/>
    <m/>
    <s v="534735,77"/>
    <s v="6228560,03"/>
    <n v="1115.3613636"/>
    <n v="0"/>
    <n v="0"/>
  </r>
  <r>
    <n v="2008"/>
    <x v="928"/>
    <s v=""/>
    <x v="2070"/>
    <n v="2018"/>
    <n v="31857759"/>
    <x v="485"/>
    <x v="926"/>
    <x v="904"/>
    <n v="8600"/>
    <s v="Silkeborg"/>
    <n v="740"/>
    <n v="226"/>
    <x v="296"/>
    <n v="1"/>
    <s v="DC"/>
    <s v="Decentralt værk"/>
    <n v="353000"/>
    <n v="350030"/>
    <x v="1040"/>
    <x v="9"/>
    <s v="kvt"/>
    <d v="1995-11-01T00:00:00"/>
    <m/>
    <n v="115.02"/>
    <n v="54.3"/>
    <n v="60"/>
    <x v="3839"/>
    <n v="477.61559999999997"/>
    <n v="477.61559999999997"/>
    <n v="498.21480000000003"/>
    <n v="487.82159999999999"/>
    <n v="0.22925322903771844"/>
    <n v="0.7707467709622815"/>
    <n v="0"/>
    <x v="0"/>
    <x v="0"/>
    <m/>
    <m/>
    <m/>
    <m/>
    <m/>
    <m/>
    <n v="1041.6769308"/>
    <m/>
    <m/>
    <m/>
    <m/>
    <m/>
    <m/>
    <m/>
    <m/>
    <m/>
    <m/>
    <m/>
    <s v="534735,77"/>
    <s v="6228560,03"/>
    <n v="1041.6769308"/>
    <n v="0"/>
    <n v="0"/>
  </r>
  <r>
    <n v="2008"/>
    <x v="928"/>
    <s v=""/>
    <x v="2071"/>
    <n v="2018"/>
    <n v="31857759"/>
    <x v="485"/>
    <x v="926"/>
    <x v="904"/>
    <n v="8600"/>
    <s v="Silkeborg"/>
    <n v="740"/>
    <n v="226"/>
    <x v="296"/>
    <n v="1"/>
    <s v="DC"/>
    <s v="Decentralt værk"/>
    <n v="353000"/>
    <n v="350030"/>
    <x v="1041"/>
    <x v="5"/>
    <s v="kvt"/>
    <d v="1995-02-12T00:00:00"/>
    <m/>
    <n v="0.05"/>
    <n v="0"/>
    <n v="0"/>
    <x v="2271"/>
    <n v="0"/>
    <n v="0"/>
    <n v="0"/>
    <n v="0"/>
    <n v="1"/>
    <n v="0"/>
    <n v="0"/>
    <x v="0"/>
    <x v="0"/>
    <m/>
    <m/>
    <m/>
    <n v="1.7935000000000002E-4"/>
    <m/>
    <m/>
    <m/>
    <m/>
    <m/>
    <m/>
    <m/>
    <m/>
    <m/>
    <m/>
    <m/>
    <m/>
    <m/>
    <m/>
    <s v="534735,77"/>
    <s v="6228560,03"/>
    <n v="1.7935000000000002E-4"/>
    <n v="0"/>
    <n v="0"/>
  </r>
  <r>
    <n v="2008"/>
    <x v="928"/>
    <s v=""/>
    <x v="2072"/>
    <n v="2018"/>
    <n v="31857759"/>
    <x v="485"/>
    <x v="926"/>
    <x v="904"/>
    <n v="8600"/>
    <s v="Silkeborg"/>
    <n v="740"/>
    <n v="226"/>
    <x v="296"/>
    <n v="1"/>
    <s v="DC"/>
    <s v="Decentralt værk"/>
    <n v="353000"/>
    <n v="350030"/>
    <x v="1042"/>
    <x v="0"/>
    <s v="fvv"/>
    <d v="2002-03-12T00:00:00"/>
    <m/>
    <n v="0.8"/>
    <n v="0"/>
    <n v="0"/>
    <x v="3840"/>
    <n v="0"/>
    <n v="0"/>
    <n v="0"/>
    <n v="0"/>
    <n v="1"/>
    <n v="0"/>
    <n v="0"/>
    <x v="0"/>
    <x v="0"/>
    <m/>
    <m/>
    <m/>
    <m/>
    <m/>
    <m/>
    <n v="6.3637992000000008"/>
    <m/>
    <m/>
    <m/>
    <m/>
    <m/>
    <m/>
    <m/>
    <m/>
    <m/>
    <m/>
    <m/>
    <s v="534735,77"/>
    <s v="6228560,03"/>
    <n v="6.3637992000000008"/>
    <n v="0"/>
    <n v="0"/>
  </r>
  <r>
    <n v="2008"/>
    <x v="928"/>
    <s v=""/>
    <x v="2073"/>
    <n v="2018"/>
    <n v="31857759"/>
    <x v="485"/>
    <x v="926"/>
    <x v="904"/>
    <n v="8600"/>
    <s v="Silkeborg"/>
    <n v="740"/>
    <n v="226"/>
    <x v="296"/>
    <n v="1"/>
    <s v="DC"/>
    <s v="Decentralt værk"/>
    <n v="353000"/>
    <n v="350030"/>
    <x v="57"/>
    <x v="2"/>
    <s v="fvv"/>
    <d v="2015-11-20T00:00:00"/>
    <m/>
    <n v="30"/>
    <n v="0"/>
    <n v="30"/>
    <x v="3841"/>
    <n v="50.493600000000001"/>
    <n v="50.493600000000001"/>
    <n v="0"/>
    <n v="0"/>
    <n v="1"/>
    <n v="0"/>
    <n v="0"/>
    <x v="0"/>
    <x v="0"/>
    <m/>
    <m/>
    <m/>
    <m/>
    <m/>
    <m/>
    <m/>
    <m/>
    <m/>
    <m/>
    <m/>
    <m/>
    <m/>
    <m/>
    <m/>
    <m/>
    <m/>
    <n v="49.548347999999997"/>
    <s v="534735,77"/>
    <s v="6228560,03"/>
    <n v="0"/>
    <n v="0"/>
    <n v="49.548347999999997"/>
  </r>
  <r>
    <n v="2008"/>
    <x v="928"/>
    <s v=""/>
    <x v="2074"/>
    <n v="2018"/>
    <n v="31857759"/>
    <x v="485"/>
    <x v="926"/>
    <x v="904"/>
    <n v="8600"/>
    <s v="Silkeborg"/>
    <n v="740"/>
    <n v="226"/>
    <x v="296"/>
    <n v="1"/>
    <s v="DC"/>
    <s v="Decentralt værk"/>
    <n v="353000"/>
    <n v="350030"/>
    <x v="1043"/>
    <x v="15"/>
    <s v="fvv"/>
    <d v="2017-11-15T00:00:00"/>
    <m/>
    <n v="27.712"/>
    <n v="0"/>
    <n v="25"/>
    <x v="3842"/>
    <n v="34.995600000000003"/>
    <n v="34.995600000000003"/>
    <n v="0"/>
    <n v="0"/>
    <n v="1"/>
    <n v="0"/>
    <n v="0"/>
    <x v="0"/>
    <x v="0"/>
    <m/>
    <m/>
    <m/>
    <m/>
    <m/>
    <m/>
    <n v="32.815371599999999"/>
    <m/>
    <m/>
    <m/>
    <m/>
    <m/>
    <m/>
    <m/>
    <m/>
    <m/>
    <m/>
    <m/>
    <s v="534735,77"/>
    <s v="6228560,03"/>
    <n v="32.815371599999999"/>
    <n v="0"/>
    <n v="0"/>
  </r>
  <r>
    <n v="2008"/>
    <x v="929"/>
    <s v=""/>
    <x v="2075"/>
    <n v="2018"/>
    <n v="31857759"/>
    <x v="485"/>
    <x v="927"/>
    <x v="905"/>
    <n v="8600"/>
    <s v="Silkeborg"/>
    <n v="740"/>
    <n v="226"/>
    <x v="296"/>
    <m/>
    <s v="FJ"/>
    <s v="Fjernvarmeværk"/>
    <n v="353000"/>
    <n v="350030"/>
    <x v="1044"/>
    <x v="0"/>
    <s v="fvv"/>
    <d v="2013-09-01T00:00:00"/>
    <d v="2019-11-12T00:00:00"/>
    <n v="1.7"/>
    <n v="0"/>
    <n v="1.8"/>
    <x v="3843"/>
    <n v="1.09836"/>
    <n v="1.09836"/>
    <n v="0"/>
    <n v="0"/>
    <n v="1"/>
    <n v="0"/>
    <n v="0"/>
    <x v="0"/>
    <x v="0"/>
    <m/>
    <m/>
    <m/>
    <m/>
    <m/>
    <m/>
    <n v="1.0546667999999999"/>
    <m/>
    <m/>
    <m/>
    <m/>
    <m/>
    <m/>
    <m/>
    <m/>
    <m/>
    <m/>
    <m/>
    <s v="529069,37"/>
    <s v="6222568,08"/>
    <n v="1.0546667999999999"/>
    <n v="0"/>
    <n v="0"/>
  </r>
  <r>
    <n v="2008"/>
    <x v="929"/>
    <s v=""/>
    <x v="2076"/>
    <n v="2018"/>
    <n v="31857759"/>
    <x v="485"/>
    <x v="927"/>
    <x v="905"/>
    <n v="8600"/>
    <s v="Silkeborg"/>
    <n v="740"/>
    <n v="226"/>
    <x v="296"/>
    <m/>
    <s v="FJ"/>
    <s v="Fjernvarmeværk"/>
    <n v="353000"/>
    <n v="350030"/>
    <x v="1045"/>
    <x v="0"/>
    <s v="fvv"/>
    <d v="2015-09-15T00:00:00"/>
    <d v="2019-11-12T00:00:00"/>
    <n v="2.742"/>
    <n v="0"/>
    <n v="2.8130000000000002"/>
    <x v="3844"/>
    <n v="2.34972"/>
    <n v="2.34972"/>
    <n v="0"/>
    <n v="0"/>
    <n v="1"/>
    <n v="0"/>
    <n v="0"/>
    <x v="0"/>
    <x v="0"/>
    <m/>
    <m/>
    <m/>
    <m/>
    <m/>
    <m/>
    <n v="2.2562892000000003"/>
    <m/>
    <m/>
    <m/>
    <m/>
    <m/>
    <m/>
    <m/>
    <m/>
    <m/>
    <m/>
    <m/>
    <s v="529069,37"/>
    <s v="6222568,08"/>
    <n v="2.2562892000000003"/>
    <n v="0"/>
    <n v="0"/>
  </r>
  <r>
    <n v="2008"/>
    <x v="930"/>
    <s v=""/>
    <x v="2077"/>
    <n v="2018"/>
    <n v="31857759"/>
    <x v="485"/>
    <x v="928"/>
    <x v="906"/>
    <n v="8600"/>
    <s v="Silkeborg"/>
    <n v="740"/>
    <n v="226"/>
    <x v="296"/>
    <m/>
    <s v="FJ"/>
    <s v="Fjernvarmeværk"/>
    <n v="353000"/>
    <n v="350030"/>
    <x v="1046"/>
    <x v="3"/>
    <s v="fvv"/>
    <d v="2017-01-01T00:00:00"/>
    <m/>
    <n v="110"/>
    <n v="0"/>
    <n v="110"/>
    <x v="3845"/>
    <n v="239.56200000000001"/>
    <n v="239.56200000000001"/>
    <n v="0"/>
    <n v="0"/>
    <n v="1"/>
    <n v="0"/>
    <n v="0"/>
    <x v="0"/>
    <x v="0"/>
    <m/>
    <m/>
    <m/>
    <m/>
    <m/>
    <m/>
    <m/>
    <m/>
    <m/>
    <m/>
    <m/>
    <m/>
    <m/>
    <m/>
    <m/>
    <n v="239.56200000000001"/>
    <m/>
    <m/>
    <s v="534396,88"/>
    <s v="6229294,83"/>
    <n v="0"/>
    <n v="239.56200000000001"/>
    <n v="0"/>
  </r>
  <r>
    <n v="2010"/>
    <x v="931"/>
    <s v=""/>
    <x v="2078"/>
    <n v="2018"/>
    <n v="11326943"/>
    <x v="486"/>
    <x v="929"/>
    <x v="907"/>
    <n v="6392"/>
    <s v="Bolderslev"/>
    <n v="580"/>
    <m/>
    <x v="18"/>
    <m/>
    <s v="ER"/>
    <s v="Erhvervsværk"/>
    <n v="107110"/>
    <n v="100040"/>
    <x v="195"/>
    <x v="1"/>
    <s v="pev"/>
    <d v="1994-05-18T00:00:00"/>
    <m/>
    <n v="1.42"/>
    <n v="0.52"/>
    <n v="0.68"/>
    <x v="3846"/>
    <n v="14.4"/>
    <n v="0"/>
    <n v="7.5528000000000004"/>
    <n v="0"/>
    <n v="0"/>
    <n v="0.65108170776662466"/>
    <n v="0.34891829223337534"/>
    <x v="0"/>
    <x v="0"/>
    <m/>
    <m/>
    <m/>
    <m/>
    <m/>
    <m/>
    <n v="20.635203600000001"/>
    <m/>
    <m/>
    <m/>
    <m/>
    <m/>
    <m/>
    <m/>
    <m/>
    <m/>
    <m/>
    <m/>
    <s v="517507,54"/>
    <s v="6093524,7"/>
    <n v="20.635203600000001"/>
    <n v="0"/>
    <n v="0"/>
  </r>
  <r>
    <n v="2014"/>
    <x v="932"/>
    <s v=""/>
    <x v="2079"/>
    <n v="2018"/>
    <n v="31592488"/>
    <x v="487"/>
    <x v="930"/>
    <x v="908"/>
    <n v="3400"/>
    <s v="Hillerød"/>
    <n v="219"/>
    <n v="18"/>
    <x v="19"/>
    <n v="1"/>
    <s v="FJ"/>
    <s v="Fjernvarmeværk"/>
    <n v="353000"/>
    <n v="350030"/>
    <x v="13"/>
    <x v="0"/>
    <s v="fvv"/>
    <d v="1969-01-01T00:00:00"/>
    <m/>
    <n v="8"/>
    <n v="0"/>
    <n v="8"/>
    <x v="3847"/>
    <n v="27.029"/>
    <n v="27.029"/>
    <n v="0"/>
    <n v="0"/>
    <n v="1"/>
    <n v="0"/>
    <n v="0"/>
    <x v="0"/>
    <x v="0"/>
    <m/>
    <m/>
    <m/>
    <m/>
    <m/>
    <m/>
    <n v="28.155124800000003"/>
    <m/>
    <m/>
    <m/>
    <m/>
    <m/>
    <m/>
    <m/>
    <m/>
    <m/>
    <m/>
    <m/>
    <s v="706113,6"/>
    <s v="6203036,49"/>
    <n v="28.155124800000003"/>
    <n v="0"/>
    <n v="0"/>
  </r>
  <r>
    <n v="2014"/>
    <x v="932"/>
    <s v=""/>
    <x v="2080"/>
    <n v="2018"/>
    <n v="31592488"/>
    <x v="487"/>
    <x v="930"/>
    <x v="908"/>
    <n v="3400"/>
    <s v="Hillerød"/>
    <n v="219"/>
    <n v="18"/>
    <x v="19"/>
    <n v="1"/>
    <s v="FJ"/>
    <s v="Fjernvarmeværk"/>
    <n v="353000"/>
    <n v="350030"/>
    <x v="16"/>
    <x v="0"/>
    <s v="fvv"/>
    <d v="2006-01-01T00:00:00"/>
    <m/>
    <n v="12"/>
    <n v="0"/>
    <n v="12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706113,6"/>
    <s v="6203036,49"/>
    <n v="0"/>
    <n v="0"/>
    <n v="0"/>
  </r>
  <r>
    <n v="2014"/>
    <x v="932"/>
    <s v=""/>
    <x v="2081"/>
    <n v="2018"/>
    <n v="31592488"/>
    <x v="487"/>
    <x v="930"/>
    <x v="908"/>
    <n v="3400"/>
    <s v="Hillerød"/>
    <n v="219"/>
    <n v="18"/>
    <x v="19"/>
    <n v="1"/>
    <s v="FJ"/>
    <s v="Fjernvarmeværk"/>
    <n v="353000"/>
    <n v="350030"/>
    <x v="76"/>
    <x v="0"/>
    <s v="fvv"/>
    <d v="2006-01-01T00:00:00"/>
    <m/>
    <n v="12"/>
    <n v="0"/>
    <n v="12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706113,6"/>
    <s v="6203036,49"/>
    <n v="0"/>
    <n v="0"/>
    <n v="0"/>
  </r>
  <r>
    <n v="2014"/>
    <x v="932"/>
    <s v=""/>
    <x v="2082"/>
    <n v="2018"/>
    <n v="31592488"/>
    <x v="487"/>
    <x v="930"/>
    <x v="908"/>
    <n v="3400"/>
    <s v="Hillerød"/>
    <n v="219"/>
    <n v="18"/>
    <x v="19"/>
    <n v="1"/>
    <s v="FJ"/>
    <s v="Fjernvarmeværk"/>
    <n v="353000"/>
    <n v="350030"/>
    <x v="4"/>
    <x v="0"/>
    <s v="fvv"/>
    <d v="1967-01-01T00:00:00"/>
    <m/>
    <n v="8"/>
    <n v="0"/>
    <n v="8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706113,6"/>
    <s v="6203036,49"/>
    <n v="0"/>
    <n v="0"/>
    <n v="0"/>
  </r>
  <r>
    <n v="2014"/>
    <x v="932"/>
    <s v=""/>
    <x v="2083"/>
    <n v="2018"/>
    <n v="31592488"/>
    <x v="487"/>
    <x v="930"/>
    <x v="908"/>
    <n v="3400"/>
    <s v="Hillerød"/>
    <n v="219"/>
    <n v="18"/>
    <x v="19"/>
    <n v="1"/>
    <s v="FJ"/>
    <s v="Fjernvarmeværk"/>
    <n v="353000"/>
    <n v="350030"/>
    <x v="6"/>
    <x v="0"/>
    <s v="fvv"/>
    <d v="1967-01-01T00:00:00"/>
    <m/>
    <n v="8"/>
    <n v="0"/>
    <n v="8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706113,6"/>
    <s v="6203036,49"/>
    <n v="0"/>
    <n v="0"/>
    <n v="0"/>
  </r>
  <r>
    <n v="2014"/>
    <x v="933"/>
    <s v=""/>
    <x v="2084"/>
    <n v="2018"/>
    <n v="31592488"/>
    <x v="487"/>
    <x v="931"/>
    <x v="909"/>
    <n v="3400"/>
    <s v="Hillerød"/>
    <n v="219"/>
    <n v="18"/>
    <x v="19"/>
    <n v="1"/>
    <s v="FJ"/>
    <s v="Fjernvarmeværk"/>
    <n v="353000"/>
    <n v="350030"/>
    <x v="1047"/>
    <x v="0"/>
    <s v="fvv"/>
    <d v="1974-01-01T00:00:00"/>
    <m/>
    <n v="9.3000000000000007"/>
    <n v="0"/>
    <n v="9.3000000000000007"/>
    <x v="3848"/>
    <n v="8.94"/>
    <n v="8.94"/>
    <n v="0"/>
    <n v="0"/>
    <n v="1"/>
    <n v="0"/>
    <n v="0"/>
    <x v="0"/>
    <x v="0"/>
    <m/>
    <m/>
    <m/>
    <m/>
    <m/>
    <m/>
    <n v="9.3124547999999994"/>
    <m/>
    <m/>
    <m/>
    <m/>
    <m/>
    <m/>
    <m/>
    <m/>
    <m/>
    <m/>
    <m/>
    <s v="704336,54"/>
    <s v="6204597,4"/>
    <n v="9.3124547999999994"/>
    <n v="0"/>
    <n v="0"/>
  </r>
  <r>
    <n v="2014"/>
    <x v="933"/>
    <s v=""/>
    <x v="2085"/>
    <n v="2018"/>
    <n v="31592488"/>
    <x v="487"/>
    <x v="931"/>
    <x v="909"/>
    <n v="3400"/>
    <s v="Hillerød"/>
    <n v="219"/>
    <n v="18"/>
    <x v="19"/>
    <n v="1"/>
    <s v="FJ"/>
    <s v="Fjernvarmeværk"/>
    <n v="353000"/>
    <n v="350030"/>
    <x v="1048"/>
    <x v="0"/>
    <s v="fvv"/>
    <d v="1974-01-01T00:00:00"/>
    <m/>
    <n v="9.3000000000000007"/>
    <n v="0"/>
    <n v="9.3000000000000007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704336,54"/>
    <s v="6204597,4"/>
    <n v="0"/>
    <n v="0"/>
    <n v="0"/>
  </r>
  <r>
    <n v="2014"/>
    <x v="933"/>
    <s v=""/>
    <x v="2086"/>
    <n v="2018"/>
    <n v="31592488"/>
    <x v="487"/>
    <x v="931"/>
    <x v="909"/>
    <n v="3400"/>
    <s v="Hillerød"/>
    <n v="219"/>
    <n v="18"/>
    <x v="19"/>
    <n v="1"/>
    <s v="FJ"/>
    <s v="Fjernvarmeværk"/>
    <n v="353000"/>
    <n v="350030"/>
    <x v="1049"/>
    <x v="0"/>
    <s v="fvv"/>
    <d v="1978-01-01T00:00:00"/>
    <m/>
    <n v="9.3000000000000007"/>
    <n v="0"/>
    <n v="9.3000000000000007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704336,54"/>
    <s v="6204597,4"/>
    <n v="0"/>
    <n v="0"/>
    <n v="0"/>
  </r>
  <r>
    <n v="2014"/>
    <x v="933"/>
    <s v=""/>
    <x v="2087"/>
    <n v="2018"/>
    <n v="31592488"/>
    <x v="487"/>
    <x v="931"/>
    <x v="909"/>
    <n v="3400"/>
    <s v="Hillerød"/>
    <n v="219"/>
    <n v="18"/>
    <x v="19"/>
    <n v="1"/>
    <s v="FJ"/>
    <s v="Fjernvarmeværk"/>
    <n v="353000"/>
    <n v="350030"/>
    <x v="1050"/>
    <x v="3"/>
    <s v="fvv"/>
    <d v="2010-01-01T00:00:00"/>
    <m/>
    <n v="0.78"/>
    <n v="0"/>
    <n v="0.78"/>
    <x v="3849"/>
    <n v="1.652004"/>
    <n v="1.652004"/>
    <n v="0"/>
    <n v="0"/>
    <n v="1"/>
    <n v="0"/>
    <n v="0"/>
    <x v="0"/>
    <x v="0"/>
    <m/>
    <m/>
    <m/>
    <m/>
    <m/>
    <m/>
    <m/>
    <m/>
    <m/>
    <m/>
    <m/>
    <m/>
    <m/>
    <m/>
    <m/>
    <n v="1.6520039999999998"/>
    <m/>
    <m/>
    <s v="704336,54"/>
    <s v="6204597,4"/>
    <n v="0"/>
    <n v="1.6520039999999998"/>
    <n v="0"/>
  </r>
  <r>
    <n v="2014"/>
    <x v="934"/>
    <s v=""/>
    <x v="2088"/>
    <n v="2018"/>
    <n v="31592488"/>
    <x v="487"/>
    <x v="932"/>
    <x v="910"/>
    <n v="3400"/>
    <s v="Hillerød"/>
    <n v="219"/>
    <n v="18"/>
    <x v="19"/>
    <n v="1"/>
    <s v="FJ"/>
    <s v="Fjernvarmeværk"/>
    <n v="353000"/>
    <n v="350030"/>
    <x v="1051"/>
    <x v="0"/>
    <s v="fvv"/>
    <d v="1974-01-01T00:00:00"/>
    <m/>
    <n v="9.3000000000000007"/>
    <n v="0"/>
    <n v="9.3000000000000007"/>
    <x v="3850"/>
    <n v="23.911999999999999"/>
    <n v="23.911999999999999"/>
    <n v="0"/>
    <n v="0"/>
    <n v="1"/>
    <n v="0"/>
    <n v="0"/>
    <x v="0"/>
    <x v="0"/>
    <m/>
    <m/>
    <m/>
    <m/>
    <m/>
    <m/>
    <n v="24.908162400000002"/>
    <m/>
    <m/>
    <m/>
    <m/>
    <m/>
    <m/>
    <m/>
    <m/>
    <m/>
    <m/>
    <m/>
    <s v="709036,11"/>
    <s v="6203432,51"/>
    <n v="24.908162400000002"/>
    <n v="0"/>
    <n v="0"/>
  </r>
  <r>
    <n v="2014"/>
    <x v="934"/>
    <s v=""/>
    <x v="2089"/>
    <n v="2018"/>
    <n v="31592488"/>
    <x v="487"/>
    <x v="932"/>
    <x v="910"/>
    <n v="3400"/>
    <s v="Hillerød"/>
    <n v="219"/>
    <n v="18"/>
    <x v="19"/>
    <n v="1"/>
    <s v="FJ"/>
    <s v="Fjernvarmeværk"/>
    <n v="353000"/>
    <n v="350030"/>
    <x v="1052"/>
    <x v="0"/>
    <s v="fvv"/>
    <d v="1974-01-01T00:00:00"/>
    <m/>
    <n v="9.3000000000000007"/>
    <n v="0"/>
    <n v="9.3000000000000007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709036,11"/>
    <s v="6203432,51"/>
    <n v="0"/>
    <n v="0"/>
    <n v="0"/>
  </r>
  <r>
    <n v="2014"/>
    <x v="934"/>
    <s v=""/>
    <x v="2090"/>
    <n v="2018"/>
    <n v="31592488"/>
    <x v="487"/>
    <x v="932"/>
    <x v="910"/>
    <n v="3400"/>
    <s v="Hillerød"/>
    <n v="219"/>
    <n v="18"/>
    <x v="19"/>
    <n v="1"/>
    <s v="FJ"/>
    <s v="Fjernvarmeværk"/>
    <n v="353000"/>
    <n v="350030"/>
    <x v="1053"/>
    <x v="0"/>
    <s v="fvv"/>
    <d v="1974-01-01T00:00:00"/>
    <m/>
    <n v="9.3000000000000007"/>
    <n v="0"/>
    <n v="9.3000000000000007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709036,11"/>
    <s v="6203432,51"/>
    <n v="0"/>
    <n v="0"/>
    <n v="0"/>
  </r>
  <r>
    <n v="2014"/>
    <x v="934"/>
    <s v=""/>
    <x v="2091"/>
    <n v="2018"/>
    <n v="31592488"/>
    <x v="487"/>
    <x v="932"/>
    <x v="910"/>
    <n v="3400"/>
    <s v="Hillerød"/>
    <n v="219"/>
    <n v="18"/>
    <x v="19"/>
    <n v="1"/>
    <s v="FJ"/>
    <s v="Fjernvarmeværk"/>
    <n v="353000"/>
    <n v="350030"/>
    <x v="1054"/>
    <x v="3"/>
    <s v="fvv"/>
    <d v="2010-01-01T00:00:00"/>
    <m/>
    <n v="0.22"/>
    <n v="0"/>
    <n v="0.22"/>
    <x v="21"/>
    <n v="0"/>
    <n v="0"/>
    <n v="0"/>
    <n v="0"/>
    <n v="1"/>
    <n v="0"/>
    <n v="0"/>
    <x v="0"/>
    <x v="0"/>
    <m/>
    <m/>
    <m/>
    <m/>
    <m/>
    <m/>
    <m/>
    <m/>
    <m/>
    <m/>
    <m/>
    <m/>
    <m/>
    <m/>
    <m/>
    <n v="0"/>
    <m/>
    <m/>
    <s v="709036,11"/>
    <s v="6203432,51"/>
    <n v="0"/>
    <n v="0"/>
    <n v="0"/>
  </r>
  <r>
    <n v="2014"/>
    <x v="935"/>
    <s v=""/>
    <x v="2092"/>
    <n v="2018"/>
    <n v="31592488"/>
    <x v="487"/>
    <x v="933"/>
    <x v="911"/>
    <n v="3400"/>
    <s v="Hillerød"/>
    <n v="219"/>
    <n v="18"/>
    <x v="19"/>
    <n v="1"/>
    <s v="FJ"/>
    <s v="Fjernvarmeværk"/>
    <n v="353000"/>
    <n v="350030"/>
    <x v="1055"/>
    <x v="0"/>
    <s v="fvv"/>
    <d v="1972-01-01T00:00:00"/>
    <m/>
    <n v="9.3000000000000007"/>
    <n v="0"/>
    <n v="9.3000000000000007"/>
    <x v="3850"/>
    <n v="23.911999999999999"/>
    <n v="23.911999999999999"/>
    <n v="0"/>
    <n v="0"/>
    <n v="1"/>
    <n v="0"/>
    <n v="0"/>
    <x v="0"/>
    <x v="0"/>
    <m/>
    <m/>
    <m/>
    <m/>
    <m/>
    <m/>
    <n v="24.908162400000002"/>
    <m/>
    <m/>
    <m/>
    <m/>
    <m/>
    <m/>
    <m/>
    <m/>
    <m/>
    <m/>
    <m/>
    <s v="707401,61"/>
    <s v="6204169,13"/>
    <n v="24.908162400000002"/>
    <n v="0"/>
    <n v="0"/>
  </r>
  <r>
    <n v="2014"/>
    <x v="935"/>
    <s v=""/>
    <x v="2093"/>
    <n v="2018"/>
    <n v="31592488"/>
    <x v="487"/>
    <x v="933"/>
    <x v="911"/>
    <n v="3400"/>
    <s v="Hillerød"/>
    <n v="219"/>
    <n v="18"/>
    <x v="19"/>
    <n v="1"/>
    <s v="FJ"/>
    <s v="Fjernvarmeværk"/>
    <n v="353000"/>
    <n v="350030"/>
    <x v="1056"/>
    <x v="0"/>
    <s v="fvv"/>
    <d v="1965-01-01T00:00:00"/>
    <m/>
    <n v="7.3"/>
    <n v="0"/>
    <n v="7.3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707401,61"/>
    <s v="6204169,13"/>
    <n v="0"/>
    <n v="0"/>
    <n v="0"/>
  </r>
  <r>
    <n v="2014"/>
    <x v="935"/>
    <s v=""/>
    <x v="2094"/>
    <n v="2018"/>
    <n v="31592488"/>
    <x v="487"/>
    <x v="933"/>
    <x v="911"/>
    <n v="3400"/>
    <s v="Hillerød"/>
    <n v="219"/>
    <n v="18"/>
    <x v="19"/>
    <n v="1"/>
    <s v="FJ"/>
    <s v="Fjernvarmeværk"/>
    <n v="353000"/>
    <n v="350030"/>
    <x v="1057"/>
    <x v="0"/>
    <s v="fvv"/>
    <d v="1967-01-01T00:00:00"/>
    <m/>
    <n v="7.3"/>
    <n v="0"/>
    <n v="7.3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707401,61"/>
    <s v="6204169,13"/>
    <n v="0"/>
    <n v="0"/>
    <n v="0"/>
  </r>
  <r>
    <n v="2014"/>
    <x v="935"/>
    <s v=""/>
    <x v="2095"/>
    <n v="2018"/>
    <n v="31592488"/>
    <x v="487"/>
    <x v="933"/>
    <x v="911"/>
    <n v="3400"/>
    <s v="Hillerød"/>
    <n v="219"/>
    <n v="18"/>
    <x v="19"/>
    <n v="1"/>
    <s v="FJ"/>
    <s v="Fjernvarmeværk"/>
    <n v="353000"/>
    <n v="350030"/>
    <x v="1058"/>
    <x v="0"/>
    <s v="fvv"/>
    <d v="1969-01-01T00:00:00"/>
    <m/>
    <n v="9.3000000000000007"/>
    <n v="0"/>
    <n v="9.3000000000000007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707401,61"/>
    <s v="6204169,13"/>
    <n v="0"/>
    <n v="0"/>
    <n v="0"/>
  </r>
  <r>
    <n v="2014"/>
    <x v="935"/>
    <s v=""/>
    <x v="2096"/>
    <n v="2018"/>
    <n v="31592488"/>
    <x v="487"/>
    <x v="933"/>
    <x v="911"/>
    <n v="3400"/>
    <s v="Hillerød"/>
    <n v="219"/>
    <n v="18"/>
    <x v="19"/>
    <n v="1"/>
    <s v="FJ"/>
    <s v="Fjernvarmeværk"/>
    <n v="353000"/>
    <n v="350030"/>
    <x v="1059"/>
    <x v="3"/>
    <s v="fvv"/>
    <d v="2010-01-01T00:00:00"/>
    <m/>
    <n v="0.81"/>
    <n v="0"/>
    <n v="0.81"/>
    <x v="21"/>
    <n v="0"/>
    <n v="0"/>
    <n v="0"/>
    <n v="0"/>
    <n v="1"/>
    <n v="0"/>
    <n v="0"/>
    <x v="0"/>
    <x v="0"/>
    <m/>
    <m/>
    <m/>
    <m/>
    <m/>
    <m/>
    <m/>
    <m/>
    <m/>
    <m/>
    <m/>
    <m/>
    <m/>
    <m/>
    <m/>
    <n v="0"/>
    <m/>
    <m/>
    <s v="707401,61"/>
    <s v="6204169,13"/>
    <n v="0"/>
    <n v="0"/>
    <n v="0"/>
  </r>
  <r>
    <n v="2014"/>
    <x v="936"/>
    <s v=""/>
    <x v="2097"/>
    <n v="2018"/>
    <n v="31592488"/>
    <x v="487"/>
    <x v="934"/>
    <x v="912"/>
    <n v="3400"/>
    <s v="Hillerød"/>
    <n v="219"/>
    <n v="18"/>
    <x v="19"/>
    <m/>
    <s v="FJ"/>
    <s v="Fjernvarmeværk"/>
    <n v="353000"/>
    <n v="350030"/>
    <x v="1060"/>
    <x v="0"/>
    <s v="fvv"/>
    <d v="2006-01-01T00:00:00"/>
    <m/>
    <n v="10.4"/>
    <n v="0"/>
    <n v="9.5"/>
    <x v="3851"/>
    <n v="40.889000000000003"/>
    <n v="40.889000000000003"/>
    <n v="0"/>
    <n v="0"/>
    <n v="1"/>
    <n v="0"/>
    <n v="0"/>
    <x v="0"/>
    <x v="0"/>
    <m/>
    <m/>
    <m/>
    <m/>
    <m/>
    <m/>
    <n v="2.8796328"/>
    <m/>
    <m/>
    <m/>
    <n v="0"/>
    <m/>
    <n v="42.5929"/>
    <m/>
    <m/>
    <m/>
    <m/>
    <m/>
    <s v="704157"/>
    <s v="6203077"/>
    <n v="2.8796328"/>
    <n v="42.5929"/>
    <n v="0"/>
  </r>
  <r>
    <n v="2014"/>
    <x v="937"/>
    <s v=""/>
    <x v="2098"/>
    <n v="2018"/>
    <n v="31592488"/>
    <x v="487"/>
    <x v="935"/>
    <x v="913"/>
    <n v="3400"/>
    <s v="Hillerød"/>
    <n v="219"/>
    <n v="18"/>
    <x v="19"/>
    <m/>
    <s v="FJ"/>
    <s v="Fjernvarmeværk"/>
    <n v="353000"/>
    <n v="350030"/>
    <x v="1061"/>
    <x v="3"/>
    <s v="fvv"/>
    <d v="2008-11-01T00:00:00"/>
    <m/>
    <n v="2.1"/>
    <n v="0"/>
    <n v="2.1"/>
    <x v="3852"/>
    <n v="5.5439999999999996"/>
    <n v="5.5439999999999996"/>
    <n v="0"/>
    <n v="0"/>
    <n v="1"/>
    <n v="0"/>
    <n v="0"/>
    <x v="0"/>
    <x v="0"/>
    <m/>
    <m/>
    <m/>
    <m/>
    <m/>
    <m/>
    <m/>
    <m/>
    <m/>
    <m/>
    <m/>
    <m/>
    <m/>
    <m/>
    <m/>
    <n v="5.5439999999999996"/>
    <m/>
    <m/>
    <s v="703170"/>
    <s v="6203650"/>
    <n v="0"/>
    <n v="5.5439999999999996"/>
    <n v="0"/>
  </r>
  <r>
    <n v="2014"/>
    <x v="938"/>
    <s v=""/>
    <x v="2099"/>
    <n v="2018"/>
    <n v="31592488"/>
    <x v="487"/>
    <x v="936"/>
    <x v="914"/>
    <n v="3400"/>
    <s v="Hillerød"/>
    <n v="219"/>
    <n v="18"/>
    <x v="19"/>
    <m/>
    <s v="FJ"/>
    <s v="Fjernvarmeværk"/>
    <n v="353000"/>
    <n v="350030"/>
    <x v="3"/>
    <x v="0"/>
    <s v="fvv"/>
    <d v="2013-10-01T00:00:00"/>
    <m/>
    <n v="7.4"/>
    <n v="0"/>
    <n v="8.14"/>
    <x v="3853"/>
    <n v="130.69399999999999"/>
    <n v="130.69399999999999"/>
    <n v="0"/>
    <n v="0"/>
    <n v="1"/>
    <n v="0"/>
    <n v="0"/>
    <x v="0"/>
    <x v="0"/>
    <m/>
    <m/>
    <m/>
    <m/>
    <m/>
    <m/>
    <m/>
    <m/>
    <m/>
    <m/>
    <n v="133.71539999999999"/>
    <m/>
    <m/>
    <m/>
    <m/>
    <m/>
    <m/>
    <m/>
    <s v="704219,09"/>
    <s v="6203121,63"/>
    <n v="0"/>
    <n v="133.71539999999999"/>
    <n v="0"/>
  </r>
  <r>
    <n v="2015"/>
    <x v="939"/>
    <s v=""/>
    <x v="2100"/>
    <n v="2018"/>
    <n v="28672330"/>
    <x v="488"/>
    <x v="937"/>
    <x v="915"/>
    <n v="4600"/>
    <s v="Køge"/>
    <n v="259"/>
    <n v="2"/>
    <x v="5"/>
    <m/>
    <s v="FJ"/>
    <s v="Fjernvarmeværk"/>
    <n v="351400"/>
    <n v="350010"/>
    <x v="1062"/>
    <x v="0"/>
    <s v="fvv"/>
    <d v="1995-01-01T00:00:00"/>
    <m/>
    <n v="5"/>
    <n v="0"/>
    <n v="3.1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700789,43"/>
    <s v="6152801,71"/>
    <n v="0"/>
    <n v="0"/>
    <n v="0"/>
  </r>
  <r>
    <n v="2016"/>
    <x v="940"/>
    <s v=""/>
    <x v="2101"/>
    <n v="2018"/>
    <n v="31303664"/>
    <x v="489"/>
    <x v="938"/>
    <x v="916"/>
    <n v="6100"/>
    <s v="Haderslev"/>
    <n v="510"/>
    <m/>
    <x v="18"/>
    <m/>
    <s v="ER"/>
    <s v="Erhvervsværk"/>
    <n v="14620"/>
    <n v="10000"/>
    <x v="1063"/>
    <x v="1"/>
    <s v="pev"/>
    <d v="1994-01-01T00:00:00"/>
    <m/>
    <n v="0.2"/>
    <n v="0.06"/>
    <n v="0.12"/>
    <x v="3854"/>
    <n v="0.76824000000000003"/>
    <n v="0"/>
    <n v="0.46394964"/>
    <n v="0.46394964"/>
    <n v="0"/>
    <n v="0.73503300705668106"/>
    <n v="0.26496699294331894"/>
    <x v="0"/>
    <x v="0"/>
    <m/>
    <m/>
    <m/>
    <m/>
    <m/>
    <m/>
    <m/>
    <m/>
    <n v="1.4496900000000001"/>
    <m/>
    <m/>
    <m/>
    <m/>
    <m/>
    <m/>
    <m/>
    <m/>
    <m/>
    <s v="543626,9"/>
    <s v="6122267,45"/>
    <n v="0"/>
    <n v="1.4496900000000001"/>
    <n v="0"/>
  </r>
  <r>
    <n v="2019"/>
    <x v="941"/>
    <s v=""/>
    <x v="2102"/>
    <n v="2018"/>
    <n v="31582148"/>
    <x v="490"/>
    <x v="939"/>
    <x v="917"/>
    <n v="3730"/>
    <s v="Nexø"/>
    <n v="400"/>
    <n v="67"/>
    <x v="310"/>
    <m/>
    <s v="FJ"/>
    <s v="Fjernvarmeværk"/>
    <n v="353000"/>
    <n v="350030"/>
    <x v="1064"/>
    <x v="0"/>
    <s v="fvv"/>
    <d v="1989-08-01T00:00:00"/>
    <m/>
    <n v="5"/>
    <n v="0"/>
    <n v="5"/>
    <x v="3855"/>
    <n v="8.0909999999999993"/>
    <n v="8.0909999999999993"/>
    <n v="0"/>
    <n v="0"/>
    <n v="1"/>
    <n v="0"/>
    <n v="0"/>
    <x v="0"/>
    <x v="0"/>
    <m/>
    <m/>
    <m/>
    <m/>
    <m/>
    <m/>
    <m/>
    <m/>
    <m/>
    <n v="8.0909999999999993"/>
    <m/>
    <m/>
    <m/>
    <m/>
    <m/>
    <m/>
    <m/>
    <m/>
    <s v="890622"/>
    <s v="6118794"/>
    <n v="0"/>
    <n v="8.0909999999999993"/>
    <n v="0"/>
  </r>
  <r>
    <n v="2019"/>
    <x v="941"/>
    <s v=""/>
    <x v="2103"/>
    <n v="2018"/>
    <n v="31582148"/>
    <x v="490"/>
    <x v="939"/>
    <x v="917"/>
    <n v="3730"/>
    <s v="Nexø"/>
    <n v="400"/>
    <n v="67"/>
    <x v="310"/>
    <m/>
    <s v="FJ"/>
    <s v="Fjernvarmeværk"/>
    <n v="353000"/>
    <n v="350030"/>
    <x v="69"/>
    <x v="0"/>
    <s v="fvv"/>
    <d v="1989-04-01T00:00:00"/>
    <m/>
    <n v="9"/>
    <n v="0"/>
    <n v="9"/>
    <x v="21"/>
    <n v="0"/>
    <n v="0"/>
    <n v="0"/>
    <n v="0"/>
    <n v="1"/>
    <n v="0"/>
    <n v="0"/>
    <x v="0"/>
    <x v="0"/>
    <m/>
    <n v="0"/>
    <m/>
    <m/>
    <m/>
    <m/>
    <m/>
    <m/>
    <m/>
    <m/>
    <m/>
    <m/>
    <m/>
    <m/>
    <m/>
    <m/>
    <m/>
    <m/>
    <s v="890622"/>
    <s v="6118794"/>
    <n v="0"/>
    <n v="0"/>
    <n v="0"/>
  </r>
  <r>
    <n v="2019"/>
    <x v="941"/>
    <s v=""/>
    <x v="2104"/>
    <n v="2018"/>
    <n v="31582148"/>
    <x v="490"/>
    <x v="939"/>
    <x v="917"/>
    <n v="3730"/>
    <s v="Nexø"/>
    <n v="400"/>
    <n v="67"/>
    <x v="310"/>
    <m/>
    <s v="FJ"/>
    <s v="Fjernvarmeværk"/>
    <n v="353000"/>
    <n v="350030"/>
    <x v="1065"/>
    <x v="0"/>
    <s v="fvv"/>
    <d v="2016-03-31T00:00:00"/>
    <m/>
    <n v="12"/>
    <n v="0"/>
    <n v="15"/>
    <x v="3856"/>
    <n v="195.9385"/>
    <n v="195.9385"/>
    <n v="0"/>
    <n v="0"/>
    <n v="1"/>
    <n v="0"/>
    <n v="0"/>
    <x v="0"/>
    <x v="0"/>
    <m/>
    <m/>
    <m/>
    <m/>
    <m/>
    <m/>
    <m/>
    <m/>
    <m/>
    <n v="195.9385"/>
    <m/>
    <m/>
    <m/>
    <m/>
    <m/>
    <m/>
    <m/>
    <m/>
    <s v="890622"/>
    <s v="6118794"/>
    <n v="0"/>
    <n v="195.9385"/>
    <n v="0"/>
  </r>
  <r>
    <n v="2019"/>
    <x v="942"/>
    <s v=""/>
    <x v="2105"/>
    <n v="2018"/>
    <n v="31582148"/>
    <x v="490"/>
    <x v="940"/>
    <x v="918"/>
    <n v="3720"/>
    <s v="Aakirkeby"/>
    <n v="400"/>
    <n v="69"/>
    <x v="309"/>
    <m/>
    <s v="FJ"/>
    <s v="Fjernvarmeværk"/>
    <n v="353000"/>
    <n v="350030"/>
    <x v="274"/>
    <x v="0"/>
    <s v="fvv"/>
    <d v="1986-01-01T00:00:00"/>
    <m/>
    <n v="1"/>
    <n v="0"/>
    <n v="1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872868"/>
    <s v="6118898"/>
    <n v="0"/>
    <n v="0"/>
    <n v="0"/>
  </r>
  <r>
    <n v="2019"/>
    <x v="942"/>
    <s v=""/>
    <x v="2106"/>
    <n v="2018"/>
    <n v="31582148"/>
    <x v="490"/>
    <x v="940"/>
    <x v="918"/>
    <n v="3720"/>
    <s v="Aakirkeby"/>
    <n v="400"/>
    <n v="69"/>
    <x v="309"/>
    <m/>
    <s v="FJ"/>
    <s v="Fjernvarmeværk"/>
    <n v="353000"/>
    <n v="350030"/>
    <x v="1066"/>
    <x v="0"/>
    <s v="fvv"/>
    <d v="1985-01-01T00:00:00"/>
    <m/>
    <n v="0.7"/>
    <n v="0"/>
    <n v="1"/>
    <x v="3857"/>
    <n v="4.6725000000000003"/>
    <n v="4.6725000000000003"/>
    <n v="0"/>
    <n v="0"/>
    <n v="1"/>
    <n v="0"/>
    <n v="0"/>
    <x v="0"/>
    <x v="0"/>
    <m/>
    <m/>
    <m/>
    <m/>
    <m/>
    <m/>
    <m/>
    <m/>
    <m/>
    <m/>
    <m/>
    <m/>
    <n v="4.6725000000000003"/>
    <m/>
    <m/>
    <m/>
    <m/>
    <m/>
    <s v="872868"/>
    <s v="6118898"/>
    <n v="0"/>
    <n v="4.6725000000000003"/>
    <n v="0"/>
  </r>
  <r>
    <n v="2019"/>
    <x v="943"/>
    <s v=""/>
    <x v="2107"/>
    <n v="2018"/>
    <n v="31582148"/>
    <x v="490"/>
    <x v="941"/>
    <x v="919"/>
    <n v="3782"/>
    <s v="Klemensker"/>
    <n v="400"/>
    <n v="66"/>
    <x v="311"/>
    <m/>
    <s v="FJ"/>
    <s v="Fjernvarmeværk"/>
    <n v="353000"/>
    <n v="350030"/>
    <x v="184"/>
    <x v="0"/>
    <s v="fvv"/>
    <d v="1986-06-10T00:00:00"/>
    <m/>
    <n v="3.5"/>
    <n v="0"/>
    <n v="3.5"/>
    <x v="3858"/>
    <n v="33.683500000000002"/>
    <n v="33.683500000000002"/>
    <n v="0"/>
    <n v="0"/>
    <n v="1"/>
    <n v="0"/>
    <n v="0"/>
    <x v="0"/>
    <x v="0"/>
    <m/>
    <m/>
    <m/>
    <m/>
    <m/>
    <m/>
    <m/>
    <m/>
    <m/>
    <n v="33.683500000000002"/>
    <m/>
    <m/>
    <m/>
    <m/>
    <m/>
    <m/>
    <m/>
    <m/>
    <s v="869921,76"/>
    <s v="6129957,95"/>
    <n v="0"/>
    <n v="33.683500000000002"/>
    <n v="0"/>
  </r>
  <r>
    <n v="2019"/>
    <x v="943"/>
    <s v=""/>
    <x v="2108"/>
    <n v="2018"/>
    <n v="31582148"/>
    <x v="490"/>
    <x v="941"/>
    <x v="919"/>
    <n v="3782"/>
    <s v="Klemensker"/>
    <n v="400"/>
    <n v="66"/>
    <x v="311"/>
    <m/>
    <s v="FJ"/>
    <s v="Fjernvarmeværk"/>
    <n v="353000"/>
    <n v="350030"/>
    <x v="69"/>
    <x v="0"/>
    <s v="fvv"/>
    <d v="1986-06-10T00:00:00"/>
    <m/>
    <n v="3.2"/>
    <n v="0"/>
    <n v="3.5"/>
    <x v="21"/>
    <n v="0"/>
    <n v="0"/>
    <n v="0"/>
    <n v="0"/>
    <n v="1"/>
    <n v="0"/>
    <n v="0"/>
    <x v="0"/>
    <x v="0"/>
    <m/>
    <n v="0"/>
    <m/>
    <m/>
    <m/>
    <m/>
    <m/>
    <m/>
    <m/>
    <m/>
    <m/>
    <m/>
    <m/>
    <m/>
    <m/>
    <m/>
    <m/>
    <m/>
    <s v="869921,76"/>
    <s v="6129957,95"/>
    <n v="0"/>
    <n v="0"/>
    <n v="0"/>
  </r>
  <r>
    <n v="2019"/>
    <x v="944"/>
    <s v=""/>
    <x v="2109"/>
    <n v="2018"/>
    <n v="31582148"/>
    <x v="490"/>
    <x v="942"/>
    <x v="920"/>
    <n v="3790"/>
    <s v="Hasle"/>
    <n v="400"/>
    <n v="470"/>
    <x v="312"/>
    <m/>
    <s v="FJ"/>
    <s v="Fjernvarmeværk"/>
    <n v="353000"/>
    <n v="350030"/>
    <x v="1067"/>
    <x v="0"/>
    <s v="fvv"/>
    <d v="2008-03-01T00:00:00"/>
    <m/>
    <n v="5"/>
    <n v="0"/>
    <n v="5"/>
    <x v="3859"/>
    <n v="26.9925"/>
    <n v="26.9925"/>
    <n v="0"/>
    <n v="0"/>
    <n v="1"/>
    <n v="0"/>
    <n v="0"/>
    <x v="0"/>
    <x v="0"/>
    <m/>
    <m/>
    <m/>
    <m/>
    <m/>
    <m/>
    <m/>
    <m/>
    <m/>
    <n v="23.5625"/>
    <m/>
    <m/>
    <n v="3.43"/>
    <m/>
    <m/>
    <m/>
    <m/>
    <m/>
    <s v="863883"/>
    <s v="6130170"/>
    <n v="0"/>
    <n v="26.9925"/>
    <n v="0"/>
  </r>
  <r>
    <n v="2019"/>
    <x v="944"/>
    <s v=""/>
    <x v="2110"/>
    <n v="2018"/>
    <n v="31582148"/>
    <x v="490"/>
    <x v="942"/>
    <x v="920"/>
    <n v="3790"/>
    <s v="Hasle"/>
    <n v="400"/>
    <n v="470"/>
    <x v="312"/>
    <m/>
    <s v="FJ"/>
    <s v="Fjernvarmeværk"/>
    <n v="353000"/>
    <n v="350030"/>
    <x v="611"/>
    <x v="0"/>
    <s v="fvv"/>
    <d v="2017-03-01T00:00:00"/>
    <m/>
    <n v="12"/>
    <n v="0"/>
    <n v="15"/>
    <x v="3860"/>
    <n v="110.66070000000001"/>
    <n v="110.66070000000001"/>
    <n v="0"/>
    <n v="0"/>
    <n v="1"/>
    <n v="0"/>
    <n v="0"/>
    <x v="0"/>
    <x v="0"/>
    <m/>
    <m/>
    <m/>
    <m/>
    <m/>
    <m/>
    <m/>
    <m/>
    <m/>
    <m/>
    <n v="110.66069999999999"/>
    <m/>
    <m/>
    <m/>
    <m/>
    <m/>
    <m/>
    <m/>
    <s v="863883"/>
    <s v="6130170"/>
    <n v="0"/>
    <n v="110.66069999999999"/>
    <n v="0"/>
  </r>
  <r>
    <n v="2019"/>
    <x v="945"/>
    <s v=""/>
    <x v="2111"/>
    <n v="2018"/>
    <n v="31582148"/>
    <x v="490"/>
    <x v="943"/>
    <x v="921"/>
    <n v="3700"/>
    <s v="Rønne"/>
    <n v="400"/>
    <n v="470"/>
    <x v="312"/>
    <m/>
    <s v="FJ"/>
    <s v="Fjernvarmeværk"/>
    <n v="353000"/>
    <n v="350030"/>
    <x v="1068"/>
    <x v="0"/>
    <s v="fvv"/>
    <d v="2010-11-01T00:00:00"/>
    <m/>
    <n v="1"/>
    <n v="0"/>
    <n v="1"/>
    <x v="21"/>
    <n v="0"/>
    <n v="0"/>
    <n v="0"/>
    <n v="0"/>
    <n v="1"/>
    <n v="0"/>
    <n v="0"/>
    <x v="0"/>
    <x v="0"/>
    <m/>
    <m/>
    <m/>
    <m/>
    <m/>
    <m/>
    <m/>
    <m/>
    <m/>
    <m/>
    <m/>
    <n v="0"/>
    <n v="0"/>
    <m/>
    <m/>
    <m/>
    <m/>
    <m/>
    <s v="864519,13"/>
    <s v="6127098,51"/>
    <n v="0"/>
    <n v="0"/>
    <n v="0"/>
  </r>
  <r>
    <n v="2019"/>
    <x v="946"/>
    <s v=""/>
    <x v="2112"/>
    <n v="2018"/>
    <n v="31582148"/>
    <x v="490"/>
    <x v="944"/>
    <x v="922"/>
    <n v="3720"/>
    <s v="Aakirkeby"/>
    <n v="400"/>
    <n v="69"/>
    <x v="309"/>
    <m/>
    <s v="FJ"/>
    <s v="Fjernvarmeværk"/>
    <n v="353000"/>
    <n v="350030"/>
    <x v="3"/>
    <x v="0"/>
    <s v="fvv"/>
    <d v="2010-04-01T00:00:00"/>
    <m/>
    <n v="6"/>
    <n v="0"/>
    <n v="8"/>
    <x v="3861"/>
    <n v="79.784700000000001"/>
    <n v="79.784700000000001"/>
    <n v="0"/>
    <n v="0"/>
    <n v="1"/>
    <n v="0"/>
    <n v="0"/>
    <x v="0"/>
    <x v="0"/>
    <m/>
    <m/>
    <m/>
    <m/>
    <m/>
    <m/>
    <m/>
    <m/>
    <m/>
    <m/>
    <n v="79.784700000000001"/>
    <m/>
    <n v="0"/>
    <m/>
    <m/>
    <m/>
    <m/>
    <m/>
    <s v="877320"/>
    <s v="6119261"/>
    <n v="0"/>
    <n v="79.784700000000001"/>
    <n v="0"/>
  </r>
  <r>
    <n v="2019"/>
    <x v="946"/>
    <s v=""/>
    <x v="2113"/>
    <n v="2018"/>
    <n v="31582148"/>
    <x v="490"/>
    <x v="944"/>
    <x v="922"/>
    <n v="3720"/>
    <s v="Aakirkeby"/>
    <n v="400"/>
    <n v="69"/>
    <x v="309"/>
    <m/>
    <s v="FJ"/>
    <s v="Fjernvarmeværk"/>
    <n v="353000"/>
    <n v="350030"/>
    <x v="69"/>
    <x v="0"/>
    <s v="fvv"/>
    <d v="2010-04-01T00:00:00"/>
    <m/>
    <n v="6"/>
    <n v="0"/>
    <n v="6"/>
    <x v="3862"/>
    <n v="0.76015999999999995"/>
    <n v="0.76015999999999995"/>
    <n v="0"/>
    <n v="0"/>
    <n v="1"/>
    <n v="0"/>
    <n v="0"/>
    <x v="0"/>
    <x v="0"/>
    <m/>
    <n v="0.76015500000000003"/>
    <m/>
    <m/>
    <m/>
    <m/>
    <m/>
    <m/>
    <m/>
    <m/>
    <m/>
    <m/>
    <m/>
    <m/>
    <m/>
    <m/>
    <m/>
    <m/>
    <s v="877320"/>
    <s v="6119261"/>
    <n v="0.76015500000000003"/>
    <n v="0"/>
    <n v="0"/>
  </r>
  <r>
    <n v="2019"/>
    <x v="947"/>
    <s v=""/>
    <x v="2114"/>
    <n v="2018"/>
    <n v="31582148"/>
    <x v="490"/>
    <x v="945"/>
    <x v="923"/>
    <n v="3760"/>
    <s v="Gudhjem"/>
    <n v="400"/>
    <n v="888"/>
    <x v="275"/>
    <m/>
    <s v="FJ"/>
    <s v="Fjernvarmeværk"/>
    <n v="353000"/>
    <n v="350030"/>
    <x v="184"/>
    <x v="0"/>
    <s v="fvv"/>
    <d v="2013-06-05T00:00:00"/>
    <m/>
    <n v="4"/>
    <n v="0"/>
    <n v="4.5"/>
    <x v="3863"/>
    <n v="47.661499999999997"/>
    <n v="47.661499999999997"/>
    <n v="0"/>
    <n v="0"/>
    <n v="1"/>
    <n v="0"/>
    <n v="0"/>
    <x v="0"/>
    <x v="0"/>
    <m/>
    <m/>
    <m/>
    <m/>
    <m/>
    <m/>
    <m/>
    <m/>
    <m/>
    <n v="47.661499999999997"/>
    <m/>
    <m/>
    <m/>
    <m/>
    <m/>
    <m/>
    <m/>
    <m/>
    <s v="880156,44"/>
    <s v="6129347,43"/>
    <n v="0"/>
    <n v="47.661499999999997"/>
    <n v="0"/>
  </r>
  <r>
    <n v="2019"/>
    <x v="947"/>
    <s v=""/>
    <x v="2115"/>
    <n v="2018"/>
    <n v="31582148"/>
    <x v="490"/>
    <x v="945"/>
    <x v="923"/>
    <n v="3760"/>
    <s v="Gudhjem"/>
    <n v="400"/>
    <n v="888"/>
    <x v="275"/>
    <m/>
    <s v="FJ"/>
    <s v="Fjernvarmeværk"/>
    <n v="353000"/>
    <n v="350030"/>
    <x v="254"/>
    <x v="0"/>
    <s v="fvv"/>
    <d v="2013-01-01T00:00:00"/>
    <m/>
    <n v="0.95"/>
    <n v="0"/>
    <n v="0.95"/>
    <x v="3864"/>
    <n v="14.42"/>
    <n v="14.42"/>
    <n v="0"/>
    <n v="0"/>
    <n v="1"/>
    <n v="0"/>
    <n v="0"/>
    <x v="0"/>
    <x v="0"/>
    <m/>
    <m/>
    <m/>
    <m/>
    <m/>
    <m/>
    <m/>
    <m/>
    <m/>
    <m/>
    <m/>
    <m/>
    <n v="14.42"/>
    <m/>
    <m/>
    <m/>
    <m/>
    <m/>
    <s v="880156,44"/>
    <s v="6129347,43"/>
    <n v="0"/>
    <n v="14.42"/>
    <n v="0"/>
  </r>
  <r>
    <n v="2019"/>
    <x v="947"/>
    <s v=""/>
    <x v="2116"/>
    <n v="2018"/>
    <n v="31582148"/>
    <x v="490"/>
    <x v="945"/>
    <x v="923"/>
    <n v="3760"/>
    <s v="Gudhjem"/>
    <n v="400"/>
    <n v="888"/>
    <x v="275"/>
    <m/>
    <s v="FJ"/>
    <s v="Fjernvarmeværk"/>
    <n v="353000"/>
    <n v="350030"/>
    <x v="129"/>
    <x v="2"/>
    <s v="fvv"/>
    <d v="2015-11-01T00:00:00"/>
    <m/>
    <n v="2.4"/>
    <n v="0"/>
    <n v="2.4"/>
    <x v="21"/>
    <n v="0"/>
    <n v="0"/>
    <n v="0"/>
    <n v="0"/>
    <n v="1"/>
    <n v="0"/>
    <n v="0"/>
    <x v="0"/>
    <x v="0"/>
    <m/>
    <m/>
    <m/>
    <m/>
    <m/>
    <m/>
    <m/>
    <m/>
    <m/>
    <m/>
    <m/>
    <m/>
    <m/>
    <m/>
    <m/>
    <m/>
    <m/>
    <m/>
    <s v="880156,44"/>
    <s v="6129347,43"/>
    <n v="0"/>
    <n v="0"/>
    <n v="0"/>
  </r>
  <r>
    <n v="2024"/>
    <x v="949"/>
    <s v=""/>
    <x v="2118"/>
    <n v="2018"/>
    <n v="31857848"/>
    <x v="492"/>
    <x v="947"/>
    <x v="925"/>
    <n v="8600"/>
    <s v="Silkeborg"/>
    <n v="740"/>
    <m/>
    <x v="18"/>
    <m/>
    <s v="ER"/>
    <s v="Erhvervsværk"/>
    <n v="370000"/>
    <n v="370000"/>
    <x v="1069"/>
    <x v="1"/>
    <s v="pev"/>
    <d v="2009-06-17T00:00:00"/>
    <m/>
    <n v="0.27"/>
    <n v="0.1"/>
    <n v="0.125"/>
    <x v="3865"/>
    <n v="3.456"/>
    <n v="0"/>
    <n v="2.8763999999999998"/>
    <n v="2.8763999999999998"/>
    <n v="0"/>
    <n v="0.79039301310043664"/>
    <n v="0.20960698689956336"/>
    <x v="0"/>
    <x v="0"/>
    <m/>
    <m/>
    <m/>
    <m/>
    <m/>
    <m/>
    <m/>
    <m/>
    <n v="8.2439999999999998"/>
    <m/>
    <m/>
    <m/>
    <m/>
    <m/>
    <m/>
    <m/>
    <m/>
    <m/>
    <s v="536180,48"/>
    <s v="6225727,76"/>
    <n v="0"/>
    <n v="8.2439999999999998"/>
    <n v="0"/>
  </r>
  <r>
    <n v="2024"/>
    <x v="949"/>
    <s v=""/>
    <x v="2119"/>
    <n v="2018"/>
    <n v="31857848"/>
    <x v="492"/>
    <x v="947"/>
    <x v="925"/>
    <n v="8600"/>
    <s v="Silkeborg"/>
    <n v="740"/>
    <m/>
    <x v="18"/>
    <m/>
    <s v="ER"/>
    <s v="Erhvervsværk"/>
    <n v="370000"/>
    <n v="370000"/>
    <x v="56"/>
    <x v="0"/>
    <s v="pvp"/>
    <d v="2009-06-17T00:00:00"/>
    <m/>
    <n v="0.52"/>
    <n v="0"/>
    <n v="0.44"/>
    <x v="3866"/>
    <n v="1.8324"/>
    <n v="0"/>
    <n v="0"/>
    <n v="0"/>
    <n v="0"/>
    <n v="0"/>
    <n v="1"/>
    <x v="0"/>
    <x v="0"/>
    <m/>
    <m/>
    <m/>
    <m/>
    <m/>
    <m/>
    <m/>
    <m/>
    <n v="2.7719999999999998"/>
    <m/>
    <m/>
    <m/>
    <m/>
    <m/>
    <m/>
    <m/>
    <m/>
    <m/>
    <s v="536180,48"/>
    <s v="6225727,76"/>
    <n v="0"/>
    <n v="2.7719999999999998"/>
    <n v="0"/>
  </r>
  <r>
    <n v="2027"/>
    <x v="950"/>
    <s v=""/>
    <x v="2120"/>
    <n v="2018"/>
    <n v="17890433"/>
    <x v="493"/>
    <x v="948"/>
    <x v="926"/>
    <n v="4330"/>
    <s v="Hvalsø"/>
    <n v="350"/>
    <n v="22"/>
    <x v="78"/>
    <m/>
    <s v="ER"/>
    <s v="Erhvervsværk"/>
    <n v="161000"/>
    <n v="160000"/>
    <x v="296"/>
    <x v="0"/>
    <s v="pvp"/>
    <d v="2008-02-01T00:00:00"/>
    <m/>
    <n v="4.5"/>
    <n v="0"/>
    <n v="3.8"/>
    <x v="3867"/>
    <n v="98.179199999999994"/>
    <n v="98.179199999999994"/>
    <n v="0"/>
    <n v="0"/>
    <n v="1"/>
    <n v="0"/>
    <n v="0"/>
    <x v="0"/>
    <x v="0"/>
    <m/>
    <m/>
    <m/>
    <m/>
    <m/>
    <m/>
    <m/>
    <m/>
    <m/>
    <m/>
    <n v="99.4"/>
    <n v="0"/>
    <m/>
    <m/>
    <m/>
    <m/>
    <m/>
    <m/>
    <s v="680478"/>
    <s v="6164765"/>
    <n v="0"/>
    <n v="99.4"/>
    <n v="0"/>
  </r>
  <r>
    <n v="2028"/>
    <x v="951"/>
    <s v=""/>
    <x v="2121"/>
    <n v="2018"/>
    <n v="12133146"/>
    <x v="494"/>
    <x v="949"/>
    <x v="927"/>
    <n v="7441"/>
    <s v="Bording"/>
    <n v="756"/>
    <m/>
    <x v="18"/>
    <m/>
    <s v="ER"/>
    <s v="Erhvervsværk"/>
    <n v="331200"/>
    <n v="330000"/>
    <x v="384"/>
    <x v="1"/>
    <s v="pev"/>
    <d v="2012-01-01T00:00:00"/>
    <m/>
    <n v="0.88"/>
    <n v="0.3"/>
    <n v="0.45"/>
    <x v="3868"/>
    <n v="2.51532"/>
    <n v="0"/>
    <n v="1.6768620000000001"/>
    <n v="1.6768620000000001"/>
    <n v="0"/>
    <n v="0.74500025851555307"/>
    <n v="0.25499974148444693"/>
    <x v="0"/>
    <x v="0"/>
    <m/>
    <m/>
    <m/>
    <m/>
    <m/>
    <m/>
    <m/>
    <m/>
    <n v="4.9320050000000002"/>
    <m/>
    <m/>
    <m/>
    <m/>
    <m/>
    <m/>
    <m/>
    <m/>
    <m/>
    <s v="511656"/>
    <s v="6235366"/>
    <n v="0"/>
    <n v="4.9320050000000002"/>
    <n v="0"/>
  </r>
  <r>
    <n v="2031"/>
    <x v="953"/>
    <s v=""/>
    <x v="2123"/>
    <n v="2018"/>
    <n v="32077404"/>
    <x v="496"/>
    <x v="951"/>
    <x v="929"/>
    <n v="5290"/>
    <s v="Marslev"/>
    <n v="440"/>
    <n v="79"/>
    <x v="21"/>
    <m/>
    <s v="FJ"/>
    <s v="Fjernvarmeværk"/>
    <n v="353000"/>
    <n v="350030"/>
    <x v="1071"/>
    <x v="0"/>
    <s v="fvv"/>
    <d v="1960-01-01T00:00:00"/>
    <m/>
    <n v="1"/>
    <n v="0"/>
    <n v="1"/>
    <x v="3869"/>
    <n v="3.8879999999999998E-2"/>
    <n v="3.8879999999999998E-2"/>
    <n v="0"/>
    <n v="0"/>
    <n v="1"/>
    <n v="0"/>
    <n v="0"/>
    <x v="0"/>
    <x v="0"/>
    <m/>
    <m/>
    <m/>
    <n v="4.1645069999999999E-2"/>
    <m/>
    <m/>
    <m/>
    <m/>
    <m/>
    <m/>
    <m/>
    <m/>
    <m/>
    <m/>
    <m/>
    <m/>
    <m/>
    <m/>
    <s v="595867"/>
    <s v="6140912,29"/>
    <n v="4.1645069999999999E-2"/>
    <n v="0"/>
    <n v="0"/>
  </r>
  <r>
    <n v="2031"/>
    <x v="954"/>
    <s v=""/>
    <x v="2124"/>
    <n v="2018"/>
    <n v="32077404"/>
    <x v="496"/>
    <x v="952"/>
    <x v="930"/>
    <n v="5300"/>
    <s v="Kerteminde"/>
    <n v="440"/>
    <n v="79"/>
    <x v="21"/>
    <n v="1"/>
    <s v="FJ"/>
    <s v="Fjernvarmeværk"/>
    <n v="353000"/>
    <n v="350030"/>
    <x v="69"/>
    <x v="0"/>
    <s v="fvv"/>
    <d v="1963-01-01T00:00:00"/>
    <m/>
    <n v="3.5"/>
    <n v="0"/>
    <n v="3.5"/>
    <x v="3870"/>
    <n v="6.3701999999999996"/>
    <n v="6.3701999999999996"/>
    <n v="0"/>
    <n v="0"/>
    <n v="1"/>
    <n v="0"/>
    <n v="0"/>
    <x v="0"/>
    <x v="0"/>
    <m/>
    <m/>
    <m/>
    <n v="6.8149413000000001"/>
    <m/>
    <m/>
    <m/>
    <m/>
    <m/>
    <m/>
    <m/>
    <m/>
    <m/>
    <m/>
    <m/>
    <m/>
    <m/>
    <m/>
    <s v="604987,12"/>
    <s v="6146599,38"/>
    <n v="6.8149413000000001"/>
    <n v="0"/>
    <n v="0"/>
  </r>
  <r>
    <n v="2031"/>
    <x v="954"/>
    <s v=""/>
    <x v="2125"/>
    <n v="2018"/>
    <n v="32077404"/>
    <x v="496"/>
    <x v="952"/>
    <x v="930"/>
    <n v="5300"/>
    <s v="Kerteminde"/>
    <n v="440"/>
    <n v="79"/>
    <x v="21"/>
    <n v="1"/>
    <s v="FJ"/>
    <s v="Fjernvarmeværk"/>
    <n v="353000"/>
    <n v="350030"/>
    <x v="69"/>
    <x v="0"/>
    <s v="fvv"/>
    <d v="2012-01-01T00:00:00"/>
    <m/>
    <n v="3.5"/>
    <n v="0"/>
    <n v="3.5"/>
    <x v="21"/>
    <n v="0"/>
    <n v="0"/>
    <n v="0"/>
    <n v="0"/>
    <n v="1"/>
    <n v="0"/>
    <n v="0"/>
    <x v="0"/>
    <x v="0"/>
    <m/>
    <m/>
    <m/>
    <m/>
    <m/>
    <m/>
    <m/>
    <m/>
    <m/>
    <m/>
    <m/>
    <m/>
    <m/>
    <m/>
    <m/>
    <m/>
    <m/>
    <m/>
    <s v="604987,12"/>
    <s v="6146599,38"/>
    <n v="0"/>
    <n v="0"/>
    <n v="0"/>
  </r>
  <r>
    <n v="2031"/>
    <x v="954"/>
    <s v=""/>
    <x v="2126"/>
    <n v="2018"/>
    <n v="32077404"/>
    <x v="496"/>
    <x v="952"/>
    <x v="930"/>
    <n v="5300"/>
    <s v="Kerteminde"/>
    <n v="440"/>
    <n v="79"/>
    <x v="21"/>
    <n v="1"/>
    <s v="FJ"/>
    <s v="Fjernvarmeværk"/>
    <n v="353000"/>
    <n v="350030"/>
    <x v="69"/>
    <x v="0"/>
    <s v="fvv"/>
    <d v="2012-01-01T00:00:00"/>
    <m/>
    <n v="8.3000000000000007"/>
    <n v="0"/>
    <n v="8.3000000000000007"/>
    <x v="21"/>
    <n v="0"/>
    <n v="0"/>
    <n v="0"/>
    <n v="0"/>
    <n v="1"/>
    <n v="0"/>
    <n v="0"/>
    <x v="0"/>
    <x v="0"/>
    <m/>
    <m/>
    <m/>
    <m/>
    <m/>
    <m/>
    <m/>
    <m/>
    <m/>
    <m/>
    <m/>
    <m/>
    <m/>
    <m/>
    <m/>
    <m/>
    <m/>
    <m/>
    <s v="604987,12"/>
    <s v="6146599,38"/>
    <n v="0"/>
    <n v="0"/>
    <n v="0"/>
  </r>
  <r>
    <n v="2031"/>
    <x v="954"/>
    <s v=""/>
    <x v="2127"/>
    <n v="2018"/>
    <n v="32077404"/>
    <x v="496"/>
    <x v="952"/>
    <x v="930"/>
    <n v="5300"/>
    <s v="Kerteminde"/>
    <n v="440"/>
    <n v="79"/>
    <x v="21"/>
    <n v="1"/>
    <s v="FJ"/>
    <s v="Fjernvarmeværk"/>
    <n v="353000"/>
    <n v="350030"/>
    <x v="69"/>
    <x v="0"/>
    <s v="fvv"/>
    <d v="2012-01-01T00:00:00"/>
    <m/>
    <n v="4.7"/>
    <n v="0"/>
    <n v="4.7"/>
    <x v="21"/>
    <n v="0"/>
    <n v="0"/>
    <n v="0"/>
    <n v="0"/>
    <n v="1"/>
    <n v="0"/>
    <n v="0"/>
    <x v="0"/>
    <x v="0"/>
    <m/>
    <m/>
    <m/>
    <m/>
    <m/>
    <m/>
    <m/>
    <m/>
    <m/>
    <m/>
    <m/>
    <m/>
    <m/>
    <m/>
    <m/>
    <m/>
    <m/>
    <m/>
    <s v="604987,12"/>
    <s v="6146599,38"/>
    <n v="0"/>
    <n v="0"/>
    <n v="0"/>
  </r>
  <r>
    <n v="2031"/>
    <x v="954"/>
    <s v=""/>
    <x v="2128"/>
    <n v="2018"/>
    <n v="32077404"/>
    <x v="496"/>
    <x v="952"/>
    <x v="930"/>
    <n v="5300"/>
    <s v="Kerteminde"/>
    <n v="440"/>
    <n v="79"/>
    <x v="21"/>
    <n v="1"/>
    <s v="FJ"/>
    <s v="Fjernvarmeværk"/>
    <n v="353000"/>
    <n v="350030"/>
    <x v="69"/>
    <x v="0"/>
    <s v="fvv"/>
    <d v="2012-01-01T00:00:00"/>
    <m/>
    <n v="4.7"/>
    <n v="0"/>
    <n v="4.7"/>
    <x v="21"/>
    <n v="0"/>
    <n v="0"/>
    <n v="0"/>
    <n v="0"/>
    <n v="1"/>
    <n v="0"/>
    <n v="0"/>
    <x v="0"/>
    <x v="0"/>
    <m/>
    <m/>
    <m/>
    <m/>
    <m/>
    <m/>
    <m/>
    <m/>
    <m/>
    <m/>
    <m/>
    <m/>
    <m/>
    <m/>
    <m/>
    <m/>
    <m/>
    <m/>
    <s v="604987,12"/>
    <s v="6146599,38"/>
    <n v="0"/>
    <n v="0"/>
    <n v="0"/>
  </r>
  <r>
    <n v="2031"/>
    <x v="955"/>
    <s v=""/>
    <x v="2129"/>
    <n v="2018"/>
    <n v="32077404"/>
    <x v="496"/>
    <x v="953"/>
    <x v="931"/>
    <n v="5550"/>
    <s v="Langeskov"/>
    <n v="440"/>
    <n v="79"/>
    <x v="21"/>
    <n v="1"/>
    <s v="FJ"/>
    <s v="Fjernvarmeværk"/>
    <n v="353000"/>
    <n v="350030"/>
    <x v="69"/>
    <x v="0"/>
    <s v="fvv"/>
    <d v="1963-01-01T00:00:00"/>
    <m/>
    <n v="3.9"/>
    <n v="0"/>
    <n v="3.9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600769,62"/>
    <s v="6135979,42"/>
    <n v="0"/>
    <n v="0"/>
    <n v="0"/>
  </r>
  <r>
    <n v="2031"/>
    <x v="955"/>
    <s v=""/>
    <x v="2130"/>
    <n v="2018"/>
    <n v="32077404"/>
    <x v="496"/>
    <x v="953"/>
    <x v="931"/>
    <n v="5550"/>
    <s v="Langeskov"/>
    <n v="440"/>
    <n v="79"/>
    <x v="21"/>
    <n v="1"/>
    <s v="FJ"/>
    <s v="Fjernvarmeværk"/>
    <n v="353000"/>
    <n v="350030"/>
    <x v="69"/>
    <x v="0"/>
    <s v="fvv"/>
    <d v="2012-01-01T00:00:00"/>
    <m/>
    <n v="3.9"/>
    <n v="0"/>
    <n v="3.9"/>
    <x v="21"/>
    <n v="0"/>
    <n v="0"/>
    <n v="0"/>
    <n v="0"/>
    <n v="1"/>
    <n v="0"/>
    <n v="0"/>
    <x v="0"/>
    <x v="0"/>
    <m/>
    <m/>
    <m/>
    <m/>
    <m/>
    <m/>
    <m/>
    <m/>
    <m/>
    <m/>
    <m/>
    <m/>
    <m/>
    <m/>
    <m/>
    <m/>
    <m/>
    <m/>
    <s v="600769,62"/>
    <s v="6135979,42"/>
    <n v="0"/>
    <n v="0"/>
    <n v="0"/>
  </r>
  <r>
    <n v="2031"/>
    <x v="955"/>
    <s v=""/>
    <x v="2131"/>
    <n v="2018"/>
    <n v="32077404"/>
    <x v="496"/>
    <x v="953"/>
    <x v="931"/>
    <n v="5550"/>
    <s v="Langeskov"/>
    <n v="440"/>
    <n v="79"/>
    <x v="21"/>
    <n v="1"/>
    <s v="FJ"/>
    <s v="Fjernvarmeværk"/>
    <n v="353000"/>
    <n v="350030"/>
    <x v="69"/>
    <x v="0"/>
    <s v="fvv"/>
    <d v="2012-01-01T00:00:00"/>
    <m/>
    <n v="7"/>
    <n v="0"/>
    <n v="7"/>
    <x v="21"/>
    <n v="0"/>
    <n v="0"/>
    <n v="0"/>
    <n v="0"/>
    <n v="1"/>
    <n v="0"/>
    <n v="0"/>
    <x v="0"/>
    <x v="0"/>
    <m/>
    <m/>
    <m/>
    <m/>
    <m/>
    <m/>
    <m/>
    <m/>
    <m/>
    <m/>
    <m/>
    <m/>
    <m/>
    <m/>
    <m/>
    <m/>
    <m/>
    <m/>
    <s v="600769,62"/>
    <s v="6135979,42"/>
    <n v="0"/>
    <n v="0"/>
    <n v="0"/>
  </r>
  <r>
    <n v="2031"/>
    <x v="955"/>
    <s v=""/>
    <x v="2132"/>
    <n v="2018"/>
    <n v="32077404"/>
    <x v="496"/>
    <x v="953"/>
    <x v="931"/>
    <n v="5550"/>
    <s v="Langeskov"/>
    <n v="440"/>
    <n v="79"/>
    <x v="21"/>
    <n v="1"/>
    <s v="FJ"/>
    <s v="Fjernvarmeværk"/>
    <n v="353000"/>
    <n v="350030"/>
    <x v="69"/>
    <x v="0"/>
    <s v="fvv"/>
    <d v="2012-01-01T00:00:00"/>
    <m/>
    <n v="9.3000000000000007"/>
    <n v="0"/>
    <n v="9.3000000000000007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600769,62"/>
    <s v="6135979,42"/>
    <n v="0"/>
    <n v="0"/>
    <n v="0"/>
  </r>
  <r>
    <n v="2031"/>
    <x v="956"/>
    <s v=""/>
    <x v="2133"/>
    <n v="2018"/>
    <n v="32077404"/>
    <x v="496"/>
    <x v="954"/>
    <x v="932"/>
    <n v="5330"/>
    <s v="Munkebo"/>
    <n v="440"/>
    <n v="79"/>
    <x v="21"/>
    <m/>
    <s v="FJ"/>
    <s v="Fjernvarmeværk"/>
    <n v="353000"/>
    <n v="350030"/>
    <x v="1072"/>
    <x v="0"/>
    <s v="fvv"/>
    <d v="2012-01-01T00:00:00"/>
    <m/>
    <n v="10.6"/>
    <n v="0"/>
    <n v="10.6"/>
    <x v="3871"/>
    <n v="3.3253200000000001"/>
    <n v="3.3253200000000001"/>
    <n v="0"/>
    <n v="0"/>
    <n v="1"/>
    <n v="0"/>
    <n v="0"/>
    <x v="0"/>
    <x v="0"/>
    <m/>
    <m/>
    <m/>
    <n v="0.39126996000000003"/>
    <m/>
    <m/>
    <n v="3.0315384000000001"/>
    <m/>
    <m/>
    <m/>
    <m/>
    <m/>
    <m/>
    <m/>
    <m/>
    <m/>
    <m/>
    <m/>
    <s v="598831"/>
    <s v="6147134"/>
    <n v="3.4228083600000003"/>
    <n v="0"/>
    <n v="0"/>
  </r>
  <r>
    <n v="2031"/>
    <x v="957"/>
    <s v=""/>
    <x v="2134"/>
    <n v="2018"/>
    <n v="32077404"/>
    <x v="496"/>
    <x v="955"/>
    <x v="933"/>
    <n v="5550"/>
    <s v="Langeskov"/>
    <n v="440"/>
    <n v="79"/>
    <x v="21"/>
    <m/>
    <s v="FJ"/>
    <s v="Fjernvarmeværk"/>
    <n v="353000"/>
    <n v="350030"/>
    <x v="12"/>
    <x v="4"/>
    <s v="fvv"/>
    <d v="1979-01-01T00:00:00"/>
    <d v="2017-03-01T00:00:00"/>
    <n v="1.1599999999999999"/>
    <n v="0"/>
    <n v="1.1599999999999999"/>
    <x v="21"/>
    <n v="0"/>
    <n v="0"/>
    <n v="0"/>
    <n v="0"/>
    <n v="1"/>
    <n v="0"/>
    <n v="0"/>
    <x v="0"/>
    <x v="0"/>
    <m/>
    <m/>
    <m/>
    <m/>
    <m/>
    <m/>
    <m/>
    <m/>
    <m/>
    <m/>
    <m/>
    <m/>
    <m/>
    <m/>
    <m/>
    <m/>
    <m/>
    <n v="0"/>
    <s v="600223,37"/>
    <s v="6135144,29"/>
    <n v="0"/>
    <n v="0"/>
    <n v="0"/>
  </r>
  <r>
    <n v="2031"/>
    <x v="958"/>
    <s v=""/>
    <x v="2135"/>
    <n v="2018"/>
    <n v="32077404"/>
    <x v="496"/>
    <x v="956"/>
    <x v="934"/>
    <n v="5380"/>
    <s v="Dalby"/>
    <n v="440"/>
    <n v="79"/>
    <x v="21"/>
    <m/>
    <s v="DC"/>
    <s v="Decentralt værk"/>
    <n v="353000"/>
    <n v="350030"/>
    <x v="1073"/>
    <x v="1"/>
    <s v="kvt"/>
    <d v="1996-01-01T00:00:00"/>
    <m/>
    <n v="6.6"/>
    <n v="2.7"/>
    <n v="3.2"/>
    <x v="3872"/>
    <n v="3.2147999999999999"/>
    <n v="3.2147999999999999"/>
    <n v="2.8046772"/>
    <n v="2.8046772"/>
    <n v="0.23515284935207884"/>
    <n v="0.76484715064792119"/>
    <n v="0"/>
    <x v="0"/>
    <x v="0"/>
    <m/>
    <m/>
    <m/>
    <m/>
    <m/>
    <m/>
    <n v="6.8355540000000001"/>
    <m/>
    <m/>
    <m/>
    <m/>
    <m/>
    <m/>
    <m/>
    <m/>
    <m/>
    <m/>
    <m/>
    <s v="604982,02"/>
    <s v="6153711,91"/>
    <n v="6.8355540000000001"/>
    <n v="0"/>
    <n v="0"/>
  </r>
  <r>
    <n v="2031"/>
    <x v="958"/>
    <s v=""/>
    <x v="2136"/>
    <n v="2018"/>
    <n v="32077404"/>
    <x v="496"/>
    <x v="956"/>
    <x v="934"/>
    <n v="5380"/>
    <s v="Dalby"/>
    <n v="440"/>
    <n v="79"/>
    <x v="21"/>
    <m/>
    <s v="DC"/>
    <s v="Decentralt værk"/>
    <n v="353000"/>
    <n v="350030"/>
    <x v="123"/>
    <x v="0"/>
    <s v="fvv"/>
    <d v="1996-01-01T00:00:00"/>
    <m/>
    <n v="4.4000000000000004"/>
    <n v="0"/>
    <n v="4"/>
    <x v="3873"/>
    <n v="2.2467600000000001"/>
    <n v="2.2467600000000001"/>
    <n v="0"/>
    <n v="0"/>
    <n v="1"/>
    <n v="0"/>
    <n v="0"/>
    <x v="0"/>
    <x v="0"/>
    <m/>
    <m/>
    <m/>
    <m/>
    <m/>
    <m/>
    <n v="2.7763164000000002"/>
    <m/>
    <m/>
    <m/>
    <m/>
    <m/>
    <m/>
    <m/>
    <m/>
    <m/>
    <m/>
    <m/>
    <s v="604982,02"/>
    <s v="6153711,91"/>
    <n v="2.7763164000000002"/>
    <n v="0"/>
    <n v="0"/>
  </r>
  <r>
    <n v="2031"/>
    <x v="958"/>
    <s v=""/>
    <x v="2137"/>
    <n v="2018"/>
    <n v="32077404"/>
    <x v="496"/>
    <x v="956"/>
    <x v="934"/>
    <n v="5380"/>
    <s v="Dalby"/>
    <n v="440"/>
    <n v="79"/>
    <x v="21"/>
    <m/>
    <s v="DC"/>
    <s v="Decentralt værk"/>
    <n v="353000"/>
    <n v="350030"/>
    <x v="57"/>
    <x v="2"/>
    <s v="fvv"/>
    <d v="2012-01-01T00:00:00"/>
    <m/>
    <n v="2.95"/>
    <n v="0"/>
    <n v="2.95"/>
    <x v="3874"/>
    <n v="3.72024"/>
    <n v="3.72024"/>
    <n v="0"/>
    <n v="0"/>
    <n v="1"/>
    <n v="0"/>
    <n v="0"/>
    <x v="0"/>
    <x v="0"/>
    <m/>
    <m/>
    <m/>
    <m/>
    <m/>
    <m/>
    <m/>
    <m/>
    <m/>
    <m/>
    <m/>
    <m/>
    <m/>
    <m/>
    <m/>
    <m/>
    <m/>
    <n v="3.8710475999999998"/>
    <s v="604982,02"/>
    <s v="6153711,91"/>
    <n v="0"/>
    <n v="0"/>
    <n v="3.8710475999999998"/>
  </r>
  <r>
    <n v="2031"/>
    <x v="959"/>
    <s v=""/>
    <x v="2138"/>
    <n v="2018"/>
    <n v="32077404"/>
    <x v="496"/>
    <x v="957"/>
    <x v="935"/>
    <n v="5550"/>
    <s v="Langeskov"/>
    <n v="440"/>
    <n v="79"/>
    <x v="21"/>
    <m/>
    <s v="ER"/>
    <s v="Erhvervsværk"/>
    <n v="353000"/>
    <n v="350030"/>
    <x v="56"/>
    <x v="0"/>
    <s v="fvv"/>
    <d v="2012-01-01T00:00:00"/>
    <m/>
    <n v="1"/>
    <n v="0"/>
    <n v="1"/>
    <x v="3875"/>
    <n v="8.7840000000000001E-2"/>
    <n v="8.7840000000000001E-2"/>
    <n v="0"/>
    <n v="0"/>
    <n v="1"/>
    <n v="0"/>
    <n v="0"/>
    <x v="0"/>
    <x v="0"/>
    <m/>
    <m/>
    <m/>
    <n v="9.3979400000000005E-2"/>
    <m/>
    <m/>
    <m/>
    <m/>
    <m/>
    <m/>
    <m/>
    <m/>
    <m/>
    <m/>
    <m/>
    <m/>
    <m/>
    <m/>
    <s v="601550,68"/>
    <s v="6136176,85"/>
    <n v="9.3979400000000005E-2"/>
    <n v="0"/>
    <n v="0"/>
  </r>
  <r>
    <n v="2031"/>
    <x v="960"/>
    <s v=""/>
    <x v="2139"/>
    <n v="2018"/>
    <n v="32077404"/>
    <x v="496"/>
    <x v="958"/>
    <x v="936"/>
    <n v="5330"/>
    <s v="Munkebo"/>
    <n v="440"/>
    <n v="79"/>
    <x v="21"/>
    <n v="1"/>
    <s v="DC"/>
    <s v="Decentralt værk"/>
    <n v="353000"/>
    <n v="350030"/>
    <x v="5"/>
    <x v="1"/>
    <s v="kvt"/>
    <d v="2012-01-01T00:00:00"/>
    <d v="2019-01-01T00:00:00"/>
    <n v="9.5"/>
    <n v="3.7"/>
    <n v="4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97310,78"/>
    <s v="6147918,7"/>
    <n v="0"/>
    <n v="0"/>
    <n v="0"/>
  </r>
  <r>
    <n v="2031"/>
    <x v="960"/>
    <s v=""/>
    <x v="2140"/>
    <n v="2018"/>
    <n v="32077404"/>
    <x v="496"/>
    <x v="958"/>
    <x v="936"/>
    <n v="5330"/>
    <s v="Munkebo"/>
    <n v="440"/>
    <n v="79"/>
    <x v="21"/>
    <n v="1"/>
    <s v="DC"/>
    <s v="Decentralt værk"/>
    <n v="353000"/>
    <n v="350030"/>
    <x v="1074"/>
    <x v="0"/>
    <s v="fvv"/>
    <d v="2012-01-01T00:00:00"/>
    <m/>
    <n v="3.7"/>
    <n v="0"/>
    <n v="2.4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97310,78"/>
    <s v="6147918,7"/>
    <n v="0"/>
    <n v="0"/>
    <n v="0"/>
  </r>
  <r>
    <n v="2031"/>
    <x v="960"/>
    <s v=""/>
    <x v="2141"/>
    <n v="2018"/>
    <n v="32077404"/>
    <x v="496"/>
    <x v="958"/>
    <x v="936"/>
    <n v="5330"/>
    <s v="Munkebo"/>
    <n v="440"/>
    <n v="79"/>
    <x v="21"/>
    <n v="1"/>
    <s v="DC"/>
    <s v="Decentralt værk"/>
    <n v="353000"/>
    <n v="350030"/>
    <x v="1075"/>
    <x v="0"/>
    <s v="fvv"/>
    <d v="2012-01-01T00:00:00"/>
    <m/>
    <n v="3.7"/>
    <n v="0"/>
    <n v="2.8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97310,78"/>
    <s v="6147918,7"/>
    <n v="0"/>
    <n v="0"/>
    <n v="0"/>
  </r>
  <r>
    <n v="2031"/>
    <x v="960"/>
    <s v=""/>
    <x v="2142"/>
    <n v="2018"/>
    <n v="32077404"/>
    <x v="496"/>
    <x v="958"/>
    <x v="936"/>
    <n v="5330"/>
    <s v="Munkebo"/>
    <n v="440"/>
    <n v="79"/>
    <x v="21"/>
    <n v="1"/>
    <s v="DC"/>
    <s v="Decentralt værk"/>
    <n v="353000"/>
    <n v="350030"/>
    <x v="1076"/>
    <x v="0"/>
    <s v="fvv"/>
    <d v="2012-01-01T00:00:00"/>
    <m/>
    <n v="5.3"/>
    <n v="0"/>
    <n v="5.22"/>
    <x v="3876"/>
    <n v="4.149"/>
    <n v="4.149"/>
    <n v="0"/>
    <n v="0"/>
    <n v="1"/>
    <n v="0"/>
    <n v="0"/>
    <x v="0"/>
    <x v="0"/>
    <m/>
    <m/>
    <m/>
    <m/>
    <m/>
    <m/>
    <n v="4.2344280000000003"/>
    <m/>
    <m/>
    <m/>
    <m/>
    <m/>
    <m/>
    <m/>
    <m/>
    <m/>
    <m/>
    <m/>
    <s v="597310,78"/>
    <s v="6147918,7"/>
    <n v="4.2344280000000003"/>
    <n v="0"/>
    <n v="0"/>
  </r>
  <r>
    <n v="2031"/>
    <x v="960"/>
    <s v=""/>
    <x v="2143"/>
    <n v="2018"/>
    <n v="32077404"/>
    <x v="496"/>
    <x v="958"/>
    <x v="936"/>
    <n v="5330"/>
    <s v="Munkebo"/>
    <n v="440"/>
    <n v="79"/>
    <x v="21"/>
    <n v="1"/>
    <s v="DC"/>
    <s v="Decentralt værk"/>
    <n v="353000"/>
    <n v="350030"/>
    <x v="1077"/>
    <x v="0"/>
    <s v="fvv"/>
    <d v="2012-01-01T00:00:00"/>
    <m/>
    <n v="3.7"/>
    <n v="0"/>
    <n v="1.78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97310,78"/>
    <s v="6147918,7"/>
    <n v="0"/>
    <n v="0"/>
    <n v="0"/>
  </r>
  <r>
    <n v="2033"/>
    <x v="961"/>
    <s v=""/>
    <x v="2144"/>
    <n v="2018"/>
    <n v="11350356"/>
    <x v="497"/>
    <x v="959"/>
    <x v="937"/>
    <n v="7200"/>
    <s v="Grindsted"/>
    <n v="530"/>
    <n v="128"/>
    <x v="41"/>
    <n v="1"/>
    <s v="ER"/>
    <s v="Erhvervsværk"/>
    <n v="205900"/>
    <n v="200020"/>
    <x v="4"/>
    <x v="8"/>
    <s v="pev"/>
    <d v="1986-01-01T00:00:00"/>
    <m/>
    <n v="40"/>
    <n v="1.91"/>
    <n v="35"/>
    <x v="3877"/>
    <n v="603.91700000000003"/>
    <n v="0"/>
    <n v="20.2104"/>
    <n v="0"/>
    <n v="0"/>
    <n v="9.1236722934468939E-2"/>
    <n v="0.90876327706553106"/>
    <x v="0"/>
    <x v="0"/>
    <m/>
    <m/>
    <m/>
    <n v="20.946429980000001"/>
    <m/>
    <m/>
    <n v="64.646485200000001"/>
    <m/>
    <m/>
    <m/>
    <n v="538.49771999999996"/>
    <m/>
    <m/>
    <m/>
    <m/>
    <m/>
    <m/>
    <m/>
    <s v="495643,64"/>
    <s v="6179775,1"/>
    <n v="85.592915180000006"/>
    <n v="538.49771999999996"/>
    <n v="0"/>
  </r>
  <r>
    <n v="2033"/>
    <x v="961"/>
    <s v=""/>
    <x v="2145"/>
    <n v="2018"/>
    <n v="11350356"/>
    <x v="497"/>
    <x v="959"/>
    <x v="937"/>
    <n v="7200"/>
    <s v="Grindsted"/>
    <n v="530"/>
    <n v="128"/>
    <x v="41"/>
    <n v="1"/>
    <s v="ER"/>
    <s v="Erhvervsværk"/>
    <n v="205900"/>
    <n v="200020"/>
    <x v="1078"/>
    <x v="6"/>
    <s v="pvp"/>
    <d v="2011-09-01T00:00:00"/>
    <m/>
    <n v="3.5"/>
    <n v="0"/>
    <n v="3.5"/>
    <x v="3878"/>
    <n v="225.38159999999999"/>
    <n v="225.38159999999999"/>
    <n v="0"/>
    <n v="0"/>
    <n v="1"/>
    <n v="0"/>
    <n v="0"/>
    <x v="0"/>
    <x v="0"/>
    <m/>
    <m/>
    <m/>
    <m/>
    <m/>
    <m/>
    <m/>
    <m/>
    <m/>
    <m/>
    <m/>
    <m/>
    <m/>
    <m/>
    <n v="225.381"/>
    <m/>
    <m/>
    <m/>
    <s v="495643,64"/>
    <s v="6179775,1"/>
    <n v="0"/>
    <n v="225.381"/>
    <n v="0"/>
  </r>
  <r>
    <n v="2034"/>
    <x v="962"/>
    <s v=""/>
    <x v="2146"/>
    <n v="2018"/>
    <n v="21545538"/>
    <x v="498"/>
    <x v="960"/>
    <x v="938"/>
    <n v="5800"/>
    <s v="Nyborg"/>
    <n v="450"/>
    <m/>
    <x v="18"/>
    <m/>
    <s v="VA"/>
    <s v="Vandkraftværk"/>
    <n v="682040"/>
    <n v="680030"/>
    <x v="1079"/>
    <x v="13"/>
    <s v="vkt"/>
    <d v="2012-01-01T00:00:00"/>
    <m/>
    <n v="0.01"/>
    <n v="0.01"/>
    <n v="0"/>
    <x v="3879"/>
    <n v="0"/>
    <n v="0"/>
    <n v="3.9282011999999998E-2"/>
    <n v="3.9282011999999998E-2"/>
    <n v="0"/>
    <n v="1"/>
    <n v="0"/>
    <x v="0"/>
    <x v="0"/>
    <m/>
    <m/>
    <m/>
    <m/>
    <m/>
    <m/>
    <m/>
    <m/>
    <m/>
    <m/>
    <m/>
    <m/>
    <m/>
    <m/>
    <m/>
    <m/>
    <n v="3.9282012000000005E-2"/>
    <m/>
    <s v="608784"/>
    <s v="6128813"/>
    <n v="0"/>
    <n v="0"/>
    <n v="0"/>
  </r>
  <r>
    <n v="2035"/>
    <x v="963"/>
    <s v=""/>
    <x v="2147"/>
    <n v="2018"/>
    <n v="32555063"/>
    <x v="499"/>
    <x v="961"/>
    <x v="939"/>
    <n v="4850"/>
    <s v="Stubbekøbing"/>
    <n v="376"/>
    <n v="60"/>
    <x v="313"/>
    <m/>
    <s v="FJ"/>
    <s v="Fjernvarmeværk"/>
    <n v="353000"/>
    <n v="350030"/>
    <x v="1080"/>
    <x v="0"/>
    <s v="fvv"/>
    <d v="2008-10-31T00:00:00"/>
    <m/>
    <n v="6.5"/>
    <n v="0"/>
    <n v="6.5"/>
    <x v="3880"/>
    <n v="84.906000000000006"/>
    <n v="82.71"/>
    <n v="0"/>
    <n v="0"/>
    <n v="1"/>
    <n v="0"/>
    <n v="0"/>
    <x v="0"/>
    <x v="0"/>
    <m/>
    <m/>
    <m/>
    <m/>
    <m/>
    <m/>
    <m/>
    <m/>
    <m/>
    <m/>
    <n v="84.943100000000001"/>
    <m/>
    <m/>
    <m/>
    <m/>
    <m/>
    <m/>
    <m/>
    <s v="694316,83"/>
    <s v="6086273,5"/>
    <n v="0"/>
    <n v="84.943100000000001"/>
    <n v="0"/>
  </r>
  <r>
    <n v="2035"/>
    <x v="963"/>
    <s v=""/>
    <x v="2148"/>
    <n v="2018"/>
    <n v="32555063"/>
    <x v="499"/>
    <x v="961"/>
    <x v="939"/>
    <n v="4850"/>
    <s v="Stubbekøbing"/>
    <n v="376"/>
    <n v="60"/>
    <x v="313"/>
    <m/>
    <s v="FJ"/>
    <s v="Fjernvarmeværk"/>
    <n v="353000"/>
    <n v="350030"/>
    <x v="69"/>
    <x v="0"/>
    <s v="fvv"/>
    <d v="2008-10-31T00:00:00"/>
    <m/>
    <n v="5.9"/>
    <n v="0"/>
    <n v="6.5"/>
    <x v="3180"/>
    <n v="0.30099999999999999"/>
    <n v="0.30099999999999999"/>
    <n v="0"/>
    <n v="0"/>
    <n v="1"/>
    <n v="0"/>
    <n v="0"/>
    <x v="0"/>
    <x v="0"/>
    <m/>
    <m/>
    <m/>
    <n v="0.30130800000000002"/>
    <m/>
    <m/>
    <m/>
    <m/>
    <m/>
    <m/>
    <m/>
    <m/>
    <m/>
    <m/>
    <m/>
    <m/>
    <m/>
    <m/>
    <s v="694316,83"/>
    <s v="6086273,5"/>
    <n v="0.30130800000000002"/>
    <n v="0"/>
    <n v="0"/>
  </r>
  <r>
    <n v="2036"/>
    <x v="964"/>
    <s v=""/>
    <x v="2149"/>
    <n v="2018"/>
    <n v="22703714"/>
    <x v="500"/>
    <x v="962"/>
    <x v="940"/>
    <n v="8400"/>
    <s v="Ebeltoft"/>
    <n v="706"/>
    <n v="198"/>
    <x v="314"/>
    <m/>
    <s v="FJ"/>
    <s v="Fjernvarmeværk"/>
    <n v="353000"/>
    <n v="350030"/>
    <x v="147"/>
    <x v="0"/>
    <s v="fvv"/>
    <d v="1990-01-01T00:00:00"/>
    <m/>
    <n v="8"/>
    <n v="0"/>
    <n v="10"/>
    <x v="3881"/>
    <n v="27.788399999999999"/>
    <n v="27.788399999999999"/>
    <n v="0"/>
    <n v="0"/>
    <n v="1"/>
    <n v="0"/>
    <n v="0"/>
    <x v="0"/>
    <x v="0"/>
    <m/>
    <m/>
    <m/>
    <m/>
    <m/>
    <m/>
    <m/>
    <m/>
    <m/>
    <m/>
    <n v="27.185200000000002"/>
    <m/>
    <m/>
    <m/>
    <m/>
    <m/>
    <m/>
    <m/>
    <s v="604657,34"/>
    <s v="6227900,23"/>
    <n v="0"/>
    <n v="27.185200000000002"/>
    <n v="0"/>
  </r>
  <r>
    <n v="2036"/>
    <x v="964"/>
    <s v=""/>
    <x v="2150"/>
    <n v="2018"/>
    <n v="22703714"/>
    <x v="500"/>
    <x v="962"/>
    <x v="940"/>
    <n v="8400"/>
    <s v="Ebeltoft"/>
    <n v="706"/>
    <n v="198"/>
    <x v="314"/>
    <m/>
    <s v="FJ"/>
    <s v="Fjernvarmeværk"/>
    <n v="353000"/>
    <n v="350030"/>
    <x v="140"/>
    <x v="0"/>
    <s v="fvv"/>
    <d v="1989-01-01T00:00:00"/>
    <m/>
    <n v="7.3"/>
    <n v="0"/>
    <n v="7.3"/>
    <x v="1819"/>
    <n v="8.2799999999999999E-2"/>
    <n v="8.2799999999999999E-2"/>
    <n v="0"/>
    <n v="0"/>
    <n v="1"/>
    <n v="0"/>
    <n v="0"/>
    <x v="0"/>
    <x v="0"/>
    <m/>
    <m/>
    <m/>
    <n v="0.10761"/>
    <m/>
    <m/>
    <m/>
    <m/>
    <m/>
    <m/>
    <m/>
    <m/>
    <m/>
    <m/>
    <m/>
    <m/>
    <m/>
    <m/>
    <s v="604657,34"/>
    <s v="6227900,23"/>
    <n v="0.10761"/>
    <n v="0"/>
    <n v="0"/>
  </r>
  <r>
    <n v="2036"/>
    <x v="964"/>
    <s v=""/>
    <x v="2151"/>
    <n v="2018"/>
    <n v="22703714"/>
    <x v="500"/>
    <x v="962"/>
    <x v="940"/>
    <n v="8400"/>
    <s v="Ebeltoft"/>
    <n v="706"/>
    <n v="198"/>
    <x v="314"/>
    <m/>
    <s v="FJ"/>
    <s v="Fjernvarmeværk"/>
    <n v="353000"/>
    <n v="350030"/>
    <x v="96"/>
    <x v="0"/>
    <s v="fvv"/>
    <d v="1995-01-01T00:00:00"/>
    <m/>
    <n v="5"/>
    <n v="0"/>
    <n v="6"/>
    <x v="3882"/>
    <n v="47.444400000000002"/>
    <n v="47.444400000000002"/>
    <n v="0"/>
    <n v="0"/>
    <n v="1"/>
    <n v="0"/>
    <n v="0"/>
    <x v="0"/>
    <x v="0"/>
    <m/>
    <m/>
    <m/>
    <m/>
    <m/>
    <m/>
    <m/>
    <m/>
    <m/>
    <m/>
    <n v="46.3155"/>
    <m/>
    <m/>
    <m/>
    <m/>
    <m/>
    <m/>
    <m/>
    <s v="604657,34"/>
    <s v="6227900,23"/>
    <n v="0"/>
    <n v="46.3155"/>
    <n v="0"/>
  </r>
  <r>
    <n v="2036"/>
    <x v="964"/>
    <s v=""/>
    <x v="2152"/>
    <n v="2018"/>
    <n v="22703714"/>
    <x v="500"/>
    <x v="962"/>
    <x v="940"/>
    <n v="8400"/>
    <s v="Ebeltoft"/>
    <n v="706"/>
    <n v="198"/>
    <x v="314"/>
    <m/>
    <s v="FJ"/>
    <s v="Fjernvarmeværk"/>
    <n v="353000"/>
    <n v="350030"/>
    <x v="107"/>
    <x v="0"/>
    <s v="fvv"/>
    <d v="2005-12-01T00:00:00"/>
    <m/>
    <n v="10"/>
    <n v="0"/>
    <n v="10"/>
    <x v="1819"/>
    <n v="0.09"/>
    <n v="0.09"/>
    <n v="0"/>
    <n v="0"/>
    <n v="1"/>
    <n v="0"/>
    <n v="0"/>
    <x v="0"/>
    <x v="0"/>
    <m/>
    <m/>
    <m/>
    <n v="0.10761"/>
    <m/>
    <m/>
    <m/>
    <m/>
    <m/>
    <m/>
    <m/>
    <m/>
    <m/>
    <m/>
    <m/>
    <m/>
    <m/>
    <m/>
    <s v="604657,34"/>
    <s v="6227900,23"/>
    <n v="0.10761"/>
    <n v="0"/>
    <n v="0"/>
  </r>
  <r>
    <n v="2036"/>
    <x v="964"/>
    <s v=""/>
    <x v="2153"/>
    <n v="2018"/>
    <n v="22703714"/>
    <x v="500"/>
    <x v="962"/>
    <x v="940"/>
    <n v="8400"/>
    <s v="Ebeltoft"/>
    <n v="706"/>
    <n v="198"/>
    <x v="314"/>
    <m/>
    <s v="FJ"/>
    <s v="Fjernvarmeværk"/>
    <n v="353000"/>
    <n v="350030"/>
    <x v="17"/>
    <x v="5"/>
    <s v="kvt"/>
    <d v="1999-01-01T00:00:00"/>
    <m/>
    <n v="0.31"/>
    <n v="0.24"/>
    <n v="0"/>
    <x v="229"/>
    <n v="0"/>
    <n v="0"/>
    <n v="0"/>
    <n v="0"/>
    <n v="1"/>
    <n v="0"/>
    <n v="0"/>
    <x v="0"/>
    <x v="0"/>
    <m/>
    <m/>
    <m/>
    <n v="3.5870000000000003E-3"/>
    <m/>
    <m/>
    <m/>
    <m/>
    <m/>
    <m/>
    <m/>
    <m/>
    <m/>
    <m/>
    <m/>
    <m/>
    <m/>
    <m/>
    <s v="604657,34"/>
    <s v="6227900,23"/>
    <n v="3.5870000000000003E-3"/>
    <n v="0"/>
    <n v="0"/>
  </r>
  <r>
    <n v="2036"/>
    <x v="964"/>
    <s v=""/>
    <x v="2154"/>
    <n v="2018"/>
    <n v="22703714"/>
    <x v="500"/>
    <x v="962"/>
    <x v="940"/>
    <n v="8400"/>
    <s v="Ebeltoft"/>
    <n v="706"/>
    <n v="198"/>
    <x v="314"/>
    <m/>
    <s v="FJ"/>
    <s v="Fjernvarmeværk"/>
    <n v="353000"/>
    <n v="350030"/>
    <x v="1081"/>
    <x v="0"/>
    <s v="fvv"/>
    <d v="2016-01-01T00:00:00"/>
    <m/>
    <n v="10"/>
    <n v="0"/>
    <n v="12.7"/>
    <x v="3883"/>
    <n v="137.5992"/>
    <n v="137.5992"/>
    <n v="0"/>
    <n v="0"/>
    <n v="1"/>
    <n v="0"/>
    <n v="0"/>
    <x v="0"/>
    <x v="0"/>
    <m/>
    <m/>
    <m/>
    <m/>
    <m/>
    <m/>
    <m/>
    <m/>
    <m/>
    <m/>
    <n v="126.8685"/>
    <m/>
    <m/>
    <m/>
    <m/>
    <m/>
    <m/>
    <m/>
    <s v="604657,34"/>
    <s v="6227900,23"/>
    <n v="0"/>
    <n v="126.8685"/>
    <n v="0"/>
  </r>
  <r>
    <n v="2036"/>
    <x v="965"/>
    <s v=""/>
    <x v="2155"/>
    <n v="2018"/>
    <n v="22703714"/>
    <x v="500"/>
    <x v="963"/>
    <x v="941"/>
    <n v="8400"/>
    <s v="Ebeltoft"/>
    <n v="706"/>
    <n v="198"/>
    <x v="314"/>
    <m/>
    <s v="ER"/>
    <s v="Erhvervsværk"/>
    <n v="471900"/>
    <n v="470000"/>
    <x v="912"/>
    <x v="6"/>
    <s v="pvp"/>
    <d v="2013-01-01T00:00:00"/>
    <m/>
    <n v="0.05"/>
    <n v="0"/>
    <n v="0.05"/>
    <x v="3884"/>
    <n v="0.20761199999999999"/>
    <n v="0.20761199999999999"/>
    <n v="0"/>
    <n v="0"/>
    <n v="1"/>
    <n v="0"/>
    <n v="0"/>
    <x v="0"/>
    <x v="0"/>
    <m/>
    <m/>
    <m/>
    <m/>
    <m/>
    <m/>
    <m/>
    <m/>
    <m/>
    <m/>
    <m/>
    <m/>
    <m/>
    <m/>
    <n v="0.20761000000000002"/>
    <m/>
    <m/>
    <m/>
    <s v="604264,96"/>
    <s v="6229177,82"/>
    <n v="0"/>
    <n v="0.20761000000000002"/>
    <n v="0"/>
  </r>
  <r>
    <n v="2037"/>
    <x v="966"/>
    <s v=""/>
    <x v="2156"/>
    <n v="2018"/>
    <n v="11135617"/>
    <x v="501"/>
    <x v="964"/>
    <x v="942"/>
    <n v="4930"/>
    <s v="Maribo"/>
    <n v="360"/>
    <n v="48"/>
    <x v="142"/>
    <m/>
    <s v="FJ"/>
    <s v="Fjernvarmeværk"/>
    <n v="353000"/>
    <n v="350030"/>
    <x v="1082"/>
    <x v="0"/>
    <s v="fvv"/>
    <d v="1982-01-01T00:00:00"/>
    <m/>
    <n v="12"/>
    <n v="0"/>
    <n v="12"/>
    <x v="3885"/>
    <n v="53.337600000000002"/>
    <n v="53.337600000000002"/>
    <n v="0"/>
    <n v="0"/>
    <n v="1"/>
    <n v="0"/>
    <n v="0"/>
    <x v="0"/>
    <x v="0"/>
    <m/>
    <m/>
    <m/>
    <m/>
    <m/>
    <m/>
    <m/>
    <m/>
    <m/>
    <m/>
    <m/>
    <m/>
    <n v="64.819999999999993"/>
    <m/>
    <m/>
    <m/>
    <m/>
    <m/>
    <s v="661453,2"/>
    <s v="6073157,92"/>
    <n v="0"/>
    <n v="64.819999999999993"/>
    <n v="0"/>
  </r>
  <r>
    <n v="2037"/>
    <x v="966"/>
    <s v=""/>
    <x v="2157"/>
    <n v="2018"/>
    <n v="11135617"/>
    <x v="501"/>
    <x v="964"/>
    <x v="942"/>
    <n v="4930"/>
    <s v="Maribo"/>
    <n v="360"/>
    <n v="48"/>
    <x v="142"/>
    <m/>
    <s v="FJ"/>
    <s v="Fjernvarmeværk"/>
    <n v="353000"/>
    <n v="350030"/>
    <x v="1083"/>
    <x v="0"/>
    <s v="fvv"/>
    <d v="1986-01-01T00:00:00"/>
    <m/>
    <n v="8"/>
    <n v="0"/>
    <n v="7"/>
    <x v="21"/>
    <n v="0"/>
    <n v="0"/>
    <n v="0"/>
    <n v="0"/>
    <n v="1"/>
    <n v="0"/>
    <n v="0"/>
    <x v="0"/>
    <x v="0"/>
    <m/>
    <m/>
    <m/>
    <m/>
    <m/>
    <m/>
    <m/>
    <m/>
    <m/>
    <m/>
    <m/>
    <m/>
    <n v="0"/>
    <m/>
    <m/>
    <m/>
    <m/>
    <m/>
    <s v="661453,2"/>
    <s v="6073157,92"/>
    <n v="0"/>
    <n v="0"/>
    <n v="0"/>
  </r>
  <r>
    <n v="2037"/>
    <x v="967"/>
    <s v=""/>
    <x v="2158"/>
    <n v="2018"/>
    <n v="11135617"/>
    <x v="501"/>
    <x v="965"/>
    <x v="943"/>
    <n v="4930"/>
    <s v="Maribo"/>
    <n v="360"/>
    <n v="48"/>
    <x v="142"/>
    <m/>
    <s v="FJ"/>
    <s v="Fjernvarmeværk"/>
    <n v="353000"/>
    <n v="350030"/>
    <x v="513"/>
    <x v="0"/>
    <s v="fvv"/>
    <d v="1964-01-01T00:00:00"/>
    <d v="2017-12-31T00:00:00"/>
    <n v="10"/>
    <n v="0"/>
    <n v="9.3000000000000007"/>
    <x v="21"/>
    <n v="0"/>
    <n v="0"/>
    <n v="0"/>
    <n v="0"/>
    <n v="1"/>
    <n v="0"/>
    <n v="0"/>
    <x v="0"/>
    <x v="0"/>
    <m/>
    <m/>
    <m/>
    <m/>
    <m/>
    <m/>
    <m/>
    <m/>
    <m/>
    <m/>
    <m/>
    <m/>
    <m/>
    <m/>
    <m/>
    <m/>
    <m/>
    <m/>
    <s v="661496,77"/>
    <s v="6072872,65"/>
    <n v="0"/>
    <n v="0"/>
    <n v="0"/>
  </r>
  <r>
    <n v="2037"/>
    <x v="1289"/>
    <s v=""/>
    <x v="2913"/>
    <n v="2018"/>
    <n v="11135617"/>
    <x v="501"/>
    <x v="91"/>
    <x v="1243"/>
    <n v="4930"/>
    <s v="Maribo"/>
    <n v="360"/>
    <n v="48"/>
    <x v="142"/>
    <m/>
    <s v="FJ"/>
    <s v="Fjernvarmeværk"/>
    <n v="353000"/>
    <n v="350030"/>
    <x v="1471"/>
    <x v="0"/>
    <s v="fvv"/>
    <d v="2018-02-03T00:00:00"/>
    <m/>
    <n v="8"/>
    <n v="0"/>
    <n v="9.5"/>
    <x v="3886"/>
    <n v="28.756799999999998"/>
    <n v="28.756799999999998"/>
    <n v="0"/>
    <n v="0"/>
    <n v="1"/>
    <n v="0"/>
    <n v="0"/>
    <x v="0"/>
    <x v="0"/>
    <m/>
    <m/>
    <m/>
    <m/>
    <m/>
    <m/>
    <m/>
    <m/>
    <m/>
    <m/>
    <n v="27.4908"/>
    <m/>
    <m/>
    <m/>
    <m/>
    <m/>
    <m/>
    <m/>
    <s v="661399,66"/>
    <s v="6073310,04"/>
    <n v="0"/>
    <n v="27.4908"/>
    <n v="0"/>
  </r>
  <r>
    <n v="2039"/>
    <x v="968"/>
    <s v=""/>
    <x v="2159"/>
    <n v="2018"/>
    <n v="60247412"/>
    <x v="502"/>
    <x v="966"/>
    <x v="944"/>
    <n v="8620"/>
    <s v="Kjellerup"/>
    <n v="740"/>
    <n v="244"/>
    <x v="315"/>
    <n v="1"/>
    <s v="FJ"/>
    <s v="Fjernvarmeværk"/>
    <n v="353000"/>
    <n v="350030"/>
    <x v="147"/>
    <x v="0"/>
    <s v="fvv"/>
    <d v="1987-07-01T00:00:00"/>
    <m/>
    <n v="7.5"/>
    <n v="0"/>
    <n v="7.5"/>
    <x v="3887"/>
    <n v="104.03568"/>
    <n v="104.03568"/>
    <n v="0"/>
    <n v="0"/>
    <n v="1"/>
    <n v="0"/>
    <n v="0"/>
    <x v="0"/>
    <x v="0"/>
    <m/>
    <m/>
    <m/>
    <n v="0"/>
    <m/>
    <m/>
    <m/>
    <m/>
    <m/>
    <m/>
    <n v="108.85184910000001"/>
    <m/>
    <m/>
    <n v="0"/>
    <m/>
    <m/>
    <m/>
    <m/>
    <s v="526743,59"/>
    <s v="6237593,34"/>
    <n v="0"/>
    <n v="108.85184910000001"/>
    <n v="0"/>
  </r>
  <r>
    <n v="2039"/>
    <x v="968"/>
    <s v=""/>
    <x v="2160"/>
    <n v="2018"/>
    <n v="60247412"/>
    <x v="502"/>
    <x v="966"/>
    <x v="944"/>
    <n v="8620"/>
    <s v="Kjellerup"/>
    <n v="740"/>
    <n v="244"/>
    <x v="315"/>
    <n v="1"/>
    <s v="FJ"/>
    <s v="Fjernvarmeværk"/>
    <n v="353000"/>
    <n v="350030"/>
    <x v="96"/>
    <x v="0"/>
    <s v="fvv"/>
    <d v="2004-07-01T00:00:00"/>
    <m/>
    <n v="4"/>
    <n v="0"/>
    <n v="4"/>
    <x v="3888"/>
    <n v="83.813687999999999"/>
    <n v="83.813400000000001"/>
    <n v="0"/>
    <n v="0"/>
    <n v="1"/>
    <n v="0"/>
    <n v="0"/>
    <x v="0"/>
    <x v="0"/>
    <m/>
    <m/>
    <m/>
    <n v="0"/>
    <m/>
    <m/>
    <m/>
    <m/>
    <m/>
    <m/>
    <n v="87.69346920000001"/>
    <m/>
    <m/>
    <n v="0"/>
    <m/>
    <m/>
    <m/>
    <m/>
    <s v="526743,59"/>
    <s v="6237593,34"/>
    <n v="0"/>
    <n v="87.69346920000001"/>
    <n v="0"/>
  </r>
  <r>
    <n v="2039"/>
    <x v="968"/>
    <s v=""/>
    <x v="2161"/>
    <n v="2018"/>
    <n v="60247412"/>
    <x v="502"/>
    <x v="966"/>
    <x v="944"/>
    <n v="8620"/>
    <s v="Kjellerup"/>
    <n v="740"/>
    <n v="244"/>
    <x v="315"/>
    <n v="1"/>
    <s v="FJ"/>
    <s v="Fjernvarmeværk"/>
    <n v="353000"/>
    <n v="350030"/>
    <x v="303"/>
    <x v="0"/>
    <s v="fvv"/>
    <d v="2005-06-01T00:00:00"/>
    <m/>
    <n v="10"/>
    <n v="0"/>
    <n v="10"/>
    <x v="3889"/>
    <n v="2.85"/>
    <n v="2.85"/>
    <n v="0"/>
    <n v="0"/>
    <n v="1"/>
    <n v="0"/>
    <n v="0"/>
    <x v="0"/>
    <x v="0"/>
    <m/>
    <m/>
    <m/>
    <m/>
    <m/>
    <m/>
    <n v="3.5591291999999997"/>
    <m/>
    <m/>
    <m/>
    <m/>
    <m/>
    <m/>
    <m/>
    <m/>
    <m/>
    <m/>
    <m/>
    <s v="526743,59"/>
    <s v="6237593,34"/>
    <n v="3.5591291999999997"/>
    <n v="0"/>
    <n v="0"/>
  </r>
  <r>
    <n v="2039"/>
    <x v="968"/>
    <s v=""/>
    <x v="2162"/>
    <n v="2018"/>
    <n v="60247412"/>
    <x v="502"/>
    <x v="966"/>
    <x v="944"/>
    <n v="8620"/>
    <s v="Kjellerup"/>
    <n v="740"/>
    <n v="244"/>
    <x v="315"/>
    <n v="1"/>
    <s v="FJ"/>
    <s v="Fjernvarmeværk"/>
    <n v="353000"/>
    <n v="350030"/>
    <x v="1084"/>
    <x v="0"/>
    <s v="fvv"/>
    <d v="1987-05-01T00:00:00"/>
    <m/>
    <n v="5.8"/>
    <n v="0"/>
    <n v="5.8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26743,59"/>
    <s v="6237593,34"/>
    <n v="0"/>
    <n v="0"/>
    <n v="0"/>
  </r>
  <r>
    <n v="2039"/>
    <x v="968"/>
    <s v=""/>
    <x v="2163"/>
    <n v="2018"/>
    <n v="60247412"/>
    <x v="502"/>
    <x v="966"/>
    <x v="944"/>
    <n v="8620"/>
    <s v="Kjellerup"/>
    <n v="740"/>
    <n v="244"/>
    <x v="315"/>
    <n v="1"/>
    <s v="FJ"/>
    <s v="Fjernvarmeværk"/>
    <n v="353000"/>
    <n v="350030"/>
    <x v="1085"/>
    <x v="5"/>
    <s v="kvt"/>
    <d v="2012-01-01T00:00:00"/>
    <m/>
    <n v="0.45"/>
    <n v="0.19"/>
    <n v="0"/>
    <x v="3890"/>
    <n v="0"/>
    <n v="0"/>
    <n v="0"/>
    <n v="0"/>
    <n v="1"/>
    <n v="0"/>
    <n v="0"/>
    <x v="0"/>
    <x v="0"/>
    <m/>
    <m/>
    <m/>
    <n v="1.7935E-5"/>
    <m/>
    <m/>
    <m/>
    <m/>
    <m/>
    <m/>
    <m/>
    <m/>
    <m/>
    <m/>
    <m/>
    <m/>
    <m/>
    <m/>
    <s v="526743,59"/>
    <s v="6237593,34"/>
    <n v="1.7935E-5"/>
    <n v="0"/>
    <n v="0"/>
  </r>
  <r>
    <n v="2039"/>
    <x v="969"/>
    <s v=""/>
    <x v="2164"/>
    <n v="2018"/>
    <n v="60247412"/>
    <x v="502"/>
    <x v="967"/>
    <x v="945"/>
    <n v="8620"/>
    <s v="Kjellerup"/>
    <n v="740"/>
    <n v="244"/>
    <x v="315"/>
    <m/>
    <s v="FJ"/>
    <s v="Fjernvarmeværk"/>
    <n v="353000"/>
    <n v="350030"/>
    <x v="1086"/>
    <x v="0"/>
    <s v="fvv"/>
    <d v="1976-07-01T00:00:00"/>
    <m/>
    <n v="4"/>
    <n v="0"/>
    <n v="4"/>
    <x v="3891"/>
    <n v="2.6499999999999999E-2"/>
    <n v="2.6499999999999999E-2"/>
    <n v="0"/>
    <n v="0"/>
    <n v="1"/>
    <n v="0"/>
    <n v="0"/>
    <x v="0"/>
    <x v="0"/>
    <m/>
    <m/>
    <m/>
    <m/>
    <m/>
    <m/>
    <n v="3.2986800000000004E-2"/>
    <m/>
    <m/>
    <m/>
    <m/>
    <m/>
    <m/>
    <m/>
    <m/>
    <m/>
    <m/>
    <m/>
    <s v="527907,14"/>
    <s v="6237400,75"/>
    <n v="3.2986800000000004E-2"/>
    <n v="0"/>
    <n v="0"/>
  </r>
  <r>
    <n v="2040"/>
    <x v="970"/>
    <s v=""/>
    <x v="2165"/>
    <n v="2018"/>
    <n v="31151899"/>
    <x v="503"/>
    <x v="968"/>
    <x v="946"/>
    <n v="4900"/>
    <s v="Nakskov"/>
    <n v="360"/>
    <n v="50"/>
    <x v="316"/>
    <m/>
    <s v="FJ"/>
    <s v="Fjernvarmeværk"/>
    <n v="353000"/>
    <n v="350030"/>
    <x v="1087"/>
    <x v="0"/>
    <s v="fvv"/>
    <d v="1966-08-01T00:00:00"/>
    <m/>
    <n v="20"/>
    <n v="0"/>
    <n v="19"/>
    <x v="3892"/>
    <n v="0.59760000000000002"/>
    <n v="0.59760000000000002"/>
    <n v="0"/>
    <n v="0"/>
    <n v="1"/>
    <n v="0"/>
    <n v="0"/>
    <x v="0"/>
    <x v="0"/>
    <m/>
    <m/>
    <m/>
    <n v="0.78913999999999995"/>
    <m/>
    <m/>
    <m/>
    <m/>
    <m/>
    <m/>
    <m/>
    <m/>
    <m/>
    <m/>
    <m/>
    <m/>
    <m/>
    <m/>
    <s v="637573,06"/>
    <s v="6078190,1"/>
    <n v="0.78913999999999995"/>
    <n v="0"/>
    <n v="0"/>
  </r>
  <r>
    <n v="2040"/>
    <x v="971"/>
    <s v=""/>
    <x v="2166"/>
    <n v="2018"/>
    <n v="31151899"/>
    <x v="503"/>
    <x v="969"/>
    <x v="947"/>
    <n v="4920"/>
    <s v="Søllested"/>
    <n v="360"/>
    <n v="45"/>
    <x v="317"/>
    <m/>
    <s v="FJ"/>
    <s v="Fjernvarmeværk"/>
    <n v="353000"/>
    <n v="350030"/>
    <x v="1088"/>
    <x v="0"/>
    <s v="fvv"/>
    <d v="2008-03-01T00:00:00"/>
    <m/>
    <n v="9.8000000000000007"/>
    <n v="0"/>
    <n v="9"/>
    <x v="3893"/>
    <n v="45.45"/>
    <n v="44.539200000000001"/>
    <n v="0"/>
    <n v="0"/>
    <n v="1"/>
    <n v="0"/>
    <n v="0"/>
    <x v="0"/>
    <x v="0"/>
    <m/>
    <m/>
    <m/>
    <m/>
    <m/>
    <m/>
    <m/>
    <m/>
    <m/>
    <n v="40.020000000000003"/>
    <m/>
    <m/>
    <m/>
    <m/>
    <m/>
    <m/>
    <m/>
    <m/>
    <s v="645597,8"/>
    <s v="6076136,59"/>
    <n v="0"/>
    <n v="40.020000000000003"/>
    <n v="0"/>
  </r>
  <r>
    <n v="2040"/>
    <x v="971"/>
    <s v=""/>
    <x v="2167"/>
    <n v="2018"/>
    <n v="31151899"/>
    <x v="503"/>
    <x v="969"/>
    <x v="947"/>
    <n v="4920"/>
    <s v="Søllested"/>
    <n v="360"/>
    <n v="45"/>
    <x v="317"/>
    <m/>
    <s v="FJ"/>
    <s v="Fjernvarmeværk"/>
    <n v="353000"/>
    <n v="350030"/>
    <x v="1089"/>
    <x v="3"/>
    <s v="fvv"/>
    <d v="2016-10-01T00:00:00"/>
    <m/>
    <n v="3.3"/>
    <n v="0"/>
    <n v="3.3"/>
    <x v="3894"/>
    <n v="10.054080000000001"/>
    <n v="10.054080000000001"/>
    <n v="0"/>
    <n v="0"/>
    <n v="1"/>
    <n v="0"/>
    <n v="0"/>
    <x v="0"/>
    <x v="0"/>
    <m/>
    <m/>
    <m/>
    <m/>
    <m/>
    <m/>
    <m/>
    <m/>
    <m/>
    <m/>
    <m/>
    <m/>
    <m/>
    <m/>
    <m/>
    <n v="10.054080000000001"/>
    <m/>
    <m/>
    <s v="645597,8"/>
    <s v="6076136,59"/>
    <n v="0"/>
    <n v="10.054080000000001"/>
    <n v="0"/>
  </r>
  <r>
    <n v="2040"/>
    <x v="972"/>
    <s v=""/>
    <x v="2168"/>
    <n v="2018"/>
    <n v="31151899"/>
    <x v="503"/>
    <x v="970"/>
    <x v="948"/>
    <n v="4900"/>
    <s v="Nakskov"/>
    <n v="360"/>
    <n v="50"/>
    <x v="316"/>
    <m/>
    <s v="FJ"/>
    <s v="Fjernvarmeværk"/>
    <n v="353000"/>
    <n v="350030"/>
    <x v="1090"/>
    <x v="0"/>
    <s v="fvv"/>
    <d v="2004-03-10T00:00:00"/>
    <m/>
    <n v="16"/>
    <n v="0"/>
    <n v="19"/>
    <x v="3895"/>
    <n v="152.34479999999999"/>
    <n v="149.29920000000001"/>
    <n v="0"/>
    <n v="0"/>
    <n v="1"/>
    <n v="0"/>
    <n v="0"/>
    <x v="0"/>
    <x v="0"/>
    <m/>
    <m/>
    <m/>
    <m/>
    <m/>
    <m/>
    <m/>
    <m/>
    <m/>
    <m/>
    <n v="142.07259999999999"/>
    <m/>
    <m/>
    <m/>
    <m/>
    <m/>
    <m/>
    <m/>
    <s v="636259"/>
    <s v="6077446"/>
    <n v="0"/>
    <n v="142.07259999999999"/>
    <n v="0"/>
  </r>
  <r>
    <n v="2040"/>
    <x v="973"/>
    <s v=""/>
    <x v="2169"/>
    <n v="2018"/>
    <n v="31151899"/>
    <x v="503"/>
    <x v="971"/>
    <x v="949"/>
    <n v="4900"/>
    <s v="Nakskov"/>
    <n v="360"/>
    <n v="50"/>
    <x v="316"/>
    <m/>
    <s v="FJ"/>
    <s v="Fjernvarmeværk"/>
    <n v="353000"/>
    <n v="350030"/>
    <x v="1091"/>
    <x v="0"/>
    <s v="fvv"/>
    <d v="2011-01-31T00:00:00"/>
    <m/>
    <n v="22"/>
    <n v="0"/>
    <n v="22"/>
    <x v="3896"/>
    <n v="359.52480000000003"/>
    <n v="359.21519999999998"/>
    <n v="0"/>
    <n v="0"/>
    <n v="1"/>
    <n v="0"/>
    <n v="0"/>
    <x v="0"/>
    <x v="0"/>
    <m/>
    <m/>
    <m/>
    <m/>
    <m/>
    <m/>
    <m/>
    <m/>
    <m/>
    <n v="386.83100000000002"/>
    <m/>
    <m/>
    <m/>
    <m/>
    <m/>
    <m/>
    <m/>
    <m/>
    <s v="639243,97"/>
    <s v="6077879,57"/>
    <n v="0"/>
    <n v="386.83100000000002"/>
    <n v="0"/>
  </r>
  <r>
    <n v="2041"/>
    <x v="974"/>
    <s v=""/>
    <x v="2170"/>
    <n v="2018"/>
    <n v="40893113"/>
    <x v="504"/>
    <x v="972"/>
    <x v="950"/>
    <n v="6880"/>
    <s v="Tarm"/>
    <n v="760"/>
    <n v="162"/>
    <x v="263"/>
    <m/>
    <s v="FJ"/>
    <s v="Fjernvarmeværk"/>
    <n v="353000"/>
    <n v="350030"/>
    <x v="1092"/>
    <x v="0"/>
    <s v="fvv"/>
    <d v="1979-01-01T00:00:00"/>
    <m/>
    <n v="7"/>
    <n v="0"/>
    <n v="7"/>
    <x v="3897"/>
    <n v="1.0800000000000001E-2"/>
    <n v="8.9999999999999993E-3"/>
    <n v="0"/>
    <n v="0"/>
    <n v="1"/>
    <n v="0"/>
    <n v="0"/>
    <x v="0"/>
    <x v="0"/>
    <m/>
    <m/>
    <m/>
    <n v="1.11197E-2"/>
    <m/>
    <m/>
    <m/>
    <m/>
    <m/>
    <m/>
    <m/>
    <m/>
    <m/>
    <m/>
    <m/>
    <m/>
    <m/>
    <m/>
    <s v="470244,54"/>
    <s v="6195634,88"/>
    <n v="1.11197E-2"/>
    <n v="0"/>
    <n v="0"/>
  </r>
  <r>
    <n v="2041"/>
    <x v="975"/>
    <s v=""/>
    <x v="2171"/>
    <n v="2018"/>
    <n v="40893113"/>
    <x v="504"/>
    <x v="973"/>
    <x v="951"/>
    <n v="6880"/>
    <s v="Tarm"/>
    <n v="760"/>
    <n v="162"/>
    <x v="263"/>
    <m/>
    <s v="FJ"/>
    <s v="Fjernvarmeværk"/>
    <n v="353000"/>
    <n v="350030"/>
    <x v="1093"/>
    <x v="0"/>
    <s v="fvv"/>
    <d v="1982-01-01T00:00:00"/>
    <m/>
    <n v="14.7"/>
    <n v="0"/>
    <n v="12.6"/>
    <x v="3898"/>
    <n v="12.621600000000001"/>
    <n v="12.0816"/>
    <n v="0"/>
    <n v="0"/>
    <n v="1"/>
    <n v="0"/>
    <n v="0"/>
    <x v="0"/>
    <x v="0"/>
    <m/>
    <m/>
    <m/>
    <m/>
    <m/>
    <m/>
    <m/>
    <m/>
    <m/>
    <m/>
    <m/>
    <m/>
    <n v="12.705"/>
    <m/>
    <m/>
    <m/>
    <m/>
    <m/>
    <s v="470356,36"/>
    <s v="6196263,77"/>
    <n v="0"/>
    <n v="12.705"/>
    <n v="0"/>
  </r>
  <r>
    <n v="2041"/>
    <x v="975"/>
    <s v=""/>
    <x v="2172"/>
    <n v="2018"/>
    <n v="40893113"/>
    <x v="504"/>
    <x v="973"/>
    <x v="951"/>
    <n v="6880"/>
    <s v="Tarm"/>
    <n v="760"/>
    <n v="162"/>
    <x v="263"/>
    <m/>
    <s v="FJ"/>
    <s v="Fjernvarmeværk"/>
    <n v="353000"/>
    <n v="350030"/>
    <x v="2"/>
    <x v="0"/>
    <s v="fvv"/>
    <d v="1992-01-01T00:00:00"/>
    <d v="2019-06-15T00:00:00"/>
    <n v="7.12"/>
    <n v="0"/>
    <n v="6.3"/>
    <x v="3899"/>
    <n v="1.0800000000000001E-2"/>
    <n v="3.5999999999999999E-3"/>
    <n v="0"/>
    <n v="0"/>
    <n v="1"/>
    <n v="0"/>
    <n v="0"/>
    <x v="0"/>
    <x v="0"/>
    <m/>
    <m/>
    <m/>
    <m/>
    <m/>
    <m/>
    <n v="1.33452E-2"/>
    <m/>
    <m/>
    <m/>
    <m/>
    <m/>
    <m/>
    <m/>
    <m/>
    <m/>
    <m/>
    <m/>
    <s v="470356,36"/>
    <s v="6196263,77"/>
    <n v="1.33452E-2"/>
    <n v="0"/>
    <n v="0"/>
  </r>
  <r>
    <n v="2041"/>
    <x v="975"/>
    <s v=""/>
    <x v="2173"/>
    <n v="2018"/>
    <n v="40893113"/>
    <x v="504"/>
    <x v="973"/>
    <x v="951"/>
    <n v="6880"/>
    <s v="Tarm"/>
    <n v="760"/>
    <n v="162"/>
    <x v="263"/>
    <m/>
    <s v="FJ"/>
    <s v="Fjernvarmeværk"/>
    <n v="353000"/>
    <n v="350030"/>
    <x v="1094"/>
    <x v="0"/>
    <s v="fvv"/>
    <d v="2003-02-01T00:00:00"/>
    <m/>
    <n v="10"/>
    <n v="0"/>
    <n v="10"/>
    <x v="3900"/>
    <n v="169.2972"/>
    <n v="167.89320000000001"/>
    <n v="0"/>
    <n v="0"/>
    <n v="1"/>
    <n v="0"/>
    <n v="0"/>
    <x v="0"/>
    <x v="0"/>
    <m/>
    <m/>
    <m/>
    <m/>
    <m/>
    <m/>
    <m/>
    <m/>
    <m/>
    <m/>
    <n v="158.8004"/>
    <m/>
    <m/>
    <m/>
    <m/>
    <m/>
    <m/>
    <m/>
    <s v="470356,36"/>
    <s v="6196263,77"/>
    <n v="0"/>
    <n v="158.8004"/>
    <n v="0"/>
  </r>
  <r>
    <n v="2041"/>
    <x v="975"/>
    <s v=""/>
    <x v="2174"/>
    <n v="2018"/>
    <n v="40893113"/>
    <x v="504"/>
    <x v="973"/>
    <x v="951"/>
    <n v="6880"/>
    <s v="Tarm"/>
    <n v="760"/>
    <n v="162"/>
    <x v="263"/>
    <m/>
    <s v="FJ"/>
    <s v="Fjernvarmeværk"/>
    <n v="353000"/>
    <n v="350030"/>
    <x v="1095"/>
    <x v="3"/>
    <s v="fvv"/>
    <d v="2013-04-01T00:00:00"/>
    <m/>
    <n v="13"/>
    <n v="0"/>
    <n v="13"/>
    <x v="3901"/>
    <n v="26.315999999999999"/>
    <n v="26.132400000000001"/>
    <n v="0"/>
    <n v="0"/>
    <n v="1"/>
    <n v="0"/>
    <n v="0"/>
    <x v="0"/>
    <x v="0"/>
    <m/>
    <m/>
    <m/>
    <m/>
    <m/>
    <m/>
    <m/>
    <m/>
    <m/>
    <m/>
    <m/>
    <m/>
    <m/>
    <m/>
    <m/>
    <n v="28.504799999999999"/>
    <m/>
    <m/>
    <s v="470356,36"/>
    <s v="6196263,77"/>
    <n v="0"/>
    <n v="28.504799999999999"/>
    <n v="0"/>
  </r>
  <r>
    <n v="2042"/>
    <x v="976"/>
    <s v=""/>
    <x v="2175"/>
    <n v="2018"/>
    <n v="29977089"/>
    <x v="505"/>
    <x v="974"/>
    <x v="952"/>
    <n v="7441"/>
    <s v="Bording"/>
    <n v="756"/>
    <m/>
    <x v="18"/>
    <m/>
    <s v="LO"/>
    <s v="Lokalt værk"/>
    <n v="351100"/>
    <n v="350010"/>
    <x v="1096"/>
    <x v="1"/>
    <s v="kvt"/>
    <d v="2007-08-15T00:00:00"/>
    <m/>
    <n v="32.97"/>
    <n v="12.04"/>
    <n v="0"/>
    <x v="21"/>
    <n v="0"/>
    <n v="0"/>
    <n v="0"/>
    <n v="0"/>
    <n v="1"/>
    <n v="0"/>
    <n v="0"/>
    <x v="0"/>
    <x v="0"/>
    <m/>
    <m/>
    <m/>
    <m/>
    <m/>
    <m/>
    <m/>
    <m/>
    <m/>
    <m/>
    <m/>
    <m/>
    <m/>
    <n v="0"/>
    <m/>
    <m/>
    <m/>
    <m/>
    <s v="511981,3"/>
    <s v="6224111,56"/>
    <n v="0"/>
    <n v="0"/>
    <n v="0"/>
  </r>
  <r>
    <n v="2042"/>
    <x v="976"/>
    <s v=""/>
    <x v="2176"/>
    <n v="2018"/>
    <n v="29977089"/>
    <x v="505"/>
    <x v="974"/>
    <x v="952"/>
    <n v="7441"/>
    <s v="Bording"/>
    <n v="756"/>
    <m/>
    <x v="18"/>
    <m/>
    <s v="LO"/>
    <s v="Lokalt værk"/>
    <n v="351100"/>
    <n v="350010"/>
    <x v="17"/>
    <x v="5"/>
    <s v="kvt"/>
    <d v="2007-11-02T00:00:00"/>
    <m/>
    <n v="0.01"/>
    <n v="0.01"/>
    <n v="0"/>
    <x v="21"/>
    <n v="0"/>
    <n v="0"/>
    <n v="0"/>
    <n v="0"/>
    <n v="1"/>
    <n v="0"/>
    <n v="0"/>
    <x v="0"/>
    <x v="0"/>
    <m/>
    <m/>
    <m/>
    <m/>
    <m/>
    <m/>
    <m/>
    <m/>
    <m/>
    <m/>
    <m/>
    <m/>
    <m/>
    <m/>
    <m/>
    <m/>
    <m/>
    <m/>
    <s v="511981,3"/>
    <s v="6224111,56"/>
    <n v="0"/>
    <n v="0"/>
    <n v="0"/>
  </r>
  <r>
    <n v="2042"/>
    <x v="976"/>
    <s v=""/>
    <x v="2177"/>
    <n v="2018"/>
    <n v="29977089"/>
    <x v="505"/>
    <x v="974"/>
    <x v="952"/>
    <n v="7441"/>
    <s v="Bording"/>
    <n v="756"/>
    <m/>
    <x v="18"/>
    <m/>
    <s v="LO"/>
    <s v="Lokalt værk"/>
    <n v="351100"/>
    <n v="350010"/>
    <x v="1097"/>
    <x v="1"/>
    <s v="kvt"/>
    <d v="2008-10-01T00:00:00"/>
    <m/>
    <n v="18.84"/>
    <n v="6.88"/>
    <n v="0"/>
    <x v="21"/>
    <n v="0"/>
    <n v="0"/>
    <n v="0"/>
    <n v="0"/>
    <n v="1"/>
    <n v="0"/>
    <n v="0"/>
    <x v="0"/>
    <x v="0"/>
    <m/>
    <m/>
    <m/>
    <m/>
    <m/>
    <m/>
    <m/>
    <m/>
    <m/>
    <m/>
    <m/>
    <m/>
    <m/>
    <n v="0"/>
    <m/>
    <m/>
    <m/>
    <m/>
    <s v="511981,3"/>
    <s v="6224111,56"/>
    <n v="0"/>
    <n v="0"/>
    <n v="0"/>
  </r>
  <r>
    <n v="2042"/>
    <x v="976"/>
    <s v=""/>
    <x v="2178"/>
    <n v="2018"/>
    <n v="29977089"/>
    <x v="505"/>
    <x v="974"/>
    <x v="952"/>
    <n v="7441"/>
    <s v="Bording"/>
    <n v="756"/>
    <m/>
    <x v="18"/>
    <m/>
    <s v="LO"/>
    <s v="Lokalt værk"/>
    <n v="351100"/>
    <n v="350010"/>
    <x v="1098"/>
    <x v="1"/>
    <s v="kvt"/>
    <d v="2008-10-10T00:00:00"/>
    <m/>
    <n v="9.42"/>
    <n v="3.44"/>
    <n v="0"/>
    <x v="21"/>
    <n v="0"/>
    <n v="0"/>
    <n v="0"/>
    <n v="0"/>
    <n v="1"/>
    <n v="0"/>
    <n v="0"/>
    <x v="0"/>
    <x v="0"/>
    <m/>
    <m/>
    <m/>
    <m/>
    <m/>
    <m/>
    <m/>
    <m/>
    <m/>
    <m/>
    <m/>
    <m/>
    <m/>
    <n v="0"/>
    <m/>
    <m/>
    <m/>
    <m/>
    <s v="511981,3"/>
    <s v="6224111,56"/>
    <n v="0"/>
    <n v="0"/>
    <n v="0"/>
  </r>
  <r>
    <n v="2042"/>
    <x v="976"/>
    <s v=""/>
    <x v="2179"/>
    <n v="2018"/>
    <n v="29977089"/>
    <x v="505"/>
    <x v="974"/>
    <x v="952"/>
    <n v="7441"/>
    <s v="Bording"/>
    <n v="756"/>
    <m/>
    <x v="18"/>
    <m/>
    <s v="LO"/>
    <s v="Lokalt værk"/>
    <n v="351100"/>
    <n v="350010"/>
    <x v="1099"/>
    <x v="1"/>
    <s v="kvt"/>
    <d v="2008-11-10T00:00:00"/>
    <m/>
    <n v="9.42"/>
    <n v="3.44"/>
    <n v="0"/>
    <x v="21"/>
    <n v="0"/>
    <n v="0"/>
    <n v="0"/>
    <n v="0"/>
    <n v="1"/>
    <n v="0"/>
    <n v="0"/>
    <x v="0"/>
    <x v="0"/>
    <m/>
    <m/>
    <m/>
    <m/>
    <m/>
    <m/>
    <m/>
    <m/>
    <m/>
    <m/>
    <m/>
    <m/>
    <m/>
    <m/>
    <m/>
    <m/>
    <m/>
    <m/>
    <s v="511981,3"/>
    <s v="6224111,56"/>
    <n v="0"/>
    <n v="0"/>
    <n v="0"/>
  </r>
  <r>
    <n v="2043"/>
    <x v="977"/>
    <s v=""/>
    <x v="2180"/>
    <n v="2018"/>
    <n v="61877215"/>
    <x v="506"/>
    <x v="975"/>
    <x v="953"/>
    <n v="5610"/>
    <s v="Assens"/>
    <n v="420"/>
    <n v="71"/>
    <x v="304"/>
    <m/>
    <s v="DC"/>
    <s v="Decentralt værk"/>
    <n v="353000"/>
    <n v="350030"/>
    <x v="1100"/>
    <x v="0"/>
    <s v="fvv"/>
    <d v="1984-02-01T00:00:00"/>
    <m/>
    <n v="20.8"/>
    <n v="0"/>
    <n v="18.899999999999999"/>
    <x v="3902"/>
    <n v="23.302944"/>
    <n v="23.302944"/>
    <n v="0"/>
    <n v="0"/>
    <n v="1"/>
    <n v="0"/>
    <n v="0"/>
    <x v="0"/>
    <x v="0"/>
    <m/>
    <m/>
    <m/>
    <m/>
    <m/>
    <m/>
    <m/>
    <m/>
    <m/>
    <m/>
    <n v="0.23272999999999999"/>
    <m/>
    <n v="24.584150000000001"/>
    <m/>
    <m/>
    <m/>
    <m/>
    <m/>
    <s v="557847,08"/>
    <s v="6123774,43"/>
    <n v="0"/>
    <n v="24.816880000000001"/>
    <n v="0"/>
  </r>
  <r>
    <n v="2043"/>
    <x v="977"/>
    <s v=""/>
    <x v="2181"/>
    <n v="2018"/>
    <n v="61877215"/>
    <x v="506"/>
    <x v="975"/>
    <x v="953"/>
    <n v="5610"/>
    <s v="Assens"/>
    <n v="420"/>
    <n v="71"/>
    <x v="304"/>
    <m/>
    <s v="DC"/>
    <s v="Decentralt værk"/>
    <n v="353000"/>
    <n v="350030"/>
    <x v="1101"/>
    <x v="8"/>
    <s v="kvt"/>
    <d v="1999-03-23T00:00:00"/>
    <m/>
    <n v="17.2"/>
    <n v="4.7"/>
    <n v="13.8"/>
    <x v="3903"/>
    <n v="306.83786400000002"/>
    <n v="299.03003999999999"/>
    <n v="95.779079999999993"/>
    <n v="95.588027999999994"/>
    <n v="0.38379045549670038"/>
    <n v="0.61620954450329957"/>
    <n v="0"/>
    <x v="0"/>
    <x v="0"/>
    <m/>
    <m/>
    <m/>
    <n v="0.301176"/>
    <m/>
    <m/>
    <m/>
    <m/>
    <m/>
    <m/>
    <n v="399.44542999999999"/>
    <m/>
    <m/>
    <m/>
    <m/>
    <m/>
    <m/>
    <m/>
    <s v="557847,08"/>
    <s v="6123774,43"/>
    <n v="0.301176"/>
    <n v="399.44542999999999"/>
    <n v="0"/>
  </r>
  <r>
    <n v="2043"/>
    <x v="978"/>
    <s v=""/>
    <x v="2182"/>
    <n v="2018"/>
    <n v="61877215"/>
    <x v="506"/>
    <x v="976"/>
    <x v="954"/>
    <n v="5610"/>
    <s v="Assens"/>
    <n v="420"/>
    <n v="71"/>
    <x v="304"/>
    <m/>
    <s v="FJ"/>
    <s v="Fjernvarmeværk"/>
    <n v="353000"/>
    <n v="350030"/>
    <x v="1102"/>
    <x v="0"/>
    <s v="fvv"/>
    <d v="1961-01-01T00:00:00"/>
    <m/>
    <n v="5.4"/>
    <n v="0"/>
    <n v="4.9000000000000004"/>
    <x v="3904"/>
    <n v="2.16E-3"/>
    <n v="2.16E-3"/>
    <n v="0"/>
    <n v="0"/>
    <n v="1"/>
    <n v="0"/>
    <n v="0"/>
    <x v="0"/>
    <x v="0"/>
    <m/>
    <m/>
    <m/>
    <n v="5.47E-3"/>
    <m/>
    <m/>
    <m/>
    <m/>
    <m/>
    <m/>
    <m/>
    <m/>
    <m/>
    <m/>
    <m/>
    <m/>
    <m/>
    <m/>
    <s v="557353,43"/>
    <s v="6125179,93"/>
    <n v="5.47E-3"/>
    <n v="0"/>
    <n v="0"/>
  </r>
  <r>
    <n v="2047"/>
    <x v="979"/>
    <s v=""/>
    <x v="2183"/>
    <n v="2018"/>
    <n v="32662498"/>
    <x v="507"/>
    <x v="977"/>
    <x v="955"/>
    <n v="6715"/>
    <s v="Esbjerg N"/>
    <n v="561"/>
    <n v="126"/>
    <x v="284"/>
    <m/>
    <s v="FJ"/>
    <s v="Fjernvarmeværk"/>
    <n v="353000"/>
    <n v="350030"/>
    <x v="1103"/>
    <x v="0"/>
    <s v="fvv"/>
    <d v="1988-01-01T00:00:00"/>
    <m/>
    <n v="1.45"/>
    <n v="0"/>
    <n v="1.25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471096,11"/>
    <s v="6154768,5"/>
    <n v="0"/>
    <n v="0"/>
    <n v="0"/>
  </r>
  <r>
    <n v="2047"/>
    <x v="980"/>
    <s v=""/>
    <x v="2184"/>
    <n v="2018"/>
    <n v="32662498"/>
    <x v="507"/>
    <x v="978"/>
    <x v="956"/>
    <n v="6705"/>
    <s v="Esbjerg Ø"/>
    <n v="561"/>
    <n v="126"/>
    <x v="284"/>
    <n v="1"/>
    <s v="FJ"/>
    <s v="Fjernvarmeværk"/>
    <n v="353000"/>
    <n v="350030"/>
    <x v="16"/>
    <x v="0"/>
    <s v="fvv"/>
    <d v="1969-01-01T00:00:00"/>
    <d v="2019-05-01T00:00:00"/>
    <n v="16"/>
    <n v="0"/>
    <n v="13.6"/>
    <x v="3905"/>
    <n v="3.5449999999999999"/>
    <n v="3.5449999999999999"/>
    <n v="0"/>
    <n v="0"/>
    <n v="1"/>
    <n v="0"/>
    <n v="0"/>
    <x v="0"/>
    <x v="0"/>
    <m/>
    <m/>
    <m/>
    <n v="0"/>
    <m/>
    <m/>
    <m/>
    <m/>
    <m/>
    <m/>
    <m/>
    <m/>
    <m/>
    <n v="4.1708800000000004"/>
    <m/>
    <m/>
    <m/>
    <m/>
    <s v="468199,4"/>
    <s v="6149170,06"/>
    <n v="0"/>
    <n v="4.1708800000000004"/>
    <n v="0"/>
  </r>
  <r>
    <n v="2047"/>
    <x v="980"/>
    <s v=""/>
    <x v="2185"/>
    <n v="2018"/>
    <n v="32662498"/>
    <x v="507"/>
    <x v="978"/>
    <x v="956"/>
    <n v="6705"/>
    <s v="Esbjerg Ø"/>
    <n v="561"/>
    <n v="126"/>
    <x v="284"/>
    <n v="1"/>
    <s v="FJ"/>
    <s v="Fjernvarmeværk"/>
    <n v="353000"/>
    <n v="350030"/>
    <x v="76"/>
    <x v="0"/>
    <s v="fvv"/>
    <d v="1970-01-01T00:00:00"/>
    <d v="2019-05-01T00:00:00"/>
    <n v="24"/>
    <n v="0"/>
    <n v="20.399999999999999"/>
    <x v="3905"/>
    <n v="3.5449999999999999"/>
    <n v="3.5449999999999999"/>
    <n v="0"/>
    <n v="0"/>
    <n v="1"/>
    <n v="0"/>
    <n v="0"/>
    <x v="0"/>
    <x v="0"/>
    <m/>
    <m/>
    <m/>
    <n v="0"/>
    <m/>
    <m/>
    <m/>
    <m/>
    <m/>
    <m/>
    <m/>
    <m/>
    <m/>
    <n v="4.1708800000000004"/>
    <m/>
    <m/>
    <m/>
    <m/>
    <s v="468199,4"/>
    <s v="6149170,06"/>
    <n v="0"/>
    <n v="4.1708800000000004"/>
    <n v="0"/>
  </r>
  <r>
    <n v="2047"/>
    <x v="981"/>
    <s v=""/>
    <x v="2186"/>
    <n v="2018"/>
    <n v="32662498"/>
    <x v="507"/>
    <x v="979"/>
    <x v="957"/>
    <n v="6715"/>
    <s v="Esbjerg N"/>
    <n v="561"/>
    <n v="126"/>
    <x v="284"/>
    <m/>
    <s v="FJ"/>
    <s v="Fjernvarmeværk"/>
    <n v="353000"/>
    <n v="350030"/>
    <x v="296"/>
    <x v="0"/>
    <s v="fvv"/>
    <d v="1964-01-01T00:00:00"/>
    <m/>
    <n v="10.199999999999999"/>
    <n v="0"/>
    <n v="9.3000000000000007"/>
    <x v="3906"/>
    <n v="0.21"/>
    <n v="0.21"/>
    <n v="0"/>
    <n v="0"/>
    <n v="1"/>
    <n v="0"/>
    <n v="0"/>
    <x v="0"/>
    <x v="0"/>
    <m/>
    <m/>
    <m/>
    <n v="0.24678559999999999"/>
    <m/>
    <m/>
    <m/>
    <m/>
    <m/>
    <m/>
    <m/>
    <m/>
    <m/>
    <n v="0"/>
    <m/>
    <m/>
    <m/>
    <m/>
    <s v="465495,89"/>
    <s v="6153686,44"/>
    <n v="0.24678559999999999"/>
    <n v="0"/>
    <n v="0"/>
  </r>
  <r>
    <n v="2047"/>
    <x v="982"/>
    <s v=""/>
    <x v="2187"/>
    <n v="2018"/>
    <n v="32662498"/>
    <x v="507"/>
    <x v="980"/>
    <x v="958"/>
    <n v="6710"/>
    <s v="Esbjerg V"/>
    <n v="561"/>
    <n v="126"/>
    <x v="284"/>
    <m/>
    <s v="FJ"/>
    <s v="Fjernvarmeværk"/>
    <n v="353000"/>
    <n v="350030"/>
    <x v="13"/>
    <x v="0"/>
    <s v="fvv"/>
    <d v="1972-01-01T00:00:00"/>
    <m/>
    <n v="7.8"/>
    <n v="0"/>
    <n v="6.6"/>
    <x v="3907"/>
    <n v="3.7999999999999999E-2"/>
    <n v="3.7999999999999999E-2"/>
    <n v="0"/>
    <n v="0"/>
    <n v="1"/>
    <n v="0"/>
    <n v="0"/>
    <x v="0"/>
    <x v="0"/>
    <m/>
    <m/>
    <m/>
    <n v="4.4478799999999999E-2"/>
    <m/>
    <m/>
    <m/>
    <m/>
    <m/>
    <m/>
    <m/>
    <m/>
    <m/>
    <n v="0"/>
    <m/>
    <m/>
    <m/>
    <m/>
    <s v="459526,42"/>
    <s v="6153445,62"/>
    <n v="4.4478799999999999E-2"/>
    <n v="0"/>
    <n v="0"/>
  </r>
  <r>
    <n v="2047"/>
    <x v="982"/>
    <s v=""/>
    <x v="2188"/>
    <n v="2018"/>
    <n v="32662498"/>
    <x v="507"/>
    <x v="980"/>
    <x v="958"/>
    <n v="6710"/>
    <s v="Esbjerg V"/>
    <n v="561"/>
    <n v="126"/>
    <x v="284"/>
    <m/>
    <s v="FJ"/>
    <s v="Fjernvarmeværk"/>
    <n v="353000"/>
    <n v="350030"/>
    <x v="16"/>
    <x v="0"/>
    <s v="fvv"/>
    <d v="1973-01-01T00:00:00"/>
    <m/>
    <n v="11.6"/>
    <n v="0"/>
    <n v="10.1"/>
    <x v="3907"/>
    <n v="3.7999999999999999E-2"/>
    <n v="3.7999999999999999E-2"/>
    <n v="0"/>
    <n v="0"/>
    <n v="1"/>
    <n v="0"/>
    <n v="0"/>
    <x v="0"/>
    <x v="0"/>
    <m/>
    <m/>
    <m/>
    <n v="4.4478799999999999E-2"/>
    <m/>
    <m/>
    <m/>
    <m/>
    <m/>
    <m/>
    <m/>
    <m/>
    <m/>
    <n v="0"/>
    <m/>
    <m/>
    <m/>
    <m/>
    <s v="459526,42"/>
    <s v="6153445,62"/>
    <n v="4.4478799999999999E-2"/>
    <n v="0"/>
    <n v="0"/>
  </r>
  <r>
    <n v="2047"/>
    <x v="983"/>
    <s v=""/>
    <x v="2189"/>
    <n v="2018"/>
    <n v="32662498"/>
    <x v="507"/>
    <x v="981"/>
    <x v="959"/>
    <n v="6715"/>
    <s v="Esbjerg N"/>
    <n v="561"/>
    <n v="126"/>
    <x v="284"/>
    <n v="1"/>
    <s v="FJ"/>
    <s v="Fjernvarmeværk"/>
    <n v="353000"/>
    <n v="350030"/>
    <x v="13"/>
    <x v="0"/>
    <s v="fvv"/>
    <d v="1972-01-01T00:00:00"/>
    <m/>
    <n v="12.76"/>
    <n v="0"/>
    <n v="10.85"/>
    <x v="3908"/>
    <n v="2.1280000000000001"/>
    <n v="2.1280000000000001"/>
    <n v="0"/>
    <n v="0"/>
    <n v="1"/>
    <n v="0"/>
    <n v="0"/>
    <x v="0"/>
    <x v="0"/>
    <m/>
    <m/>
    <m/>
    <n v="0"/>
    <m/>
    <m/>
    <n v="0.1062864"/>
    <m/>
    <m/>
    <m/>
    <m/>
    <m/>
    <m/>
    <n v="2.39757"/>
    <m/>
    <m/>
    <m/>
    <m/>
    <s v="465663,04"/>
    <s v="6150735,02"/>
    <n v="0.1062864"/>
    <n v="2.39757"/>
    <n v="0"/>
  </r>
  <r>
    <n v="2047"/>
    <x v="983"/>
    <s v=""/>
    <x v="2190"/>
    <n v="2018"/>
    <n v="32662498"/>
    <x v="507"/>
    <x v="981"/>
    <x v="959"/>
    <n v="6715"/>
    <s v="Esbjerg N"/>
    <n v="561"/>
    <n v="126"/>
    <x v="284"/>
    <n v="1"/>
    <s v="FJ"/>
    <s v="Fjernvarmeværk"/>
    <n v="353000"/>
    <n v="350030"/>
    <x v="16"/>
    <x v="0"/>
    <s v="fvv"/>
    <d v="1984-01-01T00:00:00"/>
    <m/>
    <n v="14.67"/>
    <n v="0"/>
    <n v="12.47"/>
    <x v="3909"/>
    <n v="2.0379999999999998"/>
    <n v="2.0379999999999998"/>
    <n v="0"/>
    <n v="0"/>
    <n v="1"/>
    <n v="0"/>
    <n v="0"/>
    <x v="0"/>
    <x v="0"/>
    <m/>
    <m/>
    <m/>
    <n v="0"/>
    <m/>
    <m/>
    <m/>
    <m/>
    <m/>
    <m/>
    <m/>
    <m/>
    <m/>
    <n v="2.39757"/>
    <m/>
    <m/>
    <m/>
    <m/>
    <s v="465663,04"/>
    <s v="6150735,02"/>
    <n v="0"/>
    <n v="2.39757"/>
    <n v="0"/>
  </r>
  <r>
    <n v="2047"/>
    <x v="984"/>
    <s v=""/>
    <x v="2191"/>
    <n v="2018"/>
    <n v="32662498"/>
    <x v="507"/>
    <x v="982"/>
    <x v="960"/>
    <n v="6710"/>
    <s v="Esbjerg V"/>
    <n v="561"/>
    <n v="126"/>
    <x v="284"/>
    <n v="1"/>
    <s v="FJ"/>
    <s v="Fjernvarmeværk"/>
    <n v="353000"/>
    <n v="350030"/>
    <x v="13"/>
    <x v="0"/>
    <s v="fvv"/>
    <d v="1965-01-01T00:00:00"/>
    <m/>
    <n v="8.73"/>
    <n v="0"/>
    <n v="7.42"/>
    <x v="3910"/>
    <n v="1.1160000000000001"/>
    <n v="1.1160000000000001"/>
    <n v="0"/>
    <n v="0"/>
    <n v="1"/>
    <n v="0"/>
    <n v="0"/>
    <x v="0"/>
    <x v="0"/>
    <m/>
    <m/>
    <m/>
    <n v="3.5870000000000003E-3"/>
    <m/>
    <m/>
    <m/>
    <m/>
    <m/>
    <m/>
    <m/>
    <m/>
    <m/>
    <n v="1.31026"/>
    <m/>
    <m/>
    <m/>
    <m/>
    <s v="462657,73"/>
    <s v="6150852,34"/>
    <n v="3.5870000000000003E-3"/>
    <n v="1.31026"/>
    <n v="0"/>
  </r>
  <r>
    <n v="2047"/>
    <x v="984"/>
    <s v=""/>
    <x v="2192"/>
    <n v="2018"/>
    <n v="32662498"/>
    <x v="507"/>
    <x v="982"/>
    <x v="960"/>
    <n v="6710"/>
    <s v="Esbjerg V"/>
    <n v="561"/>
    <n v="126"/>
    <x v="284"/>
    <n v="1"/>
    <s v="FJ"/>
    <s v="Fjernvarmeværk"/>
    <n v="353000"/>
    <n v="350030"/>
    <x v="16"/>
    <x v="0"/>
    <s v="fvv"/>
    <d v="1966-01-01T00:00:00"/>
    <m/>
    <n v="8.4600000000000009"/>
    <n v="0"/>
    <n v="7.19"/>
    <x v="3910"/>
    <n v="1.1160000000000001"/>
    <n v="1.1160000000000001"/>
    <n v="0"/>
    <n v="0"/>
    <n v="1"/>
    <n v="0"/>
    <n v="0"/>
    <x v="0"/>
    <x v="0"/>
    <m/>
    <m/>
    <m/>
    <n v="3.5870000000000003E-3"/>
    <m/>
    <m/>
    <m/>
    <m/>
    <m/>
    <m/>
    <m/>
    <m/>
    <m/>
    <n v="1.31026"/>
    <m/>
    <m/>
    <m/>
    <m/>
    <s v="462657,73"/>
    <s v="6150852,34"/>
    <n v="3.5870000000000003E-3"/>
    <n v="1.31026"/>
    <n v="0"/>
  </r>
  <r>
    <n v="2047"/>
    <x v="984"/>
    <s v=""/>
    <x v="2193"/>
    <n v="2018"/>
    <n v="32662498"/>
    <x v="507"/>
    <x v="982"/>
    <x v="960"/>
    <n v="6710"/>
    <s v="Esbjerg V"/>
    <n v="561"/>
    <n v="126"/>
    <x v="284"/>
    <n v="1"/>
    <s v="FJ"/>
    <s v="Fjernvarmeværk"/>
    <n v="353000"/>
    <n v="350030"/>
    <x v="76"/>
    <x v="0"/>
    <s v="fvv"/>
    <d v="1970-01-01T00:00:00"/>
    <m/>
    <n v="6.26"/>
    <n v="0"/>
    <n v="5.32"/>
    <x v="3910"/>
    <n v="1.1160000000000001"/>
    <n v="1.1160000000000001"/>
    <n v="0"/>
    <n v="0"/>
    <n v="1"/>
    <n v="0"/>
    <n v="0"/>
    <x v="0"/>
    <x v="0"/>
    <m/>
    <m/>
    <m/>
    <n v="3.5870000000000003E-3"/>
    <m/>
    <m/>
    <m/>
    <m/>
    <m/>
    <m/>
    <m/>
    <m/>
    <m/>
    <n v="1.31026"/>
    <m/>
    <m/>
    <m/>
    <m/>
    <s v="462657,73"/>
    <s v="6150852,34"/>
    <n v="3.5870000000000003E-3"/>
    <n v="1.31026"/>
    <n v="0"/>
  </r>
  <r>
    <n v="2047"/>
    <x v="984"/>
    <s v=""/>
    <x v="2194"/>
    <n v="2018"/>
    <n v="32662498"/>
    <x v="507"/>
    <x v="982"/>
    <x v="960"/>
    <n v="6710"/>
    <s v="Esbjerg V"/>
    <n v="561"/>
    <n v="126"/>
    <x v="284"/>
    <n v="1"/>
    <s v="FJ"/>
    <s v="Fjernvarmeværk"/>
    <n v="353000"/>
    <n v="350030"/>
    <x v="4"/>
    <x v="0"/>
    <s v="fvv"/>
    <d v="1970-01-01T00:00:00"/>
    <m/>
    <n v="18.88"/>
    <n v="0"/>
    <n v="16.05"/>
    <x v="3910"/>
    <n v="1.1160000000000001"/>
    <n v="1.1160000000000001"/>
    <n v="0"/>
    <n v="0"/>
    <n v="1"/>
    <n v="0"/>
    <n v="0"/>
    <x v="0"/>
    <x v="0"/>
    <m/>
    <m/>
    <m/>
    <n v="3.5870000000000003E-3"/>
    <m/>
    <m/>
    <m/>
    <m/>
    <m/>
    <m/>
    <m/>
    <m/>
    <m/>
    <n v="1.31026"/>
    <m/>
    <m/>
    <m/>
    <m/>
    <s v="462657,73"/>
    <s v="6150852,34"/>
    <n v="3.5870000000000003E-3"/>
    <n v="1.31026"/>
    <n v="0"/>
  </r>
  <r>
    <n v="2047"/>
    <x v="985"/>
    <s v=""/>
    <x v="2195"/>
    <n v="2018"/>
    <n v="32662498"/>
    <x v="507"/>
    <x v="983"/>
    <x v="961"/>
    <n v="6731"/>
    <s v="Tjæreborg"/>
    <n v="561"/>
    <n v="126"/>
    <x v="284"/>
    <m/>
    <s v="FJ"/>
    <s v="Fjernvarmeværk"/>
    <n v="353000"/>
    <n v="350030"/>
    <x v="296"/>
    <x v="0"/>
    <s v="fvv"/>
    <d v="1966-01-01T00:00:00"/>
    <m/>
    <n v="9.76"/>
    <n v="0"/>
    <n v="8.76"/>
    <x v="3911"/>
    <n v="3.5900000000000001E-2"/>
    <n v="3.5900000000000001E-2"/>
    <n v="0"/>
    <n v="0"/>
    <n v="1"/>
    <n v="0"/>
    <n v="0"/>
    <x v="0"/>
    <x v="0"/>
    <m/>
    <m/>
    <m/>
    <n v="4.2326599999999999E-2"/>
    <m/>
    <m/>
    <m/>
    <m/>
    <m/>
    <m/>
    <m/>
    <m/>
    <m/>
    <m/>
    <m/>
    <m/>
    <m/>
    <m/>
    <s v="473240,56"/>
    <s v="6146509,5"/>
    <n v="4.2326599999999999E-2"/>
    <n v="0"/>
    <n v="0"/>
  </r>
  <r>
    <n v="2047"/>
    <x v="986"/>
    <s v=""/>
    <x v="2196"/>
    <n v="2018"/>
    <n v="32662498"/>
    <x v="507"/>
    <x v="984"/>
    <x v="962"/>
    <n v="6705"/>
    <s v="Esbjerg Ø"/>
    <n v="561"/>
    <n v="126"/>
    <x v="284"/>
    <m/>
    <s v="FJ"/>
    <s v="Fjernvarmeværk"/>
    <n v="353000"/>
    <n v="350030"/>
    <x v="678"/>
    <x v="0"/>
    <s v="fvv"/>
    <d v="1964-01-01T00:00:00"/>
    <m/>
    <n v="4.2"/>
    <n v="0"/>
    <n v="3.57"/>
    <x v="3912"/>
    <n v="3.2099999999999997E-2"/>
    <n v="3.2099999999999997E-2"/>
    <n v="0"/>
    <n v="0"/>
    <n v="1"/>
    <n v="0"/>
    <n v="0"/>
    <x v="0"/>
    <x v="0"/>
    <m/>
    <m/>
    <m/>
    <n v="3.7663500000000003E-2"/>
    <m/>
    <m/>
    <m/>
    <m/>
    <m/>
    <m/>
    <m/>
    <m/>
    <m/>
    <m/>
    <m/>
    <m/>
    <m/>
    <m/>
    <s v="470584,7"/>
    <s v="6150353,75"/>
    <n v="3.7663500000000003E-2"/>
    <n v="0"/>
    <n v="0"/>
  </r>
  <r>
    <n v="2047"/>
    <x v="987"/>
    <s v=""/>
    <x v="2197"/>
    <n v="2018"/>
    <n v="32662498"/>
    <x v="507"/>
    <x v="985"/>
    <x v="963"/>
    <n v="6800"/>
    <s v="Varde"/>
    <n v="573"/>
    <n v="126"/>
    <x v="284"/>
    <n v="1"/>
    <s v="FJ"/>
    <s v="Fjernvarmeværk"/>
    <n v="353000"/>
    <n v="350030"/>
    <x v="1104"/>
    <x v="0"/>
    <s v="fvv"/>
    <d v="1980-11-27T00:00:00"/>
    <m/>
    <n v="7.96"/>
    <n v="0"/>
    <n v="7.23"/>
    <x v="3913"/>
    <n v="0.104"/>
    <n v="0.104"/>
    <n v="0"/>
    <n v="0"/>
    <n v="1"/>
    <n v="0"/>
    <n v="0"/>
    <x v="0"/>
    <x v="0"/>
    <m/>
    <m/>
    <m/>
    <n v="0.11729489999999999"/>
    <m/>
    <m/>
    <m/>
    <m/>
    <m/>
    <m/>
    <m/>
    <m/>
    <m/>
    <m/>
    <m/>
    <m/>
    <m/>
    <m/>
    <s v="468458,33"/>
    <s v="6162383,45"/>
    <n v="0.11729489999999999"/>
    <n v="0"/>
    <n v="0"/>
  </r>
  <r>
    <n v="2047"/>
    <x v="987"/>
    <s v=""/>
    <x v="2198"/>
    <n v="2018"/>
    <n v="32662498"/>
    <x v="507"/>
    <x v="985"/>
    <x v="963"/>
    <n v="6800"/>
    <s v="Varde"/>
    <n v="573"/>
    <n v="126"/>
    <x v="284"/>
    <n v="1"/>
    <s v="FJ"/>
    <s v="Fjernvarmeværk"/>
    <n v="353000"/>
    <n v="350030"/>
    <x v="1105"/>
    <x v="0"/>
    <s v="fvv"/>
    <d v="2002-08-01T00:00:00"/>
    <m/>
    <n v="15.22"/>
    <n v="0"/>
    <n v="13.81"/>
    <x v="3913"/>
    <n v="0.104"/>
    <n v="0.104"/>
    <n v="0"/>
    <n v="0"/>
    <n v="1"/>
    <n v="0"/>
    <n v="0"/>
    <x v="0"/>
    <x v="0"/>
    <m/>
    <m/>
    <m/>
    <n v="0.11729489999999999"/>
    <m/>
    <m/>
    <m/>
    <m/>
    <m/>
    <m/>
    <m/>
    <m/>
    <m/>
    <m/>
    <m/>
    <m/>
    <m/>
    <m/>
    <s v="468458,33"/>
    <s v="6162383,45"/>
    <n v="0.11729489999999999"/>
    <n v="0"/>
    <n v="0"/>
  </r>
  <r>
    <n v="2047"/>
    <x v="988"/>
    <s v=""/>
    <x v="2199"/>
    <n v="2018"/>
    <n v="32662498"/>
    <x v="507"/>
    <x v="986"/>
    <x v="964"/>
    <n v="6800"/>
    <s v="Varde"/>
    <n v="573"/>
    <n v="126"/>
    <x v="284"/>
    <n v="1"/>
    <s v="FJ"/>
    <s v="Fjernvarmeværk"/>
    <n v="353000"/>
    <n v="350030"/>
    <x v="1105"/>
    <x v="0"/>
    <s v="fvv"/>
    <d v="1998-08-01T00:00:00"/>
    <m/>
    <n v="14.12"/>
    <n v="0"/>
    <n v="12.39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466956,62"/>
    <s v="6165331,85"/>
    <n v="0"/>
    <n v="0"/>
    <n v="0"/>
  </r>
  <r>
    <n v="2047"/>
    <x v="988"/>
    <s v=""/>
    <x v="2200"/>
    <n v="2018"/>
    <n v="32662498"/>
    <x v="507"/>
    <x v="986"/>
    <x v="964"/>
    <n v="6800"/>
    <s v="Varde"/>
    <n v="573"/>
    <n v="126"/>
    <x v="284"/>
    <n v="1"/>
    <s v="FJ"/>
    <s v="Fjernvarmeværk"/>
    <n v="353000"/>
    <n v="350030"/>
    <x v="1106"/>
    <x v="0"/>
    <s v="fvv"/>
    <d v="1989-09-01T00:00:00"/>
    <m/>
    <n v="15.34"/>
    <n v="0"/>
    <n v="13.8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466956,62"/>
    <s v="6165331,85"/>
    <n v="0"/>
    <n v="0"/>
    <n v="0"/>
  </r>
  <r>
    <n v="2047"/>
    <x v="988"/>
    <s v=""/>
    <x v="2201"/>
    <n v="2018"/>
    <n v="32662498"/>
    <x v="507"/>
    <x v="986"/>
    <x v="964"/>
    <n v="6800"/>
    <s v="Varde"/>
    <n v="573"/>
    <n v="126"/>
    <x v="284"/>
    <n v="1"/>
    <s v="FJ"/>
    <s v="Fjernvarmeværk"/>
    <n v="353000"/>
    <n v="350030"/>
    <x v="1107"/>
    <x v="0"/>
    <s v="fvv"/>
    <d v="2014-01-01T00:00:00"/>
    <m/>
    <n v="15.78"/>
    <n v="0"/>
    <n v="14.35"/>
    <x v="3914"/>
    <n v="3.1269999999999998"/>
    <n v="3.1269999999999998"/>
    <n v="0"/>
    <n v="0"/>
    <n v="1"/>
    <n v="0"/>
    <n v="0"/>
    <x v="0"/>
    <x v="0"/>
    <m/>
    <m/>
    <m/>
    <n v="3.5131078000000002"/>
    <m/>
    <m/>
    <m/>
    <m/>
    <m/>
    <m/>
    <m/>
    <m/>
    <m/>
    <m/>
    <m/>
    <m/>
    <m/>
    <m/>
    <s v="466956,62"/>
    <s v="6165331,85"/>
    <n v="3.5131078000000002"/>
    <n v="0"/>
    <n v="0"/>
  </r>
  <r>
    <n v="2047"/>
    <x v="989"/>
    <s v=""/>
    <x v="2202"/>
    <n v="2018"/>
    <n v="32662498"/>
    <x v="507"/>
    <x v="987"/>
    <x v="965"/>
    <n v="6715"/>
    <s v="Esbjerg N"/>
    <n v="561"/>
    <n v="126"/>
    <x v="284"/>
    <m/>
    <s v="ER"/>
    <s v="Erhvervsværk"/>
    <n v="109200"/>
    <n v="100050"/>
    <x v="912"/>
    <x v="6"/>
    <s v="pvp"/>
    <d v="1997-01-01T00:00:00"/>
    <d v="2019-09-10T00:00:00"/>
    <n v="18.600000000000001"/>
    <n v="0"/>
    <n v="18.7"/>
    <x v="21"/>
    <n v="0"/>
    <n v="0"/>
    <n v="0"/>
    <n v="0"/>
    <n v="0"/>
    <n v="0"/>
    <n v="1"/>
    <x v="0"/>
    <x v="0"/>
    <m/>
    <m/>
    <m/>
    <m/>
    <m/>
    <m/>
    <m/>
    <m/>
    <m/>
    <m/>
    <m/>
    <m/>
    <m/>
    <m/>
    <n v="0"/>
    <m/>
    <m/>
    <m/>
    <s v="466487"/>
    <s v="6151970"/>
    <n v="0"/>
    <n v="0"/>
    <n v="0"/>
  </r>
  <r>
    <n v="2047"/>
    <x v="990"/>
    <s v=""/>
    <x v="2203"/>
    <n v="2018"/>
    <n v="32662498"/>
    <x v="507"/>
    <x v="988"/>
    <x v="966"/>
    <n v="6700"/>
    <s v="Esbjerg"/>
    <n v="561"/>
    <n v="126"/>
    <x v="284"/>
    <m/>
    <s v="FJ"/>
    <s v="Fjernvarmeværk"/>
    <n v="353000"/>
    <n v="350030"/>
    <x v="306"/>
    <x v="0"/>
    <s v="fvv"/>
    <d v="2011-03-01T00:00:00"/>
    <m/>
    <n v="55"/>
    <n v="0"/>
    <n v="51.7"/>
    <x v="3915"/>
    <n v="13.012"/>
    <n v="13.012"/>
    <n v="0"/>
    <n v="0"/>
    <n v="1"/>
    <n v="0"/>
    <n v="0"/>
    <x v="0"/>
    <x v="0"/>
    <m/>
    <m/>
    <m/>
    <n v="0.15958563000000001"/>
    <m/>
    <m/>
    <m/>
    <m/>
    <m/>
    <m/>
    <m/>
    <m/>
    <m/>
    <n v="13.683264700000001"/>
    <m/>
    <m/>
    <m/>
    <m/>
    <s v="465632,09"/>
    <s v="6146258,49"/>
    <n v="0.15958563000000001"/>
    <n v="13.683264700000001"/>
    <n v="0"/>
  </r>
  <r>
    <n v="2047"/>
    <x v="990"/>
    <s v=""/>
    <x v="2204"/>
    <n v="2018"/>
    <n v="32662498"/>
    <x v="507"/>
    <x v="988"/>
    <x v="966"/>
    <n v="6700"/>
    <s v="Esbjerg"/>
    <n v="561"/>
    <n v="126"/>
    <x v="284"/>
    <m/>
    <s v="FJ"/>
    <s v="Fjernvarmeværk"/>
    <n v="353000"/>
    <n v="350030"/>
    <x v="307"/>
    <x v="0"/>
    <s v="fvv"/>
    <d v="2011-03-01T00:00:00"/>
    <m/>
    <n v="53.1"/>
    <n v="0"/>
    <n v="49.9"/>
    <x v="3915"/>
    <n v="13.012"/>
    <n v="13.012"/>
    <n v="0"/>
    <n v="0"/>
    <n v="1"/>
    <n v="0"/>
    <n v="0"/>
    <x v="0"/>
    <x v="0"/>
    <m/>
    <m/>
    <m/>
    <n v="0.15958563000000001"/>
    <m/>
    <m/>
    <m/>
    <m/>
    <m/>
    <m/>
    <m/>
    <m/>
    <m/>
    <n v="13.683264700000001"/>
    <m/>
    <m/>
    <m/>
    <m/>
    <s v="465632,09"/>
    <s v="6146258,49"/>
    <n v="0.15958563000000001"/>
    <n v="13.683264700000001"/>
    <n v="0"/>
  </r>
  <r>
    <n v="2047"/>
    <x v="991"/>
    <s v=""/>
    <x v="2205"/>
    <n v="2018"/>
    <n v="32662498"/>
    <x v="507"/>
    <x v="989"/>
    <x v="967"/>
    <n v="6705"/>
    <s v="Esbjerg Ø"/>
    <n v="561"/>
    <n v="126"/>
    <x v="284"/>
    <m/>
    <s v="ER"/>
    <s v="Erhvervsværk"/>
    <n v="949100"/>
    <n v="940000"/>
    <x v="1108"/>
    <x v="6"/>
    <s v="pvp"/>
    <d v="2013-01-01T00:00:00"/>
    <m/>
    <n v="0.3"/>
    <n v="0"/>
    <n v="0.3"/>
    <x v="3916"/>
    <n v="1.7210000000000001"/>
    <n v="1.7210000000000001"/>
    <n v="0"/>
    <n v="0"/>
    <n v="1"/>
    <n v="0"/>
    <n v="0"/>
    <x v="0"/>
    <x v="0"/>
    <m/>
    <m/>
    <m/>
    <m/>
    <m/>
    <m/>
    <m/>
    <m/>
    <m/>
    <m/>
    <m/>
    <m/>
    <m/>
    <m/>
    <n v="1.7210000000000001"/>
    <m/>
    <m/>
    <m/>
    <s v="468548,59"/>
    <s v="6147826,39"/>
    <n v="0"/>
    <n v="1.7210000000000001"/>
    <n v="0"/>
  </r>
  <r>
    <n v="2047"/>
    <x v="992"/>
    <s v=""/>
    <x v="2206"/>
    <n v="2018"/>
    <n v="32662498"/>
    <x v="507"/>
    <x v="990"/>
    <x v="968"/>
    <n v="6700"/>
    <s v="Esbjerg"/>
    <n v="561"/>
    <n v="126"/>
    <x v="284"/>
    <m/>
    <s v="ER"/>
    <s v="Erhvervsværk"/>
    <n v="102020"/>
    <n v="100020"/>
    <x v="1109"/>
    <x v="6"/>
    <s v="pvp"/>
    <d v="2014-01-01T00:00:00"/>
    <d v="2019-05-06T00:00:00"/>
    <n v="0.2"/>
    <n v="0"/>
    <n v="0.2"/>
    <x v="3917"/>
    <n v="0.32200000000000001"/>
    <n v="0.32200000000000001"/>
    <n v="0"/>
    <n v="0"/>
    <n v="1"/>
    <n v="0"/>
    <n v="0"/>
    <x v="0"/>
    <x v="0"/>
    <m/>
    <m/>
    <m/>
    <m/>
    <m/>
    <m/>
    <m/>
    <m/>
    <m/>
    <m/>
    <m/>
    <m/>
    <m/>
    <m/>
    <n v="0.32200000000000001"/>
    <m/>
    <m/>
    <m/>
    <s v="463831,04"/>
    <s v="6147435,29"/>
    <n v="0"/>
    <n v="0.32200000000000001"/>
    <n v="0"/>
  </r>
  <r>
    <n v="2047"/>
    <x v="993"/>
    <s v=""/>
    <x v="2207"/>
    <n v="2018"/>
    <n v="32662498"/>
    <x v="507"/>
    <x v="991"/>
    <x v="969"/>
    <n v="6715"/>
    <s v="Esbjerg N"/>
    <n v="561"/>
    <n v="126"/>
    <x v="284"/>
    <m/>
    <s v="ER"/>
    <s v="Erhvervsværk"/>
    <n v="256100"/>
    <n v="250000"/>
    <x v="1110"/>
    <x v="6"/>
    <s v="pvp"/>
    <d v="2013-01-01T00:00:00"/>
    <m/>
    <n v="0.01"/>
    <n v="0"/>
    <n v="0.01"/>
    <x v="21"/>
    <n v="0"/>
    <n v="0"/>
    <n v="0"/>
    <n v="0"/>
    <n v="0"/>
    <n v="0"/>
    <n v="1"/>
    <x v="0"/>
    <x v="0"/>
    <m/>
    <m/>
    <m/>
    <m/>
    <m/>
    <m/>
    <m/>
    <m/>
    <m/>
    <m/>
    <m/>
    <m/>
    <m/>
    <m/>
    <n v="0"/>
    <m/>
    <m/>
    <m/>
    <s v="467007,94"/>
    <s v="6151251,39"/>
    <n v="0"/>
    <n v="0"/>
    <n v="0"/>
  </r>
  <r>
    <n v="2047"/>
    <x v="994"/>
    <s v=""/>
    <x v="2208"/>
    <n v="2018"/>
    <n v="32662498"/>
    <x v="507"/>
    <x v="992"/>
    <x v="970"/>
    <n v="6715"/>
    <s v="Esbjerg N"/>
    <n v="561"/>
    <n v="126"/>
    <x v="284"/>
    <m/>
    <s v="FJ"/>
    <s v="Fjernvarmeværk"/>
    <n v="353000"/>
    <n v="350030"/>
    <x v="1111"/>
    <x v="0"/>
    <s v="fvv"/>
    <d v="2017-01-01T00:00:00"/>
    <m/>
    <n v="5"/>
    <n v="0"/>
    <n v="5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468172,16"/>
    <s v="6151864,66"/>
    <n v="0"/>
    <n v="0"/>
    <n v="0"/>
  </r>
  <r>
    <n v="2048"/>
    <x v="995"/>
    <s v=""/>
    <x v="2209"/>
    <n v="2018"/>
    <n v="32562361"/>
    <x v="508"/>
    <x v="993"/>
    <x v="971"/>
    <n v="8000"/>
    <s v="Århus C"/>
    <n v="751"/>
    <n v="206"/>
    <x v="69"/>
    <m/>
    <s v="LO"/>
    <s v="Lokalt værk"/>
    <n v="370000"/>
    <n v="370000"/>
    <x v="1112"/>
    <x v="1"/>
    <s v="pev"/>
    <d v="2011-01-01T00:00:00"/>
    <m/>
    <n v="0.68"/>
    <n v="0.25"/>
    <n v="0.34"/>
    <x v="3918"/>
    <n v="3.2587199999999998"/>
    <n v="1.2844800000000001"/>
    <n v="3.0078"/>
    <n v="3.0078"/>
    <n v="8.0072831566529515E-2"/>
    <n v="0.7968555853867082"/>
    <n v="0.12307158304676229"/>
    <x v="0"/>
    <x v="0"/>
    <m/>
    <m/>
    <m/>
    <m/>
    <m/>
    <m/>
    <m/>
    <m/>
    <n v="8.0206979999999994"/>
    <m/>
    <m/>
    <m/>
    <m/>
    <m/>
    <m/>
    <m/>
    <m/>
    <m/>
    <s v="575191,25"/>
    <s v="6222364"/>
    <n v="0"/>
    <n v="8.0206979999999994"/>
    <n v="0"/>
  </r>
  <r>
    <n v="2048"/>
    <x v="995"/>
    <s v=""/>
    <x v="2210"/>
    <n v="2018"/>
    <n v="32562361"/>
    <x v="508"/>
    <x v="993"/>
    <x v="971"/>
    <n v="8000"/>
    <s v="Århus C"/>
    <n v="751"/>
    <n v="206"/>
    <x v="69"/>
    <m/>
    <s v="LO"/>
    <s v="Lokalt værk"/>
    <n v="370000"/>
    <n v="370000"/>
    <x v="1113"/>
    <x v="1"/>
    <s v="pev"/>
    <d v="2011-01-01T00:00:00"/>
    <m/>
    <n v="0.68"/>
    <n v="0.25"/>
    <n v="0.34"/>
    <x v="3919"/>
    <n v="4.8881519999999998"/>
    <n v="1.92672"/>
    <n v="4.51152"/>
    <n v="4.51152"/>
    <n v="8.0075740132877715E-2"/>
    <n v="0.79684521399995512"/>
    <n v="0.12307904586716717"/>
    <x v="0"/>
    <x v="0"/>
    <m/>
    <m/>
    <m/>
    <m/>
    <m/>
    <m/>
    <m/>
    <m/>
    <n v="12.030610000000001"/>
    <m/>
    <m/>
    <m/>
    <m/>
    <m/>
    <m/>
    <m/>
    <m/>
    <m/>
    <s v="575191,25"/>
    <s v="6222364"/>
    <n v="0"/>
    <n v="12.030610000000001"/>
    <n v="0"/>
  </r>
  <r>
    <n v="2048"/>
    <x v="995"/>
    <s v=""/>
    <x v="2211"/>
    <n v="2018"/>
    <n v="32562361"/>
    <x v="508"/>
    <x v="993"/>
    <x v="971"/>
    <n v="8000"/>
    <s v="Århus C"/>
    <n v="751"/>
    <n v="206"/>
    <x v="69"/>
    <m/>
    <s v="LO"/>
    <s v="Lokalt værk"/>
    <n v="370000"/>
    <n v="370000"/>
    <x v="1114"/>
    <x v="1"/>
    <s v="pev"/>
    <d v="2015-10-15T00:00:00"/>
    <m/>
    <n v="0.878"/>
    <n v="0.35699999999999998"/>
    <n v="0.441"/>
    <x v="3920"/>
    <n v="9.6081839999999996"/>
    <n v="3.7871999999999999"/>
    <n v="8.8678799999999995"/>
    <n v="8.8678799999999995"/>
    <n v="8.0075041172931891E-2"/>
    <n v="0.79684840267292312"/>
    <n v="0.12307655615414499"/>
    <x v="0"/>
    <x v="0"/>
    <m/>
    <m/>
    <m/>
    <m/>
    <m/>
    <m/>
    <m/>
    <m/>
    <n v="23.647818000000001"/>
    <m/>
    <m/>
    <m/>
    <m/>
    <m/>
    <m/>
    <m/>
    <m/>
    <m/>
    <s v="575191,25"/>
    <s v="6222364"/>
    <n v="0"/>
    <n v="23.647818000000001"/>
    <n v="0"/>
  </r>
  <r>
    <n v="2048"/>
    <x v="996"/>
    <s v=""/>
    <x v="2212"/>
    <n v="2018"/>
    <n v="32562361"/>
    <x v="508"/>
    <x v="994"/>
    <x v="972"/>
    <n v="8260"/>
    <s v="Viby J"/>
    <n v="751"/>
    <m/>
    <x v="18"/>
    <m/>
    <s v="LO"/>
    <s v="Lokalt værk"/>
    <n v="370000"/>
    <n v="370000"/>
    <x v="1115"/>
    <x v="1"/>
    <s v="pev"/>
    <d v="2013-03-01T00:00:00"/>
    <m/>
    <n v="0.67500000000000004"/>
    <n v="0.25"/>
    <n v="0.34"/>
    <x v="3921"/>
    <n v="6.2244000000000002"/>
    <n v="0"/>
    <n v="6.3684000000000003"/>
    <n v="6.3684000000000003"/>
    <n v="0"/>
    <n v="0.84492408146343989"/>
    <n v="0.15507591853656011"/>
    <x v="0"/>
    <x v="0"/>
    <m/>
    <m/>
    <m/>
    <m/>
    <m/>
    <m/>
    <m/>
    <m/>
    <n v="20.06888"/>
    <m/>
    <m/>
    <m/>
    <m/>
    <m/>
    <m/>
    <m/>
    <m/>
    <m/>
    <s v="570920,12"/>
    <s v="6220753,5"/>
    <n v="0"/>
    <n v="20.06888"/>
    <n v="0"/>
  </r>
  <r>
    <n v="2048"/>
    <x v="997"/>
    <s v=""/>
    <x v="2213"/>
    <n v="2018"/>
    <n v="32562361"/>
    <x v="508"/>
    <x v="995"/>
    <x v="973"/>
    <n v="8230"/>
    <s v="Åbyhøj"/>
    <n v="751"/>
    <n v="206"/>
    <x v="69"/>
    <m/>
    <s v="ER"/>
    <s v="Erhvervsværk"/>
    <n v="370000"/>
    <n v="370000"/>
    <x v="1116"/>
    <x v="0"/>
    <s v="pvp"/>
    <d v="1998-12-31T00:00:00"/>
    <d v="2019-09-15T00:00:00"/>
    <n v="0.42"/>
    <n v="0"/>
    <n v="0.378"/>
    <x v="3922"/>
    <n v="5.1516000000000002"/>
    <n v="1.3644000000000001"/>
    <n v="0"/>
    <n v="0"/>
    <n v="0.26484975541579314"/>
    <n v="0"/>
    <n v="0.73515024458420686"/>
    <x v="0"/>
    <x v="0"/>
    <m/>
    <m/>
    <m/>
    <m/>
    <m/>
    <m/>
    <m/>
    <m/>
    <n v="6.6698620000000002"/>
    <m/>
    <m/>
    <m/>
    <m/>
    <m/>
    <m/>
    <m/>
    <m/>
    <m/>
    <s v="573036"/>
    <s v="6223521,5"/>
    <n v="0"/>
    <n v="6.6698620000000002"/>
    <n v="0"/>
  </r>
  <r>
    <n v="2048"/>
    <x v="998"/>
    <s v=""/>
    <x v="2214"/>
    <n v="2018"/>
    <n v="32562361"/>
    <x v="508"/>
    <x v="996"/>
    <x v="974"/>
    <n v="8240"/>
    <s v="Risskov"/>
    <n v="751"/>
    <n v="206"/>
    <x v="69"/>
    <m/>
    <s v="ER"/>
    <s v="Erhvervsværk"/>
    <n v="370000"/>
    <n v="370000"/>
    <x v="14"/>
    <x v="1"/>
    <s v="pev"/>
    <d v="2016-10-31T00:00:00"/>
    <m/>
    <n v="0.9"/>
    <n v="0.35699999999999998"/>
    <n v="0.5"/>
    <x v="3923"/>
    <n v="9.2880000000000003"/>
    <n v="5.1012000000000004"/>
    <n v="8.0244"/>
    <n v="8.0244"/>
    <n v="0.11250423776548393"/>
    <n v="0.79515812742770042"/>
    <n v="9.2337634806815644E-2"/>
    <x v="0"/>
    <x v="0"/>
    <m/>
    <m/>
    <m/>
    <m/>
    <m/>
    <m/>
    <m/>
    <m/>
    <n v="22.671146"/>
    <m/>
    <m/>
    <m/>
    <m/>
    <m/>
    <m/>
    <m/>
    <m/>
    <m/>
    <s v="577064,94"/>
    <s v="6230505"/>
    <n v="0"/>
    <n v="22.671146"/>
    <n v="0"/>
  </r>
  <r>
    <n v="2049"/>
    <x v="999"/>
    <s v=""/>
    <x v="2215"/>
    <n v="2018"/>
    <n v="30692446"/>
    <x v="509"/>
    <x v="997"/>
    <x v="975"/>
    <n v="4760"/>
    <s v="Vordingborg"/>
    <n v="390"/>
    <n v="65"/>
    <x v="318"/>
    <n v="1"/>
    <s v="FJ"/>
    <s v="Fjernvarmeværk"/>
    <n v="353000"/>
    <n v="350030"/>
    <x v="2"/>
    <x v="0"/>
    <s v="fvv"/>
    <d v="1994-01-01T00:00:00"/>
    <m/>
    <n v="10.8"/>
    <n v="0"/>
    <n v="11"/>
    <x v="3924"/>
    <n v="1.1519999999999999"/>
    <n v="1.1519999999999999"/>
    <n v="0"/>
    <n v="0"/>
    <n v="1"/>
    <n v="0"/>
    <n v="0"/>
    <x v="0"/>
    <x v="0"/>
    <m/>
    <m/>
    <m/>
    <m/>
    <m/>
    <m/>
    <n v="1.0664676"/>
    <m/>
    <m/>
    <m/>
    <m/>
    <m/>
    <m/>
    <m/>
    <m/>
    <m/>
    <m/>
    <m/>
    <s v="686085,14"/>
    <s v="6100008,55"/>
    <n v="1.0664676"/>
    <n v="0"/>
    <n v="0"/>
  </r>
  <r>
    <n v="2049"/>
    <x v="999"/>
    <s v=""/>
    <x v="2216"/>
    <n v="2018"/>
    <n v="30692446"/>
    <x v="509"/>
    <x v="997"/>
    <x v="975"/>
    <n v="4760"/>
    <s v="Vordingborg"/>
    <n v="390"/>
    <n v="65"/>
    <x v="318"/>
    <n v="1"/>
    <s v="FJ"/>
    <s v="Fjernvarmeværk"/>
    <n v="353000"/>
    <n v="350030"/>
    <x v="1117"/>
    <x v="0"/>
    <s v="fvv"/>
    <d v="1964-01-01T00:00:00"/>
    <m/>
    <n v="14"/>
    <n v="0"/>
    <n v="12"/>
    <x v="21"/>
    <n v="0"/>
    <n v="0"/>
    <n v="0"/>
    <n v="0"/>
    <n v="1"/>
    <n v="0"/>
    <n v="0"/>
    <x v="0"/>
    <x v="0"/>
    <m/>
    <n v="0"/>
    <m/>
    <n v="0"/>
    <m/>
    <m/>
    <m/>
    <m/>
    <m/>
    <m/>
    <m/>
    <m/>
    <m/>
    <m/>
    <m/>
    <m/>
    <m/>
    <m/>
    <s v="686085,14"/>
    <s v="6100008,55"/>
    <n v="0"/>
    <n v="0"/>
    <n v="0"/>
  </r>
  <r>
    <n v="2049"/>
    <x v="1000"/>
    <s v=""/>
    <x v="2217"/>
    <n v="2018"/>
    <n v="30692446"/>
    <x v="509"/>
    <x v="998"/>
    <x v="976"/>
    <n v="4760"/>
    <s v="Vordingborg"/>
    <n v="390"/>
    <n v="65"/>
    <x v="318"/>
    <m/>
    <s v="FJ"/>
    <s v="Fjernvarmeværk"/>
    <n v="353000"/>
    <n v="350030"/>
    <x v="2"/>
    <x v="0"/>
    <s v="fvv"/>
    <d v="1989-01-01T00:00:00"/>
    <m/>
    <n v="9.3000000000000007"/>
    <n v="0"/>
    <n v="9.3000000000000007"/>
    <x v="3925"/>
    <n v="0.216"/>
    <n v="0.216"/>
    <n v="0"/>
    <n v="0"/>
    <n v="1"/>
    <n v="0"/>
    <n v="0"/>
    <x v="0"/>
    <x v="0"/>
    <m/>
    <m/>
    <m/>
    <m/>
    <m/>
    <m/>
    <n v="0.20722679999999999"/>
    <m/>
    <m/>
    <m/>
    <m/>
    <m/>
    <m/>
    <m/>
    <m/>
    <m/>
    <m/>
    <m/>
    <s v="684857,59"/>
    <s v="6098723,94"/>
    <n v="0.20722679999999999"/>
    <n v="0"/>
    <n v="0"/>
  </r>
  <r>
    <n v="2051"/>
    <x v="1001"/>
    <s v=""/>
    <x v="2219"/>
    <n v="2018"/>
    <n v="32559956"/>
    <x v="510"/>
    <x v="999"/>
    <x v="977"/>
    <n v="4800"/>
    <s v="Nykøbing F"/>
    <n v="376"/>
    <n v="51"/>
    <x v="93"/>
    <n v="1"/>
    <s v="FJ"/>
    <s v="Fjernvarmeværk"/>
    <n v="353000"/>
    <n v="350030"/>
    <x v="13"/>
    <x v="0"/>
    <s v="fvv"/>
    <d v="1969-01-01T00:00:00"/>
    <m/>
    <n v="5.4"/>
    <n v="0"/>
    <n v="5.4"/>
    <x v="3926"/>
    <n v="0.34920000000000001"/>
    <n v="0.34920000000000001"/>
    <n v="0"/>
    <n v="0"/>
    <n v="1"/>
    <n v="0"/>
    <n v="0"/>
    <x v="0"/>
    <x v="0"/>
    <m/>
    <m/>
    <m/>
    <n v="0"/>
    <m/>
    <n v="8.2799999999999996E-4"/>
    <m/>
    <m/>
    <m/>
    <m/>
    <m/>
    <m/>
    <m/>
    <n v="0.39149339999999999"/>
    <m/>
    <m/>
    <m/>
    <m/>
    <s v="684609,42"/>
    <s v="6074294,77"/>
    <n v="8.2799999999999996E-4"/>
    <n v="0.39149339999999999"/>
    <n v="0"/>
  </r>
  <r>
    <n v="2051"/>
    <x v="1001"/>
    <s v=""/>
    <x v="2220"/>
    <n v="2018"/>
    <n v="32559956"/>
    <x v="510"/>
    <x v="999"/>
    <x v="977"/>
    <n v="4800"/>
    <s v="Nykøbing F"/>
    <n v="376"/>
    <n v="51"/>
    <x v="93"/>
    <n v="1"/>
    <s v="FJ"/>
    <s v="Fjernvarmeværk"/>
    <n v="353000"/>
    <n v="350030"/>
    <x v="16"/>
    <x v="0"/>
    <s v="fvv"/>
    <d v="1969-01-01T00:00:00"/>
    <m/>
    <n v="5.4"/>
    <n v="0"/>
    <n v="5.4"/>
    <x v="3927"/>
    <n v="1.7172000000000001"/>
    <n v="1.7172000000000001"/>
    <n v="0"/>
    <n v="0"/>
    <n v="1"/>
    <n v="0"/>
    <n v="0"/>
    <x v="0"/>
    <x v="0"/>
    <m/>
    <m/>
    <m/>
    <n v="0"/>
    <m/>
    <n v="4.0480000000000004E-3"/>
    <m/>
    <m/>
    <m/>
    <m/>
    <m/>
    <m/>
    <m/>
    <n v="1.9273772"/>
    <m/>
    <m/>
    <m/>
    <m/>
    <s v="684609,42"/>
    <s v="6074294,77"/>
    <n v="4.0480000000000004E-3"/>
    <n v="1.9273772"/>
    <n v="0"/>
  </r>
  <r>
    <n v="2051"/>
    <x v="1001"/>
    <s v=""/>
    <x v="2221"/>
    <n v="2018"/>
    <n v="32559956"/>
    <x v="510"/>
    <x v="999"/>
    <x v="977"/>
    <n v="4800"/>
    <s v="Nykøbing F"/>
    <n v="376"/>
    <n v="51"/>
    <x v="93"/>
    <n v="1"/>
    <s v="FJ"/>
    <s v="Fjernvarmeværk"/>
    <n v="353000"/>
    <n v="350030"/>
    <x v="76"/>
    <x v="0"/>
    <s v="fvv"/>
    <d v="1969-01-01T00:00:00"/>
    <m/>
    <n v="5.4"/>
    <n v="0"/>
    <n v="5.4"/>
    <x v="3928"/>
    <n v="0.92520000000000002"/>
    <n v="0.92520000000000002"/>
    <n v="0"/>
    <n v="0"/>
    <n v="1"/>
    <n v="0"/>
    <n v="0"/>
    <x v="0"/>
    <x v="0"/>
    <m/>
    <m/>
    <m/>
    <n v="0"/>
    <m/>
    <n v="2.1619999999999999E-3"/>
    <m/>
    <m/>
    <m/>
    <m/>
    <m/>
    <m/>
    <m/>
    <n v="1.0389619999999999"/>
    <m/>
    <m/>
    <m/>
    <m/>
    <s v="684609,42"/>
    <s v="6074294,77"/>
    <n v="2.1619999999999999E-3"/>
    <n v="1.0389619999999999"/>
    <n v="0"/>
  </r>
  <r>
    <n v="2051"/>
    <x v="1001"/>
    <s v=""/>
    <x v="2222"/>
    <n v="2018"/>
    <n v="32559956"/>
    <x v="510"/>
    <x v="999"/>
    <x v="977"/>
    <n v="4800"/>
    <s v="Nykøbing F"/>
    <n v="376"/>
    <n v="51"/>
    <x v="93"/>
    <n v="1"/>
    <s v="FJ"/>
    <s v="Fjernvarmeværk"/>
    <n v="353000"/>
    <n v="350030"/>
    <x v="4"/>
    <x v="0"/>
    <s v="fvv"/>
    <d v="1969-01-01T00:00:00"/>
    <m/>
    <n v="8.6"/>
    <n v="0"/>
    <n v="8.6"/>
    <x v="21"/>
    <n v="0"/>
    <n v="0"/>
    <n v="0"/>
    <n v="0"/>
    <n v="1"/>
    <n v="0"/>
    <n v="0"/>
    <x v="0"/>
    <x v="0"/>
    <m/>
    <m/>
    <m/>
    <n v="0"/>
    <m/>
    <n v="0"/>
    <m/>
    <m/>
    <m/>
    <m/>
    <m/>
    <m/>
    <m/>
    <n v="0"/>
    <m/>
    <m/>
    <m/>
    <m/>
    <s v="684609,42"/>
    <s v="6074294,77"/>
    <n v="0"/>
    <n v="0"/>
    <n v="0"/>
  </r>
  <r>
    <n v="2051"/>
    <x v="1001"/>
    <s v=""/>
    <x v="2223"/>
    <n v="2018"/>
    <n v="32559956"/>
    <x v="510"/>
    <x v="999"/>
    <x v="977"/>
    <n v="4800"/>
    <s v="Nykøbing F"/>
    <n v="376"/>
    <n v="51"/>
    <x v="93"/>
    <n v="1"/>
    <s v="FJ"/>
    <s v="Fjernvarmeværk"/>
    <n v="353000"/>
    <n v="350030"/>
    <x v="6"/>
    <x v="0"/>
    <s v="fvv"/>
    <d v="1999-01-01T00:00:00"/>
    <m/>
    <n v="10.3"/>
    <n v="0"/>
    <n v="10.3"/>
    <x v="3929"/>
    <n v="0.65880000000000005"/>
    <n v="0.65880000000000005"/>
    <n v="0"/>
    <n v="0"/>
    <n v="1"/>
    <n v="0"/>
    <n v="0"/>
    <x v="0"/>
    <x v="0"/>
    <m/>
    <m/>
    <n v="0"/>
    <n v="0"/>
    <m/>
    <n v="1.5640000000000001E-3"/>
    <m/>
    <m/>
    <m/>
    <m/>
    <m/>
    <m/>
    <m/>
    <n v="0.73783579999999993"/>
    <m/>
    <m/>
    <m/>
    <m/>
    <s v="684609,42"/>
    <s v="6074294,77"/>
    <n v="1.5640000000000001E-3"/>
    <n v="0.73783579999999993"/>
    <n v="0"/>
  </r>
  <r>
    <n v="2051"/>
    <x v="1002"/>
    <s v=""/>
    <x v="2224"/>
    <n v="2018"/>
    <n v="32559956"/>
    <x v="510"/>
    <x v="1000"/>
    <x v="978"/>
    <n v="4800"/>
    <s v="Nykøbing F"/>
    <n v="376"/>
    <n v="51"/>
    <x v="93"/>
    <n v="1"/>
    <s v="FJ"/>
    <s v="Fjernvarmeværk"/>
    <n v="353000"/>
    <n v="350030"/>
    <x v="13"/>
    <x v="0"/>
    <s v="fvv"/>
    <d v="1969-01-01T00:00:00"/>
    <d v="2018-08-20T00:00:00"/>
    <n v="2.7"/>
    <n v="0"/>
    <n v="2.7"/>
    <x v="21"/>
    <n v="0"/>
    <n v="0"/>
    <n v="0"/>
    <n v="0"/>
    <n v="1"/>
    <n v="0"/>
    <n v="0"/>
    <x v="0"/>
    <x v="0"/>
    <m/>
    <m/>
    <m/>
    <n v="0"/>
    <m/>
    <n v="0"/>
    <m/>
    <m/>
    <m/>
    <m/>
    <m/>
    <m/>
    <m/>
    <n v="0"/>
    <m/>
    <m/>
    <m/>
    <m/>
    <s v="685820,21"/>
    <s v="6072014,91"/>
    <n v="0"/>
    <n v="0"/>
    <n v="0"/>
  </r>
  <r>
    <n v="2051"/>
    <x v="1002"/>
    <s v=""/>
    <x v="2225"/>
    <n v="2018"/>
    <n v="32559956"/>
    <x v="510"/>
    <x v="1000"/>
    <x v="978"/>
    <n v="4800"/>
    <s v="Nykøbing F"/>
    <n v="376"/>
    <n v="51"/>
    <x v="93"/>
    <n v="1"/>
    <s v="FJ"/>
    <s v="Fjernvarmeværk"/>
    <n v="353000"/>
    <n v="350030"/>
    <x v="16"/>
    <x v="0"/>
    <s v="fvv"/>
    <d v="1969-01-01T00:00:00"/>
    <m/>
    <n v="5.4"/>
    <n v="0"/>
    <n v="5.4"/>
    <x v="3930"/>
    <n v="3.996"/>
    <n v="3.996"/>
    <n v="0"/>
    <n v="0"/>
    <n v="1"/>
    <n v="0"/>
    <n v="0"/>
    <x v="0"/>
    <x v="0"/>
    <m/>
    <m/>
    <m/>
    <m/>
    <m/>
    <n v="1.0120000000000001E-3"/>
    <m/>
    <m/>
    <m/>
    <m/>
    <m/>
    <m/>
    <m/>
    <n v="4.2715780000000008"/>
    <m/>
    <m/>
    <m/>
    <m/>
    <s v="685820,21"/>
    <s v="6072014,91"/>
    <n v="1.0120000000000001E-3"/>
    <n v="4.2715780000000008"/>
    <n v="0"/>
  </r>
  <r>
    <n v="2051"/>
    <x v="1002"/>
    <s v=""/>
    <x v="2226"/>
    <n v="2018"/>
    <n v="32559956"/>
    <x v="510"/>
    <x v="1000"/>
    <x v="978"/>
    <n v="4800"/>
    <s v="Nykøbing F"/>
    <n v="376"/>
    <n v="51"/>
    <x v="93"/>
    <n v="1"/>
    <s v="FJ"/>
    <s v="Fjernvarmeværk"/>
    <n v="353000"/>
    <n v="350030"/>
    <x v="76"/>
    <x v="0"/>
    <s v="fvv"/>
    <d v="1969-01-01T00:00:00"/>
    <m/>
    <n v="5.4"/>
    <n v="0"/>
    <n v="5.4"/>
    <x v="3931"/>
    <n v="5.9904000000000002"/>
    <n v="5.9904000000000002"/>
    <n v="0"/>
    <n v="0"/>
    <n v="1"/>
    <n v="0"/>
    <n v="0"/>
    <x v="0"/>
    <x v="0"/>
    <m/>
    <m/>
    <m/>
    <m/>
    <m/>
    <n v="1.518E-3"/>
    <m/>
    <m/>
    <m/>
    <m/>
    <m/>
    <m/>
    <m/>
    <n v="6.4073343999999999"/>
    <m/>
    <m/>
    <m/>
    <m/>
    <s v="685820,21"/>
    <s v="6072014,91"/>
    <n v="1.518E-3"/>
    <n v="6.4073343999999999"/>
    <n v="0"/>
  </r>
  <r>
    <n v="2051"/>
    <x v="1002"/>
    <s v=""/>
    <x v="2227"/>
    <n v="2018"/>
    <n v="32559956"/>
    <x v="510"/>
    <x v="1000"/>
    <x v="978"/>
    <n v="4800"/>
    <s v="Nykøbing F"/>
    <n v="376"/>
    <n v="51"/>
    <x v="93"/>
    <n v="1"/>
    <s v="FJ"/>
    <s v="Fjernvarmeværk"/>
    <n v="353000"/>
    <n v="350030"/>
    <x v="4"/>
    <x v="0"/>
    <s v="fvv"/>
    <d v="1969-01-01T00:00:00"/>
    <m/>
    <n v="5.4"/>
    <n v="0"/>
    <n v="5.4"/>
    <x v="3932"/>
    <n v="1.3320000000000001"/>
    <n v="1.3320000000000001"/>
    <n v="0"/>
    <n v="0"/>
    <n v="1"/>
    <n v="0"/>
    <n v="0"/>
    <x v="0"/>
    <x v="0"/>
    <m/>
    <m/>
    <m/>
    <n v="0"/>
    <m/>
    <n v="3.2200000000000002E-4"/>
    <m/>
    <m/>
    <m/>
    <m/>
    <m/>
    <m/>
    <m/>
    <n v="1.4238702000000001"/>
    <m/>
    <m/>
    <m/>
    <m/>
    <s v="685820,21"/>
    <s v="6072014,91"/>
    <n v="3.2200000000000002E-4"/>
    <n v="1.4238702000000001"/>
    <n v="0"/>
  </r>
  <r>
    <n v="2051"/>
    <x v="1002"/>
    <s v=""/>
    <x v="2228"/>
    <n v="2018"/>
    <n v="32559956"/>
    <x v="510"/>
    <x v="1000"/>
    <x v="978"/>
    <n v="4800"/>
    <s v="Nykøbing F"/>
    <n v="376"/>
    <n v="51"/>
    <x v="93"/>
    <n v="1"/>
    <s v="FJ"/>
    <s v="Fjernvarmeværk"/>
    <n v="353000"/>
    <n v="350030"/>
    <x v="6"/>
    <x v="0"/>
    <s v="fvv"/>
    <d v="1969-01-01T00:00:00"/>
    <m/>
    <n v="6.9"/>
    <n v="0"/>
    <n v="6.9"/>
    <x v="3933"/>
    <n v="0.66600000000000004"/>
    <n v="0.66600000000000004"/>
    <n v="0"/>
    <n v="0"/>
    <n v="1"/>
    <n v="0"/>
    <n v="0"/>
    <x v="0"/>
    <x v="0"/>
    <m/>
    <m/>
    <m/>
    <m/>
    <m/>
    <n v="1.84E-4"/>
    <m/>
    <m/>
    <m/>
    <m/>
    <m/>
    <m/>
    <m/>
    <n v="0.71191880000000007"/>
    <m/>
    <m/>
    <m/>
    <m/>
    <s v="685820,21"/>
    <s v="6072014,91"/>
    <n v="1.84E-4"/>
    <n v="0.71191880000000007"/>
    <n v="0"/>
  </r>
  <r>
    <n v="2051"/>
    <x v="1002"/>
    <s v=""/>
    <x v="2229"/>
    <n v="2018"/>
    <n v="32559956"/>
    <x v="510"/>
    <x v="1000"/>
    <x v="978"/>
    <n v="4800"/>
    <s v="Nykøbing F"/>
    <n v="376"/>
    <n v="51"/>
    <x v="93"/>
    <n v="1"/>
    <s v="FJ"/>
    <s v="Fjernvarmeværk"/>
    <n v="353000"/>
    <n v="350030"/>
    <x v="410"/>
    <x v="0"/>
    <s v="fvv"/>
    <d v="1999-01-01T00:00:00"/>
    <m/>
    <n v="8.6"/>
    <n v="0"/>
    <n v="8.6"/>
    <x v="3934"/>
    <n v="4.3956"/>
    <n v="4.3956"/>
    <n v="0"/>
    <n v="0"/>
    <n v="1"/>
    <n v="0"/>
    <n v="0"/>
    <x v="0"/>
    <x v="0"/>
    <m/>
    <m/>
    <n v="0"/>
    <m/>
    <m/>
    <n v="1.1040000000000002E-3"/>
    <m/>
    <m/>
    <m/>
    <m/>
    <m/>
    <m/>
    <m/>
    <n v="4.6987031999999997"/>
    <m/>
    <m/>
    <m/>
    <m/>
    <s v="685820,21"/>
    <s v="6072014,91"/>
    <n v="1.1040000000000002E-3"/>
    <n v="4.6987031999999997"/>
    <n v="0"/>
  </r>
  <r>
    <n v="2051"/>
    <x v="1003"/>
    <s v=""/>
    <x v="2230"/>
    <n v="2018"/>
    <n v="32559956"/>
    <x v="510"/>
    <x v="1001"/>
    <x v="979"/>
    <n v="4800"/>
    <s v="Nykøbing F"/>
    <n v="376"/>
    <m/>
    <x v="18"/>
    <m/>
    <s v="LO"/>
    <s v="Lokalt værk"/>
    <n v="370000"/>
    <n v="370000"/>
    <x v="1118"/>
    <x v="1"/>
    <s v="pev"/>
    <d v="2012-01-01T00:00:00"/>
    <m/>
    <n v="0.6"/>
    <n v="0.2"/>
    <n v="0.4"/>
    <x v="3935"/>
    <n v="2.0484"/>
    <n v="0"/>
    <n v="1.3932"/>
    <n v="7.9200000000000007E-2"/>
    <n v="0"/>
    <n v="0.70209372093145017"/>
    <n v="0.29790627906854983"/>
    <x v="0"/>
    <x v="0"/>
    <m/>
    <m/>
    <m/>
    <m/>
    <m/>
    <m/>
    <m/>
    <m/>
    <n v="3.4379940000000002"/>
    <m/>
    <m/>
    <m/>
    <m/>
    <m/>
    <m/>
    <m/>
    <m/>
    <m/>
    <s v="685279"/>
    <s v="6073408"/>
    <n v="0"/>
    <n v="3.4379940000000002"/>
    <n v="0"/>
  </r>
  <r>
    <n v="2057"/>
    <x v="1004"/>
    <s v=""/>
    <x v="2231"/>
    <n v="2018"/>
    <n v="32648541"/>
    <x v="702"/>
    <x v="1002"/>
    <x v="980"/>
    <n v="6300"/>
    <s v="Gråsten"/>
    <n v="540"/>
    <n v="102"/>
    <x v="319"/>
    <n v="1"/>
    <s v="DC"/>
    <s v="Decentralt værk"/>
    <n v="353000"/>
    <n v="350030"/>
    <x v="1119"/>
    <x v="1"/>
    <s v="kvt"/>
    <d v="2012-01-01T00:00:00"/>
    <m/>
    <n v="6.6"/>
    <n v="2.7"/>
    <n v="3.6"/>
    <x v="3936"/>
    <n v="0.76170000000000004"/>
    <n v="0.76170000000000004"/>
    <n v="0.88271999999999995"/>
    <n v="0.88271999999999995"/>
    <n v="0.16952828271254869"/>
    <n v="0.83047171728745128"/>
    <n v="0"/>
    <x v="0"/>
    <x v="0"/>
    <m/>
    <m/>
    <m/>
    <m/>
    <m/>
    <m/>
    <n v="2.2465278"/>
    <m/>
    <m/>
    <m/>
    <m/>
    <m/>
    <m/>
    <m/>
    <m/>
    <m/>
    <m/>
    <m/>
    <s v="538299,65"/>
    <s v="6086321,65"/>
    <n v="2.2465278"/>
    <n v="0"/>
    <n v="0"/>
  </r>
  <r>
    <n v="2057"/>
    <x v="1004"/>
    <s v=""/>
    <x v="2232"/>
    <n v="2018"/>
    <n v="32648541"/>
    <x v="702"/>
    <x v="1002"/>
    <x v="980"/>
    <n v="6300"/>
    <s v="Gråsten"/>
    <n v="540"/>
    <n v="102"/>
    <x v="319"/>
    <n v="1"/>
    <s v="DC"/>
    <s v="Decentralt værk"/>
    <n v="353000"/>
    <n v="350030"/>
    <x v="1120"/>
    <x v="0"/>
    <s v="fvv"/>
    <d v="1955-01-01T00:00:00"/>
    <m/>
    <n v="5.8"/>
    <n v="0"/>
    <n v="5.5"/>
    <x v="3937"/>
    <n v="8.9252000000000002"/>
    <n v="8.9252000000000002"/>
    <n v="0"/>
    <n v="0"/>
    <n v="1"/>
    <n v="0"/>
    <n v="0"/>
    <x v="0"/>
    <x v="0"/>
    <m/>
    <m/>
    <m/>
    <m/>
    <m/>
    <m/>
    <n v="8.607614400000001"/>
    <m/>
    <m/>
    <m/>
    <m/>
    <m/>
    <m/>
    <m/>
    <m/>
    <m/>
    <m/>
    <m/>
    <s v="538299,65"/>
    <s v="6086321,65"/>
    <n v="8.607614400000001"/>
    <n v="0"/>
    <n v="0"/>
  </r>
  <r>
    <n v="2057"/>
    <x v="1004"/>
    <s v=""/>
    <x v="2233"/>
    <n v="2018"/>
    <n v="32648541"/>
    <x v="702"/>
    <x v="1002"/>
    <x v="980"/>
    <n v="6300"/>
    <s v="Gråsten"/>
    <n v="540"/>
    <n v="102"/>
    <x v="319"/>
    <n v="1"/>
    <s v="DC"/>
    <s v="Decentralt værk"/>
    <n v="353000"/>
    <n v="350030"/>
    <x v="1119"/>
    <x v="1"/>
    <s v="kvt"/>
    <d v="2012-01-01T00:00:00"/>
    <m/>
    <n v="6.6"/>
    <n v="2.7"/>
    <n v="3.6"/>
    <x v="3936"/>
    <n v="0.76170000000000004"/>
    <n v="0.76170000000000004"/>
    <n v="0.88271999999999995"/>
    <n v="0.88271999999999995"/>
    <n v="0.16952828271254869"/>
    <n v="0.83047171728745128"/>
    <n v="0"/>
    <x v="0"/>
    <x v="0"/>
    <m/>
    <m/>
    <m/>
    <m/>
    <m/>
    <m/>
    <n v="2.2465278"/>
    <m/>
    <m/>
    <m/>
    <m/>
    <m/>
    <m/>
    <m/>
    <m/>
    <m/>
    <m/>
    <m/>
    <s v="538299,65"/>
    <s v="6086321,65"/>
    <n v="2.2465278"/>
    <n v="0"/>
    <n v="0"/>
  </r>
  <r>
    <n v="2057"/>
    <x v="1004"/>
    <s v=""/>
    <x v="2234"/>
    <n v="2018"/>
    <n v="32648541"/>
    <x v="702"/>
    <x v="1002"/>
    <x v="980"/>
    <n v="6300"/>
    <s v="Gråsten"/>
    <n v="540"/>
    <n v="102"/>
    <x v="319"/>
    <n v="1"/>
    <s v="DC"/>
    <s v="Decentralt værk"/>
    <n v="353000"/>
    <n v="350030"/>
    <x v="1120"/>
    <x v="0"/>
    <s v="fvv"/>
    <d v="1994-11-01T00:00:00"/>
    <m/>
    <n v="5.8"/>
    <n v="0"/>
    <n v="5.5"/>
    <x v="3937"/>
    <n v="8.9252000000000002"/>
    <n v="8.9252000000000002"/>
    <n v="0"/>
    <n v="0"/>
    <n v="1"/>
    <n v="0"/>
    <n v="0"/>
    <x v="0"/>
    <x v="0"/>
    <m/>
    <m/>
    <m/>
    <m/>
    <m/>
    <m/>
    <n v="8.607614400000001"/>
    <m/>
    <m/>
    <m/>
    <m/>
    <m/>
    <m/>
    <m/>
    <m/>
    <m/>
    <m/>
    <m/>
    <s v="538299,65"/>
    <s v="6086321,65"/>
    <n v="8.607614400000001"/>
    <n v="0"/>
    <n v="0"/>
  </r>
  <r>
    <n v="2057"/>
    <x v="1004"/>
    <s v=""/>
    <x v="2235"/>
    <n v="2018"/>
    <n v="32648541"/>
    <x v="702"/>
    <x v="1002"/>
    <x v="980"/>
    <n v="6300"/>
    <s v="Gråsten"/>
    <n v="540"/>
    <n v="102"/>
    <x v="319"/>
    <n v="1"/>
    <s v="DC"/>
    <s v="Decentralt værk"/>
    <n v="353000"/>
    <n v="350030"/>
    <x v="1120"/>
    <x v="0"/>
    <s v="fvv"/>
    <d v="2012-01-01T00:00:00"/>
    <m/>
    <n v="3.7"/>
    <n v="0"/>
    <n v="3.51"/>
    <x v="3937"/>
    <n v="8.9252000000000002"/>
    <n v="8.9252000000000002"/>
    <n v="0"/>
    <n v="0"/>
    <n v="1"/>
    <n v="0"/>
    <n v="0"/>
    <x v="0"/>
    <x v="0"/>
    <m/>
    <m/>
    <m/>
    <m/>
    <m/>
    <m/>
    <n v="8.607614400000001"/>
    <m/>
    <m/>
    <m/>
    <m/>
    <m/>
    <m/>
    <m/>
    <m/>
    <m/>
    <m/>
    <m/>
    <s v="538299,65"/>
    <s v="6086321,65"/>
    <n v="8.607614400000001"/>
    <n v="0"/>
    <n v="0"/>
  </r>
  <r>
    <n v="2057"/>
    <x v="434"/>
    <s v=""/>
    <x v="1090"/>
    <n v="2018"/>
    <n v="32648541"/>
    <x v="702"/>
    <x v="432"/>
    <x v="430"/>
    <n v="6400"/>
    <s v="Sønderborg"/>
    <n v="540"/>
    <n v="114"/>
    <x v="168"/>
    <n v="1"/>
    <s v="FJ"/>
    <s v="Fjernvarmeværk"/>
    <n v="353000"/>
    <n v="350030"/>
    <x v="606"/>
    <x v="0"/>
    <s v="fvv"/>
    <d v="1963-01-01T00:00:00"/>
    <m/>
    <n v="12"/>
    <n v="0"/>
    <n v="12"/>
    <x v="3938"/>
    <n v="1.8059000000000001"/>
    <n v="1.8059000000000001"/>
    <n v="0"/>
    <n v="0"/>
    <n v="1"/>
    <n v="0"/>
    <n v="0"/>
    <x v="0"/>
    <x v="0"/>
    <m/>
    <n v="2.1138000000000003"/>
    <m/>
    <m/>
    <m/>
    <m/>
    <n v="0.22603680000000001"/>
    <m/>
    <m/>
    <m/>
    <m/>
    <m/>
    <m/>
    <m/>
    <m/>
    <m/>
    <m/>
    <m/>
    <s v="551033,96"/>
    <s v="6084484,69"/>
    <n v="2.3398368000000005"/>
    <n v="0"/>
    <n v="0"/>
  </r>
  <r>
    <n v="2057"/>
    <x v="434"/>
    <s v=""/>
    <x v="1091"/>
    <n v="2018"/>
    <n v="32648541"/>
    <x v="702"/>
    <x v="432"/>
    <x v="430"/>
    <n v="6400"/>
    <s v="Sønderborg"/>
    <n v="540"/>
    <n v="114"/>
    <x v="168"/>
    <n v="1"/>
    <s v="FJ"/>
    <s v="Fjernvarmeværk"/>
    <n v="353000"/>
    <n v="350030"/>
    <x v="606"/>
    <x v="0"/>
    <s v="fvv"/>
    <d v="2001-01-01T00:00:00"/>
    <m/>
    <n v="12"/>
    <n v="0"/>
    <n v="12"/>
    <x v="3938"/>
    <n v="1.8059000000000001"/>
    <n v="1.8059000000000001"/>
    <n v="0"/>
    <n v="0"/>
    <n v="1"/>
    <n v="0"/>
    <n v="0"/>
    <x v="0"/>
    <x v="0"/>
    <m/>
    <n v="2.1138000000000003"/>
    <m/>
    <m/>
    <m/>
    <m/>
    <n v="0.22603680000000001"/>
    <m/>
    <m/>
    <m/>
    <m/>
    <m/>
    <m/>
    <m/>
    <m/>
    <m/>
    <m/>
    <m/>
    <s v="551033,96"/>
    <s v="6084484,69"/>
    <n v="2.3398368000000005"/>
    <n v="0"/>
    <n v="0"/>
  </r>
  <r>
    <n v="2057"/>
    <x v="434"/>
    <s v=""/>
    <x v="1092"/>
    <n v="2018"/>
    <n v="32648541"/>
    <x v="702"/>
    <x v="432"/>
    <x v="430"/>
    <n v="6400"/>
    <s v="Sønderborg"/>
    <n v="540"/>
    <n v="114"/>
    <x v="168"/>
    <n v="1"/>
    <s v="FJ"/>
    <s v="Fjernvarmeværk"/>
    <n v="353000"/>
    <n v="350030"/>
    <x v="606"/>
    <x v="0"/>
    <s v="fvv"/>
    <d v="2001-01-01T00:00:00"/>
    <m/>
    <n v="12"/>
    <n v="0"/>
    <n v="12"/>
    <x v="3938"/>
    <n v="1.8059000000000001"/>
    <n v="1.8059000000000001"/>
    <n v="0"/>
    <n v="0"/>
    <n v="1"/>
    <n v="0"/>
    <n v="0"/>
    <x v="0"/>
    <x v="0"/>
    <m/>
    <n v="2.1138000000000003"/>
    <m/>
    <m/>
    <m/>
    <m/>
    <n v="0.22603680000000001"/>
    <m/>
    <m/>
    <m/>
    <m/>
    <m/>
    <m/>
    <m/>
    <m/>
    <m/>
    <m/>
    <m/>
    <s v="551033,96"/>
    <s v="6084484,69"/>
    <n v="2.3398368000000005"/>
    <n v="0"/>
    <n v="0"/>
  </r>
  <r>
    <n v="2057"/>
    <x v="437"/>
    <s v=""/>
    <x v="1098"/>
    <n v="2018"/>
    <n v="32648541"/>
    <x v="702"/>
    <x v="435"/>
    <x v="433"/>
    <n v="6400"/>
    <s v="Sønderborg"/>
    <n v="540"/>
    <n v="114"/>
    <x v="168"/>
    <n v="1"/>
    <s v="FJ"/>
    <s v="Fjernvarmeværk"/>
    <n v="353000"/>
    <n v="350030"/>
    <x v="608"/>
    <x v="0"/>
    <s v="fvv"/>
    <d v="1998-01-01T00:00:00"/>
    <m/>
    <n v="10"/>
    <n v="0"/>
    <n v="10"/>
    <x v="3939"/>
    <n v="15.1492"/>
    <n v="15.1492"/>
    <n v="0"/>
    <n v="0"/>
    <n v="1"/>
    <n v="0"/>
    <n v="0"/>
    <x v="0"/>
    <x v="0"/>
    <m/>
    <m/>
    <m/>
    <n v="0"/>
    <m/>
    <m/>
    <n v="13.8403584"/>
    <m/>
    <m/>
    <m/>
    <m/>
    <m/>
    <m/>
    <m/>
    <m/>
    <m/>
    <m/>
    <m/>
    <s v="552160,82"/>
    <s v="6085410,5"/>
    <n v="13.8403584"/>
    <n v="0"/>
    <n v="0"/>
  </r>
  <r>
    <n v="2057"/>
    <x v="437"/>
    <s v=""/>
    <x v="1099"/>
    <n v="2018"/>
    <n v="32648541"/>
    <x v="702"/>
    <x v="435"/>
    <x v="433"/>
    <n v="6400"/>
    <s v="Sønderborg"/>
    <n v="540"/>
    <n v="114"/>
    <x v="168"/>
    <n v="1"/>
    <s v="FJ"/>
    <s v="Fjernvarmeværk"/>
    <n v="353000"/>
    <n v="350030"/>
    <x v="606"/>
    <x v="0"/>
    <s v="fvv"/>
    <d v="1998-01-01T00:00:00"/>
    <m/>
    <n v="10"/>
    <n v="0"/>
    <n v="10"/>
    <x v="3939"/>
    <n v="15.1492"/>
    <n v="15.1492"/>
    <n v="0"/>
    <n v="0"/>
    <n v="1"/>
    <n v="0"/>
    <n v="0"/>
    <x v="0"/>
    <x v="0"/>
    <m/>
    <m/>
    <m/>
    <n v="0"/>
    <m/>
    <m/>
    <n v="13.8403584"/>
    <m/>
    <m/>
    <m/>
    <m/>
    <m/>
    <m/>
    <m/>
    <m/>
    <m/>
    <m/>
    <m/>
    <s v="552160,82"/>
    <s v="6085410,5"/>
    <n v="13.8403584"/>
    <n v="0"/>
    <n v="0"/>
  </r>
  <r>
    <n v="2057"/>
    <x v="437"/>
    <s v=""/>
    <x v="1100"/>
    <n v="2018"/>
    <n v="32648541"/>
    <x v="702"/>
    <x v="435"/>
    <x v="433"/>
    <n v="6400"/>
    <s v="Sønderborg"/>
    <n v="540"/>
    <n v="114"/>
    <x v="168"/>
    <n v="1"/>
    <s v="FJ"/>
    <s v="Fjernvarmeværk"/>
    <n v="353000"/>
    <n v="350030"/>
    <x v="606"/>
    <x v="0"/>
    <s v="fvv"/>
    <d v="1998-01-01T00:00:00"/>
    <m/>
    <n v="10"/>
    <n v="0"/>
    <n v="10"/>
    <x v="3939"/>
    <n v="15.1492"/>
    <n v="15.1492"/>
    <n v="0"/>
    <n v="0"/>
    <n v="1"/>
    <n v="0"/>
    <n v="0"/>
    <x v="0"/>
    <x v="0"/>
    <m/>
    <m/>
    <m/>
    <n v="0"/>
    <m/>
    <m/>
    <n v="13.8403584"/>
    <m/>
    <m/>
    <m/>
    <m/>
    <m/>
    <m/>
    <m/>
    <m/>
    <m/>
    <m/>
    <m/>
    <s v="552160,82"/>
    <s v="6085410,5"/>
    <n v="13.8403584"/>
    <n v="0"/>
    <n v="0"/>
  </r>
  <r>
    <n v="2057"/>
    <x v="437"/>
    <s v=""/>
    <x v="1101"/>
    <n v="2018"/>
    <n v="32648541"/>
    <x v="702"/>
    <x v="435"/>
    <x v="433"/>
    <n v="6400"/>
    <s v="Sønderborg"/>
    <n v="540"/>
    <n v="114"/>
    <x v="168"/>
    <n v="1"/>
    <s v="FJ"/>
    <s v="Fjernvarmeværk"/>
    <n v="353000"/>
    <n v="350030"/>
    <x v="606"/>
    <x v="0"/>
    <s v="fvv"/>
    <d v="1998-01-01T00:00:00"/>
    <m/>
    <n v="10"/>
    <n v="0"/>
    <n v="10"/>
    <x v="3939"/>
    <n v="15.1492"/>
    <n v="15.1492"/>
    <n v="0"/>
    <n v="0"/>
    <n v="1"/>
    <n v="0"/>
    <n v="0"/>
    <x v="0"/>
    <x v="0"/>
    <m/>
    <m/>
    <m/>
    <n v="0"/>
    <m/>
    <m/>
    <n v="13.8403584"/>
    <m/>
    <m/>
    <m/>
    <m/>
    <m/>
    <m/>
    <m/>
    <m/>
    <m/>
    <m/>
    <m/>
    <s v="552160,82"/>
    <s v="6085410,5"/>
    <n v="13.8403584"/>
    <n v="0"/>
    <n v="0"/>
  </r>
  <r>
    <n v="2057"/>
    <x v="1005"/>
    <s v=""/>
    <x v="2236"/>
    <n v="2018"/>
    <n v="32648541"/>
    <x v="702"/>
    <x v="1003"/>
    <x v="981"/>
    <n v="6300"/>
    <s v="Gråsten"/>
    <n v="540"/>
    <n v="102"/>
    <x v="319"/>
    <m/>
    <s v="FJ"/>
    <s v="Fjernvarmeværk"/>
    <n v="353000"/>
    <n v="350030"/>
    <x v="184"/>
    <x v="0"/>
    <s v="fvv"/>
    <d v="2013-09-01T00:00:00"/>
    <m/>
    <n v="12"/>
    <n v="0"/>
    <n v="12"/>
    <x v="3940"/>
    <n v="99.873400000000004"/>
    <n v="99.873400000000004"/>
    <n v="0"/>
    <n v="0"/>
    <n v="1"/>
    <n v="0"/>
    <n v="0"/>
    <x v="0"/>
    <x v="0"/>
    <m/>
    <m/>
    <m/>
    <m/>
    <m/>
    <m/>
    <m/>
    <m/>
    <m/>
    <n v="84.534999999999997"/>
    <m/>
    <m/>
    <m/>
    <m/>
    <m/>
    <m/>
    <m/>
    <m/>
    <s v="538895,62"/>
    <s v="6087351,69"/>
    <n v="0"/>
    <n v="84.534999999999997"/>
    <n v="0"/>
  </r>
  <r>
    <n v="2057"/>
    <x v="1005"/>
    <s v=""/>
    <x v="2237"/>
    <n v="2018"/>
    <n v="32648541"/>
    <x v="702"/>
    <x v="1003"/>
    <x v="981"/>
    <n v="6300"/>
    <s v="Gråsten"/>
    <n v="540"/>
    <n v="102"/>
    <x v="319"/>
    <m/>
    <s v="FJ"/>
    <s v="Fjernvarmeværk"/>
    <n v="353000"/>
    <n v="350030"/>
    <x v="254"/>
    <x v="0"/>
    <s v="fvv"/>
    <d v="2012-07-01T00:00:00"/>
    <m/>
    <n v="1"/>
    <n v="0"/>
    <n v="0.95"/>
    <x v="3941"/>
    <n v="20.431799999999999"/>
    <n v="20.431799999999999"/>
    <n v="0"/>
    <n v="0"/>
    <n v="1"/>
    <n v="0"/>
    <n v="0"/>
    <x v="0"/>
    <x v="0"/>
    <m/>
    <m/>
    <m/>
    <m/>
    <m/>
    <m/>
    <m/>
    <m/>
    <m/>
    <m/>
    <m/>
    <m/>
    <n v="20.431799999999999"/>
    <m/>
    <m/>
    <m/>
    <m/>
    <m/>
    <s v="538895,62"/>
    <s v="6087351,69"/>
    <n v="0"/>
    <n v="20.431799999999999"/>
    <n v="0"/>
  </r>
  <r>
    <n v="2057"/>
    <x v="1005"/>
    <s v=""/>
    <x v="2914"/>
    <n v="2018"/>
    <n v="32648541"/>
    <x v="702"/>
    <x v="1003"/>
    <x v="981"/>
    <n v="6300"/>
    <s v="Gråsten"/>
    <n v="540"/>
    <n v="102"/>
    <x v="319"/>
    <m/>
    <s v="FJ"/>
    <s v="Fjernvarmeværk"/>
    <n v="353000"/>
    <n v="350030"/>
    <x v="8"/>
    <x v="3"/>
    <s v="fvv"/>
    <d v="2012-07-01T00:00:00"/>
    <m/>
    <n v="13"/>
    <n v="0"/>
    <n v="13"/>
    <x v="3942"/>
    <n v="53.214100000000002"/>
    <n v="53.214100000000002"/>
    <n v="0"/>
    <n v="0"/>
    <n v="1"/>
    <n v="0"/>
    <n v="0"/>
    <x v="0"/>
    <x v="0"/>
    <m/>
    <m/>
    <m/>
    <m/>
    <m/>
    <m/>
    <m/>
    <m/>
    <m/>
    <m/>
    <m/>
    <m/>
    <m/>
    <m/>
    <m/>
    <n v="53.214100000000002"/>
    <m/>
    <m/>
    <s v="538895,62"/>
    <s v="6087351,69"/>
    <n v="0"/>
    <n v="53.214100000000002"/>
    <n v="0"/>
  </r>
  <r>
    <n v="2059"/>
    <x v="1006"/>
    <s v=""/>
    <x v="2238"/>
    <n v="2018"/>
    <n v="25810619"/>
    <x v="512"/>
    <x v="1004"/>
    <x v="982"/>
    <n v="7400"/>
    <s v="Herning"/>
    <n v="657"/>
    <n v="163"/>
    <x v="58"/>
    <m/>
    <s v="LO"/>
    <s v="Lokalt værk"/>
    <n v="370000"/>
    <n v="370000"/>
    <x v="1121"/>
    <x v="1"/>
    <s v="pev"/>
    <d v="2016-06-20T00:00:00"/>
    <m/>
    <n v="0.878"/>
    <n v="0.35699999999999998"/>
    <n v="0.40500000000000003"/>
    <x v="3943"/>
    <n v="12.037319999999999"/>
    <n v="0"/>
    <n v="9.8240400000000001"/>
    <n v="9.8240400000000001"/>
    <n v="0"/>
    <n v="0.75425218971463437"/>
    <n v="0.24574781028536563"/>
    <x v="0"/>
    <x v="0"/>
    <m/>
    <m/>
    <m/>
    <m/>
    <m/>
    <m/>
    <m/>
    <m/>
    <n v="24.491205000000001"/>
    <m/>
    <m/>
    <m/>
    <m/>
    <m/>
    <m/>
    <m/>
    <m/>
    <m/>
    <s v="496427,67"/>
    <s v="6222367,3"/>
    <n v="0"/>
    <n v="24.491205000000001"/>
    <n v="0"/>
  </r>
  <r>
    <n v="2068"/>
    <x v="1007"/>
    <s v=""/>
    <x v="2239"/>
    <n v="2018"/>
    <n v="32654193"/>
    <x v="513"/>
    <x v="1005"/>
    <x v="983"/>
    <n v="3000"/>
    <s v="Helsingør"/>
    <n v="217"/>
    <n v="17"/>
    <x v="17"/>
    <n v="1"/>
    <s v="FJ"/>
    <s v="Fjernvarmeværk"/>
    <n v="353000"/>
    <n v="350030"/>
    <x v="1122"/>
    <x v="0"/>
    <s v="fvv"/>
    <d v="1967-01-01T00:00:00"/>
    <m/>
    <n v="11.6"/>
    <n v="0"/>
    <n v="13.5"/>
    <x v="3944"/>
    <n v="113.77656"/>
    <n v="113.77656"/>
    <n v="0"/>
    <n v="0"/>
    <n v="1"/>
    <n v="0"/>
    <n v="0"/>
    <x v="0"/>
    <x v="0"/>
    <m/>
    <m/>
    <m/>
    <n v="1.9943719999999998E-2"/>
    <m/>
    <m/>
    <n v="117.9691128"/>
    <m/>
    <m/>
    <m/>
    <n v="0"/>
    <m/>
    <m/>
    <n v="0"/>
    <m/>
    <m/>
    <m/>
    <m/>
    <s v="722764,26"/>
    <s v="6214766,88"/>
    <n v="117.98905652000001"/>
    <n v="0"/>
    <n v="0"/>
  </r>
  <r>
    <n v="2068"/>
    <x v="1007"/>
    <s v=""/>
    <x v="2240"/>
    <n v="2018"/>
    <n v="32654193"/>
    <x v="513"/>
    <x v="1005"/>
    <x v="983"/>
    <n v="3000"/>
    <s v="Helsingør"/>
    <n v="217"/>
    <n v="17"/>
    <x v="17"/>
    <n v="1"/>
    <s v="FJ"/>
    <s v="Fjernvarmeværk"/>
    <n v="353000"/>
    <n v="350030"/>
    <x v="1123"/>
    <x v="0"/>
    <s v="fvv"/>
    <d v="2009-01-01T00:00:00"/>
    <m/>
    <n v="5"/>
    <n v="0"/>
    <n v="6.5"/>
    <x v="3945"/>
    <n v="195.85187999999999"/>
    <n v="195.85187999999999"/>
    <n v="0"/>
    <n v="0"/>
    <n v="1"/>
    <n v="0"/>
    <n v="0"/>
    <x v="0"/>
    <x v="0"/>
    <m/>
    <m/>
    <m/>
    <m/>
    <m/>
    <m/>
    <m/>
    <m/>
    <m/>
    <m/>
    <n v="186.31778400000002"/>
    <m/>
    <m/>
    <m/>
    <m/>
    <m/>
    <m/>
    <m/>
    <s v="722764,26"/>
    <s v="6214766,88"/>
    <n v="0"/>
    <n v="186.31778400000002"/>
    <n v="0"/>
  </r>
  <r>
    <n v="2068"/>
    <x v="1007"/>
    <s v=""/>
    <x v="2241"/>
    <n v="2018"/>
    <n v="32654193"/>
    <x v="513"/>
    <x v="1005"/>
    <x v="983"/>
    <n v="3000"/>
    <s v="Helsingør"/>
    <n v="217"/>
    <n v="17"/>
    <x v="17"/>
    <n v="1"/>
    <s v="FJ"/>
    <s v="Fjernvarmeværk"/>
    <n v="353000"/>
    <n v="350030"/>
    <x v="1124"/>
    <x v="0"/>
    <s v="fvv"/>
    <d v="2009-01-01T00:00:00"/>
    <m/>
    <n v="9.3000000000000007"/>
    <n v="0"/>
    <n v="10.5"/>
    <x v="3946"/>
    <n v="42.071759999999998"/>
    <n v="42.071759999999998"/>
    <n v="0"/>
    <n v="0"/>
    <n v="1"/>
    <n v="0"/>
    <n v="0"/>
    <x v="0"/>
    <x v="0"/>
    <m/>
    <m/>
    <m/>
    <n v="5.7356129999999998E-2"/>
    <m/>
    <m/>
    <n v="43.583680800000003"/>
    <m/>
    <m/>
    <m/>
    <m/>
    <m/>
    <m/>
    <m/>
    <m/>
    <m/>
    <m/>
    <m/>
    <s v="722764,26"/>
    <s v="6214766,88"/>
    <n v="43.641036930000006"/>
    <n v="0"/>
    <n v="0"/>
  </r>
  <r>
    <n v="2068"/>
    <x v="1007"/>
    <s v=""/>
    <x v="2242"/>
    <n v="2018"/>
    <n v="32654193"/>
    <x v="513"/>
    <x v="1005"/>
    <x v="983"/>
    <n v="3000"/>
    <s v="Helsingør"/>
    <n v="217"/>
    <n v="17"/>
    <x v="17"/>
    <n v="1"/>
    <s v="FJ"/>
    <s v="Fjernvarmeværk"/>
    <n v="353000"/>
    <n v="350030"/>
    <x v="1125"/>
    <x v="0"/>
    <s v="fvv"/>
    <d v="2010-11-01T00:00:00"/>
    <m/>
    <n v="10"/>
    <n v="0"/>
    <n v="11"/>
    <x v="3947"/>
    <n v="55.108440000000002"/>
    <n v="55.108440000000002"/>
    <n v="0"/>
    <n v="0"/>
    <n v="1"/>
    <n v="0"/>
    <n v="0"/>
    <x v="0"/>
    <x v="0"/>
    <m/>
    <m/>
    <m/>
    <n v="6.3131199999999993E-3"/>
    <m/>
    <m/>
    <n v="57.141691200000004"/>
    <m/>
    <m/>
    <m/>
    <m/>
    <m/>
    <m/>
    <m/>
    <m/>
    <m/>
    <m/>
    <m/>
    <s v="722764,26"/>
    <s v="6214766,88"/>
    <n v="57.148004320000005"/>
    <n v="0"/>
    <n v="0"/>
  </r>
  <r>
    <n v="2068"/>
    <x v="1007"/>
    <s v=""/>
    <x v="2243"/>
    <n v="2018"/>
    <n v="32654193"/>
    <x v="513"/>
    <x v="1005"/>
    <x v="983"/>
    <n v="3000"/>
    <s v="Helsingør"/>
    <n v="217"/>
    <n v="17"/>
    <x v="17"/>
    <n v="1"/>
    <s v="FJ"/>
    <s v="Fjernvarmeværk"/>
    <n v="353000"/>
    <n v="350030"/>
    <x v="39"/>
    <x v="5"/>
    <s v="kvt"/>
    <d v="2009-01-01T00:00:00"/>
    <m/>
    <n v="0.24"/>
    <n v="0.24"/>
    <n v="0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722764,26"/>
    <s v="6214766,88"/>
    <n v="0"/>
    <n v="0"/>
    <n v="0"/>
  </r>
  <r>
    <n v="2068"/>
    <x v="1008"/>
    <s v=""/>
    <x v="2244"/>
    <n v="2018"/>
    <n v="32654193"/>
    <x v="513"/>
    <x v="1006"/>
    <x v="984"/>
    <n v="3000"/>
    <s v="Helsingør"/>
    <n v="217"/>
    <n v="17"/>
    <x v="17"/>
    <n v="1"/>
    <s v="FJ"/>
    <s v="Fjernvarmeværk"/>
    <n v="353000"/>
    <n v="350030"/>
    <x v="1122"/>
    <x v="0"/>
    <s v="fvv"/>
    <d v="2010-11-01T00:00:00"/>
    <m/>
    <n v="10"/>
    <n v="0"/>
    <n v="10"/>
    <x v="3948"/>
    <n v="2.6676000000000002"/>
    <n v="2.6676000000000002"/>
    <n v="0"/>
    <n v="0"/>
    <n v="1"/>
    <n v="0"/>
    <n v="0"/>
    <x v="0"/>
    <x v="0"/>
    <m/>
    <m/>
    <m/>
    <n v="0"/>
    <m/>
    <m/>
    <n v="3.0407651999999996"/>
    <m/>
    <m/>
    <m/>
    <m/>
    <m/>
    <m/>
    <n v="0"/>
    <m/>
    <m/>
    <m/>
    <m/>
    <s v="723854,45"/>
    <s v="6215415,28"/>
    <n v="3.0407651999999996"/>
    <n v="0"/>
    <n v="0"/>
  </r>
  <r>
    <n v="2068"/>
    <x v="1008"/>
    <s v=""/>
    <x v="2245"/>
    <n v="2018"/>
    <n v="32654193"/>
    <x v="513"/>
    <x v="1006"/>
    <x v="984"/>
    <n v="3000"/>
    <s v="Helsingør"/>
    <n v="217"/>
    <n v="17"/>
    <x v="17"/>
    <n v="1"/>
    <s v="FJ"/>
    <s v="Fjernvarmeværk"/>
    <n v="353000"/>
    <n v="350030"/>
    <x v="16"/>
    <x v="0"/>
    <s v="fvv"/>
    <d v="1965-01-01T00:00:00"/>
    <m/>
    <n v="7.3"/>
    <n v="0"/>
    <n v="7.3"/>
    <x v="3949"/>
    <n v="2.1600000000000001E-2"/>
    <n v="2.1600000000000001E-2"/>
    <n v="0"/>
    <n v="0"/>
    <n v="1"/>
    <n v="0"/>
    <n v="0"/>
    <x v="0"/>
    <x v="0"/>
    <m/>
    <m/>
    <m/>
    <n v="0"/>
    <m/>
    <m/>
    <n v="2.4631199999999999E-2"/>
    <m/>
    <m/>
    <m/>
    <m/>
    <m/>
    <m/>
    <m/>
    <m/>
    <m/>
    <m/>
    <m/>
    <s v="723854,45"/>
    <s v="6215415,28"/>
    <n v="2.4631199999999999E-2"/>
    <n v="0"/>
    <n v="0"/>
  </r>
  <r>
    <n v="2068"/>
    <x v="1008"/>
    <s v=""/>
    <x v="2246"/>
    <n v="2018"/>
    <n v="32654193"/>
    <x v="513"/>
    <x v="1006"/>
    <x v="984"/>
    <n v="3000"/>
    <s v="Helsingør"/>
    <n v="217"/>
    <n v="17"/>
    <x v="17"/>
    <n v="1"/>
    <s v="FJ"/>
    <s v="Fjernvarmeværk"/>
    <n v="353000"/>
    <n v="350030"/>
    <x v="1125"/>
    <x v="0"/>
    <s v="fvv"/>
    <d v="1965-01-01T00:00:00"/>
    <m/>
    <n v="7.3"/>
    <n v="0"/>
    <n v="7.3"/>
    <x v="3950"/>
    <n v="0.19800000000000001"/>
    <n v="0.19800000000000001"/>
    <n v="0"/>
    <n v="0"/>
    <n v="1"/>
    <n v="0"/>
    <n v="0"/>
    <x v="0"/>
    <x v="0"/>
    <m/>
    <m/>
    <m/>
    <n v="0"/>
    <m/>
    <m/>
    <n v="0.2256804"/>
    <m/>
    <m/>
    <m/>
    <m/>
    <m/>
    <m/>
    <m/>
    <m/>
    <m/>
    <m/>
    <m/>
    <s v="723854,45"/>
    <s v="6215415,28"/>
    <n v="0.2256804"/>
    <n v="0"/>
    <n v="0"/>
  </r>
  <r>
    <n v="2068"/>
    <x v="1008"/>
    <s v=""/>
    <x v="2247"/>
    <n v="2018"/>
    <n v="32654193"/>
    <x v="513"/>
    <x v="1006"/>
    <x v="984"/>
    <n v="3000"/>
    <s v="Helsingør"/>
    <n v="217"/>
    <n v="17"/>
    <x v="17"/>
    <n v="1"/>
    <s v="FJ"/>
    <s v="Fjernvarmeværk"/>
    <n v="353000"/>
    <n v="350030"/>
    <x v="1126"/>
    <x v="0"/>
    <s v="fvv"/>
    <d v="1965-01-01T00:00:00"/>
    <m/>
    <n v="9.3000000000000007"/>
    <n v="0"/>
    <n v="9.3000000000000007"/>
    <x v="3951"/>
    <n v="9.5076000000000001"/>
    <n v="9.5076000000000001"/>
    <n v="0"/>
    <n v="0"/>
    <n v="1"/>
    <n v="0"/>
    <n v="0"/>
    <x v="0"/>
    <x v="0"/>
    <m/>
    <m/>
    <m/>
    <n v="0"/>
    <m/>
    <m/>
    <n v="10.4724576"/>
    <m/>
    <m/>
    <m/>
    <m/>
    <m/>
    <m/>
    <m/>
    <m/>
    <m/>
    <m/>
    <m/>
    <s v="723854,45"/>
    <s v="6215415,28"/>
    <n v="10.4724576"/>
    <n v="0"/>
    <n v="0"/>
  </r>
  <r>
    <n v="2068"/>
    <x v="1008"/>
    <s v=""/>
    <x v="2248"/>
    <n v="2018"/>
    <n v="32654193"/>
    <x v="513"/>
    <x v="1006"/>
    <x v="984"/>
    <n v="3000"/>
    <s v="Helsingør"/>
    <n v="217"/>
    <n v="17"/>
    <x v="17"/>
    <n v="1"/>
    <s v="FJ"/>
    <s v="Fjernvarmeværk"/>
    <n v="353000"/>
    <n v="350030"/>
    <x v="1127"/>
    <x v="0"/>
    <s v="fvv"/>
    <d v="1965-01-01T00:00:00"/>
    <m/>
    <n v="9.3000000000000007"/>
    <n v="0"/>
    <n v="10.5"/>
    <x v="3952"/>
    <n v="20.7288"/>
    <n v="20.7288"/>
    <n v="0"/>
    <n v="0"/>
    <n v="1"/>
    <n v="0"/>
    <n v="0"/>
    <x v="0"/>
    <x v="0"/>
    <m/>
    <m/>
    <m/>
    <n v="0"/>
    <m/>
    <m/>
    <n v="21.1126608"/>
    <m/>
    <m/>
    <m/>
    <m/>
    <m/>
    <m/>
    <m/>
    <m/>
    <m/>
    <m/>
    <m/>
    <s v="723854,45"/>
    <s v="6215415,28"/>
    <n v="21.1126608"/>
    <n v="0"/>
    <n v="0"/>
  </r>
  <r>
    <n v="2069"/>
    <x v="1009"/>
    <s v=""/>
    <x v="2249"/>
    <n v="2018"/>
    <n v="32259901"/>
    <x v="514"/>
    <x v="1007"/>
    <x v="985"/>
    <n v="5500"/>
    <s v="Middelfart"/>
    <n v="410"/>
    <m/>
    <x v="18"/>
    <m/>
    <s v="LO"/>
    <s v="Lokalt værk"/>
    <n v="370000"/>
    <n v="370000"/>
    <x v="1128"/>
    <x v="1"/>
    <s v="pev"/>
    <d v="2012-01-01T00:00:00"/>
    <m/>
    <n v="0.06"/>
    <n v="0.02"/>
    <n v="0.04"/>
    <x v="3953"/>
    <n v="0"/>
    <n v="0"/>
    <n v="0.21528"/>
    <n v="0"/>
    <n v="0"/>
    <n v="1"/>
    <n v="0"/>
    <x v="0"/>
    <x v="0"/>
    <m/>
    <m/>
    <m/>
    <m/>
    <m/>
    <m/>
    <m/>
    <m/>
    <n v="1.0536300000000001"/>
    <m/>
    <m/>
    <m/>
    <m/>
    <m/>
    <m/>
    <m/>
    <m/>
    <m/>
    <s v="548489,67"/>
    <s v="6153349,18"/>
    <n v="0"/>
    <n v="1.0536300000000001"/>
    <n v="0"/>
  </r>
  <r>
    <n v="2069"/>
    <x v="1009"/>
    <s v=""/>
    <x v="2250"/>
    <n v="2018"/>
    <n v="32259901"/>
    <x v="514"/>
    <x v="1007"/>
    <x v="985"/>
    <n v="5500"/>
    <s v="Middelfart"/>
    <n v="410"/>
    <m/>
    <x v="18"/>
    <m/>
    <s v="LO"/>
    <s v="Lokalt værk"/>
    <n v="370000"/>
    <n v="370000"/>
    <x v="1129"/>
    <x v="1"/>
    <s v="pev"/>
    <d v="1997-01-01T00:00:00"/>
    <m/>
    <n v="0.06"/>
    <n v="0.02"/>
    <n v="0.04"/>
    <x v="3953"/>
    <n v="0"/>
    <n v="0"/>
    <n v="0.21528"/>
    <n v="0"/>
    <n v="0"/>
    <n v="1"/>
    <n v="0"/>
    <x v="0"/>
    <x v="0"/>
    <m/>
    <m/>
    <m/>
    <m/>
    <m/>
    <m/>
    <m/>
    <m/>
    <n v="1.0536300000000001"/>
    <m/>
    <m/>
    <m/>
    <m/>
    <m/>
    <m/>
    <m/>
    <m/>
    <m/>
    <s v="548489,67"/>
    <s v="6153349,18"/>
    <n v="0"/>
    <n v="1.0536300000000001"/>
    <n v="0"/>
  </r>
  <r>
    <n v="2070"/>
    <x v="1010"/>
    <s v=""/>
    <x v="2251"/>
    <n v="2018"/>
    <n v="31157439"/>
    <x v="515"/>
    <x v="1008"/>
    <x v="986"/>
    <n v="9700"/>
    <s v="Brønderslev"/>
    <n v="810"/>
    <n v="277"/>
    <x v="320"/>
    <m/>
    <s v="FJ"/>
    <s v="Fjernvarmeværk"/>
    <n v="353000"/>
    <n v="350030"/>
    <x v="1130"/>
    <x v="0"/>
    <s v="fvv"/>
    <d v="1971-09-01T00:00:00"/>
    <m/>
    <n v="15.3"/>
    <n v="0"/>
    <n v="11.5"/>
    <x v="3954"/>
    <n v="2.16E-3"/>
    <n v="2.16E-3"/>
    <n v="0"/>
    <n v="0"/>
    <n v="1"/>
    <n v="0"/>
    <n v="0"/>
    <x v="0"/>
    <x v="0"/>
    <m/>
    <m/>
    <m/>
    <m/>
    <m/>
    <m/>
    <n v="3.4847999999999997E-3"/>
    <m/>
    <m/>
    <m/>
    <m/>
    <m/>
    <m/>
    <m/>
    <m/>
    <m/>
    <m/>
    <m/>
    <s v="558422,3"/>
    <s v="6348215,68"/>
    <n v="3.4847999999999997E-3"/>
    <n v="0"/>
    <n v="0"/>
  </r>
  <r>
    <n v="2070"/>
    <x v="1011"/>
    <s v=""/>
    <x v="2252"/>
    <n v="2018"/>
    <n v="31157439"/>
    <x v="515"/>
    <x v="1009"/>
    <x v="987"/>
    <n v="9700"/>
    <s v="Brønderslev"/>
    <n v="810"/>
    <n v="277"/>
    <x v="320"/>
    <m/>
    <s v="FJ"/>
    <s v="Fjernvarmeværk"/>
    <n v="353000"/>
    <n v="350030"/>
    <x v="1131"/>
    <x v="0"/>
    <s v="fvv"/>
    <d v="1975-09-01T00:00:00"/>
    <m/>
    <n v="17.5"/>
    <n v="0"/>
    <n v="14.8"/>
    <x v="3955"/>
    <n v="0.96840000000000004"/>
    <n v="0.96840000000000004"/>
    <n v="0"/>
    <n v="0"/>
    <n v="1"/>
    <n v="0"/>
    <n v="0"/>
    <x v="0"/>
    <x v="0"/>
    <m/>
    <m/>
    <m/>
    <m/>
    <m/>
    <m/>
    <n v="1.0821095999999999"/>
    <m/>
    <m/>
    <m/>
    <m/>
    <m/>
    <m/>
    <m/>
    <m/>
    <m/>
    <m/>
    <m/>
    <s v="556672"/>
    <s v="6349082"/>
    <n v="1.0821095999999999"/>
    <n v="0"/>
    <n v="0"/>
  </r>
  <r>
    <n v="2070"/>
    <x v="1012"/>
    <s v=""/>
    <x v="2253"/>
    <n v="2018"/>
    <n v="31157439"/>
    <x v="515"/>
    <x v="1010"/>
    <x v="988"/>
    <n v="9700"/>
    <s v="Brønderslev"/>
    <n v="810"/>
    <n v="277"/>
    <x v="320"/>
    <n v="1"/>
    <s v="DC"/>
    <s v="Decentralt værk"/>
    <n v="353000"/>
    <n v="350030"/>
    <x v="598"/>
    <x v="0"/>
    <s v="fvv"/>
    <d v="2006-03-01T00:00:00"/>
    <m/>
    <n v="16.5"/>
    <n v="0"/>
    <n v="17.3"/>
    <x v="3956"/>
    <n v="31.0716"/>
    <n v="30.020399999999999"/>
    <n v="0"/>
    <n v="0"/>
    <n v="1"/>
    <n v="0"/>
    <n v="0"/>
    <x v="0"/>
    <x v="0"/>
    <m/>
    <m/>
    <m/>
    <m/>
    <m/>
    <m/>
    <n v="30.361716000000001"/>
    <m/>
    <m/>
    <m/>
    <m/>
    <m/>
    <m/>
    <m/>
    <m/>
    <m/>
    <m/>
    <m/>
    <s v="557434"/>
    <s v="6346675,12"/>
    <n v="30.361716000000001"/>
    <n v="0"/>
    <n v="0"/>
  </r>
  <r>
    <n v="2070"/>
    <x v="1012"/>
    <s v=""/>
    <x v="2254"/>
    <n v="2018"/>
    <n v="31157439"/>
    <x v="515"/>
    <x v="1010"/>
    <x v="988"/>
    <n v="9700"/>
    <s v="Brønderslev"/>
    <n v="810"/>
    <n v="277"/>
    <x v="320"/>
    <n v="1"/>
    <s v="DC"/>
    <s v="Decentralt værk"/>
    <n v="353000"/>
    <n v="350030"/>
    <x v="17"/>
    <x v="5"/>
    <s v="kvt"/>
    <d v="2006-08-01T00:00:00"/>
    <m/>
    <n v="0.76"/>
    <n v="0.76"/>
    <n v="0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57434"/>
    <s v="6346675,12"/>
    <n v="0"/>
    <n v="0"/>
    <n v="0"/>
  </r>
  <r>
    <n v="2070"/>
    <x v="1012"/>
    <s v=""/>
    <x v="2255"/>
    <n v="2018"/>
    <n v="31157439"/>
    <x v="515"/>
    <x v="1010"/>
    <x v="988"/>
    <n v="9700"/>
    <s v="Brønderslev"/>
    <n v="810"/>
    <n v="277"/>
    <x v="320"/>
    <n v="1"/>
    <s v="DC"/>
    <s v="Decentralt værk"/>
    <n v="353000"/>
    <n v="350030"/>
    <x v="129"/>
    <x v="2"/>
    <s v="fvv"/>
    <d v="2014-01-02T00:00:00"/>
    <m/>
    <n v="20"/>
    <n v="0"/>
    <n v="19.850000000000001"/>
    <x v="3957"/>
    <n v="17.978400000000001"/>
    <n v="17.3736"/>
    <n v="0"/>
    <n v="0"/>
    <n v="1"/>
    <n v="0"/>
    <n v="0"/>
    <x v="0"/>
    <x v="0"/>
    <m/>
    <m/>
    <m/>
    <m/>
    <m/>
    <m/>
    <m/>
    <m/>
    <m/>
    <m/>
    <m/>
    <m/>
    <m/>
    <m/>
    <m/>
    <m/>
    <m/>
    <n v="18.1584"/>
    <s v="557434"/>
    <s v="6346675,12"/>
    <n v="0"/>
    <n v="0"/>
    <n v="18.1584"/>
  </r>
  <r>
    <n v="2070"/>
    <x v="1012"/>
    <s v=""/>
    <x v="2256"/>
    <n v="2018"/>
    <n v="31157439"/>
    <x v="515"/>
    <x v="1010"/>
    <x v="988"/>
    <n v="9700"/>
    <s v="Brønderslev"/>
    <n v="810"/>
    <n v="277"/>
    <x v="320"/>
    <n v="1"/>
    <s v="DC"/>
    <s v="Decentralt værk"/>
    <n v="353000"/>
    <n v="350030"/>
    <x v="1132"/>
    <x v="0"/>
    <s v="fvv"/>
    <d v="2006-03-01T00:00:00"/>
    <m/>
    <n v="16.5"/>
    <n v="0"/>
    <n v="17.3"/>
    <x v="3958"/>
    <n v="25.747199999999999"/>
    <n v="24.876000000000001"/>
    <n v="0"/>
    <n v="0"/>
    <n v="1"/>
    <n v="0"/>
    <n v="0"/>
    <x v="0"/>
    <x v="0"/>
    <m/>
    <m/>
    <m/>
    <m/>
    <m/>
    <m/>
    <n v="24.2940456"/>
    <m/>
    <m/>
    <m/>
    <m/>
    <m/>
    <m/>
    <m/>
    <m/>
    <m/>
    <m/>
    <m/>
    <s v="557434"/>
    <s v="6346675,12"/>
    <n v="24.2940456"/>
    <n v="0"/>
    <n v="0"/>
  </r>
  <r>
    <n v="2070"/>
    <x v="1012"/>
    <s v=""/>
    <x v="2257"/>
    <n v="2018"/>
    <n v="31157439"/>
    <x v="515"/>
    <x v="1010"/>
    <x v="988"/>
    <n v="9700"/>
    <s v="Brønderslev"/>
    <n v="810"/>
    <n v="277"/>
    <x v="320"/>
    <n v="1"/>
    <s v="DC"/>
    <s v="Decentralt værk"/>
    <n v="353000"/>
    <n v="350030"/>
    <x v="1133"/>
    <x v="1"/>
    <s v="kvt"/>
    <d v="1995-09-01T00:00:00"/>
    <m/>
    <n v="7.79"/>
    <n v="3.2"/>
    <n v="4.2"/>
    <x v="3959"/>
    <n v="10.814399999999999"/>
    <n v="10.4472"/>
    <n v="8.8667999999999996"/>
    <n v="8.8632000000000009"/>
    <n v="0.25533682871658736"/>
    <n v="0.74466317128341264"/>
    <n v="0"/>
    <x v="0"/>
    <x v="0"/>
    <m/>
    <m/>
    <m/>
    <m/>
    <m/>
    <m/>
    <n v="21.176733599999999"/>
    <m/>
    <m/>
    <m/>
    <m/>
    <m/>
    <m/>
    <m/>
    <m/>
    <m/>
    <m/>
    <m/>
    <s v="557434"/>
    <s v="6346675,12"/>
    <n v="21.176733599999999"/>
    <n v="0"/>
    <n v="0"/>
  </r>
  <r>
    <n v="2070"/>
    <x v="1012"/>
    <s v=""/>
    <x v="2258"/>
    <n v="2018"/>
    <n v="31157439"/>
    <x v="515"/>
    <x v="1010"/>
    <x v="988"/>
    <n v="9700"/>
    <s v="Brønderslev"/>
    <n v="810"/>
    <n v="277"/>
    <x v="320"/>
    <n v="1"/>
    <s v="DC"/>
    <s v="Decentralt værk"/>
    <n v="353000"/>
    <n v="350030"/>
    <x v="1134"/>
    <x v="1"/>
    <s v="kvt"/>
    <d v="1995-09-01T00:00:00"/>
    <m/>
    <n v="7.79"/>
    <n v="3.2"/>
    <n v="4.2"/>
    <x v="3960"/>
    <n v="11.124000000000001"/>
    <n v="10.746"/>
    <n v="8.5860000000000003"/>
    <n v="8.5823999999999998"/>
    <n v="0.26271846443183094"/>
    <n v="0.737281535568169"/>
    <n v="0"/>
    <x v="0"/>
    <x v="0"/>
    <m/>
    <m/>
    <m/>
    <m/>
    <m/>
    <m/>
    <n v="21.170952"/>
    <m/>
    <m/>
    <m/>
    <m/>
    <m/>
    <m/>
    <m/>
    <m/>
    <m/>
    <m/>
    <m/>
    <s v="557434"/>
    <s v="6346675,12"/>
    <n v="21.170952"/>
    <n v="0"/>
    <n v="0"/>
  </r>
  <r>
    <n v="2070"/>
    <x v="1012"/>
    <s v=""/>
    <x v="2259"/>
    <n v="2018"/>
    <n v="31157439"/>
    <x v="515"/>
    <x v="1010"/>
    <x v="988"/>
    <n v="9700"/>
    <s v="Brønderslev"/>
    <n v="810"/>
    <n v="277"/>
    <x v="320"/>
    <n v="1"/>
    <s v="DC"/>
    <s v="Decentralt værk"/>
    <n v="353000"/>
    <n v="350030"/>
    <x v="1135"/>
    <x v="1"/>
    <s v="kvt"/>
    <d v="1995-09-01T00:00:00"/>
    <m/>
    <n v="7.79"/>
    <n v="3.2"/>
    <n v="4.2"/>
    <x v="3961"/>
    <n v="11.124000000000001"/>
    <n v="10.749599999999999"/>
    <n v="8.8596000000000004"/>
    <n v="8.8559999999999999"/>
    <n v="0.26282612767293745"/>
    <n v="0.73717387232706255"/>
    <n v="0"/>
    <x v="0"/>
    <x v="0"/>
    <m/>
    <m/>
    <m/>
    <m/>
    <m/>
    <m/>
    <n v="21.162279600000002"/>
    <m/>
    <m/>
    <m/>
    <m/>
    <m/>
    <m/>
    <m/>
    <m/>
    <m/>
    <m/>
    <m/>
    <s v="557434"/>
    <s v="6346675,12"/>
    <n v="21.162279600000002"/>
    <n v="0"/>
    <n v="0"/>
  </r>
  <r>
    <n v="2070"/>
    <x v="1012"/>
    <s v=""/>
    <x v="2260"/>
    <n v="2018"/>
    <n v="31157439"/>
    <x v="515"/>
    <x v="1010"/>
    <x v="988"/>
    <n v="9700"/>
    <s v="Brønderslev"/>
    <n v="810"/>
    <n v="277"/>
    <x v="320"/>
    <n v="1"/>
    <s v="DC"/>
    <s v="Decentralt værk"/>
    <n v="353000"/>
    <n v="350030"/>
    <x v="1136"/>
    <x v="1"/>
    <s v="kvt"/>
    <d v="1995-09-01T00:00:00"/>
    <m/>
    <n v="7.79"/>
    <n v="3.2"/>
    <n v="4.2"/>
    <x v="3962"/>
    <n v="9.9827999999999992"/>
    <n v="9.6479999999999997"/>
    <n v="7.7687999999999997"/>
    <n v="7.7652000000000001"/>
    <n v="0.26375853148989609"/>
    <n v="0.73624146851010397"/>
    <n v="0"/>
    <x v="0"/>
    <x v="0"/>
    <m/>
    <m/>
    <m/>
    <m/>
    <m/>
    <m/>
    <n v="18.924127199999997"/>
    <m/>
    <m/>
    <m/>
    <m/>
    <m/>
    <m/>
    <m/>
    <m/>
    <m/>
    <m/>
    <m/>
    <s v="557434"/>
    <s v="6346675,12"/>
    <n v="18.924127199999997"/>
    <n v="0"/>
    <n v="0"/>
  </r>
  <r>
    <n v="2070"/>
    <x v="1012"/>
    <s v=""/>
    <x v="2261"/>
    <n v="2018"/>
    <n v="31157439"/>
    <x v="515"/>
    <x v="1010"/>
    <x v="988"/>
    <n v="9700"/>
    <s v="Brønderslev"/>
    <n v="810"/>
    <n v="277"/>
    <x v="320"/>
    <n v="1"/>
    <s v="DC"/>
    <s v="Decentralt værk"/>
    <n v="353000"/>
    <n v="350030"/>
    <x v="1137"/>
    <x v="1"/>
    <s v="kvt"/>
    <d v="1995-09-01T00:00:00"/>
    <m/>
    <n v="7.79"/>
    <n v="3.2"/>
    <n v="4.2"/>
    <x v="3963"/>
    <n v="11.358000000000001"/>
    <n v="10.972799999999999"/>
    <n v="8.8632000000000009"/>
    <n v="8.8596000000000004"/>
    <n v="0.26467250405859138"/>
    <n v="0.73532749594140867"/>
    <n v="0"/>
    <x v="0"/>
    <x v="0"/>
    <m/>
    <m/>
    <m/>
    <m/>
    <m/>
    <m/>
    <n v="21.456705599999999"/>
    <m/>
    <m/>
    <m/>
    <m/>
    <m/>
    <m/>
    <m/>
    <m/>
    <m/>
    <m/>
    <m/>
    <s v="557434"/>
    <s v="6346675,12"/>
    <n v="21.456705599999999"/>
    <n v="0"/>
    <n v="0"/>
  </r>
  <r>
    <n v="2070"/>
    <x v="1012"/>
    <s v=""/>
    <x v="2262"/>
    <n v="2018"/>
    <n v="31157439"/>
    <x v="515"/>
    <x v="1010"/>
    <x v="988"/>
    <n v="9700"/>
    <s v="Brønderslev"/>
    <n v="810"/>
    <n v="277"/>
    <x v="320"/>
    <n v="1"/>
    <s v="DC"/>
    <s v="Decentralt værk"/>
    <n v="353000"/>
    <n v="350030"/>
    <x v="1138"/>
    <x v="1"/>
    <s v="kvt"/>
    <d v="1995-09-01T00:00:00"/>
    <m/>
    <n v="7.79"/>
    <n v="3.2"/>
    <n v="4.2"/>
    <x v="3964"/>
    <n v="11.1204"/>
    <n v="10.746"/>
    <n v="8.73"/>
    <n v="8.7263999999999999"/>
    <n v="0.25770890856898387"/>
    <n v="0.74229109143101613"/>
    <n v="0"/>
    <x v="0"/>
    <x v="0"/>
    <m/>
    <m/>
    <m/>
    <m/>
    <m/>
    <m/>
    <n v="21.5755056"/>
    <m/>
    <m/>
    <m/>
    <m/>
    <m/>
    <m/>
    <m/>
    <m/>
    <m/>
    <m/>
    <m/>
    <s v="557434"/>
    <s v="6346675,12"/>
    <n v="21.5755056"/>
    <n v="0"/>
    <n v="0"/>
  </r>
  <r>
    <n v="2070"/>
    <x v="1012"/>
    <s v=""/>
    <x v="2263"/>
    <n v="2018"/>
    <n v="31157439"/>
    <x v="515"/>
    <x v="1010"/>
    <x v="988"/>
    <n v="9700"/>
    <s v="Brønderslev"/>
    <n v="810"/>
    <n v="277"/>
    <x v="320"/>
    <n v="1"/>
    <s v="DC"/>
    <s v="Decentralt værk"/>
    <n v="353000"/>
    <n v="350030"/>
    <x v="1139"/>
    <x v="1"/>
    <s v="kvt"/>
    <d v="1995-09-01T00:00:00"/>
    <m/>
    <n v="7.79"/>
    <n v="3.2"/>
    <n v="4.2"/>
    <x v="3965"/>
    <n v="9.3672000000000004"/>
    <n v="9.0503999999999998"/>
    <n v="7.3836000000000004"/>
    <n v="7.38"/>
    <n v="0.26247073935445109"/>
    <n v="0.73752926064554891"/>
    <n v="0"/>
    <x v="0"/>
    <x v="0"/>
    <m/>
    <m/>
    <m/>
    <m/>
    <m/>
    <m/>
    <n v="17.844274800000001"/>
    <m/>
    <m/>
    <m/>
    <m/>
    <m/>
    <m/>
    <m/>
    <m/>
    <m/>
    <m/>
    <m/>
    <s v="557434"/>
    <s v="6346675,12"/>
    <n v="17.844274800000001"/>
    <n v="0"/>
    <n v="0"/>
  </r>
  <r>
    <n v="2070"/>
    <x v="1290"/>
    <s v=""/>
    <x v="2915"/>
    <n v="2018"/>
    <n v="31157439"/>
    <x v="515"/>
    <x v="1286"/>
    <x v="1244"/>
    <n v="9700"/>
    <s v="Brønderslev"/>
    <n v="810"/>
    <n v="277"/>
    <x v="320"/>
    <m/>
    <s v="DC"/>
    <s v="Decentralt værk"/>
    <n v="351100"/>
    <n v="350010"/>
    <x v="639"/>
    <x v="19"/>
    <s v="kvt"/>
    <d v="2018-01-01T00:00:00"/>
    <m/>
    <n v="22"/>
    <n v="4"/>
    <n v="23"/>
    <x v="3966"/>
    <n v="270.09107999999998"/>
    <n v="269.95679999999999"/>
    <n v="26.078399999999998"/>
    <n v="26.078399999999998"/>
    <n v="0.56913952365178377"/>
    <n v="0.43086047634821623"/>
    <n v="0"/>
    <x v="0"/>
    <x v="0"/>
    <m/>
    <m/>
    <m/>
    <m/>
    <m/>
    <m/>
    <m/>
    <m/>
    <m/>
    <m/>
    <n v="237.28020000000001"/>
    <m/>
    <m/>
    <m/>
    <m/>
    <m/>
    <m/>
    <m/>
    <s v="557815,18"/>
    <s v="6346012,29"/>
    <n v="0"/>
    <n v="237.28020000000001"/>
    <n v="0"/>
  </r>
  <r>
    <n v="2070"/>
    <x v="1290"/>
    <s v=""/>
    <x v="2916"/>
    <n v="2018"/>
    <n v="31157439"/>
    <x v="515"/>
    <x v="1286"/>
    <x v="1244"/>
    <n v="9700"/>
    <s v="Brønderslev"/>
    <n v="810"/>
    <n v="277"/>
    <x v="320"/>
    <m/>
    <s v="DC"/>
    <s v="Decentralt værk"/>
    <n v="351100"/>
    <n v="350010"/>
    <x v="408"/>
    <x v="3"/>
    <s v="fvv"/>
    <d v="2017-01-01T00:00:00"/>
    <m/>
    <n v="17"/>
    <n v="0"/>
    <n v="17"/>
    <x v="3967"/>
    <n v="38.525759999999998"/>
    <n v="38.525759999999998"/>
    <n v="0"/>
    <n v="0"/>
    <n v="1"/>
    <n v="0"/>
    <n v="0"/>
    <x v="0"/>
    <x v="0"/>
    <m/>
    <m/>
    <m/>
    <m/>
    <m/>
    <m/>
    <m/>
    <m/>
    <m/>
    <m/>
    <m/>
    <m/>
    <m/>
    <m/>
    <m/>
    <n v="38.525760000000005"/>
    <m/>
    <m/>
    <s v="557815,18"/>
    <s v="6346012,29"/>
    <n v="0"/>
    <n v="38.525760000000005"/>
    <n v="0"/>
  </r>
  <r>
    <n v="2070"/>
    <x v="1013"/>
    <s v=""/>
    <x v="2264"/>
    <n v="2018"/>
    <n v="31157439"/>
    <x v="515"/>
    <x v="1011"/>
    <x v="989"/>
    <n v="9700"/>
    <s v="Brønderslev"/>
    <n v="810"/>
    <n v="277"/>
    <x v="320"/>
    <m/>
    <s v="ER"/>
    <s v="Erhvervsværk"/>
    <n v="231200"/>
    <n v="230010"/>
    <x v="1140"/>
    <x v="6"/>
    <s v="pvp"/>
    <d v="2016-01-01T00:00:00"/>
    <m/>
    <n v="0.2"/>
    <n v="0"/>
    <n v="0.2"/>
    <x v="3968"/>
    <n v="1.3391999999999999"/>
    <n v="1.3391999999999999"/>
    <n v="0"/>
    <n v="0"/>
    <n v="1"/>
    <n v="0"/>
    <n v="0"/>
    <x v="0"/>
    <x v="0"/>
    <m/>
    <m/>
    <m/>
    <m/>
    <m/>
    <m/>
    <m/>
    <m/>
    <m/>
    <m/>
    <m/>
    <m/>
    <m/>
    <m/>
    <n v="1.3391999999999999"/>
    <m/>
    <m/>
    <m/>
    <s v="558249,68"/>
    <s v="6347138,35"/>
    <n v="0"/>
    <n v="1.3391999999999999"/>
    <n v="0"/>
  </r>
  <r>
    <n v="2071"/>
    <x v="1014"/>
    <s v=""/>
    <x v="2265"/>
    <n v="2018"/>
    <n v="32447104"/>
    <x v="516"/>
    <x v="1012"/>
    <x v="990"/>
    <n v="2970"/>
    <s v="Hørsholm"/>
    <n v="223"/>
    <m/>
    <x v="18"/>
    <m/>
    <s v="LO"/>
    <s v="Lokalt værk"/>
    <n v="370000"/>
    <n v="370000"/>
    <x v="1141"/>
    <x v="1"/>
    <s v="pev"/>
    <d v="2013-07-08T00:00:00"/>
    <m/>
    <n v="0.4"/>
    <n v="0.09"/>
    <n v="0.27"/>
    <x v="3969"/>
    <n v="1.6599600000000001"/>
    <n v="0"/>
    <n v="1.90476"/>
    <n v="1.8964799999999999"/>
    <n v="0"/>
    <n v="0.9023745205944147"/>
    <n v="9.7625479405585303E-2"/>
    <x v="0"/>
    <x v="0"/>
    <m/>
    <m/>
    <m/>
    <m/>
    <m/>
    <m/>
    <m/>
    <m/>
    <n v="8.5016740000000013"/>
    <m/>
    <m/>
    <m/>
    <m/>
    <m/>
    <m/>
    <m/>
    <m/>
    <m/>
    <s v="718603"/>
    <s v="6200807"/>
    <n v="0"/>
    <n v="8.5016740000000013"/>
    <n v="0"/>
  </r>
  <r>
    <n v="2072"/>
    <x v="1015"/>
    <s v=""/>
    <x v="2266"/>
    <n v="2018"/>
    <n v="32444741"/>
    <x v="703"/>
    <x v="1013"/>
    <x v="991"/>
    <n v="4990"/>
    <s v="Sakskøbing"/>
    <n v="376"/>
    <n v="48"/>
    <x v="142"/>
    <m/>
    <s v="DC"/>
    <s v="Decentralt værk"/>
    <n v="353000"/>
    <n v="350030"/>
    <x v="1142"/>
    <x v="8"/>
    <s v="kvt"/>
    <d v="2000-01-01T00:00:00"/>
    <m/>
    <n v="39"/>
    <n v="11.5"/>
    <n v="24.5"/>
    <x v="3970"/>
    <n v="416.40600000000001"/>
    <n v="416.40600000000001"/>
    <n v="196.434"/>
    <n v="182.69280000000001"/>
    <n v="0.31035377137005354"/>
    <n v="0.68964622862994651"/>
    <n v="0"/>
    <x v="0"/>
    <x v="0"/>
    <m/>
    <m/>
    <m/>
    <n v="0"/>
    <m/>
    <m/>
    <m/>
    <m/>
    <m/>
    <n v="528.09"/>
    <m/>
    <n v="142.767"/>
    <m/>
    <m/>
    <m/>
    <m/>
    <m/>
    <m/>
    <s v="667748"/>
    <s v="6075267"/>
    <n v="0"/>
    <n v="670.85699999999997"/>
    <n v="0"/>
  </r>
  <r>
    <n v="2074"/>
    <x v="1016"/>
    <s v=""/>
    <x v="2267"/>
    <n v="2018"/>
    <n v="32065791"/>
    <x v="518"/>
    <x v="1014"/>
    <x v="992"/>
    <n v="6280"/>
    <s v="Højer"/>
    <n v="550"/>
    <m/>
    <x v="18"/>
    <m/>
    <s v="LO"/>
    <s v="Lokalt værk"/>
    <n v="382110"/>
    <n v="383900"/>
    <x v="1143"/>
    <x v="1"/>
    <s v="pev"/>
    <d v="1993-01-01T00:00:00"/>
    <m/>
    <n v="0.64"/>
    <n v="0.16"/>
    <n v="0.3"/>
    <x v="3971"/>
    <n v="0"/>
    <n v="0"/>
    <n v="0.19770408"/>
    <n v="0.19770408"/>
    <n v="0"/>
    <n v="1"/>
    <n v="0"/>
    <x v="0"/>
    <x v="0"/>
    <m/>
    <m/>
    <m/>
    <m/>
    <m/>
    <m/>
    <m/>
    <m/>
    <n v="0.61780299999999999"/>
    <m/>
    <m/>
    <m/>
    <m/>
    <m/>
    <m/>
    <m/>
    <m/>
    <m/>
    <s v="480602"/>
    <s v="6097293"/>
    <n v="0"/>
    <n v="0.61780299999999999"/>
    <n v="0"/>
  </r>
  <r>
    <n v="2075"/>
    <x v="1017"/>
    <s v=""/>
    <x v="2268"/>
    <n v="2018"/>
    <n v="35952411"/>
    <x v="519"/>
    <x v="1015"/>
    <x v="993"/>
    <n v="9681"/>
    <s v="Ranum"/>
    <n v="820"/>
    <m/>
    <x v="18"/>
    <m/>
    <s v="LO"/>
    <s v="Lokalt værk"/>
    <n v="561010"/>
    <n v="560000"/>
    <x v="1144"/>
    <x v="1"/>
    <s v="pev"/>
    <d v="1999-01-01T00:00:00"/>
    <m/>
    <n v="0.42"/>
    <n v="0.15"/>
    <n v="0.25"/>
    <x v="3972"/>
    <n v="3.5459999999999998"/>
    <n v="0"/>
    <n v="2.5739999999999998"/>
    <n v="0"/>
    <n v="0"/>
    <n v="0.77994226221141716"/>
    <n v="0.22005773778858284"/>
    <x v="0"/>
    <x v="0"/>
    <m/>
    <m/>
    <m/>
    <m/>
    <m/>
    <m/>
    <n v="8.0569763999999999"/>
    <m/>
    <m/>
    <m/>
    <m/>
    <m/>
    <m/>
    <m/>
    <m/>
    <m/>
    <m/>
    <m/>
    <s v="510528"/>
    <s v="6305667"/>
    <n v="8.0569763999999999"/>
    <n v="0"/>
    <n v="0"/>
  </r>
  <r>
    <n v="2076"/>
    <x v="1018"/>
    <s v=""/>
    <x v="2269"/>
    <n v="2018"/>
    <n v="20954248"/>
    <x v="520"/>
    <x v="1016"/>
    <x v="994"/>
    <n v="5672"/>
    <s v="Broby"/>
    <n v="430"/>
    <m/>
    <x v="18"/>
    <m/>
    <s v="LO"/>
    <s v="Lokalt værk"/>
    <n v="381100"/>
    <n v="383900"/>
    <x v="1145"/>
    <x v="1"/>
    <s v="pev"/>
    <d v="1992-09-01T00:00:00"/>
    <m/>
    <n v="1.2"/>
    <n v="0.5"/>
    <n v="0.48"/>
    <x v="3973"/>
    <n v="0"/>
    <n v="0"/>
    <n v="2.8934418599999998"/>
    <n v="2.8934418599999998"/>
    <n v="0"/>
    <n v="1"/>
    <n v="0"/>
    <x v="0"/>
    <x v="0"/>
    <m/>
    <m/>
    <m/>
    <m/>
    <m/>
    <m/>
    <m/>
    <m/>
    <n v="8.51"/>
    <m/>
    <m/>
    <m/>
    <m/>
    <m/>
    <m/>
    <m/>
    <m/>
    <m/>
    <s v="583343,19"/>
    <s v="6116798,95"/>
    <n v="0"/>
    <n v="8.51"/>
    <n v="0"/>
  </r>
  <r>
    <n v="2080"/>
    <x v="1020"/>
    <s v=""/>
    <x v="2271"/>
    <n v="2018"/>
    <n v="30692438"/>
    <x v="522"/>
    <x v="1018"/>
    <x v="996"/>
    <n v="4780"/>
    <s v="Stege"/>
    <n v="390"/>
    <m/>
    <x v="18"/>
    <m/>
    <s v="LO"/>
    <s v="Lokalt værk"/>
    <n v="370000"/>
    <n v="370000"/>
    <x v="1147"/>
    <x v="1"/>
    <s v="pev"/>
    <d v="2010-01-01T00:00:00"/>
    <m/>
    <n v="0.1"/>
    <n v="0.04"/>
    <n v="0.06"/>
    <x v="3974"/>
    <n v="0.17568"/>
    <n v="0"/>
    <n v="0.17568"/>
    <n v="0.17568"/>
    <n v="0"/>
    <n v="0.82041143445957831"/>
    <n v="0.17958856554042169"/>
    <x v="0"/>
    <x v="0"/>
    <m/>
    <m/>
    <m/>
    <m/>
    <m/>
    <m/>
    <m/>
    <m/>
    <n v="0.489118"/>
    <m/>
    <m/>
    <m/>
    <m/>
    <m/>
    <m/>
    <m/>
    <m/>
    <m/>
    <s v="709610"/>
    <s v="6099953"/>
    <n v="0"/>
    <n v="0.489118"/>
    <n v="0"/>
  </r>
  <r>
    <n v="2081"/>
    <x v="1021"/>
    <s v=""/>
    <x v="2272"/>
    <n v="2018"/>
    <n v="26661684"/>
    <x v="523"/>
    <x v="1019"/>
    <x v="997"/>
    <n v="4532"/>
    <s v="Gislinge"/>
    <n v="316"/>
    <m/>
    <x v="18"/>
    <m/>
    <s v="LO"/>
    <s v="Lokalt værk"/>
    <n v="382110"/>
    <n v="383900"/>
    <x v="1"/>
    <x v="1"/>
    <s v="pev"/>
    <d v="2010-01-20T00:00:00"/>
    <m/>
    <n v="0.49"/>
    <n v="0.19"/>
    <n v="0.22"/>
    <x v="3975"/>
    <n v="0"/>
    <n v="0"/>
    <n v="1.8971644284"/>
    <n v="1.8971644284"/>
    <n v="0"/>
    <n v="1"/>
    <n v="0"/>
    <x v="0"/>
    <x v="0"/>
    <m/>
    <m/>
    <m/>
    <m/>
    <m/>
    <m/>
    <m/>
    <m/>
    <n v="5.9285030000000001"/>
    <m/>
    <m/>
    <m/>
    <m/>
    <m/>
    <m/>
    <m/>
    <m/>
    <m/>
    <s v="662299"/>
    <s v="6182271"/>
    <n v="0"/>
    <n v="5.9285030000000001"/>
    <n v="0"/>
  </r>
  <r>
    <n v="2082"/>
    <x v="1022"/>
    <s v=""/>
    <x v="2273"/>
    <n v="2018"/>
    <n v="31895901"/>
    <x v="524"/>
    <x v="1020"/>
    <x v="998"/>
    <n v="7900"/>
    <s v="Nykøbing M"/>
    <n v="773"/>
    <n v="246"/>
    <x v="321"/>
    <m/>
    <s v="FJ"/>
    <s v="Fjernvarmeværk"/>
    <n v="353000"/>
    <n v="350030"/>
    <x v="13"/>
    <x v="0"/>
    <s v="fvv"/>
    <d v="1970-01-01T00:00:00"/>
    <m/>
    <n v="1.2"/>
    <n v="0"/>
    <n v="1.2"/>
    <x v="3976"/>
    <n v="9.8315999999999999"/>
    <n v="9.8315999999999999"/>
    <n v="0"/>
    <n v="0"/>
    <n v="1"/>
    <n v="0"/>
    <n v="0"/>
    <x v="0"/>
    <x v="0"/>
    <m/>
    <m/>
    <m/>
    <m/>
    <m/>
    <m/>
    <n v="9.9151668000000015"/>
    <m/>
    <m/>
    <m/>
    <m/>
    <m/>
    <m/>
    <m/>
    <m/>
    <m/>
    <m/>
    <m/>
    <s v="490323"/>
    <s v="6293530"/>
    <n v="9.9151668000000015"/>
    <n v="0"/>
    <n v="0"/>
  </r>
  <r>
    <n v="2082"/>
    <x v="1022"/>
    <s v=""/>
    <x v="2274"/>
    <n v="2018"/>
    <n v="31895901"/>
    <x v="524"/>
    <x v="1020"/>
    <x v="998"/>
    <n v="7900"/>
    <s v="Nykøbing M"/>
    <n v="773"/>
    <n v="246"/>
    <x v="321"/>
    <m/>
    <s v="FJ"/>
    <s v="Fjernvarmeværk"/>
    <n v="353000"/>
    <n v="350030"/>
    <x v="1148"/>
    <x v="0"/>
    <s v="fvv"/>
    <d v="1981-01-01T00:00:00"/>
    <m/>
    <n v="1.8"/>
    <n v="0"/>
    <n v="1.8"/>
    <x v="3977"/>
    <n v="6.3792"/>
    <n v="6.3792"/>
    <n v="0"/>
    <n v="0"/>
    <n v="1"/>
    <n v="0"/>
    <n v="0"/>
    <x v="0"/>
    <x v="0"/>
    <m/>
    <m/>
    <m/>
    <m/>
    <m/>
    <m/>
    <n v="6.4330200000000008"/>
    <m/>
    <m/>
    <m/>
    <m/>
    <m/>
    <m/>
    <m/>
    <m/>
    <m/>
    <m/>
    <m/>
    <s v="490323"/>
    <s v="6293530"/>
    <n v="6.4330200000000008"/>
    <n v="0"/>
    <n v="0"/>
  </r>
  <r>
    <n v="2082"/>
    <x v="1023"/>
    <s v=""/>
    <x v="2275"/>
    <n v="2018"/>
    <n v="31895901"/>
    <x v="524"/>
    <x v="1021"/>
    <x v="999"/>
    <n v="7900"/>
    <s v="Nykøbing M"/>
    <n v="773"/>
    <n v="246"/>
    <x v="321"/>
    <m/>
    <s v="ER"/>
    <s v="Erhvervsværk"/>
    <n v="360000"/>
    <n v="360000"/>
    <x v="1149"/>
    <x v="6"/>
    <s v="pvp"/>
    <d v="2014-03-01T00:00:00"/>
    <m/>
    <n v="0.12"/>
    <n v="0"/>
    <n v="0.12"/>
    <x v="3978"/>
    <n v="2.5779999999999998"/>
    <n v="2.5779999999999998"/>
    <n v="0"/>
    <n v="0"/>
    <n v="1"/>
    <n v="0"/>
    <n v="0"/>
    <x v="0"/>
    <x v="0"/>
    <m/>
    <m/>
    <m/>
    <m/>
    <m/>
    <m/>
    <m/>
    <m/>
    <m/>
    <m/>
    <m/>
    <m/>
    <m/>
    <m/>
    <n v="2.5779999999999998"/>
    <m/>
    <m/>
    <m/>
    <s v="490106,64"/>
    <s v="6293097,86"/>
    <n v="0"/>
    <n v="2.5779999999999998"/>
    <n v="0"/>
  </r>
  <r>
    <n v="2084"/>
    <x v="1024"/>
    <s v=""/>
    <x v="2276"/>
    <n v="2018"/>
    <n v="29189781"/>
    <x v="525"/>
    <x v="1022"/>
    <x v="1000"/>
    <n v="6534"/>
    <s v="Agerskov"/>
    <n v="550"/>
    <m/>
    <x v="18"/>
    <m/>
    <s v="LO"/>
    <s v="Lokalt værk"/>
    <n v="852010"/>
    <n v="850010"/>
    <x v="1"/>
    <x v="1"/>
    <s v="pev"/>
    <d v="2010-06-01T00:00:00"/>
    <m/>
    <n v="0.05"/>
    <n v="1.4999999999999999E-2"/>
    <n v="3.0599999999999999E-2"/>
    <x v="21"/>
    <n v="0"/>
    <n v="0"/>
    <n v="0"/>
    <n v="0"/>
    <n v="0"/>
    <n v="0"/>
    <n v="1"/>
    <x v="0"/>
    <x v="0"/>
    <m/>
    <m/>
    <m/>
    <m/>
    <m/>
    <m/>
    <n v="0"/>
    <m/>
    <m/>
    <m/>
    <m/>
    <m/>
    <m/>
    <m/>
    <m/>
    <m/>
    <m/>
    <m/>
    <s v="508467"/>
    <s v="6109394"/>
    <n v="0"/>
    <n v="0"/>
    <n v="0"/>
  </r>
  <r>
    <n v="2088"/>
    <x v="1025"/>
    <s v=""/>
    <x v="2277"/>
    <n v="2018"/>
    <n v="33033575"/>
    <x v="526"/>
    <x v="1023"/>
    <x v="1001"/>
    <n v="3300"/>
    <s v="Frederiksværk"/>
    <n v="260"/>
    <n v="13"/>
    <x v="322"/>
    <m/>
    <s v="FJ"/>
    <s v="Fjernvarmeværk"/>
    <n v="353000"/>
    <n v="350030"/>
    <x v="730"/>
    <x v="0"/>
    <s v="fvv"/>
    <d v="1987-10-01T00:00:00"/>
    <m/>
    <n v="7.3"/>
    <n v="0"/>
    <n v="7.5"/>
    <x v="3979"/>
    <n v="7.74"/>
    <n v="7.74"/>
    <n v="0"/>
    <n v="0"/>
    <n v="1"/>
    <n v="0"/>
    <n v="0"/>
    <x v="0"/>
    <x v="0"/>
    <m/>
    <m/>
    <m/>
    <m/>
    <m/>
    <m/>
    <m/>
    <m/>
    <m/>
    <m/>
    <m/>
    <m/>
    <m/>
    <n v="8.9354999999999993"/>
    <m/>
    <m/>
    <m/>
    <m/>
    <s v="687865,55"/>
    <s v="6206764,6"/>
    <n v="0"/>
    <n v="8.9354999999999993"/>
    <n v="0"/>
  </r>
  <r>
    <n v="2088"/>
    <x v="1025"/>
    <s v=""/>
    <x v="2278"/>
    <n v="2018"/>
    <n v="33033575"/>
    <x v="526"/>
    <x v="1023"/>
    <x v="1001"/>
    <n v="3300"/>
    <s v="Frederiksværk"/>
    <n v="260"/>
    <n v="13"/>
    <x v="322"/>
    <m/>
    <s v="FJ"/>
    <s v="Fjernvarmeværk"/>
    <n v="353000"/>
    <n v="350030"/>
    <x v="147"/>
    <x v="0"/>
    <s v="fvv"/>
    <d v="2002-01-01T00:00:00"/>
    <m/>
    <n v="8.6999999999999993"/>
    <n v="0"/>
    <n v="8.6999999999999993"/>
    <x v="3980"/>
    <n v="138.26519999999999"/>
    <n v="138.26519999999999"/>
    <n v="0"/>
    <n v="0"/>
    <n v="1"/>
    <n v="0"/>
    <n v="0"/>
    <x v="0"/>
    <x v="0"/>
    <m/>
    <m/>
    <m/>
    <m/>
    <m/>
    <m/>
    <m/>
    <m/>
    <m/>
    <m/>
    <n v="169.61339999999998"/>
    <m/>
    <m/>
    <m/>
    <m/>
    <m/>
    <m/>
    <m/>
    <s v="687865,55"/>
    <s v="6206764,6"/>
    <n v="0"/>
    <n v="169.61339999999998"/>
    <n v="0"/>
  </r>
  <r>
    <n v="2088"/>
    <x v="1025"/>
    <s v=""/>
    <x v="2279"/>
    <n v="2018"/>
    <n v="33033575"/>
    <x v="526"/>
    <x v="1023"/>
    <x v="1001"/>
    <n v="3300"/>
    <s v="Frederiksværk"/>
    <n v="260"/>
    <n v="13"/>
    <x v="322"/>
    <m/>
    <s v="FJ"/>
    <s v="Fjernvarmeværk"/>
    <n v="353000"/>
    <n v="350030"/>
    <x v="1150"/>
    <x v="0"/>
    <s v="fvv"/>
    <d v="2004-05-26T00:00:00"/>
    <m/>
    <n v="8.6999999999999993"/>
    <n v="0"/>
    <n v="8.6999999999999993"/>
    <x v="3981"/>
    <n v="167.49"/>
    <n v="167.49"/>
    <n v="0"/>
    <n v="0"/>
    <n v="1"/>
    <n v="0"/>
    <n v="0"/>
    <x v="0"/>
    <x v="0"/>
    <m/>
    <m/>
    <m/>
    <m/>
    <m/>
    <m/>
    <m/>
    <m/>
    <m/>
    <m/>
    <n v="188.13900000000001"/>
    <m/>
    <m/>
    <m/>
    <m/>
    <m/>
    <m/>
    <m/>
    <s v="687865,55"/>
    <s v="6206764,6"/>
    <n v="0"/>
    <n v="188.13900000000001"/>
    <n v="0"/>
  </r>
  <r>
    <n v="2088"/>
    <x v="1025"/>
    <s v=""/>
    <x v="2280"/>
    <n v="2018"/>
    <n v="33033575"/>
    <x v="526"/>
    <x v="1023"/>
    <x v="1001"/>
    <n v="3300"/>
    <s v="Frederiksværk"/>
    <n v="260"/>
    <n v="13"/>
    <x v="322"/>
    <m/>
    <s v="FJ"/>
    <s v="Fjernvarmeværk"/>
    <n v="353000"/>
    <n v="350030"/>
    <x v="254"/>
    <x v="0"/>
    <s v="fvv"/>
    <d v="2013-11-01T00:00:00"/>
    <m/>
    <n v="10"/>
    <n v="0"/>
    <n v="10"/>
    <x v="3982"/>
    <n v="72.259200000000007"/>
    <n v="72.259200000000007"/>
    <n v="0"/>
    <n v="0"/>
    <n v="1"/>
    <n v="0"/>
    <n v="0"/>
    <x v="0"/>
    <x v="0"/>
    <m/>
    <m/>
    <m/>
    <m/>
    <m/>
    <m/>
    <m/>
    <m/>
    <m/>
    <m/>
    <m/>
    <m/>
    <n v="76.587000000000003"/>
    <m/>
    <m/>
    <m/>
    <m/>
    <m/>
    <s v="687865,55"/>
    <s v="6206764,6"/>
    <n v="0"/>
    <n v="76.587000000000003"/>
    <n v="0"/>
  </r>
  <r>
    <n v="2088"/>
    <x v="1025"/>
    <s v=""/>
    <x v="2281"/>
    <n v="2018"/>
    <n v="33033575"/>
    <x v="526"/>
    <x v="1023"/>
    <x v="1001"/>
    <n v="3300"/>
    <s v="Frederiksværk"/>
    <n v="260"/>
    <n v="13"/>
    <x v="322"/>
    <m/>
    <s v="FJ"/>
    <s v="Fjernvarmeværk"/>
    <n v="353000"/>
    <n v="350030"/>
    <x v="69"/>
    <x v="0"/>
    <s v="fvv"/>
    <d v="2016-11-01T00:00:00"/>
    <m/>
    <n v="10"/>
    <n v="0"/>
    <n v="10"/>
    <x v="3983"/>
    <n v="8.4095999999999993"/>
    <n v="8.4095999999999993"/>
    <n v="0"/>
    <n v="0"/>
    <n v="1"/>
    <n v="0"/>
    <n v="0"/>
    <x v="0"/>
    <x v="0"/>
    <m/>
    <m/>
    <m/>
    <m/>
    <m/>
    <m/>
    <m/>
    <m/>
    <m/>
    <m/>
    <m/>
    <m/>
    <m/>
    <n v="10.798500000000001"/>
    <m/>
    <m/>
    <m/>
    <m/>
    <s v="687865,55"/>
    <s v="6206764,6"/>
    <n v="0"/>
    <n v="10.798500000000001"/>
    <n v="0"/>
  </r>
  <r>
    <n v="2088"/>
    <x v="1026"/>
    <s v=""/>
    <x v="2282"/>
    <n v="2018"/>
    <n v="33033575"/>
    <x v="526"/>
    <x v="1024"/>
    <x v="1002"/>
    <n v="3300"/>
    <s v="Frederiksværk"/>
    <n v="260"/>
    <n v="13"/>
    <x v="322"/>
    <m/>
    <s v="FJ"/>
    <s v="Fjernvarmeværk"/>
    <n v="353000"/>
    <n v="350030"/>
    <x v="145"/>
    <x v="0"/>
    <s v="fvv"/>
    <d v="1986-01-01T00:00:00"/>
    <m/>
    <n v="7.5"/>
    <n v="0"/>
    <n v="7.5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689074,8"/>
    <s v="6205938,92"/>
    <n v="0"/>
    <n v="0"/>
    <n v="0"/>
  </r>
  <r>
    <n v="2088"/>
    <x v="1026"/>
    <s v=""/>
    <x v="2283"/>
    <n v="2018"/>
    <n v="33033575"/>
    <x v="526"/>
    <x v="1024"/>
    <x v="1002"/>
    <n v="3300"/>
    <s v="Frederiksværk"/>
    <n v="260"/>
    <n v="13"/>
    <x v="322"/>
    <m/>
    <s v="FJ"/>
    <s v="Fjernvarmeværk"/>
    <n v="353000"/>
    <n v="350030"/>
    <x v="146"/>
    <x v="0"/>
    <s v="fvv"/>
    <d v="1986-01-01T00:00:00"/>
    <m/>
    <n v="2.9"/>
    <n v="0"/>
    <n v="2.9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689074,8"/>
    <s v="6205938,92"/>
    <n v="0"/>
    <n v="0"/>
    <n v="0"/>
  </r>
  <r>
    <n v="2091"/>
    <x v="9"/>
    <s v=""/>
    <x v="24"/>
    <n v="2018"/>
    <n v="31875773"/>
    <x v="527"/>
    <x v="9"/>
    <x v="9"/>
    <n v="6430"/>
    <s v="Nordborg"/>
    <n v="540"/>
    <n v="105"/>
    <x v="7"/>
    <m/>
    <s v="FJ"/>
    <s v="Fjernvarmeværk"/>
    <n v="353000"/>
    <n v="350030"/>
    <x v="22"/>
    <x v="0"/>
    <s v="fvv"/>
    <d v="1956-01-01T00:00:00"/>
    <m/>
    <n v="1.8"/>
    <n v="0"/>
    <n v="1.8"/>
    <x v="3984"/>
    <n v="3.0024000000000002"/>
    <n v="3.0024000000000002"/>
    <n v="0"/>
    <n v="0"/>
    <n v="1"/>
    <n v="0"/>
    <n v="0"/>
    <x v="0"/>
    <x v="0"/>
    <m/>
    <m/>
    <m/>
    <m/>
    <m/>
    <m/>
    <n v="3.323232"/>
    <m/>
    <m/>
    <m/>
    <m/>
    <m/>
    <m/>
    <m/>
    <m/>
    <m/>
    <m/>
    <m/>
    <s v="547973,56"/>
    <s v="6101246,55"/>
    <n v="3.323232"/>
    <n v="0"/>
    <n v="0"/>
  </r>
  <r>
    <n v="2091"/>
    <x v="10"/>
    <s v=""/>
    <x v="25"/>
    <n v="2018"/>
    <n v="31875773"/>
    <x v="527"/>
    <x v="10"/>
    <x v="10"/>
    <n v="6430"/>
    <s v="Nordborg"/>
    <n v="540"/>
    <n v="105"/>
    <x v="7"/>
    <m/>
    <s v="FJ"/>
    <s v="Fjernvarmeværk"/>
    <n v="353000"/>
    <n v="350030"/>
    <x v="23"/>
    <x v="0"/>
    <s v="fvv"/>
    <d v="1967-01-01T00:00:00"/>
    <m/>
    <n v="6.5"/>
    <n v="0"/>
    <n v="6.5"/>
    <x v="3985"/>
    <n v="14.1264"/>
    <n v="14.1264"/>
    <n v="0"/>
    <n v="0"/>
    <n v="1"/>
    <n v="0"/>
    <n v="0"/>
    <x v="0"/>
    <x v="0"/>
    <m/>
    <m/>
    <m/>
    <m/>
    <m/>
    <m/>
    <n v="13.1064516"/>
    <m/>
    <m/>
    <m/>
    <m/>
    <m/>
    <m/>
    <m/>
    <m/>
    <m/>
    <m/>
    <m/>
    <s v="550135,34"/>
    <s v="6099472,07"/>
    <n v="13.1064516"/>
    <n v="0"/>
    <n v="0"/>
  </r>
  <r>
    <n v="2091"/>
    <x v="11"/>
    <s v=""/>
    <x v="26"/>
    <n v="2018"/>
    <n v="31875773"/>
    <x v="527"/>
    <x v="11"/>
    <x v="11"/>
    <n v="6430"/>
    <s v="Nordborg"/>
    <n v="540"/>
    <n v="105"/>
    <x v="7"/>
    <m/>
    <s v="FJ"/>
    <s v="Fjernvarmeværk"/>
    <n v="353000"/>
    <n v="350030"/>
    <x v="24"/>
    <x v="0"/>
    <s v="fvv"/>
    <d v="1957-01-01T00:00:00"/>
    <m/>
    <n v="2.9"/>
    <n v="0"/>
    <n v="2.9"/>
    <x v="3986"/>
    <n v="11.9808"/>
    <n v="11.9808"/>
    <n v="0"/>
    <n v="0"/>
    <n v="1"/>
    <n v="0"/>
    <n v="0"/>
    <x v="0"/>
    <x v="0"/>
    <m/>
    <m/>
    <m/>
    <m/>
    <m/>
    <m/>
    <n v="13.130607599999999"/>
    <m/>
    <m/>
    <m/>
    <m/>
    <m/>
    <m/>
    <m/>
    <m/>
    <m/>
    <m/>
    <m/>
    <s v="549635"/>
    <s v="6101035"/>
    <n v="13.130607599999999"/>
    <n v="0"/>
    <n v="0"/>
  </r>
  <r>
    <n v="2091"/>
    <x v="1027"/>
    <s v=""/>
    <x v="2284"/>
    <n v="2018"/>
    <n v="31875773"/>
    <x v="527"/>
    <x v="1025"/>
    <x v="1003"/>
    <n v="6430"/>
    <s v="Nordborg"/>
    <n v="540"/>
    <n v="105"/>
    <x v="7"/>
    <m/>
    <s v="FJ"/>
    <s v="Fjernvarmeværk"/>
    <n v="353000"/>
    <n v="350030"/>
    <x v="1151"/>
    <x v="0"/>
    <s v="fvv"/>
    <d v="2012-01-01T00:00:00"/>
    <m/>
    <n v="4.75"/>
    <n v="0"/>
    <n v="4.75"/>
    <x v="3987"/>
    <n v="29.314800000000002"/>
    <n v="29.314800000000002"/>
    <n v="0"/>
    <n v="0"/>
    <n v="1"/>
    <n v="0"/>
    <n v="0"/>
    <x v="0"/>
    <x v="0"/>
    <m/>
    <m/>
    <m/>
    <m/>
    <m/>
    <m/>
    <n v="29.3139"/>
    <m/>
    <m/>
    <m/>
    <m/>
    <m/>
    <m/>
    <m/>
    <m/>
    <m/>
    <m/>
    <m/>
    <s v="548300,87"/>
    <s v="6100718,22"/>
    <n v="29.3139"/>
    <n v="0"/>
    <n v="0"/>
  </r>
  <r>
    <n v="2092"/>
    <x v="1028"/>
    <s v=""/>
    <x v="2285"/>
    <n v="2018"/>
    <n v="31875846"/>
    <x v="528"/>
    <x v="1026"/>
    <x v="1004"/>
    <n v="6430"/>
    <s v="Nordborg"/>
    <n v="540"/>
    <n v="105"/>
    <x v="7"/>
    <m/>
    <s v="DC"/>
    <s v="Decentralt værk"/>
    <n v="353000"/>
    <n v="350030"/>
    <x v="1152"/>
    <x v="1"/>
    <s v="kvt"/>
    <d v="1994-01-01T00:00:00"/>
    <m/>
    <n v="15.4"/>
    <n v="6.1"/>
    <n v="8.6999999999999993"/>
    <x v="3988"/>
    <n v="27.982800000000001"/>
    <n v="27.982800000000001"/>
    <n v="20.87856"/>
    <n v="20.87856"/>
    <n v="0.25544846635287222"/>
    <n v="0.74455153364712778"/>
    <n v="0"/>
    <x v="0"/>
    <x v="0"/>
    <m/>
    <m/>
    <m/>
    <m/>
    <m/>
    <m/>
    <n v="54.771908400000001"/>
    <m/>
    <m/>
    <m/>
    <m/>
    <m/>
    <m/>
    <m/>
    <m/>
    <m/>
    <m/>
    <m/>
    <s v="548009,93"/>
    <s v="6100577,8"/>
    <n v="54.771908400000001"/>
    <n v="0"/>
    <n v="0"/>
  </r>
  <r>
    <n v="2095"/>
    <x v="1029"/>
    <s v=""/>
    <x v="2286"/>
    <n v="2018"/>
    <n v="33033125"/>
    <x v="529"/>
    <x v="1027"/>
    <x v="1005"/>
    <n v="4450"/>
    <s v="Jyderup"/>
    <n v="316"/>
    <n v="39"/>
    <x v="323"/>
    <n v="1"/>
    <s v="DC"/>
    <s v="Decentralt værk"/>
    <n v="353000"/>
    <n v="350030"/>
    <x v="13"/>
    <x v="0"/>
    <s v="fvv"/>
    <d v="1988-10-01T00:00:00"/>
    <m/>
    <n v="6.3"/>
    <n v="0"/>
    <n v="6"/>
    <x v="3989"/>
    <n v="53.981099999999998"/>
    <n v="53.981099999999998"/>
    <n v="0"/>
    <n v="0"/>
    <n v="1"/>
    <n v="0"/>
    <n v="0"/>
    <x v="0"/>
    <x v="0"/>
    <m/>
    <m/>
    <m/>
    <m/>
    <m/>
    <m/>
    <n v="63.507193200000003"/>
    <m/>
    <m/>
    <m/>
    <m/>
    <m/>
    <m/>
    <m/>
    <m/>
    <m/>
    <m/>
    <m/>
    <s v="651302,44"/>
    <s v="6170863,32"/>
    <n v="63.507193200000003"/>
    <n v="0"/>
    <n v="0"/>
  </r>
  <r>
    <n v="2095"/>
    <x v="1029"/>
    <s v=""/>
    <x v="2287"/>
    <n v="2018"/>
    <n v="33033125"/>
    <x v="529"/>
    <x v="1027"/>
    <x v="1005"/>
    <n v="4450"/>
    <s v="Jyderup"/>
    <n v="316"/>
    <n v="39"/>
    <x v="323"/>
    <n v="1"/>
    <s v="DC"/>
    <s v="Decentralt værk"/>
    <n v="353000"/>
    <n v="350030"/>
    <x v="16"/>
    <x v="0"/>
    <s v="fvv"/>
    <d v="1978-10-01T00:00:00"/>
    <m/>
    <n v="7.3"/>
    <n v="0"/>
    <n v="7"/>
    <x v="3990"/>
    <n v="17.9937"/>
    <n v="17.9937"/>
    <n v="0"/>
    <n v="0"/>
    <n v="1"/>
    <n v="0"/>
    <n v="0"/>
    <x v="0"/>
    <x v="0"/>
    <m/>
    <m/>
    <m/>
    <m/>
    <m/>
    <m/>
    <n v="21.169070999999999"/>
    <m/>
    <m/>
    <m/>
    <m/>
    <m/>
    <m/>
    <m/>
    <m/>
    <m/>
    <m/>
    <m/>
    <s v="651302,44"/>
    <s v="6170863,32"/>
    <n v="21.169070999999999"/>
    <n v="0"/>
    <n v="0"/>
  </r>
  <r>
    <n v="2095"/>
    <x v="1029"/>
    <s v=""/>
    <x v="2288"/>
    <n v="2018"/>
    <n v="33033125"/>
    <x v="529"/>
    <x v="1027"/>
    <x v="1005"/>
    <n v="4450"/>
    <s v="Jyderup"/>
    <n v="316"/>
    <n v="39"/>
    <x v="323"/>
    <n v="1"/>
    <s v="DC"/>
    <s v="Decentralt værk"/>
    <n v="353000"/>
    <n v="350030"/>
    <x v="14"/>
    <x v="1"/>
    <s v="kvt"/>
    <d v="1994-12-22T00:00:00"/>
    <m/>
    <n v="7"/>
    <n v="2.75"/>
    <n v="3.5"/>
    <x v="3991"/>
    <n v="4.0932000000000004"/>
    <n v="4.0932000000000004"/>
    <n v="3.5819999999999999"/>
    <n v="3.5819999999999999"/>
    <n v="0.23196611376989207"/>
    <n v="0.76803388623010793"/>
    <n v="0"/>
    <x v="0"/>
    <x v="0"/>
    <m/>
    <m/>
    <m/>
    <m/>
    <m/>
    <m/>
    <n v="8.8228403999999987"/>
    <m/>
    <m/>
    <m/>
    <m/>
    <m/>
    <m/>
    <m/>
    <m/>
    <m/>
    <m/>
    <m/>
    <s v="651302,44"/>
    <s v="6170863,32"/>
    <n v="8.8228403999999987"/>
    <n v="0"/>
    <n v="0"/>
  </r>
  <r>
    <n v="2095"/>
    <x v="1029"/>
    <s v=""/>
    <x v="2289"/>
    <n v="2018"/>
    <n v="33033125"/>
    <x v="529"/>
    <x v="1027"/>
    <x v="1005"/>
    <n v="4450"/>
    <s v="Jyderup"/>
    <n v="316"/>
    <n v="39"/>
    <x v="323"/>
    <n v="1"/>
    <s v="DC"/>
    <s v="Decentralt værk"/>
    <n v="353000"/>
    <n v="350030"/>
    <x v="1153"/>
    <x v="1"/>
    <s v="kvt"/>
    <d v="1994-12-22T00:00:00"/>
    <m/>
    <n v="7"/>
    <n v="2.75"/>
    <n v="3.5"/>
    <x v="3992"/>
    <n v="2.9447999999999999"/>
    <n v="2.9447999999999999"/>
    <n v="2.4443999999999999"/>
    <n v="2.4443999999999999"/>
    <n v="0.23707148893647062"/>
    <n v="0.76292851106352932"/>
    <n v="0"/>
    <x v="0"/>
    <x v="0"/>
    <m/>
    <m/>
    <m/>
    <m/>
    <m/>
    <m/>
    <n v="6.2107848000000008"/>
    <m/>
    <m/>
    <m/>
    <m/>
    <m/>
    <m/>
    <m/>
    <m/>
    <m/>
    <m/>
    <m/>
    <s v="651302,44"/>
    <s v="6170863,32"/>
    <n v="6.2107848000000008"/>
    <n v="0"/>
    <n v="0"/>
  </r>
  <r>
    <n v="2095"/>
    <x v="1029"/>
    <s v=""/>
    <x v="2290"/>
    <n v="2018"/>
    <n v="33033125"/>
    <x v="529"/>
    <x v="1027"/>
    <x v="1005"/>
    <n v="4450"/>
    <s v="Jyderup"/>
    <n v="316"/>
    <n v="39"/>
    <x v="323"/>
    <n v="1"/>
    <s v="DC"/>
    <s v="Decentralt værk"/>
    <n v="353000"/>
    <n v="350030"/>
    <x v="1154"/>
    <x v="3"/>
    <s v="fvv"/>
    <d v="2017-01-01T00:00:00"/>
    <m/>
    <n v="7"/>
    <n v="0"/>
    <n v="7"/>
    <x v="3993"/>
    <n v="14.19876"/>
    <n v="14.19876"/>
    <n v="0"/>
    <n v="0"/>
    <n v="1"/>
    <n v="0"/>
    <n v="0"/>
    <x v="0"/>
    <x v="0"/>
    <m/>
    <m/>
    <m/>
    <m/>
    <m/>
    <m/>
    <m/>
    <m/>
    <m/>
    <m/>
    <m/>
    <m/>
    <m/>
    <m/>
    <m/>
    <n v="16.309080000000002"/>
    <m/>
    <m/>
    <s v="651302,44"/>
    <s v="6170863,32"/>
    <n v="0"/>
    <n v="16.309080000000002"/>
    <n v="0"/>
  </r>
  <r>
    <n v="2100"/>
    <x v="1031"/>
    <s v=""/>
    <x v="2293"/>
    <n v="2018"/>
    <n v="11768474"/>
    <x v="531"/>
    <x v="1029"/>
    <x v="1007"/>
    <n v="8320"/>
    <s v="Mårslet"/>
    <n v="751"/>
    <m/>
    <x v="18"/>
    <m/>
    <s v="ER"/>
    <s v="Erhvervsværk"/>
    <n v="14610"/>
    <n v="10000"/>
    <x v="1157"/>
    <x v="1"/>
    <s v="pev"/>
    <d v="2010-12-01T00:00:00"/>
    <m/>
    <n v="0.06"/>
    <n v="2.5000000000000001E-2"/>
    <n v="3.6999999999999998E-2"/>
    <x v="21"/>
    <n v="0"/>
    <n v="0"/>
    <n v="0"/>
    <n v="0"/>
    <n v="0"/>
    <n v="0"/>
    <n v="1"/>
    <x v="0"/>
    <x v="0"/>
    <m/>
    <m/>
    <m/>
    <m/>
    <m/>
    <m/>
    <m/>
    <m/>
    <n v="0"/>
    <m/>
    <m/>
    <m/>
    <m/>
    <m/>
    <m/>
    <m/>
    <m/>
    <m/>
    <s v="571746"/>
    <s v="6211924"/>
    <n v="0"/>
    <n v="0"/>
    <n v="0"/>
  </r>
  <r>
    <n v="2101"/>
    <x v="1032"/>
    <s v=""/>
    <x v="2294"/>
    <n v="2018"/>
    <n v="33258445"/>
    <x v="532"/>
    <x v="1030"/>
    <x v="1008"/>
    <n v="6920"/>
    <s v="Videbæk"/>
    <n v="760"/>
    <n v="190"/>
    <x v="299"/>
    <m/>
    <s v="FJ"/>
    <s v="Fjernvarmeværk"/>
    <n v="353000"/>
    <n v="350030"/>
    <x v="99"/>
    <x v="0"/>
    <s v="fvv"/>
    <d v="1987-04-01T00:00:00"/>
    <d v="2019-06-26T00:00:00"/>
    <n v="4.51"/>
    <n v="0"/>
    <n v="4.51"/>
    <x v="3994"/>
    <n v="1.3824000000000001"/>
    <n v="1.3824000000000001"/>
    <n v="0"/>
    <n v="0"/>
    <n v="1"/>
    <n v="0"/>
    <n v="0"/>
    <x v="0"/>
    <x v="0"/>
    <m/>
    <m/>
    <m/>
    <m/>
    <m/>
    <m/>
    <n v="1.3865544000000001"/>
    <m/>
    <m/>
    <m/>
    <m/>
    <m/>
    <m/>
    <m/>
    <m/>
    <m/>
    <m/>
    <m/>
    <s v="477046,74"/>
    <s v="6216370,71"/>
    <n v="1.3865544000000001"/>
    <n v="0"/>
    <n v="0"/>
  </r>
  <r>
    <n v="2101"/>
    <x v="1032"/>
    <s v=""/>
    <x v="2295"/>
    <n v="2018"/>
    <n v="33258445"/>
    <x v="532"/>
    <x v="1030"/>
    <x v="1008"/>
    <n v="6920"/>
    <s v="Videbæk"/>
    <n v="760"/>
    <n v="190"/>
    <x v="299"/>
    <m/>
    <s v="FJ"/>
    <s v="Fjernvarmeværk"/>
    <n v="353000"/>
    <n v="350030"/>
    <x v="1158"/>
    <x v="0"/>
    <s v="fvv"/>
    <d v="1987-04-01T00:00:00"/>
    <m/>
    <n v="10.5"/>
    <n v="0"/>
    <n v="10.5"/>
    <x v="3995"/>
    <n v="1.4184000000000001"/>
    <n v="1.4184000000000001"/>
    <n v="0"/>
    <n v="0"/>
    <n v="1"/>
    <n v="0"/>
    <n v="0"/>
    <x v="0"/>
    <x v="0"/>
    <m/>
    <m/>
    <m/>
    <m/>
    <m/>
    <m/>
    <n v="1.4212836"/>
    <m/>
    <m/>
    <m/>
    <m/>
    <m/>
    <m/>
    <m/>
    <m/>
    <m/>
    <m/>
    <m/>
    <s v="477046,74"/>
    <s v="6216370,71"/>
    <n v="1.4212836"/>
    <n v="0"/>
    <n v="0"/>
  </r>
  <r>
    <n v="2101"/>
    <x v="1033"/>
    <s v=""/>
    <x v="2296"/>
    <n v="2018"/>
    <n v="33258445"/>
    <x v="532"/>
    <x v="1031"/>
    <x v="634"/>
    <n v="6920"/>
    <s v="Videbæk"/>
    <n v="760"/>
    <n v="190"/>
    <x v="299"/>
    <n v="1"/>
    <s v="DC"/>
    <s v="Decentralt værk"/>
    <n v="353000"/>
    <n v="350030"/>
    <x v="195"/>
    <x v="1"/>
    <s v="kvt"/>
    <d v="1994-12-01T00:00:00"/>
    <m/>
    <n v="7.5"/>
    <n v="3.2"/>
    <n v="4.3"/>
    <x v="3996"/>
    <n v="17.603999999999999"/>
    <n v="17.603999999999999"/>
    <n v="13.3668"/>
    <n v="13.3668"/>
    <n v="0.27192384619764826"/>
    <n v="0.72807615380235169"/>
    <n v="0"/>
    <x v="0"/>
    <x v="0"/>
    <m/>
    <m/>
    <m/>
    <m/>
    <m/>
    <m/>
    <n v="32.369356799999998"/>
    <m/>
    <m/>
    <m/>
    <m/>
    <m/>
    <m/>
    <m/>
    <m/>
    <m/>
    <m/>
    <m/>
    <s v="476857,46"/>
    <s v="6216761,83"/>
    <n v="32.369356799999998"/>
    <n v="0"/>
    <n v="0"/>
  </r>
  <r>
    <n v="2101"/>
    <x v="1033"/>
    <s v=""/>
    <x v="2297"/>
    <n v="2018"/>
    <n v="33258445"/>
    <x v="532"/>
    <x v="1031"/>
    <x v="634"/>
    <n v="6920"/>
    <s v="Videbæk"/>
    <n v="760"/>
    <n v="190"/>
    <x v="299"/>
    <n v="1"/>
    <s v="DC"/>
    <s v="Decentralt værk"/>
    <n v="353000"/>
    <n v="350030"/>
    <x v="1159"/>
    <x v="1"/>
    <s v="kvt"/>
    <d v="2011-07-01T00:00:00"/>
    <d v="2019-03-27T00:00:00"/>
    <n v="7.88"/>
    <n v="3"/>
    <n v="4"/>
    <x v="3997"/>
    <n v="7.1999999999999995E-2"/>
    <n v="7.1999999999999995E-2"/>
    <n v="5.3999999999999999E-2"/>
    <n v="5.3999999999999999E-2"/>
    <n v="0.21707041764348356"/>
    <n v="0.78292958235651644"/>
    <n v="0"/>
    <x v="0"/>
    <x v="0"/>
    <m/>
    <m/>
    <m/>
    <m/>
    <m/>
    <m/>
    <n v="0.16584479999999999"/>
    <m/>
    <m/>
    <m/>
    <m/>
    <m/>
    <m/>
    <m/>
    <m/>
    <m/>
    <m/>
    <n v="0"/>
    <s v="476857,46"/>
    <s v="6216761,83"/>
    <n v="0.16584479999999999"/>
    <n v="0"/>
    <n v="0"/>
  </r>
  <r>
    <n v="2101"/>
    <x v="1033"/>
    <s v=""/>
    <x v="2298"/>
    <n v="2018"/>
    <n v="33258445"/>
    <x v="532"/>
    <x v="1031"/>
    <x v="634"/>
    <n v="6920"/>
    <s v="Videbæk"/>
    <n v="760"/>
    <n v="190"/>
    <x v="299"/>
    <n v="1"/>
    <s v="DC"/>
    <s v="Decentralt værk"/>
    <n v="353000"/>
    <n v="350030"/>
    <x v="1160"/>
    <x v="1"/>
    <s v="kvt"/>
    <d v="2012-01-02T00:00:00"/>
    <m/>
    <n v="7.5"/>
    <n v="3"/>
    <n v="4"/>
    <x v="3998"/>
    <n v="28.321200000000001"/>
    <n v="28.321200000000001"/>
    <n v="21.51"/>
    <n v="21.51"/>
    <n v="0.26793663249257021"/>
    <n v="0.73206336750742973"/>
    <n v="0"/>
    <x v="0"/>
    <x v="0"/>
    <m/>
    <m/>
    <m/>
    <m/>
    <m/>
    <m/>
    <n v="52.850555999999997"/>
    <m/>
    <m/>
    <m/>
    <m/>
    <m/>
    <m/>
    <m/>
    <m/>
    <m/>
    <m/>
    <m/>
    <s v="476857,46"/>
    <s v="6216761,83"/>
    <n v="52.850555999999997"/>
    <n v="0"/>
    <n v="0"/>
  </r>
  <r>
    <n v="2101"/>
    <x v="1033"/>
    <s v=""/>
    <x v="2299"/>
    <n v="2018"/>
    <n v="33258445"/>
    <x v="532"/>
    <x v="1031"/>
    <x v="634"/>
    <n v="6920"/>
    <s v="Videbæk"/>
    <n v="760"/>
    <n v="190"/>
    <x v="299"/>
    <n v="1"/>
    <s v="DC"/>
    <s v="Decentralt værk"/>
    <n v="353000"/>
    <n v="350030"/>
    <x v="57"/>
    <x v="2"/>
    <s v="fvv"/>
    <d v="2011-07-01T00:00:00"/>
    <m/>
    <n v="10"/>
    <n v="0"/>
    <n v="10"/>
    <x v="3999"/>
    <n v="14.752800000000001"/>
    <n v="14.752800000000001"/>
    <n v="0"/>
    <n v="0"/>
    <n v="1"/>
    <n v="0"/>
    <n v="0"/>
    <x v="0"/>
    <x v="0"/>
    <m/>
    <m/>
    <m/>
    <m/>
    <m/>
    <m/>
    <m/>
    <m/>
    <m/>
    <m/>
    <m/>
    <m/>
    <m/>
    <m/>
    <m/>
    <m/>
    <m/>
    <n v="14.752799999999999"/>
    <s v="476857,46"/>
    <s v="6216761,83"/>
    <n v="0"/>
    <n v="0"/>
    <n v="14.752799999999999"/>
  </r>
  <r>
    <n v="2106"/>
    <x v="1034"/>
    <s v=""/>
    <x v="2300"/>
    <n v="2018"/>
    <n v="27464297"/>
    <x v="533"/>
    <x v="1032"/>
    <x v="1009"/>
    <n v="6950"/>
    <s v="Ringkøbing"/>
    <n v="760"/>
    <m/>
    <x v="18"/>
    <m/>
    <s v="LO"/>
    <s v="Lokalt værk"/>
    <n v="370000"/>
    <n v="370000"/>
    <x v="1161"/>
    <x v="1"/>
    <s v="pev"/>
    <d v="1998-12-01T00:00:00"/>
    <m/>
    <n v="0.3"/>
    <n v="0.1"/>
    <n v="0.2"/>
    <x v="4000"/>
    <n v="1.17"/>
    <n v="0"/>
    <n v="0.2772"/>
    <n v="0.2772"/>
    <n v="0"/>
    <n v="0.69712925125691361"/>
    <n v="0.30287074874308639"/>
    <x v="0"/>
    <x v="0"/>
    <m/>
    <m/>
    <m/>
    <m/>
    <m/>
    <m/>
    <m/>
    <m/>
    <n v="1.9315170000000002"/>
    <m/>
    <m/>
    <m/>
    <m/>
    <m/>
    <m/>
    <m/>
    <m/>
    <m/>
    <s v="452651"/>
    <s v="6216611"/>
    <n v="0"/>
    <n v="1.9315170000000002"/>
    <n v="0"/>
  </r>
  <r>
    <n v="2106"/>
    <x v="1034"/>
    <s v=""/>
    <x v="2301"/>
    <n v="2018"/>
    <n v="27464297"/>
    <x v="533"/>
    <x v="1032"/>
    <x v="1009"/>
    <n v="6950"/>
    <s v="Ringkøbing"/>
    <n v="760"/>
    <m/>
    <x v="18"/>
    <m/>
    <s v="LO"/>
    <s v="Lokalt værk"/>
    <n v="370000"/>
    <n v="370000"/>
    <x v="1162"/>
    <x v="1"/>
    <s v="pev"/>
    <d v="1998-12-01T00:00:00"/>
    <m/>
    <n v="0.3"/>
    <n v="0.1"/>
    <n v="0.2"/>
    <x v="4000"/>
    <n v="1.17"/>
    <n v="0"/>
    <n v="0.2772"/>
    <n v="0.2772"/>
    <n v="0"/>
    <n v="0.69712925125691361"/>
    <n v="0.30287074874308639"/>
    <x v="0"/>
    <x v="0"/>
    <m/>
    <m/>
    <m/>
    <m/>
    <m/>
    <m/>
    <m/>
    <m/>
    <n v="1.9315170000000002"/>
    <m/>
    <m/>
    <m/>
    <m/>
    <m/>
    <m/>
    <m/>
    <m/>
    <m/>
    <s v="452651"/>
    <s v="6216611"/>
    <n v="0"/>
    <n v="1.9315170000000002"/>
    <n v="0"/>
  </r>
  <r>
    <n v="2107"/>
    <x v="1035"/>
    <s v=""/>
    <x v="2302"/>
    <n v="2018"/>
    <n v="31498341"/>
    <x v="534"/>
    <x v="1033"/>
    <x v="1010"/>
    <n v="4640"/>
    <s v="Fakse"/>
    <n v="320"/>
    <n v="42"/>
    <x v="23"/>
    <m/>
    <s v="LO"/>
    <s v="Lokalt værk"/>
    <n v="370000"/>
    <n v="370000"/>
    <x v="1163"/>
    <x v="1"/>
    <s v="pev"/>
    <d v="2015-04-01T00:00:00"/>
    <m/>
    <n v="1.329"/>
    <n v="0.53"/>
    <n v="0.55700000000000005"/>
    <x v="4001"/>
    <n v="10.44"/>
    <n v="0"/>
    <n v="10.3536"/>
    <n v="10.3536"/>
    <n v="0"/>
    <n v="0.77637592423787671"/>
    <n v="0.22362407576212329"/>
    <x v="0"/>
    <x v="0"/>
    <m/>
    <m/>
    <m/>
    <m/>
    <m/>
    <m/>
    <m/>
    <m/>
    <n v="23.342745999999998"/>
    <m/>
    <m/>
    <m/>
    <m/>
    <m/>
    <m/>
    <m/>
    <m/>
    <m/>
    <s v="697589,46"/>
    <s v="6126625,1"/>
    <n v="0"/>
    <n v="23.342745999999998"/>
    <n v="0"/>
  </r>
  <r>
    <n v="2108"/>
    <x v="1036"/>
    <s v=""/>
    <x v="2303"/>
    <n v="2018"/>
    <n v="32654266"/>
    <x v="535"/>
    <x v="1034"/>
    <x v="1011"/>
    <n v="3000"/>
    <s v="Helsingør"/>
    <n v="217"/>
    <m/>
    <x v="18"/>
    <m/>
    <s v="LO"/>
    <s v="Lokalt værk"/>
    <n v="370000"/>
    <n v="370000"/>
    <x v="384"/>
    <x v="1"/>
    <s v="pev"/>
    <d v="2011-09-01T00:00:00"/>
    <m/>
    <n v="0.28999999999999998"/>
    <n v="0.1"/>
    <n v="0.12"/>
    <x v="4002"/>
    <n v="4.2839999999999998"/>
    <n v="0"/>
    <n v="2.14452"/>
    <n v="2.14452"/>
    <n v="0"/>
    <n v="0.73325532732821586"/>
    <n v="0.26674467267178414"/>
    <x v="0"/>
    <x v="0"/>
    <m/>
    <m/>
    <m/>
    <m/>
    <m/>
    <m/>
    <m/>
    <m/>
    <n v="8.030151"/>
    <m/>
    <m/>
    <m/>
    <m/>
    <m/>
    <m/>
    <m/>
    <m/>
    <m/>
    <s v="724820"/>
    <s v="6215332"/>
    <n v="0"/>
    <n v="8.030151"/>
    <n v="0"/>
  </r>
  <r>
    <n v="2108"/>
    <x v="1037"/>
    <s v=""/>
    <x v="2304"/>
    <n v="2018"/>
    <n v="32654266"/>
    <x v="535"/>
    <x v="1035"/>
    <x v="1012"/>
    <n v="3060"/>
    <s v="Espergærde"/>
    <n v="217"/>
    <m/>
    <x v="18"/>
    <m/>
    <s v="LO"/>
    <s v="Lokalt værk"/>
    <n v="370000"/>
    <n v="370000"/>
    <x v="384"/>
    <x v="1"/>
    <s v="pev"/>
    <d v="2011-01-01T00:00:00"/>
    <m/>
    <n v="0.17"/>
    <n v="0.06"/>
    <n v="0.09"/>
    <x v="4003"/>
    <n v="1.548"/>
    <n v="0"/>
    <n v="0.91115999999999997"/>
    <n v="0.91115999999999997"/>
    <n v="0"/>
    <n v="0.73236273908409966"/>
    <n v="0.26763726091590034"/>
    <x v="0"/>
    <x v="0"/>
    <m/>
    <m/>
    <m/>
    <m/>
    <m/>
    <m/>
    <m/>
    <m/>
    <n v="2.8919740000000003"/>
    <m/>
    <m/>
    <m/>
    <m/>
    <m/>
    <m/>
    <m/>
    <m/>
    <m/>
    <s v="721867,79"/>
    <s v="6211174,86"/>
    <n v="0"/>
    <n v="2.8919740000000003"/>
    <n v="0"/>
  </r>
  <r>
    <n v="2111"/>
    <x v="1038"/>
    <s v=""/>
    <x v="2305"/>
    <n v="2018"/>
    <n v="32837425"/>
    <x v="536"/>
    <x v="1036"/>
    <x v="1013"/>
    <n v="4000"/>
    <s v="Roskilde"/>
    <n v="265"/>
    <n v="2"/>
    <x v="5"/>
    <n v="1"/>
    <s v="FJ"/>
    <s v="Fjernvarmeværk"/>
    <n v="353000"/>
    <n v="350030"/>
    <x v="13"/>
    <x v="0"/>
    <s v="fvv"/>
    <d v="1970-01-01T00:00:00"/>
    <m/>
    <n v="28"/>
    <n v="0"/>
    <n v="28"/>
    <x v="4004"/>
    <n v="17.8367"/>
    <n v="17.360700000000001"/>
    <n v="0"/>
    <n v="0"/>
    <n v="1"/>
    <n v="0"/>
    <n v="0"/>
    <x v="0"/>
    <x v="0"/>
    <m/>
    <m/>
    <m/>
    <n v="6.1696399999999998E-2"/>
    <m/>
    <n v="0"/>
    <n v="20.120166000000001"/>
    <m/>
    <m/>
    <m/>
    <m/>
    <m/>
    <m/>
    <m/>
    <m/>
    <m/>
    <m/>
    <m/>
    <s v="693540,69"/>
    <s v="6169985,34"/>
    <n v="20.1818624"/>
    <n v="0"/>
    <n v="0"/>
  </r>
  <r>
    <n v="2111"/>
    <x v="1038"/>
    <s v=""/>
    <x v="2306"/>
    <n v="2018"/>
    <n v="32837425"/>
    <x v="536"/>
    <x v="1036"/>
    <x v="1013"/>
    <n v="4000"/>
    <s v="Roskilde"/>
    <n v="265"/>
    <n v="2"/>
    <x v="5"/>
    <n v="1"/>
    <s v="FJ"/>
    <s v="Fjernvarmeværk"/>
    <n v="353000"/>
    <n v="350030"/>
    <x v="16"/>
    <x v="0"/>
    <s v="fvv"/>
    <d v="1971-01-01T00:00:00"/>
    <m/>
    <n v="26.4"/>
    <n v="0"/>
    <n v="25.1"/>
    <x v="4005"/>
    <n v="0.15129999999999999"/>
    <n v="-0.32469999999999999"/>
    <n v="0"/>
    <n v="0"/>
    <n v="1"/>
    <n v="0"/>
    <n v="0"/>
    <x v="0"/>
    <x v="0"/>
    <m/>
    <m/>
    <m/>
    <n v="0.30812329999999999"/>
    <m/>
    <n v="0"/>
    <m/>
    <m/>
    <m/>
    <m/>
    <m/>
    <m/>
    <m/>
    <m/>
    <m/>
    <m/>
    <m/>
    <m/>
    <s v="693540,69"/>
    <s v="6169985,34"/>
    <n v="0.30812329999999999"/>
    <n v="0"/>
    <n v="0"/>
  </r>
  <r>
    <n v="2111"/>
    <x v="1038"/>
    <s v=""/>
    <x v="2307"/>
    <n v="2018"/>
    <n v="32837425"/>
    <x v="536"/>
    <x v="1036"/>
    <x v="1013"/>
    <n v="4000"/>
    <s v="Roskilde"/>
    <n v="265"/>
    <n v="2"/>
    <x v="5"/>
    <n v="1"/>
    <s v="FJ"/>
    <s v="Fjernvarmeværk"/>
    <n v="353000"/>
    <n v="350030"/>
    <x v="76"/>
    <x v="0"/>
    <s v="fvv"/>
    <d v="2000-01-01T00:00:00"/>
    <m/>
    <n v="22.6"/>
    <n v="0"/>
    <n v="21.5"/>
    <x v="4006"/>
    <n v="3.2324000000000002"/>
    <n v="2.7564000000000002"/>
    <n v="0"/>
    <n v="0"/>
    <n v="1"/>
    <n v="0"/>
    <n v="0"/>
    <x v="0"/>
    <x v="0"/>
    <m/>
    <m/>
    <m/>
    <n v="6.5835798000000008"/>
    <m/>
    <n v="0"/>
    <m/>
    <m/>
    <m/>
    <m/>
    <m/>
    <m/>
    <m/>
    <m/>
    <m/>
    <m/>
    <m/>
    <m/>
    <s v="693540,69"/>
    <s v="6169985,34"/>
    <n v="6.5835798000000008"/>
    <n v="0"/>
    <n v="0"/>
  </r>
  <r>
    <n v="2111"/>
    <x v="1038"/>
    <s v=""/>
    <x v="2308"/>
    <n v="2018"/>
    <n v="32837425"/>
    <x v="536"/>
    <x v="1036"/>
    <x v="1013"/>
    <n v="4000"/>
    <s v="Roskilde"/>
    <n v="265"/>
    <n v="2"/>
    <x v="5"/>
    <n v="1"/>
    <s v="FJ"/>
    <s v="Fjernvarmeværk"/>
    <n v="353000"/>
    <n v="350030"/>
    <x v="4"/>
    <x v="0"/>
    <s v="fvv"/>
    <d v="1965-01-01T00:00:00"/>
    <m/>
    <n v="10.199999999999999"/>
    <n v="0"/>
    <n v="10.199999999999999"/>
    <x v="4007"/>
    <n v="7.4081000000000001"/>
    <n v="6.9321000000000002"/>
    <n v="0"/>
    <n v="0"/>
    <n v="1"/>
    <n v="0"/>
    <n v="0"/>
    <x v="0"/>
    <x v="0"/>
    <m/>
    <m/>
    <m/>
    <m/>
    <m/>
    <n v="0"/>
    <n v="8.3707271999999993"/>
    <m/>
    <m/>
    <m/>
    <m/>
    <m/>
    <m/>
    <m/>
    <m/>
    <m/>
    <m/>
    <m/>
    <s v="693540,69"/>
    <s v="6169985,34"/>
    <n v="8.3707271999999993"/>
    <n v="0"/>
    <n v="0"/>
  </r>
  <r>
    <n v="2111"/>
    <x v="1038"/>
    <s v=""/>
    <x v="2309"/>
    <n v="2018"/>
    <n v="32837425"/>
    <x v="536"/>
    <x v="1036"/>
    <x v="1013"/>
    <n v="4000"/>
    <s v="Roskilde"/>
    <n v="265"/>
    <n v="2"/>
    <x v="5"/>
    <n v="1"/>
    <s v="FJ"/>
    <s v="Fjernvarmeværk"/>
    <n v="353000"/>
    <n v="350030"/>
    <x v="6"/>
    <x v="0"/>
    <s v="fvv"/>
    <d v="1965-01-01T00:00:00"/>
    <m/>
    <n v="9.9"/>
    <n v="0"/>
    <n v="9.9"/>
    <x v="4008"/>
    <n v="5.8594999999999997"/>
    <n v="5.3834999999999997"/>
    <n v="0"/>
    <n v="0"/>
    <n v="1"/>
    <n v="0"/>
    <n v="0"/>
    <x v="0"/>
    <x v="0"/>
    <m/>
    <m/>
    <m/>
    <m/>
    <m/>
    <n v="0"/>
    <n v="6.6208428000000001"/>
    <m/>
    <m/>
    <m/>
    <m/>
    <m/>
    <m/>
    <m/>
    <m/>
    <m/>
    <m/>
    <m/>
    <s v="693540,69"/>
    <s v="6169985,34"/>
    <n v="6.6208428000000001"/>
    <n v="0"/>
    <n v="0"/>
  </r>
  <r>
    <n v="2111"/>
    <x v="1039"/>
    <s v=""/>
    <x v="2310"/>
    <n v="2018"/>
    <n v="32837425"/>
    <x v="536"/>
    <x v="1037"/>
    <x v="1014"/>
    <n v="4000"/>
    <s v="Roskilde"/>
    <n v="265"/>
    <n v="2"/>
    <x v="5"/>
    <n v="1"/>
    <s v="FJ"/>
    <s v="Fjernvarmeværk"/>
    <n v="353000"/>
    <n v="350030"/>
    <x v="1164"/>
    <x v="0"/>
    <s v="fvv"/>
    <d v="1997-01-01T00:00:00"/>
    <m/>
    <n v="21.6"/>
    <n v="0"/>
    <n v="20.5"/>
    <x v="92"/>
    <n v="4.2000000000000003E-2"/>
    <n v="-0.21540000000000001"/>
    <n v="0"/>
    <n v="0"/>
    <n v="1"/>
    <n v="0"/>
    <n v="0"/>
    <x v="0"/>
    <x v="0"/>
    <m/>
    <m/>
    <m/>
    <n v="7.1739999999999998E-2"/>
    <m/>
    <n v="0"/>
    <m/>
    <m/>
    <m/>
    <m/>
    <m/>
    <m/>
    <m/>
    <n v="0"/>
    <m/>
    <m/>
    <m/>
    <m/>
    <s v="696462,26"/>
    <s v="6170435,15"/>
    <n v="7.1739999999999998E-2"/>
    <n v="0"/>
    <n v="0"/>
  </r>
  <r>
    <n v="2111"/>
    <x v="1039"/>
    <s v=""/>
    <x v="2311"/>
    <n v="2018"/>
    <n v="32837425"/>
    <x v="536"/>
    <x v="1037"/>
    <x v="1014"/>
    <n v="4000"/>
    <s v="Roskilde"/>
    <n v="265"/>
    <n v="2"/>
    <x v="5"/>
    <n v="1"/>
    <s v="FJ"/>
    <s v="Fjernvarmeværk"/>
    <n v="353000"/>
    <n v="350030"/>
    <x v="1165"/>
    <x v="0"/>
    <s v="fvv"/>
    <d v="1999-01-01T00:00:00"/>
    <m/>
    <n v="21.6"/>
    <n v="0"/>
    <n v="20.5"/>
    <x v="4009"/>
    <n v="4.827"/>
    <n v="4.8262999999999998"/>
    <n v="0"/>
    <n v="0"/>
    <n v="1"/>
    <n v="0"/>
    <n v="0"/>
    <x v="0"/>
    <x v="0"/>
    <m/>
    <m/>
    <m/>
    <n v="5.1832150000000006"/>
    <m/>
    <n v="0"/>
    <m/>
    <m/>
    <m/>
    <m/>
    <m/>
    <m/>
    <m/>
    <n v="0"/>
    <m/>
    <m/>
    <m/>
    <m/>
    <s v="696462,26"/>
    <s v="6170435,15"/>
    <n v="5.1832150000000006"/>
    <n v="0"/>
    <n v="0"/>
  </r>
  <r>
    <n v="2111"/>
    <x v="1040"/>
    <s v=""/>
    <x v="2312"/>
    <n v="2018"/>
    <n v="32837425"/>
    <x v="536"/>
    <x v="1038"/>
    <x v="1015"/>
    <n v="4000"/>
    <s v="Roskilde"/>
    <n v="265"/>
    <n v="2"/>
    <x v="5"/>
    <m/>
    <s v="FJ"/>
    <s v="Fjernvarmeværk"/>
    <n v="353000"/>
    <n v="350030"/>
    <x v="1166"/>
    <x v="0"/>
    <s v="fvv"/>
    <d v="2006-12-01T00:00:00"/>
    <m/>
    <n v="9.1999999999999993"/>
    <n v="0"/>
    <n v="8.6999999999999993"/>
    <x v="4010"/>
    <n v="8.4000000000000005E-2"/>
    <n v="-3.8399999999999997E-2"/>
    <n v="0"/>
    <n v="0"/>
    <n v="1"/>
    <n v="0"/>
    <n v="0"/>
    <x v="0"/>
    <x v="0"/>
    <m/>
    <m/>
    <m/>
    <n v="8.6087999999999998E-2"/>
    <m/>
    <m/>
    <m/>
    <m/>
    <m/>
    <m/>
    <m/>
    <m/>
    <m/>
    <n v="0"/>
    <m/>
    <m/>
    <m/>
    <m/>
    <s v="695107,4"/>
    <s v="6172005,64"/>
    <n v="8.6087999999999998E-2"/>
    <n v="0"/>
    <n v="0"/>
  </r>
  <r>
    <n v="2111"/>
    <x v="1041"/>
    <s v=""/>
    <x v="2313"/>
    <n v="2018"/>
    <n v="32837425"/>
    <x v="536"/>
    <x v="1039"/>
    <x v="1016"/>
    <n v="4000"/>
    <s v="Roskilde"/>
    <n v="265"/>
    <n v="2"/>
    <x v="5"/>
    <m/>
    <s v="FJ"/>
    <s v="Fjernvarmeværk"/>
    <n v="353000"/>
    <n v="350030"/>
    <x v="1167"/>
    <x v="0"/>
    <s v="fvv"/>
    <d v="2012-01-01T00:00:00"/>
    <m/>
    <n v="9.1"/>
    <n v="0"/>
    <n v="8.6"/>
    <x v="1819"/>
    <n v="8.6099999999999996E-2"/>
    <n v="8.2500000000000004E-2"/>
    <n v="0"/>
    <n v="0"/>
    <n v="1"/>
    <n v="0"/>
    <n v="0"/>
    <x v="0"/>
    <x v="0"/>
    <m/>
    <m/>
    <m/>
    <n v="0.10761"/>
    <m/>
    <m/>
    <m/>
    <m/>
    <m/>
    <m/>
    <m/>
    <m/>
    <m/>
    <m/>
    <m/>
    <m/>
    <m/>
    <m/>
    <s v="692824"/>
    <s v="6171502"/>
    <n v="0.10761"/>
    <n v="0"/>
    <n v="0"/>
  </r>
  <r>
    <n v="2114"/>
    <x v="1042"/>
    <s v=""/>
    <x v="2314"/>
    <n v="2018"/>
    <n v="33504977"/>
    <x v="537"/>
    <x v="1040"/>
    <x v="1017"/>
    <n v="3400"/>
    <s v="Hillerød"/>
    <n v="219"/>
    <n v="18"/>
    <x v="19"/>
    <n v="1"/>
    <s v="DC"/>
    <s v="Decentralt værk"/>
    <n v="351100"/>
    <n v="350010"/>
    <x v="1168"/>
    <x v="9"/>
    <s v="kvt"/>
    <d v="1991-01-01T00:00:00"/>
    <m/>
    <n v="174"/>
    <n v="77"/>
    <n v="78"/>
    <x v="4011"/>
    <n v="482.04"/>
    <n v="478.09800000000001"/>
    <n v="451.33235999999999"/>
    <n v="433.16028"/>
    <n v="0.22430412582358936"/>
    <n v="0.77569587417641062"/>
    <n v="0"/>
    <x v="0"/>
    <x v="0"/>
    <m/>
    <m/>
    <m/>
    <m/>
    <m/>
    <m/>
    <n v="1074.5232577200002"/>
    <m/>
    <m/>
    <m/>
    <m/>
    <m/>
    <m/>
    <m/>
    <m/>
    <m/>
    <m/>
    <m/>
    <s v="706963,45"/>
    <s v="6200734,17"/>
    <n v="1074.5232577200002"/>
    <n v="0"/>
    <n v="0"/>
  </r>
  <r>
    <n v="2114"/>
    <x v="1042"/>
    <s v=""/>
    <x v="2315"/>
    <n v="2018"/>
    <n v="33504977"/>
    <x v="537"/>
    <x v="1040"/>
    <x v="1017"/>
    <n v="3400"/>
    <s v="Hillerød"/>
    <n v="219"/>
    <n v="18"/>
    <x v="19"/>
    <n v="1"/>
    <s v="DC"/>
    <s v="Decentralt værk"/>
    <n v="351100"/>
    <n v="350010"/>
    <x v="1169"/>
    <x v="5"/>
    <s v="kvt"/>
    <d v="2012-01-01T00:00:00"/>
    <m/>
    <n v="0.3"/>
    <n v="0"/>
    <n v="0"/>
    <x v="4012"/>
    <n v="0"/>
    <n v="0"/>
    <n v="0"/>
    <n v="0"/>
    <n v="1"/>
    <n v="0"/>
    <n v="0"/>
    <x v="0"/>
    <x v="0"/>
    <m/>
    <m/>
    <m/>
    <n v="8.6087999999999998E-3"/>
    <m/>
    <m/>
    <m/>
    <m/>
    <m/>
    <m/>
    <m/>
    <m/>
    <m/>
    <m/>
    <m/>
    <m/>
    <m/>
    <m/>
    <s v="706963,45"/>
    <s v="6200734,17"/>
    <n v="8.6087999999999998E-3"/>
    <n v="0"/>
    <n v="0"/>
  </r>
  <r>
    <n v="2114"/>
    <x v="1043"/>
    <s v=""/>
    <x v="2316"/>
    <n v="2018"/>
    <n v="33504977"/>
    <x v="537"/>
    <x v="1041"/>
    <x v="1018"/>
    <n v="3320"/>
    <s v="Skævinge"/>
    <n v="219"/>
    <n v="18"/>
    <x v="19"/>
    <m/>
    <s v="DC"/>
    <s v="Decentralt værk"/>
    <n v="351100"/>
    <n v="350010"/>
    <x v="14"/>
    <x v="1"/>
    <s v="kvt"/>
    <d v="1997-01-01T00:00:00"/>
    <m/>
    <n v="2.8"/>
    <n v="0.97"/>
    <n v="1.59"/>
    <x v="4013"/>
    <n v="0.96479999999999999"/>
    <n v="0.96479999999999999"/>
    <n v="0.61319520000000005"/>
    <n v="0.61319520000000005"/>
    <n v="0.28343955336356663"/>
    <n v="0.71656044663643337"/>
    <n v="0"/>
    <x v="0"/>
    <x v="0"/>
    <m/>
    <m/>
    <m/>
    <m/>
    <m/>
    <m/>
    <n v="1.701950184"/>
    <m/>
    <m/>
    <m/>
    <m/>
    <m/>
    <m/>
    <m/>
    <m/>
    <m/>
    <m/>
    <m/>
    <s v="697259"/>
    <s v="6200813"/>
    <n v="1.701950184"/>
    <n v="0"/>
    <n v="0"/>
  </r>
  <r>
    <n v="2114"/>
    <x v="1043"/>
    <s v=""/>
    <x v="2317"/>
    <n v="2018"/>
    <n v="33504977"/>
    <x v="537"/>
    <x v="1041"/>
    <x v="1018"/>
    <n v="3320"/>
    <s v="Skævinge"/>
    <n v="219"/>
    <n v="18"/>
    <x v="19"/>
    <m/>
    <s v="DC"/>
    <s v="Decentralt værk"/>
    <n v="351100"/>
    <n v="350010"/>
    <x v="15"/>
    <x v="1"/>
    <s v="kvt"/>
    <d v="2012-01-01T00:00:00"/>
    <m/>
    <n v="2.8"/>
    <n v="0.97"/>
    <n v="1.59"/>
    <x v="4014"/>
    <n v="0.88919999999999999"/>
    <n v="0.88919999999999999"/>
    <n v="0.62913960000000002"/>
    <n v="0.62913960000000002"/>
    <n v="0.25520681836573239"/>
    <n v="0.74479318163426766"/>
    <n v="0"/>
    <x v="0"/>
    <x v="0"/>
    <m/>
    <m/>
    <m/>
    <m/>
    <m/>
    <m/>
    <n v="1.742116464"/>
    <m/>
    <m/>
    <m/>
    <m/>
    <m/>
    <m/>
    <m/>
    <m/>
    <m/>
    <m/>
    <m/>
    <s v="697259"/>
    <s v="6200813"/>
    <n v="1.742116464"/>
    <n v="0"/>
    <n v="0"/>
  </r>
  <r>
    <n v="2114"/>
    <x v="1043"/>
    <s v=""/>
    <x v="2318"/>
    <n v="2018"/>
    <n v="33504977"/>
    <x v="537"/>
    <x v="1041"/>
    <x v="1018"/>
    <n v="3320"/>
    <s v="Skævinge"/>
    <n v="219"/>
    <n v="18"/>
    <x v="19"/>
    <m/>
    <s v="DC"/>
    <s v="Decentralt værk"/>
    <n v="351100"/>
    <n v="350010"/>
    <x v="13"/>
    <x v="0"/>
    <s v="fvv"/>
    <d v="1997-01-01T00:00:00"/>
    <m/>
    <n v="2.4"/>
    <n v="0"/>
    <n v="2.1"/>
    <x v="4015"/>
    <n v="6.4044000000000004E-2"/>
    <n v="6.4044000000000004E-2"/>
    <n v="0"/>
    <n v="0"/>
    <n v="1"/>
    <n v="0"/>
    <n v="0"/>
    <x v="0"/>
    <x v="0"/>
    <m/>
    <m/>
    <m/>
    <m/>
    <m/>
    <m/>
    <n v="6.7440383999999992E-2"/>
    <m/>
    <m/>
    <m/>
    <m/>
    <m/>
    <m/>
    <m/>
    <m/>
    <m/>
    <m/>
    <m/>
    <s v="697259"/>
    <s v="6200813"/>
    <n v="6.7440383999999992E-2"/>
    <n v="0"/>
    <n v="0"/>
  </r>
  <r>
    <n v="2114"/>
    <x v="1044"/>
    <s v=""/>
    <x v="2319"/>
    <n v="2018"/>
    <n v="33504977"/>
    <x v="537"/>
    <x v="1042"/>
    <x v="1019"/>
    <n v="3320"/>
    <s v="Skævinge"/>
    <n v="219"/>
    <n v="18"/>
    <x v="19"/>
    <m/>
    <s v="DC"/>
    <s v="Decentralt værk"/>
    <n v="351100"/>
    <n v="350010"/>
    <x v="94"/>
    <x v="1"/>
    <s v="kvt"/>
    <d v="2011-10-17T00:00:00"/>
    <m/>
    <n v="4.8"/>
    <n v="2"/>
    <n v="2.5"/>
    <x v="4016"/>
    <n v="1.5227999999999999"/>
    <n v="1.5227999999999999"/>
    <n v="1.1442744"/>
    <n v="1.1442744"/>
    <n v="0.23714233329936724"/>
    <n v="0.76285766670063282"/>
    <n v="0"/>
    <x v="0"/>
    <x v="0"/>
    <m/>
    <m/>
    <m/>
    <m/>
    <m/>
    <m/>
    <n v="3.2107299839999999"/>
    <m/>
    <m/>
    <m/>
    <m/>
    <m/>
    <m/>
    <m/>
    <m/>
    <m/>
    <m/>
    <m/>
    <s v="696835,42"/>
    <s v="6203484,15"/>
    <n v="3.2107299839999999"/>
    <n v="0"/>
    <n v="0"/>
  </r>
  <r>
    <n v="2114"/>
    <x v="1044"/>
    <s v=""/>
    <x v="2320"/>
    <n v="2018"/>
    <n v="33504977"/>
    <x v="537"/>
    <x v="1042"/>
    <x v="1019"/>
    <n v="3320"/>
    <s v="Skævinge"/>
    <n v="219"/>
    <n v="18"/>
    <x v="19"/>
    <m/>
    <s v="DC"/>
    <s v="Decentralt værk"/>
    <n v="351100"/>
    <n v="350010"/>
    <x v="56"/>
    <x v="0"/>
    <s v="fvv"/>
    <d v="2011-10-17T00:00:00"/>
    <m/>
    <n v="2.8"/>
    <n v="0"/>
    <n v="2.5"/>
    <x v="4017"/>
    <n v="16.0992"/>
    <n v="16.0992"/>
    <n v="0"/>
    <n v="0"/>
    <n v="1"/>
    <n v="0"/>
    <n v="0"/>
    <x v="0"/>
    <x v="0"/>
    <m/>
    <m/>
    <m/>
    <m/>
    <m/>
    <m/>
    <n v="17.614919520000001"/>
    <m/>
    <m/>
    <m/>
    <m/>
    <m/>
    <m/>
    <m/>
    <m/>
    <m/>
    <m/>
    <m/>
    <s v="696835,42"/>
    <s v="6203484,15"/>
    <n v="17.614919520000001"/>
    <n v="0"/>
    <n v="0"/>
  </r>
  <r>
    <n v="2114"/>
    <x v="1045"/>
    <s v=""/>
    <x v="2321"/>
    <n v="2018"/>
    <n v="33504977"/>
    <x v="537"/>
    <x v="1043"/>
    <x v="1020"/>
    <n v="3300"/>
    <s v="Frederiksværk"/>
    <n v="219"/>
    <n v="18"/>
    <x v="19"/>
    <m/>
    <s v="DC"/>
    <s v="Decentralt værk"/>
    <n v="351100"/>
    <n v="350010"/>
    <x v="75"/>
    <x v="1"/>
    <s v="kvt"/>
    <d v="1998-12-01T00:00:00"/>
    <m/>
    <n v="2.9"/>
    <n v="1.06"/>
    <n v="1.52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700456"/>
    <s v="6198166"/>
    <n v="0"/>
    <n v="0"/>
    <n v="0"/>
  </r>
  <r>
    <n v="2114"/>
    <x v="1045"/>
    <s v=""/>
    <x v="2322"/>
    <n v="2018"/>
    <n v="33504977"/>
    <x v="537"/>
    <x v="1043"/>
    <x v="1020"/>
    <n v="3300"/>
    <s v="Frederiksværk"/>
    <n v="219"/>
    <n v="18"/>
    <x v="19"/>
    <m/>
    <s v="DC"/>
    <s v="Decentralt værk"/>
    <n v="351100"/>
    <n v="350010"/>
    <x v="56"/>
    <x v="0"/>
    <s v="fvv"/>
    <d v="2012-01-01T00:00:00"/>
    <m/>
    <n v="2.9"/>
    <n v="0"/>
    <n v="2.6"/>
    <x v="4018"/>
    <n v="7.83"/>
    <n v="7.83"/>
    <n v="0"/>
    <n v="0"/>
    <n v="1"/>
    <n v="0"/>
    <n v="0"/>
    <x v="0"/>
    <x v="0"/>
    <m/>
    <m/>
    <m/>
    <m/>
    <m/>
    <m/>
    <n v="8.5635791999999995"/>
    <m/>
    <m/>
    <m/>
    <m/>
    <m/>
    <m/>
    <m/>
    <m/>
    <m/>
    <m/>
    <m/>
    <s v="700456"/>
    <s v="6198166"/>
    <n v="8.5635791999999995"/>
    <n v="0"/>
    <n v="0"/>
  </r>
  <r>
    <n v="2114"/>
    <x v="1046"/>
    <s v=""/>
    <x v="2323"/>
    <n v="2018"/>
    <n v="33504977"/>
    <x v="537"/>
    <x v="1044"/>
    <x v="1021"/>
    <n v="3400"/>
    <s v="Hillerød"/>
    <n v="219"/>
    <n v="18"/>
    <x v="19"/>
    <m/>
    <s v="DC"/>
    <s v="Decentralt værk"/>
    <n v="351100"/>
    <n v="350010"/>
    <x v="1170"/>
    <x v="11"/>
    <s v="kvt"/>
    <d v="2016-09-15T00:00:00"/>
    <m/>
    <n v="28.6"/>
    <n v="5.12"/>
    <n v="25.46"/>
    <x v="4019"/>
    <n v="471.31200000000001"/>
    <n v="471.31200000000001"/>
    <n v="73.396799999999999"/>
    <n v="56.498399999999997"/>
    <n v="0.39341385520429806"/>
    <n v="0.60658614479570194"/>
    <n v="0"/>
    <x v="0"/>
    <x v="0"/>
    <m/>
    <m/>
    <m/>
    <m/>
    <m/>
    <m/>
    <m/>
    <m/>
    <m/>
    <m/>
    <n v="599.00279790000002"/>
    <m/>
    <m/>
    <m/>
    <m/>
    <m/>
    <m/>
    <m/>
    <s v="704226,59"/>
    <s v="6202997,52"/>
    <n v="0"/>
    <n v="599.00279790000002"/>
    <n v="0"/>
  </r>
  <r>
    <n v="2116"/>
    <x v="1047"/>
    <s v=""/>
    <x v="2324"/>
    <n v="2018"/>
    <n v="32661165"/>
    <x v="538"/>
    <x v="1045"/>
    <x v="1022"/>
    <n v="6700"/>
    <s v="Esbjerg"/>
    <n v="561"/>
    <n v="126"/>
    <x v="284"/>
    <m/>
    <s v="LO"/>
    <s v="Lokalt værk"/>
    <n v="370000"/>
    <n v="370000"/>
    <x v="366"/>
    <x v="1"/>
    <s v="pev"/>
    <d v="2010-07-01T00:00:00"/>
    <m/>
    <n v="1.35"/>
    <n v="0.53"/>
    <n v="0.72"/>
    <x v="4020"/>
    <n v="16.304400000000001"/>
    <n v="4.806"/>
    <n v="10.699199999999999"/>
    <n v="10.638"/>
    <n v="7.3823809754659783E-2"/>
    <n v="0.74955203417314298"/>
    <n v="0.17662415607219722"/>
    <x v="0"/>
    <x v="0"/>
    <m/>
    <m/>
    <m/>
    <m/>
    <m/>
    <m/>
    <m/>
    <m/>
    <n v="32.550474000000001"/>
    <m/>
    <m/>
    <m/>
    <m/>
    <m/>
    <m/>
    <m/>
    <m/>
    <m/>
    <s v="464027,23"/>
    <s v="6149249,46"/>
    <n v="0"/>
    <n v="32.550474000000001"/>
    <n v="0"/>
  </r>
  <r>
    <n v="2116"/>
    <x v="1048"/>
    <s v=""/>
    <x v="2325"/>
    <n v="2018"/>
    <n v="32661165"/>
    <x v="538"/>
    <x v="1046"/>
    <x v="1023"/>
    <n v="6700"/>
    <s v="Esbjerg"/>
    <n v="561"/>
    <n v="126"/>
    <x v="284"/>
    <m/>
    <s v="ER"/>
    <s v="Erhvervsværk"/>
    <n v="370000"/>
    <n v="370000"/>
    <x v="1171"/>
    <x v="1"/>
    <s v="pev"/>
    <d v="2000-03-01T00:00:00"/>
    <m/>
    <n v="1.9"/>
    <n v="0.74"/>
    <n v="0.91"/>
    <x v="4021"/>
    <n v="16.254000000000001"/>
    <n v="9.4176000000000002"/>
    <n v="9.0432000000000006"/>
    <n v="9.0432000000000006"/>
    <n v="0.14339686925971337"/>
    <n v="0.75250884376620575"/>
    <n v="0.10409428697408088"/>
    <x v="0"/>
    <x v="0"/>
    <m/>
    <m/>
    <m/>
    <m/>
    <m/>
    <m/>
    <m/>
    <m/>
    <n v="32.837536999999998"/>
    <m/>
    <m/>
    <m/>
    <m/>
    <m/>
    <m/>
    <m/>
    <m/>
    <m/>
    <s v="467734,21"/>
    <s v="6145910,37"/>
    <n v="0"/>
    <n v="32.837536999999998"/>
    <n v="0"/>
  </r>
  <r>
    <n v="2119"/>
    <x v="1050"/>
    <s v=""/>
    <x v="2327"/>
    <n v="2018"/>
    <n v="32654177"/>
    <x v="540"/>
    <x v="1048"/>
    <x v="1025"/>
    <n v="3140"/>
    <s v="Ålsgårde"/>
    <n v="217"/>
    <m/>
    <x v="18"/>
    <m/>
    <s v="LO"/>
    <s v="Lokalt værk"/>
    <n v="382120"/>
    <n v="383900"/>
    <x v="384"/>
    <x v="1"/>
    <s v="pev"/>
    <d v="2009-07-01T00:00:00"/>
    <m/>
    <n v="0.09"/>
    <n v="0.03"/>
    <n v="0.05"/>
    <x v="4022"/>
    <n v="0"/>
    <n v="0"/>
    <n v="0.11726478"/>
    <n v="0.11726478"/>
    <n v="0"/>
    <n v="1"/>
    <n v="0"/>
    <x v="0"/>
    <x v="0"/>
    <m/>
    <m/>
    <m/>
    <m/>
    <m/>
    <m/>
    <m/>
    <m/>
    <n v="0.36650499999999997"/>
    <m/>
    <m/>
    <m/>
    <m/>
    <m/>
    <m/>
    <m/>
    <m/>
    <m/>
    <s v="719180"/>
    <s v="6219159"/>
    <n v="0"/>
    <n v="0.36650499999999997"/>
    <n v="0"/>
  </r>
  <r>
    <n v="2120"/>
    <x v="1051"/>
    <s v=""/>
    <x v="2328"/>
    <n v="2018"/>
    <n v="32945880"/>
    <x v="541"/>
    <x v="1049"/>
    <x v="1026"/>
    <n v="3700"/>
    <s v="Rønne"/>
    <n v="400"/>
    <n v="68"/>
    <x v="204"/>
    <n v="1"/>
    <s v="FJ"/>
    <s v="Fjernvarmeværk"/>
    <n v="353000"/>
    <n v="350030"/>
    <x v="13"/>
    <x v="0"/>
    <s v="fvv"/>
    <d v="1996-01-26T00:00:00"/>
    <m/>
    <n v="16"/>
    <n v="0"/>
    <n v="13.77"/>
    <x v="4023"/>
    <n v="0.40183999999999997"/>
    <n v="0.40183999999999997"/>
    <n v="0"/>
    <n v="0"/>
    <n v="1"/>
    <n v="0"/>
    <n v="0"/>
    <x v="0"/>
    <x v="0"/>
    <m/>
    <m/>
    <m/>
    <n v="0.45924360999999997"/>
    <m/>
    <m/>
    <m/>
    <m/>
    <m/>
    <m/>
    <m/>
    <m/>
    <m/>
    <m/>
    <m/>
    <m/>
    <m/>
    <m/>
    <s v="864339,92"/>
    <s v="6120309,5"/>
    <n v="0.45924360999999997"/>
    <n v="0"/>
    <n v="0"/>
  </r>
  <r>
    <n v="2120"/>
    <x v="1051"/>
    <s v=""/>
    <x v="2329"/>
    <n v="2018"/>
    <n v="32945880"/>
    <x v="541"/>
    <x v="1049"/>
    <x v="1026"/>
    <n v="3700"/>
    <s v="Rønne"/>
    <n v="400"/>
    <n v="68"/>
    <x v="204"/>
    <n v="1"/>
    <s v="FJ"/>
    <s v="Fjernvarmeværk"/>
    <n v="353000"/>
    <n v="350030"/>
    <x v="16"/>
    <x v="0"/>
    <s v="fvv"/>
    <d v="1996-01-26T00:00:00"/>
    <m/>
    <n v="16"/>
    <n v="0"/>
    <n v="13.77"/>
    <x v="4024"/>
    <n v="2.9856099999999999"/>
    <n v="2.9856099999999999"/>
    <n v="0"/>
    <n v="0"/>
    <n v="1"/>
    <n v="0"/>
    <n v="0"/>
    <x v="0"/>
    <x v="0"/>
    <m/>
    <m/>
    <m/>
    <n v="3.4121337499999997"/>
    <m/>
    <m/>
    <m/>
    <m/>
    <m/>
    <m/>
    <m/>
    <m/>
    <m/>
    <m/>
    <m/>
    <m/>
    <m/>
    <m/>
    <s v="864339,92"/>
    <s v="6120309,5"/>
    <n v="3.4121337499999997"/>
    <n v="0"/>
    <n v="0"/>
  </r>
  <r>
    <n v="2120"/>
    <x v="1051"/>
    <s v=""/>
    <x v="2330"/>
    <n v="2018"/>
    <n v="32945880"/>
    <x v="541"/>
    <x v="1049"/>
    <x v="1026"/>
    <n v="3700"/>
    <s v="Rønne"/>
    <n v="400"/>
    <n v="68"/>
    <x v="204"/>
    <n v="1"/>
    <s v="FJ"/>
    <s v="Fjernvarmeværk"/>
    <n v="353000"/>
    <n v="350030"/>
    <x v="76"/>
    <x v="0"/>
    <s v="fvv"/>
    <d v="1996-01-26T00:00:00"/>
    <m/>
    <n v="12.6"/>
    <n v="0"/>
    <n v="10.37"/>
    <x v="4025"/>
    <n v="5.0529999999999999E-2"/>
    <n v="5.0529999999999999E-2"/>
    <n v="0"/>
    <n v="0"/>
    <n v="1"/>
    <n v="0"/>
    <n v="0"/>
    <x v="0"/>
    <x v="0"/>
    <m/>
    <m/>
    <m/>
    <n v="5.7750700000000002E-2"/>
    <m/>
    <m/>
    <m/>
    <m/>
    <m/>
    <m/>
    <m/>
    <m/>
    <m/>
    <m/>
    <m/>
    <m/>
    <m/>
    <m/>
    <s v="864339,92"/>
    <s v="6120309,5"/>
    <n v="5.7750700000000002E-2"/>
    <n v="0"/>
    <n v="0"/>
  </r>
  <r>
    <n v="2121"/>
    <x v="1052"/>
    <s v=""/>
    <x v="2331"/>
    <n v="2018"/>
    <n v="32322735"/>
    <x v="542"/>
    <x v="1050"/>
    <x v="1027"/>
    <n v="3000"/>
    <s v="Helsingør"/>
    <n v="217"/>
    <n v="17"/>
    <x v="17"/>
    <n v="1"/>
    <s v="DC"/>
    <s v="Decentralt værk"/>
    <n v="351100"/>
    <n v="350010"/>
    <x v="1173"/>
    <x v="7"/>
    <s v="kvt"/>
    <d v="1993-01-01T00:00:00"/>
    <m/>
    <n v="140"/>
    <n v="59"/>
    <n v="58.5"/>
    <x v="4026"/>
    <n v="364.46699999999998"/>
    <n v="364.46699999999998"/>
    <n v="343.22399999999999"/>
    <n v="334.6164"/>
    <n v="0.22352768321056707"/>
    <n v="0.77647231678943296"/>
    <n v="0"/>
    <x v="0"/>
    <x v="0"/>
    <m/>
    <m/>
    <m/>
    <m/>
    <m/>
    <m/>
    <n v="815.261436"/>
    <m/>
    <m/>
    <m/>
    <m/>
    <m/>
    <m/>
    <m/>
    <m/>
    <m/>
    <m/>
    <m/>
    <s v="721723,62"/>
    <s v="6214031,33"/>
    <n v="815.261436"/>
    <n v="0"/>
    <n v="0"/>
  </r>
  <r>
    <n v="2121"/>
    <x v="1052"/>
    <s v=""/>
    <x v="2332"/>
    <n v="2018"/>
    <n v="32322735"/>
    <x v="542"/>
    <x v="1050"/>
    <x v="1027"/>
    <n v="3000"/>
    <s v="Helsingør"/>
    <n v="217"/>
    <n v="17"/>
    <x v="17"/>
    <n v="1"/>
    <s v="DC"/>
    <s v="Decentralt værk"/>
    <n v="351100"/>
    <n v="350010"/>
    <x v="75"/>
    <x v="1"/>
    <s v="kvt"/>
    <d v="1993-01-01T00:00:00"/>
    <m/>
    <n v="3"/>
    <n v="1"/>
    <n v="1.5"/>
    <x v="4027"/>
    <n v="7.4740000000000002"/>
    <n v="7.4740000000000002"/>
    <n v="5.7023999999999999"/>
    <n v="5.7023999999999999"/>
    <n v="0.25294965561347743"/>
    <n v="0.74705034438652262"/>
    <n v="0"/>
    <x v="0"/>
    <x v="0"/>
    <m/>
    <m/>
    <m/>
    <m/>
    <m/>
    <m/>
    <n v="14.773690800000001"/>
    <m/>
    <m/>
    <m/>
    <m/>
    <m/>
    <m/>
    <m/>
    <m/>
    <m/>
    <m/>
    <m/>
    <s v="721723,62"/>
    <s v="6214031,33"/>
    <n v="14.773690800000001"/>
    <n v="0"/>
    <n v="0"/>
  </r>
  <r>
    <n v="2121"/>
    <x v="1052"/>
    <s v=""/>
    <x v="2917"/>
    <n v="2018"/>
    <n v="32322735"/>
    <x v="542"/>
    <x v="1050"/>
    <x v="1027"/>
    <n v="3000"/>
    <s v="Helsingør"/>
    <n v="217"/>
    <n v="17"/>
    <x v="17"/>
    <n v="1"/>
    <s v="DC"/>
    <s v="Decentralt værk"/>
    <n v="351100"/>
    <n v="350010"/>
    <x v="1472"/>
    <x v="8"/>
    <s v="kvt"/>
    <d v="2018-08-30T00:00:00"/>
    <m/>
    <n v="68.400000000000006"/>
    <n v="15.7"/>
    <n v="60.4"/>
    <x v="4028"/>
    <n v="229.69800000000001"/>
    <n v="229.69800000000001"/>
    <n v="0"/>
    <n v="0"/>
    <n v="1"/>
    <n v="0"/>
    <n v="0"/>
    <x v="0"/>
    <x v="0"/>
    <m/>
    <m/>
    <m/>
    <m/>
    <m/>
    <m/>
    <n v="1.2122747999999999"/>
    <m/>
    <m/>
    <m/>
    <n v="193.161"/>
    <m/>
    <m/>
    <m/>
    <m/>
    <m/>
    <m/>
    <m/>
    <s v="721723,62"/>
    <s v="6214031,33"/>
    <n v="1.2122747999999999"/>
    <n v="193.161"/>
    <n v="0"/>
  </r>
  <r>
    <n v="2121"/>
    <x v="1052"/>
    <s v=""/>
    <x v="2918"/>
    <n v="2018"/>
    <n v="32322735"/>
    <x v="542"/>
    <x v="1050"/>
    <x v="1027"/>
    <n v="3000"/>
    <s v="Helsingør"/>
    <n v="217"/>
    <n v="17"/>
    <x v="17"/>
    <n v="1"/>
    <s v="DC"/>
    <s v="Decentralt værk"/>
    <n v="351100"/>
    <n v="350010"/>
    <x v="1473"/>
    <x v="5"/>
    <s v="kvt"/>
    <d v="2018-08-30T00:00:00"/>
    <m/>
    <n v="1.05"/>
    <n v="0.4"/>
    <n v="0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721723,62"/>
    <s v="6214031,33"/>
    <n v="0"/>
    <n v="0"/>
    <n v="0"/>
  </r>
  <r>
    <n v="2124"/>
    <x v="1053"/>
    <s v=""/>
    <x v="2333"/>
    <n v="2018"/>
    <n v="33020740"/>
    <x v="543"/>
    <x v="1051"/>
    <x v="1028"/>
    <n v="6780"/>
    <s v="Skærbæk"/>
    <n v="550"/>
    <m/>
    <x v="18"/>
    <m/>
    <s v="ER"/>
    <s v="Erhvervsværk"/>
    <n v="352100"/>
    <n v="350020"/>
    <x v="948"/>
    <x v="1"/>
    <s v="kvt"/>
    <d v="2012-01-01T00:00:00"/>
    <m/>
    <n v="0.9"/>
    <n v="0.36"/>
    <n v="0.54"/>
    <x v="4029"/>
    <n v="14.935320000000001"/>
    <n v="0"/>
    <n v="9.9567961236000002"/>
    <n v="9.9567961236000002"/>
    <n v="0.25500306663002853"/>
    <n v="0.74499693336997153"/>
    <n v="0"/>
    <x v="0"/>
    <x v="0"/>
    <m/>
    <m/>
    <m/>
    <m/>
    <m/>
    <m/>
    <m/>
    <m/>
    <n v="29.284589"/>
    <m/>
    <m/>
    <m/>
    <m/>
    <m/>
    <m/>
    <m/>
    <m/>
    <m/>
    <s v="492670"/>
    <s v="6118352"/>
    <n v="0"/>
    <n v="29.284589"/>
    <n v="0"/>
  </r>
  <r>
    <n v="2130"/>
    <x v="1054"/>
    <s v=""/>
    <x v="2334"/>
    <n v="2018"/>
    <n v="33046456"/>
    <x v="544"/>
    <x v="1052"/>
    <x v="1029"/>
    <n v="6200"/>
    <s v="Aabenraa"/>
    <n v="580"/>
    <m/>
    <x v="18"/>
    <m/>
    <s v="LO"/>
    <s v="Lokalt værk"/>
    <n v="370000"/>
    <n v="370000"/>
    <x v="1174"/>
    <x v="1"/>
    <s v="pev"/>
    <d v="2012-05-15T00:00:00"/>
    <m/>
    <n v="0.33"/>
    <n v="0.11"/>
    <n v="0.18"/>
    <x v="4030"/>
    <n v="1.64412"/>
    <n v="0"/>
    <n v="7.596E-2"/>
    <n v="7.596E-2"/>
    <n v="0"/>
    <n v="0.12173076923076931"/>
    <n v="0.87826923076923069"/>
    <x v="0"/>
    <x v="0"/>
    <m/>
    <m/>
    <m/>
    <m/>
    <m/>
    <m/>
    <m/>
    <m/>
    <n v="1.8976150000000001"/>
    <m/>
    <m/>
    <m/>
    <m/>
    <m/>
    <m/>
    <m/>
    <m/>
    <m/>
    <s v="526511,11"/>
    <s v="6098693,55"/>
    <n v="0"/>
    <n v="1.8976150000000001"/>
    <n v="0"/>
  </r>
  <r>
    <n v="2132"/>
    <x v="1055"/>
    <s v=""/>
    <x v="2335"/>
    <n v="2018"/>
    <n v="33033079"/>
    <x v="545"/>
    <x v="1053"/>
    <x v="1030"/>
    <n v="4370"/>
    <s v="Store Merløse"/>
    <n v="316"/>
    <n v="41"/>
    <x v="325"/>
    <m/>
    <s v="FJ"/>
    <s v="Fjernvarmeværk"/>
    <n v="353000"/>
    <n v="350030"/>
    <x v="69"/>
    <x v="0"/>
    <s v="fvv"/>
    <d v="1984-09-01T00:00:00"/>
    <m/>
    <n v="3"/>
    <n v="0"/>
    <n v="2.7"/>
    <x v="4031"/>
    <n v="3.63E-3"/>
    <n v="0"/>
    <n v="0"/>
    <n v="0"/>
    <n v="1"/>
    <n v="0"/>
    <n v="0"/>
    <x v="0"/>
    <x v="0"/>
    <m/>
    <m/>
    <m/>
    <n v="4.2685300000000004E-3"/>
    <m/>
    <m/>
    <m/>
    <m/>
    <m/>
    <m/>
    <m/>
    <m/>
    <m/>
    <m/>
    <m/>
    <m/>
    <m/>
    <m/>
    <s v="670670"/>
    <s v="6159537"/>
    <n v="4.2685300000000004E-3"/>
    <n v="0"/>
    <n v="0"/>
  </r>
  <r>
    <n v="2132"/>
    <x v="1055"/>
    <s v=""/>
    <x v="2336"/>
    <n v="2018"/>
    <n v="33033079"/>
    <x v="545"/>
    <x v="1053"/>
    <x v="1030"/>
    <n v="4370"/>
    <s v="Store Merløse"/>
    <n v="316"/>
    <n v="41"/>
    <x v="325"/>
    <m/>
    <s v="FJ"/>
    <s v="Fjernvarmeværk"/>
    <n v="353000"/>
    <n v="350030"/>
    <x v="1175"/>
    <x v="0"/>
    <s v="fvv"/>
    <d v="2013-01-02T00:00:00"/>
    <m/>
    <n v="4.5"/>
    <n v="0"/>
    <n v="4"/>
    <x v="4032"/>
    <n v="38.9574"/>
    <n v="38.9574"/>
    <n v="0"/>
    <n v="0"/>
    <n v="1"/>
    <n v="0"/>
    <n v="0"/>
    <x v="0"/>
    <x v="0"/>
    <m/>
    <m/>
    <m/>
    <m/>
    <m/>
    <m/>
    <m/>
    <m/>
    <m/>
    <n v="45.1008"/>
    <m/>
    <m/>
    <m/>
    <m/>
    <m/>
    <m/>
    <m/>
    <m/>
    <s v="670670"/>
    <s v="6159537"/>
    <n v="0"/>
    <n v="45.1008"/>
    <n v="0"/>
  </r>
  <r>
    <n v="2133"/>
    <x v="1056"/>
    <s v=""/>
    <x v="2337"/>
    <n v="2018"/>
    <n v="32765572"/>
    <x v="546"/>
    <x v="1054"/>
    <x v="1031"/>
    <n v="4300"/>
    <s v="Holbæk"/>
    <n v="316"/>
    <m/>
    <x v="18"/>
    <m/>
    <s v="LO"/>
    <s v="Lokalt værk"/>
    <n v="370000"/>
    <n v="370000"/>
    <x v="1176"/>
    <x v="1"/>
    <s v="pev"/>
    <d v="2015-06-01T00:00:00"/>
    <m/>
    <n v="0.27200000000000002"/>
    <n v="0.1"/>
    <n v="0.12"/>
    <x v="4033"/>
    <n v="1.7766"/>
    <n v="0"/>
    <n v="1.3586400000000001"/>
    <n v="1.3586400000000001"/>
    <n v="0"/>
    <n v="0.76500310842449171"/>
    <n v="0.23499689157550829"/>
    <x v="0"/>
    <x v="0"/>
    <m/>
    <m/>
    <m/>
    <m/>
    <m/>
    <m/>
    <m/>
    <m/>
    <n v="3.7800500000000001"/>
    <m/>
    <m/>
    <m/>
    <m/>
    <m/>
    <m/>
    <m/>
    <m/>
    <m/>
    <s v="671209,52"/>
    <s v="6178206,83"/>
    <n v="0"/>
    <n v="3.7800500000000001"/>
    <n v="0"/>
  </r>
  <r>
    <n v="2136"/>
    <x v="1057"/>
    <s v=""/>
    <x v="2338"/>
    <n v="2018"/>
    <n v="32304745"/>
    <x v="547"/>
    <x v="1055"/>
    <x v="891"/>
    <n v="7430"/>
    <s v="Ikast"/>
    <n v="756"/>
    <n v="163"/>
    <x v="58"/>
    <n v="1"/>
    <s v="DC"/>
    <s v="Decentralt værk"/>
    <n v="351100"/>
    <n v="350010"/>
    <x v="1177"/>
    <x v="1"/>
    <s v="kvt"/>
    <d v="2005-10-01T00:00:00"/>
    <m/>
    <n v="10.6"/>
    <n v="4.3"/>
    <n v="6.3"/>
    <x v="4034"/>
    <n v="4.3163999999999998E-3"/>
    <n v="4.3163999999999998E-3"/>
    <n v="4.9680000000000002E-2"/>
    <n v="4.9680000000000002E-2"/>
    <n v="1.3645468202303454E-2"/>
    <n v="0.9863545317976965"/>
    <n v="4.6837533851373792E-17"/>
    <x v="0"/>
    <x v="0"/>
    <m/>
    <m/>
    <m/>
    <m/>
    <m/>
    <m/>
    <n v="0.15816239999999998"/>
    <m/>
    <m/>
    <m/>
    <m/>
    <m/>
    <m/>
    <m/>
    <m/>
    <m/>
    <m/>
    <m/>
    <s v="509998,62"/>
    <s v="6222065,09"/>
    <n v="0.15816239999999998"/>
    <n v="0"/>
    <n v="0"/>
  </r>
  <r>
    <n v="2136"/>
    <x v="1057"/>
    <s v=""/>
    <x v="2339"/>
    <n v="2018"/>
    <n v="32304745"/>
    <x v="547"/>
    <x v="1055"/>
    <x v="891"/>
    <n v="7430"/>
    <s v="Ikast"/>
    <n v="756"/>
    <n v="163"/>
    <x v="58"/>
    <n v="1"/>
    <s v="DC"/>
    <s v="Decentralt værk"/>
    <n v="351100"/>
    <n v="350010"/>
    <x v="1178"/>
    <x v="1"/>
    <s v="kvt"/>
    <d v="2006-01-01T00:00:00"/>
    <m/>
    <n v="7.4"/>
    <n v="3.1"/>
    <n v="1.7"/>
    <x v="4035"/>
    <n v="3.96E-3"/>
    <n v="3.96E-3"/>
    <n v="4.5575999999999998E-2"/>
    <n v="4.5575999999999998E-2"/>
    <n v="1.5959144589849983E-2"/>
    <n v="0.98404085541015007"/>
    <n v="-5.5511151231257827E-17"/>
    <x v="0"/>
    <x v="0"/>
    <m/>
    <m/>
    <m/>
    <m/>
    <m/>
    <m/>
    <n v="0.1240668"/>
    <m/>
    <m/>
    <m/>
    <m/>
    <m/>
    <m/>
    <m/>
    <m/>
    <m/>
    <m/>
    <m/>
    <s v="509998,62"/>
    <s v="6222065,09"/>
    <n v="0.1240668"/>
    <n v="0"/>
    <n v="0"/>
  </r>
  <r>
    <n v="2136"/>
    <x v="1057"/>
    <s v=""/>
    <x v="2340"/>
    <n v="2018"/>
    <n v="32304745"/>
    <x v="547"/>
    <x v="1055"/>
    <x v="891"/>
    <n v="7430"/>
    <s v="Ikast"/>
    <n v="756"/>
    <n v="163"/>
    <x v="58"/>
    <n v="1"/>
    <s v="DC"/>
    <s v="Decentralt værk"/>
    <n v="351100"/>
    <n v="350010"/>
    <x v="1179"/>
    <x v="1"/>
    <s v="kvt"/>
    <d v="2006-01-01T00:00:00"/>
    <m/>
    <n v="7.4"/>
    <n v="3.1"/>
    <n v="1.7"/>
    <x v="4035"/>
    <n v="3.96E-3"/>
    <n v="3.96E-3"/>
    <n v="4.5575999999999998E-2"/>
    <n v="4.5575999999999998E-2"/>
    <n v="1.5959144589849983E-2"/>
    <n v="0.98404085541015007"/>
    <n v="-5.5511151231257827E-17"/>
    <x v="0"/>
    <x v="0"/>
    <m/>
    <m/>
    <m/>
    <m/>
    <m/>
    <m/>
    <n v="0.1240668"/>
    <m/>
    <m/>
    <m/>
    <m/>
    <m/>
    <m/>
    <m/>
    <m/>
    <m/>
    <m/>
    <m/>
    <s v="509998,62"/>
    <s v="6222065,09"/>
    <n v="0.1240668"/>
    <n v="0"/>
    <n v="0"/>
  </r>
  <r>
    <n v="2137"/>
    <x v="1058"/>
    <s v=""/>
    <x v="2341"/>
    <n v="2018"/>
    <n v="34083517"/>
    <x v="548"/>
    <x v="1056"/>
    <x v="1032"/>
    <n v="4100"/>
    <s v="Ringsted"/>
    <n v="329"/>
    <n v="34"/>
    <x v="326"/>
    <n v="1"/>
    <s v="DC"/>
    <s v="Decentralt værk"/>
    <n v="351100"/>
    <n v="350010"/>
    <x v="1180"/>
    <x v="1"/>
    <s v="kvt"/>
    <d v="1997-01-01T00:00:00"/>
    <m/>
    <n v="13.75"/>
    <n v="5.5"/>
    <n v="6.5"/>
    <x v="4036"/>
    <n v="9.1367999999999991"/>
    <n v="9.1367999999999991"/>
    <n v="8.0640000000000001"/>
    <n v="8.0640000000000001"/>
    <n v="0.22785043315821704"/>
    <n v="0.77214956684178293"/>
    <n v="0"/>
    <x v="0"/>
    <x v="0"/>
    <m/>
    <m/>
    <m/>
    <m/>
    <m/>
    <m/>
    <n v="20.0499948"/>
    <m/>
    <m/>
    <m/>
    <m/>
    <m/>
    <m/>
    <m/>
    <m/>
    <m/>
    <m/>
    <m/>
    <s v="677775,89"/>
    <s v="6146751,14"/>
    <n v="20.0499948"/>
    <n v="0"/>
    <n v="0"/>
  </r>
  <r>
    <n v="2137"/>
    <x v="1058"/>
    <s v=""/>
    <x v="2342"/>
    <n v="2018"/>
    <n v="34083517"/>
    <x v="548"/>
    <x v="1056"/>
    <x v="1032"/>
    <n v="4100"/>
    <s v="Ringsted"/>
    <n v="329"/>
    <n v="34"/>
    <x v="326"/>
    <n v="1"/>
    <s v="DC"/>
    <s v="Decentralt værk"/>
    <n v="351100"/>
    <n v="350010"/>
    <x v="1181"/>
    <x v="1"/>
    <s v="kvt"/>
    <d v="1997-01-01T00:00:00"/>
    <m/>
    <n v="13.75"/>
    <n v="5.5"/>
    <n v="6.5"/>
    <x v="4036"/>
    <n v="9.1367999999999991"/>
    <n v="9.1367999999999991"/>
    <n v="8.0640000000000001"/>
    <n v="8.0640000000000001"/>
    <n v="0.22785043315821704"/>
    <n v="0.77214956684178293"/>
    <n v="0"/>
    <x v="0"/>
    <x v="0"/>
    <m/>
    <m/>
    <m/>
    <m/>
    <m/>
    <m/>
    <n v="20.0499948"/>
    <m/>
    <m/>
    <m/>
    <m/>
    <m/>
    <m/>
    <m/>
    <m/>
    <m/>
    <m/>
    <m/>
    <s v="677775,89"/>
    <s v="6146751,14"/>
    <n v="20.0499948"/>
    <n v="0"/>
    <n v="0"/>
  </r>
  <r>
    <n v="2145"/>
    <x v="1059"/>
    <s v=""/>
    <x v="2343"/>
    <n v="2018"/>
    <n v="34078149"/>
    <x v="549"/>
    <x v="1057"/>
    <x v="1033"/>
    <n v="4760"/>
    <s v="Vordingborg"/>
    <n v="390"/>
    <n v="65"/>
    <x v="318"/>
    <m/>
    <s v="DC"/>
    <s v="Decentralt værk"/>
    <n v="351100"/>
    <n v="350010"/>
    <x v="1182"/>
    <x v="8"/>
    <s v="kvt"/>
    <d v="1995-09-01T00:00:00"/>
    <m/>
    <n v="36.6"/>
    <n v="9.98"/>
    <n v="22.5"/>
    <x v="4037"/>
    <n v="385.04899999999998"/>
    <n v="385.04899999999998"/>
    <n v="134.7336"/>
    <n v="134.7336"/>
    <n v="0.32236240644307884"/>
    <n v="0.67763759355692121"/>
    <n v="0"/>
    <x v="0"/>
    <x v="0"/>
    <m/>
    <m/>
    <m/>
    <n v="0"/>
    <m/>
    <m/>
    <m/>
    <m/>
    <m/>
    <n v="529.29349999999999"/>
    <n v="67.936499999999995"/>
    <m/>
    <m/>
    <m/>
    <m/>
    <m/>
    <m/>
    <m/>
    <s v="684568,89"/>
    <s v="6098015,39"/>
    <n v="0"/>
    <n v="597.23"/>
    <n v="0"/>
  </r>
  <r>
    <n v="2145"/>
    <x v="1059"/>
    <s v=""/>
    <x v="2344"/>
    <n v="2018"/>
    <n v="34078149"/>
    <x v="549"/>
    <x v="1057"/>
    <x v="1033"/>
    <n v="4760"/>
    <s v="Vordingborg"/>
    <n v="390"/>
    <n v="65"/>
    <x v="318"/>
    <m/>
    <s v="DC"/>
    <s v="Decentralt værk"/>
    <n v="351100"/>
    <n v="350010"/>
    <x v="1183"/>
    <x v="0"/>
    <s v="fvv"/>
    <d v="2010-12-01T00:00:00"/>
    <m/>
    <n v="6.72"/>
    <n v="0"/>
    <n v="6"/>
    <x v="4038"/>
    <n v="46.832000000000001"/>
    <n v="46.832000000000001"/>
    <n v="0"/>
    <n v="0"/>
    <n v="1"/>
    <n v="0"/>
    <n v="0"/>
    <x v="0"/>
    <x v="0"/>
    <m/>
    <m/>
    <m/>
    <m/>
    <m/>
    <m/>
    <m/>
    <m/>
    <m/>
    <m/>
    <n v="50.963999999999999"/>
    <m/>
    <m/>
    <m/>
    <m/>
    <m/>
    <m/>
    <m/>
    <s v="684568,89"/>
    <s v="6098015,39"/>
    <n v="0"/>
    <n v="50.963999999999999"/>
    <n v="0"/>
  </r>
  <r>
    <n v="2148"/>
    <x v="1060"/>
    <s v=""/>
    <x v="2345"/>
    <n v="2018"/>
    <n v="34086699"/>
    <x v="550"/>
    <x v="1058"/>
    <x v="1034"/>
    <n v="8700"/>
    <s v="Horsens"/>
    <n v="615"/>
    <n v="148"/>
    <x v="73"/>
    <m/>
    <s v="LO"/>
    <s v="Lokalt værk"/>
    <n v="370000"/>
    <n v="370000"/>
    <x v="1184"/>
    <x v="1"/>
    <s v="pev"/>
    <d v="2017-06-01T00:00:00"/>
    <m/>
    <n v="2.84"/>
    <n v="1.1299999999999999"/>
    <n v="1.46"/>
    <x v="4039"/>
    <n v="13.365971999999999"/>
    <n v="5.6520000000000001E-2"/>
    <n v="12.762575999999999"/>
    <n v="12.755597112"/>
    <n v="8.6046256713800289E-4"/>
    <n v="0.79651594870108511"/>
    <n v="0.20262358873177688"/>
    <x v="0"/>
    <x v="0"/>
    <m/>
    <m/>
    <m/>
    <m/>
    <m/>
    <m/>
    <m/>
    <m/>
    <n v="32.842800000000004"/>
    <m/>
    <m/>
    <m/>
    <m/>
    <m/>
    <m/>
    <m/>
    <m/>
    <m/>
    <s v="553543,03"/>
    <s v="6190174,39"/>
    <n v="0"/>
    <n v="32.842800000000004"/>
    <n v="0"/>
  </r>
  <r>
    <n v="2148"/>
    <x v="1060"/>
    <s v=""/>
    <x v="2346"/>
    <n v="2018"/>
    <n v="34086699"/>
    <x v="550"/>
    <x v="1058"/>
    <x v="1034"/>
    <n v="8700"/>
    <s v="Horsens"/>
    <n v="615"/>
    <n v="148"/>
    <x v="73"/>
    <m/>
    <s v="LO"/>
    <s v="Lokalt værk"/>
    <n v="370000"/>
    <n v="370000"/>
    <x v="1185"/>
    <x v="0"/>
    <s v="pvp"/>
    <d v="1996-01-01T00:00:00"/>
    <m/>
    <n v="1.28"/>
    <n v="0"/>
    <n v="1.1299999999999999"/>
    <x v="4040"/>
    <n v="3.1831559999999999"/>
    <n v="0"/>
    <n v="0"/>
    <n v="0"/>
    <n v="0"/>
    <n v="0"/>
    <n v="1"/>
    <x v="0"/>
    <x v="0"/>
    <m/>
    <m/>
    <m/>
    <m/>
    <m/>
    <m/>
    <n v="0.2772"/>
    <m/>
    <n v="3.0995999999999997"/>
    <m/>
    <m/>
    <m/>
    <m/>
    <m/>
    <m/>
    <m/>
    <m/>
    <m/>
    <s v="553543,03"/>
    <s v="6190174,39"/>
    <n v="0.2772"/>
    <n v="3.0995999999999997"/>
    <n v="0"/>
  </r>
  <r>
    <n v="2149"/>
    <x v="1061"/>
    <s v=""/>
    <x v="2347"/>
    <n v="2018"/>
    <n v="33962398"/>
    <x v="551"/>
    <x v="1059"/>
    <x v="1035"/>
    <n v="4652"/>
    <s v="Hårlev"/>
    <n v="336"/>
    <m/>
    <x v="18"/>
    <n v="1"/>
    <s v="ER"/>
    <s v="Erhvervsværk"/>
    <n v="11300"/>
    <n v="10000"/>
    <x v="1186"/>
    <x v="3"/>
    <s v="pvp"/>
    <d v="2015-12-01T00:00:00"/>
    <m/>
    <n v="10"/>
    <n v="0"/>
    <n v="10"/>
    <x v="4041"/>
    <n v="30.488399999999999"/>
    <n v="0"/>
    <n v="0"/>
    <n v="0"/>
    <n v="0"/>
    <n v="0"/>
    <n v="1"/>
    <x v="0"/>
    <x v="0"/>
    <m/>
    <m/>
    <m/>
    <m/>
    <m/>
    <m/>
    <m/>
    <m/>
    <m/>
    <m/>
    <m/>
    <m/>
    <m/>
    <m/>
    <m/>
    <n v="30.488400000000002"/>
    <m/>
    <m/>
    <s v="708872,3"/>
    <s v="6138248,3"/>
    <n v="0"/>
    <n v="30.488400000000002"/>
    <n v="0"/>
  </r>
  <r>
    <n v="2149"/>
    <x v="1061"/>
    <s v=""/>
    <x v="2348"/>
    <n v="2018"/>
    <n v="33962398"/>
    <x v="551"/>
    <x v="1059"/>
    <x v="1035"/>
    <n v="4652"/>
    <s v="Hårlev"/>
    <n v="336"/>
    <m/>
    <x v="18"/>
    <n v="1"/>
    <s v="ER"/>
    <s v="Erhvervsværk"/>
    <n v="11300"/>
    <n v="10000"/>
    <x v="1187"/>
    <x v="1"/>
    <s v="pev"/>
    <d v="1993-01-01T00:00:00"/>
    <m/>
    <n v="2.04"/>
    <n v="0.76"/>
    <n v="1.07"/>
    <x v="4042"/>
    <n v="0.55300000000000005"/>
    <n v="0"/>
    <n v="0.34200000000000003"/>
    <n v="0.34200000000000003"/>
    <n v="0"/>
    <n v="0.72478032194232433"/>
    <n v="0.27521967805767567"/>
    <x v="0"/>
    <x v="0"/>
    <m/>
    <m/>
    <m/>
    <m/>
    <m/>
    <m/>
    <n v="1.0046520000000001"/>
    <m/>
    <m/>
    <m/>
    <m/>
    <m/>
    <m/>
    <m/>
    <m/>
    <m/>
    <m/>
    <m/>
    <s v="708872,3"/>
    <s v="6138248,3"/>
    <n v="1.0046520000000001"/>
    <n v="0"/>
    <n v="0"/>
  </r>
  <r>
    <n v="2149"/>
    <x v="1061"/>
    <s v=""/>
    <x v="2349"/>
    <n v="2018"/>
    <n v="33962398"/>
    <x v="551"/>
    <x v="1059"/>
    <x v="1035"/>
    <n v="4652"/>
    <s v="Hårlev"/>
    <n v="336"/>
    <m/>
    <x v="18"/>
    <n v="1"/>
    <s v="ER"/>
    <s v="Erhvervsværk"/>
    <n v="11300"/>
    <n v="10000"/>
    <x v="1188"/>
    <x v="1"/>
    <s v="pev"/>
    <d v="1996-01-01T00:00:00"/>
    <m/>
    <n v="2.04"/>
    <n v="0.76"/>
    <n v="1.07"/>
    <x v="4043"/>
    <n v="0.55300000000000005"/>
    <n v="0"/>
    <n v="0.31859999999999999"/>
    <n v="0.31859999999999999"/>
    <n v="0"/>
    <n v="0.72905226106623078"/>
    <n v="0.27094773893376922"/>
    <x v="0"/>
    <x v="0"/>
    <m/>
    <m/>
    <m/>
    <m/>
    <m/>
    <m/>
    <n v="1.020492"/>
    <m/>
    <m/>
    <m/>
    <m/>
    <m/>
    <m/>
    <m/>
    <m/>
    <m/>
    <m/>
    <m/>
    <s v="708872,3"/>
    <s v="6138248,3"/>
    <n v="1.020492"/>
    <n v="0"/>
    <n v="0"/>
  </r>
  <r>
    <n v="2149"/>
    <x v="1061"/>
    <s v=""/>
    <x v="2350"/>
    <n v="2018"/>
    <n v="33962398"/>
    <x v="551"/>
    <x v="1059"/>
    <x v="1035"/>
    <n v="4652"/>
    <s v="Hårlev"/>
    <n v="336"/>
    <m/>
    <x v="18"/>
    <n v="1"/>
    <s v="ER"/>
    <s v="Erhvervsværk"/>
    <n v="11300"/>
    <n v="10000"/>
    <x v="1189"/>
    <x v="1"/>
    <s v="pev"/>
    <d v="1997-01-01T00:00:00"/>
    <m/>
    <n v="5.36"/>
    <n v="2.09"/>
    <n v="3"/>
    <x v="4044"/>
    <n v="1.0269999999999999"/>
    <n v="0"/>
    <n v="0.63539999999999996"/>
    <n v="0.63539999999999996"/>
    <n v="0"/>
    <n v="0.72505625771957427"/>
    <n v="0.27494374228042573"/>
    <x v="0"/>
    <x v="0"/>
    <m/>
    <m/>
    <m/>
    <m/>
    <m/>
    <m/>
    <n v="1.8676547999999999"/>
    <m/>
    <m/>
    <m/>
    <m/>
    <m/>
    <m/>
    <m/>
    <m/>
    <m/>
    <m/>
    <m/>
    <s v="708872,3"/>
    <s v="6138248,3"/>
    <n v="1.8676547999999999"/>
    <n v="0"/>
    <n v="0"/>
  </r>
  <r>
    <n v="2149"/>
    <x v="1061"/>
    <s v=""/>
    <x v="2351"/>
    <n v="2018"/>
    <n v="33962398"/>
    <x v="551"/>
    <x v="1059"/>
    <x v="1035"/>
    <n v="4652"/>
    <s v="Hårlev"/>
    <n v="336"/>
    <m/>
    <x v="18"/>
    <n v="1"/>
    <s v="ER"/>
    <s v="Erhvervsværk"/>
    <n v="11300"/>
    <n v="10000"/>
    <x v="1190"/>
    <x v="1"/>
    <s v="pev"/>
    <d v="1999-01-01T00:00:00"/>
    <m/>
    <n v="6.62"/>
    <n v="2.72"/>
    <n v="2.85"/>
    <x v="4045"/>
    <n v="0.73"/>
    <n v="0"/>
    <n v="0.50471999999999995"/>
    <n v="0.50471999999999995"/>
    <n v="0"/>
    <n v="0.72518048489305831"/>
    <n v="0.27481951510694169"/>
    <x v="0"/>
    <x v="0"/>
    <m/>
    <m/>
    <m/>
    <m/>
    <m/>
    <m/>
    <n v="1.3281444"/>
    <m/>
    <m/>
    <m/>
    <m/>
    <m/>
    <m/>
    <m/>
    <m/>
    <m/>
    <m/>
    <m/>
    <s v="708872,3"/>
    <s v="6138248,3"/>
    <n v="1.3281444"/>
    <n v="0"/>
    <n v="0"/>
  </r>
  <r>
    <n v="2151"/>
    <x v="1062"/>
    <s v=""/>
    <x v="2352"/>
    <n v="2018"/>
    <n v="33045859"/>
    <x v="552"/>
    <x v="1060"/>
    <x v="1036"/>
    <n v="6200"/>
    <s v="Aabenraa"/>
    <n v="580"/>
    <m/>
    <x v="18"/>
    <m/>
    <s v="LO"/>
    <s v="Lokalt værk"/>
    <n v="382110"/>
    <n v="383900"/>
    <x v="925"/>
    <x v="1"/>
    <s v="pev"/>
    <d v="2001-01-02T00:00:00"/>
    <m/>
    <n v="0.33"/>
    <n v="0.11"/>
    <n v="0.18"/>
    <x v="4046"/>
    <n v="0"/>
    <n v="0"/>
    <n v="0.72930132000000003"/>
    <n v="0.72930132000000003"/>
    <n v="0"/>
    <n v="1"/>
    <n v="0"/>
    <x v="0"/>
    <x v="0"/>
    <m/>
    <m/>
    <m/>
    <m/>
    <m/>
    <m/>
    <m/>
    <m/>
    <n v="2.2792080000000001"/>
    <m/>
    <m/>
    <m/>
    <m/>
    <m/>
    <m/>
    <m/>
    <m/>
    <m/>
    <s v="528782"/>
    <s v="6092172"/>
    <n v="0"/>
    <n v="2.2792080000000001"/>
    <n v="0"/>
  </r>
  <r>
    <n v="2152"/>
    <x v="1063"/>
    <s v=""/>
    <x v="2353"/>
    <n v="2018"/>
    <n v="33756488"/>
    <x v="553"/>
    <x v="1061"/>
    <x v="1037"/>
    <n v="4871"/>
    <s v="Horbelev"/>
    <n v="376"/>
    <n v="61"/>
    <x v="327"/>
    <m/>
    <s v="FJ"/>
    <s v="Fjernvarmeværk"/>
    <n v="353000"/>
    <n v="350030"/>
    <x v="1191"/>
    <x v="0"/>
    <s v="fvv"/>
    <d v="2005-01-01T00:00:00"/>
    <m/>
    <n v="1.6"/>
    <n v="0"/>
    <n v="1.6"/>
    <x v="4047"/>
    <n v="22.300920000000001"/>
    <n v="21.099599999999999"/>
    <n v="0"/>
    <n v="0"/>
    <n v="1"/>
    <n v="0"/>
    <n v="0"/>
    <x v="0"/>
    <x v="0"/>
    <m/>
    <m/>
    <m/>
    <m/>
    <m/>
    <m/>
    <m/>
    <m/>
    <m/>
    <n v="22.300999999999998"/>
    <m/>
    <m/>
    <m/>
    <m/>
    <m/>
    <m/>
    <m/>
    <m/>
    <s v="696252"/>
    <s v="6079090"/>
    <n v="0"/>
    <n v="22.300999999999998"/>
    <n v="0"/>
  </r>
  <r>
    <n v="2157"/>
    <x v="1064"/>
    <s v=""/>
    <x v="2354"/>
    <n v="2018"/>
    <n v="34203563"/>
    <x v="554"/>
    <x v="1062"/>
    <x v="455"/>
    <n v="4571"/>
    <s v="Grevinge"/>
    <n v="306"/>
    <n v="365"/>
    <x v="328"/>
    <m/>
    <s v="DC"/>
    <s v="Decentralt værk"/>
    <n v="351100"/>
    <n v="350010"/>
    <x v="1192"/>
    <x v="0"/>
    <s v="fvv"/>
    <d v="1994-06-01T00:00:00"/>
    <m/>
    <n v="3.05"/>
    <n v="0"/>
    <n v="2.9"/>
    <x v="4048"/>
    <n v="4.4481599999999997"/>
    <n v="4.4481599999999997"/>
    <n v="0"/>
    <n v="0"/>
    <n v="1"/>
    <n v="0"/>
    <n v="0"/>
    <x v="0"/>
    <x v="0"/>
    <m/>
    <m/>
    <m/>
    <m/>
    <m/>
    <m/>
    <n v="4.4958275999999993"/>
    <m/>
    <m/>
    <m/>
    <m/>
    <m/>
    <m/>
    <m/>
    <m/>
    <m/>
    <m/>
    <m/>
    <s v="660342,6"/>
    <s v="6186825,17"/>
    <n v="4.4958275999999993"/>
    <n v="0"/>
    <n v="0"/>
  </r>
  <r>
    <n v="2157"/>
    <x v="1064"/>
    <s v=""/>
    <x v="2355"/>
    <n v="2018"/>
    <n v="34203563"/>
    <x v="554"/>
    <x v="1062"/>
    <x v="455"/>
    <n v="4571"/>
    <s v="Grevinge"/>
    <n v="306"/>
    <n v="365"/>
    <x v="328"/>
    <m/>
    <s v="DC"/>
    <s v="Decentralt værk"/>
    <n v="351100"/>
    <n v="350010"/>
    <x v="1193"/>
    <x v="1"/>
    <s v="kvt"/>
    <d v="1994-01-01T00:00:00"/>
    <m/>
    <n v="5"/>
    <n v="2.02"/>
    <n v="2.4"/>
    <x v="4049"/>
    <n v="2.85588"/>
    <n v="2.85588"/>
    <n v="2.5920000000000001"/>
    <n v="2.5920000000000001"/>
    <n v="0.21826479897517617"/>
    <n v="0.78173520102482386"/>
    <n v="0"/>
    <x v="0"/>
    <x v="0"/>
    <m/>
    <m/>
    <m/>
    <m/>
    <m/>
    <m/>
    <n v="6.5422367999999995"/>
    <m/>
    <m/>
    <m/>
    <m/>
    <m/>
    <m/>
    <m/>
    <m/>
    <m/>
    <m/>
    <m/>
    <s v="660342,6"/>
    <s v="6186825,17"/>
    <n v="6.5422367999999995"/>
    <n v="0"/>
    <n v="0"/>
  </r>
  <r>
    <n v="2157"/>
    <x v="1064"/>
    <s v=""/>
    <x v="2356"/>
    <n v="2018"/>
    <n v="34203563"/>
    <x v="554"/>
    <x v="1062"/>
    <x v="455"/>
    <n v="4571"/>
    <s v="Grevinge"/>
    <n v="306"/>
    <n v="365"/>
    <x v="328"/>
    <m/>
    <s v="DC"/>
    <s v="Decentralt værk"/>
    <n v="351100"/>
    <n v="350010"/>
    <x v="704"/>
    <x v="0"/>
    <s v="fvv"/>
    <d v="2017-03-01T00:00:00"/>
    <m/>
    <n v="1"/>
    <n v="0"/>
    <n v="1"/>
    <x v="4050"/>
    <n v="18.860759999999999"/>
    <n v="18.860759999999999"/>
    <n v="0"/>
    <n v="0"/>
    <n v="1"/>
    <n v="0"/>
    <n v="0"/>
    <x v="0"/>
    <x v="0"/>
    <m/>
    <m/>
    <m/>
    <m/>
    <m/>
    <m/>
    <m/>
    <m/>
    <m/>
    <m/>
    <m/>
    <n v="24.851115"/>
    <m/>
    <m/>
    <m/>
    <m/>
    <m/>
    <m/>
    <s v="660342,6"/>
    <s v="6186825,17"/>
    <n v="0"/>
    <n v="24.851115"/>
    <n v="0"/>
  </r>
  <r>
    <n v="2157"/>
    <x v="610"/>
    <s v=""/>
    <x v="1458"/>
    <n v="2018"/>
    <n v="34203563"/>
    <x v="554"/>
    <x v="608"/>
    <x v="597"/>
    <n v="4573"/>
    <s v="Højby"/>
    <n v="306"/>
    <n v="442"/>
    <x v="231"/>
    <m/>
    <s v="DC"/>
    <s v="Decentralt værk"/>
    <n v="353000"/>
    <n v="350030"/>
    <x v="14"/>
    <x v="1"/>
    <s v="kvt"/>
    <d v="1999-01-01T00:00:00"/>
    <m/>
    <n v="2.33"/>
    <n v="0.92"/>
    <n v="1.24"/>
    <x v="4051"/>
    <n v="1.0371600000000001"/>
    <n v="1.0371600000000001"/>
    <n v="0.70898399999999995"/>
    <n v="0.70898399999999995"/>
    <n v="0.26786183810977199"/>
    <n v="0.73213816189022807"/>
    <n v="0"/>
    <x v="0"/>
    <x v="0"/>
    <m/>
    <m/>
    <m/>
    <m/>
    <m/>
    <m/>
    <n v="1.9359980640000001"/>
    <m/>
    <m/>
    <m/>
    <m/>
    <m/>
    <m/>
    <m/>
    <m/>
    <m/>
    <m/>
    <m/>
    <s v="662636,82"/>
    <s v="6198955,4"/>
    <n v="1.9359980640000001"/>
    <n v="0"/>
    <n v="0"/>
  </r>
  <r>
    <n v="2157"/>
    <x v="610"/>
    <s v=""/>
    <x v="1459"/>
    <n v="2018"/>
    <n v="34203563"/>
    <x v="554"/>
    <x v="608"/>
    <x v="597"/>
    <n v="4573"/>
    <s v="Højby"/>
    <n v="306"/>
    <n v="442"/>
    <x v="231"/>
    <m/>
    <s v="DC"/>
    <s v="Decentralt værk"/>
    <n v="353000"/>
    <n v="350030"/>
    <x v="15"/>
    <x v="1"/>
    <s v="kvt"/>
    <d v="1999-01-01T00:00:00"/>
    <m/>
    <n v="2.33"/>
    <n v="0.92"/>
    <n v="1.24"/>
    <x v="4052"/>
    <n v="1.0691999999999999"/>
    <n v="1.0691999999999999"/>
    <n v="0.74581200000000003"/>
    <n v="0.74581200000000003"/>
    <n v="0.26250026250026248"/>
    <n v="0.73749973749973752"/>
    <n v="0"/>
    <x v="0"/>
    <x v="0"/>
    <m/>
    <m/>
    <m/>
    <m/>
    <m/>
    <m/>
    <n v="2.0365693920000001"/>
    <m/>
    <m/>
    <m/>
    <m/>
    <m/>
    <m/>
    <m/>
    <m/>
    <m/>
    <m/>
    <m/>
    <s v="662636,82"/>
    <s v="6198955,4"/>
    <n v="2.0365693920000001"/>
    <n v="0"/>
    <n v="0"/>
  </r>
  <r>
    <n v="2157"/>
    <x v="610"/>
    <s v=""/>
    <x v="1460"/>
    <n v="2018"/>
    <n v="34203563"/>
    <x v="554"/>
    <x v="608"/>
    <x v="597"/>
    <n v="4573"/>
    <s v="Højby"/>
    <n v="306"/>
    <n v="442"/>
    <x v="231"/>
    <m/>
    <s v="DC"/>
    <s v="Decentralt værk"/>
    <n v="353000"/>
    <n v="350030"/>
    <x v="200"/>
    <x v="1"/>
    <s v="kvt"/>
    <d v="1999-01-01T00:00:00"/>
    <m/>
    <n v="2.33"/>
    <n v="0.92"/>
    <n v="1.24"/>
    <x v="4053"/>
    <n v="0.6804"/>
    <n v="0.6804"/>
    <n v="0.46652399999999999"/>
    <n v="0.46652399999999999"/>
    <n v="0.26705319767520724"/>
    <n v="0.7329468023247927"/>
    <n v="0"/>
    <x v="0"/>
    <x v="0"/>
    <m/>
    <m/>
    <m/>
    <m/>
    <m/>
    <m/>
    <n v="1.273903488"/>
    <m/>
    <m/>
    <m/>
    <m/>
    <m/>
    <m/>
    <m/>
    <m/>
    <m/>
    <m/>
    <m/>
    <s v="662636,82"/>
    <s v="6198955,4"/>
    <n v="1.273903488"/>
    <n v="0"/>
    <n v="0"/>
  </r>
  <r>
    <n v="2157"/>
    <x v="610"/>
    <s v=""/>
    <x v="1461"/>
    <n v="2018"/>
    <n v="34203563"/>
    <x v="554"/>
    <x v="608"/>
    <x v="597"/>
    <n v="4573"/>
    <s v="Højby"/>
    <n v="306"/>
    <n v="442"/>
    <x v="231"/>
    <m/>
    <s v="DC"/>
    <s v="Decentralt værk"/>
    <n v="353000"/>
    <n v="350030"/>
    <x v="56"/>
    <x v="0"/>
    <s v="fvv"/>
    <d v="1999-01-01T00:00:00"/>
    <m/>
    <n v="5.9"/>
    <n v="0"/>
    <n v="5.3"/>
    <x v="4054"/>
    <n v="52.715879999999999"/>
    <n v="52.715879999999999"/>
    <n v="0"/>
    <n v="0"/>
    <n v="1"/>
    <n v="0"/>
    <n v="0"/>
    <x v="0"/>
    <x v="0"/>
    <m/>
    <m/>
    <m/>
    <m/>
    <m/>
    <m/>
    <n v="53.249842799999996"/>
    <m/>
    <m/>
    <m/>
    <m/>
    <m/>
    <m/>
    <m/>
    <m/>
    <m/>
    <m/>
    <m/>
    <s v="662636,82"/>
    <s v="6198955,4"/>
    <n v="53.249842799999996"/>
    <n v="0"/>
    <n v="0"/>
  </r>
  <r>
    <n v="2157"/>
    <x v="611"/>
    <s v=""/>
    <x v="1462"/>
    <n v="2018"/>
    <n v="34203563"/>
    <x v="554"/>
    <x v="609"/>
    <x v="598"/>
    <n v="4560"/>
    <s v="Vig"/>
    <n v="306"/>
    <n v="443"/>
    <x v="232"/>
    <m/>
    <s v="DC"/>
    <s v="Decentralt værk"/>
    <n v="353000"/>
    <n v="350030"/>
    <x v="14"/>
    <x v="1"/>
    <s v="kvt"/>
    <d v="1999-01-01T00:00:00"/>
    <m/>
    <n v="2.33"/>
    <n v="0.92"/>
    <n v="1.24"/>
    <x v="4055"/>
    <n v="1.2625200000000001"/>
    <n v="1.2625200000000001"/>
    <n v="0.99824400000000002"/>
    <n v="0.99824400000000002"/>
    <n v="0.2461466365209681"/>
    <n v="0.75385336347903187"/>
    <n v="0"/>
    <x v="0"/>
    <x v="0"/>
    <m/>
    <m/>
    <m/>
    <m/>
    <m/>
    <m/>
    <n v="2.5645688639999999"/>
    <m/>
    <m/>
    <m/>
    <m/>
    <m/>
    <m/>
    <m/>
    <m/>
    <m/>
    <m/>
    <m/>
    <s v="661958,57"/>
    <s v="6193118,01"/>
    <n v="2.5645688639999999"/>
    <n v="0"/>
    <n v="0"/>
  </r>
  <r>
    <n v="2157"/>
    <x v="611"/>
    <s v=""/>
    <x v="1463"/>
    <n v="2018"/>
    <n v="34203563"/>
    <x v="554"/>
    <x v="609"/>
    <x v="598"/>
    <n v="4560"/>
    <s v="Vig"/>
    <n v="306"/>
    <n v="443"/>
    <x v="232"/>
    <m/>
    <s v="DC"/>
    <s v="Decentralt værk"/>
    <n v="353000"/>
    <n v="350030"/>
    <x v="15"/>
    <x v="1"/>
    <s v="kvt"/>
    <d v="1999-01-01T00:00:00"/>
    <m/>
    <n v="2.33"/>
    <n v="0.92"/>
    <n v="1.24"/>
    <x v="4056"/>
    <n v="0.81"/>
    <n v="0.81"/>
    <n v="0.63615600000000005"/>
    <n v="0.63615600000000005"/>
    <n v="0.24781493312961847"/>
    <n v="0.75218506687038156"/>
    <n v="0"/>
    <x v="0"/>
    <x v="0"/>
    <m/>
    <m/>
    <m/>
    <m/>
    <m/>
    <m/>
    <n v="1.6342840799999998"/>
    <m/>
    <m/>
    <m/>
    <m/>
    <m/>
    <m/>
    <m/>
    <m/>
    <m/>
    <m/>
    <m/>
    <s v="661958,57"/>
    <s v="6193118,01"/>
    <n v="1.6342840799999998"/>
    <n v="0"/>
    <n v="0"/>
  </r>
  <r>
    <n v="2157"/>
    <x v="611"/>
    <s v=""/>
    <x v="1464"/>
    <n v="2018"/>
    <n v="34203563"/>
    <x v="554"/>
    <x v="609"/>
    <x v="598"/>
    <n v="4560"/>
    <s v="Vig"/>
    <n v="306"/>
    <n v="443"/>
    <x v="232"/>
    <m/>
    <s v="DC"/>
    <s v="Decentralt værk"/>
    <n v="353000"/>
    <n v="350030"/>
    <x v="56"/>
    <x v="0"/>
    <s v="fvv"/>
    <d v="1999-01-01T00:00:00"/>
    <m/>
    <n v="4.7"/>
    <n v="0"/>
    <n v="4.2"/>
    <x v="4057"/>
    <n v="46.835279999999997"/>
    <n v="46.835279999999997"/>
    <n v="0"/>
    <n v="0"/>
    <n v="1"/>
    <n v="0"/>
    <n v="0"/>
    <x v="0"/>
    <x v="0"/>
    <m/>
    <m/>
    <m/>
    <m/>
    <m/>
    <m/>
    <n v="46.315486800000002"/>
    <m/>
    <m/>
    <m/>
    <m/>
    <m/>
    <m/>
    <m/>
    <m/>
    <m/>
    <m/>
    <m/>
    <s v="661958,57"/>
    <s v="6193118,01"/>
    <n v="46.315486800000002"/>
    <n v="0"/>
    <n v="0"/>
  </r>
  <r>
    <n v="2158"/>
    <x v="1065"/>
    <s v=""/>
    <x v="2357"/>
    <n v="2018"/>
    <n v="33953267"/>
    <x v="555"/>
    <x v="1063"/>
    <x v="1038"/>
    <n v="5300"/>
    <s v="Kerteminde"/>
    <n v="440"/>
    <m/>
    <x v="18"/>
    <m/>
    <s v="ER"/>
    <s v="Erhvervsværk"/>
    <n v="11900"/>
    <n v="10000"/>
    <x v="1194"/>
    <x v="1"/>
    <s v="pev"/>
    <d v="1997-06-01T00:00:00"/>
    <m/>
    <n v="4.0999999999999996"/>
    <n v="1.6"/>
    <n v="1.9"/>
    <x v="4058"/>
    <n v="4.7520000000000001E-3"/>
    <n v="0"/>
    <n v="3.5999999999999999E-3"/>
    <n v="3.5999999999999999E-3"/>
    <n v="0"/>
    <n v="0.74683544303797467"/>
    <n v="0.25316455696202533"/>
    <x v="0"/>
    <x v="0"/>
    <m/>
    <m/>
    <m/>
    <m/>
    <m/>
    <m/>
    <n v="9.3851999999999998E-3"/>
    <m/>
    <m/>
    <m/>
    <m/>
    <m/>
    <m/>
    <m/>
    <m/>
    <m/>
    <m/>
    <m/>
    <s v="599911,73"/>
    <s v="6140854,8"/>
    <n v="9.3851999999999998E-3"/>
    <n v="0"/>
    <n v="0"/>
  </r>
  <r>
    <n v="2159"/>
    <x v="1066"/>
    <s v=""/>
    <x v="2358"/>
    <n v="2018"/>
    <n v="34071977"/>
    <x v="704"/>
    <x v="1064"/>
    <x v="1039"/>
    <n v="2800"/>
    <s v="Kongens Lyngby"/>
    <n v="173"/>
    <n v="5"/>
    <x v="49"/>
    <n v="1"/>
    <s v="DC"/>
    <s v="Decentralt værk"/>
    <n v="351100"/>
    <n v="350010"/>
    <x v="1195"/>
    <x v="9"/>
    <s v="kvt"/>
    <d v="1998-12-01T00:00:00"/>
    <m/>
    <n v="80"/>
    <n v="38.5"/>
    <n v="31"/>
    <x v="4059"/>
    <n v="90.154799999999994"/>
    <n v="90.154799999999994"/>
    <n v="91.364400000000003"/>
    <n v="87.84"/>
    <n v="0.20969345267257375"/>
    <n v="0.79030654732742622"/>
    <n v="0"/>
    <x v="0"/>
    <x v="0"/>
    <m/>
    <m/>
    <m/>
    <m/>
    <m/>
    <m/>
    <n v="214.96808519999999"/>
    <m/>
    <m/>
    <m/>
    <m/>
    <m/>
    <m/>
    <m/>
    <m/>
    <m/>
    <m/>
    <m/>
    <s v="720896,37"/>
    <s v="6187758,41"/>
    <n v="214.96808519999999"/>
    <n v="0"/>
    <n v="0"/>
  </r>
  <r>
    <n v="2159"/>
    <x v="1067"/>
    <s v=""/>
    <x v="2359"/>
    <n v="2018"/>
    <n v="34071977"/>
    <x v="704"/>
    <x v="1065"/>
    <x v="1040"/>
    <n v="2800"/>
    <s v="Kongens Lyngby"/>
    <n v="173"/>
    <n v="5"/>
    <x v="49"/>
    <n v="1"/>
    <s v="FJ"/>
    <s v="Fjernvarmeværk"/>
    <n v="353000"/>
    <n v="350030"/>
    <x v="342"/>
    <x v="0"/>
    <s v="fvv"/>
    <d v="2012-01-01T00:00:00"/>
    <m/>
    <n v="10.487"/>
    <n v="0"/>
    <n v="10.487"/>
    <x v="4060"/>
    <n v="87.307199999999995"/>
    <n v="87.307199999999995"/>
    <n v="0"/>
    <n v="0"/>
    <n v="1"/>
    <n v="0"/>
    <n v="0"/>
    <x v="0"/>
    <x v="0"/>
    <m/>
    <m/>
    <m/>
    <n v="3.3143880000000001E-2"/>
    <m/>
    <m/>
    <n v="96.260709599999998"/>
    <m/>
    <m/>
    <m/>
    <m/>
    <m/>
    <m/>
    <m/>
    <m/>
    <m/>
    <m/>
    <m/>
    <s v="720941,99"/>
    <s v="6187743,41"/>
    <n v="96.293853479999996"/>
    <n v="0"/>
    <n v="0"/>
  </r>
  <r>
    <n v="2159"/>
    <x v="1067"/>
    <s v=""/>
    <x v="2360"/>
    <n v="2018"/>
    <n v="34071977"/>
    <x v="704"/>
    <x v="1065"/>
    <x v="1040"/>
    <n v="2800"/>
    <s v="Kongens Lyngby"/>
    <n v="173"/>
    <n v="5"/>
    <x v="49"/>
    <n v="1"/>
    <s v="FJ"/>
    <s v="Fjernvarmeværk"/>
    <n v="353000"/>
    <n v="350030"/>
    <x v="116"/>
    <x v="0"/>
    <s v="fvv"/>
    <d v="2012-01-01T00:00:00"/>
    <m/>
    <n v="10.170999999999999"/>
    <n v="0"/>
    <n v="10.170999999999999"/>
    <x v="4061"/>
    <n v="92.026799999999994"/>
    <n v="92.026799999999994"/>
    <n v="0"/>
    <n v="0"/>
    <n v="1"/>
    <n v="0"/>
    <n v="0"/>
    <x v="0"/>
    <x v="0"/>
    <m/>
    <m/>
    <m/>
    <n v="0"/>
    <m/>
    <m/>
    <n v="101.4584868"/>
    <m/>
    <m/>
    <m/>
    <m/>
    <m/>
    <m/>
    <m/>
    <m/>
    <m/>
    <m/>
    <m/>
    <s v="720941,99"/>
    <s v="6187743,41"/>
    <n v="101.4584868"/>
    <n v="0"/>
    <n v="0"/>
  </r>
  <r>
    <n v="2159"/>
    <x v="1067"/>
    <s v=""/>
    <x v="2361"/>
    <n v="2018"/>
    <n v="34071977"/>
    <x v="704"/>
    <x v="1065"/>
    <x v="1040"/>
    <n v="2800"/>
    <s v="Kongens Lyngby"/>
    <n v="173"/>
    <n v="5"/>
    <x v="49"/>
    <n v="1"/>
    <s v="FJ"/>
    <s v="Fjernvarmeværk"/>
    <n v="353000"/>
    <n v="350030"/>
    <x v="601"/>
    <x v="0"/>
    <s v="fvv"/>
    <d v="2012-01-01T00:00:00"/>
    <m/>
    <n v="10.319000000000001"/>
    <n v="0"/>
    <n v="10.319000000000001"/>
    <x v="4062"/>
    <n v="99.72"/>
    <n v="99.72"/>
    <n v="0"/>
    <n v="0"/>
    <n v="1"/>
    <n v="0"/>
    <n v="0"/>
    <x v="0"/>
    <x v="0"/>
    <m/>
    <m/>
    <m/>
    <n v="0"/>
    <m/>
    <m/>
    <n v="109.94734080000001"/>
    <m/>
    <m/>
    <m/>
    <m/>
    <m/>
    <m/>
    <m/>
    <m/>
    <m/>
    <m/>
    <m/>
    <s v="720941,99"/>
    <s v="6187743,41"/>
    <n v="109.94734080000001"/>
    <n v="0"/>
    <n v="0"/>
  </r>
  <r>
    <n v="2160"/>
    <x v="1068"/>
    <s v=""/>
    <x v="2363"/>
    <n v="2018"/>
    <n v="32659365"/>
    <x v="557"/>
    <x v="1066"/>
    <x v="1041"/>
    <n v="7000"/>
    <s v="Fredericia"/>
    <n v="607"/>
    <n v="81"/>
    <x v="20"/>
    <m/>
    <s v="LO"/>
    <s v="Lokalt værk"/>
    <n v="370000"/>
    <n v="370000"/>
    <x v="1"/>
    <x v="1"/>
    <s v="pev"/>
    <d v="2017-10-01T00:00:00"/>
    <m/>
    <n v="0.93600000000000005"/>
    <n v="0.4"/>
    <n v="0.5"/>
    <x v="4063"/>
    <n v="13.129200000000001"/>
    <n v="13.129200000000001"/>
    <n v="10.1808"/>
    <n v="10.1808"/>
    <n v="0.27261511298352836"/>
    <n v="0.72738488701647164"/>
    <n v="0"/>
    <x v="0"/>
    <x v="0"/>
    <m/>
    <m/>
    <m/>
    <m/>
    <m/>
    <m/>
    <m/>
    <m/>
    <n v="24.080102999999998"/>
    <m/>
    <m/>
    <m/>
    <m/>
    <m/>
    <m/>
    <m/>
    <m/>
    <m/>
    <s v="545488,1"/>
    <s v="6156413,97"/>
    <n v="0"/>
    <n v="24.080102999999998"/>
    <n v="0"/>
  </r>
  <r>
    <n v="2161"/>
    <x v="1069"/>
    <s v=""/>
    <x v="2364"/>
    <n v="2018"/>
    <n v="27446469"/>
    <x v="558"/>
    <x v="1067"/>
    <x v="514"/>
    <n v="8541"/>
    <s v="Skødstrup"/>
    <n v="751"/>
    <n v="206"/>
    <x v="69"/>
    <n v="1"/>
    <s v="CE"/>
    <s v="Centralt værk"/>
    <n v="351100"/>
    <n v="350010"/>
    <x v="1197"/>
    <x v="5"/>
    <s v="cel"/>
    <d v="2012-01-01T00:00:00"/>
    <m/>
    <n v="0.12"/>
    <n v="0"/>
    <n v="0"/>
    <x v="1702"/>
    <n v="0"/>
    <n v="0"/>
    <n v="0"/>
    <n v="0"/>
    <n v="0"/>
    <n v="1"/>
    <n v="0"/>
    <x v="0"/>
    <x v="0"/>
    <m/>
    <m/>
    <m/>
    <n v="5.0217999999999999E-3"/>
    <m/>
    <m/>
    <m/>
    <m/>
    <m/>
    <m/>
    <m/>
    <m/>
    <m/>
    <m/>
    <m/>
    <m/>
    <m/>
    <m/>
    <s v="583245,75"/>
    <s v="6234871"/>
    <n v="5.0217999999999999E-3"/>
    <n v="0"/>
    <n v="0"/>
  </r>
  <r>
    <n v="2161"/>
    <x v="1069"/>
    <s v=""/>
    <x v="2366"/>
    <n v="2018"/>
    <n v="27446469"/>
    <x v="558"/>
    <x v="1067"/>
    <x v="514"/>
    <n v="8541"/>
    <s v="Skødstrup"/>
    <n v="751"/>
    <n v="206"/>
    <x v="69"/>
    <n v="1"/>
    <s v="CE"/>
    <s v="Centralt værk"/>
    <n v="351100"/>
    <n v="350010"/>
    <x v="1199"/>
    <x v="8"/>
    <s v="cev"/>
    <d v="1984-01-01T00:00:00"/>
    <m/>
    <n v="852"/>
    <n v="357"/>
    <n v="501"/>
    <x v="4064"/>
    <n v="5762.4359999999997"/>
    <n v="5754.8519999999999"/>
    <n v="5300.3015999999998"/>
    <n v="4807.116"/>
    <n v="0.19412999815009269"/>
    <n v="0.80587000184990731"/>
    <n v="0"/>
    <x v="18"/>
    <x v="0"/>
    <m/>
    <n v="133.39703883000001"/>
    <m/>
    <m/>
    <m/>
    <m/>
    <m/>
    <m/>
    <m/>
    <m/>
    <m/>
    <m/>
    <n v="10112.409170499999"/>
    <m/>
    <m/>
    <m/>
    <m/>
    <m/>
    <s v="583245,75"/>
    <s v="6234871"/>
    <n v="4729.2846813300002"/>
    <n v="10112.409170499999"/>
    <n v="0"/>
  </r>
  <r>
    <n v="2161"/>
    <x v="1069"/>
    <s v=""/>
    <x v="2367"/>
    <n v="2018"/>
    <n v="27446469"/>
    <x v="558"/>
    <x v="1067"/>
    <x v="514"/>
    <n v="8541"/>
    <s v="Skødstrup"/>
    <n v="751"/>
    <n v="206"/>
    <x v="69"/>
    <n v="1"/>
    <s v="CE"/>
    <s v="Centralt værk"/>
    <n v="351100"/>
    <n v="350010"/>
    <x v="1200"/>
    <x v="8"/>
    <s v="cev"/>
    <d v="1985-01-01T00:00:00"/>
    <m/>
    <n v="857"/>
    <n v="357"/>
    <n v="485"/>
    <x v="4065"/>
    <n v="597.75300000000004"/>
    <n v="597.75300000000004"/>
    <n v="1575.4392"/>
    <n v="1440.1404"/>
    <n v="7.4470473755705105E-2"/>
    <n v="0.92552952624429485"/>
    <n v="0"/>
    <x v="19"/>
    <x v="0"/>
    <m/>
    <n v="39.802968480000004"/>
    <m/>
    <m/>
    <m/>
    <m/>
    <m/>
    <m/>
    <m/>
    <m/>
    <m/>
    <m/>
    <m/>
    <m/>
    <m/>
    <m/>
    <m/>
    <m/>
    <s v="583245,75"/>
    <s v="6234871"/>
    <n v="4013.3556955799995"/>
    <n v="0"/>
    <n v="0"/>
  </r>
  <r>
    <n v="2161"/>
    <x v="1069"/>
    <s v=""/>
    <x v="2368"/>
    <n v="2018"/>
    <n v="27446469"/>
    <x v="558"/>
    <x v="1067"/>
    <x v="514"/>
    <n v="8541"/>
    <s v="Skødstrup"/>
    <n v="751"/>
    <n v="206"/>
    <x v="69"/>
    <n v="1"/>
    <s v="CE"/>
    <s v="Centralt værk"/>
    <n v="351100"/>
    <n v="350010"/>
    <x v="1201"/>
    <x v="7"/>
    <s v="cel"/>
    <d v="1986-01-01T00:00:00"/>
    <m/>
    <n v="54"/>
    <n v="14"/>
    <n v="0"/>
    <x v="4066"/>
    <n v="0"/>
    <n v="0"/>
    <n v="0.49680000000000002"/>
    <n v="0.49680000000000002"/>
    <n v="0"/>
    <n v="1"/>
    <n v="0"/>
    <x v="0"/>
    <x v="0"/>
    <m/>
    <m/>
    <m/>
    <n v="15.746930000000001"/>
    <m/>
    <m/>
    <m/>
    <m/>
    <m/>
    <m/>
    <m/>
    <m/>
    <m/>
    <m/>
    <m/>
    <m/>
    <m/>
    <m/>
    <s v="583245,75"/>
    <s v="6234871"/>
    <n v="15.746930000000001"/>
    <n v="0"/>
    <n v="0"/>
  </r>
  <r>
    <n v="2161"/>
    <x v="1069"/>
    <s v=""/>
    <x v="2369"/>
    <n v="2018"/>
    <n v="27446469"/>
    <x v="558"/>
    <x v="1067"/>
    <x v="514"/>
    <n v="8541"/>
    <s v="Skødstrup"/>
    <n v="751"/>
    <n v="206"/>
    <x v="69"/>
    <n v="1"/>
    <s v="CE"/>
    <s v="Centralt værk"/>
    <n v="351100"/>
    <n v="350010"/>
    <x v="1202"/>
    <x v="0"/>
    <s v="fvv"/>
    <d v="2012-01-01T00:00:00"/>
    <m/>
    <n v="12"/>
    <n v="0"/>
    <n v="0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83245,75"/>
    <s v="6234871"/>
    <n v="0"/>
    <n v="0"/>
    <n v="0"/>
  </r>
  <r>
    <n v="2161"/>
    <x v="1069"/>
    <s v=""/>
    <x v="2370"/>
    <n v="2018"/>
    <n v="27446469"/>
    <x v="558"/>
    <x v="1067"/>
    <x v="514"/>
    <n v="8541"/>
    <s v="Skødstrup"/>
    <n v="751"/>
    <n v="206"/>
    <x v="69"/>
    <n v="1"/>
    <s v="CE"/>
    <s v="Centralt værk"/>
    <n v="351100"/>
    <n v="350010"/>
    <x v="1203"/>
    <x v="5"/>
    <s v="cel"/>
    <d v="2012-01-01T00:00:00"/>
    <m/>
    <n v="0.2"/>
    <n v="0"/>
    <n v="0"/>
    <x v="21"/>
    <n v="0"/>
    <n v="0"/>
    <n v="0"/>
    <n v="0"/>
    <n v="0"/>
    <n v="1"/>
    <n v="0"/>
    <x v="0"/>
    <x v="0"/>
    <m/>
    <m/>
    <m/>
    <n v="0"/>
    <m/>
    <m/>
    <m/>
    <m/>
    <m/>
    <m/>
    <m/>
    <m/>
    <m/>
    <m/>
    <m/>
    <m/>
    <m/>
    <m/>
    <s v="583245,75"/>
    <s v="6234871"/>
    <n v="0"/>
    <n v="0"/>
    <n v="0"/>
  </r>
  <r>
    <n v="2161"/>
    <x v="1069"/>
    <s v=""/>
    <x v="2371"/>
    <n v="2018"/>
    <n v="27446469"/>
    <x v="558"/>
    <x v="1067"/>
    <x v="514"/>
    <n v="8541"/>
    <s v="Skødstrup"/>
    <n v="751"/>
    <n v="206"/>
    <x v="69"/>
    <n v="1"/>
    <s v="CE"/>
    <s v="Centralt værk"/>
    <n v="351100"/>
    <n v="350010"/>
    <x v="1204"/>
    <x v="5"/>
    <s v="cel"/>
    <d v="2012-01-01T00:00:00"/>
    <m/>
    <n v="0.4"/>
    <n v="0"/>
    <n v="0"/>
    <x v="4067"/>
    <n v="0"/>
    <n v="0"/>
    <n v="0"/>
    <n v="0"/>
    <n v="0"/>
    <n v="1"/>
    <n v="0"/>
    <x v="0"/>
    <x v="0"/>
    <m/>
    <m/>
    <m/>
    <n v="1.90111E-2"/>
    <m/>
    <m/>
    <m/>
    <m/>
    <m/>
    <m/>
    <m/>
    <m/>
    <m/>
    <m/>
    <m/>
    <m/>
    <m/>
    <m/>
    <s v="583245,75"/>
    <s v="6234871"/>
    <n v="1.90111E-2"/>
    <n v="0"/>
    <n v="0"/>
  </r>
  <r>
    <n v="2161"/>
    <x v="1069"/>
    <s v=""/>
    <x v="2372"/>
    <n v="2018"/>
    <n v="27446469"/>
    <x v="558"/>
    <x v="1067"/>
    <x v="514"/>
    <n v="8541"/>
    <s v="Skødstrup"/>
    <n v="751"/>
    <n v="206"/>
    <x v="69"/>
    <n v="1"/>
    <s v="CE"/>
    <s v="Centralt værk"/>
    <n v="351100"/>
    <n v="350010"/>
    <x v="1205"/>
    <x v="5"/>
    <s v="cel"/>
    <d v="2012-01-01T00:00:00"/>
    <m/>
    <n v="0.4"/>
    <n v="0"/>
    <n v="0"/>
    <x v="4068"/>
    <n v="0"/>
    <n v="0"/>
    <n v="0"/>
    <n v="0"/>
    <n v="0"/>
    <n v="1"/>
    <n v="0"/>
    <x v="0"/>
    <x v="0"/>
    <m/>
    <m/>
    <m/>
    <n v="1.54241E-2"/>
    <m/>
    <m/>
    <m/>
    <m/>
    <m/>
    <m/>
    <m/>
    <m/>
    <m/>
    <m/>
    <m/>
    <m/>
    <m/>
    <m/>
    <s v="583245,75"/>
    <s v="6234871"/>
    <n v="1.54241E-2"/>
    <n v="0"/>
    <n v="0"/>
  </r>
  <r>
    <n v="2161"/>
    <x v="1070"/>
    <s v=""/>
    <x v="2373"/>
    <n v="2018"/>
    <n v="27446469"/>
    <x v="558"/>
    <x v="1068"/>
    <x v="1042"/>
    <n v="2650"/>
    <s v="Hvidovre"/>
    <n v="167"/>
    <n v="2"/>
    <x v="5"/>
    <n v="1"/>
    <s v="CE"/>
    <s v="Centralt værk"/>
    <n v="351100"/>
    <n v="350010"/>
    <x v="1206"/>
    <x v="8"/>
    <s v="cev"/>
    <d v="1990-01-01T00:00:00"/>
    <m/>
    <n v="595"/>
    <n v="250"/>
    <n v="331"/>
    <x v="4069"/>
    <n v="3792.413"/>
    <n v="3782.0239999999999"/>
    <n v="2498.3820000000001"/>
    <n v="2323.7172"/>
    <n v="0.26270786830485904"/>
    <n v="0.73729213169514096"/>
    <n v="0"/>
    <x v="20"/>
    <x v="0"/>
    <m/>
    <n v="89.795850000000002"/>
    <m/>
    <m/>
    <m/>
    <m/>
    <m/>
    <m/>
    <m/>
    <m/>
    <m/>
    <n v="138.12700000000001"/>
    <n v="6125.4724999999999"/>
    <m/>
    <m/>
    <m/>
    <m/>
    <m/>
    <s v="719278,37"/>
    <s v="6167462,14"/>
    <n v="945.50049000000001"/>
    <n v="6263.5995000000003"/>
    <n v="0"/>
  </r>
  <r>
    <n v="2161"/>
    <x v="1070"/>
    <s v=""/>
    <x v="2374"/>
    <n v="2018"/>
    <n v="27446469"/>
    <x v="558"/>
    <x v="1068"/>
    <x v="1042"/>
    <n v="2650"/>
    <s v="Hvidovre"/>
    <n v="167"/>
    <n v="2"/>
    <x v="5"/>
    <n v="1"/>
    <s v="CE"/>
    <s v="Centralt værk"/>
    <n v="351100"/>
    <n v="350010"/>
    <x v="1207"/>
    <x v="9"/>
    <s v="cev"/>
    <d v="2001-01-01T00:00:00"/>
    <m/>
    <n v="1138"/>
    <n v="568"/>
    <n v="585"/>
    <x v="4070"/>
    <n v="7877.4120000000003"/>
    <n v="7841.3789999999999"/>
    <n v="5428.2852000000003"/>
    <n v="4972.9823999999999"/>
    <n v="0.25978953730920346"/>
    <n v="0.7402104626907966"/>
    <n v="0"/>
    <x v="0"/>
    <x v="0"/>
    <m/>
    <n v="0"/>
    <m/>
    <m/>
    <m/>
    <m/>
    <n v="920.72209680000003"/>
    <m/>
    <m/>
    <n v="1331.0129999999999"/>
    <m/>
    <n v="803.48850000000004"/>
    <n v="12083.557500000001"/>
    <m/>
    <m/>
    <m/>
    <m/>
    <m/>
    <s v="719278,37"/>
    <s v="6167462,14"/>
    <n v="920.72209680000003"/>
    <n v="14218.059000000001"/>
    <n v="0"/>
  </r>
  <r>
    <n v="2161"/>
    <x v="1070"/>
    <s v=""/>
    <x v="2375"/>
    <n v="2018"/>
    <n v="27446469"/>
    <x v="558"/>
    <x v="1068"/>
    <x v="1042"/>
    <n v="2650"/>
    <s v="Hvidovre"/>
    <n v="167"/>
    <n v="2"/>
    <x v="5"/>
    <n v="1"/>
    <s v="CE"/>
    <s v="Centralt værk"/>
    <n v="351100"/>
    <n v="350010"/>
    <x v="1208"/>
    <x v="0"/>
    <s v="fvv"/>
    <d v="1990-01-01T00:00:00"/>
    <m/>
    <n v="3.1"/>
    <n v="0"/>
    <n v="0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719278,37"/>
    <s v="6167462,14"/>
    <n v="0"/>
    <n v="0"/>
    <n v="0"/>
  </r>
  <r>
    <n v="2161"/>
    <x v="1070"/>
    <s v=""/>
    <x v="2376"/>
    <n v="2018"/>
    <n v="27446469"/>
    <x v="558"/>
    <x v="1068"/>
    <x v="1042"/>
    <n v="2650"/>
    <s v="Hvidovre"/>
    <n v="167"/>
    <n v="2"/>
    <x v="5"/>
    <n v="1"/>
    <s v="CE"/>
    <s v="Centralt værk"/>
    <n v="351100"/>
    <n v="350010"/>
    <x v="1209"/>
    <x v="0"/>
    <s v="fvv"/>
    <d v="1990-01-01T00:00:00"/>
    <m/>
    <n v="37.75"/>
    <n v="0"/>
    <n v="0"/>
    <x v="4071"/>
    <n v="5.8000000000000003E-2"/>
    <n v="5.8000000000000003E-2"/>
    <n v="0"/>
    <n v="0"/>
    <n v="1"/>
    <n v="0"/>
    <n v="0"/>
    <x v="0"/>
    <x v="0"/>
    <m/>
    <m/>
    <m/>
    <n v="11.19144"/>
    <m/>
    <m/>
    <m/>
    <m/>
    <m/>
    <m/>
    <m/>
    <m/>
    <m/>
    <m/>
    <m/>
    <m/>
    <m/>
    <m/>
    <s v="719278,37"/>
    <s v="6167462,14"/>
    <n v="11.19144"/>
    <n v="0"/>
    <n v="0"/>
  </r>
  <r>
    <n v="2161"/>
    <x v="1070"/>
    <s v=""/>
    <x v="2377"/>
    <n v="2018"/>
    <n v="27446469"/>
    <x v="558"/>
    <x v="1068"/>
    <x v="1042"/>
    <n v="2650"/>
    <s v="Hvidovre"/>
    <n v="167"/>
    <n v="2"/>
    <x v="5"/>
    <n v="1"/>
    <s v="CE"/>
    <s v="Centralt værk"/>
    <n v="351100"/>
    <n v="350010"/>
    <x v="1210"/>
    <x v="1"/>
    <s v="cel"/>
    <d v="2001-01-01T00:00:00"/>
    <m/>
    <n v="2.7"/>
    <n v="0"/>
    <n v="0"/>
    <x v="21"/>
    <n v="0"/>
    <n v="0"/>
    <n v="0"/>
    <n v="0"/>
    <n v="0"/>
    <n v="1"/>
    <n v="0"/>
    <x v="0"/>
    <x v="0"/>
    <m/>
    <m/>
    <m/>
    <n v="0"/>
    <m/>
    <m/>
    <m/>
    <m/>
    <m/>
    <m/>
    <m/>
    <m/>
    <m/>
    <m/>
    <m/>
    <m/>
    <m/>
    <m/>
    <s v="719278,37"/>
    <s v="6167462,14"/>
    <n v="0"/>
    <n v="0"/>
    <n v="0"/>
  </r>
  <r>
    <n v="2161"/>
    <x v="1071"/>
    <s v=""/>
    <x v="2378"/>
    <n v="2018"/>
    <n v="27446469"/>
    <x v="558"/>
    <x v="1069"/>
    <x v="1043"/>
    <n v="3630"/>
    <s v="Jægerspris"/>
    <n v="250"/>
    <n v="20"/>
    <x v="329"/>
    <n v="1"/>
    <s v="CE"/>
    <s v="Centralt værk"/>
    <n v="351100"/>
    <n v="350010"/>
    <x v="1211"/>
    <x v="8"/>
    <s v="cel"/>
    <d v="1974-01-01T00:00:00"/>
    <m/>
    <n v="788"/>
    <n v="260"/>
    <n v="0"/>
    <x v="4072"/>
    <n v="0"/>
    <n v="0"/>
    <n v="3.4380000000000002"/>
    <n v="3.33"/>
    <n v="0"/>
    <n v="1"/>
    <n v="0"/>
    <x v="0"/>
    <x v="0"/>
    <m/>
    <m/>
    <m/>
    <n v="12.59037"/>
    <m/>
    <m/>
    <m/>
    <m/>
    <m/>
    <m/>
    <m/>
    <m/>
    <m/>
    <m/>
    <m/>
    <m/>
    <m/>
    <m/>
    <s v="680465,93"/>
    <s v="6188718,24"/>
    <n v="12.59037"/>
    <n v="0"/>
    <n v="0"/>
  </r>
  <r>
    <n v="2161"/>
    <x v="1071"/>
    <s v=""/>
    <x v="2379"/>
    <n v="2018"/>
    <n v="27446469"/>
    <x v="558"/>
    <x v="1069"/>
    <x v="1043"/>
    <n v="3630"/>
    <s v="Jægerspris"/>
    <n v="250"/>
    <n v="20"/>
    <x v="329"/>
    <n v="1"/>
    <s v="CE"/>
    <s v="Centralt værk"/>
    <n v="351100"/>
    <n v="350010"/>
    <x v="1212"/>
    <x v="8"/>
    <s v="cel"/>
    <d v="1976-01-01T00:00:00"/>
    <m/>
    <n v="788"/>
    <n v="260"/>
    <n v="0"/>
    <x v="4073"/>
    <n v="0"/>
    <n v="0"/>
    <n v="16.768799999999999"/>
    <n v="15.706799999999999"/>
    <n v="0"/>
    <n v="1"/>
    <n v="0"/>
    <x v="0"/>
    <x v="0"/>
    <m/>
    <m/>
    <m/>
    <n v="56.674599999999998"/>
    <m/>
    <m/>
    <m/>
    <m/>
    <m/>
    <m/>
    <m/>
    <m/>
    <m/>
    <m/>
    <m/>
    <m/>
    <m/>
    <m/>
    <s v="680465,93"/>
    <s v="6188718,24"/>
    <n v="56.674599999999998"/>
    <n v="0"/>
    <n v="0"/>
  </r>
  <r>
    <n v="2161"/>
    <x v="1071"/>
    <s v=""/>
    <x v="2380"/>
    <n v="2018"/>
    <n v="27446469"/>
    <x v="558"/>
    <x v="1069"/>
    <x v="1043"/>
    <n v="3630"/>
    <s v="Jægerspris"/>
    <n v="250"/>
    <n v="20"/>
    <x v="329"/>
    <n v="1"/>
    <s v="CE"/>
    <s v="Centralt værk"/>
    <n v="351100"/>
    <n v="350010"/>
    <x v="1213"/>
    <x v="1"/>
    <s v="cel"/>
    <d v="1973-01-01T00:00:00"/>
    <m/>
    <n v="47"/>
    <n v="18"/>
    <n v="0"/>
    <x v="4074"/>
    <n v="0"/>
    <n v="0"/>
    <n v="0.66959999999999997"/>
    <n v="0.66959999999999997"/>
    <n v="0"/>
    <n v="1"/>
    <n v="0"/>
    <x v="0"/>
    <x v="0"/>
    <m/>
    <m/>
    <m/>
    <n v="1.9011099999999999"/>
    <m/>
    <m/>
    <m/>
    <m/>
    <m/>
    <m/>
    <m/>
    <m/>
    <m/>
    <m/>
    <m/>
    <m/>
    <m/>
    <m/>
    <s v="680465,93"/>
    <s v="6188718,24"/>
    <n v="1.9011099999999999"/>
    <n v="0"/>
    <n v="0"/>
  </r>
  <r>
    <n v="2161"/>
    <x v="1071"/>
    <s v=""/>
    <x v="2381"/>
    <n v="2018"/>
    <n v="27446469"/>
    <x v="558"/>
    <x v="1069"/>
    <x v="1043"/>
    <n v="3630"/>
    <s v="Jægerspris"/>
    <n v="250"/>
    <n v="20"/>
    <x v="329"/>
    <n v="1"/>
    <s v="CE"/>
    <s v="Centralt værk"/>
    <n v="351100"/>
    <n v="350010"/>
    <x v="1214"/>
    <x v="7"/>
    <s v="cel"/>
    <d v="1973-01-01T00:00:00"/>
    <m/>
    <n v="233"/>
    <n v="63"/>
    <n v="0"/>
    <x v="4075"/>
    <n v="0"/>
    <n v="0"/>
    <n v="1.5156000000000001"/>
    <n v="1.5156000000000001"/>
    <n v="0"/>
    <n v="1"/>
    <n v="0"/>
    <x v="0"/>
    <x v="0"/>
    <m/>
    <m/>
    <m/>
    <n v="7.7120500000000005"/>
    <m/>
    <m/>
    <m/>
    <m/>
    <m/>
    <m/>
    <m/>
    <m/>
    <m/>
    <m/>
    <m/>
    <m/>
    <m/>
    <m/>
    <s v="680465,93"/>
    <s v="6188718,24"/>
    <n v="7.7120500000000005"/>
    <n v="0"/>
    <n v="0"/>
  </r>
  <r>
    <n v="2161"/>
    <x v="1071"/>
    <s v=""/>
    <x v="2382"/>
    <n v="2018"/>
    <n v="27446469"/>
    <x v="558"/>
    <x v="1069"/>
    <x v="1043"/>
    <n v="3630"/>
    <s v="Jægerspris"/>
    <n v="250"/>
    <n v="20"/>
    <x v="329"/>
    <n v="1"/>
    <s v="CE"/>
    <s v="Centralt værk"/>
    <n v="351100"/>
    <n v="350010"/>
    <x v="1215"/>
    <x v="7"/>
    <s v="cel"/>
    <d v="1973-01-01T00:00:00"/>
    <m/>
    <n v="233"/>
    <n v="63"/>
    <n v="0"/>
    <x v="4075"/>
    <n v="0"/>
    <n v="0"/>
    <n v="1.5156000000000001"/>
    <n v="1.5156000000000001"/>
    <n v="0"/>
    <n v="1"/>
    <n v="0"/>
    <x v="0"/>
    <x v="0"/>
    <m/>
    <m/>
    <m/>
    <n v="7.7120500000000005"/>
    <m/>
    <m/>
    <m/>
    <m/>
    <m/>
    <m/>
    <m/>
    <m/>
    <m/>
    <m/>
    <m/>
    <m/>
    <m/>
    <m/>
    <s v="680465,93"/>
    <s v="6188718,24"/>
    <n v="7.7120500000000005"/>
    <n v="0"/>
    <n v="0"/>
  </r>
  <r>
    <n v="2161"/>
    <x v="1071"/>
    <s v=""/>
    <x v="2383"/>
    <n v="2018"/>
    <n v="27446469"/>
    <x v="558"/>
    <x v="1069"/>
    <x v="1043"/>
    <n v="3630"/>
    <s v="Jægerspris"/>
    <n v="250"/>
    <n v="20"/>
    <x v="329"/>
    <n v="1"/>
    <s v="CE"/>
    <s v="Centralt værk"/>
    <n v="351100"/>
    <n v="350010"/>
    <x v="1216"/>
    <x v="7"/>
    <s v="cel"/>
    <d v="1983-01-01T00:00:00"/>
    <m/>
    <n v="6"/>
    <n v="2"/>
    <n v="0"/>
    <x v="21"/>
    <n v="0"/>
    <n v="0"/>
    <n v="0"/>
    <n v="0"/>
    <n v="0"/>
    <n v="1"/>
    <n v="0"/>
    <x v="0"/>
    <x v="0"/>
    <m/>
    <m/>
    <m/>
    <n v="0"/>
    <m/>
    <m/>
    <m/>
    <m/>
    <m/>
    <m/>
    <m/>
    <m/>
    <m/>
    <m/>
    <m/>
    <m/>
    <m/>
    <m/>
    <s v="680465,93"/>
    <s v="6188718,24"/>
    <n v="0"/>
    <n v="0"/>
    <n v="0"/>
  </r>
  <r>
    <n v="2161"/>
    <x v="1071"/>
    <s v=""/>
    <x v="2384"/>
    <n v="2018"/>
    <n v="27446469"/>
    <x v="558"/>
    <x v="1069"/>
    <x v="1043"/>
    <n v="3630"/>
    <s v="Jægerspris"/>
    <n v="250"/>
    <n v="20"/>
    <x v="329"/>
    <n v="1"/>
    <s v="CE"/>
    <s v="Centralt værk"/>
    <n v="351100"/>
    <n v="350010"/>
    <x v="1217"/>
    <x v="0"/>
    <s v="fvv"/>
    <d v="1973-01-01T00:00:00"/>
    <m/>
    <n v="48"/>
    <n v="0"/>
    <n v="50"/>
    <x v="4076"/>
    <n v="1.875456"/>
    <n v="1.327788"/>
    <n v="0"/>
    <n v="0"/>
    <n v="1"/>
    <n v="0"/>
    <n v="0"/>
    <x v="0"/>
    <x v="0"/>
    <m/>
    <m/>
    <m/>
    <n v="15.24475"/>
    <m/>
    <m/>
    <m/>
    <m/>
    <m/>
    <m/>
    <m/>
    <m/>
    <m/>
    <m/>
    <m/>
    <m/>
    <m/>
    <m/>
    <s v="680465,93"/>
    <s v="6188718,24"/>
    <n v="15.24475"/>
    <n v="0"/>
    <n v="0"/>
  </r>
  <r>
    <n v="2161"/>
    <x v="1071"/>
    <s v=""/>
    <x v="2385"/>
    <n v="2018"/>
    <n v="27446469"/>
    <x v="558"/>
    <x v="1069"/>
    <x v="1043"/>
    <n v="3630"/>
    <s v="Jægerspris"/>
    <n v="250"/>
    <n v="20"/>
    <x v="329"/>
    <n v="1"/>
    <s v="CE"/>
    <s v="Centralt værk"/>
    <n v="351100"/>
    <n v="350010"/>
    <x v="1218"/>
    <x v="0"/>
    <s v="fvv"/>
    <d v="1997-01-01T00:00:00"/>
    <m/>
    <n v="47"/>
    <n v="0"/>
    <n v="40"/>
    <x v="4077"/>
    <n v="15.17414"/>
    <n v="10.74301"/>
    <n v="0"/>
    <n v="0"/>
    <n v="1"/>
    <n v="0"/>
    <n v="0"/>
    <x v="0"/>
    <x v="0"/>
    <m/>
    <m/>
    <m/>
    <n v="0"/>
    <m/>
    <m/>
    <n v="120.4937712"/>
    <m/>
    <m/>
    <m/>
    <m/>
    <m/>
    <m/>
    <m/>
    <m/>
    <m/>
    <m/>
    <m/>
    <s v="680465,93"/>
    <s v="6188718,24"/>
    <n v="120.4937712"/>
    <n v="0"/>
    <n v="0"/>
  </r>
  <r>
    <n v="2161"/>
    <x v="1072"/>
    <s v=""/>
    <x v="2386"/>
    <n v="2018"/>
    <n v="27446469"/>
    <x v="558"/>
    <x v="1070"/>
    <x v="1044"/>
    <n v="4400"/>
    <s v="Kalundborg"/>
    <n v="326"/>
    <n v="31"/>
    <x v="330"/>
    <n v="1"/>
    <s v="CE"/>
    <s v="Centralt værk"/>
    <n v="351100"/>
    <n v="350010"/>
    <x v="1219"/>
    <x v="8"/>
    <s v="cev"/>
    <d v="1981-01-01T00:00:00"/>
    <m/>
    <n v="1555"/>
    <n v="640"/>
    <n v="150"/>
    <x v="4078"/>
    <n v="471.209"/>
    <n v="471.209"/>
    <n v="2133.1619999999998"/>
    <n v="1979.7228"/>
    <n v="4.1271886670015086E-2"/>
    <n v="0.95872811332998487"/>
    <n v="0"/>
    <x v="21"/>
    <x v="0"/>
    <m/>
    <n v="55.984819999999999"/>
    <m/>
    <m/>
    <m/>
    <m/>
    <m/>
    <m/>
    <m/>
    <m/>
    <m/>
    <m/>
    <m/>
    <m/>
    <m/>
    <m/>
    <m/>
    <m/>
    <s v="630827,57"/>
    <s v="6170169,71"/>
    <n v="5708.5953419999996"/>
    <n v="0"/>
    <n v="0"/>
  </r>
  <r>
    <n v="2161"/>
    <x v="1072"/>
    <s v=""/>
    <x v="2387"/>
    <n v="2018"/>
    <n v="27446469"/>
    <x v="558"/>
    <x v="1070"/>
    <x v="1044"/>
    <n v="4400"/>
    <s v="Kalundborg"/>
    <n v="326"/>
    <n v="31"/>
    <x v="330"/>
    <n v="1"/>
    <s v="CE"/>
    <s v="Centralt værk"/>
    <n v="351100"/>
    <n v="350010"/>
    <x v="57"/>
    <x v="2"/>
    <s v="fvv"/>
    <d v="2002-01-01T00:00:00"/>
    <m/>
    <n v="90"/>
    <n v="0"/>
    <n v="90"/>
    <x v="4079"/>
    <n v="55.311"/>
    <n v="55.311"/>
    <n v="0"/>
    <n v="0"/>
    <n v="1"/>
    <n v="0"/>
    <n v="0"/>
    <x v="0"/>
    <x v="0"/>
    <m/>
    <m/>
    <m/>
    <m/>
    <m/>
    <m/>
    <m/>
    <m/>
    <m/>
    <m/>
    <m/>
    <m/>
    <m/>
    <m/>
    <m/>
    <m/>
    <m/>
    <n v="55.311"/>
    <s v="630827,57"/>
    <s v="6170169,71"/>
    <n v="0"/>
    <n v="0"/>
    <n v="55.311"/>
  </r>
  <r>
    <n v="2161"/>
    <x v="1072"/>
    <s v=""/>
    <x v="2388"/>
    <n v="2018"/>
    <n v="27446469"/>
    <x v="558"/>
    <x v="1070"/>
    <x v="1044"/>
    <n v="4400"/>
    <s v="Kalundborg"/>
    <n v="326"/>
    <n v="31"/>
    <x v="330"/>
    <n v="1"/>
    <s v="CE"/>
    <s v="Centralt værk"/>
    <n v="351100"/>
    <n v="350010"/>
    <x v="1220"/>
    <x v="8"/>
    <s v="cev"/>
    <d v="1961-01-01T00:00:00"/>
    <m/>
    <n v="370"/>
    <n v="142"/>
    <n v="100"/>
    <x v="4080"/>
    <n v="926.46699999999998"/>
    <n v="926.46699999999998"/>
    <n v="881.90279999999996"/>
    <n v="760.69079999999997"/>
    <n v="0.13385598175802049"/>
    <n v="0.86614401824197951"/>
    <n v="0"/>
    <x v="22"/>
    <x v="0"/>
    <m/>
    <n v="27.899069999999998"/>
    <m/>
    <m/>
    <m/>
    <m/>
    <m/>
    <m/>
    <m/>
    <m/>
    <m/>
    <m/>
    <m/>
    <m/>
    <m/>
    <m/>
    <m/>
    <m/>
    <s v="630827,57"/>
    <s v="6170169,71"/>
    <n v="3460.6858350000002"/>
    <n v="0"/>
    <n v="0"/>
  </r>
  <r>
    <n v="2161"/>
    <x v="1072"/>
    <s v=""/>
    <x v="2389"/>
    <n v="2018"/>
    <n v="27446469"/>
    <x v="558"/>
    <x v="1070"/>
    <x v="1044"/>
    <n v="4400"/>
    <s v="Kalundborg"/>
    <n v="326"/>
    <n v="31"/>
    <x v="330"/>
    <n v="1"/>
    <s v="CE"/>
    <s v="Centralt værk"/>
    <n v="351100"/>
    <n v="350010"/>
    <x v="1221"/>
    <x v="0"/>
    <s v="fvv"/>
    <d v="1981-01-01T00:00:00"/>
    <m/>
    <n v="47"/>
    <n v="0"/>
    <n v="42"/>
    <x v="4081"/>
    <n v="12.198"/>
    <n v="12.198"/>
    <n v="0"/>
    <n v="0"/>
    <n v="1"/>
    <n v="0"/>
    <n v="0"/>
    <x v="0"/>
    <x v="0"/>
    <m/>
    <m/>
    <m/>
    <n v="16.64368"/>
    <m/>
    <m/>
    <m/>
    <m/>
    <m/>
    <m/>
    <m/>
    <m/>
    <m/>
    <m/>
    <m/>
    <m/>
    <m/>
    <m/>
    <s v="630827,57"/>
    <s v="6170169,71"/>
    <n v="16.64368"/>
    <n v="0"/>
    <n v="0"/>
  </r>
  <r>
    <n v="2161"/>
    <x v="1072"/>
    <s v=""/>
    <x v="2390"/>
    <n v="2018"/>
    <n v="27446469"/>
    <x v="558"/>
    <x v="1070"/>
    <x v="1044"/>
    <n v="4400"/>
    <s v="Kalundborg"/>
    <n v="326"/>
    <n v="31"/>
    <x v="330"/>
    <n v="1"/>
    <s v="CE"/>
    <s v="Centralt værk"/>
    <n v="351100"/>
    <n v="350010"/>
    <x v="1222"/>
    <x v="5"/>
    <s v="cel"/>
    <d v="2012-01-01T00:00:00"/>
    <m/>
    <n v="2.9"/>
    <n v="0"/>
    <n v="0"/>
    <x v="821"/>
    <n v="0"/>
    <n v="0"/>
    <n v="0"/>
    <n v="0"/>
    <n v="0"/>
    <n v="1"/>
    <n v="0"/>
    <x v="0"/>
    <x v="0"/>
    <m/>
    <m/>
    <m/>
    <n v="7.8913999999999998E-2"/>
    <m/>
    <m/>
    <m/>
    <m/>
    <m/>
    <m/>
    <m/>
    <m/>
    <m/>
    <m/>
    <m/>
    <m/>
    <m/>
    <m/>
    <s v="630827,57"/>
    <s v="6170169,71"/>
    <n v="7.8913999999999998E-2"/>
    <n v="0"/>
    <n v="0"/>
  </r>
  <r>
    <n v="2161"/>
    <x v="1072"/>
    <s v=""/>
    <x v="2391"/>
    <n v="2018"/>
    <n v="27446469"/>
    <x v="558"/>
    <x v="1070"/>
    <x v="1044"/>
    <n v="4400"/>
    <s v="Kalundborg"/>
    <n v="326"/>
    <n v="31"/>
    <x v="330"/>
    <n v="1"/>
    <s v="CE"/>
    <s v="Centralt værk"/>
    <n v="351100"/>
    <n v="350010"/>
    <x v="1223"/>
    <x v="5"/>
    <s v="cel"/>
    <d v="2012-01-01T00:00:00"/>
    <m/>
    <n v="1.7"/>
    <n v="0"/>
    <n v="0"/>
    <x v="21"/>
    <n v="0"/>
    <n v="0"/>
    <n v="0"/>
    <n v="0"/>
    <n v="0"/>
    <n v="1"/>
    <n v="0"/>
    <x v="0"/>
    <x v="0"/>
    <m/>
    <m/>
    <m/>
    <n v="0"/>
    <m/>
    <m/>
    <m/>
    <m/>
    <m/>
    <m/>
    <m/>
    <m/>
    <m/>
    <m/>
    <m/>
    <m/>
    <m/>
    <m/>
    <s v="630827,57"/>
    <s v="6170169,71"/>
    <n v="0"/>
    <n v="0"/>
    <n v="0"/>
  </r>
  <r>
    <n v="2161"/>
    <x v="1072"/>
    <s v=""/>
    <x v="2392"/>
    <n v="2018"/>
    <n v="27446469"/>
    <x v="558"/>
    <x v="1070"/>
    <x v="1044"/>
    <n v="4400"/>
    <s v="Kalundborg"/>
    <n v="326"/>
    <n v="31"/>
    <x v="330"/>
    <n v="1"/>
    <s v="CE"/>
    <s v="Centralt værk"/>
    <n v="351100"/>
    <n v="350010"/>
    <x v="1224"/>
    <x v="14"/>
    <s v="fvv"/>
    <d v="2012-06-01T00:00:00"/>
    <m/>
    <n v="6"/>
    <n v="0"/>
    <n v="0"/>
    <x v="21"/>
    <n v="0"/>
    <n v="0"/>
    <n v="0"/>
    <n v="0"/>
    <n v="1"/>
    <n v="0"/>
    <n v="0"/>
    <x v="0"/>
    <x v="0"/>
    <m/>
    <m/>
    <m/>
    <m/>
    <m/>
    <m/>
    <m/>
    <m/>
    <m/>
    <m/>
    <m/>
    <m/>
    <m/>
    <m/>
    <m/>
    <m/>
    <m/>
    <m/>
    <s v="630827,57"/>
    <s v="6170169,71"/>
    <n v="0"/>
    <n v="0"/>
    <n v="0"/>
  </r>
  <r>
    <n v="2161"/>
    <x v="1073"/>
    <s v=""/>
    <x v="2393"/>
    <n v="2018"/>
    <n v="27446469"/>
    <x v="558"/>
    <x v="1071"/>
    <x v="1033"/>
    <n v="4760"/>
    <s v="Vordingborg"/>
    <n v="390"/>
    <n v="65"/>
    <x v="318"/>
    <n v="1"/>
    <s v="CE"/>
    <s v="Centralt værk"/>
    <n v="351100"/>
    <n v="350010"/>
    <x v="1225"/>
    <x v="7"/>
    <s v="cel"/>
    <d v="1975-01-01T00:00:00"/>
    <m/>
    <n v="259"/>
    <n v="70"/>
    <n v="0"/>
    <x v="4082"/>
    <n v="0"/>
    <n v="0"/>
    <n v="1.5731999999999999"/>
    <n v="1.5731999999999999"/>
    <n v="0"/>
    <n v="1"/>
    <n v="0"/>
    <x v="0"/>
    <x v="0"/>
    <m/>
    <m/>
    <m/>
    <n v="8.8240200000000009"/>
    <m/>
    <m/>
    <m/>
    <m/>
    <m/>
    <m/>
    <m/>
    <m/>
    <m/>
    <m/>
    <m/>
    <m/>
    <m/>
    <m/>
    <s v="684568,89"/>
    <s v="6098015,39"/>
    <n v="8.8240200000000009"/>
    <n v="0"/>
    <n v="0"/>
  </r>
  <r>
    <n v="2161"/>
    <x v="1074"/>
    <s v=""/>
    <x v="2394"/>
    <n v="2018"/>
    <n v="27446469"/>
    <x v="558"/>
    <x v="1072"/>
    <x v="1045"/>
    <n v="7000"/>
    <s v="Fredericia"/>
    <n v="607"/>
    <n v="81"/>
    <x v="20"/>
    <n v="1"/>
    <s v="CE"/>
    <s v="Centralt værk"/>
    <n v="351100"/>
    <n v="350010"/>
    <x v="1226"/>
    <x v="8"/>
    <s v="cev"/>
    <d v="1997-01-01T00:00:00"/>
    <m/>
    <n v="830"/>
    <n v="302"/>
    <n v="217"/>
    <x v="4083"/>
    <n v="320.964"/>
    <n v="319.928"/>
    <n v="236.45160000000001"/>
    <n v="218.30760000000001"/>
    <n v="0.21671268944109504"/>
    <n v="0.78328731055890499"/>
    <n v="0"/>
    <x v="0"/>
    <x v="0"/>
    <m/>
    <m/>
    <m/>
    <n v="60.656169999999996"/>
    <m/>
    <n v="0"/>
    <n v="679.87268603462007"/>
    <m/>
    <m/>
    <m/>
    <m/>
    <m/>
    <m/>
    <m/>
    <m/>
    <m/>
    <m/>
    <m/>
    <s v="539037,02"/>
    <s v="6152000,83"/>
    <n v="740.52885603462005"/>
    <n v="0"/>
    <n v="0"/>
  </r>
  <r>
    <n v="2161"/>
    <x v="1074"/>
    <s v=""/>
    <x v="2395"/>
    <n v="2018"/>
    <n v="27446469"/>
    <x v="558"/>
    <x v="1072"/>
    <x v="1045"/>
    <n v="7000"/>
    <s v="Fredericia"/>
    <n v="607"/>
    <n v="81"/>
    <x v="20"/>
    <n v="1"/>
    <s v="CE"/>
    <s v="Centralt værk"/>
    <n v="351100"/>
    <n v="350010"/>
    <x v="1227"/>
    <x v="0"/>
    <s v="fvv"/>
    <d v="1997-01-01T00:00:00"/>
    <m/>
    <n v="29.5"/>
    <n v="0"/>
    <n v="29"/>
    <x v="4084"/>
    <n v="14.02"/>
    <n v="13.975"/>
    <n v="0"/>
    <n v="0"/>
    <n v="1"/>
    <n v="0"/>
    <n v="0"/>
    <x v="0"/>
    <x v="0"/>
    <m/>
    <m/>
    <m/>
    <n v="0.46631"/>
    <m/>
    <m/>
    <n v="27.906354961680002"/>
    <m/>
    <m/>
    <m/>
    <m/>
    <m/>
    <m/>
    <m/>
    <m/>
    <m/>
    <m/>
    <m/>
    <s v="539037,02"/>
    <s v="6152000,83"/>
    <n v="28.372664961680002"/>
    <n v="0"/>
    <n v="0"/>
  </r>
  <r>
    <n v="2161"/>
    <x v="1074"/>
    <s v=""/>
    <x v="2396"/>
    <n v="2018"/>
    <n v="27446469"/>
    <x v="558"/>
    <x v="1072"/>
    <x v="1045"/>
    <n v="7000"/>
    <s v="Fredericia"/>
    <n v="607"/>
    <n v="81"/>
    <x v="20"/>
    <n v="1"/>
    <s v="CE"/>
    <s v="Centralt værk"/>
    <n v="351100"/>
    <n v="350010"/>
    <x v="1035"/>
    <x v="5"/>
    <s v="cel"/>
    <d v="2012-01-01T00:00:00"/>
    <m/>
    <n v="0.8"/>
    <n v="0"/>
    <n v="0"/>
    <x v="21"/>
    <n v="0"/>
    <n v="0"/>
    <n v="0"/>
    <n v="0"/>
    <n v="0"/>
    <n v="1"/>
    <n v="0"/>
    <x v="0"/>
    <x v="0"/>
    <m/>
    <m/>
    <m/>
    <n v="0"/>
    <m/>
    <m/>
    <m/>
    <m/>
    <m/>
    <m/>
    <m/>
    <m/>
    <m/>
    <m/>
    <m/>
    <m/>
    <m/>
    <m/>
    <s v="539037,02"/>
    <s v="6152000,83"/>
    <n v="0"/>
    <n v="0"/>
    <n v="0"/>
  </r>
  <r>
    <n v="2161"/>
    <x v="1074"/>
    <s v=""/>
    <x v="2397"/>
    <n v="2018"/>
    <n v="27446469"/>
    <x v="558"/>
    <x v="1072"/>
    <x v="1045"/>
    <n v="7000"/>
    <s v="Fredericia"/>
    <n v="607"/>
    <n v="81"/>
    <x v="20"/>
    <n v="1"/>
    <s v="CE"/>
    <s v="Centralt værk"/>
    <n v="351100"/>
    <n v="350010"/>
    <x v="1036"/>
    <x v="5"/>
    <s v="cel"/>
    <d v="2008-01-01T00:00:00"/>
    <m/>
    <n v="5.4"/>
    <n v="2"/>
    <n v="0"/>
    <x v="21"/>
    <n v="0"/>
    <n v="0"/>
    <n v="0"/>
    <n v="0"/>
    <n v="0"/>
    <n v="1"/>
    <n v="0"/>
    <x v="0"/>
    <x v="0"/>
    <m/>
    <m/>
    <m/>
    <n v="0"/>
    <m/>
    <m/>
    <m/>
    <m/>
    <m/>
    <m/>
    <m/>
    <m/>
    <m/>
    <m/>
    <m/>
    <m/>
    <m/>
    <m/>
    <s v="539037,02"/>
    <s v="6152000,83"/>
    <n v="0"/>
    <n v="0"/>
    <n v="0"/>
  </r>
  <r>
    <n v="2161"/>
    <x v="1074"/>
    <s v=""/>
    <x v="2398"/>
    <n v="2018"/>
    <n v="27446469"/>
    <x v="558"/>
    <x v="1072"/>
    <x v="1045"/>
    <n v="7000"/>
    <s v="Fredericia"/>
    <n v="607"/>
    <n v="81"/>
    <x v="20"/>
    <n v="1"/>
    <s v="CE"/>
    <s v="Centralt værk"/>
    <n v="351100"/>
    <n v="350010"/>
    <x v="1228"/>
    <x v="8"/>
    <s v="cev"/>
    <d v="2017-05-01T00:00:00"/>
    <m/>
    <n v="280"/>
    <n v="90"/>
    <n v="230"/>
    <x v="4085"/>
    <n v="2989.26"/>
    <n v="2979.605"/>
    <n v="159.5196"/>
    <n v="130.64760000000001"/>
    <n v="0.46202261198055566"/>
    <n v="0.53797738801944428"/>
    <n v="0"/>
    <x v="0"/>
    <x v="0"/>
    <m/>
    <m/>
    <m/>
    <m/>
    <m/>
    <m/>
    <n v="3.4629137153"/>
    <m/>
    <m/>
    <m/>
    <n v="3231.5086249999999"/>
    <n v="0"/>
    <m/>
    <m/>
    <m/>
    <m/>
    <m/>
    <m/>
    <s v="539037,02"/>
    <s v="6152000,83"/>
    <n v="3.4629137153"/>
    <n v="3231.5086249999999"/>
    <n v="0"/>
  </r>
  <r>
    <n v="2161"/>
    <x v="1075"/>
    <s v=""/>
    <x v="2399"/>
    <n v="2018"/>
    <n v="27446469"/>
    <x v="558"/>
    <x v="1073"/>
    <x v="1046"/>
    <n v="7400"/>
    <s v="Herning"/>
    <n v="657"/>
    <n v="163"/>
    <x v="58"/>
    <n v="1"/>
    <s v="CE"/>
    <s v="Centralt værk"/>
    <n v="351100"/>
    <n v="350010"/>
    <x v="1229"/>
    <x v="8"/>
    <s v="cev"/>
    <d v="1982-10-01T00:00:00"/>
    <m/>
    <n v="298.89999999999998"/>
    <n v="90.4"/>
    <n v="175"/>
    <x v="4086"/>
    <n v="2572.25"/>
    <n v="2570.4699999999998"/>
    <n v="1165.9752000000001"/>
    <n v="1086.1596"/>
    <n v="0.30737877954102871"/>
    <n v="0.69262122045897123"/>
    <n v="0"/>
    <x v="0"/>
    <x v="0"/>
    <m/>
    <m/>
    <m/>
    <m/>
    <m/>
    <n v="0"/>
    <n v="144.1074888"/>
    <m/>
    <m/>
    <m/>
    <n v="2613.0597900000002"/>
    <n v="0"/>
    <n v="1427.0025000000001"/>
    <m/>
    <m/>
    <m/>
    <m/>
    <m/>
    <s v="500400,92"/>
    <s v="6219628,44"/>
    <n v="144.1074888"/>
    <n v="4040.0622900000003"/>
    <n v="0"/>
  </r>
  <r>
    <n v="2161"/>
    <x v="1075"/>
    <s v=""/>
    <x v="2400"/>
    <n v="2018"/>
    <n v="27446469"/>
    <x v="558"/>
    <x v="1073"/>
    <x v="1046"/>
    <n v="7400"/>
    <s v="Herning"/>
    <n v="657"/>
    <n v="163"/>
    <x v="58"/>
    <n v="1"/>
    <s v="CE"/>
    <s v="Centralt værk"/>
    <n v="351100"/>
    <n v="350010"/>
    <x v="1227"/>
    <x v="0"/>
    <s v="fvv"/>
    <d v="1982-01-01T00:00:00"/>
    <m/>
    <n v="7"/>
    <n v="0"/>
    <n v="0"/>
    <x v="4087"/>
    <n v="0"/>
    <n v="0"/>
    <n v="0"/>
    <n v="0"/>
    <n v="1"/>
    <n v="0"/>
    <n v="0"/>
    <x v="0"/>
    <x v="0"/>
    <m/>
    <m/>
    <m/>
    <m/>
    <m/>
    <m/>
    <m/>
    <m/>
    <m/>
    <m/>
    <m/>
    <m/>
    <m/>
    <n v="0.93758000000000008"/>
    <m/>
    <m/>
    <m/>
    <m/>
    <s v="500400,92"/>
    <s v="6219628,44"/>
    <n v="0"/>
    <n v="0.93758000000000008"/>
    <n v="0"/>
  </r>
  <r>
    <n v="2161"/>
    <x v="1075"/>
    <s v=""/>
    <x v="2401"/>
    <n v="2018"/>
    <n v="27446469"/>
    <x v="558"/>
    <x v="1073"/>
    <x v="1046"/>
    <n v="7400"/>
    <s v="Herning"/>
    <n v="657"/>
    <n v="163"/>
    <x v="58"/>
    <n v="1"/>
    <s v="CE"/>
    <s v="Centralt værk"/>
    <n v="351100"/>
    <n v="350010"/>
    <x v="17"/>
    <x v="5"/>
    <s v="kvt"/>
    <d v="1982-01-01T00:00:00"/>
    <m/>
    <n v="0.25"/>
    <n v="0"/>
    <n v="0"/>
    <x v="4088"/>
    <n v="0"/>
    <n v="0"/>
    <n v="6.4864800000000002E-3"/>
    <n v="6.4864800000000002E-3"/>
    <n v="0"/>
    <n v="1"/>
    <n v="0"/>
    <x v="0"/>
    <x v="0"/>
    <m/>
    <m/>
    <m/>
    <n v="2.0912210000000001E-2"/>
    <m/>
    <m/>
    <m/>
    <m/>
    <m/>
    <m/>
    <m/>
    <m/>
    <m/>
    <m/>
    <m/>
    <m/>
    <m/>
    <m/>
    <s v="500400,92"/>
    <s v="6219628,44"/>
    <n v="2.0912210000000001E-2"/>
    <n v="0"/>
    <n v="0"/>
  </r>
  <r>
    <n v="2161"/>
    <x v="1076"/>
    <s v=""/>
    <x v="2403"/>
    <n v="2018"/>
    <n v="27446469"/>
    <x v="558"/>
    <x v="1074"/>
    <x v="1047"/>
    <n v="2450"/>
    <s v="København SV"/>
    <n v="101"/>
    <n v="2"/>
    <x v="5"/>
    <n v="1"/>
    <s v="CE"/>
    <s v="Centralt værk"/>
    <n v="351100"/>
    <n v="350010"/>
    <x v="1231"/>
    <x v="8"/>
    <s v="cev"/>
    <d v="1985-01-01T00:00:00"/>
    <m/>
    <n v="292"/>
    <n v="82"/>
    <n v="250"/>
    <x v="4089"/>
    <n v="944.14400000000001"/>
    <n v="944.14400000000001"/>
    <n v="336.30840000000001"/>
    <n v="301.19040000000001"/>
    <n v="0.32886997577493288"/>
    <n v="0.67113002422506707"/>
    <n v="0"/>
    <x v="0"/>
    <x v="0"/>
    <m/>
    <m/>
    <m/>
    <m/>
    <m/>
    <m/>
    <n v="1435.4366004000001"/>
    <m/>
    <m/>
    <m/>
    <m/>
    <m/>
    <m/>
    <m/>
    <m/>
    <m/>
    <m/>
    <m/>
    <s v="723827,86"/>
    <s v="6173653,93"/>
    <n v="1435.4366004000001"/>
    <n v="0"/>
    <n v="0"/>
  </r>
  <r>
    <n v="2161"/>
    <x v="1076"/>
    <s v=""/>
    <x v="2404"/>
    <n v="2018"/>
    <n v="27446469"/>
    <x v="558"/>
    <x v="1074"/>
    <x v="1047"/>
    <n v="2450"/>
    <s v="København SV"/>
    <n v="101"/>
    <n v="2"/>
    <x v="5"/>
    <n v="1"/>
    <s v="CE"/>
    <s v="Centralt værk"/>
    <n v="351100"/>
    <n v="350010"/>
    <x v="1232"/>
    <x v="7"/>
    <s v="cev"/>
    <d v="2004-01-01T00:00:00"/>
    <m/>
    <n v="124"/>
    <n v="23.2"/>
    <n v="94"/>
    <x v="4090"/>
    <n v="751.02599999999995"/>
    <n v="747.23500000000001"/>
    <n v="254.9376"/>
    <n v="246.1824"/>
    <n v="0.33575424885305472"/>
    <n v="0.66424575114694528"/>
    <n v="0"/>
    <x v="0"/>
    <x v="0"/>
    <m/>
    <m/>
    <m/>
    <m/>
    <m/>
    <m/>
    <n v="1118.4162264000001"/>
    <m/>
    <m/>
    <m/>
    <m/>
    <m/>
    <m/>
    <m/>
    <m/>
    <m/>
    <m/>
    <m/>
    <s v="723827,86"/>
    <s v="6173653,93"/>
    <n v="1118.4162264000001"/>
    <n v="0"/>
    <n v="0"/>
  </r>
  <r>
    <n v="2161"/>
    <x v="1076"/>
    <s v=""/>
    <x v="2405"/>
    <n v="2018"/>
    <n v="27446469"/>
    <x v="558"/>
    <x v="1074"/>
    <x v="1047"/>
    <n v="2450"/>
    <s v="København SV"/>
    <n v="101"/>
    <n v="2"/>
    <x v="5"/>
    <n v="1"/>
    <s v="CE"/>
    <s v="Centralt værk"/>
    <n v="351100"/>
    <n v="350010"/>
    <x v="1233"/>
    <x v="0"/>
    <s v="fvv"/>
    <d v="2006-01-01T00:00:00"/>
    <m/>
    <n v="106.8"/>
    <n v="0"/>
    <n v="100"/>
    <x v="4091"/>
    <n v="872.471"/>
    <n v="856.75199999999995"/>
    <n v="0"/>
    <n v="0"/>
    <n v="1"/>
    <n v="0"/>
    <n v="0"/>
    <x v="0"/>
    <x v="0"/>
    <m/>
    <m/>
    <m/>
    <m/>
    <m/>
    <m/>
    <n v="894.78393840000001"/>
    <m/>
    <m/>
    <m/>
    <m/>
    <m/>
    <m/>
    <m/>
    <m/>
    <m/>
    <m/>
    <m/>
    <s v="723827,86"/>
    <s v="6173653,93"/>
    <n v="894.78393840000001"/>
    <n v="0"/>
    <n v="0"/>
  </r>
  <r>
    <n v="2161"/>
    <x v="1076"/>
    <s v=""/>
    <x v="2406"/>
    <n v="2018"/>
    <n v="27446469"/>
    <x v="558"/>
    <x v="1074"/>
    <x v="1047"/>
    <n v="2450"/>
    <s v="København SV"/>
    <n v="101"/>
    <n v="2"/>
    <x v="5"/>
    <n v="1"/>
    <s v="CE"/>
    <s v="Centralt værk"/>
    <n v="351100"/>
    <n v="350010"/>
    <x v="1234"/>
    <x v="0"/>
    <s v="fvv"/>
    <d v="2006-01-01T00:00:00"/>
    <m/>
    <n v="106.8"/>
    <n v="0"/>
    <n v="100"/>
    <x v="4092"/>
    <n v="520.83399999999995"/>
    <n v="516.01499999999999"/>
    <n v="0"/>
    <n v="0"/>
    <n v="1"/>
    <n v="0"/>
    <n v="0"/>
    <x v="0"/>
    <x v="0"/>
    <m/>
    <m/>
    <m/>
    <m/>
    <m/>
    <m/>
    <n v="560.88069840000003"/>
    <m/>
    <m/>
    <m/>
    <m/>
    <m/>
    <m/>
    <m/>
    <m/>
    <m/>
    <m/>
    <m/>
    <s v="723827,86"/>
    <s v="6173653,93"/>
    <n v="560.88069840000003"/>
    <n v="0"/>
    <n v="0"/>
  </r>
  <r>
    <n v="2161"/>
    <x v="1076"/>
    <s v=""/>
    <x v="2407"/>
    <n v="2018"/>
    <n v="27446469"/>
    <x v="558"/>
    <x v="1074"/>
    <x v="1047"/>
    <n v="2450"/>
    <s v="København SV"/>
    <n v="101"/>
    <n v="2"/>
    <x v="5"/>
    <n v="1"/>
    <s v="CE"/>
    <s v="Centralt værk"/>
    <n v="351100"/>
    <n v="350010"/>
    <x v="1235"/>
    <x v="5"/>
    <s v="cel"/>
    <d v="2007-01-24T00:00:00"/>
    <m/>
    <n v="1.3"/>
    <n v="1.3"/>
    <n v="0"/>
    <x v="21"/>
    <n v="0"/>
    <n v="0"/>
    <n v="0"/>
    <n v="0"/>
    <n v="0"/>
    <n v="1"/>
    <n v="0"/>
    <x v="0"/>
    <x v="0"/>
    <m/>
    <m/>
    <m/>
    <n v="0"/>
    <m/>
    <m/>
    <m/>
    <m/>
    <m/>
    <m/>
    <m/>
    <m/>
    <m/>
    <m/>
    <m/>
    <m/>
    <m/>
    <m/>
    <s v="723827,86"/>
    <s v="6173653,93"/>
    <n v="0"/>
    <n v="0"/>
    <n v="0"/>
  </r>
  <r>
    <n v="2161"/>
    <x v="1076"/>
    <s v=""/>
    <x v="2408"/>
    <n v="2018"/>
    <n v="27446469"/>
    <x v="558"/>
    <x v="1074"/>
    <x v="1047"/>
    <n v="2450"/>
    <s v="København SV"/>
    <n v="101"/>
    <n v="2"/>
    <x v="5"/>
    <n v="1"/>
    <s v="CE"/>
    <s v="Centralt værk"/>
    <n v="351100"/>
    <n v="350010"/>
    <x v="1236"/>
    <x v="8"/>
    <s v="cev"/>
    <d v="1926-01-25T00:00:00"/>
    <d v="2018-06-26T00:00:00"/>
    <n v="317"/>
    <n v="40"/>
    <n v="240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723827,86"/>
    <s v="6173653,93"/>
    <n v="0"/>
    <n v="0"/>
    <n v="0"/>
  </r>
  <r>
    <n v="2161"/>
    <x v="1077"/>
    <s v=""/>
    <x v="2409"/>
    <n v="2018"/>
    <n v="27446469"/>
    <x v="558"/>
    <x v="1075"/>
    <x v="1048"/>
    <n v="2100"/>
    <s v="København Ø"/>
    <n v="101"/>
    <n v="2"/>
    <x v="5"/>
    <n v="1"/>
    <s v="CE"/>
    <s v="Centralt værk"/>
    <n v="351100"/>
    <n v="350010"/>
    <x v="1237"/>
    <x v="7"/>
    <s v="cev"/>
    <d v="1995-01-01T00:00:00"/>
    <m/>
    <n v="243"/>
    <n v="78.5"/>
    <n v="135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725352,2"/>
    <s v="6179907,06"/>
    <n v="0"/>
    <n v="0"/>
    <n v="0"/>
  </r>
  <r>
    <n v="2161"/>
    <x v="1077"/>
    <s v=""/>
    <x v="2410"/>
    <n v="2018"/>
    <n v="27446469"/>
    <x v="558"/>
    <x v="1075"/>
    <x v="1048"/>
    <n v="2100"/>
    <s v="København Ø"/>
    <n v="101"/>
    <n v="2"/>
    <x v="5"/>
    <n v="1"/>
    <s v="CE"/>
    <s v="Centralt værk"/>
    <n v="351100"/>
    <n v="350010"/>
    <x v="1238"/>
    <x v="0"/>
    <s v="fvv"/>
    <d v="2007-03-15T00:00:00"/>
    <m/>
    <n v="141.1"/>
    <n v="0"/>
    <n v="128"/>
    <x v="4093"/>
    <n v="632.06500000000005"/>
    <n v="632.06500000000005"/>
    <n v="0"/>
    <n v="0"/>
    <n v="1"/>
    <n v="0"/>
    <n v="0"/>
    <x v="0"/>
    <x v="0"/>
    <m/>
    <m/>
    <m/>
    <m/>
    <m/>
    <m/>
    <n v="677.85299999999995"/>
    <m/>
    <m/>
    <m/>
    <m/>
    <m/>
    <m/>
    <m/>
    <m/>
    <m/>
    <m/>
    <m/>
    <s v="725352,2"/>
    <s v="6179907,06"/>
    <n v="677.85299999999995"/>
    <n v="0"/>
    <n v="0"/>
  </r>
  <r>
    <n v="2161"/>
    <x v="1077"/>
    <s v=""/>
    <x v="2411"/>
    <n v="2018"/>
    <n v="27446469"/>
    <x v="558"/>
    <x v="1075"/>
    <x v="1048"/>
    <n v="2100"/>
    <s v="København Ø"/>
    <n v="101"/>
    <n v="2"/>
    <x v="5"/>
    <n v="1"/>
    <s v="CE"/>
    <s v="Centralt værk"/>
    <n v="351100"/>
    <n v="350010"/>
    <x v="1239"/>
    <x v="0"/>
    <s v="fvv"/>
    <d v="2008-06-01T00:00:00"/>
    <m/>
    <n v="140.69999999999999"/>
    <n v="0"/>
    <n v="128"/>
    <x v="4094"/>
    <n v="588.92700000000002"/>
    <n v="588.92700000000002"/>
    <n v="0"/>
    <n v="0"/>
    <n v="1"/>
    <n v="0"/>
    <n v="0"/>
    <x v="0"/>
    <x v="0"/>
    <m/>
    <m/>
    <m/>
    <m/>
    <m/>
    <m/>
    <n v="656.86"/>
    <m/>
    <m/>
    <m/>
    <m/>
    <m/>
    <m/>
    <m/>
    <m/>
    <m/>
    <m/>
    <m/>
    <s v="725352,2"/>
    <s v="6179907,06"/>
    <n v="656.86"/>
    <n v="0"/>
    <n v="0"/>
  </r>
  <r>
    <n v="2161"/>
    <x v="1078"/>
    <s v=""/>
    <x v="2412"/>
    <n v="2018"/>
    <n v="27446469"/>
    <x v="558"/>
    <x v="1076"/>
    <x v="1049"/>
    <n v="6700"/>
    <s v="Esbjerg"/>
    <n v="561"/>
    <n v="126"/>
    <x v="284"/>
    <n v="1"/>
    <s v="CE"/>
    <s v="Centralt værk"/>
    <n v="351100"/>
    <n v="350010"/>
    <x v="1240"/>
    <x v="8"/>
    <s v="cev"/>
    <d v="1992-07-01T00:00:00"/>
    <m/>
    <n v="872.3"/>
    <n v="373.3"/>
    <n v="443.9"/>
    <x v="4095"/>
    <n v="2151.5263300000001"/>
    <n v="2115.8690999999999"/>
    <n v="4756.8049199999996"/>
    <n v="4339.2751200000002"/>
    <n v="9.5086171087411589E-2"/>
    <n v="0.90491382891258842"/>
    <n v="0"/>
    <x v="23"/>
    <x v="0"/>
    <m/>
    <n v="86.989342999999991"/>
    <m/>
    <m/>
    <m/>
    <n v="0.16776199999999999"/>
    <m/>
    <m/>
    <m/>
    <m/>
    <m/>
    <m/>
    <m/>
    <m/>
    <m/>
    <m/>
    <m/>
    <m/>
    <s v="465555,75"/>
    <s v="6145706,98"/>
    <n v="11313.560664999999"/>
    <n v="0"/>
    <n v="0"/>
  </r>
  <r>
    <n v="2161"/>
    <x v="1078"/>
    <s v=""/>
    <x v="2413"/>
    <n v="2018"/>
    <n v="27446469"/>
    <x v="558"/>
    <x v="1076"/>
    <x v="1049"/>
    <n v="6700"/>
    <s v="Esbjerg"/>
    <n v="561"/>
    <n v="126"/>
    <x v="284"/>
    <n v="1"/>
    <s v="CE"/>
    <s v="Centralt værk"/>
    <n v="351100"/>
    <n v="350010"/>
    <x v="17"/>
    <x v="5"/>
    <s v="cel"/>
    <d v="1992-07-01T00:00:00"/>
    <m/>
    <n v="1.04"/>
    <n v="0"/>
    <n v="0"/>
    <x v="608"/>
    <n v="0"/>
    <n v="0"/>
    <n v="0"/>
    <n v="0"/>
    <n v="0"/>
    <n v="1"/>
    <n v="0"/>
    <x v="0"/>
    <x v="0"/>
    <m/>
    <m/>
    <m/>
    <n v="8.9674999999999991E-2"/>
    <m/>
    <m/>
    <m/>
    <m/>
    <m/>
    <m/>
    <m/>
    <m/>
    <m/>
    <m/>
    <m/>
    <m/>
    <m/>
    <m/>
    <s v="465555,75"/>
    <s v="6145706,98"/>
    <n v="8.9674999999999991E-2"/>
    <n v="0"/>
    <n v="0"/>
  </r>
  <r>
    <n v="2161"/>
    <x v="1078"/>
    <s v=""/>
    <x v="2414"/>
    <n v="2018"/>
    <n v="27446469"/>
    <x v="558"/>
    <x v="1076"/>
    <x v="1049"/>
    <n v="6700"/>
    <s v="Esbjerg"/>
    <n v="561"/>
    <n v="126"/>
    <x v="284"/>
    <n v="1"/>
    <s v="CE"/>
    <s v="Centralt værk"/>
    <n v="351100"/>
    <n v="350010"/>
    <x v="57"/>
    <x v="2"/>
    <s v="fvv"/>
    <d v="1992-07-01T00:00:00"/>
    <m/>
    <n v="30"/>
    <n v="0"/>
    <n v="30"/>
    <x v="4096"/>
    <n v="61.887259999999998"/>
    <n v="61.887259999999998"/>
    <n v="0"/>
    <n v="0"/>
    <n v="1"/>
    <n v="0"/>
    <n v="0"/>
    <x v="0"/>
    <x v="0"/>
    <m/>
    <m/>
    <m/>
    <m/>
    <m/>
    <m/>
    <m/>
    <m/>
    <m/>
    <m/>
    <m/>
    <m/>
    <m/>
    <m/>
    <m/>
    <m/>
    <m/>
    <n v="61.887276"/>
    <s v="465555,75"/>
    <s v="6145706,98"/>
    <n v="0"/>
    <n v="0"/>
    <n v="61.887276"/>
  </r>
  <r>
    <n v="2163"/>
    <x v="1079"/>
    <s v=""/>
    <x v="2415"/>
    <n v="2018"/>
    <n v="33776039"/>
    <x v="559"/>
    <x v="1077"/>
    <x v="1050"/>
    <n v="6640"/>
    <s v="Lunderskov"/>
    <n v="621"/>
    <n v="81"/>
    <x v="20"/>
    <m/>
    <s v="ER"/>
    <s v="Erhvervsværk"/>
    <n v="101110"/>
    <n v="100010"/>
    <x v="1241"/>
    <x v="6"/>
    <s v="pvp"/>
    <d v="2012-01-01T00:00:00"/>
    <d v="2018-10-01T00:00:00"/>
    <n v="4"/>
    <n v="0"/>
    <n v="4"/>
    <x v="4097"/>
    <n v="11.7828"/>
    <n v="11.7828"/>
    <n v="0"/>
    <n v="0"/>
    <n v="1"/>
    <n v="0"/>
    <n v="0"/>
    <x v="0"/>
    <x v="0"/>
    <m/>
    <m/>
    <m/>
    <m/>
    <m/>
    <m/>
    <m/>
    <m/>
    <m/>
    <m/>
    <m/>
    <m/>
    <m/>
    <m/>
    <n v="11.7828"/>
    <m/>
    <m/>
    <m/>
    <s v="519798,45"/>
    <s v="6147923,76"/>
    <n v="0"/>
    <n v="11.7828"/>
    <n v="0"/>
  </r>
  <r>
    <n v="2163"/>
    <x v="1079"/>
    <s v=""/>
    <x v="2416"/>
    <n v="2018"/>
    <n v="33776039"/>
    <x v="559"/>
    <x v="1077"/>
    <x v="1050"/>
    <n v="6640"/>
    <s v="Lunderskov"/>
    <n v="621"/>
    <n v="81"/>
    <x v="20"/>
    <m/>
    <s v="ER"/>
    <s v="Erhvervsværk"/>
    <n v="101110"/>
    <n v="100010"/>
    <x v="1242"/>
    <x v="0"/>
    <s v="pvp"/>
    <d v="1900-09-01T00:00:00"/>
    <d v="2018-10-01T00:00:00"/>
    <n v="11.2"/>
    <n v="0"/>
    <n v="10"/>
    <x v="21"/>
    <n v="0"/>
    <n v="0"/>
    <n v="0"/>
    <n v="0"/>
    <n v="0"/>
    <n v="0"/>
    <n v="1"/>
    <x v="0"/>
    <x v="0"/>
    <m/>
    <m/>
    <m/>
    <m/>
    <m/>
    <m/>
    <m/>
    <m/>
    <m/>
    <m/>
    <m/>
    <n v="0"/>
    <m/>
    <m/>
    <m/>
    <m/>
    <m/>
    <m/>
    <s v="519798,45"/>
    <s v="6147923,76"/>
    <n v="0"/>
    <n v="0"/>
    <n v="0"/>
  </r>
  <r>
    <n v="2163"/>
    <x v="1080"/>
    <s v=""/>
    <x v="2417"/>
    <n v="2018"/>
    <n v="33776039"/>
    <x v="559"/>
    <x v="1078"/>
    <x v="1051"/>
    <n v="8723"/>
    <s v="Løsning"/>
    <n v="766"/>
    <n v="147"/>
    <x v="112"/>
    <n v="1"/>
    <s v="ER"/>
    <s v="Erhvervsværk"/>
    <n v="101110"/>
    <n v="100010"/>
    <x v="1243"/>
    <x v="0"/>
    <s v="pvp"/>
    <d v="1970-01-01T00:00:00"/>
    <m/>
    <n v="12.5"/>
    <n v="0"/>
    <n v="11"/>
    <x v="21"/>
    <n v="0"/>
    <n v="0"/>
    <n v="0"/>
    <n v="0"/>
    <n v="0"/>
    <n v="0"/>
    <n v="1"/>
    <x v="0"/>
    <x v="0"/>
    <m/>
    <m/>
    <m/>
    <n v="0"/>
    <m/>
    <n v="0"/>
    <m/>
    <m/>
    <m/>
    <m/>
    <m/>
    <m/>
    <m/>
    <n v="0"/>
    <m/>
    <m/>
    <m/>
    <m/>
    <s v="542079,54"/>
    <s v="6183982,61"/>
    <n v="0"/>
    <n v="0"/>
    <n v="0"/>
  </r>
  <r>
    <n v="2163"/>
    <x v="1080"/>
    <s v=""/>
    <x v="2418"/>
    <n v="2018"/>
    <n v="33776039"/>
    <x v="559"/>
    <x v="1078"/>
    <x v="1051"/>
    <n v="8723"/>
    <s v="Løsning"/>
    <n v="766"/>
    <n v="147"/>
    <x v="112"/>
    <n v="1"/>
    <s v="ER"/>
    <s v="Erhvervsværk"/>
    <n v="101110"/>
    <n v="100010"/>
    <x v="1244"/>
    <x v="0"/>
    <s v="pvp"/>
    <d v="1990-01-01T00:00:00"/>
    <m/>
    <n v="17.829999999999998"/>
    <n v="0"/>
    <n v="0"/>
    <x v="21"/>
    <n v="0"/>
    <n v="0"/>
    <n v="0"/>
    <n v="0"/>
    <n v="0"/>
    <n v="0"/>
    <n v="1"/>
    <x v="0"/>
    <x v="0"/>
    <m/>
    <m/>
    <m/>
    <m/>
    <m/>
    <n v="0"/>
    <n v="0"/>
    <m/>
    <m/>
    <m/>
    <m/>
    <m/>
    <m/>
    <m/>
    <m/>
    <m/>
    <m/>
    <m/>
    <s v="542079,54"/>
    <s v="6183982,61"/>
    <n v="0"/>
    <n v="0"/>
    <n v="0"/>
  </r>
  <r>
    <n v="2163"/>
    <x v="1080"/>
    <s v=""/>
    <x v="2419"/>
    <n v="2018"/>
    <n v="33776039"/>
    <x v="559"/>
    <x v="1078"/>
    <x v="1051"/>
    <n v="8723"/>
    <s v="Løsning"/>
    <n v="766"/>
    <n v="147"/>
    <x v="112"/>
    <n v="1"/>
    <s v="ER"/>
    <s v="Erhvervsværk"/>
    <n v="101110"/>
    <n v="100010"/>
    <x v="1245"/>
    <x v="0"/>
    <s v="pvp"/>
    <d v="1980-01-01T00:00:00"/>
    <m/>
    <n v="7.26"/>
    <n v="0"/>
    <n v="0"/>
    <x v="21"/>
    <n v="0"/>
    <n v="0"/>
    <n v="0"/>
    <n v="0"/>
    <n v="0"/>
    <n v="0"/>
    <n v="1"/>
    <x v="0"/>
    <x v="0"/>
    <m/>
    <m/>
    <m/>
    <m/>
    <m/>
    <n v="0"/>
    <n v="0"/>
    <m/>
    <m/>
    <m/>
    <m/>
    <m/>
    <m/>
    <m/>
    <m/>
    <m/>
    <m/>
    <m/>
    <s v="542079,54"/>
    <s v="6183982,61"/>
    <n v="0"/>
    <n v="0"/>
    <n v="0"/>
  </r>
  <r>
    <n v="2163"/>
    <x v="1080"/>
    <s v=""/>
    <x v="2420"/>
    <n v="2018"/>
    <n v="33776039"/>
    <x v="559"/>
    <x v="1078"/>
    <x v="1051"/>
    <n v="8723"/>
    <s v="Løsning"/>
    <n v="766"/>
    <n v="147"/>
    <x v="112"/>
    <n v="1"/>
    <s v="ER"/>
    <s v="Erhvervsværk"/>
    <n v="101110"/>
    <n v="100010"/>
    <x v="800"/>
    <x v="6"/>
    <s v="pvp"/>
    <d v="1970-01-01T00:00:00"/>
    <m/>
    <n v="48"/>
    <n v="0"/>
    <n v="40"/>
    <x v="4098"/>
    <n v="21.232800000000001"/>
    <n v="21.232800000000001"/>
    <n v="0"/>
    <n v="0"/>
    <n v="1"/>
    <n v="0"/>
    <n v="0"/>
    <x v="0"/>
    <x v="0"/>
    <m/>
    <m/>
    <m/>
    <m/>
    <m/>
    <m/>
    <m/>
    <m/>
    <m/>
    <m/>
    <m/>
    <m/>
    <m/>
    <m/>
    <n v="21.232800000000001"/>
    <m/>
    <m/>
    <m/>
    <s v="542079,54"/>
    <s v="6183982,61"/>
    <n v="0"/>
    <n v="21.232800000000001"/>
    <n v="0"/>
  </r>
  <r>
    <n v="2167"/>
    <x v="1081"/>
    <s v=""/>
    <x v="2421"/>
    <n v="2018"/>
    <n v="33912773"/>
    <x v="560"/>
    <x v="1079"/>
    <x v="1052"/>
    <n v="2670"/>
    <s v="Greve"/>
    <n v="253"/>
    <n v="2"/>
    <x v="5"/>
    <m/>
    <s v="FJ"/>
    <s v="Fjernvarmeværk"/>
    <n v="353000"/>
    <n v="350030"/>
    <x v="13"/>
    <x v="0"/>
    <s v="fvv"/>
    <d v="1980-01-01T00:00:00"/>
    <m/>
    <n v="4.4000000000000004"/>
    <n v="0"/>
    <n v="3.67"/>
    <x v="4099"/>
    <n v="6.1400000000000003E-2"/>
    <n v="6.1400000000000003E-2"/>
    <n v="0"/>
    <n v="0"/>
    <n v="1"/>
    <n v="0"/>
    <n v="0"/>
    <x v="0"/>
    <x v="0"/>
    <m/>
    <m/>
    <m/>
    <m/>
    <m/>
    <m/>
    <n v="7.5200400000000001E-2"/>
    <m/>
    <m/>
    <m/>
    <m/>
    <m/>
    <m/>
    <m/>
    <m/>
    <m/>
    <m/>
    <m/>
    <s v="706364,42"/>
    <s v="6165144,21"/>
    <n v="7.5200400000000001E-2"/>
    <n v="0"/>
    <n v="0"/>
  </r>
  <r>
    <n v="2167"/>
    <x v="1081"/>
    <s v=""/>
    <x v="2422"/>
    <n v="2018"/>
    <n v="33912773"/>
    <x v="560"/>
    <x v="1079"/>
    <x v="1052"/>
    <n v="2670"/>
    <s v="Greve"/>
    <n v="253"/>
    <n v="2"/>
    <x v="5"/>
    <m/>
    <s v="FJ"/>
    <s v="Fjernvarmeværk"/>
    <n v="353000"/>
    <n v="350030"/>
    <x v="16"/>
    <x v="0"/>
    <s v="fvv"/>
    <d v="1980-01-01T00:00:00"/>
    <m/>
    <n v="6.45"/>
    <n v="0"/>
    <n v="5.83"/>
    <x v="4100"/>
    <n v="0.28499999999999998"/>
    <n v="0.28499999999999998"/>
    <n v="0"/>
    <n v="0"/>
    <n v="1"/>
    <n v="0"/>
    <n v="0"/>
    <x v="0"/>
    <x v="0"/>
    <m/>
    <m/>
    <m/>
    <m/>
    <m/>
    <m/>
    <n v="0.349074"/>
    <m/>
    <m/>
    <m/>
    <m/>
    <m/>
    <m/>
    <m/>
    <m/>
    <m/>
    <m/>
    <m/>
    <s v="706364,42"/>
    <s v="6165144,21"/>
    <n v="0.349074"/>
    <n v="0"/>
    <n v="0"/>
  </r>
  <r>
    <n v="2167"/>
    <x v="1081"/>
    <s v=""/>
    <x v="2423"/>
    <n v="2018"/>
    <n v="33912773"/>
    <x v="560"/>
    <x v="1079"/>
    <x v="1052"/>
    <n v="2670"/>
    <s v="Greve"/>
    <n v="253"/>
    <n v="2"/>
    <x v="5"/>
    <m/>
    <s v="FJ"/>
    <s v="Fjernvarmeværk"/>
    <n v="353000"/>
    <n v="350030"/>
    <x v="76"/>
    <x v="0"/>
    <s v="fvv"/>
    <d v="1985-06-01T00:00:00"/>
    <m/>
    <n v="8.4"/>
    <n v="0"/>
    <n v="7.32"/>
    <x v="4101"/>
    <n v="1.528"/>
    <n v="1.528"/>
    <n v="0"/>
    <n v="0"/>
    <n v="1"/>
    <n v="0"/>
    <n v="0"/>
    <x v="0"/>
    <x v="0"/>
    <m/>
    <m/>
    <m/>
    <m/>
    <m/>
    <m/>
    <n v="1.8716148000000001"/>
    <m/>
    <m/>
    <m/>
    <m/>
    <m/>
    <m/>
    <m/>
    <m/>
    <m/>
    <m/>
    <m/>
    <s v="706364,42"/>
    <s v="6165144,21"/>
    <n v="1.8716148000000001"/>
    <n v="0"/>
    <n v="0"/>
  </r>
  <r>
    <n v="2167"/>
    <x v="1082"/>
    <s v=""/>
    <x v="2424"/>
    <n v="2018"/>
    <n v="33912773"/>
    <x v="560"/>
    <x v="1080"/>
    <x v="1053"/>
    <n v="2670"/>
    <s v="Greve"/>
    <n v="253"/>
    <n v="2"/>
    <x v="5"/>
    <n v="1"/>
    <s v="FJ"/>
    <s v="Fjernvarmeværk"/>
    <n v="353000"/>
    <n v="350030"/>
    <x v="13"/>
    <x v="0"/>
    <s v="fvv"/>
    <d v="1972-01-01T00:00:00"/>
    <m/>
    <n v="10.109"/>
    <n v="0"/>
    <n v="9.3000000000000007"/>
    <x v="4102"/>
    <n v="0.1182"/>
    <n v="0.1182"/>
    <n v="0"/>
    <n v="0"/>
    <n v="1"/>
    <n v="0"/>
    <n v="0"/>
    <x v="0"/>
    <x v="0"/>
    <m/>
    <m/>
    <m/>
    <n v="0.1280559"/>
    <m/>
    <n v="5.0600000000000005E-4"/>
    <m/>
    <m/>
    <m/>
    <m/>
    <m/>
    <m/>
    <m/>
    <m/>
    <m/>
    <m/>
    <m/>
    <m/>
    <s v="709593,59"/>
    <s v="6166308,55"/>
    <n v="0.12856190000000001"/>
    <n v="0"/>
    <n v="0"/>
  </r>
  <r>
    <n v="2167"/>
    <x v="1082"/>
    <s v=""/>
    <x v="2425"/>
    <n v="2018"/>
    <n v="33912773"/>
    <x v="560"/>
    <x v="1080"/>
    <x v="1053"/>
    <n v="2670"/>
    <s v="Greve"/>
    <n v="253"/>
    <n v="2"/>
    <x v="5"/>
    <n v="1"/>
    <s v="FJ"/>
    <s v="Fjernvarmeværk"/>
    <n v="353000"/>
    <n v="350030"/>
    <x v="76"/>
    <x v="0"/>
    <s v="fvv"/>
    <d v="1974-01-01T00:00:00"/>
    <m/>
    <n v="6.3369999999999997"/>
    <n v="0"/>
    <n v="5.83"/>
    <x v="4103"/>
    <n v="0.10680000000000001"/>
    <n v="0.10680000000000001"/>
    <n v="0"/>
    <n v="0"/>
    <n v="1"/>
    <n v="0"/>
    <n v="0"/>
    <x v="0"/>
    <x v="0"/>
    <m/>
    <m/>
    <m/>
    <n v="0.1194471"/>
    <m/>
    <n v="5.0600000000000005E-4"/>
    <m/>
    <m/>
    <m/>
    <m/>
    <m/>
    <m/>
    <m/>
    <m/>
    <m/>
    <m/>
    <m/>
    <m/>
    <s v="709593,59"/>
    <s v="6166308,55"/>
    <n v="0.11995310000000001"/>
    <n v="0"/>
    <n v="0"/>
  </r>
  <r>
    <n v="2167"/>
    <x v="1082"/>
    <s v=""/>
    <x v="2426"/>
    <n v="2018"/>
    <n v="33912773"/>
    <x v="560"/>
    <x v="1080"/>
    <x v="1053"/>
    <n v="2670"/>
    <s v="Greve"/>
    <n v="253"/>
    <n v="2"/>
    <x v="5"/>
    <n v="1"/>
    <s v="FJ"/>
    <s v="Fjernvarmeværk"/>
    <n v="353000"/>
    <n v="350030"/>
    <x v="4"/>
    <x v="0"/>
    <s v="fvv"/>
    <d v="1976-01-01T00:00:00"/>
    <m/>
    <n v="20.216999999999999"/>
    <n v="0"/>
    <n v="18.600000000000001"/>
    <x v="4104"/>
    <n v="1.302"/>
    <n v="1.302"/>
    <n v="0"/>
    <n v="0"/>
    <n v="1"/>
    <n v="0"/>
    <n v="0"/>
    <x v="0"/>
    <x v="0"/>
    <m/>
    <m/>
    <m/>
    <n v="1.4046692000000001"/>
    <m/>
    <n v="5.0600000000000005E-4"/>
    <m/>
    <m/>
    <m/>
    <m/>
    <m/>
    <m/>
    <m/>
    <m/>
    <m/>
    <m/>
    <m/>
    <m/>
    <s v="709593,59"/>
    <s v="6166308,55"/>
    <n v="1.4051752"/>
    <n v="0"/>
    <n v="0"/>
  </r>
  <r>
    <n v="2169"/>
    <x v="1083"/>
    <s v=""/>
    <x v="2427"/>
    <n v="2018"/>
    <n v="31624312"/>
    <x v="561"/>
    <x v="1081"/>
    <x v="1054"/>
    <n v="8970"/>
    <s v="Havndal"/>
    <n v="730"/>
    <m/>
    <x v="18"/>
    <m/>
    <s v="ER"/>
    <s v="Erhvervsværk"/>
    <n v="161000"/>
    <n v="160000"/>
    <x v="1246"/>
    <x v="1"/>
    <s v="pev"/>
    <d v="2012-12-01T00:00:00"/>
    <m/>
    <n v="2.6888890000000001"/>
    <n v="0.82"/>
    <n v="1.6"/>
    <x v="21"/>
    <n v="0"/>
    <n v="0"/>
    <n v="0"/>
    <n v="0"/>
    <n v="0"/>
    <n v="0"/>
    <n v="1"/>
    <x v="0"/>
    <x v="0"/>
    <m/>
    <m/>
    <m/>
    <m/>
    <m/>
    <m/>
    <m/>
    <m/>
    <n v="0"/>
    <m/>
    <m/>
    <m/>
    <m/>
    <m/>
    <m/>
    <m/>
    <m/>
    <m/>
    <s v="578660,71"/>
    <s v="6280134,57"/>
    <n v="0"/>
    <n v="0"/>
    <n v="0"/>
  </r>
  <r>
    <n v="2170"/>
    <x v="1084"/>
    <s v=""/>
    <x v="2428"/>
    <n v="2018"/>
    <n v="33056982"/>
    <x v="562"/>
    <x v="1082"/>
    <x v="1055"/>
    <n v="2760"/>
    <s v="Måløv"/>
    <n v="151"/>
    <m/>
    <x v="18"/>
    <m/>
    <s v="LO"/>
    <s v="Lokalt værk"/>
    <n v="370000"/>
    <n v="370000"/>
    <x v="948"/>
    <x v="1"/>
    <s v="pev"/>
    <d v="2013-01-01T00:00:00"/>
    <m/>
    <n v="0.3"/>
    <n v="0.1"/>
    <n v="0.1"/>
    <x v="4105"/>
    <n v="0.73116000000000003"/>
    <n v="0"/>
    <n v="1.1214"/>
    <n v="0.28908"/>
    <n v="0"/>
    <n v="0.91670448890760259"/>
    <n v="8.3295511092397412E-2"/>
    <x v="0"/>
    <x v="0"/>
    <m/>
    <m/>
    <m/>
    <m/>
    <m/>
    <m/>
    <m/>
    <m/>
    <n v="4.3889520000000006"/>
    <m/>
    <m/>
    <m/>
    <m/>
    <m/>
    <m/>
    <m/>
    <m/>
    <m/>
    <s v="708241"/>
    <s v="6184171"/>
    <n v="0"/>
    <n v="4.3889520000000006"/>
    <n v="0"/>
  </r>
  <r>
    <n v="2171"/>
    <x v="1085"/>
    <s v=""/>
    <x v="2429"/>
    <n v="2018"/>
    <n v="32478085"/>
    <x v="563"/>
    <x v="1083"/>
    <x v="1056"/>
    <n v="3520"/>
    <s v="Farum"/>
    <n v="190"/>
    <m/>
    <x v="18"/>
    <m/>
    <s v="LO"/>
    <s v="Lokalt værk"/>
    <n v="370000"/>
    <n v="370000"/>
    <x v="1247"/>
    <x v="1"/>
    <s v="pev"/>
    <d v="2014-12-19T00:00:00"/>
    <m/>
    <n v="0.17499999999999999"/>
    <n v="6.3E-2"/>
    <n v="0.09"/>
    <x v="4106"/>
    <n v="2.7795960000000002"/>
    <n v="0"/>
    <n v="1.296"/>
    <n v="1.2841199999999999"/>
    <n v="0"/>
    <n v="0.77519336584930298"/>
    <n v="0.22480663415069702"/>
    <x v="0"/>
    <x v="0"/>
    <m/>
    <m/>
    <m/>
    <m/>
    <m/>
    <m/>
    <m/>
    <m/>
    <n v="6.1821929999999998"/>
    <m/>
    <m/>
    <m/>
    <m/>
    <m/>
    <m/>
    <m/>
    <m/>
    <m/>
    <s v="713424,32"/>
    <s v="6190528,43"/>
    <n v="0"/>
    <n v="6.1821929999999998"/>
    <n v="0"/>
  </r>
  <r>
    <n v="2172"/>
    <x v="1086"/>
    <s v=""/>
    <x v="2430"/>
    <n v="2018"/>
    <n v="18496607"/>
    <x v="564"/>
    <x v="1084"/>
    <x v="1057"/>
    <n v="9520"/>
    <s v="Skørping"/>
    <n v="840"/>
    <n v="318"/>
    <x v="331"/>
    <m/>
    <s v="DC"/>
    <s v="Decentralt værk"/>
    <n v="351100"/>
    <n v="350010"/>
    <x v="14"/>
    <x v="1"/>
    <s v="kvt"/>
    <d v="1995-01-01T00:00:00"/>
    <m/>
    <n v="1.85"/>
    <n v="0.74"/>
    <n v="1"/>
    <x v="4107"/>
    <n v="0.35208"/>
    <n v="0.33444000000000002"/>
    <n v="0.23508000000000001"/>
    <n v="0.23508000000000001"/>
    <n v="0.28045262415333705"/>
    <n v="0.71954737584666295"/>
    <n v="0"/>
    <x v="0"/>
    <x v="0"/>
    <m/>
    <m/>
    <m/>
    <m/>
    <m/>
    <m/>
    <n v="0.62769960000000002"/>
    <m/>
    <m/>
    <m/>
    <m/>
    <m/>
    <m/>
    <m/>
    <m/>
    <m/>
    <m/>
    <m/>
    <s v="551751,31"/>
    <s v="6299357,07"/>
    <n v="0.62769960000000002"/>
    <n v="0"/>
    <n v="0"/>
  </r>
  <r>
    <n v="2172"/>
    <x v="1086"/>
    <s v=""/>
    <x v="2431"/>
    <n v="2018"/>
    <n v="18496607"/>
    <x v="564"/>
    <x v="1084"/>
    <x v="1057"/>
    <n v="9520"/>
    <s v="Skørping"/>
    <n v="840"/>
    <n v="318"/>
    <x v="331"/>
    <m/>
    <s v="DC"/>
    <s v="Decentralt værk"/>
    <n v="351100"/>
    <n v="350010"/>
    <x v="15"/>
    <x v="1"/>
    <s v="kvt"/>
    <d v="1995-01-01T00:00:00"/>
    <m/>
    <n v="1.89"/>
    <n v="0.74"/>
    <n v="1"/>
    <x v="4107"/>
    <n v="0.3528"/>
    <n v="0.33516000000000001"/>
    <n v="0.22824"/>
    <n v="0.22824"/>
    <n v="0.28102614690211686"/>
    <n v="0.71897385309788309"/>
    <n v="0"/>
    <x v="0"/>
    <x v="0"/>
    <m/>
    <m/>
    <m/>
    <m/>
    <m/>
    <m/>
    <n v="0.62769960000000002"/>
    <m/>
    <m/>
    <m/>
    <m/>
    <m/>
    <m/>
    <m/>
    <m/>
    <m/>
    <m/>
    <m/>
    <s v="551751,31"/>
    <s v="6299357,07"/>
    <n v="0.62769960000000002"/>
    <n v="0"/>
    <n v="0"/>
  </r>
  <r>
    <n v="2172"/>
    <x v="1086"/>
    <s v=""/>
    <x v="2432"/>
    <n v="2018"/>
    <n v="18496607"/>
    <x v="564"/>
    <x v="1084"/>
    <x v="1057"/>
    <n v="9520"/>
    <s v="Skørping"/>
    <n v="840"/>
    <n v="318"/>
    <x v="331"/>
    <m/>
    <s v="DC"/>
    <s v="Decentralt værk"/>
    <n v="351100"/>
    <n v="350010"/>
    <x v="56"/>
    <x v="0"/>
    <s v="fvv"/>
    <d v="1995-01-01T00:00:00"/>
    <m/>
    <n v="2.17"/>
    <n v="0"/>
    <n v="2"/>
    <x v="4108"/>
    <n v="11.8872"/>
    <n v="11.293200000000001"/>
    <n v="0"/>
    <n v="0"/>
    <n v="1"/>
    <n v="0"/>
    <n v="0"/>
    <x v="0"/>
    <x v="0"/>
    <m/>
    <m/>
    <m/>
    <m/>
    <m/>
    <m/>
    <n v="12.8803752"/>
    <m/>
    <m/>
    <m/>
    <m/>
    <m/>
    <m/>
    <m/>
    <m/>
    <m/>
    <m/>
    <m/>
    <s v="551751,31"/>
    <s v="6299357,07"/>
    <n v="12.8803752"/>
    <n v="0"/>
    <n v="0"/>
  </r>
  <r>
    <n v="2172"/>
    <x v="1087"/>
    <s v=""/>
    <x v="2433"/>
    <n v="2018"/>
    <n v="18496607"/>
    <x v="564"/>
    <x v="1085"/>
    <x v="1058"/>
    <n v="9520"/>
    <s v="Skørping"/>
    <n v="840"/>
    <n v="318"/>
    <x v="331"/>
    <m/>
    <s v="FJ"/>
    <s v="Fjernvarmeværk"/>
    <n v="353000"/>
    <n v="350030"/>
    <x v="1248"/>
    <x v="0"/>
    <s v="fvv"/>
    <d v="2008-03-16T00:00:00"/>
    <m/>
    <n v="6.4"/>
    <n v="0"/>
    <n v="6.4"/>
    <x v="4109"/>
    <n v="3.5316000000000001"/>
    <n v="3.3552"/>
    <n v="0"/>
    <n v="0"/>
    <n v="1"/>
    <n v="0"/>
    <n v="0"/>
    <x v="0"/>
    <x v="0"/>
    <m/>
    <m/>
    <m/>
    <n v="3.6587399999999999"/>
    <m/>
    <m/>
    <m/>
    <m/>
    <m/>
    <m/>
    <m/>
    <m/>
    <m/>
    <m/>
    <m/>
    <m/>
    <m/>
    <m/>
    <s v="554337"/>
    <s v="6302051"/>
    <n v="3.6587399999999999"/>
    <n v="0"/>
    <n v="0"/>
  </r>
  <r>
    <n v="2172"/>
    <x v="1087"/>
    <s v=""/>
    <x v="2434"/>
    <n v="2018"/>
    <n v="18496607"/>
    <x v="564"/>
    <x v="1085"/>
    <x v="1058"/>
    <n v="9520"/>
    <s v="Skørping"/>
    <n v="840"/>
    <n v="318"/>
    <x v="331"/>
    <m/>
    <s v="FJ"/>
    <s v="Fjernvarmeværk"/>
    <n v="353000"/>
    <n v="350030"/>
    <x v="1249"/>
    <x v="0"/>
    <s v="fvv"/>
    <d v="2008-03-16T00:00:00"/>
    <m/>
    <n v="8.5"/>
    <n v="0"/>
    <n v="8.5"/>
    <x v="4110"/>
    <n v="124.48439999999999"/>
    <n v="118.26"/>
    <n v="0"/>
    <n v="0"/>
    <n v="1"/>
    <n v="0"/>
    <n v="0"/>
    <x v="0"/>
    <x v="0"/>
    <m/>
    <m/>
    <m/>
    <m/>
    <m/>
    <m/>
    <m/>
    <m/>
    <m/>
    <m/>
    <n v="122.8896"/>
    <m/>
    <m/>
    <m/>
    <m/>
    <m/>
    <m/>
    <m/>
    <s v="554337"/>
    <s v="6302051"/>
    <n v="0"/>
    <n v="122.8896"/>
    <n v="0"/>
  </r>
  <r>
    <n v="2172"/>
    <x v="1087"/>
    <s v=""/>
    <x v="2435"/>
    <n v="2018"/>
    <n v="18496607"/>
    <x v="564"/>
    <x v="1085"/>
    <x v="1058"/>
    <n v="9520"/>
    <s v="Skørping"/>
    <n v="840"/>
    <n v="318"/>
    <x v="331"/>
    <m/>
    <s v="FJ"/>
    <s v="Fjernvarmeværk"/>
    <n v="353000"/>
    <n v="350030"/>
    <x v="1250"/>
    <x v="3"/>
    <s v="fvv"/>
    <d v="2012-05-01T00:00:00"/>
    <m/>
    <n v="1.4"/>
    <n v="0"/>
    <n v="1.4"/>
    <x v="4111"/>
    <n v="3.3660000000000001"/>
    <n v="3.1968000000000001"/>
    <n v="0"/>
    <n v="0"/>
    <n v="1"/>
    <n v="0"/>
    <n v="0"/>
    <x v="0"/>
    <x v="0"/>
    <m/>
    <m/>
    <m/>
    <m/>
    <m/>
    <m/>
    <m/>
    <m/>
    <m/>
    <m/>
    <m/>
    <m/>
    <m/>
    <m/>
    <m/>
    <n v="3.3660000000000001"/>
    <m/>
    <m/>
    <s v="554337"/>
    <s v="6302051"/>
    <n v="0"/>
    <n v="3.3660000000000001"/>
    <n v="0"/>
  </r>
  <r>
    <n v="2172"/>
    <x v="1087"/>
    <s v=""/>
    <x v="2436"/>
    <n v="2018"/>
    <n v="18496607"/>
    <x v="564"/>
    <x v="1085"/>
    <x v="1058"/>
    <n v="9520"/>
    <s v="Skørping"/>
    <n v="840"/>
    <n v="318"/>
    <x v="331"/>
    <m/>
    <s v="FJ"/>
    <s v="Fjernvarmeværk"/>
    <n v="353000"/>
    <n v="350030"/>
    <x v="1251"/>
    <x v="3"/>
    <s v="fvv"/>
    <d v="2015-09-01T00:00:00"/>
    <m/>
    <n v="3.7"/>
    <n v="0"/>
    <n v="3.7"/>
    <x v="4112"/>
    <n v="8.6544000000000008"/>
    <n v="8.2224000000000004"/>
    <n v="0"/>
    <n v="0"/>
    <n v="1"/>
    <n v="0"/>
    <n v="0"/>
    <x v="0"/>
    <x v="0"/>
    <m/>
    <m/>
    <m/>
    <m/>
    <m/>
    <m/>
    <m/>
    <m/>
    <m/>
    <m/>
    <m/>
    <m/>
    <m/>
    <m/>
    <m/>
    <n v="8.654399999999999"/>
    <m/>
    <m/>
    <s v="554337"/>
    <s v="6302051"/>
    <n v="0"/>
    <n v="8.654399999999999"/>
    <n v="0"/>
  </r>
  <r>
    <n v="2176"/>
    <x v="1088"/>
    <s v=""/>
    <x v="2437"/>
    <n v="2018"/>
    <n v="15762888"/>
    <x v="705"/>
    <x v="1086"/>
    <x v="1059"/>
    <n v="8220"/>
    <s v="Brabrand"/>
    <n v="751"/>
    <m/>
    <x v="18"/>
    <m/>
    <s v="ER"/>
    <s v="Erhvervsværk"/>
    <n v="13000"/>
    <n v="10000"/>
    <x v="1252"/>
    <x v="1"/>
    <s v="pev"/>
    <d v="2003-12-15T00:00:00"/>
    <m/>
    <n v="3.7"/>
    <n v="1.41"/>
    <n v="1.51"/>
    <x v="393"/>
    <n v="5.7599999999999998E-2"/>
    <n v="0"/>
    <n v="5.2200000000000003E-2"/>
    <n v="5.2200000000000003E-2"/>
    <n v="0"/>
    <n v="0.78609625668449201"/>
    <n v="0.21390374331550799"/>
    <x v="0"/>
    <x v="0"/>
    <m/>
    <m/>
    <m/>
    <m/>
    <m/>
    <m/>
    <n v="0.13463999999999998"/>
    <m/>
    <m/>
    <m/>
    <m/>
    <m/>
    <m/>
    <m/>
    <m/>
    <m/>
    <m/>
    <m/>
    <s v="565760"/>
    <s v="6222920"/>
    <n v="0.13463999999999998"/>
    <n v="0"/>
    <n v="0"/>
  </r>
  <r>
    <n v="2184"/>
    <x v="1089"/>
    <s v=""/>
    <x v="2438"/>
    <n v="2018"/>
    <n v="35523294"/>
    <x v="566"/>
    <x v="1087"/>
    <x v="873"/>
    <n v="2300"/>
    <s v="København S"/>
    <n v="101"/>
    <n v="2"/>
    <x v="5"/>
    <n v="1"/>
    <s v="CE"/>
    <s v="Centralt værk"/>
    <n v="351100"/>
    <n v="350010"/>
    <x v="1253"/>
    <x v="8"/>
    <s v="cev"/>
    <d v="1971-01-01T00:00:00"/>
    <m/>
    <n v="362"/>
    <n v="64"/>
    <n v="251"/>
    <x v="4113"/>
    <n v="3526.3488200000002"/>
    <n v="3526.3488200000002"/>
    <n v="355.80959999999999"/>
    <n v="246.019104"/>
    <n v="0.42968655188962634"/>
    <n v="0.57031344811037366"/>
    <n v="0"/>
    <x v="0"/>
    <x v="0"/>
    <m/>
    <n v="24.393244960000001"/>
    <m/>
    <n v="17.69090465"/>
    <m/>
    <m/>
    <m/>
    <m/>
    <m/>
    <m/>
    <m/>
    <m/>
    <n v="4061.3126224000002"/>
    <m/>
    <m/>
    <m/>
    <m/>
    <m/>
    <s v="727935,24"/>
    <s v="6176937,63"/>
    <n v="42.084149609999997"/>
    <n v="4061.3126224000002"/>
    <n v="0"/>
  </r>
  <r>
    <n v="2184"/>
    <x v="1089"/>
    <s v=""/>
    <x v="2439"/>
    <n v="2018"/>
    <n v="35523294"/>
    <x v="566"/>
    <x v="1087"/>
    <x v="873"/>
    <n v="2300"/>
    <s v="København S"/>
    <n v="101"/>
    <n v="2"/>
    <x v="5"/>
    <n v="1"/>
    <s v="CE"/>
    <s v="Centralt værk"/>
    <n v="351100"/>
    <n v="350010"/>
    <x v="1254"/>
    <x v="8"/>
    <s v="cev"/>
    <d v="1989-01-01T00:00:00"/>
    <m/>
    <n v="595"/>
    <n v="250"/>
    <n v="332"/>
    <x v="4114"/>
    <n v="2843.18"/>
    <n v="2843.18"/>
    <n v="4073.1696000000002"/>
    <n v="3811.0140000000001"/>
    <n v="0.12781051896968465"/>
    <n v="0.87218948103031535"/>
    <n v="0"/>
    <x v="24"/>
    <x v="0"/>
    <m/>
    <n v="38.755676119999997"/>
    <m/>
    <m/>
    <m/>
    <m/>
    <m/>
    <m/>
    <m/>
    <m/>
    <m/>
    <m/>
    <m/>
    <m/>
    <m/>
    <m/>
    <m/>
    <m/>
    <s v="727935,24"/>
    <s v="6176937,63"/>
    <n v="11122.636943029598"/>
    <n v="0"/>
    <n v="0"/>
  </r>
  <r>
    <n v="2185"/>
    <x v="1090"/>
    <s v=""/>
    <x v="2441"/>
    <n v="2018"/>
    <n v="35520104"/>
    <x v="567"/>
    <x v="1088"/>
    <x v="1060"/>
    <n v="8700"/>
    <s v="Horsens"/>
    <n v="615"/>
    <n v="148"/>
    <x v="73"/>
    <n v="1"/>
    <s v="DC"/>
    <s v="Decentralt værk"/>
    <n v="351100"/>
    <n v="350010"/>
    <x v="1256"/>
    <x v="9"/>
    <s v="kvt"/>
    <d v="1992-01-01T00:00:00"/>
    <m/>
    <n v="60"/>
    <n v="26"/>
    <n v="27"/>
    <x v="4115"/>
    <n v="39.031199999999998"/>
    <n v="39.031199999999998"/>
    <n v="34.336799999999997"/>
    <n v="34.336799999999997"/>
    <n v="0.23115928192145085"/>
    <n v="0.76884071807854915"/>
    <n v="0"/>
    <x v="0"/>
    <x v="0"/>
    <m/>
    <m/>
    <m/>
    <m/>
    <m/>
    <m/>
    <n v="84.424903200000003"/>
    <m/>
    <m/>
    <m/>
    <m/>
    <m/>
    <m/>
    <m/>
    <m/>
    <m/>
    <m/>
    <m/>
    <s v="553640,94"/>
    <s v="6189954,74"/>
    <n v="84.424903200000003"/>
    <n v="0"/>
    <n v="0"/>
  </r>
  <r>
    <n v="2185"/>
    <x v="1090"/>
    <s v=""/>
    <x v="2442"/>
    <n v="2018"/>
    <n v="35520104"/>
    <x v="567"/>
    <x v="1088"/>
    <x v="1060"/>
    <n v="8700"/>
    <s v="Horsens"/>
    <n v="615"/>
    <n v="148"/>
    <x v="73"/>
    <n v="1"/>
    <s v="DC"/>
    <s v="Decentralt værk"/>
    <n v="351100"/>
    <n v="350010"/>
    <x v="1257"/>
    <x v="9"/>
    <s v="kvt"/>
    <d v="1992-01-01T00:00:00"/>
    <m/>
    <n v="40"/>
    <n v="7"/>
    <n v="33"/>
    <x v="4116"/>
    <n v="646.1028"/>
    <n v="618.51599999999996"/>
    <n v="166.05359999999999"/>
    <n v="139.74119999999999"/>
    <n v="0.32405657488681266"/>
    <n v="0.67594342511318728"/>
    <n v="0"/>
    <x v="0"/>
    <x v="0"/>
    <m/>
    <m/>
    <m/>
    <m/>
    <m/>
    <n v="0.51175000000000004"/>
    <m/>
    <n v="978.27589999999998"/>
    <m/>
    <m/>
    <m/>
    <n v="18.110499999999998"/>
    <m/>
    <m/>
    <m/>
    <m/>
    <m/>
    <m/>
    <s v="553640,94"/>
    <s v="6189954,74"/>
    <n v="440.735905"/>
    <n v="556.16224499999998"/>
    <n v="0"/>
  </r>
  <r>
    <n v="2185"/>
    <x v="1091"/>
    <s v=""/>
    <x v="2443"/>
    <n v="2018"/>
    <n v="35520104"/>
    <x v="567"/>
    <x v="1089"/>
    <x v="1060"/>
    <n v="8700"/>
    <s v="Horsens"/>
    <n v="615"/>
    <n v="148"/>
    <x v="73"/>
    <m/>
    <s v="FJ"/>
    <s v="Fjernvarmeværk"/>
    <n v="353000"/>
    <n v="350030"/>
    <x v="331"/>
    <x v="0"/>
    <s v="fvv"/>
    <d v="2017-11-16T00:00:00"/>
    <m/>
    <n v="30"/>
    <n v="0"/>
    <n v="30"/>
    <x v="4117"/>
    <n v="457.30439999999999"/>
    <n v="457.30439999999999"/>
    <n v="0"/>
    <n v="0"/>
    <n v="1"/>
    <n v="0"/>
    <n v="0"/>
    <x v="0"/>
    <x v="0"/>
    <m/>
    <m/>
    <m/>
    <m/>
    <m/>
    <m/>
    <m/>
    <m/>
    <m/>
    <m/>
    <n v="420.37859999999995"/>
    <m/>
    <m/>
    <m/>
    <m/>
    <m/>
    <m/>
    <m/>
    <s v="553640,94"/>
    <s v="6189954,74"/>
    <n v="0"/>
    <n v="420.37859999999995"/>
    <n v="0"/>
  </r>
  <r>
    <n v="2210"/>
    <x v="1092"/>
    <s v=""/>
    <x v="2444"/>
    <n v="2018"/>
    <n v="33910134"/>
    <x v="568"/>
    <x v="1090"/>
    <x v="1061"/>
    <n v="8560"/>
    <s v="Kolind"/>
    <n v="706"/>
    <n v="211"/>
    <x v="332"/>
    <m/>
    <s v="FJ"/>
    <s v="Fjernvarmeværk"/>
    <n v="353000"/>
    <n v="350030"/>
    <x v="184"/>
    <x v="0"/>
    <s v="fvv"/>
    <d v="2010-12-23T00:00:00"/>
    <m/>
    <n v="5"/>
    <n v="0"/>
    <n v="5"/>
    <x v="4118"/>
    <n v="55.202399999999997"/>
    <n v="53.913600000000002"/>
    <n v="0"/>
    <n v="0"/>
    <n v="1"/>
    <n v="0"/>
    <n v="0"/>
    <x v="0"/>
    <x v="0"/>
    <m/>
    <m/>
    <m/>
    <m/>
    <m/>
    <m/>
    <m/>
    <m/>
    <m/>
    <n v="60.972499999999997"/>
    <m/>
    <m/>
    <m/>
    <m/>
    <m/>
    <m/>
    <m/>
    <m/>
    <s v="597256,51"/>
    <s v="6246362,11"/>
    <n v="0"/>
    <n v="60.972499999999997"/>
    <n v="0"/>
  </r>
  <r>
    <n v="2210"/>
    <x v="1092"/>
    <s v=""/>
    <x v="2445"/>
    <n v="2018"/>
    <n v="33910134"/>
    <x v="568"/>
    <x v="1090"/>
    <x v="1061"/>
    <n v="8560"/>
    <s v="Kolind"/>
    <n v="706"/>
    <n v="211"/>
    <x v="332"/>
    <m/>
    <s v="FJ"/>
    <s v="Fjernvarmeværk"/>
    <n v="353000"/>
    <n v="350030"/>
    <x v="69"/>
    <x v="0"/>
    <s v="fvv"/>
    <d v="2010-12-23T00:00:00"/>
    <m/>
    <n v="6.3"/>
    <n v="0"/>
    <n v="6.3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97256,51"/>
    <s v="6246362,11"/>
    <n v="0"/>
    <n v="0"/>
    <n v="0"/>
  </r>
  <r>
    <n v="2211"/>
    <x v="1093"/>
    <s v=""/>
    <x v="2446"/>
    <n v="2018"/>
    <n v="30906551"/>
    <x v="569"/>
    <x v="1091"/>
    <x v="1062"/>
    <n v="5450"/>
    <s v="Otterup"/>
    <n v="480"/>
    <n v="888"/>
    <x v="275"/>
    <m/>
    <s v="ER"/>
    <s v="Erhvervsværk"/>
    <n v="11300"/>
    <n v="10000"/>
    <x v="791"/>
    <x v="1"/>
    <s v="pev"/>
    <d v="2002-01-01T00:00:00"/>
    <d v="2019-10-01T00:00:00"/>
    <n v="2.7"/>
    <n v="1.1000000000000001"/>
    <n v="1.5"/>
    <x v="4119"/>
    <n v="1.6848000000000001"/>
    <n v="0"/>
    <n v="1.3510800000000001"/>
    <n v="1.3510800000000001"/>
    <n v="0"/>
    <n v="0.73004153207198885"/>
    <n v="0.26995846792801115"/>
    <x v="0"/>
    <x v="0"/>
    <m/>
    <m/>
    <m/>
    <m/>
    <m/>
    <m/>
    <n v="3.1204800000000001"/>
    <m/>
    <m/>
    <m/>
    <m/>
    <m/>
    <m/>
    <m/>
    <m/>
    <m/>
    <m/>
    <m/>
    <s v="582700,27"/>
    <s v="6154876,33"/>
    <n v="3.1204800000000001"/>
    <n v="0"/>
    <n v="0"/>
  </r>
  <r>
    <n v="2211"/>
    <x v="1094"/>
    <s v=""/>
    <x v="2447"/>
    <n v="2018"/>
    <n v="30906551"/>
    <x v="569"/>
    <x v="1092"/>
    <x v="1063"/>
    <n v="5471"/>
    <s v="Søndersø"/>
    <n v="480"/>
    <m/>
    <x v="18"/>
    <n v="1"/>
    <s v="ER"/>
    <s v="Erhvervsværk"/>
    <n v="11300"/>
    <n v="10000"/>
    <x v="1258"/>
    <x v="1"/>
    <s v="pev"/>
    <d v="2002-06-01T00:00:00"/>
    <m/>
    <n v="4.5999999999999996"/>
    <n v="1.75"/>
    <n v="2.15"/>
    <x v="4120"/>
    <n v="5.2199999999999998E-3"/>
    <n v="0"/>
    <n v="3.5999999999999999E-3"/>
    <n v="3.5999999999999999E-3"/>
    <n v="0"/>
    <n v="0.71092503987240829"/>
    <n v="0.28907496012759171"/>
    <x v="0"/>
    <x v="0"/>
    <m/>
    <m/>
    <m/>
    <m/>
    <m/>
    <m/>
    <n v="9.0288E-3"/>
    <m/>
    <m/>
    <m/>
    <m/>
    <m/>
    <m/>
    <m/>
    <m/>
    <m/>
    <m/>
    <m/>
    <s v="569043,773"/>
    <s v="6152338,8"/>
    <n v="9.0288E-3"/>
    <n v="0"/>
    <n v="0"/>
  </r>
  <r>
    <n v="2211"/>
    <x v="1094"/>
    <s v=""/>
    <x v="2448"/>
    <n v="2018"/>
    <n v="30906551"/>
    <x v="569"/>
    <x v="1092"/>
    <x v="1063"/>
    <n v="5471"/>
    <s v="Søndersø"/>
    <n v="480"/>
    <m/>
    <x v="18"/>
    <n v="1"/>
    <s v="ER"/>
    <s v="Erhvervsværk"/>
    <n v="11300"/>
    <n v="10000"/>
    <x v="1259"/>
    <x v="1"/>
    <s v="pev"/>
    <d v="2000-06-01T00:00:00"/>
    <m/>
    <n v="3.1"/>
    <n v="1.1779999999999999"/>
    <n v="1.5"/>
    <x v="4121"/>
    <n v="2.34"/>
    <n v="0"/>
    <n v="1.78956"/>
    <n v="1.78956"/>
    <n v="0"/>
    <n v="0.71861471861471871"/>
    <n v="0.28138528138528129"/>
    <x v="0"/>
    <x v="0"/>
    <m/>
    <m/>
    <m/>
    <m/>
    <m/>
    <m/>
    <n v="4.1580000000000004"/>
    <m/>
    <m/>
    <m/>
    <m/>
    <m/>
    <m/>
    <m/>
    <m/>
    <m/>
    <m/>
    <m/>
    <s v="569043,773"/>
    <s v="6152338,8"/>
    <n v="4.1580000000000004"/>
    <n v="0"/>
    <n v="0"/>
  </r>
  <r>
    <n v="2211"/>
    <x v="1094"/>
    <s v=""/>
    <x v="2449"/>
    <n v="2018"/>
    <n v="30906551"/>
    <x v="569"/>
    <x v="1092"/>
    <x v="1063"/>
    <n v="5471"/>
    <s v="Søndersø"/>
    <n v="480"/>
    <m/>
    <x v="18"/>
    <n v="1"/>
    <s v="ER"/>
    <s v="Erhvervsværk"/>
    <n v="11300"/>
    <n v="10000"/>
    <x v="1260"/>
    <x v="1"/>
    <s v="pev"/>
    <d v="1997-04-01T00:00:00"/>
    <m/>
    <n v="3.05"/>
    <n v="1.0469999999999999"/>
    <n v="1.3"/>
    <x v="4122"/>
    <n v="4.6080000000000001E-3"/>
    <n v="0"/>
    <n v="3.5999999999999999E-3"/>
    <n v="3.5999999999999999E-3"/>
    <n v="0"/>
    <n v="0.722943722943723"/>
    <n v="0.277056277056277"/>
    <x v="0"/>
    <x v="0"/>
    <m/>
    <m/>
    <m/>
    <m/>
    <m/>
    <m/>
    <n v="8.3160000000000005E-3"/>
    <m/>
    <m/>
    <m/>
    <m/>
    <m/>
    <m/>
    <m/>
    <m/>
    <m/>
    <m/>
    <m/>
    <s v="569043,773"/>
    <s v="6152338,8"/>
    <n v="8.3160000000000005E-3"/>
    <n v="0"/>
    <n v="0"/>
  </r>
  <r>
    <n v="2213"/>
    <x v="1097"/>
    <s v=""/>
    <x v="2454"/>
    <n v="2018"/>
    <n v="21803006"/>
    <x v="571"/>
    <x v="1095"/>
    <x v="1066"/>
    <n v="8471"/>
    <s v="Sabro"/>
    <n v="751"/>
    <m/>
    <x v="18"/>
    <m/>
    <s v="ER"/>
    <s v="Erhvervsværk"/>
    <n v="11100"/>
    <n v="10000"/>
    <x v="1265"/>
    <x v="1"/>
    <s v="pev"/>
    <d v="1999-10-10T00:00:00"/>
    <m/>
    <n v="3.65"/>
    <n v="1.47"/>
    <n v="2.2400000000000002"/>
    <x v="4123"/>
    <n v="7.9703999999999997"/>
    <n v="0"/>
    <n v="6.1307999999999998"/>
    <n v="1.8792"/>
    <n v="0"/>
    <n v="0.74457646070192329"/>
    <n v="0.25542353929807671"/>
    <x v="0"/>
    <x v="0"/>
    <m/>
    <m/>
    <m/>
    <m/>
    <m/>
    <m/>
    <n v="15.602320799999999"/>
    <m/>
    <m/>
    <m/>
    <m/>
    <m/>
    <m/>
    <m/>
    <m/>
    <m/>
    <m/>
    <m/>
    <s v="564654,94"/>
    <s v="6228786"/>
    <n v="15.602320799999999"/>
    <n v="0"/>
    <n v="0"/>
  </r>
  <r>
    <n v="2214"/>
    <x v="1098"/>
    <s v=""/>
    <x v="2455"/>
    <n v="2018"/>
    <n v="34609705"/>
    <x v="572"/>
    <x v="1096"/>
    <x v="1067"/>
    <n v="4100"/>
    <s v="Ringsted"/>
    <n v="329"/>
    <n v="34"/>
    <x v="326"/>
    <m/>
    <s v="FJ"/>
    <s v="Fjernvarmeværk"/>
    <n v="353000"/>
    <n v="350030"/>
    <x v="1266"/>
    <x v="0"/>
    <s v="fvv"/>
    <d v="1970-01-01T00:00:00"/>
    <m/>
    <n v="9.5"/>
    <n v="0"/>
    <n v="8"/>
    <x v="4124"/>
    <n v="8.3051999999999992"/>
    <n v="8.3051999999999992"/>
    <n v="0"/>
    <n v="0"/>
    <n v="1"/>
    <n v="0"/>
    <n v="0"/>
    <x v="0"/>
    <x v="0"/>
    <m/>
    <m/>
    <m/>
    <m/>
    <m/>
    <m/>
    <n v="9.0275328000000012"/>
    <m/>
    <m/>
    <m/>
    <m/>
    <m/>
    <m/>
    <m/>
    <m/>
    <m/>
    <m/>
    <m/>
    <s v="676187"/>
    <s v="6146274"/>
    <n v="9.0275328000000012"/>
    <n v="0"/>
    <n v="0"/>
  </r>
  <r>
    <n v="2214"/>
    <x v="1099"/>
    <s v=""/>
    <x v="2456"/>
    <n v="2018"/>
    <n v="34609705"/>
    <x v="572"/>
    <x v="1097"/>
    <x v="1068"/>
    <n v="4100"/>
    <s v="Ringsted"/>
    <n v="329"/>
    <n v="34"/>
    <x v="326"/>
    <m/>
    <s v="FJ"/>
    <s v="Fjernvarmeværk"/>
    <n v="353000"/>
    <n v="350030"/>
    <x v="1267"/>
    <x v="0"/>
    <s v="fvv"/>
    <d v="1970-01-01T00:00:00"/>
    <m/>
    <n v="10"/>
    <n v="0"/>
    <n v="9"/>
    <x v="4125"/>
    <n v="105.13800000000001"/>
    <n v="105.13800000000001"/>
    <n v="0"/>
    <n v="0"/>
    <n v="1"/>
    <n v="0"/>
    <n v="0"/>
    <x v="0"/>
    <x v="0"/>
    <m/>
    <m/>
    <m/>
    <m/>
    <m/>
    <m/>
    <n v="100.608948"/>
    <m/>
    <m/>
    <m/>
    <m/>
    <m/>
    <m/>
    <m/>
    <m/>
    <m/>
    <m/>
    <m/>
    <s v="676518"/>
    <s v="6148658"/>
    <n v="100.608948"/>
    <n v="0"/>
    <n v="0"/>
  </r>
  <r>
    <n v="2214"/>
    <x v="1100"/>
    <s v=""/>
    <x v="2457"/>
    <n v="2018"/>
    <n v="34609705"/>
    <x v="572"/>
    <x v="1098"/>
    <x v="1069"/>
    <n v="4100"/>
    <s v="Ringsted"/>
    <n v="329"/>
    <n v="34"/>
    <x v="326"/>
    <m/>
    <s v="FJ"/>
    <s v="Fjernvarmeværk"/>
    <n v="353000"/>
    <n v="350030"/>
    <x v="1268"/>
    <x v="0"/>
    <s v="fvv"/>
    <d v="2009-05-01T00:00:00"/>
    <m/>
    <n v="18"/>
    <n v="0"/>
    <n v="17"/>
    <x v="4126"/>
    <n v="355.07736"/>
    <n v="355.07736"/>
    <n v="0"/>
    <n v="0"/>
    <n v="1"/>
    <n v="0"/>
    <n v="0"/>
    <x v="0"/>
    <x v="0"/>
    <m/>
    <m/>
    <m/>
    <m/>
    <m/>
    <m/>
    <m/>
    <m/>
    <m/>
    <n v="390.19499999999999"/>
    <m/>
    <m/>
    <m/>
    <m/>
    <m/>
    <m/>
    <m/>
    <m/>
    <s v="677950"/>
    <s v="6147041"/>
    <n v="0"/>
    <n v="390.19499999999999"/>
    <n v="0"/>
  </r>
  <r>
    <n v="2214"/>
    <x v="1101"/>
    <s v=""/>
    <x v="2458"/>
    <n v="2018"/>
    <n v="34609705"/>
    <x v="572"/>
    <x v="1099"/>
    <x v="1070"/>
    <n v="4100"/>
    <s v="Ringsted"/>
    <n v="329"/>
    <n v="34"/>
    <x v="326"/>
    <m/>
    <s v="FJ"/>
    <s v="Fjernvarmeværk"/>
    <n v="353000"/>
    <n v="350030"/>
    <x v="1269"/>
    <x v="0"/>
    <s v="fvv"/>
    <d v="1964-01-01T00:00:00"/>
    <m/>
    <n v="24"/>
    <n v="0"/>
    <n v="19.399999999999999"/>
    <x v="4127"/>
    <n v="0.82799999999999996"/>
    <n v="0.82799999999999996"/>
    <n v="0"/>
    <n v="0"/>
    <n v="1"/>
    <n v="0"/>
    <n v="0"/>
    <x v="0"/>
    <x v="0"/>
    <m/>
    <m/>
    <m/>
    <n v="1.0355669000000001"/>
    <m/>
    <m/>
    <m/>
    <m/>
    <m/>
    <m/>
    <m/>
    <m/>
    <m/>
    <m/>
    <m/>
    <m/>
    <m/>
    <m/>
    <s v="676820,74"/>
    <s v="6147347,58"/>
    <n v="1.0355669000000001"/>
    <n v="0"/>
    <n v="0"/>
  </r>
  <r>
    <n v="2214"/>
    <x v="1102"/>
    <s v=""/>
    <x v="2459"/>
    <n v="2018"/>
    <n v="34609705"/>
    <x v="572"/>
    <x v="1100"/>
    <x v="1071"/>
    <n v="4100"/>
    <s v="Ringsted"/>
    <n v="329"/>
    <n v="34"/>
    <x v="326"/>
    <m/>
    <s v="ER"/>
    <s v="Erhvervsværk"/>
    <n v="960300"/>
    <n v="960000"/>
    <x v="1270"/>
    <x v="6"/>
    <s v="pvp"/>
    <d v="2013-04-23T00:00:00"/>
    <m/>
    <n v="2"/>
    <n v="0"/>
    <n v="2"/>
    <x v="4128"/>
    <n v="6.149"/>
    <n v="6.149"/>
    <n v="0"/>
    <n v="0"/>
    <n v="1"/>
    <n v="0"/>
    <n v="0"/>
    <x v="0"/>
    <x v="0"/>
    <m/>
    <m/>
    <m/>
    <m/>
    <m/>
    <m/>
    <m/>
    <m/>
    <m/>
    <m/>
    <m/>
    <m/>
    <m/>
    <m/>
    <n v="14.3"/>
    <m/>
    <m/>
    <m/>
    <s v="678575,65"/>
    <s v="6149769,1"/>
    <n v="0"/>
    <n v="14.3"/>
    <n v="0"/>
  </r>
  <r>
    <n v="2217"/>
    <x v="1103"/>
    <s v=""/>
    <x v="2460"/>
    <n v="2018"/>
    <n v="25607996"/>
    <x v="573"/>
    <x v="1101"/>
    <x v="1072"/>
    <n v="2650"/>
    <s v="Hvidovre"/>
    <n v="167"/>
    <n v="2"/>
    <x v="5"/>
    <m/>
    <s v="LO"/>
    <s v="Lokalt værk"/>
    <n v="370000"/>
    <n v="370000"/>
    <x v="13"/>
    <x v="0"/>
    <s v="pvp"/>
    <d v="2012-01-01T00:00:00"/>
    <m/>
    <n v="1.0444439999999999"/>
    <n v="0"/>
    <n v="0.94"/>
    <x v="21"/>
    <n v="0"/>
    <n v="0"/>
    <n v="0"/>
    <n v="0"/>
    <n v="0"/>
    <n v="0"/>
    <n v="1"/>
    <x v="0"/>
    <x v="0"/>
    <m/>
    <m/>
    <m/>
    <m/>
    <m/>
    <m/>
    <m/>
    <m/>
    <m/>
    <m/>
    <m/>
    <m/>
    <m/>
    <m/>
    <m/>
    <m/>
    <m/>
    <m/>
    <s v="717326,29"/>
    <s v="6167913,85"/>
    <n v="0"/>
    <n v="0"/>
    <n v="0"/>
  </r>
  <r>
    <n v="2217"/>
    <x v="1103"/>
    <s v=""/>
    <x v="2461"/>
    <n v="2018"/>
    <n v="25607996"/>
    <x v="573"/>
    <x v="1101"/>
    <x v="1072"/>
    <n v="2650"/>
    <s v="Hvidovre"/>
    <n v="167"/>
    <n v="2"/>
    <x v="5"/>
    <m/>
    <s v="LO"/>
    <s v="Lokalt værk"/>
    <n v="370000"/>
    <n v="370000"/>
    <x v="16"/>
    <x v="0"/>
    <s v="pvp"/>
    <d v="2012-01-01T00:00:00"/>
    <m/>
    <n v="1.0444439999999999"/>
    <n v="0"/>
    <n v="0.94"/>
    <x v="21"/>
    <n v="0"/>
    <n v="0"/>
    <n v="0"/>
    <n v="0"/>
    <n v="0"/>
    <n v="0"/>
    <n v="1"/>
    <x v="0"/>
    <x v="0"/>
    <m/>
    <m/>
    <m/>
    <m/>
    <m/>
    <m/>
    <m/>
    <m/>
    <m/>
    <m/>
    <m/>
    <m/>
    <m/>
    <m/>
    <m/>
    <m/>
    <m/>
    <m/>
    <s v="717326,29"/>
    <s v="6167913,85"/>
    <n v="0"/>
    <n v="0"/>
    <n v="0"/>
  </r>
  <r>
    <n v="2217"/>
    <x v="1103"/>
    <s v=""/>
    <x v="2462"/>
    <n v="2018"/>
    <n v="25607996"/>
    <x v="573"/>
    <x v="1101"/>
    <x v="1072"/>
    <n v="2650"/>
    <s v="Hvidovre"/>
    <n v="167"/>
    <n v="2"/>
    <x v="5"/>
    <m/>
    <s v="LO"/>
    <s v="Lokalt værk"/>
    <n v="370000"/>
    <n v="370000"/>
    <x v="200"/>
    <x v="1"/>
    <s v="pev"/>
    <d v="2006-06-01T00:00:00"/>
    <m/>
    <n v="2.41"/>
    <n v="1.06"/>
    <n v="1.35"/>
    <x v="4129"/>
    <n v="16.6464"/>
    <n v="2.376E-2"/>
    <n v="10.6524"/>
    <n v="10.6524"/>
    <n v="3.8339505139843084E-4"/>
    <n v="0.73139110338388724"/>
    <n v="0.26822550156471431"/>
    <x v="0"/>
    <x v="0"/>
    <m/>
    <m/>
    <m/>
    <m/>
    <m/>
    <m/>
    <m/>
    <m/>
    <n v="30.986315438000002"/>
    <m/>
    <m/>
    <m/>
    <m/>
    <m/>
    <m/>
    <m/>
    <m/>
    <m/>
    <s v="717326,29"/>
    <s v="6167913,85"/>
    <n v="0"/>
    <n v="30.986315438000002"/>
    <n v="0"/>
  </r>
  <r>
    <n v="2228"/>
    <x v="1105"/>
    <s v=""/>
    <x v="2464"/>
    <n v="2018"/>
    <n v="14928375"/>
    <x v="575"/>
    <x v="1103"/>
    <x v="1074"/>
    <n v="9240"/>
    <s v="Nibe"/>
    <n v="820"/>
    <n v="336"/>
    <x v="334"/>
    <m/>
    <s v="DC"/>
    <s v="Decentralt værk"/>
    <n v="352100"/>
    <n v="350020"/>
    <x v="1272"/>
    <x v="0"/>
    <s v="fvv"/>
    <d v="1990-01-01T00:00:00"/>
    <m/>
    <n v="1.1000000000000001"/>
    <n v="0"/>
    <n v="1.1000000000000001"/>
    <x v="4130"/>
    <n v="0.48599999999999999"/>
    <n v="0"/>
    <n v="0"/>
    <n v="0"/>
    <n v="1"/>
    <n v="0"/>
    <n v="0"/>
    <x v="0"/>
    <x v="0"/>
    <m/>
    <m/>
    <m/>
    <m/>
    <m/>
    <m/>
    <m/>
    <m/>
    <n v="0.54359999999999997"/>
    <m/>
    <m/>
    <m/>
    <m/>
    <m/>
    <m/>
    <m/>
    <m/>
    <m/>
    <s v="534935,57"/>
    <s v="6305083,21"/>
    <n v="0"/>
    <n v="0.54359999999999997"/>
    <n v="0"/>
  </r>
  <r>
    <n v="2228"/>
    <x v="1105"/>
    <s v=""/>
    <x v="2465"/>
    <n v="2018"/>
    <n v="14928375"/>
    <x v="575"/>
    <x v="1103"/>
    <x v="1074"/>
    <n v="9240"/>
    <s v="Nibe"/>
    <n v="820"/>
    <n v="336"/>
    <x v="334"/>
    <m/>
    <s v="DC"/>
    <s v="Decentralt værk"/>
    <n v="352100"/>
    <n v="350020"/>
    <x v="14"/>
    <x v="1"/>
    <s v="kvt"/>
    <d v="2014-08-21T00:00:00"/>
    <m/>
    <n v="1.71"/>
    <n v="0.63500000000000001"/>
    <n v="0.92500000000000004"/>
    <x v="4131"/>
    <n v="5.3578799999999998"/>
    <n v="5.3578799999999998"/>
    <n v="4.5421199999999997"/>
    <n v="4.5421199999999997"/>
    <n v="0.2225328947368421"/>
    <n v="0.77746710526315788"/>
    <n v="0"/>
    <x v="0"/>
    <x v="0"/>
    <m/>
    <m/>
    <m/>
    <m/>
    <m/>
    <m/>
    <m/>
    <m/>
    <n v="12.038399999999999"/>
    <m/>
    <m/>
    <m/>
    <m/>
    <m/>
    <m/>
    <m/>
    <m/>
    <m/>
    <s v="534935,57"/>
    <s v="6305083,21"/>
    <n v="0"/>
    <n v="12.038399999999999"/>
    <n v="0"/>
  </r>
  <r>
    <n v="2231"/>
    <x v="1106"/>
    <s v=""/>
    <x v="2466"/>
    <n v="2018"/>
    <n v="35378979"/>
    <x v="576"/>
    <x v="1104"/>
    <x v="1075"/>
    <n v="7970"/>
    <s v="Redsted M"/>
    <n v="773"/>
    <n v="353"/>
    <x v="237"/>
    <m/>
    <s v="LO"/>
    <s v="Lokalt værk"/>
    <n v="352100"/>
    <n v="350020"/>
    <x v="1273"/>
    <x v="1"/>
    <s v="kvt"/>
    <d v="2009-06-01T00:00:00"/>
    <m/>
    <n v="3.5"/>
    <n v="1.4"/>
    <n v="1.8"/>
    <x v="4132"/>
    <n v="37.900799999999997"/>
    <n v="18.0684"/>
    <n v="39.542400000000001"/>
    <n v="39.542400000000001"/>
    <n v="0.19302095766116092"/>
    <n v="0.8069790423388391"/>
    <n v="0"/>
    <x v="0"/>
    <x v="0"/>
    <m/>
    <m/>
    <m/>
    <n v="0"/>
    <m/>
    <m/>
    <m/>
    <m/>
    <n v="98.177940000000007"/>
    <m/>
    <m/>
    <m/>
    <m/>
    <m/>
    <m/>
    <m/>
    <m/>
    <m/>
    <s v="478944,38"/>
    <s v="6289841,12"/>
    <n v="0"/>
    <n v="98.177940000000007"/>
    <n v="0"/>
  </r>
  <r>
    <n v="2233"/>
    <x v="1107"/>
    <s v=""/>
    <x v="2467"/>
    <n v="2018"/>
    <n v="31486424"/>
    <x v="577"/>
    <x v="1105"/>
    <x v="1076"/>
    <n v="9560"/>
    <s v="Hadsund"/>
    <n v="846"/>
    <m/>
    <x v="18"/>
    <m/>
    <s v="LO"/>
    <s v="Lokalt værk"/>
    <n v="370000"/>
    <n v="370000"/>
    <x v="14"/>
    <x v="1"/>
    <s v="pev"/>
    <d v="2014-03-21T00:00:00"/>
    <m/>
    <n v="0.5"/>
    <n v="0.19"/>
    <n v="0.3"/>
    <x v="4133"/>
    <n v="3.9610799999999999"/>
    <n v="0"/>
    <n v="3.8343600000000002"/>
    <n v="3.8343600000000002"/>
    <n v="0"/>
    <n v="0.84389084418784366"/>
    <n v="0.15610915581215634"/>
    <x v="0"/>
    <x v="0"/>
    <m/>
    <m/>
    <m/>
    <m/>
    <m/>
    <m/>
    <m/>
    <m/>
    <n v="12.686892"/>
    <m/>
    <m/>
    <m/>
    <m/>
    <m/>
    <m/>
    <m/>
    <m/>
    <m/>
    <s v="568180,43"/>
    <s v="6289123,68"/>
    <n v="0"/>
    <n v="12.686892"/>
    <n v="0"/>
  </r>
  <r>
    <n v="2236"/>
    <x v="1108"/>
    <s v=""/>
    <x v="2468"/>
    <n v="2018"/>
    <n v="31774985"/>
    <x v="578"/>
    <x v="1106"/>
    <x v="1077"/>
    <n v="4400"/>
    <s v="Kalundborg"/>
    <n v="326"/>
    <n v="31"/>
    <x v="330"/>
    <m/>
    <s v="FJ"/>
    <s v="Fjernvarmeværk"/>
    <n v="353000"/>
    <n v="350030"/>
    <x v="1274"/>
    <x v="0"/>
    <s v="fvv"/>
    <d v="1971-01-01T00:00:00"/>
    <m/>
    <n v="4"/>
    <n v="0"/>
    <n v="3.1"/>
    <x v="4134"/>
    <n v="4.0500000000000001E-2"/>
    <n v="3.9600000000000003E-2"/>
    <n v="0"/>
    <n v="0"/>
    <n v="1"/>
    <n v="0"/>
    <n v="0"/>
    <x v="0"/>
    <x v="0"/>
    <m/>
    <m/>
    <m/>
    <n v="3.8380899999999996E-2"/>
    <m/>
    <m/>
    <m/>
    <m/>
    <m/>
    <m/>
    <m/>
    <m/>
    <m/>
    <m/>
    <m/>
    <m/>
    <m/>
    <m/>
    <s v="631015"/>
    <s v="6172811"/>
    <n v="3.8380899999999996E-2"/>
    <n v="0"/>
    <n v="0"/>
  </r>
  <r>
    <n v="2236"/>
    <x v="1291"/>
    <s v=""/>
    <x v="2919"/>
    <n v="2018"/>
    <n v="31774985"/>
    <x v="578"/>
    <x v="1287"/>
    <x v="1245"/>
    <n v="4400"/>
    <s v="Kalundborg"/>
    <n v="326"/>
    <n v="31"/>
    <x v="330"/>
    <m/>
    <s v="FJ"/>
    <s v="Fjernvarmeværk"/>
    <n v="353000"/>
    <n v="350030"/>
    <x v="1474"/>
    <x v="4"/>
    <s v="fvv"/>
    <d v="2017-07-01T00:00:00"/>
    <m/>
    <n v="10"/>
    <n v="0"/>
    <n v="10"/>
    <x v="4135"/>
    <n v="239.34960000000001"/>
    <n v="239.34960000000001"/>
    <n v="0"/>
    <n v="0"/>
    <n v="1"/>
    <n v="0"/>
    <n v="0"/>
    <x v="0"/>
    <x v="0"/>
    <m/>
    <m/>
    <m/>
    <m/>
    <m/>
    <m/>
    <m/>
    <m/>
    <m/>
    <m/>
    <m/>
    <m/>
    <m/>
    <m/>
    <m/>
    <m/>
    <m/>
    <n v="60.569380799999998"/>
    <s v="632399,83"/>
    <s v="6171097"/>
    <n v="0"/>
    <n v="0"/>
    <n v="60.569380799999998"/>
  </r>
  <r>
    <n v="2237"/>
    <x v="1109"/>
    <s v=""/>
    <x v="2469"/>
    <n v="2018"/>
    <n v="17414070"/>
    <x v="579"/>
    <x v="1107"/>
    <x v="1078"/>
    <n v="5000"/>
    <s v="Odense C"/>
    <n v="461"/>
    <n v="79"/>
    <x v="21"/>
    <m/>
    <s v="LO"/>
    <s v="Lokalt værk"/>
    <n v="382110"/>
    <n v="383900"/>
    <x v="1275"/>
    <x v="1"/>
    <s v="pev"/>
    <d v="2013-11-15T00:00:00"/>
    <m/>
    <n v="1.4"/>
    <n v="0.63500000000000001"/>
    <n v="0.73599999999999999"/>
    <x v="4136"/>
    <n v="23.623999999999999"/>
    <n v="23.623999999999999"/>
    <n v="16.11"/>
    <n v="15.991199999999999"/>
    <n v="0.24267334562115392"/>
    <n v="0.75732665437884605"/>
    <n v="0"/>
    <x v="0"/>
    <x v="0"/>
    <m/>
    <m/>
    <m/>
    <m/>
    <m/>
    <m/>
    <m/>
    <m/>
    <n v="48.674484499999998"/>
    <m/>
    <m/>
    <m/>
    <m/>
    <m/>
    <m/>
    <m/>
    <m/>
    <m/>
    <s v="590292"/>
    <s v="6145642"/>
    <n v="0"/>
    <n v="48.674484499999998"/>
    <n v="0"/>
  </r>
  <r>
    <n v="2238"/>
    <x v="1110"/>
    <s v=""/>
    <x v="2470"/>
    <n v="2018"/>
    <n v="34731853"/>
    <x v="580"/>
    <x v="1108"/>
    <x v="1079"/>
    <n v="7200"/>
    <s v="Grindsted"/>
    <n v="530"/>
    <n v="128"/>
    <x v="41"/>
    <m/>
    <s v="LO"/>
    <s v="Lokalt værk"/>
    <n v="370000"/>
    <n v="370000"/>
    <x v="1276"/>
    <x v="1"/>
    <s v="pev"/>
    <d v="2008-01-01T00:00:00"/>
    <m/>
    <n v="1.26"/>
    <n v="0.54"/>
    <n v="0.61"/>
    <x v="4137"/>
    <n v="3.42"/>
    <n v="2.1168"/>
    <n v="2.64852"/>
    <n v="2.64852"/>
    <n v="0.1490881241251602"/>
    <n v="0.75912633006989427"/>
    <n v="9.1785545804945523E-2"/>
    <x v="0"/>
    <x v="0"/>
    <m/>
    <m/>
    <m/>
    <m/>
    <m/>
    <m/>
    <m/>
    <m/>
    <n v="7.0991569999999999"/>
    <m/>
    <m/>
    <m/>
    <m/>
    <m/>
    <m/>
    <m/>
    <m/>
    <m/>
    <s v="491170,52"/>
    <s v="6180244,57"/>
    <n v="0"/>
    <n v="7.0991569999999999"/>
    <n v="0"/>
  </r>
  <r>
    <n v="2238"/>
    <x v="1110"/>
    <s v=""/>
    <x v="2472"/>
    <n v="2018"/>
    <n v="34731853"/>
    <x v="580"/>
    <x v="1108"/>
    <x v="1079"/>
    <n v="7200"/>
    <s v="Grindsted"/>
    <n v="530"/>
    <n v="128"/>
    <x v="41"/>
    <m/>
    <s v="LO"/>
    <s v="Lokalt værk"/>
    <n v="370000"/>
    <n v="370000"/>
    <x v="1278"/>
    <x v="1"/>
    <s v="pev"/>
    <d v="2015-12-01T00:00:00"/>
    <m/>
    <n v="2.1"/>
    <n v="0.85"/>
    <n v="1.1399999999999999"/>
    <x v="4138"/>
    <n v="30.776399999999999"/>
    <n v="19.05444"/>
    <n v="23.838840000000001"/>
    <n v="23.838840000000001"/>
    <n v="0.13442725175227244"/>
    <n v="0.78287544158586464"/>
    <n v="8.2697306661862924E-2"/>
    <x v="0"/>
    <x v="0"/>
    <m/>
    <m/>
    <m/>
    <m/>
    <m/>
    <m/>
    <m/>
    <m/>
    <n v="70.872683000000009"/>
    <m/>
    <m/>
    <m/>
    <m/>
    <m/>
    <m/>
    <m/>
    <m/>
    <m/>
    <s v="491170,52"/>
    <s v="6180244,57"/>
    <n v="0"/>
    <n v="70.872683000000009"/>
    <n v="0"/>
  </r>
  <r>
    <n v="2240"/>
    <x v="1111"/>
    <s v=""/>
    <x v="2473"/>
    <n v="2018"/>
    <n v="31592534"/>
    <x v="581"/>
    <x v="1109"/>
    <x v="909"/>
    <n v="3400"/>
    <s v="Hillerød"/>
    <n v="219"/>
    <n v="18"/>
    <x v="19"/>
    <m/>
    <s v="ER"/>
    <s v="Erhvervsværk"/>
    <n v="370000"/>
    <n v="370000"/>
    <x v="1279"/>
    <x v="0"/>
    <s v="pvp"/>
    <d v="1990-01-01T00:00:00"/>
    <d v="2018-12-31T00:00:00"/>
    <n v="0.32222200000000001"/>
    <n v="0"/>
    <n v="0.28999999999999998"/>
    <x v="4139"/>
    <n v="7.2450000000000001"/>
    <n v="1.8324"/>
    <n v="0"/>
    <n v="0"/>
    <n v="0.25291925465838511"/>
    <n v="0"/>
    <n v="0.74708074534161484"/>
    <x v="0"/>
    <x v="0"/>
    <m/>
    <m/>
    <m/>
    <m/>
    <m/>
    <m/>
    <n v="3.040092"/>
    <m/>
    <n v="5.9062799999999998"/>
    <m/>
    <m/>
    <m/>
    <m/>
    <m/>
    <m/>
    <m/>
    <m/>
    <m/>
    <s v="704336,54"/>
    <s v="6204597,4"/>
    <n v="3.040092"/>
    <n v="5.9062799999999998"/>
    <n v="0"/>
  </r>
  <r>
    <n v="2242"/>
    <x v="1112"/>
    <s v=""/>
    <x v="2474"/>
    <n v="2018"/>
    <n v="31875722"/>
    <x v="582"/>
    <x v="1110"/>
    <x v="1080"/>
    <n v="6400"/>
    <s v="Sønderborg"/>
    <n v="540"/>
    <m/>
    <x v="18"/>
    <m/>
    <s v="LO"/>
    <s v="Lokalt værk"/>
    <n v="370000"/>
    <n v="370000"/>
    <x v="948"/>
    <x v="1"/>
    <s v="pev"/>
    <d v="2011-10-01T00:00:00"/>
    <d v="2019-06-30T00:00:00"/>
    <n v="0.27"/>
    <n v="0.1"/>
    <n v="0.12"/>
    <x v="4140"/>
    <n v="3.726"/>
    <n v="0"/>
    <n v="2.25108"/>
    <n v="2.25108"/>
    <n v="0"/>
    <n v="0.73529411764705888"/>
    <n v="0.26470588235294112"/>
    <x v="0"/>
    <x v="0"/>
    <m/>
    <m/>
    <m/>
    <m/>
    <m/>
    <m/>
    <m/>
    <m/>
    <n v="7.0380000000000003"/>
    <m/>
    <m/>
    <m/>
    <m/>
    <m/>
    <m/>
    <m/>
    <m/>
    <m/>
    <s v="549608,45"/>
    <s v="6086720,43"/>
    <n v="0"/>
    <n v="7.0380000000000003"/>
    <n v="0"/>
  </r>
  <r>
    <n v="2243"/>
    <x v="1113"/>
    <s v=""/>
    <x v="2475"/>
    <n v="2018"/>
    <n v="36474718"/>
    <x v="583"/>
    <x v="1111"/>
    <x v="804"/>
    <n v="5000"/>
    <s v="Odense C"/>
    <n v="461"/>
    <n v="79"/>
    <x v="21"/>
    <n v="1"/>
    <s v="CE"/>
    <s v="Centralt værk"/>
    <n v="351100"/>
    <n v="350010"/>
    <x v="1280"/>
    <x v="8"/>
    <s v="cev"/>
    <d v="1991-07-01T00:00:00"/>
    <m/>
    <n v="869"/>
    <n v="374"/>
    <n v="450"/>
    <x v="4141"/>
    <n v="3277.0940000000001"/>
    <n v="3277.0940000000001"/>
    <n v="3022.0765970399998"/>
    <n v="2747.36501352"/>
    <n v="0.20640212580696599"/>
    <n v="0.79359787419303407"/>
    <n v="0"/>
    <x v="25"/>
    <x v="0"/>
    <m/>
    <n v="23.129849999999998"/>
    <m/>
    <m/>
    <m/>
    <m/>
    <m/>
    <m/>
    <m/>
    <m/>
    <m/>
    <n v="2.9349289999999999"/>
    <n v="1.8069470400000001"/>
    <m/>
    <m/>
    <m/>
    <m/>
    <m/>
    <s v="588927,19"/>
    <s v="6143298,6"/>
    <n v="7933.8730660000001"/>
    <n v="4.7418760400000002"/>
    <n v="0"/>
  </r>
  <r>
    <n v="2243"/>
    <x v="1113"/>
    <s v=""/>
    <x v="2476"/>
    <n v="2018"/>
    <n v="36474718"/>
    <x v="583"/>
    <x v="1111"/>
    <x v="804"/>
    <n v="5000"/>
    <s v="Odense C"/>
    <n v="461"/>
    <n v="79"/>
    <x v="21"/>
    <n v="1"/>
    <s v="CE"/>
    <s v="Centralt værk"/>
    <n v="351100"/>
    <n v="350010"/>
    <x v="1281"/>
    <x v="8"/>
    <s v="cev"/>
    <d v="2009-06-01T00:00:00"/>
    <m/>
    <n v="117.5"/>
    <n v="31"/>
    <n v="88"/>
    <x v="4142"/>
    <n v="1949.3820000000001"/>
    <n v="1949.3820000000001"/>
    <n v="551.24130600000001"/>
    <n v="472.68700560000002"/>
    <n v="0.37570315211384142"/>
    <n v="0.62429684788615858"/>
    <n v="0"/>
    <x v="0"/>
    <x v="0"/>
    <m/>
    <m/>
    <m/>
    <m/>
    <m/>
    <m/>
    <m/>
    <m/>
    <m/>
    <n v="2055.060931"/>
    <n v="456.46483240000003"/>
    <n v="82.78571500000001"/>
    <m/>
    <m/>
    <m/>
    <m/>
    <m/>
    <m/>
    <s v="588927,19"/>
    <s v="6143298,6"/>
    <n v="0"/>
    <n v="2594.3114783999999"/>
    <n v="0"/>
  </r>
  <r>
    <n v="2243"/>
    <x v="1113"/>
    <s v=""/>
    <x v="2477"/>
    <n v="2018"/>
    <n v="36474718"/>
    <x v="583"/>
    <x v="1111"/>
    <x v="804"/>
    <n v="5000"/>
    <s v="Odense C"/>
    <n v="461"/>
    <n v="79"/>
    <x v="21"/>
    <n v="1"/>
    <s v="CE"/>
    <s v="Centralt værk"/>
    <n v="351100"/>
    <n v="350010"/>
    <x v="1282"/>
    <x v="5"/>
    <s v="cel"/>
    <d v="1991-07-01T00:00:00"/>
    <m/>
    <n v="1"/>
    <n v="0"/>
    <n v="0"/>
    <x v="21"/>
    <n v="0"/>
    <n v="0"/>
    <n v="0"/>
    <n v="0"/>
    <n v="0"/>
    <n v="1"/>
    <n v="0"/>
    <x v="0"/>
    <x v="0"/>
    <m/>
    <m/>
    <m/>
    <n v="0"/>
    <m/>
    <m/>
    <m/>
    <m/>
    <m/>
    <m/>
    <m/>
    <m/>
    <m/>
    <m/>
    <m/>
    <m/>
    <m/>
    <m/>
    <s v="588927,19"/>
    <s v="6143298,6"/>
    <n v="0"/>
    <n v="0"/>
    <n v="0"/>
  </r>
  <r>
    <n v="2243"/>
    <x v="1113"/>
    <s v=""/>
    <x v="2478"/>
    <n v="2018"/>
    <n v="36474718"/>
    <x v="583"/>
    <x v="1111"/>
    <x v="804"/>
    <n v="5000"/>
    <s v="Odense C"/>
    <n v="461"/>
    <n v="79"/>
    <x v="21"/>
    <n v="1"/>
    <s v="CE"/>
    <s v="Centralt værk"/>
    <n v="351100"/>
    <n v="350010"/>
    <x v="1283"/>
    <x v="5"/>
    <s v="cel"/>
    <d v="1991-07-01T00:00:00"/>
    <m/>
    <n v="0.25"/>
    <n v="0"/>
    <n v="0"/>
    <x v="21"/>
    <n v="0"/>
    <n v="0"/>
    <n v="0"/>
    <n v="0"/>
    <n v="0"/>
    <n v="1"/>
    <n v="0"/>
    <x v="0"/>
    <x v="0"/>
    <m/>
    <m/>
    <m/>
    <n v="0"/>
    <m/>
    <m/>
    <m/>
    <m/>
    <m/>
    <m/>
    <m/>
    <m/>
    <m/>
    <m/>
    <m/>
    <m/>
    <m/>
    <m/>
    <s v="588927,19"/>
    <s v="6143298,6"/>
    <n v="0"/>
    <n v="0"/>
    <n v="0"/>
  </r>
  <r>
    <n v="2243"/>
    <x v="1114"/>
    <s v=""/>
    <x v="2479"/>
    <n v="2018"/>
    <n v="36474718"/>
    <x v="583"/>
    <x v="1112"/>
    <x v="1081"/>
    <n v="5492"/>
    <s v="Vissenbjerg"/>
    <n v="420"/>
    <n v="79"/>
    <x v="21"/>
    <m/>
    <s v="DC"/>
    <s v="Decentralt værk"/>
    <n v="353000"/>
    <n v="350030"/>
    <x v="254"/>
    <x v="0"/>
    <s v="fvv"/>
    <d v="2003-11-01T00:00:00"/>
    <m/>
    <n v="2.5"/>
    <n v="0"/>
    <n v="2.5"/>
    <x v="4143"/>
    <n v="5.149"/>
    <n v="5.149"/>
    <n v="0"/>
    <n v="0"/>
    <n v="1"/>
    <n v="0"/>
    <n v="0"/>
    <x v="0"/>
    <x v="0"/>
    <m/>
    <m/>
    <m/>
    <m/>
    <m/>
    <m/>
    <m/>
    <m/>
    <m/>
    <m/>
    <m/>
    <m/>
    <n v="5.915"/>
    <m/>
    <m/>
    <m/>
    <m/>
    <m/>
    <s v="571487,2"/>
    <s v="6138468,12"/>
    <n v="0"/>
    <n v="5.915"/>
    <n v="0"/>
  </r>
  <r>
    <n v="2243"/>
    <x v="1114"/>
    <s v=""/>
    <x v="2480"/>
    <n v="2018"/>
    <n v="36474718"/>
    <x v="583"/>
    <x v="1112"/>
    <x v="1081"/>
    <n v="5492"/>
    <s v="Vissenbjerg"/>
    <n v="420"/>
    <n v="79"/>
    <x v="21"/>
    <m/>
    <s v="DC"/>
    <s v="Decentralt værk"/>
    <n v="353000"/>
    <n v="350030"/>
    <x v="342"/>
    <x v="0"/>
    <s v="fvv"/>
    <d v="1995-11-01T00:00:00"/>
    <m/>
    <n v="2.2999999999999998"/>
    <n v="0"/>
    <n v="2.2999999999999998"/>
    <x v="4144"/>
    <n v="7.351"/>
    <n v="7.351"/>
    <n v="0"/>
    <n v="0"/>
    <n v="1"/>
    <n v="0"/>
    <n v="0"/>
    <x v="0"/>
    <x v="0"/>
    <m/>
    <m/>
    <m/>
    <m/>
    <m/>
    <m/>
    <n v="7.7270687999999996"/>
    <m/>
    <m/>
    <m/>
    <m/>
    <m/>
    <m/>
    <m/>
    <m/>
    <m/>
    <m/>
    <m/>
    <s v="571487,2"/>
    <s v="6138468,12"/>
    <n v="7.7270687999999996"/>
    <n v="0"/>
    <n v="0"/>
  </r>
  <r>
    <n v="2243"/>
    <x v="1114"/>
    <s v=""/>
    <x v="2481"/>
    <n v="2018"/>
    <n v="36474718"/>
    <x v="583"/>
    <x v="1112"/>
    <x v="1081"/>
    <n v="5492"/>
    <s v="Vissenbjerg"/>
    <n v="420"/>
    <n v="79"/>
    <x v="21"/>
    <m/>
    <s v="DC"/>
    <s v="Decentralt værk"/>
    <n v="353000"/>
    <n v="350030"/>
    <x v="116"/>
    <x v="0"/>
    <s v="fvv"/>
    <d v="1986-08-01T00:00:00"/>
    <m/>
    <n v="3.6"/>
    <n v="0"/>
    <n v="3.6"/>
    <x v="4145"/>
    <n v="2.5819999999999999"/>
    <n v="2.5819999999999999"/>
    <n v="0"/>
    <n v="0"/>
    <n v="1"/>
    <n v="0"/>
    <n v="0"/>
    <x v="0"/>
    <x v="0"/>
    <m/>
    <m/>
    <m/>
    <m/>
    <m/>
    <m/>
    <n v="2.7247968"/>
    <m/>
    <m/>
    <m/>
    <m/>
    <m/>
    <m/>
    <m/>
    <m/>
    <m/>
    <m/>
    <m/>
    <s v="571487,2"/>
    <s v="6138468,12"/>
    <n v="2.7247968"/>
    <n v="0"/>
    <n v="0"/>
  </r>
  <r>
    <n v="2243"/>
    <x v="1114"/>
    <s v=""/>
    <x v="2482"/>
    <n v="2018"/>
    <n v="36474718"/>
    <x v="583"/>
    <x v="1112"/>
    <x v="1081"/>
    <n v="5492"/>
    <s v="Vissenbjerg"/>
    <n v="420"/>
    <n v="79"/>
    <x v="21"/>
    <m/>
    <s v="DC"/>
    <s v="Decentralt værk"/>
    <n v="353000"/>
    <n v="350030"/>
    <x v="635"/>
    <x v="1"/>
    <s v="kvt"/>
    <d v="1995-11-01T00:00:00"/>
    <m/>
    <n v="7.7"/>
    <n v="3.06"/>
    <n v="3.87"/>
    <x v="4146"/>
    <n v="3.5"/>
    <n v="3.5"/>
    <n v="2.5848"/>
    <n v="2.5848"/>
    <n v="0.23468515738952217"/>
    <n v="0.76531484261047789"/>
    <n v="0"/>
    <x v="0"/>
    <x v="0"/>
    <m/>
    <m/>
    <m/>
    <m/>
    <m/>
    <m/>
    <n v="7.4567987999999996"/>
    <m/>
    <m/>
    <m/>
    <m/>
    <m/>
    <m/>
    <m/>
    <m/>
    <m/>
    <m/>
    <m/>
    <s v="571487,2"/>
    <s v="6138468,12"/>
    <n v="7.4567987999999996"/>
    <n v="0"/>
    <n v="0"/>
  </r>
  <r>
    <n v="2243"/>
    <x v="1114"/>
    <s v=""/>
    <x v="2483"/>
    <n v="2018"/>
    <n v="36474718"/>
    <x v="583"/>
    <x v="1112"/>
    <x v="1081"/>
    <n v="5492"/>
    <s v="Vissenbjerg"/>
    <n v="420"/>
    <n v="79"/>
    <x v="21"/>
    <m/>
    <s v="DC"/>
    <s v="Decentralt værk"/>
    <n v="353000"/>
    <n v="350030"/>
    <x v="1284"/>
    <x v="0"/>
    <s v="fvv"/>
    <d v="2003-01-01T00:00:00"/>
    <m/>
    <n v="2.5"/>
    <n v="0"/>
    <n v="3"/>
    <x v="21"/>
    <n v="0"/>
    <n v="0"/>
    <n v="0"/>
    <n v="0"/>
    <n v="1"/>
    <n v="0"/>
    <n v="0"/>
    <x v="0"/>
    <x v="0"/>
    <m/>
    <m/>
    <m/>
    <m/>
    <m/>
    <m/>
    <m/>
    <m/>
    <m/>
    <m/>
    <m/>
    <m/>
    <n v="0"/>
    <m/>
    <m/>
    <m/>
    <m/>
    <m/>
    <s v="571487,2"/>
    <s v="6138468,12"/>
    <n v="0"/>
    <n v="0"/>
    <n v="0"/>
  </r>
  <r>
    <n v="2243"/>
    <x v="1115"/>
    <s v=""/>
    <x v="2484"/>
    <n v="2018"/>
    <n v="36474718"/>
    <x v="583"/>
    <x v="1113"/>
    <x v="1082"/>
    <n v="5250"/>
    <s v="Odense SV"/>
    <n v="461"/>
    <n v="79"/>
    <x v="21"/>
    <n v="1"/>
    <s v="DC"/>
    <s v="Decentralt værk"/>
    <n v="351100"/>
    <n v="350010"/>
    <x v="1285"/>
    <x v="8"/>
    <s v="kvt"/>
    <d v="2012-01-01T00:00:00"/>
    <m/>
    <n v="56"/>
    <n v="7.5"/>
    <n v="49"/>
    <x v="4147"/>
    <n v="781.06700000000001"/>
    <n v="781.06700000000001"/>
    <n v="85.266892799999994"/>
    <n v="77.322959999999995"/>
    <n v="0.44471485191177118"/>
    <n v="0.55528514808822882"/>
    <n v="0"/>
    <x v="0"/>
    <x v="0"/>
    <m/>
    <m/>
    <m/>
    <m/>
    <m/>
    <m/>
    <n v="1.2390840000000001"/>
    <m/>
    <m/>
    <m/>
    <n v="876.92700000000002"/>
    <n v="0"/>
    <m/>
    <m/>
    <m/>
    <m/>
    <m/>
    <m/>
    <s v="587160,95"/>
    <s v="6135919,02"/>
    <n v="1.2390840000000001"/>
    <n v="876.92700000000002"/>
    <n v="0"/>
  </r>
  <r>
    <n v="2244"/>
    <x v="1116"/>
    <s v=""/>
    <x v="2485"/>
    <n v="2018"/>
    <n v="34899487"/>
    <x v="584"/>
    <x v="1114"/>
    <x v="1083"/>
    <n v="7760"/>
    <s v="Hurup Thy"/>
    <n v="787"/>
    <m/>
    <x v="18"/>
    <m/>
    <s v="ER"/>
    <s v="Erhvervsværk"/>
    <n v="370000"/>
    <n v="370000"/>
    <x v="384"/>
    <x v="1"/>
    <s v="pev"/>
    <d v="2012-08-30T00:00:00"/>
    <m/>
    <n v="0.6"/>
    <n v="0.25"/>
    <n v="0.3"/>
    <x v="4148"/>
    <n v="2.5920000000000001"/>
    <n v="0"/>
    <n v="4.7928996000000001"/>
    <n v="4.7928996000000001"/>
    <n v="0"/>
    <n v="0.92818035508829433"/>
    <n v="7.1819644911705671E-2"/>
    <x v="0"/>
    <x v="0"/>
    <m/>
    <m/>
    <m/>
    <m/>
    <m/>
    <m/>
    <m/>
    <m/>
    <n v="18.045202"/>
    <m/>
    <m/>
    <m/>
    <m/>
    <m/>
    <m/>
    <m/>
    <m/>
    <m/>
    <s v="464711,49"/>
    <s v="6289732,4"/>
    <n v="0"/>
    <n v="18.045202"/>
    <n v="0"/>
  </r>
  <r>
    <n v="2246"/>
    <x v="1117"/>
    <s v=""/>
    <x v="2486"/>
    <n v="2018"/>
    <n v="32651798"/>
    <x v="585"/>
    <x v="1115"/>
    <x v="1084"/>
    <n v="9000"/>
    <s v="Aalborg"/>
    <n v="851"/>
    <n v="295"/>
    <x v="34"/>
    <m/>
    <s v="LO"/>
    <s v="Lokalt værk"/>
    <n v="370000"/>
    <n v="370000"/>
    <x v="1286"/>
    <x v="1"/>
    <s v="pev"/>
    <d v="2013-03-01T00:00:00"/>
    <m/>
    <n v="0.66"/>
    <n v="0.255"/>
    <n v="0.29299999999999998"/>
    <x v="4149"/>
    <n v="5.0903999999999998"/>
    <n v="1.7387999999999999"/>
    <n v="3.8483999999999998"/>
    <n v="3.8483999999999998"/>
    <n v="7.2808240814219563E-2"/>
    <n v="0.78685123703663262"/>
    <n v="0.14034052214914783"/>
    <x v="0"/>
    <x v="0"/>
    <m/>
    <m/>
    <m/>
    <m/>
    <m/>
    <m/>
    <m/>
    <m/>
    <n v="11.940956"/>
    <m/>
    <m/>
    <m/>
    <m/>
    <m/>
    <m/>
    <m/>
    <m/>
    <m/>
    <s v="563523"/>
    <s v="6323113"/>
    <n v="0"/>
    <n v="11.940956"/>
    <n v="0"/>
  </r>
  <r>
    <n v="2246"/>
    <x v="1117"/>
    <s v=""/>
    <x v="2487"/>
    <n v="2018"/>
    <n v="32651798"/>
    <x v="585"/>
    <x v="1115"/>
    <x v="1084"/>
    <n v="9000"/>
    <s v="Aalborg"/>
    <n v="851"/>
    <n v="295"/>
    <x v="34"/>
    <m/>
    <s v="LO"/>
    <s v="Lokalt værk"/>
    <n v="370000"/>
    <n v="370000"/>
    <x v="387"/>
    <x v="1"/>
    <s v="pev"/>
    <d v="2013-03-01T00:00:00"/>
    <m/>
    <n v="0.66"/>
    <n v="0.255"/>
    <n v="0.29299999999999998"/>
    <x v="4149"/>
    <n v="5.0903999999999998"/>
    <n v="1.7387999999999999"/>
    <n v="3.8483999999999998"/>
    <n v="3.8483999999999998"/>
    <n v="7.2808240814219563E-2"/>
    <n v="0.78685123703663262"/>
    <n v="0.14034052214914783"/>
    <x v="0"/>
    <x v="0"/>
    <m/>
    <m/>
    <m/>
    <m/>
    <m/>
    <m/>
    <m/>
    <m/>
    <n v="11.940956"/>
    <m/>
    <m/>
    <m/>
    <m/>
    <m/>
    <m/>
    <m/>
    <m/>
    <m/>
    <s v="563523"/>
    <s v="6323113"/>
    <n v="0"/>
    <n v="11.940956"/>
    <n v="0"/>
  </r>
  <r>
    <n v="2246"/>
    <x v="1117"/>
    <s v=""/>
    <x v="2488"/>
    <n v="2018"/>
    <n v="32651798"/>
    <x v="585"/>
    <x v="1115"/>
    <x v="1084"/>
    <n v="9000"/>
    <s v="Aalborg"/>
    <n v="851"/>
    <n v="295"/>
    <x v="34"/>
    <m/>
    <s v="LO"/>
    <s v="Lokalt værk"/>
    <n v="370000"/>
    <n v="370000"/>
    <x v="455"/>
    <x v="1"/>
    <s v="pev"/>
    <d v="2013-03-01T00:00:00"/>
    <m/>
    <n v="0.66"/>
    <n v="0.255"/>
    <n v="0.29299999999999998"/>
    <x v="4149"/>
    <n v="5.0903999999999998"/>
    <n v="1.7387999999999999"/>
    <n v="3.8483999999999998"/>
    <n v="3.8483999999999998"/>
    <n v="7.2808240814219563E-2"/>
    <n v="0.78685123703663262"/>
    <n v="0.14034052214914783"/>
    <x v="0"/>
    <x v="0"/>
    <m/>
    <m/>
    <m/>
    <m/>
    <m/>
    <m/>
    <m/>
    <m/>
    <n v="11.940956"/>
    <m/>
    <m/>
    <m/>
    <m/>
    <m/>
    <m/>
    <m/>
    <m/>
    <m/>
    <s v="563523"/>
    <s v="6323113"/>
    <n v="0"/>
    <n v="11.940956"/>
    <n v="0"/>
  </r>
  <r>
    <n v="2249"/>
    <x v="1118"/>
    <s v=""/>
    <x v="2490"/>
    <n v="2018"/>
    <n v="36436743"/>
    <x v="586"/>
    <x v="1116"/>
    <x v="1085"/>
    <n v="4892"/>
    <s v="Kettinge"/>
    <n v="376"/>
    <n v="53"/>
    <x v="255"/>
    <m/>
    <s v="DC"/>
    <s v="Decentralt værk"/>
    <n v="352100"/>
    <n v="350020"/>
    <x v="1288"/>
    <x v="0"/>
    <s v="fvv"/>
    <d v="1997-01-01T00:00:00"/>
    <m/>
    <n v="2.6"/>
    <n v="0"/>
    <n v="2.4"/>
    <x v="4150"/>
    <n v="1.494E-2"/>
    <n v="1.494E-2"/>
    <n v="0"/>
    <n v="0"/>
    <n v="1"/>
    <n v="0"/>
    <n v="0"/>
    <x v="0"/>
    <x v="0"/>
    <m/>
    <m/>
    <m/>
    <m/>
    <m/>
    <m/>
    <m/>
    <m/>
    <n v="1.5962E-2"/>
    <m/>
    <m/>
    <m/>
    <m/>
    <m/>
    <m/>
    <m/>
    <m/>
    <m/>
    <s v="674764,76"/>
    <s v="6064604,79"/>
    <n v="0"/>
    <n v="1.5962E-2"/>
    <n v="0"/>
  </r>
  <r>
    <n v="2249"/>
    <x v="1118"/>
    <s v=""/>
    <x v="2491"/>
    <n v="2018"/>
    <n v="36436743"/>
    <x v="586"/>
    <x v="1116"/>
    <x v="1085"/>
    <n v="4892"/>
    <s v="Kettinge"/>
    <n v="376"/>
    <n v="53"/>
    <x v="255"/>
    <m/>
    <s v="DC"/>
    <s v="Decentralt værk"/>
    <n v="352100"/>
    <n v="350020"/>
    <x v="1289"/>
    <x v="1"/>
    <s v="kvt"/>
    <d v="2015-12-20T00:00:00"/>
    <m/>
    <n v="3.5379999999999998"/>
    <n v="1.5"/>
    <n v="1.8580000000000001"/>
    <x v="4151"/>
    <n v="53.236800000000002"/>
    <n v="52.56"/>
    <n v="44.254800000000003"/>
    <n v="44.254800000000003"/>
    <n v="0.25089588268587198"/>
    <n v="0.74910411731412796"/>
    <n v="0"/>
    <x v="0"/>
    <x v="0"/>
    <m/>
    <m/>
    <m/>
    <m/>
    <m/>
    <m/>
    <m/>
    <m/>
    <n v="106.09341099999999"/>
    <m/>
    <m/>
    <m/>
    <m/>
    <m/>
    <m/>
    <m/>
    <m/>
    <m/>
    <s v="674764,76"/>
    <s v="6064604,79"/>
    <n v="0"/>
    <n v="106.09341099999999"/>
    <n v="0"/>
  </r>
  <r>
    <n v="2249"/>
    <x v="1118"/>
    <s v=""/>
    <x v="2492"/>
    <n v="2018"/>
    <n v="36436743"/>
    <x v="586"/>
    <x v="1116"/>
    <x v="1085"/>
    <n v="4892"/>
    <s v="Kettinge"/>
    <n v="376"/>
    <n v="53"/>
    <x v="255"/>
    <m/>
    <s v="DC"/>
    <s v="Decentralt værk"/>
    <n v="352100"/>
    <n v="350020"/>
    <x v="1160"/>
    <x v="1"/>
    <s v="kvt"/>
    <d v="2017-03-14T00:00:00"/>
    <m/>
    <n v="2.93"/>
    <n v="1.2030000000000001"/>
    <n v="1.4"/>
    <x v="4152"/>
    <n v="30.031199999999998"/>
    <n v="30.006"/>
    <n v="27.648"/>
    <n v="27.648"/>
    <n v="0.22505927635609732"/>
    <n v="0.77494072364390265"/>
    <n v="0"/>
    <x v="0"/>
    <x v="0"/>
    <m/>
    <m/>
    <m/>
    <m/>
    <m/>
    <m/>
    <m/>
    <m/>
    <n v="66.718423000000001"/>
    <m/>
    <m/>
    <m/>
    <m/>
    <m/>
    <m/>
    <m/>
    <m/>
    <m/>
    <s v="674764,76"/>
    <s v="6064604,79"/>
    <n v="0"/>
    <n v="66.718423000000001"/>
    <n v="0"/>
  </r>
  <r>
    <n v="2250"/>
    <x v="1119"/>
    <s v=""/>
    <x v="2493"/>
    <n v="2018"/>
    <n v="32285708"/>
    <x v="587"/>
    <x v="1117"/>
    <x v="1086"/>
    <n v="8960"/>
    <s v="Randers SØ"/>
    <n v="730"/>
    <m/>
    <x v="18"/>
    <m/>
    <s v="LO"/>
    <s v="Lokalt værk"/>
    <n v="370000"/>
    <n v="370000"/>
    <x v="1290"/>
    <x v="1"/>
    <s v="pev"/>
    <d v="1997-11-01T00:00:00"/>
    <m/>
    <n v="0.96"/>
    <n v="0.3"/>
    <n v="0.4"/>
    <x v="4153"/>
    <n v="8.7562800000000003"/>
    <n v="0"/>
    <n v="6.8673599999999997"/>
    <n v="6.7921199999999997"/>
    <n v="0"/>
    <n v="0.810814872673147"/>
    <n v="0.189185127326853"/>
    <x v="0"/>
    <x v="0"/>
    <m/>
    <m/>
    <m/>
    <m/>
    <m/>
    <m/>
    <m/>
    <m/>
    <n v="23.142094"/>
    <m/>
    <m/>
    <m/>
    <m/>
    <m/>
    <m/>
    <m/>
    <m/>
    <m/>
    <s v="565997"/>
    <s v="6257113"/>
    <n v="0"/>
    <n v="23.142094"/>
    <n v="0"/>
  </r>
  <r>
    <n v="2250"/>
    <x v="1119"/>
    <s v=""/>
    <x v="2494"/>
    <n v="2018"/>
    <n v="32285708"/>
    <x v="587"/>
    <x v="1117"/>
    <x v="1086"/>
    <n v="8960"/>
    <s v="Randers SØ"/>
    <n v="730"/>
    <m/>
    <x v="18"/>
    <m/>
    <s v="LO"/>
    <s v="Lokalt værk"/>
    <n v="370000"/>
    <n v="370000"/>
    <x v="1291"/>
    <x v="1"/>
    <s v="pev"/>
    <d v="1999-04-01T00:00:00"/>
    <d v="2019-02-01T00:00:00"/>
    <n v="2.66"/>
    <n v="1"/>
    <n v="1.26"/>
    <x v="4154"/>
    <n v="1.6920000000000001E-2"/>
    <n v="0"/>
    <n v="1.3546799999999999E-2"/>
    <n v="7.1279999999999998E-3"/>
    <n v="0"/>
    <n v="0.77248523574402173"/>
    <n v="0.22751476425597827"/>
    <x v="0"/>
    <x v="0"/>
    <m/>
    <m/>
    <m/>
    <m/>
    <m/>
    <m/>
    <n v="3.7184399999999999E-2"/>
    <m/>
    <m/>
    <m/>
    <m/>
    <m/>
    <m/>
    <m/>
    <m/>
    <m/>
    <m/>
    <m/>
    <s v="565997"/>
    <s v="6257113"/>
    <n v="3.7184399999999999E-2"/>
    <n v="0"/>
    <n v="0"/>
  </r>
  <r>
    <n v="2251"/>
    <x v="1120"/>
    <s v=""/>
    <x v="2495"/>
    <n v="2018"/>
    <n v="28483708"/>
    <x v="588"/>
    <x v="1118"/>
    <x v="1087"/>
    <n v="4200"/>
    <s v="Slagelse"/>
    <n v="330"/>
    <n v="35"/>
    <x v="90"/>
    <m/>
    <s v="LO"/>
    <s v="Lokalt værk"/>
    <n v="370000"/>
    <n v="370000"/>
    <x v="387"/>
    <x v="1"/>
    <s v="pev"/>
    <d v="1987-03-01T00:00:00"/>
    <d v="2019-07-31T00:00:00"/>
    <n v="0.98"/>
    <n v="0.18"/>
    <n v="0.65"/>
    <x v="21"/>
    <n v="0"/>
    <n v="0"/>
    <n v="0"/>
    <n v="0"/>
    <n v="0"/>
    <n v="0"/>
    <n v="1"/>
    <x v="0"/>
    <x v="0"/>
    <m/>
    <m/>
    <m/>
    <m/>
    <m/>
    <m/>
    <m/>
    <m/>
    <n v="0"/>
    <m/>
    <m/>
    <m/>
    <m/>
    <m/>
    <m/>
    <m/>
    <m/>
    <m/>
    <s v="648155,6"/>
    <s v="6143600,76"/>
    <n v="0"/>
    <n v="0"/>
    <n v="0"/>
  </r>
  <r>
    <n v="2251"/>
    <x v="1120"/>
    <s v=""/>
    <x v="2496"/>
    <n v="2018"/>
    <n v="28483708"/>
    <x v="588"/>
    <x v="1118"/>
    <x v="1087"/>
    <n v="4200"/>
    <s v="Slagelse"/>
    <n v="330"/>
    <n v="35"/>
    <x v="90"/>
    <m/>
    <s v="LO"/>
    <s v="Lokalt værk"/>
    <n v="370000"/>
    <n v="370000"/>
    <x v="1286"/>
    <x v="1"/>
    <s v="pev"/>
    <d v="2015-07-01T00:00:00"/>
    <m/>
    <n v="0.65700000000000003"/>
    <n v="0.25"/>
    <n v="0.28999999999999998"/>
    <x v="4155"/>
    <n v="6.6420000000000003"/>
    <n v="0.216"/>
    <n v="5.1012000000000004"/>
    <n v="5.1012000000000004"/>
    <n v="6.2955369889029491E-3"/>
    <n v="0.80641223759123426"/>
    <n v="0.18729222541986279"/>
    <x v="0"/>
    <x v="0"/>
    <m/>
    <m/>
    <m/>
    <m/>
    <m/>
    <m/>
    <m/>
    <m/>
    <n v="17.155009999999997"/>
    <m/>
    <m/>
    <m/>
    <m/>
    <m/>
    <m/>
    <m/>
    <m/>
    <m/>
    <s v="648155,6"/>
    <s v="6143600,76"/>
    <n v="0"/>
    <n v="17.155009999999997"/>
    <n v="0"/>
  </r>
  <r>
    <n v="2253"/>
    <x v="1121"/>
    <s v=""/>
    <x v="2497"/>
    <n v="2018"/>
    <n v="36066296"/>
    <x v="589"/>
    <x v="1119"/>
    <x v="1088"/>
    <n v="7000"/>
    <s v="Fredericia"/>
    <n v="607"/>
    <n v="81"/>
    <x v="20"/>
    <n v="1"/>
    <s v="ER"/>
    <s v="Erhvervsværk"/>
    <n v="110500"/>
    <n v="110000"/>
    <x v="1292"/>
    <x v="0"/>
    <s v="pvp"/>
    <d v="2012-01-01T00:00:00"/>
    <m/>
    <n v="14"/>
    <n v="0"/>
    <n v="14"/>
    <x v="4156"/>
    <n v="214.71507"/>
    <n v="14.5822"/>
    <n v="0"/>
    <n v="0"/>
    <n v="6.7914189721289708E-2"/>
    <n v="0"/>
    <n v="0.93208581027871029"/>
    <x v="0"/>
    <x v="0"/>
    <m/>
    <m/>
    <m/>
    <n v="0"/>
    <m/>
    <m/>
    <n v="238.57234750800001"/>
    <m/>
    <m/>
    <m/>
    <m/>
    <m/>
    <m/>
    <m/>
    <m/>
    <m/>
    <m/>
    <m/>
    <s v="546013,35"/>
    <s v="6159997"/>
    <n v="238.57234750800001"/>
    <n v="0"/>
    <n v="0"/>
  </r>
  <r>
    <n v="2253"/>
    <x v="1121"/>
    <s v=""/>
    <x v="2498"/>
    <n v="2018"/>
    <n v="36066296"/>
    <x v="589"/>
    <x v="1119"/>
    <x v="1088"/>
    <n v="7000"/>
    <s v="Fredericia"/>
    <n v="607"/>
    <n v="81"/>
    <x v="20"/>
    <n v="1"/>
    <s v="ER"/>
    <s v="Erhvervsværk"/>
    <n v="110500"/>
    <n v="110000"/>
    <x v="1293"/>
    <x v="0"/>
    <s v="pvp"/>
    <d v="2012-01-01T00:00:00"/>
    <m/>
    <n v="14"/>
    <n v="0"/>
    <n v="14"/>
    <x v="21"/>
    <n v="0"/>
    <n v="0"/>
    <n v="0"/>
    <n v="0"/>
    <n v="0"/>
    <n v="0"/>
    <n v="1"/>
    <x v="0"/>
    <x v="0"/>
    <m/>
    <m/>
    <m/>
    <n v="0"/>
    <m/>
    <m/>
    <n v="0"/>
    <m/>
    <m/>
    <m/>
    <m/>
    <m/>
    <m/>
    <m/>
    <m/>
    <m/>
    <m/>
    <m/>
    <s v="546013,35"/>
    <s v="6159997"/>
    <n v="0"/>
    <n v="0"/>
    <n v="0"/>
  </r>
  <r>
    <n v="2253"/>
    <x v="1121"/>
    <s v=""/>
    <x v="2499"/>
    <n v="2018"/>
    <n v="36066296"/>
    <x v="589"/>
    <x v="1119"/>
    <x v="1088"/>
    <n v="7000"/>
    <s v="Fredericia"/>
    <n v="607"/>
    <n v="81"/>
    <x v="20"/>
    <n v="1"/>
    <s v="ER"/>
    <s v="Erhvervsværk"/>
    <n v="110500"/>
    <n v="110000"/>
    <x v="1294"/>
    <x v="0"/>
    <s v="pvp"/>
    <d v="2012-01-01T00:00:00"/>
    <m/>
    <n v="14"/>
    <n v="0"/>
    <n v="14"/>
    <x v="21"/>
    <n v="0"/>
    <n v="0"/>
    <n v="0"/>
    <n v="0"/>
    <n v="0"/>
    <n v="0"/>
    <n v="1"/>
    <x v="0"/>
    <x v="0"/>
    <m/>
    <m/>
    <m/>
    <n v="0"/>
    <m/>
    <m/>
    <n v="0"/>
    <m/>
    <m/>
    <m/>
    <m/>
    <m/>
    <m/>
    <m/>
    <m/>
    <m/>
    <m/>
    <m/>
    <s v="546013,35"/>
    <s v="6159997"/>
    <n v="0"/>
    <n v="0"/>
    <n v="0"/>
  </r>
  <r>
    <n v="2255"/>
    <x v="1122"/>
    <s v=""/>
    <x v="2500"/>
    <n v="2018"/>
    <n v="32266266"/>
    <x v="590"/>
    <x v="1120"/>
    <x v="1089"/>
    <n v="7500"/>
    <s v="Holstebro"/>
    <n v="661"/>
    <n v="172"/>
    <x v="70"/>
    <m/>
    <s v="DC"/>
    <s v="Decentralt værk"/>
    <n v="352100"/>
    <n v="350020"/>
    <x v="14"/>
    <x v="1"/>
    <s v="kvt"/>
    <d v="2012-06-06T00:00:00"/>
    <m/>
    <n v="3.6"/>
    <n v="1.48"/>
    <n v="1.74"/>
    <x v="4157"/>
    <n v="42.803676000000003"/>
    <n v="38.266164000000003"/>
    <n v="32.431932000000003"/>
    <n v="32.431932000000003"/>
    <n v="0.28081497999837457"/>
    <n v="0.71918502000162543"/>
    <n v="0"/>
    <x v="0"/>
    <x v="0"/>
    <m/>
    <m/>
    <m/>
    <m/>
    <m/>
    <m/>
    <m/>
    <m/>
    <n v="76.213306000000003"/>
    <m/>
    <m/>
    <m/>
    <m/>
    <m/>
    <m/>
    <m/>
    <m/>
    <m/>
    <s v="476216,42"/>
    <s v="6250472,85"/>
    <n v="0"/>
    <n v="76.213306000000003"/>
    <n v="0"/>
  </r>
  <r>
    <n v="2255"/>
    <x v="1122"/>
    <s v=""/>
    <x v="2501"/>
    <n v="2018"/>
    <n v="32266266"/>
    <x v="590"/>
    <x v="1120"/>
    <x v="1089"/>
    <n v="7500"/>
    <s v="Holstebro"/>
    <n v="661"/>
    <n v="172"/>
    <x v="70"/>
    <m/>
    <s v="DC"/>
    <s v="Decentralt værk"/>
    <n v="352100"/>
    <n v="350020"/>
    <x v="15"/>
    <x v="1"/>
    <s v="kvt"/>
    <d v="2012-06-06T00:00:00"/>
    <m/>
    <n v="3.6"/>
    <n v="1.48"/>
    <n v="1.74"/>
    <x v="4158"/>
    <n v="40.133124000000002"/>
    <n v="35.878715999999997"/>
    <n v="30.408480000000001"/>
    <n v="30.408480000000001"/>
    <n v="0.28081504781684802"/>
    <n v="0.71918495218315193"/>
    <n v="0"/>
    <x v="0"/>
    <x v="0"/>
    <m/>
    <m/>
    <m/>
    <m/>
    <m/>
    <m/>
    <m/>
    <m/>
    <n v="71.458285999999987"/>
    <m/>
    <m/>
    <m/>
    <m/>
    <m/>
    <m/>
    <m/>
    <m/>
    <m/>
    <s v="476216,42"/>
    <s v="6250472,85"/>
    <n v="0"/>
    <n v="71.458285999999987"/>
    <n v="0"/>
  </r>
  <r>
    <n v="2258"/>
    <x v="1123"/>
    <s v=""/>
    <x v="2502"/>
    <n v="2018"/>
    <n v="36428112"/>
    <x v="591"/>
    <x v="1121"/>
    <x v="1090"/>
    <n v="9220"/>
    <s v="Aalborg Øst"/>
    <n v="851"/>
    <n v="295"/>
    <x v="34"/>
    <n v="10"/>
    <s v="ER"/>
    <s v="Erhvervsværk"/>
    <n v="235100"/>
    <n v="230020"/>
    <x v="1295"/>
    <x v="6"/>
    <s v="pvp"/>
    <d v="1991-11-12T00:00:00"/>
    <m/>
    <n v="182"/>
    <n v="0"/>
    <n v="70"/>
    <x v="4159"/>
    <n v="840.88199999999995"/>
    <n v="821.82299999999998"/>
    <n v="0"/>
    <n v="0"/>
    <n v="0.97733451304701491"/>
    <n v="0"/>
    <n v="2.2665486952985092E-2"/>
    <x v="0"/>
    <x v="0"/>
    <m/>
    <m/>
    <m/>
    <n v="0"/>
    <m/>
    <m/>
    <m/>
    <m/>
    <m/>
    <m/>
    <m/>
    <m/>
    <m/>
    <m/>
    <n v="840.88199999999995"/>
    <m/>
    <m/>
    <n v="44.781300000000002"/>
    <s v="558993,11"/>
    <s v="6324846,01"/>
    <n v="0"/>
    <n v="840.88199999999995"/>
    <n v="44.781300000000002"/>
  </r>
  <r>
    <n v="2258"/>
    <x v="1123"/>
    <s v=""/>
    <x v="2503"/>
    <n v="2018"/>
    <n v="36428112"/>
    <x v="591"/>
    <x v="1121"/>
    <x v="1090"/>
    <n v="9220"/>
    <s v="Aalborg Øst"/>
    <n v="851"/>
    <n v="295"/>
    <x v="34"/>
    <n v="10"/>
    <s v="ER"/>
    <s v="Erhvervsværk"/>
    <n v="235100"/>
    <n v="230020"/>
    <x v="1296"/>
    <x v="6"/>
    <s v="pvp"/>
    <d v="2003-11-20T00:00:00"/>
    <m/>
    <n v="80"/>
    <n v="0"/>
    <n v="32"/>
    <x v="4160"/>
    <n v="344.42399999999998"/>
    <n v="344.42399999999998"/>
    <n v="0"/>
    <n v="0"/>
    <n v="1"/>
    <n v="0"/>
    <n v="0"/>
    <x v="0"/>
    <x v="0"/>
    <m/>
    <m/>
    <m/>
    <m/>
    <m/>
    <m/>
    <m/>
    <m/>
    <m/>
    <m/>
    <m/>
    <m/>
    <m/>
    <m/>
    <n v="344.42399999999998"/>
    <m/>
    <m/>
    <n v="8.9979696000000011"/>
    <s v="558993,11"/>
    <s v="6324846,01"/>
    <n v="0"/>
    <n v="344.42399999999998"/>
    <n v="8.9979696000000011"/>
  </r>
  <r>
    <n v="2259"/>
    <x v="1124"/>
    <s v=""/>
    <x v="2504"/>
    <n v="2018"/>
    <n v="13213178"/>
    <x v="592"/>
    <x v="1122"/>
    <x v="1091"/>
    <n v="6870"/>
    <s v="Ølgod"/>
    <n v="573"/>
    <m/>
    <x v="18"/>
    <m/>
    <s v="ER"/>
    <s v="Erhvervsværk"/>
    <n v="14100"/>
    <n v="10000"/>
    <x v="75"/>
    <x v="1"/>
    <s v="pev"/>
    <d v="2015-01-01T00:00:00"/>
    <d v="2019-12-31T00:00:00"/>
    <n v="0.85"/>
    <n v="0.34"/>
    <n v="0.51"/>
    <x v="4161"/>
    <n v="10.421279999999999"/>
    <n v="0"/>
    <n v="6.9475324715999998"/>
    <n v="6.9475324715999998"/>
    <n v="0"/>
    <n v="0.74500153053696527"/>
    <n v="0.25499846946303473"/>
    <x v="0"/>
    <x v="0"/>
    <m/>
    <m/>
    <m/>
    <m/>
    <m/>
    <m/>
    <m/>
    <m/>
    <n v="20.434005000000003"/>
    <m/>
    <m/>
    <m/>
    <m/>
    <m/>
    <m/>
    <m/>
    <m/>
    <m/>
    <s v="471835,27"/>
    <s v="6184343,07"/>
    <n v="0"/>
    <n v="20.434005000000003"/>
    <n v="0"/>
  </r>
  <r>
    <n v="2261"/>
    <x v="1125"/>
    <s v=""/>
    <x v="2505"/>
    <n v="2018"/>
    <n v="20806400"/>
    <x v="593"/>
    <x v="1123"/>
    <x v="1092"/>
    <n v="7000"/>
    <s v="Fredericia"/>
    <n v="607"/>
    <m/>
    <x v="18"/>
    <m/>
    <s v="VA"/>
    <s v="Vandkraftværk"/>
    <n v="360000"/>
    <n v="360000"/>
    <x v="978"/>
    <x v="13"/>
    <s v="vkt"/>
    <d v="2015-01-01T00:00:00"/>
    <m/>
    <n v="2.1999999999999999E-2"/>
    <n v="2.1999999999999999E-2"/>
    <n v="0"/>
    <x v="21"/>
    <n v="0"/>
    <n v="0"/>
    <n v="0"/>
    <n v="0"/>
    <n v="0"/>
    <n v="1"/>
    <n v="0"/>
    <x v="0"/>
    <x v="0"/>
    <m/>
    <m/>
    <m/>
    <m/>
    <m/>
    <m/>
    <m/>
    <m/>
    <m/>
    <m/>
    <m/>
    <m/>
    <m/>
    <m/>
    <m/>
    <m/>
    <n v="0"/>
    <m/>
    <s v="538830,38"/>
    <s v="6161420,75"/>
    <n v="0"/>
    <n v="0"/>
    <n v="0"/>
  </r>
  <r>
    <n v="2262"/>
    <x v="1126"/>
    <s v=""/>
    <x v="2506"/>
    <n v="2018"/>
    <n v="29189633"/>
    <x v="594"/>
    <x v="1124"/>
    <x v="1093"/>
    <n v="8670"/>
    <s v="Låsby"/>
    <n v="746"/>
    <m/>
    <x v="18"/>
    <m/>
    <s v="LO"/>
    <s v="Lokalt værk"/>
    <n v="852010"/>
    <n v="850010"/>
    <x v="14"/>
    <x v="1"/>
    <s v="pev"/>
    <d v="2014-01-28T00:00:00"/>
    <m/>
    <n v="3.7999999999999999E-2"/>
    <n v="1.4999999999999999E-2"/>
    <n v="2.3E-2"/>
    <x v="21"/>
    <n v="0"/>
    <n v="0"/>
    <n v="0"/>
    <n v="0"/>
    <n v="0"/>
    <n v="0"/>
    <n v="1"/>
    <x v="0"/>
    <x v="0"/>
    <m/>
    <m/>
    <m/>
    <m/>
    <m/>
    <m/>
    <n v="0"/>
    <m/>
    <m/>
    <m/>
    <m/>
    <m/>
    <m/>
    <m/>
    <m/>
    <m/>
    <m/>
    <m/>
    <s v="550095,22"/>
    <s v="6223086,1"/>
    <n v="0"/>
    <n v="0"/>
    <n v="0"/>
  </r>
  <r>
    <n v="2262"/>
    <x v="1127"/>
    <s v=""/>
    <x v="2507"/>
    <n v="2018"/>
    <n v="29189633"/>
    <x v="594"/>
    <x v="1125"/>
    <x v="1094"/>
    <n v="8464"/>
    <s v="Galten"/>
    <n v="746"/>
    <m/>
    <x v="18"/>
    <m/>
    <s v="LO"/>
    <s v="Lokalt værk"/>
    <n v="852010"/>
    <n v="850010"/>
    <x v="14"/>
    <x v="1"/>
    <s v="pev"/>
    <d v="2014-01-28T00:00:00"/>
    <m/>
    <n v="0.38"/>
    <n v="0.15"/>
    <n v="0.23"/>
    <x v="21"/>
    <n v="0"/>
    <n v="0"/>
    <n v="0"/>
    <n v="0"/>
    <n v="0"/>
    <n v="0"/>
    <n v="1"/>
    <x v="0"/>
    <x v="0"/>
    <m/>
    <m/>
    <m/>
    <m/>
    <m/>
    <m/>
    <n v="0"/>
    <m/>
    <m/>
    <m/>
    <m/>
    <m/>
    <m/>
    <m/>
    <m/>
    <m/>
    <m/>
    <m/>
    <s v="559059,79"/>
    <s v="6219846,6"/>
    <n v="0"/>
    <n v="0"/>
    <n v="0"/>
  </r>
  <r>
    <n v="2263"/>
    <x v="1128"/>
    <s v=""/>
    <x v="2920"/>
    <n v="2018"/>
    <n v="10205107"/>
    <x v="595"/>
    <x v="1126"/>
    <x v="1095"/>
    <n v="6200"/>
    <s v="Aabenraa"/>
    <n v="580"/>
    <m/>
    <x v="18"/>
    <m/>
    <s v="ER"/>
    <s v="Erhvervsværk"/>
    <n v="14100"/>
    <n v="10000"/>
    <x v="15"/>
    <x v="1"/>
    <s v="pev"/>
    <d v="2015-08-05T00:00:00"/>
    <d v="2017-02-16T00:00:00"/>
    <n v="1.2"/>
    <n v="0.25"/>
    <n v="0.72"/>
    <x v="21"/>
    <n v="0"/>
    <n v="0"/>
    <n v="0"/>
    <n v="0"/>
    <n v="0"/>
    <n v="0"/>
    <n v="1"/>
    <x v="0"/>
    <x v="0"/>
    <m/>
    <m/>
    <m/>
    <m/>
    <m/>
    <m/>
    <m/>
    <m/>
    <n v="0"/>
    <m/>
    <m/>
    <m/>
    <m/>
    <m/>
    <m/>
    <m/>
    <m/>
    <m/>
    <s v="527593,58"/>
    <s v="6089101,72"/>
    <n v="0"/>
    <n v="0"/>
    <n v="0"/>
  </r>
  <r>
    <n v="2263"/>
    <x v="1128"/>
    <s v=""/>
    <x v="2921"/>
    <n v="2018"/>
    <n v="10205107"/>
    <x v="595"/>
    <x v="1126"/>
    <x v="1095"/>
    <n v="6200"/>
    <s v="Aabenraa"/>
    <n v="580"/>
    <m/>
    <x v="18"/>
    <m/>
    <s v="ER"/>
    <s v="Erhvervsværk"/>
    <n v="14100"/>
    <n v="10000"/>
    <x v="200"/>
    <x v="1"/>
    <s v="pev"/>
    <d v="2017-02-16T00:00:00"/>
    <m/>
    <n v="1.2"/>
    <n v="0.36"/>
    <n v="0.72"/>
    <x v="4162"/>
    <n v="13.987080000000001"/>
    <n v="0"/>
    <n v="9.3247396919999996"/>
    <n v="9.3247396919999996"/>
    <n v="0"/>
    <n v="0.7450022588145726"/>
    <n v="0.2549977411854274"/>
    <x v="0"/>
    <x v="0"/>
    <m/>
    <m/>
    <m/>
    <m/>
    <m/>
    <m/>
    <m/>
    <m/>
    <n v="27.425889999999999"/>
    <m/>
    <m/>
    <m/>
    <m/>
    <m/>
    <m/>
    <m/>
    <m/>
    <m/>
    <s v="527593,58"/>
    <s v="6089101,72"/>
    <n v="0"/>
    <n v="27.425889999999999"/>
    <n v="0"/>
  </r>
  <r>
    <n v="2264"/>
    <x v="1129"/>
    <s v=""/>
    <x v="2509"/>
    <n v="2018"/>
    <n v="64761919"/>
    <x v="596"/>
    <x v="1127"/>
    <x v="1096"/>
    <n v="9480"/>
    <s v="Løkken"/>
    <n v="860"/>
    <n v="305"/>
    <x v="96"/>
    <m/>
    <s v="FJ"/>
    <s v="Fjernvarmeværk"/>
    <n v="353000"/>
    <n v="350030"/>
    <x v="3"/>
    <x v="0"/>
    <s v="fvv"/>
    <d v="2007-01-08T00:00:00"/>
    <m/>
    <n v="9.625"/>
    <n v="0"/>
    <n v="9.625"/>
    <x v="4163"/>
    <n v="88.360560000000007"/>
    <n v="88.360560000000007"/>
    <n v="0"/>
    <n v="0"/>
    <n v="1"/>
    <n v="0"/>
    <n v="0"/>
    <x v="0"/>
    <x v="0"/>
    <m/>
    <m/>
    <m/>
    <m/>
    <m/>
    <m/>
    <m/>
    <m/>
    <m/>
    <m/>
    <n v="89.745444000000006"/>
    <m/>
    <m/>
    <m/>
    <m/>
    <m/>
    <m/>
    <m/>
    <s v="543758,83"/>
    <s v="6358951,44"/>
    <n v="0"/>
    <n v="89.745444000000006"/>
    <n v="0"/>
  </r>
  <r>
    <n v="2264"/>
    <x v="1129"/>
    <s v=""/>
    <x v="2510"/>
    <n v="2018"/>
    <n v="64761919"/>
    <x v="596"/>
    <x v="1127"/>
    <x v="1096"/>
    <n v="9480"/>
    <s v="Løkken"/>
    <n v="860"/>
    <n v="305"/>
    <x v="96"/>
    <m/>
    <s v="FJ"/>
    <s v="Fjernvarmeværk"/>
    <n v="353000"/>
    <n v="350030"/>
    <x v="511"/>
    <x v="0"/>
    <s v="fvv"/>
    <d v="1984-01-08T00:00:00"/>
    <m/>
    <n v="4"/>
    <n v="0"/>
    <n v="4"/>
    <x v="4164"/>
    <n v="3.6252"/>
    <n v="3.6252"/>
    <n v="0"/>
    <n v="0"/>
    <n v="1"/>
    <n v="0"/>
    <n v="0"/>
    <x v="0"/>
    <x v="0"/>
    <m/>
    <m/>
    <m/>
    <m/>
    <m/>
    <m/>
    <m/>
    <m/>
    <m/>
    <m/>
    <m/>
    <n v="0"/>
    <n v="4.2341249999999997"/>
    <m/>
    <m/>
    <m/>
    <m/>
    <m/>
    <s v="543758,83"/>
    <s v="6358951,44"/>
    <n v="0"/>
    <n v="4.2341249999999997"/>
    <n v="0"/>
  </r>
  <r>
    <n v="2264"/>
    <x v="1129"/>
    <s v=""/>
    <x v="2511"/>
    <n v="2018"/>
    <n v="64761919"/>
    <x v="596"/>
    <x v="1127"/>
    <x v="1096"/>
    <n v="9480"/>
    <s v="Løkken"/>
    <n v="860"/>
    <n v="305"/>
    <x v="96"/>
    <m/>
    <s v="FJ"/>
    <s v="Fjernvarmeværk"/>
    <n v="353000"/>
    <n v="350030"/>
    <x v="69"/>
    <x v="0"/>
    <s v="fvv"/>
    <d v="1999-01-08T00:00:00"/>
    <m/>
    <n v="6.5"/>
    <n v="0"/>
    <n v="6.5"/>
    <x v="4165"/>
    <n v="1.7999999999999999E-2"/>
    <n v="1.7999999999999999E-2"/>
    <n v="0"/>
    <n v="0"/>
    <n v="1"/>
    <n v="0"/>
    <n v="0"/>
    <x v="0"/>
    <x v="0"/>
    <m/>
    <m/>
    <m/>
    <n v="1.7999999999999999E-2"/>
    <m/>
    <m/>
    <m/>
    <m/>
    <m/>
    <m/>
    <m/>
    <m/>
    <m/>
    <m/>
    <m/>
    <m/>
    <m/>
    <m/>
    <s v="543758,83"/>
    <s v="6358951,44"/>
    <n v="1.7999999999999999E-2"/>
    <n v="0"/>
    <n v="0"/>
  </r>
  <r>
    <n v="2264"/>
    <x v="1129"/>
    <s v=""/>
    <x v="2512"/>
    <n v="2018"/>
    <n v="64761919"/>
    <x v="596"/>
    <x v="1127"/>
    <x v="1096"/>
    <n v="9480"/>
    <s v="Løkken"/>
    <n v="860"/>
    <n v="305"/>
    <x v="96"/>
    <m/>
    <s v="FJ"/>
    <s v="Fjernvarmeværk"/>
    <n v="353000"/>
    <n v="350030"/>
    <x v="1297"/>
    <x v="3"/>
    <s v="fvv"/>
    <d v="2016-01-06T00:00:00"/>
    <m/>
    <n v="8.3000000000000007"/>
    <n v="0"/>
    <n v="8.3000000000000007"/>
    <x v="4166"/>
    <n v="23.497920000000001"/>
    <n v="23.497920000000001"/>
    <n v="0"/>
    <n v="0"/>
    <n v="1"/>
    <n v="0"/>
    <n v="0"/>
    <x v="0"/>
    <x v="0"/>
    <m/>
    <m/>
    <m/>
    <m/>
    <m/>
    <m/>
    <m/>
    <m/>
    <m/>
    <m/>
    <m/>
    <m/>
    <m/>
    <m/>
    <m/>
    <n v="23.497919999999997"/>
    <m/>
    <m/>
    <s v="543758,83"/>
    <s v="6358951,44"/>
    <n v="0"/>
    <n v="23.497919999999997"/>
    <n v="0"/>
  </r>
  <r>
    <n v="2264"/>
    <x v="1292"/>
    <s v=""/>
    <x v="2922"/>
    <n v="2018"/>
    <n v="64761919"/>
    <x v="596"/>
    <x v="1288"/>
    <x v="1246"/>
    <n v="9480"/>
    <s v="Løkken"/>
    <n v="860"/>
    <n v="305"/>
    <x v="96"/>
    <m/>
    <s v="ER"/>
    <s v="Erhvervsværk"/>
    <n v="471120"/>
    <n v="470000"/>
    <x v="912"/>
    <x v="6"/>
    <s v="pvp"/>
    <d v="2018-01-01T00:00:00"/>
    <m/>
    <n v="0.05"/>
    <n v="0"/>
    <n v="0.05"/>
    <x v="4167"/>
    <n v="0.34110000000000001"/>
    <n v="0.34110000000000001"/>
    <n v="0"/>
    <n v="0"/>
    <n v="1"/>
    <n v="0"/>
    <n v="0"/>
    <x v="0"/>
    <x v="0"/>
    <m/>
    <m/>
    <m/>
    <m/>
    <m/>
    <m/>
    <m/>
    <m/>
    <m/>
    <m/>
    <m/>
    <m/>
    <m/>
    <m/>
    <n v="0.34110000000000001"/>
    <m/>
    <m/>
    <m/>
    <s v="542889,73"/>
    <s v="6358671,34"/>
    <n v="0"/>
    <n v="0.34110000000000001"/>
    <n v="0"/>
  </r>
  <r>
    <n v="2265"/>
    <x v="1130"/>
    <s v=""/>
    <x v="2513"/>
    <n v="2018"/>
    <n v="54442912"/>
    <x v="597"/>
    <x v="1128"/>
    <x v="1097"/>
    <n v="9600"/>
    <s v="Aars"/>
    <n v="820"/>
    <n v="334"/>
    <x v="335"/>
    <n v="1"/>
    <s v="DC"/>
    <s v="Decentralt værk"/>
    <n v="353000"/>
    <n v="350030"/>
    <x v="328"/>
    <x v="0"/>
    <s v="fvv"/>
    <d v="1986-03-01T00:00:00"/>
    <m/>
    <n v="10.6"/>
    <n v="0"/>
    <n v="8.5"/>
    <x v="4168"/>
    <n v="169.81200000000001"/>
    <n v="169.81200000000001"/>
    <n v="0"/>
    <n v="0"/>
    <n v="1"/>
    <n v="0"/>
    <n v="0"/>
    <x v="0"/>
    <x v="0"/>
    <m/>
    <m/>
    <m/>
    <m/>
    <m/>
    <m/>
    <m/>
    <n v="151.739"/>
    <m/>
    <n v="1.1165"/>
    <m/>
    <n v="30.237899999999996"/>
    <m/>
    <m/>
    <m/>
    <m/>
    <m/>
    <m/>
    <s v="533035,26"/>
    <s v="6295977,96"/>
    <n v="68.282550000000001"/>
    <n v="114.81085"/>
    <n v="0"/>
  </r>
  <r>
    <n v="2265"/>
    <x v="1130"/>
    <s v=""/>
    <x v="2514"/>
    <n v="2018"/>
    <n v="54442912"/>
    <x v="597"/>
    <x v="1128"/>
    <x v="1097"/>
    <n v="9600"/>
    <s v="Aars"/>
    <n v="820"/>
    <n v="334"/>
    <x v="335"/>
    <n v="1"/>
    <s v="DC"/>
    <s v="Decentralt værk"/>
    <n v="353000"/>
    <n v="350030"/>
    <x v="254"/>
    <x v="0"/>
    <s v="fvv"/>
    <d v="1986-01-01T00:00:00"/>
    <m/>
    <n v="6.3"/>
    <n v="0"/>
    <n v="6.3"/>
    <x v="4169"/>
    <n v="9.3995999999999995"/>
    <n v="9.3995999999999995"/>
    <n v="0"/>
    <n v="0"/>
    <n v="1"/>
    <n v="0"/>
    <n v="0"/>
    <x v="0"/>
    <x v="0"/>
    <m/>
    <m/>
    <m/>
    <m/>
    <m/>
    <m/>
    <m/>
    <m/>
    <m/>
    <m/>
    <m/>
    <m/>
    <n v="9.5815999999999999"/>
    <m/>
    <m/>
    <m/>
    <m/>
    <m/>
    <s v="533035,26"/>
    <s v="6295977,96"/>
    <n v="0"/>
    <n v="9.5815999999999999"/>
    <n v="0"/>
  </r>
  <r>
    <n v="2265"/>
    <x v="1130"/>
    <s v=""/>
    <x v="2515"/>
    <n v="2018"/>
    <n v="54442912"/>
    <x v="597"/>
    <x v="1128"/>
    <x v="1097"/>
    <n v="9600"/>
    <s v="Aars"/>
    <n v="820"/>
    <n v="334"/>
    <x v="335"/>
    <n v="1"/>
    <s v="DC"/>
    <s v="Decentralt værk"/>
    <n v="353000"/>
    <n v="350030"/>
    <x v="329"/>
    <x v="8"/>
    <s v="kvt"/>
    <d v="1995-01-01T00:00:00"/>
    <m/>
    <n v="14.58"/>
    <n v="2.89"/>
    <n v="9.39"/>
    <x v="4170"/>
    <n v="356.87880000000001"/>
    <n v="356.87880000000001"/>
    <n v="50.385599999999997"/>
    <n v="37.717199999999998"/>
    <n v="0.42899314892464058"/>
    <n v="0.57100685107535942"/>
    <n v="0"/>
    <x v="0"/>
    <x v="0"/>
    <m/>
    <m/>
    <m/>
    <m/>
    <m/>
    <m/>
    <m/>
    <n v="344.73320000000001"/>
    <m/>
    <n v="2.5230000000000001"/>
    <m/>
    <n v="68.693100000000001"/>
    <m/>
    <m/>
    <m/>
    <m/>
    <m/>
    <m/>
    <s v="533035,26"/>
    <s v="6295977,96"/>
    <n v="155.12994"/>
    <n v="260.81936000000002"/>
    <n v="0"/>
  </r>
  <r>
    <n v="2265"/>
    <x v="1130"/>
    <s v=""/>
    <x v="2516"/>
    <n v="2018"/>
    <n v="54442912"/>
    <x v="597"/>
    <x v="1128"/>
    <x v="1097"/>
    <n v="9600"/>
    <s v="Aars"/>
    <n v="820"/>
    <n v="334"/>
    <x v="335"/>
    <n v="1"/>
    <s v="DC"/>
    <s v="Decentralt værk"/>
    <n v="353000"/>
    <n v="350030"/>
    <x v="1298"/>
    <x v="0"/>
    <s v="fvv"/>
    <d v="2006-10-03T00:00:00"/>
    <m/>
    <n v="4.7"/>
    <n v="0"/>
    <n v="0"/>
    <x v="4171"/>
    <n v="0"/>
    <n v="0"/>
    <n v="0"/>
    <n v="0"/>
    <n v="1"/>
    <n v="0"/>
    <n v="0"/>
    <x v="0"/>
    <x v="0"/>
    <m/>
    <m/>
    <m/>
    <n v="0.14150780000000002"/>
    <m/>
    <m/>
    <m/>
    <m/>
    <m/>
    <m/>
    <m/>
    <m/>
    <m/>
    <m/>
    <m/>
    <m/>
    <m/>
    <m/>
    <s v="533035,26"/>
    <s v="6295977,96"/>
    <n v="0.14150780000000002"/>
    <n v="0"/>
    <n v="0"/>
  </r>
  <r>
    <n v="2265"/>
    <x v="1131"/>
    <s v=""/>
    <x v="2517"/>
    <n v="2018"/>
    <n v="54442912"/>
    <x v="597"/>
    <x v="1129"/>
    <x v="1098"/>
    <n v="9600"/>
    <s v="Aars"/>
    <n v="820"/>
    <n v="334"/>
    <x v="335"/>
    <m/>
    <s v="FJ"/>
    <s v="Fjernvarmeværk"/>
    <n v="353000"/>
    <n v="350030"/>
    <x v="1299"/>
    <x v="0"/>
    <s v="fvv"/>
    <d v="1966-09-01T00:00:00"/>
    <m/>
    <n v="10"/>
    <n v="0"/>
    <n v="9.1999999999999993"/>
    <x v="21"/>
    <n v="0"/>
    <n v="0"/>
    <n v="0"/>
    <n v="0"/>
    <n v="1"/>
    <n v="0"/>
    <n v="0"/>
    <x v="0"/>
    <x v="0"/>
    <m/>
    <n v="0"/>
    <m/>
    <m/>
    <m/>
    <m/>
    <m/>
    <m/>
    <m/>
    <m/>
    <m/>
    <m/>
    <m/>
    <m/>
    <m/>
    <m/>
    <m/>
    <m/>
    <s v="532391,87"/>
    <s v="6295620,82"/>
    <n v="0"/>
    <n v="0"/>
    <n v="0"/>
  </r>
  <r>
    <n v="2265"/>
    <x v="1132"/>
    <s v=""/>
    <x v="2518"/>
    <n v="2018"/>
    <n v="54442912"/>
    <x v="597"/>
    <x v="1130"/>
    <x v="1099"/>
    <n v="9600"/>
    <s v="Aars"/>
    <n v="820"/>
    <n v="334"/>
    <x v="335"/>
    <m/>
    <s v="FJ"/>
    <s v="Fjernvarmeværk"/>
    <n v="353000"/>
    <n v="350030"/>
    <x v="1300"/>
    <x v="0"/>
    <s v="fvv"/>
    <d v="1955-09-01T00:00:00"/>
    <m/>
    <n v="17.899999999999999"/>
    <n v="0"/>
    <n v="16.100000000000001"/>
    <x v="4172"/>
    <n v="0.209844"/>
    <n v="0.209844"/>
    <n v="0"/>
    <n v="0"/>
    <n v="1"/>
    <n v="0"/>
    <n v="0"/>
    <x v="0"/>
    <x v="0"/>
    <m/>
    <m/>
    <m/>
    <m/>
    <m/>
    <m/>
    <n v="0.19344600000000001"/>
    <m/>
    <m/>
    <m/>
    <m/>
    <m/>
    <m/>
    <m/>
    <m/>
    <m/>
    <m/>
    <m/>
    <s v="531398,07"/>
    <s v="6295376,02"/>
    <n v="0.19344600000000001"/>
    <n v="0"/>
    <n v="0"/>
  </r>
  <r>
    <n v="2265"/>
    <x v="1133"/>
    <s v=""/>
    <x v="2519"/>
    <n v="2018"/>
    <n v="54442912"/>
    <x v="597"/>
    <x v="1131"/>
    <x v="1100"/>
    <n v="9600"/>
    <s v="Aars"/>
    <n v="820"/>
    <n v="334"/>
    <x v="335"/>
    <m/>
    <s v="DC"/>
    <s v="Decentralt værk"/>
    <n v="353000"/>
    <n v="350030"/>
    <x v="14"/>
    <x v="1"/>
    <s v="kvt"/>
    <d v="1995-01-01T00:00:00"/>
    <m/>
    <n v="1.8"/>
    <n v="0.74"/>
    <n v="1"/>
    <x v="4173"/>
    <n v="0.18187200000000001"/>
    <n v="0.18187200000000001"/>
    <n v="0.127944"/>
    <n v="0.127944"/>
    <n v="0.26705007981900647"/>
    <n v="0.73294992018099347"/>
    <n v="0"/>
    <x v="0"/>
    <x v="0"/>
    <m/>
    <m/>
    <m/>
    <m/>
    <m/>
    <m/>
    <n v="0.3405204"/>
    <m/>
    <m/>
    <m/>
    <m/>
    <m/>
    <m/>
    <m/>
    <m/>
    <m/>
    <m/>
    <m/>
    <s v="525875,76"/>
    <s v="6299692,37"/>
    <n v="0.3405204"/>
    <n v="0"/>
    <n v="0"/>
  </r>
  <r>
    <n v="2265"/>
    <x v="1133"/>
    <s v=""/>
    <x v="2520"/>
    <n v="2018"/>
    <n v="54442912"/>
    <x v="597"/>
    <x v="1131"/>
    <x v="1100"/>
    <n v="9600"/>
    <s v="Aars"/>
    <n v="820"/>
    <n v="334"/>
    <x v="335"/>
    <m/>
    <s v="DC"/>
    <s v="Decentralt værk"/>
    <n v="353000"/>
    <n v="350030"/>
    <x v="15"/>
    <x v="1"/>
    <s v="kvt"/>
    <d v="1995-01-01T00:00:00"/>
    <m/>
    <n v="1.8"/>
    <n v="0.74"/>
    <n v="1"/>
    <x v="4174"/>
    <n v="4.8203999999999997E-2"/>
    <n v="4.8203999999999997E-2"/>
    <n v="3.6864000000000001E-2"/>
    <n v="3.6864000000000001E-2"/>
    <n v="0.25778753224750683"/>
    <n v="0.74221246775249317"/>
    <n v="0"/>
    <x v="0"/>
    <x v="0"/>
    <m/>
    <m/>
    <m/>
    <m/>
    <m/>
    <m/>
    <n v="9.3495599999999998E-2"/>
    <m/>
    <m/>
    <m/>
    <m/>
    <m/>
    <m/>
    <m/>
    <m/>
    <m/>
    <m/>
    <m/>
    <s v="525875,76"/>
    <s v="6299692,37"/>
    <n v="9.3495599999999998E-2"/>
    <n v="0"/>
    <n v="0"/>
  </r>
  <r>
    <n v="2265"/>
    <x v="1133"/>
    <s v=""/>
    <x v="2521"/>
    <n v="2018"/>
    <n v="54442912"/>
    <x v="597"/>
    <x v="1131"/>
    <x v="1100"/>
    <n v="9600"/>
    <s v="Aars"/>
    <n v="820"/>
    <n v="334"/>
    <x v="335"/>
    <m/>
    <s v="DC"/>
    <s v="Decentralt værk"/>
    <n v="353000"/>
    <n v="350030"/>
    <x v="13"/>
    <x v="0"/>
    <s v="fvv"/>
    <d v="1988-10-01T00:00:00"/>
    <m/>
    <n v="3.1"/>
    <n v="0"/>
    <n v="3.1"/>
    <x v="4175"/>
    <n v="0.35222399999999998"/>
    <n v="0.35222399999999998"/>
    <n v="0"/>
    <n v="0"/>
    <n v="1"/>
    <n v="0"/>
    <n v="0"/>
    <x v="0"/>
    <x v="0"/>
    <m/>
    <m/>
    <m/>
    <m/>
    <m/>
    <m/>
    <n v="0.3523212"/>
    <m/>
    <m/>
    <m/>
    <m/>
    <m/>
    <m/>
    <m/>
    <m/>
    <m/>
    <m/>
    <m/>
    <s v="525875,76"/>
    <s v="6299692,37"/>
    <n v="0.3523212"/>
    <n v="0"/>
    <n v="0"/>
  </r>
  <r>
    <n v="2265"/>
    <x v="1133"/>
    <s v=""/>
    <x v="2522"/>
    <n v="2018"/>
    <n v="54442912"/>
    <x v="597"/>
    <x v="1131"/>
    <x v="1100"/>
    <n v="9600"/>
    <s v="Aars"/>
    <n v="820"/>
    <n v="334"/>
    <x v="335"/>
    <m/>
    <s v="DC"/>
    <s v="Decentralt værk"/>
    <n v="353000"/>
    <n v="350030"/>
    <x v="129"/>
    <x v="2"/>
    <s v="fvv"/>
    <d v="2009-01-01T00:00:00"/>
    <m/>
    <n v="1"/>
    <n v="0"/>
    <n v="1"/>
    <x v="4176"/>
    <n v="4.8995999999999998E-2"/>
    <n v="4.8995999999999998E-2"/>
    <n v="0"/>
    <n v="0"/>
    <n v="1"/>
    <n v="0"/>
    <n v="0"/>
    <x v="0"/>
    <x v="0"/>
    <m/>
    <m/>
    <m/>
    <m/>
    <m/>
    <m/>
    <m/>
    <m/>
    <m/>
    <m/>
    <m/>
    <m/>
    <m/>
    <m/>
    <m/>
    <m/>
    <m/>
    <n v="4.8996000000000005E-2"/>
    <s v="525875,76"/>
    <s v="6299692,37"/>
    <n v="0"/>
    <n v="0"/>
    <n v="4.8996000000000005E-2"/>
  </r>
  <r>
    <n v="2265"/>
    <x v="1134"/>
    <s v=""/>
    <x v="2523"/>
    <n v="2018"/>
    <n v="54442912"/>
    <x v="597"/>
    <x v="1132"/>
    <x v="334"/>
    <n v="9610"/>
    <s v="Nørager"/>
    <n v="840"/>
    <n v="334"/>
    <x v="335"/>
    <m/>
    <s v="DC"/>
    <s v="Decentralt værk"/>
    <n v="353000"/>
    <n v="350030"/>
    <x v="1301"/>
    <x v="1"/>
    <s v="kvt"/>
    <d v="1989-01-01T00:00:00"/>
    <m/>
    <n v="2.86"/>
    <n v="1.02"/>
    <n v="1.5"/>
    <x v="4177"/>
    <n v="0.27360000000000001"/>
    <n v="0.27360000000000001"/>
    <n v="0.175896"/>
    <n v="0.175896"/>
    <n v="0.26925529653510949"/>
    <n v="0.73074470346489051"/>
    <n v="0"/>
    <x v="0"/>
    <x v="0"/>
    <m/>
    <m/>
    <m/>
    <m/>
    <m/>
    <m/>
    <n v="0.50806799999999996"/>
    <m/>
    <m/>
    <m/>
    <m/>
    <m/>
    <m/>
    <m/>
    <m/>
    <m/>
    <m/>
    <m/>
    <s v="541678,99"/>
    <s v="6293724,35"/>
    <n v="0.50806799999999996"/>
    <n v="0"/>
    <n v="0"/>
  </r>
  <r>
    <n v="2265"/>
    <x v="1134"/>
    <s v=""/>
    <x v="2524"/>
    <n v="2018"/>
    <n v="54442912"/>
    <x v="597"/>
    <x v="1132"/>
    <x v="334"/>
    <n v="9610"/>
    <s v="Nørager"/>
    <n v="840"/>
    <n v="334"/>
    <x v="335"/>
    <m/>
    <s v="DC"/>
    <s v="Decentralt værk"/>
    <n v="353000"/>
    <n v="350030"/>
    <x v="103"/>
    <x v="0"/>
    <s v="fvv"/>
    <d v="1989-01-01T00:00:00"/>
    <m/>
    <n v="4.3"/>
    <n v="0"/>
    <n v="4"/>
    <x v="4178"/>
    <n v="9.6192E-2"/>
    <n v="9.6192E-2"/>
    <n v="0"/>
    <n v="0"/>
    <n v="1"/>
    <n v="0"/>
    <n v="0"/>
    <x v="0"/>
    <x v="0"/>
    <m/>
    <m/>
    <m/>
    <m/>
    <m/>
    <m/>
    <n v="9.8643600000000012E-2"/>
    <m/>
    <m/>
    <m/>
    <m/>
    <m/>
    <m/>
    <m/>
    <m/>
    <m/>
    <m/>
    <m/>
    <s v="541678,99"/>
    <s v="6293724,35"/>
    <n v="9.8643600000000012E-2"/>
    <n v="0"/>
    <n v="0"/>
  </r>
  <r>
    <n v="2265"/>
    <x v="1135"/>
    <s v=""/>
    <x v="2525"/>
    <n v="2018"/>
    <n v="54442912"/>
    <x v="597"/>
    <x v="1133"/>
    <x v="203"/>
    <n v="9541"/>
    <s v="Suldrup"/>
    <n v="840"/>
    <n v="334"/>
    <x v="335"/>
    <m/>
    <s v="DC"/>
    <s v="Decentralt værk"/>
    <n v="353000"/>
    <n v="350030"/>
    <x v="56"/>
    <x v="0"/>
    <s v="fvv"/>
    <d v="1987-07-24T00:00:00"/>
    <m/>
    <n v="4.4000000000000004"/>
    <n v="0"/>
    <n v="4"/>
    <x v="4179"/>
    <n v="0.152028"/>
    <n v="0.152028"/>
    <n v="0"/>
    <n v="0"/>
    <n v="1"/>
    <n v="0"/>
    <n v="0"/>
    <x v="0"/>
    <x v="0"/>
    <m/>
    <m/>
    <m/>
    <m/>
    <m/>
    <m/>
    <n v="0.152064"/>
    <m/>
    <m/>
    <m/>
    <m/>
    <m/>
    <m/>
    <m/>
    <m/>
    <m/>
    <m/>
    <m/>
    <s v="542627,51"/>
    <s v="6300627,43"/>
    <n v="0.152064"/>
    <n v="0"/>
    <n v="0"/>
  </r>
  <r>
    <n v="2265"/>
    <x v="1135"/>
    <s v=""/>
    <x v="2526"/>
    <n v="2018"/>
    <n v="54442912"/>
    <x v="597"/>
    <x v="1133"/>
    <x v="203"/>
    <n v="9541"/>
    <s v="Suldrup"/>
    <n v="840"/>
    <n v="334"/>
    <x v="335"/>
    <m/>
    <s v="DC"/>
    <s v="Decentralt værk"/>
    <n v="353000"/>
    <n v="350030"/>
    <x v="14"/>
    <x v="1"/>
    <s v="kvt"/>
    <d v="1994-01-01T00:00:00"/>
    <m/>
    <n v="2.88"/>
    <n v="1.03"/>
    <n v="1.46"/>
    <x v="4180"/>
    <n v="1.0691999999999999"/>
    <n v="1.0691999999999999"/>
    <n v="0.70901999999999998"/>
    <n v="0.70901999999999998"/>
    <n v="0.27406715660400338"/>
    <n v="0.72593284339599662"/>
    <n v="0"/>
    <x v="0"/>
    <x v="0"/>
    <m/>
    <m/>
    <m/>
    <m/>
    <m/>
    <m/>
    <n v="1.9506167999999999"/>
    <m/>
    <m/>
    <m/>
    <m/>
    <m/>
    <m/>
    <m/>
    <m/>
    <m/>
    <m/>
    <m/>
    <s v="542627,51"/>
    <s v="6300627,43"/>
    <n v="1.9506167999999999"/>
    <n v="0"/>
    <n v="0"/>
  </r>
  <r>
    <n v="2265"/>
    <x v="1135"/>
    <s v=""/>
    <x v="2527"/>
    <n v="2018"/>
    <n v="54442912"/>
    <x v="597"/>
    <x v="1133"/>
    <x v="203"/>
    <n v="9541"/>
    <s v="Suldrup"/>
    <n v="840"/>
    <n v="334"/>
    <x v="335"/>
    <m/>
    <s v="DC"/>
    <s v="Decentralt værk"/>
    <n v="353000"/>
    <n v="350030"/>
    <x v="15"/>
    <x v="1"/>
    <s v="kvt"/>
    <d v="1994-05-17T00:00:00"/>
    <m/>
    <n v="2.88"/>
    <n v="1.03"/>
    <n v="1.46"/>
    <x v="4181"/>
    <n v="1.5192000000000001"/>
    <n v="1.5192000000000001"/>
    <n v="0.99727200000000005"/>
    <n v="0.99727200000000005"/>
    <n v="0.27516989458776031"/>
    <n v="0.72483010541223969"/>
    <n v="0"/>
    <x v="0"/>
    <x v="0"/>
    <m/>
    <m/>
    <m/>
    <m/>
    <m/>
    <m/>
    <n v="2.7604763999999999"/>
    <m/>
    <m/>
    <m/>
    <m/>
    <m/>
    <m/>
    <m/>
    <m/>
    <m/>
    <m/>
    <m/>
    <s v="542627,51"/>
    <s v="6300627,43"/>
    <n v="2.7604763999999999"/>
    <n v="0"/>
    <n v="0"/>
  </r>
  <r>
    <n v="2266"/>
    <x v="1136"/>
    <s v=""/>
    <x v="2528"/>
    <n v="2018"/>
    <n v="37189294"/>
    <x v="598"/>
    <x v="1134"/>
    <x v="1101"/>
    <n v="9310"/>
    <s v="Vodskov"/>
    <n v="851"/>
    <n v="295"/>
    <x v="34"/>
    <n v="1"/>
    <s v="CE"/>
    <s v="Centralt værk"/>
    <n v="351100"/>
    <n v="350010"/>
    <x v="1302"/>
    <x v="8"/>
    <s v="cev"/>
    <d v="1998-09-14T00:00:00"/>
    <m/>
    <n v="819"/>
    <n v="385"/>
    <n v="422"/>
    <x v="4182"/>
    <n v="3878.33"/>
    <n v="3878.33"/>
    <n v="5342.63328"/>
    <n v="4936.8502799999997"/>
    <n v="0.14958941865074912"/>
    <n v="0.85041058134925085"/>
    <n v="0"/>
    <x v="26"/>
    <x v="0"/>
    <m/>
    <n v="27.967521948000002"/>
    <m/>
    <m/>
    <m/>
    <n v="0"/>
    <m/>
    <m/>
    <m/>
    <m/>
    <m/>
    <m/>
    <n v="7.28"/>
    <m/>
    <m/>
    <m/>
    <m/>
    <m/>
    <s v="563211,59"/>
    <s v="6325945,45"/>
    <n v="12955.969790598001"/>
    <n v="7.28"/>
    <n v="0"/>
  </r>
  <r>
    <n v="2266"/>
    <x v="1136"/>
    <s v=""/>
    <x v="2529"/>
    <n v="2018"/>
    <n v="37189294"/>
    <x v="598"/>
    <x v="1134"/>
    <x v="1101"/>
    <n v="9310"/>
    <s v="Vodskov"/>
    <n v="851"/>
    <n v="295"/>
    <x v="34"/>
    <n v="1"/>
    <s v="CE"/>
    <s v="Centralt værk"/>
    <n v="351100"/>
    <n v="350010"/>
    <x v="1227"/>
    <x v="0"/>
    <s v="cev"/>
    <d v="1998-09-14T00:00:00"/>
    <m/>
    <n v="35"/>
    <n v="0"/>
    <n v="0"/>
    <x v="4183"/>
    <n v="0"/>
    <n v="0"/>
    <n v="0"/>
    <n v="0"/>
    <n v="1"/>
    <n v="0"/>
    <n v="0"/>
    <x v="0"/>
    <x v="0"/>
    <m/>
    <m/>
    <m/>
    <n v="5.1271860599999997"/>
    <m/>
    <m/>
    <m/>
    <m/>
    <m/>
    <m/>
    <m/>
    <m/>
    <m/>
    <m/>
    <m/>
    <m/>
    <m/>
    <m/>
    <s v="563211,59"/>
    <s v="6325945,45"/>
    <n v="5.1271860599999997"/>
    <n v="0"/>
    <n v="0"/>
  </r>
  <r>
    <n v="2266"/>
    <x v="1136"/>
    <s v=""/>
    <x v="2530"/>
    <n v="2018"/>
    <n v="37189294"/>
    <x v="598"/>
    <x v="1134"/>
    <x v="1101"/>
    <n v="9310"/>
    <s v="Vodskov"/>
    <n v="851"/>
    <n v="295"/>
    <x v="34"/>
    <n v="1"/>
    <s v="CE"/>
    <s v="Centralt værk"/>
    <n v="351100"/>
    <n v="350010"/>
    <x v="1204"/>
    <x v="5"/>
    <s v="cel"/>
    <d v="2012-01-01T00:00:00"/>
    <m/>
    <n v="2"/>
    <n v="0"/>
    <n v="0"/>
    <x v="21"/>
    <n v="0"/>
    <n v="0"/>
    <n v="0"/>
    <n v="0"/>
    <n v="0"/>
    <n v="1"/>
    <n v="0"/>
    <x v="0"/>
    <x v="0"/>
    <m/>
    <m/>
    <m/>
    <n v="0"/>
    <m/>
    <m/>
    <m/>
    <m/>
    <m/>
    <m/>
    <m/>
    <m/>
    <m/>
    <m/>
    <m/>
    <m/>
    <m/>
    <m/>
    <s v="563211,59"/>
    <s v="6325945,45"/>
    <n v="0"/>
    <n v="0"/>
    <n v="0"/>
  </r>
  <r>
    <n v="2266"/>
    <x v="1136"/>
    <s v=""/>
    <x v="2531"/>
    <n v="2018"/>
    <n v="37189294"/>
    <x v="598"/>
    <x v="1134"/>
    <x v="1101"/>
    <n v="9310"/>
    <s v="Vodskov"/>
    <n v="851"/>
    <n v="295"/>
    <x v="34"/>
    <n v="1"/>
    <s v="CE"/>
    <s v="Centralt værk"/>
    <n v="351100"/>
    <n v="350010"/>
    <x v="1303"/>
    <x v="2"/>
    <s v="fvv"/>
    <d v="2017-12-15T00:00:00"/>
    <m/>
    <n v="35"/>
    <n v="0"/>
    <n v="35"/>
    <x v="4184"/>
    <n v="69.674003999999996"/>
    <n v="69.674003999999996"/>
    <n v="0"/>
    <n v="0"/>
    <n v="1"/>
    <n v="0"/>
    <n v="0"/>
    <x v="0"/>
    <x v="0"/>
    <m/>
    <m/>
    <m/>
    <m/>
    <m/>
    <m/>
    <m/>
    <m/>
    <m/>
    <m/>
    <m/>
    <m/>
    <m/>
    <m/>
    <m/>
    <m/>
    <m/>
    <n v="69.674003999999996"/>
    <s v="563211,59"/>
    <s v="6325945,45"/>
    <n v="0"/>
    <n v="0"/>
    <n v="69.674003999999996"/>
  </r>
  <r>
    <n v="2267"/>
    <x v="73"/>
    <s v=""/>
    <x v="161"/>
    <n v="2018"/>
    <n v="37271616"/>
    <x v="599"/>
    <x v="72"/>
    <x v="73"/>
    <n v="9310"/>
    <s v="Vodskov"/>
    <n v="851"/>
    <n v="295"/>
    <x v="34"/>
    <m/>
    <s v="FJ"/>
    <s v="Fjernvarmeværk"/>
    <n v="353000"/>
    <n v="350030"/>
    <x v="112"/>
    <x v="0"/>
    <s v="fvv"/>
    <d v="2011-01-01T00:00:00"/>
    <m/>
    <n v="8"/>
    <n v="0"/>
    <n v="8"/>
    <x v="4185"/>
    <n v="0.17369999999999999"/>
    <n v="0.17369999999999999"/>
    <n v="0"/>
    <n v="0"/>
    <n v="1"/>
    <n v="0"/>
    <n v="0"/>
    <x v="0"/>
    <x v="0"/>
    <m/>
    <m/>
    <m/>
    <n v="0.1929806"/>
    <m/>
    <m/>
    <m/>
    <m/>
    <m/>
    <m/>
    <m/>
    <m/>
    <m/>
    <m/>
    <m/>
    <m/>
    <m/>
    <m/>
    <s v="568388,91"/>
    <s v="6325482,83"/>
    <n v="0.1929806"/>
    <n v="0"/>
    <n v="0"/>
  </r>
  <r>
    <n v="2267"/>
    <x v="73"/>
    <s v=""/>
    <x v="162"/>
    <n v="2018"/>
    <n v="37271616"/>
    <x v="599"/>
    <x v="72"/>
    <x v="73"/>
    <n v="9310"/>
    <s v="Vodskov"/>
    <n v="851"/>
    <n v="295"/>
    <x v="34"/>
    <m/>
    <s v="FJ"/>
    <s v="Fjernvarmeværk"/>
    <n v="353000"/>
    <n v="350030"/>
    <x v="113"/>
    <x v="0"/>
    <s v="fvv"/>
    <d v="2012-01-01T00:00:00"/>
    <m/>
    <n v="0"/>
    <n v="0"/>
    <n v="0"/>
    <x v="21"/>
    <n v="0"/>
    <n v="0"/>
    <n v="0"/>
    <n v="0"/>
    <n v="1"/>
    <n v="0"/>
    <n v="0"/>
    <x v="0"/>
    <x v="0"/>
    <m/>
    <m/>
    <m/>
    <m/>
    <m/>
    <m/>
    <m/>
    <m/>
    <m/>
    <m/>
    <m/>
    <m/>
    <m/>
    <m/>
    <m/>
    <m/>
    <m/>
    <m/>
    <s v="568388,91"/>
    <s v="6325482,83"/>
    <n v="0"/>
    <n v="0"/>
    <n v="0"/>
  </r>
  <r>
    <n v="2267"/>
    <x v="74"/>
    <s v=""/>
    <x v="163"/>
    <n v="2018"/>
    <n v="37271616"/>
    <x v="599"/>
    <x v="73"/>
    <x v="74"/>
    <n v="9362"/>
    <s v="Gandrup"/>
    <n v="851"/>
    <n v="295"/>
    <x v="34"/>
    <m/>
    <s v="FJ"/>
    <s v="Fjernvarmeværk"/>
    <n v="353000"/>
    <n v="350030"/>
    <x v="114"/>
    <x v="0"/>
    <s v="fvv"/>
    <d v="1989-01-01T00:00:00"/>
    <m/>
    <n v="3"/>
    <n v="0"/>
    <n v="3"/>
    <x v="4186"/>
    <n v="0.15840000000000001"/>
    <n v="0.15840000000000001"/>
    <n v="0"/>
    <n v="0"/>
    <n v="1"/>
    <n v="0"/>
    <n v="0"/>
    <x v="0"/>
    <x v="0"/>
    <m/>
    <m/>
    <m/>
    <m/>
    <m/>
    <m/>
    <n v="0.17028000000000001"/>
    <m/>
    <m/>
    <m/>
    <m/>
    <m/>
    <m/>
    <m/>
    <m/>
    <m/>
    <m/>
    <m/>
    <s v="571527,49"/>
    <s v="6324145,95"/>
    <n v="0.17028000000000001"/>
    <n v="0"/>
    <n v="0"/>
  </r>
  <r>
    <n v="2267"/>
    <x v="1137"/>
    <s v=""/>
    <x v="2532"/>
    <n v="2018"/>
    <n v="37271616"/>
    <x v="599"/>
    <x v="1135"/>
    <x v="1102"/>
    <n v="9380"/>
    <s v="Vestbjerg"/>
    <n v="851"/>
    <n v="295"/>
    <x v="34"/>
    <m/>
    <s v="FJ"/>
    <s v="Fjernvarmeværk"/>
    <n v="353000"/>
    <n v="350030"/>
    <x v="1304"/>
    <x v="0"/>
    <s v="fvv"/>
    <d v="1993-01-01T00:00:00"/>
    <m/>
    <n v="8.8000000000000007"/>
    <n v="0"/>
    <n v="8"/>
    <x v="3366"/>
    <n v="1.7819999999999999E-2"/>
    <n v="1.7819999999999999E-2"/>
    <n v="0"/>
    <n v="0"/>
    <n v="1"/>
    <n v="0"/>
    <n v="0"/>
    <x v="0"/>
    <x v="0"/>
    <m/>
    <m/>
    <m/>
    <n v="1.9369800000000003E-2"/>
    <m/>
    <m/>
    <m/>
    <m/>
    <m/>
    <m/>
    <m/>
    <m/>
    <m/>
    <m/>
    <m/>
    <m/>
    <m/>
    <m/>
    <s v="558530,34"/>
    <s v="6332074,96"/>
    <n v="1.9369800000000003E-2"/>
    <n v="0"/>
    <n v="0"/>
  </r>
  <r>
    <n v="2267"/>
    <x v="1138"/>
    <s v=""/>
    <x v="2533"/>
    <n v="2018"/>
    <n v="37271616"/>
    <x v="599"/>
    <x v="1136"/>
    <x v="1103"/>
    <n v="9310"/>
    <s v="Vodskov"/>
    <n v="851"/>
    <n v="295"/>
    <x v="34"/>
    <m/>
    <s v="FJ"/>
    <s v="Fjernvarmeværk"/>
    <n v="353000"/>
    <n v="350030"/>
    <x v="1305"/>
    <x v="0"/>
    <s v="fvv"/>
    <d v="1991-01-01T00:00:00"/>
    <m/>
    <n v="11.7"/>
    <n v="0"/>
    <n v="10.6"/>
    <x v="199"/>
    <n v="1.6500000000000001E-2"/>
    <n v="1.6500000000000001E-2"/>
    <n v="0"/>
    <n v="0"/>
    <n v="1"/>
    <n v="0"/>
    <n v="0"/>
    <x v="0"/>
    <x v="0"/>
    <m/>
    <m/>
    <m/>
    <n v="1.7935E-2"/>
    <m/>
    <m/>
    <m/>
    <m/>
    <m/>
    <m/>
    <m/>
    <m/>
    <m/>
    <m/>
    <m/>
    <m/>
    <m/>
    <m/>
    <s v="561988,5"/>
    <s v="6330007,64"/>
    <n v="1.7935E-2"/>
    <n v="0"/>
    <n v="0"/>
  </r>
  <r>
    <n v="2267"/>
    <x v="1139"/>
    <s v=""/>
    <x v="2534"/>
    <n v="2018"/>
    <n v="37271616"/>
    <x v="599"/>
    <x v="1137"/>
    <x v="1104"/>
    <n v="9400"/>
    <s v="Nørresundby"/>
    <n v="851"/>
    <n v="295"/>
    <x v="34"/>
    <m/>
    <s v="FJ"/>
    <s v="Fjernvarmeværk"/>
    <n v="353000"/>
    <n v="350030"/>
    <x v="1306"/>
    <x v="0"/>
    <s v="fvv"/>
    <d v="1976-01-01T00:00:00"/>
    <d v="2017-12-31T00:00:00"/>
    <n v="19.5"/>
    <n v="0"/>
    <n v="17.5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55316,4"/>
    <s v="6325743,48"/>
    <n v="0"/>
    <n v="0"/>
    <n v="0"/>
  </r>
  <r>
    <n v="2267"/>
    <x v="1140"/>
    <s v=""/>
    <x v="2535"/>
    <n v="2018"/>
    <n v="37271616"/>
    <x v="599"/>
    <x v="1138"/>
    <x v="1005"/>
    <n v="9000"/>
    <s v="Aalborg"/>
    <n v="851"/>
    <n v="295"/>
    <x v="34"/>
    <n v="1"/>
    <s v="FJ"/>
    <s v="Fjernvarmeværk"/>
    <n v="353000"/>
    <n v="350030"/>
    <x v="13"/>
    <x v="0"/>
    <s v="fvv"/>
    <d v="1986-07-01T00:00:00"/>
    <m/>
    <n v="25.3"/>
    <n v="0"/>
    <n v="23.3"/>
    <x v="4187"/>
    <n v="0.85199999999999998"/>
    <n v="0.85199999999999998"/>
    <n v="0"/>
    <n v="0"/>
    <n v="1"/>
    <n v="0"/>
    <n v="0"/>
    <x v="0"/>
    <x v="0"/>
    <m/>
    <m/>
    <m/>
    <n v="0.92659999999999998"/>
    <m/>
    <m/>
    <m/>
    <m/>
    <m/>
    <m/>
    <m/>
    <m/>
    <m/>
    <m/>
    <m/>
    <m/>
    <m/>
    <m/>
    <s v="554455,31"/>
    <s v="6320497,71"/>
    <n v="0.92659999999999998"/>
    <n v="0"/>
    <n v="0"/>
  </r>
  <r>
    <n v="2267"/>
    <x v="1140"/>
    <s v=""/>
    <x v="2536"/>
    <n v="2018"/>
    <n v="37271616"/>
    <x v="599"/>
    <x v="1138"/>
    <x v="1005"/>
    <n v="9000"/>
    <s v="Aalborg"/>
    <n v="851"/>
    <n v="295"/>
    <x v="34"/>
    <n v="1"/>
    <s v="FJ"/>
    <s v="Fjernvarmeværk"/>
    <n v="353000"/>
    <n v="350030"/>
    <x v="16"/>
    <x v="0"/>
    <s v="fvv"/>
    <d v="1986-07-01T00:00:00"/>
    <m/>
    <n v="25.3"/>
    <n v="0"/>
    <n v="23.3"/>
    <x v="4188"/>
    <n v="2.0459999999999998"/>
    <n v="2.0459999999999998"/>
    <n v="0"/>
    <n v="0"/>
    <n v="1"/>
    <n v="0"/>
    <n v="0"/>
    <x v="0"/>
    <x v="0"/>
    <m/>
    <m/>
    <m/>
    <n v="2.2239"/>
    <m/>
    <m/>
    <m/>
    <m/>
    <m/>
    <m/>
    <m/>
    <m/>
    <m/>
    <m/>
    <m/>
    <m/>
    <m/>
    <m/>
    <s v="554455,31"/>
    <s v="6320497,71"/>
    <n v="2.2239"/>
    <n v="0"/>
    <n v="0"/>
  </r>
  <r>
    <n v="2267"/>
    <x v="1140"/>
    <s v=""/>
    <x v="2537"/>
    <n v="2018"/>
    <n v="37271616"/>
    <x v="599"/>
    <x v="1138"/>
    <x v="1005"/>
    <n v="9000"/>
    <s v="Aalborg"/>
    <n v="851"/>
    <n v="295"/>
    <x v="34"/>
    <n v="1"/>
    <s v="FJ"/>
    <s v="Fjernvarmeværk"/>
    <n v="353000"/>
    <n v="350030"/>
    <x v="76"/>
    <x v="0"/>
    <s v="fvv"/>
    <d v="1986-07-01T00:00:00"/>
    <m/>
    <n v="25.3"/>
    <n v="0"/>
    <n v="23.3"/>
    <x v="4189"/>
    <n v="1.25"/>
    <n v="1.25"/>
    <n v="0"/>
    <n v="0"/>
    <n v="1"/>
    <n v="0"/>
    <n v="0"/>
    <x v="0"/>
    <x v="0"/>
    <m/>
    <m/>
    <m/>
    <n v="1.3591"/>
    <m/>
    <m/>
    <m/>
    <m/>
    <m/>
    <m/>
    <m/>
    <m/>
    <m/>
    <m/>
    <m/>
    <m/>
    <m/>
    <m/>
    <s v="554455,31"/>
    <s v="6320497,71"/>
    <n v="1.3591"/>
    <n v="0"/>
    <n v="0"/>
  </r>
  <r>
    <n v="2267"/>
    <x v="1140"/>
    <s v=""/>
    <x v="2538"/>
    <n v="2018"/>
    <n v="37271616"/>
    <x v="599"/>
    <x v="1138"/>
    <x v="1005"/>
    <n v="9000"/>
    <s v="Aalborg"/>
    <n v="851"/>
    <n v="295"/>
    <x v="34"/>
    <n v="1"/>
    <s v="FJ"/>
    <s v="Fjernvarmeværk"/>
    <n v="353000"/>
    <n v="350030"/>
    <x v="4"/>
    <x v="0"/>
    <s v="fvv"/>
    <d v="1982-10-01T00:00:00"/>
    <m/>
    <n v="18.899999999999999"/>
    <n v="0"/>
    <n v="17.3"/>
    <x v="4190"/>
    <n v="0.61899999999999999"/>
    <n v="0.61899999999999999"/>
    <n v="0"/>
    <n v="0"/>
    <n v="1"/>
    <n v="0"/>
    <n v="0"/>
    <x v="0"/>
    <x v="0"/>
    <m/>
    <m/>
    <m/>
    <n v="0.67330000000000001"/>
    <m/>
    <m/>
    <m/>
    <m/>
    <m/>
    <m/>
    <m/>
    <m/>
    <m/>
    <m/>
    <m/>
    <m/>
    <m/>
    <m/>
    <s v="554455,31"/>
    <s v="6320497,71"/>
    <n v="0.67330000000000001"/>
    <n v="0"/>
    <n v="0"/>
  </r>
  <r>
    <n v="2267"/>
    <x v="1141"/>
    <s v=""/>
    <x v="2539"/>
    <n v="2018"/>
    <n v="37271616"/>
    <x v="599"/>
    <x v="1139"/>
    <x v="1105"/>
    <n v="9220"/>
    <s v="Aalborg Øst"/>
    <n v="851"/>
    <n v="295"/>
    <x v="34"/>
    <n v="1"/>
    <s v="FJ"/>
    <s v="Fjernvarmeværk"/>
    <n v="353000"/>
    <n v="350030"/>
    <x v="808"/>
    <x v="0"/>
    <s v="fvv"/>
    <d v="2000-08-01T00:00:00"/>
    <m/>
    <n v="26.9"/>
    <n v="0"/>
    <n v="24.9"/>
    <x v="4191"/>
    <n v="2.4060000000000001"/>
    <n v="2.4060000000000001"/>
    <n v="0"/>
    <n v="0"/>
    <n v="1"/>
    <n v="0"/>
    <n v="0"/>
    <x v="0"/>
    <x v="0"/>
    <m/>
    <m/>
    <m/>
    <n v="0"/>
    <m/>
    <m/>
    <n v="2.5868000000000002"/>
    <m/>
    <m/>
    <m/>
    <m/>
    <m/>
    <m/>
    <n v="0"/>
    <m/>
    <m/>
    <m/>
    <m/>
    <s v="561840,47"/>
    <s v="6320867,47"/>
    <n v="2.5868000000000002"/>
    <n v="0"/>
    <n v="0"/>
  </r>
  <r>
    <n v="2267"/>
    <x v="1141"/>
    <s v=""/>
    <x v="2540"/>
    <n v="2018"/>
    <n v="37271616"/>
    <x v="599"/>
    <x v="1139"/>
    <x v="1105"/>
    <n v="9220"/>
    <s v="Aalborg Øst"/>
    <n v="851"/>
    <n v="295"/>
    <x v="34"/>
    <n v="1"/>
    <s v="FJ"/>
    <s v="Fjernvarmeværk"/>
    <n v="353000"/>
    <n v="350030"/>
    <x v="809"/>
    <x v="0"/>
    <s v="fvv"/>
    <d v="2000-08-01T00:00:00"/>
    <m/>
    <n v="26.9"/>
    <n v="0"/>
    <n v="24.9"/>
    <x v="4192"/>
    <n v="10.476000000000001"/>
    <n v="10.476000000000001"/>
    <n v="0"/>
    <n v="0"/>
    <n v="1"/>
    <n v="0"/>
    <n v="0"/>
    <x v="0"/>
    <x v="0"/>
    <m/>
    <m/>
    <m/>
    <n v="0"/>
    <m/>
    <m/>
    <n v="11.265000000000001"/>
    <m/>
    <m/>
    <m/>
    <m/>
    <m/>
    <m/>
    <n v="0"/>
    <m/>
    <m/>
    <m/>
    <m/>
    <s v="561840,47"/>
    <s v="6320867,47"/>
    <n v="11.265000000000001"/>
    <n v="0"/>
    <n v="0"/>
  </r>
  <r>
    <n v="2267"/>
    <x v="1141"/>
    <s v=""/>
    <x v="2541"/>
    <n v="2018"/>
    <n v="37271616"/>
    <x v="599"/>
    <x v="1139"/>
    <x v="1105"/>
    <n v="9220"/>
    <s v="Aalborg Øst"/>
    <n v="851"/>
    <n v="295"/>
    <x v="34"/>
    <n v="1"/>
    <s v="FJ"/>
    <s v="Fjernvarmeværk"/>
    <n v="353000"/>
    <n v="350030"/>
    <x v="810"/>
    <x v="0"/>
    <s v="fvv"/>
    <d v="1989-09-01T00:00:00"/>
    <m/>
    <n v="25"/>
    <n v="0"/>
    <n v="23.2"/>
    <x v="4193"/>
    <n v="0.61899999999999999"/>
    <n v="0.61899999999999999"/>
    <n v="0"/>
    <n v="0"/>
    <n v="1"/>
    <n v="0"/>
    <n v="0"/>
    <x v="0"/>
    <x v="0"/>
    <m/>
    <m/>
    <m/>
    <n v="0"/>
    <m/>
    <m/>
    <m/>
    <m/>
    <m/>
    <m/>
    <m/>
    <m/>
    <m/>
    <n v="0.69589999999999996"/>
    <m/>
    <m/>
    <m/>
    <m/>
    <s v="561840,47"/>
    <s v="6320867,47"/>
    <n v="0"/>
    <n v="0.69589999999999996"/>
    <n v="0"/>
  </r>
  <r>
    <n v="2267"/>
    <x v="1141"/>
    <s v=""/>
    <x v="2542"/>
    <n v="2018"/>
    <n v="37271616"/>
    <x v="599"/>
    <x v="1139"/>
    <x v="1105"/>
    <n v="9220"/>
    <s v="Aalborg Øst"/>
    <n v="851"/>
    <n v="295"/>
    <x v="34"/>
    <n v="1"/>
    <s v="FJ"/>
    <s v="Fjernvarmeværk"/>
    <n v="353000"/>
    <n v="350030"/>
    <x v="1307"/>
    <x v="0"/>
    <s v="fvv"/>
    <d v="2000-08-01T00:00:00"/>
    <m/>
    <n v="26.9"/>
    <n v="0"/>
    <n v="24.9"/>
    <x v="4194"/>
    <n v="4.6559999999999997"/>
    <n v="4.6559999999999997"/>
    <n v="0"/>
    <n v="0"/>
    <n v="1"/>
    <n v="0"/>
    <n v="0"/>
    <x v="0"/>
    <x v="0"/>
    <m/>
    <m/>
    <m/>
    <n v="0"/>
    <m/>
    <m/>
    <n v="5.0066999999999995"/>
    <m/>
    <m/>
    <m/>
    <m/>
    <m/>
    <m/>
    <n v="0"/>
    <m/>
    <m/>
    <m/>
    <m/>
    <s v="561840,47"/>
    <s v="6320867,47"/>
    <n v="5.0066999999999995"/>
    <n v="0"/>
    <n v="0"/>
  </r>
  <r>
    <n v="2267"/>
    <x v="1142"/>
    <s v=""/>
    <x v="2543"/>
    <n v="2018"/>
    <n v="37271616"/>
    <x v="599"/>
    <x v="1140"/>
    <x v="1106"/>
    <n v="9000"/>
    <s v="Aalborg"/>
    <n v="851"/>
    <n v="295"/>
    <x v="34"/>
    <n v="1"/>
    <s v="FJ"/>
    <s v="Fjernvarmeværk"/>
    <n v="353000"/>
    <n v="350030"/>
    <x v="808"/>
    <x v="0"/>
    <s v="fvv"/>
    <d v="1986-08-01T00:00:00"/>
    <m/>
    <n v="25.3"/>
    <n v="0"/>
    <n v="23.3"/>
    <x v="4195"/>
    <n v="1.768"/>
    <n v="1.768"/>
    <n v="0"/>
    <n v="0"/>
    <n v="1"/>
    <n v="0"/>
    <n v="0"/>
    <x v="0"/>
    <x v="0"/>
    <m/>
    <m/>
    <m/>
    <n v="1.9218"/>
    <m/>
    <m/>
    <m/>
    <m/>
    <m/>
    <m/>
    <m/>
    <m/>
    <m/>
    <m/>
    <m/>
    <m/>
    <m/>
    <m/>
    <s v="557498,33"/>
    <s v="6321224,59"/>
    <n v="1.9218"/>
    <n v="0"/>
    <n v="0"/>
  </r>
  <r>
    <n v="2267"/>
    <x v="1142"/>
    <s v=""/>
    <x v="2544"/>
    <n v="2018"/>
    <n v="37271616"/>
    <x v="599"/>
    <x v="1140"/>
    <x v="1106"/>
    <n v="9000"/>
    <s v="Aalborg"/>
    <n v="851"/>
    <n v="295"/>
    <x v="34"/>
    <n v="1"/>
    <s v="FJ"/>
    <s v="Fjernvarmeværk"/>
    <n v="353000"/>
    <n v="350030"/>
    <x v="809"/>
    <x v="0"/>
    <s v="fvv"/>
    <d v="1986-08-01T00:00:00"/>
    <m/>
    <n v="25.3"/>
    <n v="0"/>
    <n v="23.3"/>
    <x v="4196"/>
    <n v="0.80800000000000005"/>
    <n v="0.80800000000000005"/>
    <n v="0"/>
    <n v="0"/>
    <n v="1"/>
    <n v="0"/>
    <n v="0"/>
    <x v="0"/>
    <x v="0"/>
    <m/>
    <m/>
    <m/>
    <n v="0.87870000000000004"/>
    <m/>
    <m/>
    <m/>
    <m/>
    <m/>
    <m/>
    <m/>
    <m/>
    <m/>
    <m/>
    <m/>
    <m/>
    <m/>
    <m/>
    <s v="557498,33"/>
    <s v="6321224,59"/>
    <n v="0.87870000000000004"/>
    <n v="0"/>
    <n v="0"/>
  </r>
  <r>
    <n v="2267"/>
    <x v="1142"/>
    <s v=""/>
    <x v="2545"/>
    <n v="2018"/>
    <n v="37271616"/>
    <x v="599"/>
    <x v="1140"/>
    <x v="1106"/>
    <n v="9000"/>
    <s v="Aalborg"/>
    <n v="851"/>
    <n v="295"/>
    <x v="34"/>
    <n v="1"/>
    <s v="FJ"/>
    <s v="Fjernvarmeværk"/>
    <n v="353000"/>
    <n v="350030"/>
    <x v="810"/>
    <x v="0"/>
    <s v="fvv"/>
    <d v="1986-08-01T00:00:00"/>
    <m/>
    <n v="25.3"/>
    <n v="0"/>
    <n v="23.3"/>
    <x v="4197"/>
    <n v="0.61799999999999999"/>
    <n v="0.61799999999999999"/>
    <n v="0"/>
    <n v="0"/>
    <n v="1"/>
    <n v="0"/>
    <n v="0"/>
    <x v="0"/>
    <x v="0"/>
    <m/>
    <m/>
    <m/>
    <n v="0.67149999999999999"/>
    <m/>
    <m/>
    <m/>
    <m/>
    <m/>
    <m/>
    <m/>
    <m/>
    <m/>
    <m/>
    <m/>
    <m/>
    <m/>
    <m/>
    <s v="557498,33"/>
    <s v="6321224,59"/>
    <n v="0.67149999999999999"/>
    <n v="0"/>
    <n v="0"/>
  </r>
  <r>
    <n v="2267"/>
    <x v="1143"/>
    <s v=""/>
    <x v="2546"/>
    <n v="2018"/>
    <n v="37271616"/>
    <x v="599"/>
    <x v="1141"/>
    <x v="1107"/>
    <n v="9230"/>
    <s v="Svenstrup J"/>
    <n v="851"/>
    <n v="295"/>
    <x v="34"/>
    <m/>
    <s v="DC"/>
    <s v="Decentralt værk"/>
    <n v="351100"/>
    <n v="350010"/>
    <x v="1308"/>
    <x v="1"/>
    <s v="kvt"/>
    <d v="1994-01-01T00:00:00"/>
    <m/>
    <n v="5.0999999999999996"/>
    <n v="2"/>
    <n v="2.5"/>
    <x v="4198"/>
    <n v="0.4284"/>
    <n v="0.4284"/>
    <n v="0.41287679999999999"/>
    <n v="0.41287679999999999"/>
    <n v="0.20304395304395303"/>
    <n v="0.79695604695604694"/>
    <n v="0"/>
    <x v="0"/>
    <x v="0"/>
    <m/>
    <m/>
    <m/>
    <m/>
    <m/>
    <m/>
    <n v="1.0549439999999999"/>
    <m/>
    <m/>
    <m/>
    <m/>
    <m/>
    <m/>
    <m/>
    <m/>
    <m/>
    <m/>
    <m/>
    <s v="554039,92"/>
    <s v="6312888,05"/>
    <n v="1.0549439999999999"/>
    <n v="0"/>
    <n v="0"/>
  </r>
  <r>
    <n v="2267"/>
    <x v="1143"/>
    <s v=""/>
    <x v="2547"/>
    <n v="2018"/>
    <n v="37271616"/>
    <x v="599"/>
    <x v="1141"/>
    <x v="1107"/>
    <n v="9230"/>
    <s v="Svenstrup J"/>
    <n v="851"/>
    <n v="295"/>
    <x v="34"/>
    <m/>
    <s v="DC"/>
    <s v="Decentralt værk"/>
    <n v="351100"/>
    <n v="350010"/>
    <x v="1309"/>
    <x v="0"/>
    <s v="fvv"/>
    <d v="2012-01-01T00:00:00"/>
    <m/>
    <n v="3.15"/>
    <n v="0"/>
    <n v="3.15"/>
    <x v="4199"/>
    <n v="16.221599999999999"/>
    <n v="16.221599999999999"/>
    <n v="0"/>
    <n v="0"/>
    <n v="1"/>
    <n v="0"/>
    <n v="0"/>
    <x v="0"/>
    <x v="0"/>
    <m/>
    <m/>
    <m/>
    <m/>
    <m/>
    <m/>
    <n v="16.043544000000001"/>
    <m/>
    <m/>
    <m/>
    <m/>
    <m/>
    <m/>
    <m/>
    <m/>
    <m/>
    <m/>
    <m/>
    <s v="554039,92"/>
    <s v="6312888,05"/>
    <n v="16.043544000000001"/>
    <n v="0"/>
    <n v="0"/>
  </r>
  <r>
    <n v="2267"/>
    <x v="1143"/>
    <s v=""/>
    <x v="2548"/>
    <n v="2018"/>
    <n v="37271616"/>
    <x v="599"/>
    <x v="1141"/>
    <x v="1107"/>
    <n v="9230"/>
    <s v="Svenstrup J"/>
    <n v="851"/>
    <n v="295"/>
    <x v="34"/>
    <m/>
    <s v="DC"/>
    <s v="Decentralt værk"/>
    <n v="351100"/>
    <n v="350010"/>
    <x v="614"/>
    <x v="0"/>
    <s v="fvv"/>
    <d v="2013-02-14T00:00:00"/>
    <m/>
    <n v="0.99"/>
    <n v="0"/>
    <n v="0.9"/>
    <x v="4200"/>
    <n v="26.2836"/>
    <n v="26.2836"/>
    <n v="0"/>
    <n v="0"/>
    <n v="1"/>
    <n v="0"/>
    <n v="0"/>
    <x v="0"/>
    <x v="0"/>
    <m/>
    <m/>
    <m/>
    <m/>
    <m/>
    <m/>
    <m/>
    <m/>
    <m/>
    <m/>
    <n v="0"/>
    <m/>
    <n v="28.77"/>
    <m/>
    <m/>
    <m/>
    <m/>
    <m/>
    <s v="554039,92"/>
    <s v="6312888,05"/>
    <n v="0"/>
    <n v="28.77"/>
    <n v="0"/>
  </r>
  <r>
    <n v="2267"/>
    <x v="1144"/>
    <s v=""/>
    <x v="2549"/>
    <n v="2018"/>
    <n v="37271616"/>
    <x v="599"/>
    <x v="1142"/>
    <x v="1108"/>
    <n v="9430"/>
    <s v="Vadum"/>
    <n v="851"/>
    <n v="295"/>
    <x v="34"/>
    <m/>
    <s v="FJ"/>
    <s v="Fjernvarmeværk"/>
    <n v="353000"/>
    <n v="350030"/>
    <x v="56"/>
    <x v="0"/>
    <s v="fvv"/>
    <d v="1994-01-01T00:00:00"/>
    <m/>
    <n v="8.6999999999999993"/>
    <n v="0"/>
    <n v="8.1"/>
    <x v="4201"/>
    <n v="4.149"/>
    <n v="4.149"/>
    <n v="0"/>
    <n v="0"/>
    <n v="1"/>
    <n v="0"/>
    <n v="0"/>
    <x v="0"/>
    <x v="0"/>
    <m/>
    <m/>
    <m/>
    <m/>
    <m/>
    <m/>
    <n v="4.4619999999999997"/>
    <m/>
    <m/>
    <m/>
    <m/>
    <m/>
    <m/>
    <m/>
    <m/>
    <m/>
    <m/>
    <m/>
    <s v="551944"/>
    <s v="6330726"/>
    <n v="4.4619999999999997"/>
    <n v="0"/>
    <n v="0"/>
  </r>
  <r>
    <n v="2267"/>
    <x v="1145"/>
    <s v=""/>
    <x v="2550"/>
    <n v="2018"/>
    <n v="37271616"/>
    <x v="599"/>
    <x v="1143"/>
    <x v="1109"/>
    <n v="9230"/>
    <s v="Svenstrup J"/>
    <n v="851"/>
    <n v="295"/>
    <x v="34"/>
    <n v="1"/>
    <s v="FJ"/>
    <s v="Fjernvarmeværk"/>
    <n v="353000"/>
    <n v="350030"/>
    <x v="808"/>
    <x v="0"/>
    <s v="fvv"/>
    <d v="1988-01-01T00:00:00"/>
    <m/>
    <n v="5.4"/>
    <n v="0"/>
    <n v="5"/>
    <x v="4202"/>
    <n v="0.187"/>
    <n v="0.187"/>
    <n v="0"/>
    <n v="0"/>
    <n v="1"/>
    <n v="0"/>
    <n v="0"/>
    <x v="0"/>
    <x v="0"/>
    <m/>
    <m/>
    <m/>
    <n v="0.20100000000000001"/>
    <m/>
    <m/>
    <m/>
    <m/>
    <m/>
    <m/>
    <m/>
    <m/>
    <m/>
    <m/>
    <m/>
    <m/>
    <m/>
    <m/>
    <s v="550753,03"/>
    <s v="6314844,85"/>
    <n v="0.20100000000000001"/>
    <n v="0"/>
    <n v="0"/>
  </r>
  <r>
    <n v="2267"/>
    <x v="1145"/>
    <s v=""/>
    <x v="2551"/>
    <n v="2018"/>
    <n v="37271616"/>
    <x v="599"/>
    <x v="1143"/>
    <x v="1109"/>
    <n v="9230"/>
    <s v="Svenstrup J"/>
    <n v="851"/>
    <n v="295"/>
    <x v="34"/>
    <n v="1"/>
    <s v="FJ"/>
    <s v="Fjernvarmeværk"/>
    <n v="353000"/>
    <n v="350030"/>
    <x v="809"/>
    <x v="0"/>
    <s v="fvv"/>
    <d v="1988-01-01T00:00:00"/>
    <m/>
    <n v="16.5"/>
    <n v="0"/>
    <n v="15"/>
    <x v="4203"/>
    <n v="3.9620000000000002"/>
    <n v="3.9620000000000002"/>
    <n v="0"/>
    <n v="0"/>
    <n v="1"/>
    <n v="0"/>
    <n v="0"/>
    <x v="0"/>
    <x v="0"/>
    <m/>
    <m/>
    <m/>
    <n v="4.2606000000000002"/>
    <m/>
    <m/>
    <m/>
    <m/>
    <m/>
    <m/>
    <m/>
    <m/>
    <m/>
    <m/>
    <m/>
    <m/>
    <m/>
    <m/>
    <s v="550753,03"/>
    <s v="6314844,85"/>
    <n v="4.2606000000000002"/>
    <n v="0"/>
    <n v="0"/>
  </r>
  <r>
    <n v="2267"/>
    <x v="1146"/>
    <s v=""/>
    <x v="2552"/>
    <n v="2018"/>
    <n v="37271616"/>
    <x v="599"/>
    <x v="1144"/>
    <x v="1110"/>
    <n v="9000"/>
    <s v="Aalborg"/>
    <n v="851"/>
    <n v="295"/>
    <x v="34"/>
    <n v="1"/>
    <s v="FJ"/>
    <s v="Fjernvarmeværk"/>
    <n v="353000"/>
    <n v="350030"/>
    <x v="808"/>
    <x v="0"/>
    <s v="fvv"/>
    <d v="2001-08-01T00:00:00"/>
    <m/>
    <n v="26.9"/>
    <n v="0"/>
    <n v="25"/>
    <x v="4204"/>
    <n v="31.260999999999999"/>
    <n v="31.260999999999999"/>
    <n v="0"/>
    <n v="0"/>
    <n v="1"/>
    <n v="0"/>
    <n v="0"/>
    <x v="0"/>
    <x v="0"/>
    <m/>
    <m/>
    <m/>
    <n v="0"/>
    <m/>
    <m/>
    <n v="33.613999999999997"/>
    <m/>
    <m/>
    <m/>
    <m/>
    <m/>
    <m/>
    <m/>
    <m/>
    <m/>
    <m/>
    <m/>
    <s v="557595,51"/>
    <s v="6323028,6"/>
    <n v="33.613999999999997"/>
    <n v="0"/>
    <n v="0"/>
  </r>
  <r>
    <n v="2267"/>
    <x v="1146"/>
    <s v=""/>
    <x v="2553"/>
    <n v="2018"/>
    <n v="37271616"/>
    <x v="599"/>
    <x v="1144"/>
    <x v="1110"/>
    <n v="9000"/>
    <s v="Aalborg"/>
    <n v="851"/>
    <n v="295"/>
    <x v="34"/>
    <n v="1"/>
    <s v="FJ"/>
    <s v="Fjernvarmeværk"/>
    <n v="353000"/>
    <n v="350030"/>
    <x v="809"/>
    <x v="0"/>
    <s v="fvv"/>
    <d v="2001-08-01T00:00:00"/>
    <m/>
    <n v="26.9"/>
    <n v="0"/>
    <n v="25"/>
    <x v="4205"/>
    <n v="37.512999999999998"/>
    <n v="37.512999999999998"/>
    <n v="0"/>
    <n v="0"/>
    <n v="1"/>
    <n v="0"/>
    <n v="0"/>
    <x v="0"/>
    <x v="0"/>
    <m/>
    <m/>
    <m/>
    <n v="0"/>
    <m/>
    <m/>
    <n v="40.336800000000004"/>
    <m/>
    <m/>
    <m/>
    <m/>
    <m/>
    <m/>
    <m/>
    <m/>
    <m/>
    <m/>
    <m/>
    <s v="557595,51"/>
    <s v="6323028,6"/>
    <n v="40.336800000000004"/>
    <n v="0"/>
    <n v="0"/>
  </r>
  <r>
    <n v="2267"/>
    <x v="1146"/>
    <s v=""/>
    <x v="2554"/>
    <n v="2018"/>
    <n v="37271616"/>
    <x v="599"/>
    <x v="1144"/>
    <x v="1110"/>
    <n v="9000"/>
    <s v="Aalborg"/>
    <n v="851"/>
    <n v="295"/>
    <x v="34"/>
    <n v="1"/>
    <s v="FJ"/>
    <s v="Fjernvarmeværk"/>
    <n v="353000"/>
    <n v="350030"/>
    <x v="810"/>
    <x v="0"/>
    <s v="fvv"/>
    <d v="2001-08-01T00:00:00"/>
    <m/>
    <n v="26.9"/>
    <n v="0"/>
    <n v="25"/>
    <x v="3067"/>
    <n v="26.138000000000002"/>
    <n v="26.138000000000002"/>
    <n v="0"/>
    <n v="0"/>
    <n v="1"/>
    <n v="0"/>
    <n v="0"/>
    <x v="0"/>
    <x v="0"/>
    <m/>
    <m/>
    <m/>
    <n v="0"/>
    <m/>
    <m/>
    <n v="28.105"/>
    <m/>
    <m/>
    <m/>
    <m/>
    <m/>
    <m/>
    <m/>
    <m/>
    <m/>
    <m/>
    <m/>
    <s v="557595,51"/>
    <s v="6323028,6"/>
    <n v="28.105"/>
    <n v="0"/>
    <n v="0"/>
  </r>
  <r>
    <n v="2267"/>
    <x v="1146"/>
    <s v=""/>
    <x v="2555"/>
    <n v="2018"/>
    <n v="37271616"/>
    <x v="599"/>
    <x v="1144"/>
    <x v="1110"/>
    <n v="9000"/>
    <s v="Aalborg"/>
    <n v="851"/>
    <n v="295"/>
    <x v="34"/>
    <n v="1"/>
    <s v="FJ"/>
    <s v="Fjernvarmeværk"/>
    <n v="353000"/>
    <n v="350030"/>
    <x v="1307"/>
    <x v="0"/>
    <s v="fvv"/>
    <d v="1992-07-01T00:00:00"/>
    <m/>
    <n v="26.9"/>
    <n v="0"/>
    <n v="25"/>
    <x v="4206"/>
    <n v="17.02"/>
    <n v="17.02"/>
    <n v="0"/>
    <n v="0"/>
    <n v="1"/>
    <n v="0"/>
    <n v="0"/>
    <x v="0"/>
    <x v="0"/>
    <m/>
    <m/>
    <m/>
    <n v="0"/>
    <m/>
    <m/>
    <n v="18.300900000000002"/>
    <m/>
    <m/>
    <m/>
    <m/>
    <m/>
    <m/>
    <m/>
    <m/>
    <m/>
    <m/>
    <m/>
    <s v="557595,51"/>
    <s v="6323028,6"/>
    <n v="18.300900000000002"/>
    <n v="0"/>
    <n v="0"/>
  </r>
  <r>
    <n v="2267"/>
    <x v="1146"/>
    <s v=""/>
    <x v="2556"/>
    <n v="2018"/>
    <n v="37271616"/>
    <x v="599"/>
    <x v="1144"/>
    <x v="1110"/>
    <n v="9000"/>
    <s v="Aalborg"/>
    <n v="851"/>
    <n v="295"/>
    <x v="34"/>
    <n v="1"/>
    <s v="FJ"/>
    <s v="Fjernvarmeværk"/>
    <n v="353000"/>
    <n v="350030"/>
    <x v="1310"/>
    <x v="0"/>
    <s v="fvv"/>
    <d v="1992-07-01T00:00:00"/>
    <m/>
    <n v="26.9"/>
    <n v="0"/>
    <n v="25"/>
    <x v="4207"/>
    <n v="15.457000000000001"/>
    <n v="15.457000000000001"/>
    <n v="0"/>
    <n v="0"/>
    <n v="1"/>
    <n v="0"/>
    <n v="0"/>
    <x v="0"/>
    <x v="0"/>
    <m/>
    <m/>
    <m/>
    <n v="0"/>
    <m/>
    <m/>
    <n v="16.620200000000001"/>
    <m/>
    <m/>
    <m/>
    <m/>
    <m/>
    <m/>
    <m/>
    <m/>
    <m/>
    <m/>
    <m/>
    <s v="557595,51"/>
    <s v="6323028,6"/>
    <n v="16.620200000000001"/>
    <n v="0"/>
    <n v="0"/>
  </r>
  <r>
    <n v="2267"/>
    <x v="1147"/>
    <s v=""/>
    <x v="2557"/>
    <n v="2018"/>
    <n v="37271616"/>
    <x v="599"/>
    <x v="1145"/>
    <x v="1111"/>
    <n v="9400"/>
    <s v="Nørresundby"/>
    <n v="851"/>
    <n v="295"/>
    <x v="34"/>
    <n v="1"/>
    <s v="FJ"/>
    <s v="Fjernvarmeværk"/>
    <n v="353000"/>
    <n v="350030"/>
    <x v="808"/>
    <x v="0"/>
    <s v="fvv"/>
    <d v="2013-10-01T00:00:00"/>
    <m/>
    <n v="27.5"/>
    <n v="0"/>
    <n v="27.5"/>
    <x v="4208"/>
    <n v="13.512"/>
    <n v="13.512"/>
    <n v="0"/>
    <n v="0"/>
    <n v="1"/>
    <n v="0"/>
    <n v="0"/>
    <x v="0"/>
    <x v="0"/>
    <m/>
    <m/>
    <m/>
    <n v="0"/>
    <m/>
    <m/>
    <n v="14.5289"/>
    <m/>
    <m/>
    <m/>
    <m/>
    <m/>
    <m/>
    <n v="0"/>
    <m/>
    <m/>
    <m/>
    <m/>
    <s v="557735,43"/>
    <s v="6325803,96"/>
    <n v="14.5289"/>
    <n v="0"/>
    <n v="0"/>
  </r>
  <r>
    <n v="2267"/>
    <x v="1147"/>
    <s v=""/>
    <x v="2558"/>
    <n v="2018"/>
    <n v="37271616"/>
    <x v="599"/>
    <x v="1145"/>
    <x v="1111"/>
    <n v="9400"/>
    <s v="Nørresundby"/>
    <n v="851"/>
    <n v="295"/>
    <x v="34"/>
    <n v="1"/>
    <s v="FJ"/>
    <s v="Fjernvarmeværk"/>
    <n v="353000"/>
    <n v="350030"/>
    <x v="809"/>
    <x v="0"/>
    <s v="fvv"/>
    <d v="2013-10-01T00:00:00"/>
    <m/>
    <n v="27.5"/>
    <n v="0"/>
    <n v="27.5"/>
    <x v="4209"/>
    <n v="13.257"/>
    <n v="13.257"/>
    <n v="0"/>
    <n v="0"/>
    <n v="1"/>
    <n v="0"/>
    <n v="0"/>
    <x v="0"/>
    <x v="0"/>
    <m/>
    <m/>
    <m/>
    <n v="0"/>
    <m/>
    <m/>
    <n v="14.254799999999999"/>
    <m/>
    <m/>
    <m/>
    <m/>
    <m/>
    <m/>
    <n v="0"/>
    <m/>
    <m/>
    <m/>
    <m/>
    <s v="557735,43"/>
    <s v="6325803,96"/>
    <n v="14.254799999999999"/>
    <n v="0"/>
    <n v="0"/>
  </r>
  <r>
    <n v="2267"/>
    <x v="1147"/>
    <s v=""/>
    <x v="2559"/>
    <n v="2018"/>
    <n v="37271616"/>
    <x v="599"/>
    <x v="1145"/>
    <x v="1111"/>
    <n v="9400"/>
    <s v="Nørresundby"/>
    <n v="851"/>
    <n v="295"/>
    <x v="34"/>
    <n v="1"/>
    <s v="FJ"/>
    <s v="Fjernvarmeværk"/>
    <n v="353000"/>
    <n v="350030"/>
    <x v="810"/>
    <x v="0"/>
    <s v="fvv"/>
    <d v="2013-10-01T00:00:00"/>
    <m/>
    <n v="27.5"/>
    <n v="0"/>
    <n v="27.5"/>
    <x v="4210"/>
    <n v="14.957000000000001"/>
    <n v="14.957000000000001"/>
    <n v="0"/>
    <n v="0"/>
    <n v="1"/>
    <n v="0"/>
    <n v="0"/>
    <x v="0"/>
    <x v="0"/>
    <m/>
    <m/>
    <m/>
    <n v="0"/>
    <m/>
    <m/>
    <n v="16.0823"/>
    <m/>
    <m/>
    <m/>
    <m/>
    <m/>
    <m/>
    <n v="0"/>
    <m/>
    <m/>
    <m/>
    <m/>
    <s v="557735,43"/>
    <s v="6325803,96"/>
    <n v="16.0823"/>
    <n v="0"/>
    <n v="0"/>
  </r>
  <r>
    <n v="2268"/>
    <x v="1148"/>
    <s v=""/>
    <x v="2560"/>
    <n v="2018"/>
    <n v="37271632"/>
    <x v="600"/>
    <x v="1146"/>
    <x v="1112"/>
    <n v="9310"/>
    <s v="Vodskov"/>
    <n v="851"/>
    <n v="295"/>
    <x v="34"/>
    <m/>
    <s v="DC"/>
    <s v="Decentralt værk"/>
    <n v="351100"/>
    <n v="350010"/>
    <x v="54"/>
    <x v="1"/>
    <s v="kvt"/>
    <d v="1991-01-01T00:00:00"/>
    <m/>
    <n v="2.4"/>
    <n v="0.73"/>
    <n v="1.46"/>
    <x v="4211"/>
    <n v="0.23760000000000001"/>
    <n v="0.23760000000000001"/>
    <n v="0.1424088"/>
    <n v="0.1424088"/>
    <n v="0.2656512884087488"/>
    <n v="0.73434871159125126"/>
    <n v="0"/>
    <x v="0"/>
    <x v="0"/>
    <m/>
    <m/>
    <m/>
    <m/>
    <m/>
    <m/>
    <n v="0.44720280000000001"/>
    <m/>
    <m/>
    <m/>
    <m/>
    <m/>
    <m/>
    <m/>
    <m/>
    <m/>
    <m/>
    <m/>
    <s v="565720,11"/>
    <s v="6329963,21"/>
    <n v="0.44720280000000001"/>
    <n v="0"/>
    <n v="0"/>
  </r>
  <r>
    <n v="2268"/>
    <x v="1148"/>
    <s v=""/>
    <x v="2561"/>
    <n v="2018"/>
    <n v="37271632"/>
    <x v="600"/>
    <x v="1146"/>
    <x v="1112"/>
    <n v="9310"/>
    <s v="Vodskov"/>
    <n v="851"/>
    <n v="295"/>
    <x v="34"/>
    <m/>
    <s v="DC"/>
    <s v="Decentralt værk"/>
    <n v="351100"/>
    <n v="350010"/>
    <x v="54"/>
    <x v="1"/>
    <s v="kvt"/>
    <d v="2012-01-01T00:00:00"/>
    <m/>
    <n v="2.4"/>
    <n v="0.73"/>
    <n v="1.46"/>
    <x v="4212"/>
    <n v="0.19800000000000001"/>
    <n v="0.19800000000000001"/>
    <n v="0.12658320000000001"/>
    <n v="0.12658320000000001"/>
    <n v="0.2592823065753993"/>
    <n v="0.7407176934246007"/>
    <n v="0"/>
    <x v="0"/>
    <x v="0"/>
    <m/>
    <m/>
    <m/>
    <m/>
    <m/>
    <m/>
    <n v="0.38182319999999997"/>
    <m/>
    <m/>
    <m/>
    <m/>
    <m/>
    <m/>
    <m/>
    <m/>
    <m/>
    <m/>
    <m/>
    <s v="565720,11"/>
    <s v="6329963,21"/>
    <n v="0.38182319999999997"/>
    <n v="0"/>
    <n v="0"/>
  </r>
  <r>
    <n v="2268"/>
    <x v="1148"/>
    <s v=""/>
    <x v="2562"/>
    <n v="2018"/>
    <n v="37271632"/>
    <x v="600"/>
    <x v="1146"/>
    <x v="1112"/>
    <n v="9310"/>
    <s v="Vodskov"/>
    <n v="851"/>
    <n v="295"/>
    <x v="34"/>
    <m/>
    <s v="DC"/>
    <s v="Decentralt værk"/>
    <n v="351100"/>
    <n v="350010"/>
    <x v="56"/>
    <x v="0"/>
    <s v="fvv"/>
    <d v="2012-01-01T00:00:00"/>
    <m/>
    <n v="2.25"/>
    <n v="0"/>
    <n v="2.25"/>
    <x v="4213"/>
    <n v="3.0000000000000001E-3"/>
    <n v="3.0000000000000001E-3"/>
    <n v="0"/>
    <n v="0"/>
    <n v="1"/>
    <n v="0"/>
    <n v="0"/>
    <x v="0"/>
    <x v="0"/>
    <m/>
    <m/>
    <m/>
    <m/>
    <m/>
    <m/>
    <n v="3.2258159999999998E-3"/>
    <m/>
    <m/>
    <m/>
    <m/>
    <m/>
    <m/>
    <m/>
    <m/>
    <m/>
    <m/>
    <m/>
    <s v="565720,11"/>
    <s v="6329963,21"/>
    <n v="3.2258159999999998E-3"/>
    <n v="0"/>
    <n v="0"/>
  </r>
  <r>
    <n v="2268"/>
    <x v="1149"/>
    <s v=""/>
    <x v="2563"/>
    <n v="2018"/>
    <n v="37271632"/>
    <x v="600"/>
    <x v="1147"/>
    <x v="1113"/>
    <n v="9382"/>
    <s v="Tylstrup"/>
    <n v="851"/>
    <n v="295"/>
    <x v="34"/>
    <m/>
    <s v="DC"/>
    <s v="Decentralt værk"/>
    <n v="353000"/>
    <n v="350030"/>
    <x v="1311"/>
    <x v="0"/>
    <s v="fvv"/>
    <d v="2012-01-01T00:00:00"/>
    <m/>
    <n v="3.2"/>
    <n v="0"/>
    <n v="2.9"/>
    <x v="4214"/>
    <n v="1.3644000000000001"/>
    <n v="1.3644000000000001"/>
    <n v="0"/>
    <n v="0"/>
    <n v="1"/>
    <n v="0"/>
    <n v="0"/>
    <x v="0"/>
    <x v="0"/>
    <m/>
    <m/>
    <m/>
    <m/>
    <m/>
    <m/>
    <n v="1.392336"/>
    <m/>
    <m/>
    <m/>
    <m/>
    <m/>
    <m/>
    <m/>
    <m/>
    <m/>
    <m/>
    <m/>
    <s v="557342,92"/>
    <s v="6339428,14"/>
    <n v="1.392336"/>
    <n v="0"/>
    <n v="0"/>
  </r>
  <r>
    <n v="2268"/>
    <x v="1149"/>
    <s v=""/>
    <x v="2564"/>
    <n v="2018"/>
    <n v="37271632"/>
    <x v="600"/>
    <x v="1147"/>
    <x v="1113"/>
    <n v="9382"/>
    <s v="Tylstrup"/>
    <n v="851"/>
    <n v="295"/>
    <x v="34"/>
    <m/>
    <s v="DC"/>
    <s v="Decentralt værk"/>
    <n v="353000"/>
    <n v="350030"/>
    <x v="1311"/>
    <x v="1"/>
    <s v="kvt"/>
    <d v="1995-01-01T00:00:00"/>
    <m/>
    <n v="5.74"/>
    <n v="2.33"/>
    <n v="3"/>
    <x v="4215"/>
    <n v="0.432"/>
    <n v="0.432"/>
    <n v="0.40447440000000001"/>
    <n v="0.40447440000000001"/>
    <n v="0.19169696543703713"/>
    <n v="0.80830303456296293"/>
    <n v="0"/>
    <x v="0"/>
    <x v="0"/>
    <m/>
    <m/>
    <m/>
    <m/>
    <m/>
    <m/>
    <n v="1.1267783999999998"/>
    <m/>
    <m/>
    <m/>
    <m/>
    <m/>
    <m/>
    <m/>
    <m/>
    <m/>
    <m/>
    <m/>
    <s v="557342,92"/>
    <s v="6339428,14"/>
    <n v="1.1267783999999998"/>
    <n v="0"/>
    <n v="0"/>
  </r>
  <r>
    <n v="2268"/>
    <x v="1150"/>
    <s v=""/>
    <x v="2565"/>
    <n v="2018"/>
    <n v="37271632"/>
    <x v="600"/>
    <x v="1148"/>
    <x v="1114"/>
    <n v="9310"/>
    <s v="Vodskov"/>
    <n v="851"/>
    <n v="295"/>
    <x v="34"/>
    <m/>
    <s v="DC"/>
    <s v="Decentralt værk"/>
    <n v="351100"/>
    <n v="350010"/>
    <x v="14"/>
    <x v="1"/>
    <s v="kvt"/>
    <d v="1992-01-01T00:00:00"/>
    <d v="2018-12-31T00:00:00"/>
    <n v="2.29"/>
    <n v="0.73"/>
    <n v="1.31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63889,73"/>
    <s v="6334104,92"/>
    <n v="0"/>
    <n v="0"/>
    <n v="0"/>
  </r>
  <r>
    <n v="2268"/>
    <x v="1150"/>
    <s v=""/>
    <x v="2566"/>
    <n v="2018"/>
    <n v="37271632"/>
    <x v="600"/>
    <x v="1148"/>
    <x v="1114"/>
    <n v="9310"/>
    <s v="Vodskov"/>
    <n v="851"/>
    <n v="295"/>
    <x v="34"/>
    <m/>
    <s v="DC"/>
    <s v="Decentralt værk"/>
    <n v="351100"/>
    <n v="350010"/>
    <x v="15"/>
    <x v="1"/>
    <s v="kvt"/>
    <d v="1992-01-01T00:00:00"/>
    <m/>
    <n v="2.2599999999999998"/>
    <n v="0.73"/>
    <n v="1.37"/>
    <x v="4216"/>
    <n v="0.23454"/>
    <n v="0.23454"/>
    <n v="0.13270680000000001"/>
    <n v="0.13270680000000001"/>
    <n v="0.28698164903223533"/>
    <n v="0.71301835096776467"/>
    <n v="0"/>
    <x v="0"/>
    <x v="0"/>
    <m/>
    <m/>
    <m/>
    <m/>
    <m/>
    <m/>
    <n v="0.40863240000000001"/>
    <m/>
    <m/>
    <m/>
    <m/>
    <m/>
    <m/>
    <m/>
    <m/>
    <m/>
    <m/>
    <m/>
    <s v="563889,73"/>
    <s v="6334104,92"/>
    <n v="0.40863240000000001"/>
    <n v="0"/>
    <n v="0"/>
  </r>
  <r>
    <n v="2268"/>
    <x v="1150"/>
    <s v=""/>
    <x v="2567"/>
    <n v="2018"/>
    <n v="37271632"/>
    <x v="600"/>
    <x v="1148"/>
    <x v="1114"/>
    <n v="9310"/>
    <s v="Vodskov"/>
    <n v="851"/>
    <n v="295"/>
    <x v="34"/>
    <m/>
    <s v="DC"/>
    <s v="Decentralt værk"/>
    <n v="351100"/>
    <n v="350010"/>
    <x v="56"/>
    <x v="0"/>
    <s v="fvv"/>
    <d v="1992-08-01T00:00:00"/>
    <m/>
    <n v="2.25"/>
    <n v="0"/>
    <n v="2.25"/>
    <x v="4217"/>
    <n v="1.7700000000000001E-3"/>
    <n v="1.7700000000000001E-3"/>
    <n v="0"/>
    <n v="0"/>
    <n v="1"/>
    <n v="0"/>
    <n v="0"/>
    <x v="0"/>
    <x v="0"/>
    <m/>
    <m/>
    <m/>
    <m/>
    <m/>
    <m/>
    <n v="1.9008E-3"/>
    <m/>
    <m/>
    <m/>
    <m/>
    <m/>
    <m/>
    <m/>
    <m/>
    <m/>
    <m/>
    <m/>
    <s v="563889,73"/>
    <s v="6334104,92"/>
    <n v="1.9008E-3"/>
    <n v="0"/>
    <n v="0"/>
  </r>
  <r>
    <n v="2268"/>
    <x v="1151"/>
    <s v=""/>
    <x v="2568"/>
    <n v="2018"/>
    <n v="37271632"/>
    <x v="600"/>
    <x v="1149"/>
    <x v="1115"/>
    <n v="9260"/>
    <s v="Gistrup"/>
    <n v="851"/>
    <n v="358"/>
    <x v="336"/>
    <m/>
    <s v="DC"/>
    <s v="Decentralt værk"/>
    <n v="351100"/>
    <n v="350010"/>
    <x v="1312"/>
    <x v="1"/>
    <s v="kvt"/>
    <d v="1994-01-01T00:00:00"/>
    <m/>
    <n v="5.0999999999999996"/>
    <n v="2"/>
    <n v="2.2999999999999998"/>
    <x v="4218"/>
    <n v="0.60840000000000005"/>
    <n v="0.60840000000000005"/>
    <n v="0.67530959999999995"/>
    <n v="0.67530959999999995"/>
    <n v="0.18287430799929016"/>
    <n v="0.81712569200070984"/>
    <n v="0"/>
    <x v="0"/>
    <x v="0"/>
    <m/>
    <m/>
    <m/>
    <m/>
    <m/>
    <m/>
    <n v="1.6634376"/>
    <m/>
    <m/>
    <m/>
    <m/>
    <m/>
    <m/>
    <m/>
    <m/>
    <m/>
    <m/>
    <m/>
    <s v="563798,23"/>
    <s v="6310348,1"/>
    <n v="1.6634376"/>
    <n v="0"/>
    <n v="0"/>
  </r>
  <r>
    <n v="2268"/>
    <x v="1151"/>
    <s v=""/>
    <x v="2569"/>
    <n v="2018"/>
    <n v="37271632"/>
    <x v="600"/>
    <x v="1149"/>
    <x v="1115"/>
    <n v="9260"/>
    <s v="Gistrup"/>
    <n v="851"/>
    <n v="358"/>
    <x v="336"/>
    <m/>
    <s v="DC"/>
    <s v="Decentralt værk"/>
    <n v="351100"/>
    <n v="350010"/>
    <x v="894"/>
    <x v="0"/>
    <s v="fvv"/>
    <d v="1994-01-01T00:00:00"/>
    <m/>
    <n v="2.5"/>
    <n v="0"/>
    <n v="2.4"/>
    <x v="4219"/>
    <n v="4.1867999999999999"/>
    <n v="4.1867999999999999"/>
    <n v="0"/>
    <n v="0"/>
    <n v="1"/>
    <n v="0"/>
    <n v="0"/>
    <x v="0"/>
    <x v="0"/>
    <m/>
    <m/>
    <m/>
    <m/>
    <m/>
    <m/>
    <n v="4.5044208000000001"/>
    <m/>
    <n v="0"/>
    <m/>
    <m/>
    <m/>
    <m/>
    <m/>
    <m/>
    <m/>
    <m/>
    <m/>
    <s v="563798,23"/>
    <s v="6310348,1"/>
    <n v="4.5044208000000001"/>
    <n v="0"/>
    <n v="0"/>
  </r>
  <r>
    <n v="2268"/>
    <x v="1151"/>
    <s v=""/>
    <x v="2570"/>
    <n v="2018"/>
    <n v="37271632"/>
    <x v="600"/>
    <x v="1149"/>
    <x v="1115"/>
    <n v="9260"/>
    <s v="Gistrup"/>
    <n v="851"/>
    <n v="358"/>
    <x v="336"/>
    <m/>
    <s v="DC"/>
    <s v="Decentralt værk"/>
    <n v="351100"/>
    <n v="350010"/>
    <x v="1313"/>
    <x v="0"/>
    <s v="fvv"/>
    <d v="2016-08-01T00:00:00"/>
    <m/>
    <n v="0.999"/>
    <n v="0"/>
    <n v="0.999"/>
    <x v="4220"/>
    <n v="19.565999999999999"/>
    <n v="19.565999999999999"/>
    <n v="0"/>
    <n v="0"/>
    <n v="1"/>
    <n v="0"/>
    <n v="0"/>
    <x v="0"/>
    <x v="0"/>
    <m/>
    <m/>
    <m/>
    <m/>
    <m/>
    <m/>
    <m/>
    <m/>
    <m/>
    <m/>
    <n v="20.599499999999999"/>
    <m/>
    <n v="0"/>
    <m/>
    <m/>
    <m/>
    <m/>
    <m/>
    <s v="563798,23"/>
    <s v="6310348,1"/>
    <n v="0"/>
    <n v="20.599499999999999"/>
    <n v="0"/>
  </r>
  <r>
    <n v="2268"/>
    <x v="1152"/>
    <s v=""/>
    <x v="2571"/>
    <n v="2018"/>
    <n v="37271632"/>
    <x v="600"/>
    <x v="1150"/>
    <x v="1116"/>
    <n v="9240"/>
    <s v="Nibe"/>
    <n v="851"/>
    <n v="378"/>
    <x v="337"/>
    <m/>
    <s v="DC"/>
    <s v="Decentralt værk"/>
    <n v="353000"/>
    <n v="350030"/>
    <x v="55"/>
    <x v="1"/>
    <s v="kvt"/>
    <d v="1994-01-01T00:00:00"/>
    <m/>
    <n v="3.2"/>
    <n v="1.3"/>
    <n v="1.6"/>
    <x v="4221"/>
    <n v="13.417199999999999"/>
    <n v="13.417199999999999"/>
    <n v="9.2346084000000008"/>
    <n v="9.2346084000000008"/>
    <n v="0.26750465172430327"/>
    <n v="0.73249534827569673"/>
    <n v="0"/>
    <x v="0"/>
    <x v="0"/>
    <m/>
    <m/>
    <m/>
    <m/>
    <m/>
    <m/>
    <n v="25.0784424"/>
    <m/>
    <m/>
    <m/>
    <m/>
    <m/>
    <m/>
    <m/>
    <m/>
    <m/>
    <m/>
    <m/>
    <s v="527444"/>
    <s v="6315710"/>
    <n v="25.0784424"/>
    <n v="0"/>
    <n v="0"/>
  </r>
  <r>
    <n v="2268"/>
    <x v="1152"/>
    <s v=""/>
    <x v="2572"/>
    <n v="2018"/>
    <n v="37271632"/>
    <x v="600"/>
    <x v="1150"/>
    <x v="1116"/>
    <n v="9240"/>
    <s v="Nibe"/>
    <n v="851"/>
    <n v="378"/>
    <x v="337"/>
    <m/>
    <s v="DC"/>
    <s v="Decentralt værk"/>
    <n v="353000"/>
    <n v="350030"/>
    <x v="428"/>
    <x v="0"/>
    <s v="fvv"/>
    <d v="1994-01-01T00:00:00"/>
    <m/>
    <n v="1.7"/>
    <n v="0"/>
    <n v="1.5"/>
    <x v="4222"/>
    <n v="5.7708000000000004"/>
    <n v="5.7708000000000004"/>
    <n v="0"/>
    <n v="0"/>
    <n v="1"/>
    <n v="0"/>
    <n v="0"/>
    <x v="0"/>
    <x v="0"/>
    <m/>
    <m/>
    <m/>
    <m/>
    <m/>
    <m/>
    <n v="6.5564136"/>
    <m/>
    <m/>
    <m/>
    <m/>
    <m/>
    <m/>
    <m/>
    <m/>
    <m/>
    <m/>
    <m/>
    <s v="527444"/>
    <s v="6315710"/>
    <n v="6.5564136"/>
    <n v="0"/>
    <n v="0"/>
  </r>
  <r>
    <n v="2268"/>
    <x v="1153"/>
    <s v=""/>
    <x v="2573"/>
    <n v="2018"/>
    <n v="37271632"/>
    <x v="600"/>
    <x v="1151"/>
    <x v="1117"/>
    <n v="9370"/>
    <s v="Hals"/>
    <n v="851"/>
    <n v="394"/>
    <x v="338"/>
    <m/>
    <s v="DC"/>
    <s v="Decentralt værk"/>
    <n v="351100"/>
    <n v="350010"/>
    <x v="1314"/>
    <x v="1"/>
    <s v="kvt"/>
    <d v="1995-01-01T00:00:00"/>
    <m/>
    <n v="2.1"/>
    <n v="0.9"/>
    <n v="1.2"/>
    <x v="4223"/>
    <n v="13.546799999999999"/>
    <n v="13.546799999999999"/>
    <n v="9.8444664"/>
    <n v="9.8444664"/>
    <n v="0.26453341521707552"/>
    <n v="0.73546658478292448"/>
    <n v="0"/>
    <x v="0"/>
    <x v="0"/>
    <m/>
    <m/>
    <m/>
    <m/>
    <m/>
    <m/>
    <n v="25.605082800000002"/>
    <m/>
    <m/>
    <m/>
    <m/>
    <m/>
    <m/>
    <m/>
    <m/>
    <m/>
    <m/>
    <m/>
    <s v="582739,9"/>
    <s v="6324807,98"/>
    <n v="25.605082800000002"/>
    <n v="0"/>
    <n v="0"/>
  </r>
  <r>
    <n v="2268"/>
    <x v="1153"/>
    <s v=""/>
    <x v="2574"/>
    <n v="2018"/>
    <n v="37271632"/>
    <x v="600"/>
    <x v="1151"/>
    <x v="1117"/>
    <n v="9370"/>
    <s v="Hals"/>
    <n v="851"/>
    <n v="394"/>
    <x v="338"/>
    <m/>
    <s v="DC"/>
    <s v="Decentralt værk"/>
    <n v="351100"/>
    <n v="350010"/>
    <x v="1314"/>
    <x v="0"/>
    <s v="fvv"/>
    <d v="1995-01-01T00:00:00"/>
    <m/>
    <n v="1.6"/>
    <n v="0"/>
    <n v="1.5"/>
    <x v="4224"/>
    <n v="11.426399999999999"/>
    <n v="11.426399999999999"/>
    <n v="0"/>
    <n v="0"/>
    <n v="1"/>
    <n v="0"/>
    <n v="0"/>
    <x v="0"/>
    <x v="0"/>
    <m/>
    <m/>
    <m/>
    <m/>
    <m/>
    <m/>
    <n v="12.155616"/>
    <m/>
    <m/>
    <m/>
    <m/>
    <m/>
    <m/>
    <m/>
    <m/>
    <m/>
    <m/>
    <m/>
    <s v="582739,9"/>
    <s v="6324807,98"/>
    <n v="12.155616"/>
    <n v="0"/>
    <n v="0"/>
  </r>
  <r>
    <n v="2270"/>
    <x v="1154"/>
    <s v=""/>
    <x v="2575"/>
    <n v="2018"/>
    <n v="12519184"/>
    <x v="601"/>
    <x v="1152"/>
    <x v="1118"/>
    <n v="6760"/>
    <s v="Ribe"/>
    <n v="561"/>
    <m/>
    <x v="18"/>
    <m/>
    <s v="DC"/>
    <s v="Decentralt værk"/>
    <n v="352100"/>
    <n v="350020"/>
    <x v="1315"/>
    <x v="1"/>
    <s v="kvt"/>
    <d v="2015-04-17T00:00:00"/>
    <d v="2018-08-01T00:00:00"/>
    <n v="1.35"/>
    <n v="0.53"/>
    <n v="0.75"/>
    <x v="4225"/>
    <n v="9.5364000000000004"/>
    <n v="0"/>
    <n v="7.8696000000000002"/>
    <n v="7.7939999999999996"/>
    <n v="0.23860565663844355"/>
    <n v="0.76139434336155642"/>
    <n v="0"/>
    <x v="0"/>
    <x v="0"/>
    <m/>
    <m/>
    <m/>
    <m/>
    <m/>
    <m/>
    <m/>
    <m/>
    <n v="19.983599999999999"/>
    <m/>
    <m/>
    <m/>
    <m/>
    <m/>
    <m/>
    <m/>
    <m/>
    <m/>
    <s v="486616,87"/>
    <s v="6134949,86"/>
    <n v="0"/>
    <n v="19.983599999999999"/>
    <n v="0"/>
  </r>
  <r>
    <n v="2273"/>
    <x v="1155"/>
    <s v=""/>
    <x v="2576"/>
    <n v="2018"/>
    <n v="34937257"/>
    <x v="602"/>
    <x v="1153"/>
    <x v="1119"/>
    <n v="3660"/>
    <s v="Stenløse"/>
    <n v="240"/>
    <n v="438"/>
    <x v="339"/>
    <m/>
    <s v="DC"/>
    <s v="Decentralt værk"/>
    <n v="351100"/>
    <n v="350010"/>
    <x v="1301"/>
    <x v="1"/>
    <s v="kvt"/>
    <d v="1997-05-01T00:00:00"/>
    <m/>
    <n v="2.9"/>
    <n v="1.04"/>
    <n v="1.45"/>
    <x v="4226"/>
    <n v="5.4143999999999997"/>
    <n v="5.4143999999999997"/>
    <n v="3.2795999999999998"/>
    <n v="3.2795999999999998"/>
    <n v="0.28208173318218954"/>
    <n v="0.71791826681781046"/>
    <n v="0"/>
    <x v="0"/>
    <x v="0"/>
    <m/>
    <m/>
    <m/>
    <m/>
    <m/>
    <m/>
    <n v="9.5972183999999991"/>
    <m/>
    <m/>
    <m/>
    <m/>
    <m/>
    <m/>
    <m/>
    <m/>
    <m/>
    <m/>
    <m/>
    <s v="701663"/>
    <s v="6188344,68"/>
    <n v="9.5972183999999991"/>
    <n v="0"/>
    <n v="0"/>
  </r>
  <r>
    <n v="2273"/>
    <x v="1155"/>
    <s v=""/>
    <x v="2577"/>
    <n v="2018"/>
    <n v="34937257"/>
    <x v="602"/>
    <x v="1153"/>
    <x v="1119"/>
    <n v="3660"/>
    <s v="Stenløse"/>
    <n v="240"/>
    <n v="438"/>
    <x v="339"/>
    <m/>
    <s v="DC"/>
    <s v="Decentralt værk"/>
    <n v="351100"/>
    <n v="350010"/>
    <x v="56"/>
    <x v="0"/>
    <s v="fvv"/>
    <d v="1997-05-01T00:00:00"/>
    <m/>
    <n v="3.05"/>
    <n v="0"/>
    <n v="2.5"/>
    <x v="4227"/>
    <n v="15.793200000000001"/>
    <n v="15.793200000000001"/>
    <n v="0"/>
    <n v="0"/>
    <n v="1"/>
    <n v="0"/>
    <n v="0"/>
    <x v="0"/>
    <x v="0"/>
    <m/>
    <m/>
    <m/>
    <m/>
    <m/>
    <m/>
    <n v="15.649365599999999"/>
    <m/>
    <m/>
    <m/>
    <m/>
    <m/>
    <m/>
    <m/>
    <m/>
    <m/>
    <m/>
    <m/>
    <s v="701663"/>
    <s v="6188344,68"/>
    <n v="15.649365599999999"/>
    <n v="0"/>
    <n v="0"/>
  </r>
  <r>
    <n v="2274"/>
    <x v="1156"/>
    <s v=""/>
    <x v="2578"/>
    <n v="2018"/>
    <n v="36890444"/>
    <x v="603"/>
    <x v="1154"/>
    <x v="1120"/>
    <n v="4874"/>
    <s v="Gedser"/>
    <n v="376"/>
    <n v="64"/>
    <x v="340"/>
    <m/>
    <s v="FJ"/>
    <s v="Fjernvarmeværk"/>
    <n v="353000"/>
    <n v="350030"/>
    <x v="56"/>
    <x v="0"/>
    <s v="fvv"/>
    <d v="2012-01-01T00:00:00"/>
    <m/>
    <n v="4.5"/>
    <n v="0"/>
    <n v="3.8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689481"/>
    <s v="6051920"/>
    <n v="0"/>
    <n v="0"/>
    <n v="0"/>
  </r>
  <r>
    <n v="2274"/>
    <x v="1157"/>
    <s v=""/>
    <x v="2579"/>
    <n v="2018"/>
    <n v="36890444"/>
    <x v="603"/>
    <x v="1154"/>
    <x v="1121"/>
    <n v="4874"/>
    <s v="Gedser"/>
    <n v="376"/>
    <n v="64"/>
    <x v="340"/>
    <m/>
    <s v="FJ"/>
    <s v="Fjernvarmeværk"/>
    <n v="353000"/>
    <n v="350030"/>
    <x v="184"/>
    <x v="0"/>
    <s v="fvv"/>
    <d v="2012-01-01T00:00:00"/>
    <m/>
    <n v="3.5"/>
    <n v="0"/>
    <n v="3.5"/>
    <x v="4228"/>
    <n v="31.756319999999999"/>
    <n v="28.112400000000001"/>
    <n v="0"/>
    <n v="0"/>
    <n v="1"/>
    <n v="0"/>
    <n v="0"/>
    <x v="0"/>
    <x v="0"/>
    <m/>
    <m/>
    <m/>
    <m/>
    <m/>
    <m/>
    <m/>
    <m/>
    <m/>
    <n v="31.756450000000001"/>
    <m/>
    <m/>
    <m/>
    <m/>
    <m/>
    <m/>
    <m/>
    <m/>
    <s v="689652,3"/>
    <s v="6051793,21"/>
    <n v="0"/>
    <n v="31.756450000000001"/>
    <n v="0"/>
  </r>
  <r>
    <n v="2274"/>
    <x v="1157"/>
    <s v=""/>
    <x v="2580"/>
    <n v="2018"/>
    <n v="36890444"/>
    <x v="603"/>
    <x v="1154"/>
    <x v="1121"/>
    <n v="4874"/>
    <s v="Gedser"/>
    <n v="376"/>
    <n v="64"/>
    <x v="340"/>
    <m/>
    <s v="FJ"/>
    <s v="Fjernvarmeværk"/>
    <n v="353000"/>
    <n v="350030"/>
    <x v="1316"/>
    <x v="3"/>
    <s v="fvv"/>
    <d v="2016-10-01T00:00:00"/>
    <m/>
    <n v="1"/>
    <n v="0"/>
    <n v="1"/>
    <x v="4229"/>
    <n v="7.9631999999999996"/>
    <n v="7.9631999999999996"/>
    <n v="0"/>
    <n v="0"/>
    <n v="1"/>
    <n v="0"/>
    <n v="0"/>
    <x v="0"/>
    <x v="0"/>
    <m/>
    <m/>
    <m/>
    <m/>
    <m/>
    <m/>
    <m/>
    <m/>
    <m/>
    <m/>
    <m/>
    <m/>
    <m/>
    <m/>
    <m/>
    <n v="7.9631999999999996"/>
    <m/>
    <m/>
    <s v="689652,3"/>
    <s v="6051793,21"/>
    <n v="0"/>
    <n v="7.9631999999999996"/>
    <n v="0"/>
  </r>
  <r>
    <n v="2275"/>
    <x v="1158"/>
    <s v=""/>
    <x v="2581"/>
    <n v="2018"/>
    <n v="67247817"/>
    <x v="604"/>
    <x v="1155"/>
    <x v="1122"/>
    <n v="4720"/>
    <s v="Præstø"/>
    <n v="390"/>
    <n v="56"/>
    <x v="341"/>
    <m/>
    <s v="DC"/>
    <s v="Decentralt værk"/>
    <n v="351100"/>
    <n v="350010"/>
    <x v="57"/>
    <x v="2"/>
    <s v="fvv"/>
    <d v="2012-01-15T00:00:00"/>
    <m/>
    <n v="4"/>
    <n v="0"/>
    <n v="3.8"/>
    <x v="4230"/>
    <n v="13.59"/>
    <n v="13.59"/>
    <n v="0"/>
    <n v="0"/>
    <n v="1"/>
    <n v="0"/>
    <n v="0"/>
    <x v="0"/>
    <x v="0"/>
    <m/>
    <m/>
    <m/>
    <m/>
    <m/>
    <m/>
    <m/>
    <m/>
    <m/>
    <m/>
    <m/>
    <m/>
    <m/>
    <m/>
    <m/>
    <m/>
    <m/>
    <n v="13.59"/>
    <s v="694029,52"/>
    <s v="6111719,54"/>
    <n v="0"/>
    <n v="0"/>
    <n v="13.59"/>
  </r>
  <r>
    <n v="2275"/>
    <x v="1158"/>
    <s v=""/>
    <x v="2582"/>
    <n v="2018"/>
    <n v="67247817"/>
    <x v="604"/>
    <x v="1155"/>
    <x v="1122"/>
    <n v="4720"/>
    <s v="Præstø"/>
    <n v="390"/>
    <n v="56"/>
    <x v="341"/>
    <m/>
    <s v="DC"/>
    <s v="Decentralt værk"/>
    <n v="351100"/>
    <n v="350010"/>
    <x v="1317"/>
    <x v="1"/>
    <s v="kvt"/>
    <d v="1995-11-15T00:00:00"/>
    <m/>
    <n v="5.798"/>
    <n v="2.1"/>
    <n v="2.7"/>
    <x v="4231"/>
    <n v="8.9207999999999998"/>
    <n v="8.9207999999999998"/>
    <n v="7.3331999999999997"/>
    <n v="7.3331999999999997"/>
    <n v="0.24447262972045275"/>
    <n v="0.75552737027954731"/>
    <n v="0"/>
    <x v="0"/>
    <x v="0"/>
    <m/>
    <m/>
    <m/>
    <m/>
    <m/>
    <m/>
    <n v="18.244987200000001"/>
    <m/>
    <m/>
    <m/>
    <m/>
    <m/>
    <m/>
    <m/>
    <m/>
    <m/>
    <m/>
    <m/>
    <s v="694029,52"/>
    <s v="6111719,54"/>
    <n v="18.244987200000001"/>
    <n v="0"/>
    <n v="0"/>
  </r>
  <r>
    <n v="2275"/>
    <x v="1158"/>
    <s v=""/>
    <x v="2583"/>
    <n v="2018"/>
    <n v="67247817"/>
    <x v="604"/>
    <x v="1155"/>
    <x v="1122"/>
    <n v="4720"/>
    <s v="Præstø"/>
    <n v="390"/>
    <n v="56"/>
    <x v="341"/>
    <m/>
    <s v="DC"/>
    <s v="Decentralt værk"/>
    <n v="351100"/>
    <n v="350010"/>
    <x v="1317"/>
    <x v="1"/>
    <s v="kvt"/>
    <d v="1995-11-15T00:00:00"/>
    <m/>
    <n v="5.7350000000000003"/>
    <n v="2.1"/>
    <n v="2.7"/>
    <x v="4232"/>
    <n v="9.0792000000000002"/>
    <n v="9.0792000000000002"/>
    <n v="7.8875999999999999"/>
    <n v="7.8875999999999999"/>
    <n v="0.24147595619499765"/>
    <n v="0.75852404380500238"/>
    <n v="0"/>
    <x v="0"/>
    <x v="0"/>
    <m/>
    <m/>
    <m/>
    <m/>
    <m/>
    <m/>
    <n v="18.799387200000002"/>
    <m/>
    <m/>
    <m/>
    <m/>
    <m/>
    <m/>
    <m/>
    <m/>
    <m/>
    <m/>
    <m/>
    <s v="694029,52"/>
    <s v="6111719,54"/>
    <n v="18.799387200000002"/>
    <n v="0"/>
    <n v="0"/>
  </r>
  <r>
    <n v="2275"/>
    <x v="1158"/>
    <s v=""/>
    <x v="2584"/>
    <n v="2018"/>
    <n v="67247817"/>
    <x v="604"/>
    <x v="1155"/>
    <x v="1122"/>
    <n v="4720"/>
    <s v="Præstø"/>
    <n v="390"/>
    <n v="56"/>
    <x v="341"/>
    <m/>
    <s v="DC"/>
    <s v="Decentralt værk"/>
    <n v="351100"/>
    <n v="350010"/>
    <x v="382"/>
    <x v="0"/>
    <s v="fvv"/>
    <d v="1995-10-15T00:00:00"/>
    <m/>
    <n v="3.694"/>
    <n v="0"/>
    <n v="3.4"/>
    <x v="4233"/>
    <n v="0.49680000000000002"/>
    <n v="0.49680000000000002"/>
    <n v="0"/>
    <n v="0"/>
    <n v="1"/>
    <n v="0"/>
    <n v="0"/>
    <x v="0"/>
    <x v="0"/>
    <m/>
    <m/>
    <m/>
    <m/>
    <m/>
    <m/>
    <n v="0.55744919999999998"/>
    <m/>
    <m/>
    <m/>
    <m/>
    <m/>
    <m/>
    <m/>
    <m/>
    <m/>
    <m/>
    <m/>
    <s v="694029,52"/>
    <s v="6111719,54"/>
    <n v="0.55744919999999998"/>
    <n v="0"/>
    <n v="0"/>
  </r>
  <r>
    <n v="2275"/>
    <x v="1158"/>
    <s v=""/>
    <x v="2585"/>
    <n v="2018"/>
    <n v="67247817"/>
    <x v="604"/>
    <x v="1155"/>
    <x v="1122"/>
    <n v="4720"/>
    <s v="Præstø"/>
    <n v="390"/>
    <n v="56"/>
    <x v="341"/>
    <m/>
    <s v="DC"/>
    <s v="Decentralt værk"/>
    <n v="351100"/>
    <n v="350010"/>
    <x v="382"/>
    <x v="0"/>
    <s v="fvv"/>
    <d v="1995-10-15T00:00:00"/>
    <m/>
    <n v="4.0469999999999997"/>
    <n v="0"/>
    <n v="3.72"/>
    <x v="4234"/>
    <n v="31.914000000000001"/>
    <n v="31.914000000000001"/>
    <n v="0"/>
    <n v="0"/>
    <n v="1"/>
    <n v="0"/>
    <n v="0"/>
    <x v="0"/>
    <x v="0"/>
    <m/>
    <m/>
    <m/>
    <m/>
    <m/>
    <m/>
    <n v="31.408106400000001"/>
    <m/>
    <m/>
    <m/>
    <m/>
    <m/>
    <m/>
    <m/>
    <m/>
    <m/>
    <m/>
    <m/>
    <s v="694029,52"/>
    <s v="6111719,54"/>
    <n v="31.408106400000001"/>
    <n v="0"/>
    <n v="0"/>
  </r>
  <r>
    <n v="2275"/>
    <x v="1158"/>
    <s v=""/>
    <x v="2586"/>
    <n v="2018"/>
    <n v="67247817"/>
    <x v="604"/>
    <x v="1155"/>
    <x v="1122"/>
    <n v="4720"/>
    <s v="Præstø"/>
    <n v="390"/>
    <n v="56"/>
    <x v="341"/>
    <m/>
    <s v="DC"/>
    <s v="Decentralt værk"/>
    <n v="351100"/>
    <n v="350010"/>
    <x v="1318"/>
    <x v="0"/>
    <s v="fvv"/>
    <d v="2015-03-25T00:00:00"/>
    <m/>
    <n v="1"/>
    <n v="0"/>
    <n v="0.94"/>
    <x v="4235"/>
    <n v="15.9948"/>
    <n v="15.9948"/>
    <n v="0"/>
    <n v="0"/>
    <n v="1"/>
    <n v="0"/>
    <n v="0"/>
    <x v="0"/>
    <x v="0"/>
    <m/>
    <m/>
    <m/>
    <m/>
    <m/>
    <m/>
    <m/>
    <m/>
    <m/>
    <m/>
    <m/>
    <m/>
    <n v="16.782499999999999"/>
    <m/>
    <m/>
    <m/>
    <m/>
    <m/>
    <s v="694029,52"/>
    <s v="6111719,54"/>
    <n v="0"/>
    <n v="16.782499999999999"/>
    <n v="0"/>
  </r>
  <r>
    <n v="2276"/>
    <x v="1159"/>
    <s v=""/>
    <x v="2587"/>
    <n v="2018"/>
    <n v="25607988"/>
    <x v="605"/>
    <x v="1156"/>
    <x v="1123"/>
    <n v="1432"/>
    <s v="København K"/>
    <n v="101"/>
    <n v="2"/>
    <x v="5"/>
    <m/>
    <s v="ER"/>
    <s v="Erhvervsværk"/>
    <n v="370000"/>
    <n v="370000"/>
    <x v="1319"/>
    <x v="0"/>
    <s v="pvp"/>
    <d v="2011-07-01T00:00:00"/>
    <m/>
    <n v="14"/>
    <n v="0"/>
    <n v="6.66"/>
    <x v="4236"/>
    <n v="153.4032"/>
    <n v="0"/>
    <n v="0"/>
    <n v="0"/>
    <n v="0"/>
    <n v="0"/>
    <n v="1"/>
    <x v="0"/>
    <x v="0"/>
    <m/>
    <n v="0.72862199999999999"/>
    <m/>
    <m/>
    <m/>
    <m/>
    <m/>
    <m/>
    <n v="2.7307899999999998"/>
    <m/>
    <m/>
    <n v="244.55699999999999"/>
    <m/>
    <m/>
    <m/>
    <m/>
    <m/>
    <m/>
    <s v="727181,71"/>
    <s v="6178056,33"/>
    <n v="0.72862199999999999"/>
    <n v="247.28779"/>
    <n v="0"/>
  </r>
  <r>
    <n v="2276"/>
    <x v="1160"/>
    <s v=""/>
    <x v="2588"/>
    <n v="2018"/>
    <n v="25607988"/>
    <x v="605"/>
    <x v="1157"/>
    <x v="1124"/>
    <n v="2450"/>
    <s v="København SV"/>
    <n v="101"/>
    <n v="2"/>
    <x v="5"/>
    <m/>
    <s v="ER"/>
    <s v="Erhvervsværk"/>
    <n v="370000"/>
    <n v="370000"/>
    <x v="1320"/>
    <x v="1"/>
    <s v="pev"/>
    <d v="1996-12-11T00:00:00"/>
    <m/>
    <n v="1.56"/>
    <n v="0.6"/>
    <n v="0.75"/>
    <x v="4237"/>
    <n v="10.1556"/>
    <n v="10.101599999999999"/>
    <n v="10.101599999999999"/>
    <n v="10.101599999999999"/>
    <n v="0.19424689523405159"/>
    <n v="0.80471472150560963"/>
    <n v="1.0383832603387821E-3"/>
    <x v="0"/>
    <x v="0"/>
    <m/>
    <m/>
    <m/>
    <m/>
    <m/>
    <m/>
    <m/>
    <m/>
    <n v="26.00196"/>
    <m/>
    <m/>
    <m/>
    <m/>
    <m/>
    <m/>
    <m/>
    <m/>
    <m/>
    <s v="720628,2"/>
    <s v="6171642,61"/>
    <n v="0"/>
    <n v="26.00196"/>
    <n v="0"/>
  </r>
  <r>
    <n v="2276"/>
    <x v="1160"/>
    <s v=""/>
    <x v="2589"/>
    <n v="2018"/>
    <n v="25607988"/>
    <x v="605"/>
    <x v="1157"/>
    <x v="1124"/>
    <n v="2450"/>
    <s v="København SV"/>
    <n v="101"/>
    <n v="2"/>
    <x v="5"/>
    <m/>
    <s v="ER"/>
    <s v="Erhvervsværk"/>
    <n v="370000"/>
    <n v="370000"/>
    <x v="1321"/>
    <x v="0"/>
    <s v="pvp"/>
    <d v="2012-01-01T00:00:00"/>
    <m/>
    <n v="0.89"/>
    <n v="0"/>
    <n v="0.76"/>
    <x v="4238"/>
    <n v="11.422800000000001"/>
    <n v="11.422800000000001"/>
    <n v="0"/>
    <n v="0"/>
    <n v="1"/>
    <n v="0"/>
    <n v="0"/>
    <x v="0"/>
    <x v="0"/>
    <m/>
    <m/>
    <m/>
    <m/>
    <m/>
    <m/>
    <m/>
    <m/>
    <n v="14.710132999999999"/>
    <m/>
    <m/>
    <m/>
    <m/>
    <m/>
    <m/>
    <m/>
    <m/>
    <m/>
    <s v="720628,2"/>
    <s v="6171642,61"/>
    <n v="0"/>
    <n v="14.710132999999999"/>
    <n v="0"/>
  </r>
  <r>
    <n v="2277"/>
    <x v="1161"/>
    <s v=""/>
    <x v="2590"/>
    <n v="2018"/>
    <n v="25599470"/>
    <x v="606"/>
    <x v="1158"/>
    <x v="1125"/>
    <n v="9900"/>
    <s v="Frederikshavn"/>
    <n v="813"/>
    <n v="289"/>
    <x v="147"/>
    <m/>
    <s v="ER"/>
    <s v="Erhvervsværk"/>
    <n v="370000"/>
    <n v="370000"/>
    <x v="1322"/>
    <x v="1"/>
    <s v="pev"/>
    <d v="1990-11-28T00:00:00"/>
    <d v="2017-12-31T00:00:00"/>
    <n v="0.51"/>
    <n v="0.17"/>
    <n v="0.26"/>
    <x v="21"/>
    <n v="0"/>
    <n v="0"/>
    <n v="0"/>
    <n v="0"/>
    <n v="0"/>
    <n v="0"/>
    <n v="1"/>
    <x v="0"/>
    <x v="0"/>
    <m/>
    <m/>
    <m/>
    <m/>
    <m/>
    <m/>
    <m/>
    <m/>
    <n v="0"/>
    <m/>
    <m/>
    <m/>
    <m/>
    <m/>
    <m/>
    <m/>
    <m/>
    <m/>
    <s v="591592,78"/>
    <s v="6365755,8"/>
    <n v="0"/>
    <n v="0"/>
    <n v="0"/>
  </r>
  <r>
    <n v="2277"/>
    <x v="1161"/>
    <s v=""/>
    <x v="2591"/>
    <n v="2018"/>
    <n v="25599470"/>
    <x v="606"/>
    <x v="1158"/>
    <x v="1125"/>
    <n v="9900"/>
    <s v="Frederikshavn"/>
    <n v="813"/>
    <n v="289"/>
    <x v="147"/>
    <m/>
    <s v="ER"/>
    <s v="Erhvervsværk"/>
    <n v="370000"/>
    <n v="370000"/>
    <x v="1323"/>
    <x v="0"/>
    <s v="pvp"/>
    <d v="1986-01-01T00:00:00"/>
    <m/>
    <n v="0.45"/>
    <n v="0"/>
    <n v="0.5"/>
    <x v="4239"/>
    <n v="1.0447200000000001"/>
    <n v="1.01376"/>
    <n v="0"/>
    <n v="0"/>
    <n v="0.97036526533425216"/>
    <n v="0"/>
    <n v="2.9634734665747842E-2"/>
    <x v="0"/>
    <x v="0"/>
    <m/>
    <m/>
    <m/>
    <m/>
    <m/>
    <m/>
    <m/>
    <m/>
    <n v="1.0296869999999998"/>
    <m/>
    <m/>
    <m/>
    <m/>
    <m/>
    <m/>
    <m/>
    <m/>
    <m/>
    <s v="591592,78"/>
    <s v="6365755,8"/>
    <n v="0"/>
    <n v="1.0296869999999998"/>
    <n v="0"/>
  </r>
  <r>
    <n v="2277"/>
    <x v="1161"/>
    <s v=""/>
    <x v="2592"/>
    <n v="2018"/>
    <n v="25599470"/>
    <x v="606"/>
    <x v="1158"/>
    <x v="1125"/>
    <n v="9900"/>
    <s v="Frederikshavn"/>
    <n v="813"/>
    <n v="289"/>
    <x v="147"/>
    <m/>
    <s v="ER"/>
    <s v="Erhvervsværk"/>
    <n v="370000"/>
    <n v="370000"/>
    <x v="1324"/>
    <x v="1"/>
    <s v="pev"/>
    <d v="1998-03-31T00:00:00"/>
    <m/>
    <n v="0.45"/>
    <n v="0.17"/>
    <n v="0.26"/>
    <x v="4240"/>
    <n v="1.2347999999999999"/>
    <n v="0"/>
    <n v="0.67879080000000003"/>
    <n v="0.64226519999999998"/>
    <n v="0"/>
    <n v="0.72480928534656242"/>
    <n v="0.27519071465343758"/>
    <x v="0"/>
    <x v="0"/>
    <m/>
    <m/>
    <m/>
    <m/>
    <m/>
    <m/>
    <m/>
    <m/>
    <n v="2.2435350000000001"/>
    <m/>
    <m/>
    <m/>
    <m/>
    <m/>
    <m/>
    <m/>
    <m/>
    <m/>
    <s v="591592,78"/>
    <s v="6365755,8"/>
    <n v="0"/>
    <n v="2.2435350000000001"/>
    <n v="0"/>
  </r>
  <r>
    <n v="2277"/>
    <x v="1161"/>
    <s v=""/>
    <x v="2923"/>
    <n v="2018"/>
    <n v="25599470"/>
    <x v="606"/>
    <x v="1158"/>
    <x v="1125"/>
    <n v="9900"/>
    <s v="Frederikshavn"/>
    <n v="813"/>
    <n v="289"/>
    <x v="147"/>
    <m/>
    <s v="ER"/>
    <s v="Erhvervsværk"/>
    <n v="370000"/>
    <n v="370000"/>
    <x v="1475"/>
    <x v="1"/>
    <s v="pev"/>
    <d v="2018-01-01T00:00:00"/>
    <m/>
    <n v="0.51"/>
    <n v="0.21"/>
    <n v="0.26"/>
    <x v="4241"/>
    <n v="5.7729600000000003"/>
    <n v="0"/>
    <n v="4.2772823999999998"/>
    <n v="4.0696776000000003"/>
    <n v="0"/>
    <n v="0.72300595919886446"/>
    <n v="0.27699404080113554"/>
    <x v="0"/>
    <x v="0"/>
    <m/>
    <m/>
    <m/>
    <m/>
    <m/>
    <m/>
    <m/>
    <m/>
    <n v="10.420729600000001"/>
    <m/>
    <m/>
    <m/>
    <m/>
    <m/>
    <m/>
    <m/>
    <m/>
    <m/>
    <s v="591592,78"/>
    <s v="6365755,8"/>
    <n v="0"/>
    <n v="10.420729600000001"/>
    <n v="0"/>
  </r>
  <r>
    <n v="2277"/>
    <x v="1162"/>
    <s v=""/>
    <x v="2593"/>
    <n v="2018"/>
    <n v="25599470"/>
    <x v="606"/>
    <x v="1159"/>
    <x v="1126"/>
    <n v="9990"/>
    <s v="Skagen"/>
    <n v="813"/>
    <m/>
    <x v="18"/>
    <m/>
    <s v="LO"/>
    <s v="Lokalt værk"/>
    <n v="370000"/>
    <n v="370000"/>
    <x v="1325"/>
    <x v="1"/>
    <s v="pev"/>
    <d v="1999-08-25T00:00:00"/>
    <m/>
    <n v="1.1000000000000001"/>
    <n v="0.36"/>
    <n v="0.6"/>
    <x v="4242"/>
    <n v="4.8448799999999999"/>
    <n v="0"/>
    <n v="6.0854400000000002"/>
    <n v="5.9882400000000002"/>
    <n v="0"/>
    <n v="0.86918791846390353"/>
    <n v="0.13081208153609647"/>
    <x v="0"/>
    <x v="0"/>
    <m/>
    <m/>
    <m/>
    <m/>
    <m/>
    <m/>
    <m/>
    <m/>
    <n v="18.518473"/>
    <m/>
    <m/>
    <m/>
    <m/>
    <m/>
    <m/>
    <m/>
    <m/>
    <m/>
    <s v="593361,05"/>
    <s v="6400600,47"/>
    <n v="0"/>
    <n v="18.518473"/>
    <n v="0"/>
  </r>
  <r>
    <n v="2278"/>
    <x v="1163"/>
    <s v=""/>
    <x v="2594"/>
    <n v="2018"/>
    <n v="10008123"/>
    <x v="706"/>
    <x v="1160"/>
    <x v="1127"/>
    <n v="2600"/>
    <s v="Glostrup"/>
    <n v="165"/>
    <n v="2"/>
    <x v="5"/>
    <m/>
    <s v="ER"/>
    <s v="Erhvervsværk"/>
    <n v="611000"/>
    <n v="610000"/>
    <x v="1326"/>
    <x v="1"/>
    <s v="pel"/>
    <d v="2016-02-26T00:00:00"/>
    <m/>
    <n v="3.1"/>
    <n v="1.25"/>
    <n v="0"/>
    <x v="4243"/>
    <n v="0"/>
    <n v="0"/>
    <n v="0.15479999999999999"/>
    <n v="0.15479999999999999"/>
    <n v="0"/>
    <n v="1"/>
    <n v="0"/>
    <x v="0"/>
    <x v="0"/>
    <m/>
    <m/>
    <m/>
    <n v="0.44360429000000001"/>
    <m/>
    <m/>
    <m/>
    <m/>
    <m/>
    <m/>
    <m/>
    <m/>
    <m/>
    <m/>
    <m/>
    <m/>
    <m/>
    <m/>
    <s v="713404,44"/>
    <s v="6175903,13"/>
    <n v="0.44360429000000001"/>
    <n v="0"/>
    <n v="0"/>
  </r>
  <r>
    <n v="2278"/>
    <x v="1163"/>
    <s v=""/>
    <x v="2595"/>
    <n v="2018"/>
    <n v="10008123"/>
    <x v="706"/>
    <x v="1160"/>
    <x v="1127"/>
    <n v="2600"/>
    <s v="Glostrup"/>
    <n v="165"/>
    <n v="2"/>
    <x v="5"/>
    <m/>
    <s v="ER"/>
    <s v="Erhvervsværk"/>
    <n v="611000"/>
    <n v="610000"/>
    <x v="658"/>
    <x v="4"/>
    <s v="pvp"/>
    <d v="2015-05-01T00:00:00"/>
    <d v="2018-12-31T00:00:00"/>
    <n v="5.2999999999999999E-2"/>
    <n v="0"/>
    <n v="0.16"/>
    <x v="21"/>
    <n v="0"/>
    <n v="0"/>
    <n v="0"/>
    <n v="0"/>
    <n v="0"/>
    <n v="0"/>
    <n v="1"/>
    <x v="0"/>
    <x v="0"/>
    <m/>
    <m/>
    <m/>
    <m/>
    <m/>
    <m/>
    <m/>
    <m/>
    <m/>
    <m/>
    <m/>
    <m/>
    <m/>
    <m/>
    <m/>
    <m/>
    <m/>
    <n v="0"/>
    <s v="713404,44"/>
    <s v="6175903,13"/>
    <n v="0"/>
    <n v="0"/>
    <n v="0"/>
  </r>
  <r>
    <n v="2278"/>
    <x v="1163"/>
    <s v=""/>
    <x v="2596"/>
    <n v="2018"/>
    <n v="10008123"/>
    <x v="706"/>
    <x v="1160"/>
    <x v="1127"/>
    <n v="2600"/>
    <s v="Glostrup"/>
    <n v="165"/>
    <n v="2"/>
    <x v="5"/>
    <m/>
    <s v="ER"/>
    <s v="Erhvervsværk"/>
    <n v="611000"/>
    <n v="610000"/>
    <x v="1327"/>
    <x v="4"/>
    <s v="pvp"/>
    <d v="2016-05-01T00:00:00"/>
    <m/>
    <n v="0.06"/>
    <n v="0"/>
    <n v="0.18"/>
    <x v="4244"/>
    <n v="5.2164000000000001"/>
    <n v="4.6764000000000001"/>
    <n v="0"/>
    <n v="0"/>
    <n v="0.89648033126293991"/>
    <n v="0"/>
    <n v="0.10351966873706009"/>
    <x v="0"/>
    <x v="0"/>
    <m/>
    <m/>
    <m/>
    <m/>
    <m/>
    <m/>
    <m/>
    <m/>
    <m/>
    <m/>
    <m/>
    <m/>
    <m/>
    <m/>
    <m/>
    <m/>
    <m/>
    <n v="1.8"/>
    <s v="713404,44"/>
    <s v="6175903,13"/>
    <n v="0"/>
    <n v="0"/>
    <n v="1.8"/>
  </r>
  <r>
    <n v="2280"/>
    <x v="1164"/>
    <s v=""/>
    <x v="2597"/>
    <n v="2018"/>
    <n v="28842430"/>
    <x v="608"/>
    <x v="1161"/>
    <x v="1128"/>
    <n v="6830"/>
    <s v="Nørre Nebel"/>
    <n v="573"/>
    <m/>
    <x v="18"/>
    <m/>
    <s v="ER"/>
    <s v="Erhvervsværk"/>
    <n v="561010"/>
    <n v="560000"/>
    <x v="75"/>
    <x v="1"/>
    <s v="pev"/>
    <d v="2015-12-18T00:00:00"/>
    <m/>
    <n v="0.5"/>
    <n v="0.21"/>
    <n v="0.28999999999999998"/>
    <x v="21"/>
    <n v="0"/>
    <n v="0"/>
    <n v="0"/>
    <n v="0"/>
    <n v="0"/>
    <n v="0"/>
    <n v="1"/>
    <x v="0"/>
    <x v="0"/>
    <m/>
    <m/>
    <m/>
    <m/>
    <m/>
    <m/>
    <m/>
    <m/>
    <n v="0"/>
    <m/>
    <m/>
    <m/>
    <m/>
    <m/>
    <m/>
    <m/>
    <m/>
    <m/>
    <s v="452851,33"/>
    <s v="6182726,98"/>
    <n v="0"/>
    <n v="0"/>
    <n v="0"/>
  </r>
  <r>
    <n v="2282"/>
    <x v="1168"/>
    <s v=""/>
    <x v="2601"/>
    <n v="2018"/>
    <n v="33376146"/>
    <x v="610"/>
    <x v="1165"/>
    <x v="1132"/>
    <n v="2800"/>
    <s v="Kgs. Lyngby"/>
    <n v="173"/>
    <m/>
    <x v="18"/>
    <m/>
    <s v="LO"/>
    <s v="Lokalt værk"/>
    <n v="370000"/>
    <n v="370000"/>
    <x v="75"/>
    <x v="1"/>
    <s v="pev"/>
    <d v="2016-02-01T00:00:00"/>
    <m/>
    <n v="0.7"/>
    <n v="0.249"/>
    <n v="0.45"/>
    <x v="4245"/>
    <n v="5.7816000000000001"/>
    <n v="0"/>
    <n v="3.8541599999999998"/>
    <n v="3.8541599999999998"/>
    <n v="0"/>
    <n v="0.74507936507936501"/>
    <n v="0.25492063492063499"/>
    <x v="0"/>
    <x v="0"/>
    <m/>
    <m/>
    <m/>
    <m/>
    <m/>
    <m/>
    <m/>
    <m/>
    <n v="11.34"/>
    <m/>
    <m/>
    <m/>
    <m/>
    <m/>
    <m/>
    <m/>
    <m/>
    <m/>
    <s v="721786,59"/>
    <s v="6189729,25"/>
    <n v="0"/>
    <n v="11.34"/>
    <n v="0"/>
  </r>
  <r>
    <n v="2283"/>
    <x v="1169"/>
    <s v=""/>
    <x v="2602"/>
    <n v="2018"/>
    <n v="42310611"/>
    <x v="611"/>
    <x v="1166"/>
    <x v="1133"/>
    <n v="4632"/>
    <s v="Bjæverskov"/>
    <n v="259"/>
    <m/>
    <x v="18"/>
    <m/>
    <s v="LO"/>
    <s v="Lokalt værk"/>
    <n v="931100"/>
    <n v="930012"/>
    <x v="75"/>
    <x v="1"/>
    <s v="pev"/>
    <d v="2016-12-24T00:00:00"/>
    <m/>
    <n v="0.05"/>
    <n v="1.4999999999999999E-2"/>
    <n v="3.5000000000000003E-2"/>
    <x v="21"/>
    <n v="0"/>
    <n v="0"/>
    <n v="0"/>
    <n v="0"/>
    <n v="0"/>
    <n v="0"/>
    <n v="1"/>
    <x v="0"/>
    <x v="0"/>
    <m/>
    <m/>
    <m/>
    <m/>
    <m/>
    <m/>
    <n v="0"/>
    <m/>
    <m/>
    <m/>
    <m/>
    <m/>
    <m/>
    <m/>
    <m/>
    <m/>
    <m/>
    <m/>
    <s v="691812,13"/>
    <s v="6149157,86"/>
    <n v="0"/>
    <n v="0"/>
    <n v="0"/>
  </r>
  <r>
    <n v="2284"/>
    <x v="1170"/>
    <s v=""/>
    <x v="2603"/>
    <n v="2018"/>
    <n v="20217472"/>
    <x v="612"/>
    <x v="1167"/>
    <x v="1134"/>
    <n v="8444"/>
    <s v="Balle"/>
    <n v="707"/>
    <m/>
    <x v="18"/>
    <m/>
    <s v="LO"/>
    <s v="Lokalt værk"/>
    <n v="382120"/>
    <n v="383900"/>
    <x v="1329"/>
    <x v="1"/>
    <s v="pel"/>
    <d v="2009-05-01T00:00:00"/>
    <d v="2020-01-01T00:00:00"/>
    <n v="0.35"/>
    <n v="0.1"/>
    <n v="0"/>
    <x v="21"/>
    <n v="0"/>
    <n v="0"/>
    <n v="0"/>
    <n v="0"/>
    <n v="0"/>
    <n v="1"/>
    <n v="0"/>
    <x v="0"/>
    <x v="0"/>
    <m/>
    <m/>
    <m/>
    <m/>
    <m/>
    <m/>
    <m/>
    <m/>
    <n v="0"/>
    <m/>
    <m/>
    <m/>
    <m/>
    <m/>
    <m/>
    <m/>
    <m/>
    <m/>
    <s v="613537,53"/>
    <s v="6241079,39"/>
    <n v="0"/>
    <n v="0"/>
    <n v="0"/>
  </r>
  <r>
    <n v="2285"/>
    <x v="1171"/>
    <s v=""/>
    <x v="2604"/>
    <n v="2018"/>
    <n v="33063784"/>
    <x v="613"/>
    <x v="1168"/>
    <x v="1135"/>
    <n v="9940"/>
    <s v="Læsø"/>
    <n v="825"/>
    <n v="359"/>
    <x v="342"/>
    <m/>
    <s v="FJ"/>
    <s v="Fjernvarmeværk"/>
    <n v="353000"/>
    <n v="350030"/>
    <x v="1330"/>
    <x v="0"/>
    <s v="fvv"/>
    <d v="2006-09-09T00:00:00"/>
    <m/>
    <n v="2"/>
    <n v="0"/>
    <n v="2"/>
    <x v="4246"/>
    <n v="21.22128"/>
    <n v="21.22128"/>
    <n v="0"/>
    <n v="0"/>
    <n v="1"/>
    <n v="0"/>
    <n v="0"/>
    <x v="0"/>
    <x v="0"/>
    <m/>
    <m/>
    <m/>
    <m/>
    <m/>
    <m/>
    <m/>
    <m/>
    <m/>
    <m/>
    <n v="21.22128"/>
    <m/>
    <m/>
    <m/>
    <m/>
    <m/>
    <m/>
    <m/>
    <s v="621104,27"/>
    <s v="6347876,91"/>
    <n v="0"/>
    <n v="21.22128"/>
    <n v="0"/>
  </r>
  <r>
    <n v="2285"/>
    <x v="1171"/>
    <s v=""/>
    <x v="2605"/>
    <n v="2018"/>
    <n v="33063784"/>
    <x v="613"/>
    <x v="1168"/>
    <x v="1135"/>
    <n v="9940"/>
    <s v="Læsø"/>
    <n v="825"/>
    <n v="359"/>
    <x v="342"/>
    <m/>
    <s v="FJ"/>
    <s v="Fjernvarmeværk"/>
    <n v="353000"/>
    <n v="350030"/>
    <x v="1331"/>
    <x v="0"/>
    <s v="fvv"/>
    <d v="2006-07-28T00:00:00"/>
    <m/>
    <n v="2"/>
    <n v="0"/>
    <n v="2"/>
    <x v="4247"/>
    <n v="0.49765999999999999"/>
    <n v="0.49765999999999999"/>
    <n v="0"/>
    <n v="0"/>
    <n v="1"/>
    <n v="0"/>
    <n v="0"/>
    <x v="0"/>
    <x v="0"/>
    <m/>
    <m/>
    <m/>
    <n v="0.49766000000000005"/>
    <m/>
    <m/>
    <m/>
    <m/>
    <m/>
    <m/>
    <m/>
    <m/>
    <m/>
    <m/>
    <m/>
    <m/>
    <m/>
    <m/>
    <s v="621104,27"/>
    <s v="6347876,91"/>
    <n v="0.49766000000000005"/>
    <n v="0"/>
    <n v="0"/>
  </r>
  <r>
    <n v="2286"/>
    <x v="1172"/>
    <s v=""/>
    <x v="2606"/>
    <n v="2018"/>
    <n v="36933542"/>
    <x v="614"/>
    <x v="1169"/>
    <x v="1136"/>
    <n v="6091"/>
    <s v="Bjert"/>
    <n v="621"/>
    <m/>
    <x v="18"/>
    <m/>
    <s v="LO"/>
    <s v="Lokalt værk"/>
    <n v="370000"/>
    <n v="370000"/>
    <x v="1196"/>
    <x v="1"/>
    <s v="pev"/>
    <d v="1992-08-01T00:00:00"/>
    <m/>
    <n v="0.55000000000000004"/>
    <n v="0.17"/>
    <n v="0.31"/>
    <x v="4248"/>
    <n v="2.9131559999999999"/>
    <n v="0"/>
    <n v="3.5402616"/>
    <n v="3.5402616"/>
    <n v="0"/>
    <n v="0.89232518934486726"/>
    <n v="0.10767481065513274"/>
    <x v="0"/>
    <x v="0"/>
    <m/>
    <m/>
    <m/>
    <m/>
    <m/>
    <n v="1.1499999999999999"/>
    <m/>
    <m/>
    <n v="12.377565000000001"/>
    <m/>
    <m/>
    <m/>
    <m/>
    <m/>
    <m/>
    <m/>
    <m/>
    <m/>
    <s v="536299,37"/>
    <s v="6147479,35"/>
    <n v="1.1499999999999999"/>
    <n v="12.377565000000001"/>
    <n v="0"/>
  </r>
  <r>
    <n v="2287"/>
    <x v="1173"/>
    <s v=""/>
    <x v="2607"/>
    <n v="2018"/>
    <n v="25775635"/>
    <x v="615"/>
    <x v="1170"/>
    <x v="1137"/>
    <n v="3760"/>
    <s v="Gudhjem"/>
    <n v="411"/>
    <n v="777"/>
    <x v="266"/>
    <m/>
    <s v="DC"/>
    <s v="Decentralt værk"/>
    <n v="351100"/>
    <n v="350010"/>
    <x v="1332"/>
    <x v="1"/>
    <s v="kvt"/>
    <d v="2009-05-16T00:00:00"/>
    <m/>
    <n v="0.20699999999999999"/>
    <n v="0.13900000000000001"/>
    <n v="0.111"/>
    <x v="4249"/>
    <n v="0.60600600000000004"/>
    <n v="0.60600600000000004"/>
    <n v="0.51776639999999996"/>
    <n v="0.51776639999999996"/>
    <n v="0.17886871580652861"/>
    <n v="0.82113128419347137"/>
    <n v="0"/>
    <x v="0"/>
    <x v="0"/>
    <m/>
    <m/>
    <m/>
    <n v="1.6939966199999998"/>
    <m/>
    <m/>
    <m/>
    <m/>
    <m/>
    <m/>
    <m/>
    <m/>
    <m/>
    <m/>
    <m/>
    <m/>
    <m/>
    <m/>
    <s v="892441"/>
    <s v="6148149"/>
    <n v="1.6939966199999998"/>
    <n v="0"/>
    <n v="0"/>
  </r>
  <r>
    <n v="2287"/>
    <x v="1173"/>
    <s v=""/>
    <x v="2608"/>
    <n v="2018"/>
    <n v="25775635"/>
    <x v="615"/>
    <x v="1170"/>
    <x v="1137"/>
    <n v="3760"/>
    <s v="Gudhjem"/>
    <n v="411"/>
    <n v="777"/>
    <x v="266"/>
    <m/>
    <s v="DC"/>
    <s v="Decentralt værk"/>
    <n v="351100"/>
    <n v="350010"/>
    <x v="1333"/>
    <x v="1"/>
    <s v="kvt"/>
    <d v="1996-05-16T00:00:00"/>
    <m/>
    <n v="0.27500000000000002"/>
    <n v="0.184"/>
    <n v="0.15"/>
    <x v="4250"/>
    <n v="0.61133040000000005"/>
    <n v="0.61133040000000005"/>
    <n v="0.52231680000000003"/>
    <n v="0.52231680000000003"/>
    <n v="0.17887220785385793"/>
    <n v="0.82112779214614207"/>
    <n v="0"/>
    <x v="0"/>
    <x v="0"/>
    <m/>
    <m/>
    <m/>
    <n v="1.7088468000000001"/>
    <m/>
    <m/>
    <m/>
    <m/>
    <m/>
    <m/>
    <m/>
    <m/>
    <m/>
    <m/>
    <m/>
    <m/>
    <m/>
    <m/>
    <s v="892441"/>
    <s v="6148149"/>
    <n v="1.7088468000000001"/>
    <n v="0"/>
    <n v="0"/>
  </r>
  <r>
    <n v="2287"/>
    <x v="1173"/>
    <s v=""/>
    <x v="2609"/>
    <n v="2018"/>
    <n v="25775635"/>
    <x v="615"/>
    <x v="1170"/>
    <x v="1137"/>
    <n v="3760"/>
    <s v="Gudhjem"/>
    <n v="411"/>
    <n v="777"/>
    <x v="266"/>
    <m/>
    <s v="DC"/>
    <s v="Decentralt værk"/>
    <n v="351100"/>
    <n v="350010"/>
    <x v="1334"/>
    <x v="1"/>
    <s v="kvt"/>
    <d v="1996-05-16T00:00:00"/>
    <m/>
    <n v="0.27500000000000002"/>
    <n v="0.184"/>
    <n v="0.15"/>
    <x v="4251"/>
    <n v="0.51285599999999998"/>
    <n v="0.51285599999999998"/>
    <n v="0.43818119999999999"/>
    <n v="0.43818119999999999"/>
    <n v="0.2016079180427191"/>
    <n v="0.79839208195728095"/>
    <n v="0"/>
    <x v="0"/>
    <x v="0"/>
    <m/>
    <m/>
    <m/>
    <n v="1.27191433"/>
    <m/>
    <m/>
    <m/>
    <m/>
    <m/>
    <m/>
    <m/>
    <m/>
    <m/>
    <m/>
    <m/>
    <m/>
    <m/>
    <m/>
    <s v="892441"/>
    <s v="6148149"/>
    <n v="1.27191433"/>
    <n v="0"/>
    <n v="0"/>
  </r>
  <r>
    <n v="2287"/>
    <x v="1173"/>
    <s v=""/>
    <x v="2610"/>
    <n v="2018"/>
    <n v="25775635"/>
    <x v="615"/>
    <x v="1170"/>
    <x v="1137"/>
    <n v="3760"/>
    <s v="Gudhjem"/>
    <n v="411"/>
    <n v="777"/>
    <x v="266"/>
    <m/>
    <s v="DC"/>
    <s v="Decentralt værk"/>
    <n v="351100"/>
    <n v="350010"/>
    <x v="13"/>
    <x v="0"/>
    <s v="fvv"/>
    <d v="2001-05-16T00:00:00"/>
    <m/>
    <n v="0.48"/>
    <n v="0"/>
    <n v="0.46500000000000002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892441"/>
    <s v="6148149"/>
    <n v="0"/>
    <n v="0"/>
    <n v="0"/>
  </r>
  <r>
    <n v="2287"/>
    <x v="1173"/>
    <s v=""/>
    <x v="2611"/>
    <n v="2018"/>
    <n v="25775635"/>
    <x v="615"/>
    <x v="1170"/>
    <x v="1137"/>
    <n v="3760"/>
    <s v="Gudhjem"/>
    <n v="411"/>
    <n v="777"/>
    <x v="266"/>
    <m/>
    <s v="DC"/>
    <s v="Decentralt værk"/>
    <n v="351100"/>
    <n v="350010"/>
    <x v="16"/>
    <x v="0"/>
    <s v="fvv"/>
    <d v="2001-05-17T00:00:00"/>
    <m/>
    <n v="0.48"/>
    <n v="0"/>
    <n v="0.46500000000000002"/>
    <x v="4252"/>
    <n v="1.3862124"/>
    <n v="1.3862124"/>
    <n v="0"/>
    <n v="0"/>
    <n v="1"/>
    <n v="0"/>
    <n v="0"/>
    <x v="0"/>
    <x v="0"/>
    <m/>
    <m/>
    <m/>
    <n v="1.5146466199999999"/>
    <m/>
    <m/>
    <m/>
    <m/>
    <m/>
    <m/>
    <m/>
    <m/>
    <m/>
    <m/>
    <m/>
    <m/>
    <m/>
    <m/>
    <s v="892441"/>
    <s v="6148149"/>
    <n v="1.5146466199999999"/>
    <n v="0"/>
    <n v="0"/>
  </r>
  <r>
    <n v="2291"/>
    <x v="1174"/>
    <s v=""/>
    <x v="2612"/>
    <n v="2018"/>
    <n v="35410538"/>
    <x v="616"/>
    <x v="1171"/>
    <x v="1138"/>
    <n v="3660"/>
    <s v="Stenløse"/>
    <n v="240"/>
    <n v="472"/>
    <x v="343"/>
    <m/>
    <s v="DC"/>
    <s v="Decentralt værk"/>
    <n v="353000"/>
    <n v="350030"/>
    <x v="342"/>
    <x v="0"/>
    <s v="fvv"/>
    <d v="2014-01-01T00:00:00"/>
    <m/>
    <n v="0.4"/>
    <n v="0"/>
    <n v="0.4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700563,27"/>
    <s v="6184470,3"/>
    <n v="0"/>
    <n v="0"/>
    <n v="0"/>
  </r>
  <r>
    <n v="2291"/>
    <x v="1174"/>
    <s v=""/>
    <x v="2613"/>
    <n v="2018"/>
    <n v="35410538"/>
    <x v="616"/>
    <x v="1171"/>
    <x v="1138"/>
    <n v="3660"/>
    <s v="Stenløse"/>
    <n v="240"/>
    <n v="472"/>
    <x v="343"/>
    <m/>
    <s v="DC"/>
    <s v="Decentralt værk"/>
    <n v="353000"/>
    <n v="350030"/>
    <x v="116"/>
    <x v="0"/>
    <s v="fvv"/>
    <d v="2014-01-01T00:00:00"/>
    <m/>
    <n v="0.4"/>
    <n v="0"/>
    <n v="0.4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700563,27"/>
    <s v="6184470,3"/>
    <n v="0"/>
    <n v="0"/>
    <n v="0"/>
  </r>
  <r>
    <n v="2291"/>
    <x v="1174"/>
    <s v=""/>
    <x v="2614"/>
    <n v="2018"/>
    <n v="35410538"/>
    <x v="616"/>
    <x v="1171"/>
    <x v="1138"/>
    <n v="3660"/>
    <s v="Stenløse"/>
    <n v="240"/>
    <n v="472"/>
    <x v="343"/>
    <m/>
    <s v="DC"/>
    <s v="Decentralt værk"/>
    <n v="353000"/>
    <n v="350030"/>
    <x v="1"/>
    <x v="1"/>
    <s v="kvt"/>
    <d v="2014-01-01T00:00:00"/>
    <m/>
    <n v="0.8"/>
    <n v="0.28499999999999998"/>
    <n v="0.505"/>
    <x v="4253"/>
    <n v="0.64724400000000004"/>
    <n v="0.64724400000000004"/>
    <n v="0.27974159999999998"/>
    <n v="0.27974159999999998"/>
    <n v="0.27928890766797881"/>
    <n v="0.72071109233202124"/>
    <n v="0"/>
    <x v="0"/>
    <x v="0"/>
    <m/>
    <m/>
    <m/>
    <m/>
    <m/>
    <m/>
    <n v="1.1587356"/>
    <m/>
    <m/>
    <m/>
    <m/>
    <m/>
    <m/>
    <m/>
    <m/>
    <m/>
    <m/>
    <m/>
    <s v="700563,27"/>
    <s v="6184470,3"/>
    <n v="1.1587356"/>
    <n v="0"/>
    <n v="0"/>
  </r>
  <r>
    <n v="2291"/>
    <x v="1175"/>
    <s v=""/>
    <x v="2615"/>
    <n v="2018"/>
    <n v="35410538"/>
    <x v="616"/>
    <x v="1172"/>
    <x v="1139"/>
    <n v="3650"/>
    <s v="Ølstykke"/>
    <n v="240"/>
    <n v="472"/>
    <x v="343"/>
    <m/>
    <s v="DC"/>
    <s v="Decentralt værk"/>
    <n v="353000"/>
    <n v="350030"/>
    <x v="342"/>
    <x v="0"/>
    <s v="fvv"/>
    <d v="2014-01-01T00:00:00"/>
    <m/>
    <n v="0.93"/>
    <n v="0"/>
    <n v="0.93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698715,93"/>
    <s v="6185376,59"/>
    <n v="0"/>
    <n v="0"/>
    <n v="0"/>
  </r>
  <r>
    <n v="2291"/>
    <x v="1175"/>
    <s v=""/>
    <x v="2616"/>
    <n v="2018"/>
    <n v="35410538"/>
    <x v="616"/>
    <x v="1172"/>
    <x v="1139"/>
    <n v="3650"/>
    <s v="Ølstykke"/>
    <n v="240"/>
    <n v="472"/>
    <x v="343"/>
    <m/>
    <s v="DC"/>
    <s v="Decentralt værk"/>
    <n v="353000"/>
    <n v="350030"/>
    <x v="116"/>
    <x v="0"/>
    <s v="fvv"/>
    <d v="2014-01-01T00:00:00"/>
    <m/>
    <n v="0.37"/>
    <n v="0"/>
    <n v="0.37"/>
    <x v="4254"/>
    <n v="5.8322159999999998"/>
    <n v="5.8322159999999998"/>
    <n v="0"/>
    <n v="0"/>
    <n v="1"/>
    <n v="0"/>
    <n v="0"/>
    <x v="0"/>
    <x v="0"/>
    <m/>
    <m/>
    <m/>
    <m/>
    <m/>
    <m/>
    <n v="5.848128"/>
    <m/>
    <m/>
    <m/>
    <m/>
    <m/>
    <m/>
    <m/>
    <m/>
    <m/>
    <m/>
    <m/>
    <s v="698715,93"/>
    <s v="6185376,59"/>
    <n v="5.848128"/>
    <n v="0"/>
    <n v="0"/>
  </r>
  <r>
    <n v="2291"/>
    <x v="1175"/>
    <s v=""/>
    <x v="2617"/>
    <n v="2018"/>
    <n v="35410538"/>
    <x v="616"/>
    <x v="1172"/>
    <x v="1139"/>
    <n v="3650"/>
    <s v="Ølstykke"/>
    <n v="240"/>
    <n v="472"/>
    <x v="343"/>
    <m/>
    <s v="DC"/>
    <s v="Decentralt værk"/>
    <n v="353000"/>
    <n v="350030"/>
    <x v="1"/>
    <x v="1"/>
    <s v="kvt"/>
    <d v="2014-01-01T00:00:00"/>
    <m/>
    <n v="1"/>
    <n v="0.38500000000000001"/>
    <n v="0.55000000000000004"/>
    <x v="4255"/>
    <n v="1.0216799999999999"/>
    <n v="1.0216799999999999"/>
    <n v="0.74001600000000001"/>
    <n v="0.74001600000000001"/>
    <n v="0.24603764948217655"/>
    <n v="0.75396235051782345"/>
    <n v="0"/>
    <x v="0"/>
    <x v="0"/>
    <m/>
    <m/>
    <m/>
    <m/>
    <m/>
    <m/>
    <n v="2.0762676"/>
    <m/>
    <m/>
    <m/>
    <m/>
    <m/>
    <m/>
    <m/>
    <m/>
    <m/>
    <m/>
    <m/>
    <s v="698715,93"/>
    <s v="6185376,59"/>
    <n v="2.0762676"/>
    <n v="0"/>
    <n v="0"/>
  </r>
  <r>
    <n v="2291"/>
    <x v="1176"/>
    <s v=""/>
    <x v="2618"/>
    <n v="2018"/>
    <n v="35410538"/>
    <x v="616"/>
    <x v="1173"/>
    <x v="1140"/>
    <n v="3650"/>
    <s v="Ølstykke"/>
    <n v="240"/>
    <n v="472"/>
    <x v="343"/>
    <m/>
    <s v="DC"/>
    <s v="Decentralt værk"/>
    <n v="353000"/>
    <n v="350030"/>
    <x v="342"/>
    <x v="0"/>
    <s v="fvv"/>
    <d v="2014-01-01T00:00:00"/>
    <m/>
    <n v="0.57499999999999996"/>
    <n v="0"/>
    <n v="0.57499999999999996"/>
    <x v="4256"/>
    <n v="6.12"/>
    <n v="6.12"/>
    <n v="0"/>
    <n v="0"/>
    <n v="1"/>
    <n v="0"/>
    <n v="0"/>
    <x v="0"/>
    <x v="0"/>
    <m/>
    <m/>
    <m/>
    <m/>
    <m/>
    <m/>
    <n v="6.3336635999999995"/>
    <m/>
    <m/>
    <m/>
    <m/>
    <m/>
    <m/>
    <m/>
    <m/>
    <m/>
    <m/>
    <m/>
    <s v="697792,45"/>
    <s v="6187281,31"/>
    <n v="6.3336635999999995"/>
    <n v="0"/>
    <n v="0"/>
  </r>
  <r>
    <n v="2291"/>
    <x v="1176"/>
    <s v=""/>
    <x v="2619"/>
    <n v="2018"/>
    <n v="35410538"/>
    <x v="616"/>
    <x v="1173"/>
    <x v="1140"/>
    <n v="3650"/>
    <s v="Ølstykke"/>
    <n v="240"/>
    <n v="472"/>
    <x v="343"/>
    <m/>
    <s v="DC"/>
    <s v="Decentralt værk"/>
    <n v="353000"/>
    <n v="350030"/>
    <x v="116"/>
    <x v="0"/>
    <s v="fvv"/>
    <d v="2014-01-01T00:00:00"/>
    <m/>
    <n v="0.57499999999999996"/>
    <n v="0"/>
    <n v="0.57499999999999996"/>
    <x v="4256"/>
    <n v="6.2064000000000004"/>
    <n v="6.2064000000000004"/>
    <n v="0"/>
    <n v="0"/>
    <n v="1"/>
    <n v="0"/>
    <n v="0"/>
    <x v="0"/>
    <x v="0"/>
    <m/>
    <m/>
    <m/>
    <m/>
    <m/>
    <m/>
    <n v="6.3336635999999995"/>
    <m/>
    <m/>
    <m/>
    <m/>
    <m/>
    <m/>
    <m/>
    <m/>
    <m/>
    <m/>
    <m/>
    <s v="697792,45"/>
    <s v="6187281,31"/>
    <n v="6.3336635999999995"/>
    <n v="0"/>
    <n v="0"/>
  </r>
  <r>
    <n v="2291"/>
    <x v="1176"/>
    <s v=""/>
    <x v="2620"/>
    <n v="2018"/>
    <n v="35410538"/>
    <x v="616"/>
    <x v="1173"/>
    <x v="1140"/>
    <n v="3650"/>
    <s v="Ølstykke"/>
    <n v="240"/>
    <n v="472"/>
    <x v="343"/>
    <m/>
    <s v="DC"/>
    <s v="Decentralt værk"/>
    <n v="353000"/>
    <n v="350030"/>
    <x v="601"/>
    <x v="0"/>
    <s v="fvv"/>
    <d v="2014-01-01T00:00:00"/>
    <m/>
    <n v="0.57499999999999996"/>
    <n v="0"/>
    <n v="0.57499999999999996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697792,45"/>
    <s v="6187281,31"/>
    <n v="0"/>
    <n v="0"/>
    <n v="0"/>
  </r>
  <r>
    <n v="2291"/>
    <x v="1176"/>
    <s v=""/>
    <x v="2621"/>
    <n v="2018"/>
    <n v="35410538"/>
    <x v="616"/>
    <x v="1173"/>
    <x v="1140"/>
    <n v="3650"/>
    <s v="Ølstykke"/>
    <n v="240"/>
    <n v="472"/>
    <x v="343"/>
    <m/>
    <s v="DC"/>
    <s v="Decentralt værk"/>
    <n v="353000"/>
    <n v="350030"/>
    <x v="1"/>
    <x v="1"/>
    <s v="kvt"/>
    <d v="2014-01-01T00:00:00"/>
    <m/>
    <n v="1.1000000000000001"/>
    <n v="0.5"/>
    <n v="0.505"/>
    <x v="4257"/>
    <n v="0.98294400000000004"/>
    <n v="0.98294400000000004"/>
    <n v="0.79372799999999999"/>
    <n v="0.79372799999999999"/>
    <n v="0.20284234846627591"/>
    <n v="0.79715765153372409"/>
    <n v="0"/>
    <x v="0"/>
    <x v="0"/>
    <m/>
    <m/>
    <m/>
    <m/>
    <m/>
    <m/>
    <n v="2.4229259999999999"/>
    <m/>
    <m/>
    <m/>
    <m/>
    <m/>
    <m/>
    <m/>
    <m/>
    <m/>
    <m/>
    <m/>
    <s v="697792,45"/>
    <s v="6187281,31"/>
    <n v="2.4229259999999999"/>
    <n v="0"/>
    <n v="0"/>
  </r>
  <r>
    <n v="2291"/>
    <x v="1177"/>
    <s v=""/>
    <x v="2622"/>
    <n v="2018"/>
    <n v="35410538"/>
    <x v="616"/>
    <x v="1174"/>
    <x v="1141"/>
    <n v="3660"/>
    <s v="Stenløse"/>
    <n v="240"/>
    <n v="472"/>
    <x v="343"/>
    <m/>
    <s v="FJ"/>
    <s v="Fjernvarmeværk"/>
    <n v="353000"/>
    <n v="350030"/>
    <x v="1335"/>
    <x v="0"/>
    <s v="fvv"/>
    <d v="2014-01-01T00:00:00"/>
    <m/>
    <n v="0.4"/>
    <n v="0"/>
    <n v="0.4"/>
    <x v="4258"/>
    <n v="1.6797599999999999"/>
    <n v="1.6776"/>
    <n v="0"/>
    <n v="0"/>
    <n v="1"/>
    <n v="0"/>
    <n v="0"/>
    <x v="0"/>
    <x v="0"/>
    <m/>
    <m/>
    <m/>
    <m/>
    <m/>
    <m/>
    <m/>
    <m/>
    <m/>
    <m/>
    <m/>
    <m/>
    <n v="1.61"/>
    <m/>
    <m/>
    <m/>
    <m/>
    <m/>
    <s v="699342,88"/>
    <s v="6183726,74"/>
    <n v="0"/>
    <n v="1.61"/>
    <n v="0"/>
  </r>
  <r>
    <n v="2291"/>
    <x v="1177"/>
    <s v=""/>
    <x v="2623"/>
    <n v="2018"/>
    <n v="35410538"/>
    <x v="616"/>
    <x v="1174"/>
    <x v="1141"/>
    <n v="3660"/>
    <s v="Stenløse"/>
    <n v="240"/>
    <n v="472"/>
    <x v="343"/>
    <m/>
    <s v="FJ"/>
    <s v="Fjernvarmeværk"/>
    <n v="353000"/>
    <n v="350030"/>
    <x v="1336"/>
    <x v="0"/>
    <s v="fvv"/>
    <d v="2014-01-01T00:00:00"/>
    <m/>
    <n v="0.3"/>
    <n v="0"/>
    <n v="0.3"/>
    <x v="4259"/>
    <n v="3.0960000000000001"/>
    <n v="2.988"/>
    <n v="0"/>
    <n v="0"/>
    <n v="1"/>
    <n v="0"/>
    <n v="0"/>
    <x v="0"/>
    <x v="0"/>
    <m/>
    <m/>
    <m/>
    <m/>
    <m/>
    <m/>
    <m/>
    <m/>
    <m/>
    <m/>
    <m/>
    <m/>
    <n v="2.9750000000000001"/>
    <m/>
    <m/>
    <m/>
    <m/>
    <m/>
    <s v="699342,88"/>
    <s v="6183726,74"/>
    <n v="0"/>
    <n v="2.9750000000000001"/>
    <n v="0"/>
  </r>
  <r>
    <n v="2291"/>
    <x v="1177"/>
    <s v=""/>
    <x v="2624"/>
    <n v="2018"/>
    <n v="35410538"/>
    <x v="616"/>
    <x v="1174"/>
    <x v="1141"/>
    <n v="3660"/>
    <s v="Stenløse"/>
    <n v="240"/>
    <n v="472"/>
    <x v="343"/>
    <m/>
    <s v="FJ"/>
    <s v="Fjernvarmeværk"/>
    <n v="353000"/>
    <n v="350030"/>
    <x v="1337"/>
    <x v="3"/>
    <s v="fvv"/>
    <d v="2014-01-01T00:00:00"/>
    <m/>
    <n v="0.35"/>
    <n v="0"/>
    <n v="0.35"/>
    <x v="4260"/>
    <n v="0.84240000000000004"/>
    <n v="0.84240000000000004"/>
    <n v="0"/>
    <n v="0"/>
    <n v="1"/>
    <n v="0"/>
    <n v="0"/>
    <x v="0"/>
    <x v="0"/>
    <m/>
    <m/>
    <m/>
    <m/>
    <m/>
    <m/>
    <m/>
    <m/>
    <m/>
    <m/>
    <m/>
    <m/>
    <m/>
    <m/>
    <m/>
    <n v="0.84239999999999993"/>
    <m/>
    <m/>
    <s v="699342,88"/>
    <s v="6183726,74"/>
    <n v="0"/>
    <n v="0.84239999999999993"/>
    <n v="0"/>
  </r>
  <r>
    <n v="2291"/>
    <x v="1178"/>
    <s v=""/>
    <x v="2625"/>
    <n v="2018"/>
    <n v="35410538"/>
    <x v="616"/>
    <x v="1175"/>
    <x v="1142"/>
    <n v="3660"/>
    <s v="Stenløse"/>
    <n v="240"/>
    <n v="472"/>
    <x v="343"/>
    <m/>
    <s v="FJ"/>
    <s v="Fjernvarmeværk"/>
    <n v="353000"/>
    <n v="350030"/>
    <x v="1335"/>
    <x v="0"/>
    <s v="fvv"/>
    <d v="2014-01-01T00:00:00"/>
    <m/>
    <n v="0.95"/>
    <n v="0"/>
    <n v="0.95"/>
    <x v="4261"/>
    <n v="7.5960000000000001"/>
    <n v="7.5960000000000001"/>
    <n v="0"/>
    <n v="0"/>
    <n v="1"/>
    <n v="0"/>
    <n v="0"/>
    <x v="0"/>
    <x v="0"/>
    <m/>
    <m/>
    <m/>
    <m/>
    <m/>
    <m/>
    <m/>
    <m/>
    <m/>
    <m/>
    <m/>
    <m/>
    <n v="8.8375000000000004"/>
    <m/>
    <m/>
    <m/>
    <m/>
    <m/>
    <s v="700618,65"/>
    <s v="6186015,24"/>
    <n v="0"/>
    <n v="8.8375000000000004"/>
    <n v="0"/>
  </r>
  <r>
    <n v="2291"/>
    <x v="1178"/>
    <s v=""/>
    <x v="2626"/>
    <n v="2018"/>
    <n v="35410538"/>
    <x v="616"/>
    <x v="1175"/>
    <x v="1142"/>
    <n v="3660"/>
    <s v="Stenløse"/>
    <n v="240"/>
    <n v="472"/>
    <x v="343"/>
    <m/>
    <s v="FJ"/>
    <s v="Fjernvarmeværk"/>
    <n v="353000"/>
    <n v="350030"/>
    <x v="1336"/>
    <x v="0"/>
    <s v="fvv"/>
    <d v="2014-01-01T00:00:00"/>
    <m/>
    <n v="2"/>
    <n v="0"/>
    <n v="2"/>
    <x v="4262"/>
    <n v="9.9719999999999995"/>
    <n v="9.9719999999999995"/>
    <n v="0"/>
    <n v="0"/>
    <n v="1"/>
    <n v="0"/>
    <n v="0"/>
    <x v="0"/>
    <x v="0"/>
    <m/>
    <m/>
    <m/>
    <m/>
    <m/>
    <m/>
    <m/>
    <m/>
    <m/>
    <m/>
    <m/>
    <m/>
    <n v="11.602499999999999"/>
    <m/>
    <m/>
    <m/>
    <m/>
    <m/>
    <s v="700618,65"/>
    <s v="6186015,24"/>
    <n v="0"/>
    <n v="11.602499999999999"/>
    <n v="0"/>
  </r>
  <r>
    <n v="2291"/>
    <x v="1178"/>
    <s v=""/>
    <x v="2924"/>
    <n v="2018"/>
    <n v="35410538"/>
    <x v="616"/>
    <x v="1175"/>
    <x v="1142"/>
    <n v="3660"/>
    <s v="Stenløse"/>
    <n v="240"/>
    <n v="472"/>
    <x v="343"/>
    <m/>
    <s v="FJ"/>
    <s v="Fjernvarmeværk"/>
    <n v="353000"/>
    <n v="350030"/>
    <x v="1476"/>
    <x v="0"/>
    <s v="fvv"/>
    <d v="2018-10-01T00:00:00"/>
    <m/>
    <n v="6.5"/>
    <n v="0"/>
    <n v="6.5"/>
    <x v="4263"/>
    <n v="9.0359999999999996"/>
    <n v="9.0359999999999996"/>
    <n v="0"/>
    <n v="0"/>
    <n v="1"/>
    <n v="0"/>
    <n v="0"/>
    <x v="0"/>
    <x v="0"/>
    <m/>
    <m/>
    <m/>
    <m/>
    <m/>
    <m/>
    <m/>
    <m/>
    <m/>
    <m/>
    <n v="10.137"/>
    <m/>
    <m/>
    <m/>
    <m/>
    <m/>
    <m/>
    <m/>
    <s v="700618,65"/>
    <s v="6186015,24"/>
    <n v="0"/>
    <n v="10.137"/>
    <n v="0"/>
  </r>
  <r>
    <n v="2293"/>
    <x v="1179"/>
    <s v=""/>
    <x v="2627"/>
    <n v="2018"/>
    <n v="32242715"/>
    <x v="617"/>
    <x v="1176"/>
    <x v="1143"/>
    <n v="8000"/>
    <s v="Aarhus C"/>
    <n v="751"/>
    <n v="206"/>
    <x v="69"/>
    <m/>
    <s v="ER"/>
    <s v="Erhvervsværk"/>
    <n v="205200"/>
    <n v="200020"/>
    <x v="1338"/>
    <x v="6"/>
    <s v="pvp"/>
    <d v="2003-06-01T00:00:00"/>
    <m/>
    <n v="7.5"/>
    <n v="0"/>
    <n v="7.5"/>
    <x v="4264"/>
    <n v="131.5008"/>
    <n v="131.5008"/>
    <n v="0"/>
    <n v="0"/>
    <n v="1"/>
    <n v="0"/>
    <n v="0"/>
    <x v="0"/>
    <x v="0"/>
    <m/>
    <m/>
    <m/>
    <m/>
    <m/>
    <m/>
    <m/>
    <m/>
    <m/>
    <m/>
    <m/>
    <m/>
    <m/>
    <m/>
    <n v="131.5008"/>
    <m/>
    <m/>
    <m/>
    <s v="575765,32"/>
    <s v="6223177"/>
    <n v="0"/>
    <n v="131.5008"/>
    <n v="0"/>
  </r>
  <r>
    <n v="2295"/>
    <x v="1180"/>
    <s v=""/>
    <x v="2628"/>
    <n v="2018"/>
    <n v="48247717"/>
    <x v="618"/>
    <x v="1177"/>
    <x v="1144"/>
    <n v="3400"/>
    <s v="Hillerød"/>
    <n v="219"/>
    <n v="18"/>
    <x v="19"/>
    <m/>
    <s v="ER"/>
    <s v="Erhvervsværk"/>
    <n v="201300"/>
    <n v="200010"/>
    <x v="912"/>
    <x v="6"/>
    <s v="pvp"/>
    <d v="2013-01-01T00:00:00"/>
    <m/>
    <n v="2"/>
    <n v="0"/>
    <n v="2"/>
    <x v="4265"/>
    <n v="39.650399999999998"/>
    <n v="39.650399999999998"/>
    <n v="0"/>
    <n v="0"/>
    <n v="1"/>
    <n v="0"/>
    <n v="0"/>
    <x v="0"/>
    <x v="0"/>
    <m/>
    <m/>
    <m/>
    <m/>
    <m/>
    <m/>
    <m/>
    <m/>
    <m/>
    <m/>
    <m/>
    <m/>
    <m/>
    <m/>
    <n v="39.650400000000005"/>
    <m/>
    <m/>
    <m/>
    <s v="708388,67"/>
    <s v="6199523,52"/>
    <n v="0"/>
    <n v="39.650400000000005"/>
    <n v="0"/>
  </r>
  <r>
    <n v="2296"/>
    <x v="1181"/>
    <s v=""/>
    <x v="2629"/>
    <n v="2018"/>
    <n v="43718711"/>
    <x v="619"/>
    <x v="1178"/>
    <x v="1145"/>
    <n v="6600"/>
    <s v="Vejen"/>
    <n v="575"/>
    <n v="135"/>
    <x v="183"/>
    <m/>
    <s v="ER"/>
    <s v="Erhvervsværk"/>
    <n v="521000"/>
    <n v="520000"/>
    <x v="1339"/>
    <x v="6"/>
    <s v="pvp"/>
    <d v="2015-03-14T00:00:00"/>
    <m/>
    <n v="1"/>
    <n v="0"/>
    <n v="1"/>
    <x v="4266"/>
    <n v="15.055199999999999"/>
    <n v="15.055199999999999"/>
    <n v="0"/>
    <n v="0"/>
    <n v="1"/>
    <n v="0"/>
    <n v="0"/>
    <x v="0"/>
    <x v="0"/>
    <m/>
    <m/>
    <m/>
    <m/>
    <m/>
    <m/>
    <m/>
    <m/>
    <m/>
    <m/>
    <m/>
    <m/>
    <m/>
    <m/>
    <n v="15.055200000000001"/>
    <m/>
    <m/>
    <m/>
    <s v="510096,33"/>
    <s v="6147590,24"/>
    <n v="0"/>
    <n v="15.055200000000001"/>
    <n v="0"/>
  </r>
  <r>
    <n v="2296"/>
    <x v="1181"/>
    <s v=""/>
    <x v="2630"/>
    <n v="2018"/>
    <n v="43718711"/>
    <x v="619"/>
    <x v="1178"/>
    <x v="1145"/>
    <n v="6600"/>
    <s v="Vejen"/>
    <n v="575"/>
    <n v="135"/>
    <x v="183"/>
    <m/>
    <s v="ER"/>
    <s v="Erhvervsværk"/>
    <n v="521000"/>
    <n v="520000"/>
    <x v="1340"/>
    <x v="6"/>
    <s v="pvp"/>
    <d v="2015-02-22T00:00:00"/>
    <m/>
    <n v="1"/>
    <n v="0"/>
    <n v="1"/>
    <x v="4267"/>
    <n v="18.889199999999999"/>
    <n v="18.889199999999999"/>
    <n v="0"/>
    <n v="0"/>
    <n v="1"/>
    <n v="0"/>
    <n v="0"/>
    <x v="0"/>
    <x v="0"/>
    <m/>
    <m/>
    <m/>
    <m/>
    <m/>
    <m/>
    <m/>
    <m/>
    <m/>
    <m/>
    <m/>
    <m/>
    <m/>
    <m/>
    <n v="18.889200000000002"/>
    <m/>
    <m/>
    <m/>
    <s v="510096,33"/>
    <s v="6147590,24"/>
    <n v="0"/>
    <n v="18.889200000000002"/>
    <n v="0"/>
  </r>
  <r>
    <n v="2296"/>
    <x v="1182"/>
    <s v=""/>
    <x v="2631"/>
    <n v="2018"/>
    <n v="43718711"/>
    <x v="619"/>
    <x v="1179"/>
    <x v="933"/>
    <n v="6330"/>
    <s v="Padborg"/>
    <n v="580"/>
    <n v="97"/>
    <x v="344"/>
    <m/>
    <s v="ER"/>
    <s v="Erhvervsværk"/>
    <n v="521000"/>
    <n v="520000"/>
    <x v="1341"/>
    <x v="6"/>
    <s v="pvp"/>
    <d v="2016-10-11T00:00:00"/>
    <m/>
    <n v="0.77500000000000002"/>
    <n v="0"/>
    <n v="0.77500000000000002"/>
    <x v="4268"/>
    <n v="6.23142"/>
    <n v="5.8841999999999999"/>
    <n v="0"/>
    <n v="0"/>
    <n v="0.94427915306623533"/>
    <n v="0"/>
    <n v="5.5720846933764667E-2"/>
    <x v="0"/>
    <x v="0"/>
    <m/>
    <m/>
    <m/>
    <m/>
    <m/>
    <m/>
    <m/>
    <m/>
    <m/>
    <m/>
    <m/>
    <m/>
    <m/>
    <m/>
    <n v="6.23142"/>
    <m/>
    <m/>
    <m/>
    <s v="522914,97"/>
    <s v="6075138,83"/>
    <n v="0"/>
    <n v="6.23142"/>
    <n v="0"/>
  </r>
  <r>
    <n v="2296"/>
    <x v="1293"/>
    <s v=""/>
    <x v="2925"/>
    <n v="2018"/>
    <n v="43718711"/>
    <x v="619"/>
    <x v="1289"/>
    <x v="1247"/>
    <n v="9500"/>
    <s v="Hobro"/>
    <n v="846"/>
    <n v="300"/>
    <x v="68"/>
    <m/>
    <s v="ER"/>
    <s v="Erhvervsværk"/>
    <n v="521000"/>
    <n v="520000"/>
    <x v="1477"/>
    <x v="6"/>
    <s v="pvp"/>
    <d v="2018-12-01T00:00:00"/>
    <m/>
    <n v="0.77500000000000002"/>
    <n v="0"/>
    <n v="0.77500000000000002"/>
    <x v="4269"/>
    <n v="0.68759999999999999"/>
    <n v="0.68759999999999999"/>
    <n v="0"/>
    <n v="0"/>
    <n v="1"/>
    <n v="0"/>
    <n v="0"/>
    <x v="0"/>
    <x v="0"/>
    <m/>
    <m/>
    <m/>
    <m/>
    <m/>
    <m/>
    <m/>
    <m/>
    <m/>
    <m/>
    <m/>
    <m/>
    <m/>
    <m/>
    <n v="0.68759999999999999"/>
    <m/>
    <m/>
    <m/>
    <s v="547675,39"/>
    <s v="6277151,97"/>
    <n v="0"/>
    <n v="0.68759999999999999"/>
    <n v="0"/>
  </r>
  <r>
    <n v="2297"/>
    <x v="1183"/>
    <s v=""/>
    <x v="2632"/>
    <n v="2018"/>
    <n v="41333715"/>
    <x v="620"/>
    <x v="1180"/>
    <x v="1146"/>
    <n v="7870"/>
    <s v="Roslev"/>
    <n v="779"/>
    <n v="405"/>
    <x v="273"/>
    <m/>
    <s v="ER"/>
    <s v="Erhvervsværk"/>
    <n v="239990"/>
    <n v="230020"/>
    <x v="1342"/>
    <x v="6"/>
    <s v="pvp"/>
    <d v="2014-11-01T00:00:00"/>
    <m/>
    <n v="1"/>
    <n v="0"/>
    <n v="1"/>
    <x v="4270"/>
    <n v="17.481999999999999"/>
    <n v="17.481999999999999"/>
    <n v="0"/>
    <n v="0"/>
    <n v="1"/>
    <n v="0"/>
    <n v="0"/>
    <x v="0"/>
    <x v="0"/>
    <m/>
    <m/>
    <m/>
    <m/>
    <m/>
    <m/>
    <m/>
    <m/>
    <m/>
    <m/>
    <m/>
    <m/>
    <m/>
    <m/>
    <n v="17.481999999999999"/>
    <m/>
    <m/>
    <m/>
    <s v="502085,29"/>
    <s v="6294751,15"/>
    <n v="0"/>
    <n v="17.481999999999999"/>
    <n v="0"/>
  </r>
  <r>
    <n v="2298"/>
    <x v="1184"/>
    <s v=""/>
    <x v="2633"/>
    <n v="2018"/>
    <n v="24246930"/>
    <x v="621"/>
    <x v="1181"/>
    <x v="1147"/>
    <n v="9330"/>
    <s v="Dronninglund"/>
    <n v="810"/>
    <n v="280"/>
    <x v="345"/>
    <m/>
    <s v="ER"/>
    <s v="Erhvervsværk"/>
    <n v="104100"/>
    <n v="100050"/>
    <x v="1343"/>
    <x v="6"/>
    <s v="pvp"/>
    <d v="2010-10-02T00:00:00"/>
    <m/>
    <n v="1.4"/>
    <n v="0"/>
    <n v="1.2"/>
    <x v="4271"/>
    <n v="29.071000000000002"/>
    <n v="29.071000000000002"/>
    <n v="0"/>
    <n v="0"/>
    <n v="1"/>
    <n v="0"/>
    <n v="0"/>
    <x v="0"/>
    <x v="0"/>
    <m/>
    <m/>
    <m/>
    <m/>
    <m/>
    <m/>
    <m/>
    <m/>
    <m/>
    <m/>
    <m/>
    <m/>
    <m/>
    <m/>
    <n v="29.071000000000002"/>
    <m/>
    <m/>
    <m/>
    <s v="583045,09"/>
    <s v="6341497,02"/>
    <n v="0"/>
    <n v="29.071000000000002"/>
    <n v="0"/>
  </r>
  <r>
    <n v="2304"/>
    <x v="1185"/>
    <s v=""/>
    <x v="2634"/>
    <n v="2018"/>
    <n v="32788742"/>
    <x v="622"/>
    <x v="1182"/>
    <x v="1148"/>
    <n v="2770"/>
    <s v="Kastrup"/>
    <n v="185"/>
    <n v="2"/>
    <x v="5"/>
    <m/>
    <s v="ER"/>
    <s v="Erhvervsværk"/>
    <n v="491000"/>
    <n v="490010"/>
    <x v="1344"/>
    <x v="1"/>
    <s v="pev"/>
    <d v="2000-05-22T00:00:00"/>
    <m/>
    <n v="2.4"/>
    <n v="0.92"/>
    <n v="1.2"/>
    <x v="4272"/>
    <n v="8.6400000000000005E-2"/>
    <n v="0"/>
    <n v="6.4079999999999998E-2"/>
    <n v="6.4079999999999998E-2"/>
    <n v="0"/>
    <n v="0.76"/>
    <n v="0.24"/>
    <x v="0"/>
    <x v="0"/>
    <m/>
    <m/>
    <m/>
    <m/>
    <m/>
    <m/>
    <n v="0.18"/>
    <m/>
    <m/>
    <m/>
    <m/>
    <m/>
    <m/>
    <m/>
    <m/>
    <m/>
    <m/>
    <m/>
    <s v="731666,84"/>
    <s v="6170493,3"/>
    <n v="0.18"/>
    <n v="0"/>
    <n v="0"/>
  </r>
  <r>
    <n v="2305"/>
    <x v="1186"/>
    <s v=""/>
    <x v="2635"/>
    <n v="2018"/>
    <n v="31119103"/>
    <x v="623"/>
    <x v="1183"/>
    <x v="1149"/>
    <n v="8830"/>
    <s v="Tjele"/>
    <n v="791"/>
    <n v="888"/>
    <x v="275"/>
    <m/>
    <s v="LO"/>
    <s v="Lokalt værk"/>
    <n v="721900"/>
    <n v="720002"/>
    <x v="1345"/>
    <x v="1"/>
    <s v="pev"/>
    <d v="2006-10-01T00:00:00"/>
    <d v="2019-03-25T00:00:00"/>
    <n v="1.6"/>
    <n v="0.63"/>
    <n v="0.81"/>
    <x v="4273"/>
    <n v="11.984400000000001"/>
    <n v="11.984400000000001"/>
    <n v="8.8163999999999998"/>
    <n v="8.8163999999999998"/>
    <n v="0.23611817651293626"/>
    <n v="0.76388182348706379"/>
    <n v="0"/>
    <x v="0"/>
    <x v="0"/>
    <m/>
    <m/>
    <m/>
    <m/>
    <m/>
    <m/>
    <m/>
    <m/>
    <n v="25.377970000000001"/>
    <m/>
    <m/>
    <m/>
    <m/>
    <m/>
    <m/>
    <m/>
    <m/>
    <m/>
    <s v="535916,83"/>
    <s v="6260579,72"/>
    <n v="0"/>
    <n v="25.377970000000001"/>
    <n v="0"/>
  </r>
  <r>
    <n v="2307"/>
    <x v="1187"/>
    <s v=""/>
    <x v="2636"/>
    <n v="2018"/>
    <n v="34644209"/>
    <x v="624"/>
    <x v="1184"/>
    <x v="1150"/>
    <n v="5620"/>
    <s v="Glamsbjerg"/>
    <n v="420"/>
    <n v="77"/>
    <x v="81"/>
    <m/>
    <s v="FJ"/>
    <s v="Fjernvarmeværk"/>
    <n v="353000"/>
    <n v="350030"/>
    <x v="3"/>
    <x v="0"/>
    <s v="fvv"/>
    <d v="2016-01-02T00:00:00"/>
    <m/>
    <n v="5.8"/>
    <n v="0"/>
    <n v="5.8"/>
    <x v="4274"/>
    <n v="142.37783999999999"/>
    <n v="142.10028"/>
    <n v="0"/>
    <n v="0"/>
    <n v="1"/>
    <n v="0"/>
    <n v="0"/>
    <x v="0"/>
    <x v="0"/>
    <m/>
    <m/>
    <m/>
    <m/>
    <m/>
    <m/>
    <m/>
    <m/>
    <m/>
    <m/>
    <n v="144.73332000000002"/>
    <m/>
    <m/>
    <m/>
    <m/>
    <m/>
    <m/>
    <m/>
    <s v="571269,06"/>
    <s v="6124966,91"/>
    <n v="0"/>
    <n v="144.73332000000002"/>
    <n v="0"/>
  </r>
  <r>
    <n v="2310"/>
    <x v="1188"/>
    <s v=""/>
    <x v="2637"/>
    <n v="2018"/>
    <n v="17816845"/>
    <x v="625"/>
    <x v="1185"/>
    <x v="1151"/>
    <n v="7830"/>
    <s v="Vinderup"/>
    <n v="661"/>
    <n v="388"/>
    <x v="274"/>
    <m/>
    <s v="FJ"/>
    <s v="Fjernvarmeværk"/>
    <n v="353000"/>
    <n v="350030"/>
    <x v="3"/>
    <x v="0"/>
    <s v="fvv"/>
    <d v="2014-02-06T00:00:00"/>
    <m/>
    <n v="1"/>
    <n v="0"/>
    <n v="1"/>
    <x v="4275"/>
    <n v="9.2736000000000001"/>
    <n v="9.2736000000000001"/>
    <n v="0"/>
    <n v="0"/>
    <n v="1"/>
    <n v="0"/>
    <n v="0"/>
    <x v="0"/>
    <x v="0"/>
    <m/>
    <m/>
    <m/>
    <m/>
    <m/>
    <m/>
    <m/>
    <m/>
    <m/>
    <m/>
    <m/>
    <n v="9.3167000000000009"/>
    <m/>
    <m/>
    <m/>
    <m/>
    <m/>
    <m/>
    <s v="487283,71"/>
    <s v="6264249,42"/>
    <n v="0"/>
    <n v="9.3167000000000009"/>
    <n v="0"/>
  </r>
  <r>
    <n v="2310"/>
    <x v="1188"/>
    <s v=""/>
    <x v="2638"/>
    <n v="2018"/>
    <n v="17816845"/>
    <x v="625"/>
    <x v="1185"/>
    <x v="1151"/>
    <n v="7830"/>
    <s v="Vinderup"/>
    <n v="661"/>
    <n v="388"/>
    <x v="274"/>
    <m/>
    <s v="FJ"/>
    <s v="Fjernvarmeværk"/>
    <n v="353000"/>
    <n v="350030"/>
    <x v="1346"/>
    <x v="3"/>
    <s v="fvv"/>
    <d v="2016-05-26T00:00:00"/>
    <m/>
    <n v="1"/>
    <n v="0"/>
    <n v="1"/>
    <x v="4276"/>
    <n v="3.2616000000000001"/>
    <n v="3.2616000000000001"/>
    <n v="0"/>
    <n v="0"/>
    <n v="1"/>
    <n v="0"/>
    <n v="0"/>
    <x v="0"/>
    <x v="0"/>
    <m/>
    <m/>
    <m/>
    <m/>
    <m/>
    <m/>
    <m/>
    <m/>
    <m/>
    <m/>
    <m/>
    <m/>
    <m/>
    <m/>
    <m/>
    <n v="3.2616000000000001"/>
    <m/>
    <m/>
    <s v="487283,71"/>
    <s v="6264249,42"/>
    <n v="0"/>
    <n v="3.2616000000000001"/>
    <n v="0"/>
  </r>
  <r>
    <n v="2311"/>
    <x v="1189"/>
    <s v=""/>
    <x v="2639"/>
    <n v="2018"/>
    <n v="13931402"/>
    <x v="626"/>
    <x v="1186"/>
    <x v="1152"/>
    <n v="9520"/>
    <s v="Skørping"/>
    <n v="840"/>
    <n v="321"/>
    <x v="226"/>
    <m/>
    <s v="FJ"/>
    <s v="Fjernvarmeværk"/>
    <n v="353000"/>
    <n v="350030"/>
    <x v="155"/>
    <x v="0"/>
    <s v="fvv"/>
    <d v="2014-01-01T00:00:00"/>
    <m/>
    <n v="0.39"/>
    <n v="0"/>
    <n v="0.39"/>
    <x v="4277"/>
    <n v="6.7859999999999996"/>
    <n v="6.7859999999999996"/>
    <n v="0"/>
    <n v="0"/>
    <n v="1"/>
    <n v="0"/>
    <n v="0"/>
    <x v="0"/>
    <x v="0"/>
    <m/>
    <m/>
    <m/>
    <m/>
    <m/>
    <m/>
    <m/>
    <m/>
    <m/>
    <n v="6.2944499999999994"/>
    <m/>
    <m/>
    <m/>
    <m/>
    <m/>
    <m/>
    <m/>
    <m/>
    <s v="561349,81"/>
    <s v="6304578,26"/>
    <n v="0"/>
    <n v="6.2944499999999994"/>
    <n v="0"/>
  </r>
  <r>
    <n v="2311"/>
    <x v="1189"/>
    <s v=""/>
    <x v="2640"/>
    <n v="2018"/>
    <n v="13931402"/>
    <x v="626"/>
    <x v="1186"/>
    <x v="1152"/>
    <n v="9520"/>
    <s v="Skørping"/>
    <n v="840"/>
    <n v="321"/>
    <x v="226"/>
    <m/>
    <s v="FJ"/>
    <s v="Fjernvarmeværk"/>
    <n v="353000"/>
    <n v="350030"/>
    <x v="675"/>
    <x v="0"/>
    <s v="fvv"/>
    <d v="2015-01-01T00:00:00"/>
    <m/>
    <n v="0.49"/>
    <n v="0"/>
    <n v="0.49"/>
    <x v="4278"/>
    <n v="10.8"/>
    <n v="10.8"/>
    <n v="0"/>
    <n v="0"/>
    <n v="1"/>
    <n v="0"/>
    <n v="0"/>
    <x v="0"/>
    <x v="0"/>
    <m/>
    <m/>
    <m/>
    <m/>
    <m/>
    <m/>
    <m/>
    <m/>
    <m/>
    <n v="10.017905000000001"/>
    <m/>
    <m/>
    <m/>
    <m/>
    <m/>
    <m/>
    <m/>
    <m/>
    <s v="561349,81"/>
    <s v="6304578,26"/>
    <n v="0"/>
    <n v="10.017905000000001"/>
    <n v="0"/>
  </r>
  <r>
    <n v="2312"/>
    <x v="1190"/>
    <s v=""/>
    <x v="2641"/>
    <n v="2018"/>
    <n v="55775214"/>
    <x v="627"/>
    <x v="1187"/>
    <x v="1153"/>
    <n v="2830"/>
    <s v="Virum"/>
    <n v="173"/>
    <m/>
    <x v="18"/>
    <m/>
    <s v="LO"/>
    <s v="Lokalt værk"/>
    <n v="472600"/>
    <n v="470000"/>
    <x v="247"/>
    <x v="1"/>
    <s v="pev"/>
    <d v="1995-01-01T00:00:00"/>
    <d v="2017-12-31T00:00:00"/>
    <n v="0.8"/>
    <n v="0.3"/>
    <n v="0.49"/>
    <x v="21"/>
    <n v="0"/>
    <n v="0"/>
    <n v="0"/>
    <n v="0"/>
    <n v="0"/>
    <n v="0"/>
    <n v="1"/>
    <x v="0"/>
    <x v="0"/>
    <m/>
    <m/>
    <m/>
    <m/>
    <m/>
    <m/>
    <n v="0"/>
    <m/>
    <m/>
    <m/>
    <m/>
    <m/>
    <m/>
    <m/>
    <m/>
    <m/>
    <m/>
    <m/>
    <s v="718167,66"/>
    <s v="6187389,04"/>
    <n v="0"/>
    <n v="0"/>
    <n v="0"/>
  </r>
  <r>
    <n v="2312"/>
    <x v="1191"/>
    <s v=""/>
    <x v="2642"/>
    <n v="2018"/>
    <n v="55775214"/>
    <x v="627"/>
    <x v="1188"/>
    <x v="1154"/>
    <n v="2800"/>
    <s v="Kongens Lyngby"/>
    <n v="173"/>
    <m/>
    <x v="18"/>
    <m/>
    <s v="LO"/>
    <s v="Lokalt værk"/>
    <n v="682010"/>
    <n v="680023"/>
    <x v="296"/>
    <x v="1"/>
    <s v="pev"/>
    <d v="1992-02-10T00:00:00"/>
    <d v="2017-12-31T00:00:00"/>
    <n v="3"/>
    <n v="1.03"/>
    <n v="1.64"/>
    <x v="21"/>
    <n v="0"/>
    <n v="0"/>
    <n v="0"/>
    <n v="0"/>
    <n v="0"/>
    <n v="0"/>
    <n v="1"/>
    <x v="0"/>
    <x v="0"/>
    <m/>
    <m/>
    <m/>
    <m/>
    <m/>
    <m/>
    <n v="0"/>
    <m/>
    <m/>
    <m/>
    <m/>
    <m/>
    <m/>
    <m/>
    <m/>
    <m/>
    <m/>
    <m/>
    <s v="721099,59"/>
    <s v="6189057,44"/>
    <n v="0"/>
    <n v="0"/>
    <n v="0"/>
  </r>
  <r>
    <n v="2312"/>
    <x v="1192"/>
    <s v=""/>
    <x v="2643"/>
    <n v="2018"/>
    <n v="55775214"/>
    <x v="627"/>
    <x v="1189"/>
    <x v="1155"/>
    <n v="2830"/>
    <s v="Virum"/>
    <n v="173"/>
    <m/>
    <x v="18"/>
    <m/>
    <s v="LO"/>
    <s v="Lokalt værk"/>
    <n v="682010"/>
    <n v="680023"/>
    <x v="296"/>
    <x v="1"/>
    <s v="pev"/>
    <d v="1994-02-03T00:00:00"/>
    <d v="2017-12-31T00:00:00"/>
    <n v="0.9"/>
    <n v="0.3"/>
    <n v="0.5"/>
    <x v="21"/>
    <n v="0"/>
    <n v="0"/>
    <n v="0"/>
    <n v="0"/>
    <n v="0"/>
    <n v="0"/>
    <n v="1"/>
    <x v="0"/>
    <x v="0"/>
    <m/>
    <m/>
    <m/>
    <m/>
    <m/>
    <m/>
    <n v="0"/>
    <m/>
    <m/>
    <m/>
    <m/>
    <m/>
    <m/>
    <m/>
    <m/>
    <m/>
    <m/>
    <m/>
    <s v="717895,8"/>
    <s v="6188811,12"/>
    <n v="0"/>
    <n v="0"/>
    <n v="0"/>
  </r>
  <r>
    <n v="2313"/>
    <x v="1193"/>
    <s v=""/>
    <x v="2644"/>
    <n v="2018"/>
    <n v="35419314"/>
    <x v="628"/>
    <x v="1190"/>
    <x v="1156"/>
    <n v="5580"/>
    <s v="Nørre Aaby"/>
    <n v="410"/>
    <n v="473"/>
    <x v="346"/>
    <m/>
    <s v="FJ"/>
    <s v="Fjernvarmeværk"/>
    <n v="353000"/>
    <n v="350030"/>
    <x v="13"/>
    <x v="0"/>
    <s v="fvv"/>
    <d v="2015-10-15T00:00:00"/>
    <m/>
    <n v="0.2"/>
    <n v="0"/>
    <n v="0.2"/>
    <x v="4279"/>
    <n v="1.79064"/>
    <n v="1.79064"/>
    <n v="0"/>
    <n v="0"/>
    <n v="1"/>
    <n v="0"/>
    <n v="0"/>
    <x v="0"/>
    <x v="0"/>
    <m/>
    <m/>
    <m/>
    <m/>
    <m/>
    <m/>
    <m/>
    <m/>
    <m/>
    <m/>
    <n v="2.0274000000000001"/>
    <m/>
    <m/>
    <m/>
    <m/>
    <m/>
    <m/>
    <m/>
    <s v="552220,72"/>
    <s v="6142948,08"/>
    <n v="0"/>
    <n v="2.0274000000000001"/>
    <n v="0"/>
  </r>
  <r>
    <n v="2313"/>
    <x v="1193"/>
    <s v=""/>
    <x v="2645"/>
    <n v="2018"/>
    <n v="35419314"/>
    <x v="628"/>
    <x v="1190"/>
    <x v="1156"/>
    <n v="5580"/>
    <s v="Nørre Aaby"/>
    <n v="410"/>
    <n v="473"/>
    <x v="346"/>
    <m/>
    <s v="FJ"/>
    <s v="Fjernvarmeværk"/>
    <n v="353000"/>
    <n v="350030"/>
    <x v="16"/>
    <x v="0"/>
    <s v="fvv"/>
    <d v="2015-10-15T00:00:00"/>
    <m/>
    <n v="0.2"/>
    <n v="0"/>
    <n v="0.2"/>
    <x v="4279"/>
    <n v="1.79064"/>
    <n v="1.79064"/>
    <n v="0"/>
    <n v="0"/>
    <n v="1"/>
    <n v="0"/>
    <n v="0"/>
    <x v="0"/>
    <x v="0"/>
    <m/>
    <m/>
    <m/>
    <m/>
    <m/>
    <m/>
    <m/>
    <m/>
    <m/>
    <m/>
    <n v="2.0274000000000001"/>
    <m/>
    <m/>
    <m/>
    <m/>
    <m/>
    <m/>
    <m/>
    <s v="552220,72"/>
    <s v="6142948,08"/>
    <n v="0"/>
    <n v="2.0274000000000001"/>
    <n v="0"/>
  </r>
  <r>
    <n v="2314"/>
    <x v="1194"/>
    <s v=""/>
    <x v="2646"/>
    <n v="2018"/>
    <n v="29190658"/>
    <x v="629"/>
    <x v="1191"/>
    <x v="1157"/>
    <n v="4330"/>
    <s v="Hvalsø"/>
    <n v="350"/>
    <m/>
    <x v="18"/>
    <m/>
    <s v="LO"/>
    <s v="Lokalt værk"/>
    <n v="351100"/>
    <n v="350010"/>
    <x v="75"/>
    <x v="1"/>
    <s v="kvt"/>
    <d v="2014-02-20T00:00:00"/>
    <m/>
    <n v="1"/>
    <n v="3.5000000000000003E-2"/>
    <n v="5.5E-2"/>
    <x v="4280"/>
    <n v="0"/>
    <n v="0"/>
    <n v="0.35449383600000001"/>
    <n v="0.35449383600000001"/>
    <n v="0"/>
    <n v="1"/>
    <n v="0"/>
    <x v="0"/>
    <x v="0"/>
    <m/>
    <m/>
    <m/>
    <m/>
    <m/>
    <m/>
    <m/>
    <m/>
    <n v="1.1077029999999999"/>
    <m/>
    <m/>
    <m/>
    <m/>
    <m/>
    <m/>
    <m/>
    <m/>
    <m/>
    <s v="681444,33"/>
    <s v="6163955,81"/>
    <n v="0"/>
    <n v="1.1077029999999999"/>
    <n v="0"/>
  </r>
  <r>
    <n v="2317"/>
    <x v="1195"/>
    <s v=""/>
    <x v="2647"/>
    <n v="2018"/>
    <n v="37371335"/>
    <x v="630"/>
    <x v="1192"/>
    <x v="1158"/>
    <n v="8592"/>
    <s v="Anholt"/>
    <n v="707"/>
    <m/>
    <x v="18"/>
    <m/>
    <s v="DC"/>
    <s v="Decentralt værk"/>
    <n v="351100"/>
    <n v="350010"/>
    <x v="1347"/>
    <x v="1"/>
    <s v="kvt"/>
    <d v="2009-01-01T00:00:00"/>
    <m/>
    <n v="0.6"/>
    <n v="0.41"/>
    <n v="0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656034,53"/>
    <s v="6287297,81"/>
    <n v="0"/>
    <n v="0"/>
    <n v="0"/>
  </r>
  <r>
    <n v="2317"/>
    <x v="1195"/>
    <s v=""/>
    <x v="2648"/>
    <n v="2018"/>
    <n v="37371335"/>
    <x v="630"/>
    <x v="1192"/>
    <x v="1158"/>
    <n v="8592"/>
    <s v="Anholt"/>
    <n v="707"/>
    <m/>
    <x v="18"/>
    <m/>
    <s v="DC"/>
    <s v="Decentralt værk"/>
    <n v="351100"/>
    <n v="350010"/>
    <x v="1348"/>
    <x v="1"/>
    <s v="kvt"/>
    <d v="2000-01-01T00:00:00"/>
    <m/>
    <n v="0.86"/>
    <n v="0.34"/>
    <n v="0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656034,53"/>
    <s v="6287297,81"/>
    <n v="0"/>
    <n v="0"/>
    <n v="0"/>
  </r>
  <r>
    <n v="2317"/>
    <x v="1195"/>
    <s v=""/>
    <x v="2649"/>
    <n v="2018"/>
    <n v="37371335"/>
    <x v="630"/>
    <x v="1192"/>
    <x v="1158"/>
    <n v="8592"/>
    <s v="Anholt"/>
    <n v="707"/>
    <m/>
    <x v="18"/>
    <m/>
    <s v="DC"/>
    <s v="Decentralt værk"/>
    <n v="351100"/>
    <n v="350010"/>
    <x v="1349"/>
    <x v="1"/>
    <s v="kvt"/>
    <d v="2000-01-01T00:00:00"/>
    <m/>
    <n v="0.69"/>
    <n v="0.27"/>
    <n v="0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656034,53"/>
    <s v="6287297,81"/>
    <n v="0"/>
    <n v="0"/>
    <n v="0"/>
  </r>
  <r>
    <n v="2317"/>
    <x v="1195"/>
    <s v=""/>
    <x v="2650"/>
    <n v="2018"/>
    <n v="37371335"/>
    <x v="630"/>
    <x v="1192"/>
    <x v="1158"/>
    <n v="8592"/>
    <s v="Anholt"/>
    <n v="707"/>
    <m/>
    <x v="18"/>
    <m/>
    <s v="DC"/>
    <s v="Decentralt værk"/>
    <n v="351100"/>
    <n v="350010"/>
    <x v="1350"/>
    <x v="1"/>
    <s v="kvt"/>
    <d v="2000-01-01T00:00:00"/>
    <m/>
    <n v="0.97"/>
    <n v="0.38"/>
    <n v="0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656034,53"/>
    <s v="6287297,81"/>
    <n v="0"/>
    <n v="0"/>
    <n v="0"/>
  </r>
  <r>
    <n v="2317"/>
    <x v="1195"/>
    <s v=""/>
    <x v="2651"/>
    <n v="2018"/>
    <n v="37371335"/>
    <x v="630"/>
    <x v="1192"/>
    <x v="1158"/>
    <n v="8592"/>
    <s v="Anholt"/>
    <n v="707"/>
    <m/>
    <x v="18"/>
    <m/>
    <s v="DC"/>
    <s v="Decentralt værk"/>
    <n v="351100"/>
    <n v="350010"/>
    <x v="1351"/>
    <x v="1"/>
    <s v="kvt"/>
    <d v="2016-04-01T00:00:00"/>
    <m/>
    <n v="2.5"/>
    <n v="1"/>
    <n v="1.5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656034,53"/>
    <s v="6287297,81"/>
    <n v="0"/>
    <n v="0"/>
    <n v="0"/>
  </r>
  <r>
    <n v="2319"/>
    <x v="1196"/>
    <s v=""/>
    <x v="2652"/>
    <n v="2018"/>
    <n v="30536142"/>
    <x v="631"/>
    <x v="1193"/>
    <x v="492"/>
    <n v="8200"/>
    <s v="Aarhus N"/>
    <n v="751"/>
    <n v="206"/>
    <x v="69"/>
    <m/>
    <s v="DC"/>
    <s v="Decentralt værk"/>
    <n v="353000"/>
    <n v="350030"/>
    <x v="1352"/>
    <x v="8"/>
    <s v="kvt"/>
    <d v="2017-11-06T00:00:00"/>
    <m/>
    <n v="110"/>
    <n v="37"/>
    <n v="77"/>
    <x v="4281"/>
    <n v="1394.73"/>
    <n v="1394.73"/>
    <n v="421.80840000000001"/>
    <n v="368.98271999999997"/>
    <n v="0.38389726353996506"/>
    <n v="0.61610273646003488"/>
    <n v="0"/>
    <x v="0"/>
    <x v="0"/>
    <m/>
    <m/>
    <m/>
    <m/>
    <m/>
    <m/>
    <m/>
    <m/>
    <m/>
    <n v="1267.3321599999999"/>
    <n v="549.20853"/>
    <m/>
    <m/>
    <m/>
    <m/>
    <m/>
    <m/>
    <m/>
    <s v="571795,75"/>
    <s v="6232017,5"/>
    <n v="0"/>
    <n v="1816.5406899999998"/>
    <n v="0"/>
  </r>
  <r>
    <n v="2320"/>
    <x v="1197"/>
    <s v=""/>
    <x v="2653"/>
    <n v="2018"/>
    <n v="37400505"/>
    <x v="632"/>
    <x v="1194"/>
    <x v="1159"/>
    <n v="5871"/>
    <s v="Frørup"/>
    <n v="450"/>
    <m/>
    <x v="18"/>
    <m/>
    <s v="VA"/>
    <s v="Vandkraftværk"/>
    <n v="16100"/>
    <n v="10000"/>
    <x v="922"/>
    <x v="13"/>
    <s v="vkt"/>
    <d v="1979-03-02T00:00:00"/>
    <m/>
    <n v="0.05"/>
    <n v="0.05"/>
    <n v="0"/>
    <x v="4282"/>
    <n v="0"/>
    <n v="0"/>
    <n v="7.7377212000000001E-2"/>
    <n v="7.7377212000000001E-2"/>
    <n v="0"/>
    <n v="1"/>
    <n v="0"/>
    <x v="0"/>
    <x v="0"/>
    <m/>
    <m/>
    <m/>
    <m/>
    <m/>
    <m/>
    <m/>
    <m/>
    <m/>
    <m/>
    <m/>
    <m/>
    <m/>
    <m/>
    <m/>
    <m/>
    <n v="7.7377212000000001E-2"/>
    <m/>
    <s v="612003,53"/>
    <s v="6121069,75"/>
    <n v="0"/>
    <n v="0"/>
    <n v="0"/>
  </r>
  <r>
    <n v="2321"/>
    <x v="1198"/>
    <s v=""/>
    <x v="2654"/>
    <n v="2018"/>
    <n v="26963486"/>
    <x v="633"/>
    <x v="1195"/>
    <x v="1160"/>
    <n v="6683"/>
    <s v="Føvling"/>
    <n v="575"/>
    <m/>
    <x v="18"/>
    <m/>
    <s v="LO"/>
    <s v="Lokalt værk"/>
    <n v="382110"/>
    <n v="383900"/>
    <x v="1353"/>
    <x v="1"/>
    <s v="pev"/>
    <d v="2001-10-30T00:00:00"/>
    <m/>
    <n v="0.19"/>
    <n v="0.06"/>
    <n v="0.08"/>
    <x v="4283"/>
    <n v="0"/>
    <n v="0"/>
    <n v="0.62209440000000005"/>
    <n v="0.62209440000000005"/>
    <n v="0"/>
    <n v="1"/>
    <n v="0"/>
    <x v="0"/>
    <x v="0"/>
    <m/>
    <m/>
    <m/>
    <m/>
    <m/>
    <m/>
    <m/>
    <m/>
    <n v="1.9440060000000001"/>
    <m/>
    <m/>
    <m/>
    <m/>
    <m/>
    <m/>
    <m/>
    <m/>
    <m/>
    <s v="493628,59"/>
    <s v="6143634,79"/>
    <n v="0"/>
    <n v="1.9440060000000001"/>
    <n v="0"/>
  </r>
  <r>
    <n v="2322"/>
    <x v="1199"/>
    <s v=""/>
    <x v="2655"/>
    <n v="2018"/>
    <n v="31600073"/>
    <x v="634"/>
    <x v="1196"/>
    <x v="1161"/>
    <n v="5300"/>
    <s v="Kerteminde"/>
    <n v="440"/>
    <m/>
    <x v="18"/>
    <m/>
    <s v="ER"/>
    <s v="Erhvervsværk"/>
    <n v="352100"/>
    <n v="350020"/>
    <x v="384"/>
    <x v="1"/>
    <s v="kvt"/>
    <d v="2017-01-01T00:00:00"/>
    <m/>
    <n v="1.5"/>
    <n v="0.55000000000000004"/>
    <n v="0.7"/>
    <x v="21"/>
    <n v="0"/>
    <n v="0"/>
    <n v="0"/>
    <n v="0"/>
    <n v="1"/>
    <n v="0"/>
    <n v="0"/>
    <x v="0"/>
    <x v="0"/>
    <m/>
    <m/>
    <m/>
    <m/>
    <m/>
    <m/>
    <m/>
    <m/>
    <n v="0"/>
    <m/>
    <m/>
    <m/>
    <m/>
    <m/>
    <m/>
    <m/>
    <m/>
    <m/>
    <s v="601388,2"/>
    <s v="6143397,46"/>
    <n v="0"/>
    <n v="0"/>
    <n v="0"/>
  </r>
  <r>
    <n v="2323"/>
    <x v="1200"/>
    <s v=""/>
    <x v="2656"/>
    <n v="2018"/>
    <n v="35663231"/>
    <x v="635"/>
    <x v="1197"/>
    <x v="1162"/>
    <n v="7800"/>
    <s v="Skive"/>
    <n v="779"/>
    <m/>
    <x v="18"/>
    <m/>
    <s v="ER"/>
    <s v="Erhvervsværk"/>
    <n v="352100"/>
    <n v="350020"/>
    <x v="384"/>
    <x v="1"/>
    <s v="kvt"/>
    <d v="2002-02-07T00:00:00"/>
    <m/>
    <n v="1"/>
    <n v="0.312"/>
    <n v="0.62"/>
    <x v="4284"/>
    <n v="9.8726400000000005"/>
    <n v="0"/>
    <n v="6.5817845305203804"/>
    <n v="6.5817845305203804"/>
    <n v="0.25499766379218836"/>
    <n v="0.74500233620781164"/>
    <n v="0"/>
    <x v="0"/>
    <x v="0"/>
    <m/>
    <m/>
    <m/>
    <m/>
    <m/>
    <m/>
    <m/>
    <m/>
    <n v="19.358294999999998"/>
    <m/>
    <m/>
    <m/>
    <m/>
    <m/>
    <m/>
    <m/>
    <m/>
    <m/>
    <s v="497457,66"/>
    <s v="6269856,87"/>
    <n v="0"/>
    <n v="19.358294999999998"/>
    <n v="0"/>
  </r>
  <r>
    <n v="2323"/>
    <x v="1200"/>
    <s v=""/>
    <x v="2926"/>
    <n v="2018"/>
    <n v="35663231"/>
    <x v="635"/>
    <x v="1197"/>
    <x v="1162"/>
    <n v="7800"/>
    <s v="Skive"/>
    <n v="779"/>
    <m/>
    <x v="18"/>
    <m/>
    <s v="ER"/>
    <s v="Erhvervsværk"/>
    <n v="352100"/>
    <n v="350020"/>
    <x v="387"/>
    <x v="1"/>
    <s v="kvt"/>
    <d v="2017-10-12T00:00:00"/>
    <m/>
    <n v="2.1"/>
    <n v="0.625"/>
    <n v="1.25"/>
    <x v="4285"/>
    <n v="17.946000000000002"/>
    <n v="0"/>
    <n v="13.184664524279601"/>
    <n v="13.184664524279601"/>
    <n v="0.24500186502311272"/>
    <n v="0.75499813497688728"/>
    <n v="0"/>
    <x v="0"/>
    <x v="0"/>
    <m/>
    <m/>
    <m/>
    <m/>
    <m/>
    <m/>
    <m/>
    <m/>
    <n v="36.624211000000003"/>
    <m/>
    <m/>
    <m/>
    <m/>
    <m/>
    <m/>
    <m/>
    <m/>
    <m/>
    <s v="497457,66"/>
    <s v="6269856,87"/>
    <n v="0"/>
    <n v="36.624211000000003"/>
    <n v="0"/>
  </r>
  <r>
    <n v="2324"/>
    <x v="1201"/>
    <s v=""/>
    <x v="2657"/>
    <n v="2018"/>
    <n v="29076367"/>
    <x v="636"/>
    <x v="1198"/>
    <x v="1163"/>
    <n v="5270"/>
    <s v="Odense N"/>
    <n v="461"/>
    <m/>
    <x v="18"/>
    <m/>
    <s v="ER"/>
    <s v="Erhvervsværk"/>
    <n v="21000"/>
    <n v="20000"/>
    <x v="75"/>
    <x v="1"/>
    <s v="pev"/>
    <d v="1995-01-01T00:00:00"/>
    <m/>
    <n v="1.85"/>
    <n v="0.73"/>
    <n v="1.1000000000000001"/>
    <x v="4286"/>
    <n v="1.2239999999999999E-2"/>
    <n v="0"/>
    <n v="8.1634140000000008E-3"/>
    <n v="8.1634140000000008E-3"/>
    <n v="0"/>
    <n v="0.73850176895862174"/>
    <n v="0.26149823104137826"/>
    <x v="0"/>
    <x v="0"/>
    <m/>
    <m/>
    <m/>
    <m/>
    <m/>
    <m/>
    <n v="2.34036E-2"/>
    <m/>
    <m/>
    <m/>
    <m/>
    <m/>
    <m/>
    <m/>
    <m/>
    <m/>
    <m/>
    <m/>
    <s v="586307,31"/>
    <s v="6144372,35"/>
    <n v="2.34036E-2"/>
    <n v="0"/>
    <n v="0"/>
  </r>
  <r>
    <n v="2325"/>
    <x v="1202"/>
    <s v=""/>
    <x v="2658"/>
    <n v="2018"/>
    <n v="13464510"/>
    <x v="637"/>
    <x v="1199"/>
    <x v="1164"/>
    <n v="8585"/>
    <s v="Glesborg"/>
    <n v="707"/>
    <n v="888"/>
    <x v="275"/>
    <m/>
    <s v="LO"/>
    <s v="Lokalt værk"/>
    <n v="682010"/>
    <n v="680023"/>
    <x v="75"/>
    <x v="1"/>
    <s v="pev"/>
    <d v="1999-09-15T00:00:00"/>
    <m/>
    <n v="0.04"/>
    <n v="1.7000000000000001E-2"/>
    <n v="0.02"/>
    <x v="4287"/>
    <n v="0.44369999999999998"/>
    <n v="0"/>
    <n v="0.24479999999999999"/>
    <n v="0.24479999999999999"/>
    <n v="0"/>
    <n v="0.71"/>
    <n v="0.29000000000000004"/>
    <x v="0"/>
    <x v="0"/>
    <m/>
    <m/>
    <m/>
    <n v="0.76500000000000001"/>
    <m/>
    <m/>
    <m/>
    <m/>
    <m/>
    <m/>
    <m/>
    <m/>
    <m/>
    <m/>
    <m/>
    <m/>
    <m/>
    <m/>
    <s v="597709,58"/>
    <s v="6263756,79"/>
    <n v="0.76500000000000001"/>
    <n v="0"/>
    <n v="0"/>
  </r>
  <r>
    <n v="2326"/>
    <x v="1203"/>
    <s v=""/>
    <x v="2659"/>
    <n v="2018"/>
    <n v="31477379"/>
    <x v="638"/>
    <x v="1200"/>
    <x v="1165"/>
    <n v="9670"/>
    <s v="Løgstør"/>
    <n v="820"/>
    <n v="301"/>
    <x v="110"/>
    <m/>
    <s v="ER"/>
    <s v="Erhvervsværk"/>
    <n v="81100"/>
    <n v="80090"/>
    <x v="800"/>
    <x v="6"/>
    <s v="pvp"/>
    <d v="2017-05-19T00:00:00"/>
    <m/>
    <n v="4"/>
    <n v="0"/>
    <n v="4"/>
    <x v="4288"/>
    <n v="51.134399999999999"/>
    <n v="51.134399999999999"/>
    <n v="0"/>
    <n v="0"/>
    <n v="1"/>
    <n v="0"/>
    <n v="0"/>
    <x v="0"/>
    <x v="0"/>
    <m/>
    <m/>
    <m/>
    <m/>
    <m/>
    <m/>
    <m/>
    <m/>
    <m/>
    <m/>
    <m/>
    <m/>
    <m/>
    <m/>
    <n v="51.134399999999999"/>
    <m/>
    <m/>
    <m/>
    <s v="517533,79"/>
    <s v="6316103,22"/>
    <n v="0"/>
    <n v="51.134399999999999"/>
    <n v="0"/>
  </r>
  <r>
    <n v="2327"/>
    <x v="1204"/>
    <s v=""/>
    <x v="2660"/>
    <n v="2018"/>
    <n v="35384855"/>
    <x v="639"/>
    <x v="1201"/>
    <x v="1166"/>
    <n v="9760"/>
    <s v="Vrå"/>
    <n v="860"/>
    <n v="304"/>
    <x v="190"/>
    <m/>
    <s v="FJ"/>
    <s v="Fjernvarmeværk"/>
    <n v="353000"/>
    <n v="350030"/>
    <x v="184"/>
    <x v="0"/>
    <s v="fvv"/>
    <d v="2016-06-03T00:00:00"/>
    <m/>
    <n v="8.0510000000000002"/>
    <n v="0"/>
    <n v="7"/>
    <x v="4289"/>
    <n v="71.113247999999999"/>
    <n v="48.917988000000001"/>
    <n v="0"/>
    <n v="0"/>
    <n v="1"/>
    <n v="0"/>
    <n v="0"/>
    <x v="0"/>
    <x v="0"/>
    <m/>
    <m/>
    <m/>
    <m/>
    <m/>
    <m/>
    <m/>
    <m/>
    <m/>
    <n v="45.468519999999998"/>
    <m/>
    <n v="29.386140000000001"/>
    <m/>
    <m/>
    <m/>
    <m/>
    <m/>
    <m/>
    <s v="559053,37"/>
    <s v="6358472,49"/>
    <n v="0"/>
    <n v="74.854659999999996"/>
    <n v="0"/>
  </r>
  <r>
    <n v="2329"/>
    <x v="1205"/>
    <s v=""/>
    <x v="2661"/>
    <n v="2018"/>
    <n v="36178086"/>
    <x v="640"/>
    <x v="1202"/>
    <x v="1167"/>
    <n v="8581"/>
    <s v="Nimtofte"/>
    <n v="820"/>
    <m/>
    <x v="18"/>
    <m/>
    <s v="ER"/>
    <s v="Erhvervsværk"/>
    <n v="352100"/>
    <n v="350020"/>
    <x v="1354"/>
    <x v="1"/>
    <s v="kvt"/>
    <d v="2000-06-04T00:00:00"/>
    <m/>
    <n v="1.1000000000000001"/>
    <n v="0.35"/>
    <n v="0.64"/>
    <x v="4290"/>
    <n v="10.615679999999999"/>
    <n v="0"/>
    <n v="7.0772247000000004"/>
    <n v="7.0772247000000004"/>
    <n v="0.25499818474060815"/>
    <n v="0.7450018152593918"/>
    <n v="0"/>
    <x v="0"/>
    <x v="0"/>
    <m/>
    <m/>
    <m/>
    <m/>
    <m/>
    <m/>
    <m/>
    <m/>
    <n v="20.815206999999997"/>
    <m/>
    <m/>
    <m/>
    <m/>
    <m/>
    <m/>
    <m/>
    <m/>
    <m/>
    <s v="531450"/>
    <s v="6299071"/>
    <n v="0"/>
    <n v="20.815206999999997"/>
    <n v="0"/>
  </r>
  <r>
    <n v="2330"/>
    <x v="1206"/>
    <s v=""/>
    <x v="2662"/>
    <n v="2018"/>
    <n v="30968107"/>
    <x v="641"/>
    <x v="1203"/>
    <x v="1168"/>
    <n v="8581"/>
    <s v="Nimtofte"/>
    <n v="706"/>
    <n v="474"/>
    <x v="347"/>
    <m/>
    <s v="FJ"/>
    <s v="Fjernvarmeværk"/>
    <n v="353000"/>
    <n v="350030"/>
    <x v="56"/>
    <x v="0"/>
    <s v="fvv"/>
    <d v="2008-01-01T00:00:00"/>
    <m/>
    <n v="5"/>
    <n v="0"/>
    <n v="5"/>
    <x v="4291"/>
    <n v="33.096960000000003"/>
    <n v="33.096960000000003"/>
    <n v="0"/>
    <n v="0"/>
    <n v="1"/>
    <n v="0"/>
    <n v="0"/>
    <x v="0"/>
    <x v="0"/>
    <m/>
    <m/>
    <m/>
    <m/>
    <m/>
    <m/>
    <m/>
    <m/>
    <m/>
    <n v="39.6633"/>
    <m/>
    <m/>
    <m/>
    <m/>
    <m/>
    <m/>
    <m/>
    <m/>
    <s v="596333,5"/>
    <s v="6252687,78"/>
    <n v="0"/>
    <n v="39.6633"/>
    <n v="0"/>
  </r>
  <r>
    <n v="2333"/>
    <x v="1207"/>
    <s v=""/>
    <x v="2663"/>
    <n v="2018"/>
    <n v="37303003"/>
    <x v="642"/>
    <x v="1204"/>
    <x v="1169"/>
    <n v="8981"/>
    <s v="Spentrup"/>
    <n v="730"/>
    <n v="214"/>
    <x v="348"/>
    <m/>
    <s v="DC"/>
    <s v="Decentralt værk"/>
    <n v="351100"/>
    <n v="350010"/>
    <x v="1355"/>
    <x v="1"/>
    <s v="kvt"/>
    <d v="1993-01-01T00:00:00"/>
    <m/>
    <n v="1.8"/>
    <n v="0.66"/>
    <n v="1"/>
    <x v="4292"/>
    <n v="0.53639999999999999"/>
    <n v="0.53639999999999999"/>
    <n v="0.36359999999999998"/>
    <n v="0.36359999999999998"/>
    <n v="0.27147375632224119"/>
    <n v="0.72852624367775887"/>
    <n v="0"/>
    <x v="0"/>
    <x v="0"/>
    <m/>
    <m/>
    <m/>
    <m/>
    <m/>
    <m/>
    <n v="0.98794079999999995"/>
    <m/>
    <m/>
    <m/>
    <m/>
    <m/>
    <m/>
    <m/>
    <m/>
    <m/>
    <m/>
    <m/>
    <s v="566491,99"/>
    <s v="6264214,99"/>
    <n v="0.98794079999999995"/>
    <n v="0"/>
    <n v="0"/>
  </r>
  <r>
    <n v="2333"/>
    <x v="1207"/>
    <s v=""/>
    <x v="2664"/>
    <n v="2018"/>
    <n v="37303003"/>
    <x v="642"/>
    <x v="1204"/>
    <x v="1169"/>
    <n v="8981"/>
    <s v="Spentrup"/>
    <n v="730"/>
    <n v="214"/>
    <x v="348"/>
    <m/>
    <s v="DC"/>
    <s v="Decentralt værk"/>
    <n v="351100"/>
    <n v="350010"/>
    <x v="56"/>
    <x v="0"/>
    <s v="fvv"/>
    <d v="1969-01-01T00:00:00"/>
    <m/>
    <n v="1.2"/>
    <n v="0"/>
    <n v="1"/>
    <x v="4293"/>
    <n v="14.507999999999999"/>
    <n v="14.507999999999999"/>
    <n v="0"/>
    <n v="0"/>
    <n v="1"/>
    <n v="0"/>
    <n v="0"/>
    <x v="0"/>
    <x v="0"/>
    <m/>
    <m/>
    <m/>
    <m/>
    <m/>
    <m/>
    <n v="14.692748400000001"/>
    <m/>
    <m/>
    <m/>
    <m/>
    <m/>
    <m/>
    <m/>
    <m/>
    <m/>
    <m/>
    <m/>
    <s v="566491,99"/>
    <s v="6264214,99"/>
    <n v="14.692748400000001"/>
    <n v="0"/>
    <n v="0"/>
  </r>
  <r>
    <n v="2335"/>
    <x v="1208"/>
    <s v=""/>
    <x v="2665"/>
    <n v="2018"/>
    <n v="36959177"/>
    <x v="643"/>
    <x v="1205"/>
    <x v="1170"/>
    <n v="8870"/>
    <s v="Langå"/>
    <n v="710"/>
    <n v="208"/>
    <x v="207"/>
    <m/>
    <s v="ER"/>
    <s v="Erhvervsværk"/>
    <n v="14610"/>
    <n v="10000"/>
    <x v="14"/>
    <x v="1"/>
    <s v="pev"/>
    <d v="2002-01-01T00:00:00"/>
    <m/>
    <n v="2.56"/>
    <n v="1"/>
    <n v="1.3"/>
    <x v="4294"/>
    <n v="19.3576896"/>
    <n v="7.6197419999999996"/>
    <n v="14.2218"/>
    <n v="14.2218"/>
    <n v="9.6439002164255605E-2"/>
    <n v="0.75500006834491395"/>
    <n v="0.14856092949083044"/>
    <x v="0"/>
    <x v="0"/>
    <m/>
    <m/>
    <m/>
    <m/>
    <m/>
    <m/>
    <m/>
    <m/>
    <n v="39.505499999999998"/>
    <m/>
    <m/>
    <m/>
    <m/>
    <m/>
    <m/>
    <m/>
    <m/>
    <m/>
    <s v="556910,72"/>
    <s v="6248031,14"/>
    <n v="0"/>
    <n v="39.505499999999998"/>
    <n v="0"/>
  </r>
  <r>
    <n v="2335"/>
    <x v="1208"/>
    <s v=""/>
    <x v="2666"/>
    <n v="2018"/>
    <n v="36959177"/>
    <x v="643"/>
    <x v="1205"/>
    <x v="1170"/>
    <n v="8870"/>
    <s v="Langå"/>
    <n v="710"/>
    <n v="208"/>
    <x v="207"/>
    <m/>
    <s v="ER"/>
    <s v="Erhvervsværk"/>
    <n v="14610"/>
    <n v="10000"/>
    <x v="15"/>
    <x v="1"/>
    <s v="pev"/>
    <d v="2002-12-31T00:00:00"/>
    <m/>
    <n v="3.78"/>
    <n v="1.4"/>
    <n v="2"/>
    <x v="4295"/>
    <n v="21.529886399999999"/>
    <n v="8.4747780000000006"/>
    <n v="15.817679999999999"/>
    <n v="15.817679999999999"/>
    <n v="9.6439003207662341E-2"/>
    <n v="0.75499997951684339"/>
    <n v="0.14856101727549426"/>
    <x v="0"/>
    <x v="0"/>
    <m/>
    <m/>
    <m/>
    <m/>
    <m/>
    <m/>
    <m/>
    <m/>
    <n v="43.938540000000003"/>
    <m/>
    <m/>
    <m/>
    <m/>
    <m/>
    <m/>
    <m/>
    <m/>
    <m/>
    <s v="556910,72"/>
    <s v="6248031,14"/>
    <n v="0"/>
    <n v="43.938540000000003"/>
    <n v="0"/>
  </r>
  <r>
    <n v="2336"/>
    <x v="1209"/>
    <s v=""/>
    <x v="2667"/>
    <n v="2018"/>
    <n v="12654391"/>
    <x v="644"/>
    <x v="1206"/>
    <x v="1171"/>
    <n v="4800"/>
    <s v="Nykøbing F"/>
    <n v="376"/>
    <n v="52"/>
    <x v="256"/>
    <m/>
    <s v="ER"/>
    <s v="Erhvervsværk"/>
    <n v="256100"/>
    <n v="250000"/>
    <x v="912"/>
    <x v="6"/>
    <s v="pvp"/>
    <d v="2016-11-01T00:00:00"/>
    <m/>
    <n v="0.5"/>
    <n v="0"/>
    <n v="0.5"/>
    <x v="4296"/>
    <n v="4.3956"/>
    <n v="4.3956"/>
    <n v="0"/>
    <n v="0"/>
    <n v="1"/>
    <n v="0"/>
    <n v="0"/>
    <x v="0"/>
    <x v="0"/>
    <m/>
    <m/>
    <m/>
    <m/>
    <m/>
    <m/>
    <m/>
    <m/>
    <m/>
    <m/>
    <m/>
    <m/>
    <m/>
    <m/>
    <n v="4.3956"/>
    <m/>
    <m/>
    <m/>
    <s v="681920,13"/>
    <s v="6071630,93"/>
    <n v="0"/>
    <n v="4.3956"/>
    <n v="0"/>
  </r>
  <r>
    <n v="2337"/>
    <x v="1210"/>
    <s v=""/>
    <x v="2668"/>
    <n v="2018"/>
    <n v="38661604"/>
    <x v="645"/>
    <x v="1207"/>
    <x v="424"/>
    <n v="4470"/>
    <s v="Svebølle"/>
    <n v="326"/>
    <n v="24"/>
    <x v="165"/>
    <m/>
    <s v="DC"/>
    <s v="Decentralt værk"/>
    <n v="351100"/>
    <n v="350010"/>
    <x v="14"/>
    <x v="1"/>
    <s v="kvt"/>
    <d v="2017-10-01T00:00:00"/>
    <m/>
    <n v="0.25"/>
    <n v="0.10299999999999999"/>
    <n v="0.15"/>
    <x v="4297"/>
    <n v="2.0880000000000001"/>
    <n v="2.0880000000000001"/>
    <n v="1.7172000000000001"/>
    <n v="1.7172000000000001"/>
    <n v="0.24535840188014102"/>
    <n v="0.75464159811985898"/>
    <n v="0"/>
    <x v="0"/>
    <x v="0"/>
    <m/>
    <m/>
    <m/>
    <m/>
    <m/>
    <m/>
    <m/>
    <m/>
    <n v="4.2549999999999999"/>
    <m/>
    <m/>
    <m/>
    <m/>
    <m/>
    <m/>
    <m/>
    <m/>
    <m/>
    <s v="644145,2"/>
    <s v="6169860,42"/>
    <n v="0"/>
    <n v="4.2549999999999999"/>
    <n v="0"/>
  </r>
  <r>
    <n v="2338"/>
    <x v="1211"/>
    <s v=""/>
    <x v="2669"/>
    <n v="2018"/>
    <n v="36951095"/>
    <x v="646"/>
    <x v="1208"/>
    <x v="1172"/>
    <n v="5270"/>
    <s v="Odense N"/>
    <n v="461"/>
    <m/>
    <x v="18"/>
    <m/>
    <s v="LO"/>
    <s v="Lokalt værk"/>
    <n v="13000"/>
    <n v="10000"/>
    <x v="247"/>
    <x v="1"/>
    <s v="pev"/>
    <d v="1997-02-01T00:00:00"/>
    <d v="2018-12-31T00:00:00"/>
    <n v="3.5"/>
    <n v="1.5"/>
    <n v="1.6"/>
    <x v="21"/>
    <n v="0"/>
    <n v="0"/>
    <n v="0"/>
    <n v="0"/>
    <n v="0"/>
    <n v="0"/>
    <n v="1"/>
    <x v="0"/>
    <x v="0"/>
    <m/>
    <m/>
    <m/>
    <m/>
    <m/>
    <m/>
    <n v="0"/>
    <m/>
    <m/>
    <m/>
    <m/>
    <m/>
    <m/>
    <m/>
    <m/>
    <m/>
    <m/>
    <m/>
    <s v="583191,28"/>
    <s v="6145498,19"/>
    <n v="0"/>
    <n v="0"/>
    <n v="0"/>
  </r>
  <r>
    <n v="2339"/>
    <x v="1212"/>
    <s v=""/>
    <x v="2670"/>
    <n v="2018"/>
    <n v="45279111"/>
    <x v="647"/>
    <x v="1209"/>
    <x v="1173"/>
    <n v="6330"/>
    <s v="Padborg"/>
    <n v="580"/>
    <n v="97"/>
    <x v="344"/>
    <m/>
    <s v="ER"/>
    <s v="Erhvervsværk"/>
    <n v="521000"/>
    <n v="520000"/>
    <x v="1356"/>
    <x v="6"/>
    <s v="pvp"/>
    <d v="2017-02-01T00:00:00"/>
    <m/>
    <n v="0.4"/>
    <n v="0"/>
    <n v="0.4"/>
    <x v="4298"/>
    <n v="2.4011999999999998"/>
    <n v="0"/>
    <n v="0"/>
    <n v="0"/>
    <n v="0"/>
    <n v="0"/>
    <n v="1"/>
    <x v="0"/>
    <x v="0"/>
    <m/>
    <m/>
    <m/>
    <m/>
    <m/>
    <m/>
    <m/>
    <m/>
    <m/>
    <m/>
    <m/>
    <m/>
    <m/>
    <m/>
    <n v="2.4011999999999998"/>
    <m/>
    <m/>
    <m/>
    <s v="523180,3"/>
    <s v="6076297,34"/>
    <n v="0"/>
    <n v="2.4011999999999998"/>
    <n v="0"/>
  </r>
  <r>
    <n v="2340"/>
    <x v="1213"/>
    <s v=""/>
    <x v="2671"/>
    <n v="2018"/>
    <n v="35134387"/>
    <x v="648"/>
    <x v="1210"/>
    <x v="1174"/>
    <n v="9280"/>
    <s v="Storvorde"/>
    <n v="851"/>
    <n v="314"/>
    <x v="115"/>
    <m/>
    <s v="FJ"/>
    <s v="Fjernvarmeværk"/>
    <n v="353000"/>
    <n v="350030"/>
    <x v="184"/>
    <x v="0"/>
    <s v="fvv"/>
    <d v="2016-10-01T00:00:00"/>
    <m/>
    <n v="1"/>
    <n v="0"/>
    <n v="1"/>
    <x v="4299"/>
    <n v="28.760400000000001"/>
    <n v="27.313199999999998"/>
    <n v="0"/>
    <n v="0"/>
    <n v="1"/>
    <n v="0"/>
    <n v="0"/>
    <x v="0"/>
    <x v="0"/>
    <m/>
    <m/>
    <m/>
    <m/>
    <m/>
    <m/>
    <m/>
    <m/>
    <m/>
    <n v="31.725999999999999"/>
    <m/>
    <m/>
    <m/>
    <m/>
    <m/>
    <m/>
    <m/>
    <m/>
    <s v="574398,51"/>
    <s v="6314589,5"/>
    <n v="0"/>
    <n v="31.725999999999999"/>
    <n v="0"/>
  </r>
  <r>
    <n v="2341"/>
    <x v="872"/>
    <s v=""/>
    <x v="1976"/>
    <n v="2018"/>
    <n v="75091818"/>
    <x v="707"/>
    <x v="870"/>
    <x v="850"/>
    <n v="2640"/>
    <s v="Hedehusene"/>
    <n v="169"/>
    <m/>
    <x v="18"/>
    <m/>
    <s v="LO"/>
    <s v="Lokalt værk"/>
    <n v="351100"/>
    <n v="350010"/>
    <x v="296"/>
    <x v="1"/>
    <s v="kvt"/>
    <d v="1992-04-21T00:00:00"/>
    <m/>
    <n v="2.9"/>
    <n v="1.02"/>
    <n v="1.55"/>
    <x v="4300"/>
    <n v="0.25091999999999998"/>
    <n v="0"/>
    <n v="0.16571704679999999"/>
    <n v="0.16571704679999999"/>
    <n v="0.26500893502148204"/>
    <n v="0.73499106497851796"/>
    <n v="0"/>
    <x v="0"/>
    <x v="0"/>
    <m/>
    <m/>
    <m/>
    <m/>
    <m/>
    <m/>
    <n v="0.47341800000000001"/>
    <m/>
    <m/>
    <m/>
    <m/>
    <m/>
    <m/>
    <m/>
    <m/>
    <m/>
    <m/>
    <m/>
    <s v="702203"/>
    <s v="6176249"/>
    <n v="0.47341800000000001"/>
    <n v="0"/>
    <n v="0"/>
  </r>
  <r>
    <n v="2344"/>
    <x v="1214"/>
    <s v=""/>
    <x v="2672"/>
    <n v="2018"/>
    <n v="31642159"/>
    <x v="649"/>
    <x v="1211"/>
    <x v="1175"/>
    <n v="6933"/>
    <s v="Kibæk"/>
    <n v="657"/>
    <m/>
    <x v="18"/>
    <m/>
    <s v="VA"/>
    <s v="Vandkraftværk"/>
    <n v="351100"/>
    <n v="350010"/>
    <x v="1357"/>
    <x v="13"/>
    <s v="vkt"/>
    <d v="2015-10-14T00:00:00"/>
    <m/>
    <n v="4.0000000000000001E-3"/>
    <n v="4.0000000000000001E-3"/>
    <n v="0"/>
    <x v="4301"/>
    <n v="0"/>
    <n v="0"/>
    <n v="1.2167964E-2"/>
    <n v="1.2167964E-2"/>
    <n v="0"/>
    <n v="1"/>
    <n v="0"/>
    <x v="0"/>
    <x v="0"/>
    <m/>
    <m/>
    <m/>
    <m/>
    <m/>
    <m/>
    <m/>
    <m/>
    <m/>
    <m/>
    <m/>
    <m/>
    <m/>
    <m/>
    <m/>
    <m/>
    <n v="1.2167964E-2"/>
    <m/>
    <s v="491022,9"/>
    <s v="6210178,5"/>
    <n v="0"/>
    <n v="0"/>
    <n v="0"/>
  </r>
  <r>
    <n v="2345"/>
    <x v="1215"/>
    <s v=""/>
    <x v="2673"/>
    <n v="2018"/>
    <n v="39579596"/>
    <x v="650"/>
    <x v="1212"/>
    <x v="1176"/>
    <n v="6230"/>
    <s v="Rødekro"/>
    <n v="580"/>
    <m/>
    <x v="18"/>
    <m/>
    <s v="LO"/>
    <s v="Lokalt værk"/>
    <n v="351100"/>
    <n v="350010"/>
    <x v="384"/>
    <x v="1"/>
    <s v="kvt"/>
    <d v="2017-07-11T00:00:00"/>
    <m/>
    <n v="1.4"/>
    <n v="0.53"/>
    <n v="0.8"/>
    <x v="4302"/>
    <n v="20.612159999999999"/>
    <n v="0"/>
    <n v="15.143471262"/>
    <n v="15.143471262"/>
    <n v="0.24500194911254403"/>
    <n v="0.75499805088745597"/>
    <n v="0"/>
    <x v="0"/>
    <x v="0"/>
    <m/>
    <m/>
    <m/>
    <m/>
    <m/>
    <m/>
    <m/>
    <m/>
    <n v="42.065298000000006"/>
    <m/>
    <m/>
    <m/>
    <m/>
    <m/>
    <m/>
    <m/>
    <m/>
    <m/>
    <s v="514305,59"/>
    <s v="6097976,27"/>
    <n v="0"/>
    <n v="42.065298000000006"/>
    <n v="0"/>
  </r>
  <r>
    <n v="2346"/>
    <x v="1216"/>
    <s v=""/>
    <x v="2674"/>
    <n v="2018"/>
    <n v="21319201"/>
    <x v="651"/>
    <x v="1213"/>
    <x v="823"/>
    <n v="6430"/>
    <s v="Nordborg"/>
    <n v="540"/>
    <m/>
    <x v="18"/>
    <m/>
    <s v="LO"/>
    <s v="Lokalt værk"/>
    <n v="14610"/>
    <n v="10000"/>
    <x v="384"/>
    <x v="1"/>
    <s v="pev"/>
    <d v="2017-09-20T00:00:00"/>
    <m/>
    <n v="1.4"/>
    <n v="0.52600000000000002"/>
    <n v="0.8"/>
    <x v="4303"/>
    <n v="15.046559999999999"/>
    <n v="0"/>
    <n v="11.0546364024"/>
    <n v="11.0546364024"/>
    <n v="0"/>
    <n v="0.75500027680714354"/>
    <n v="0.24499972319285646"/>
    <x v="0"/>
    <x v="0"/>
    <m/>
    <m/>
    <m/>
    <m/>
    <m/>
    <m/>
    <m/>
    <m/>
    <n v="30.7073"/>
    <m/>
    <m/>
    <m/>
    <m/>
    <m/>
    <m/>
    <m/>
    <m/>
    <m/>
    <s v="548470,32"/>
    <s v="6102744,68"/>
    <n v="0"/>
    <n v="30.7073"/>
    <n v="0"/>
  </r>
  <r>
    <n v="2347"/>
    <x v="1294"/>
    <s v=""/>
    <x v="2927"/>
    <n v="2018"/>
    <n v="39645491"/>
    <x v="708"/>
    <x v="1290"/>
    <x v="1248"/>
    <n v="6300"/>
    <s v="Gråsten"/>
    <n v="540"/>
    <m/>
    <x v="18"/>
    <m/>
    <s v="LO"/>
    <s v="Lokalt værk"/>
    <n v="352100"/>
    <n v="350020"/>
    <x v="384"/>
    <x v="1"/>
    <s v="kvt"/>
    <d v="2018-09-25T00:00:00"/>
    <m/>
    <n v="2.8"/>
    <n v="1.0669999999999999"/>
    <n v="1.5"/>
    <x v="4304"/>
    <n v="5.5123199999999999"/>
    <n v="0"/>
    <n v="4.0497540876000002"/>
    <n v="4.0497540876000002"/>
    <n v="0.24500724489523792"/>
    <n v="0.75499275510476205"/>
    <n v="0"/>
    <x v="0"/>
    <x v="0"/>
    <m/>
    <m/>
    <m/>
    <m/>
    <m/>
    <m/>
    <m/>
    <m/>
    <n v="11.2493"/>
    <m/>
    <m/>
    <m/>
    <m/>
    <m/>
    <m/>
    <m/>
    <m/>
    <m/>
    <s v="532879,9"/>
    <s v="6086423,45"/>
    <n v="0"/>
    <n v="11.2493"/>
    <n v="0"/>
  </r>
  <r>
    <n v="2348"/>
    <x v="1295"/>
    <s v=""/>
    <x v="2928"/>
    <n v="2018"/>
    <n v="39020769"/>
    <x v="709"/>
    <x v="1291"/>
    <x v="1249"/>
    <n v="7500"/>
    <s v="Holstebro"/>
    <n v="661"/>
    <m/>
    <x v="18"/>
    <m/>
    <s v="LO"/>
    <s v="Lokalt værk"/>
    <n v="351100"/>
    <n v="350010"/>
    <x v="384"/>
    <x v="1"/>
    <s v="kvt"/>
    <d v="2018-07-24T00:00:00"/>
    <m/>
    <n v="1.7"/>
    <n v="0.63500000000000001"/>
    <n v="0.9"/>
    <x v="4305"/>
    <n v="7.7349600000000001"/>
    <n v="0"/>
    <n v="5.6828205000000001"/>
    <n v="5.6828205000000001"/>
    <n v="0.24500066199616233"/>
    <n v="0.75499933800383767"/>
    <n v="0"/>
    <x v="0"/>
    <x v="0"/>
    <m/>
    <m/>
    <m/>
    <m/>
    <m/>
    <m/>
    <m/>
    <m/>
    <n v="15.785590000000001"/>
    <m/>
    <m/>
    <m/>
    <m/>
    <m/>
    <m/>
    <m/>
    <m/>
    <m/>
    <s v="493247,52"/>
    <s v="6246658,82"/>
    <n v="0"/>
    <n v="15.785590000000001"/>
    <n v="0"/>
  </r>
  <r>
    <n v="2349"/>
    <x v="1217"/>
    <s v=""/>
    <x v="2675"/>
    <n v="2018"/>
    <n v="38651005"/>
    <x v="652"/>
    <x v="1214"/>
    <x v="1177"/>
    <n v="4250"/>
    <s v="Fuglebjerg"/>
    <n v="370"/>
    <m/>
    <x v="18"/>
    <m/>
    <s v="LO"/>
    <s v="Lokalt værk"/>
    <n v="351100"/>
    <n v="350010"/>
    <x v="384"/>
    <x v="1"/>
    <s v="kvt"/>
    <d v="2017-12-01T00:00:00"/>
    <m/>
    <n v="0.9"/>
    <n v="0.35"/>
    <n v="0.5"/>
    <x v="4306"/>
    <n v="11.493"/>
    <n v="0"/>
    <n v="7.6620556799999999"/>
    <n v="7.6620556799999999"/>
    <n v="0.25499984291317429"/>
    <n v="0.74500015708682565"/>
    <n v="0"/>
    <x v="0"/>
    <x v="0"/>
    <m/>
    <m/>
    <m/>
    <m/>
    <m/>
    <m/>
    <m/>
    <m/>
    <n v="22.535308000000001"/>
    <m/>
    <m/>
    <m/>
    <m/>
    <m/>
    <m/>
    <m/>
    <m/>
    <m/>
    <s v="658099,73"/>
    <s v="6131065,21"/>
    <n v="0"/>
    <n v="22.535308000000001"/>
    <n v="0"/>
  </r>
  <r>
    <n v="2350"/>
    <x v="1296"/>
    <s v=""/>
    <x v="2929"/>
    <n v="2018"/>
    <n v="32837832"/>
    <x v="710"/>
    <x v="1292"/>
    <x v="1250"/>
    <n v="4000"/>
    <s v="Roskilde"/>
    <n v="265"/>
    <m/>
    <x v="18"/>
    <m/>
    <s v="LO"/>
    <s v="Lokalt værk"/>
    <n v="370000"/>
    <n v="370000"/>
    <x v="1478"/>
    <x v="1"/>
    <s v="pev"/>
    <d v="2018-08-20T00:00:00"/>
    <m/>
    <n v="0.6"/>
    <n v="0.21"/>
    <n v="0.3"/>
    <x v="4307"/>
    <n v="1.2862800000000001"/>
    <n v="0"/>
    <n v="0.88775999999999999"/>
    <n v="0.88775999999999999"/>
    <n v="0"/>
    <n v="0.73964051493806171"/>
    <n v="0.26035948506193829"/>
    <x v="0"/>
    <x v="0"/>
    <m/>
    <m/>
    <m/>
    <m/>
    <m/>
    <m/>
    <m/>
    <m/>
    <n v="2.4701999999999997"/>
    <m/>
    <m/>
    <m/>
    <m/>
    <m/>
    <m/>
    <m/>
    <m/>
    <m/>
    <s v="692474,49"/>
    <s v="6171294,62"/>
    <n v="0"/>
    <n v="2.4701999999999997"/>
    <n v="0"/>
  </r>
  <r>
    <n v="2351"/>
    <x v="1218"/>
    <s v=""/>
    <x v="2676"/>
    <n v="2018"/>
    <n v="52303710"/>
    <x v="653"/>
    <x v="1215"/>
    <x v="1178"/>
    <n v="5220"/>
    <s v="Odense SØ"/>
    <n v="461"/>
    <m/>
    <x v="18"/>
    <m/>
    <s v="ER"/>
    <s v="Erhvervsværk"/>
    <n v="13000"/>
    <n v="10000"/>
    <x v="14"/>
    <x v="1"/>
    <s v="pev"/>
    <d v="1997-03-01T00:00:00"/>
    <m/>
    <n v="2.75"/>
    <n v="1.0369999999999999"/>
    <n v="1.5"/>
    <x v="4308"/>
    <n v="0.42984"/>
    <n v="0"/>
    <n v="0.28385787239999999"/>
    <n v="0.28385787239999999"/>
    <n v="0"/>
    <n v="0.73502232558965308"/>
    <n v="0.26497767441034692"/>
    <x v="0"/>
    <x v="0"/>
    <m/>
    <m/>
    <m/>
    <m/>
    <m/>
    <m/>
    <n v="0.81108720000000001"/>
    <m/>
    <m/>
    <m/>
    <m/>
    <m/>
    <m/>
    <m/>
    <m/>
    <m/>
    <m/>
    <m/>
    <s v="595963,06"/>
    <s v="6134340,17"/>
    <n v="0.81108720000000001"/>
    <n v="0"/>
    <n v="0"/>
  </r>
  <r>
    <n v="2352"/>
    <x v="1219"/>
    <s v=""/>
    <x v="2677"/>
    <n v="2018"/>
    <n v="30079566"/>
    <x v="654"/>
    <x v="1216"/>
    <x v="1179"/>
    <n v="5792"/>
    <s v="Årslev"/>
    <n v="430"/>
    <m/>
    <x v="18"/>
    <m/>
    <s v="ER"/>
    <s v="Erhvervsværk"/>
    <n v="16100"/>
    <n v="10000"/>
    <x v="935"/>
    <x v="7"/>
    <s v="pev"/>
    <d v="1996-10-22T00:00:00"/>
    <m/>
    <n v="1.9"/>
    <n v="0.73599999999999999"/>
    <n v="1"/>
    <x v="4309"/>
    <n v="1.7639999999999999E-2"/>
    <n v="0"/>
    <n v="1.2959999999999999E-2"/>
    <n v="1.2959999999999999E-2"/>
    <n v="0"/>
    <n v="0.755"/>
    <n v="0.245"/>
    <x v="0"/>
    <x v="0"/>
    <m/>
    <m/>
    <m/>
    <m/>
    <m/>
    <m/>
    <n v="3.5999999999999997E-2"/>
    <m/>
    <m/>
    <m/>
    <m/>
    <m/>
    <m/>
    <m/>
    <m/>
    <m/>
    <m/>
    <m/>
    <s v="591730,45"/>
    <s v="6129294,29"/>
    <n v="3.5999999999999997E-2"/>
    <n v="0"/>
    <n v="0"/>
  </r>
  <r>
    <n v="2353"/>
    <x v="819"/>
    <s v=""/>
    <x v="1860"/>
    <n v="2018"/>
    <n v="39488485"/>
    <x v="711"/>
    <x v="817"/>
    <x v="801"/>
    <n v="8840"/>
    <s v="Rødkærsbro"/>
    <n v="791"/>
    <m/>
    <x v="18"/>
    <m/>
    <s v="ER"/>
    <s v="Erhvervsværk"/>
    <n v="14610"/>
    <n v="10000"/>
    <x v="296"/>
    <x v="1"/>
    <s v="pev"/>
    <d v="2002-08-01T00:00:00"/>
    <m/>
    <n v="0.51111099999999998"/>
    <n v="0.16"/>
    <n v="0.3"/>
    <x v="4310"/>
    <n v="3.1993200000000002"/>
    <n v="0"/>
    <n v="1.9316183039999999"/>
    <n v="1.9316183039999999"/>
    <n v="0"/>
    <n v="0.73500255362741829"/>
    <n v="0.26499744637258171"/>
    <x v="0"/>
    <x v="0"/>
    <m/>
    <m/>
    <m/>
    <m/>
    <m/>
    <m/>
    <m/>
    <m/>
    <n v="6.0365110000000008"/>
    <m/>
    <m/>
    <m/>
    <m/>
    <m/>
    <m/>
    <m/>
    <m/>
    <m/>
    <s v="531784,6"/>
    <s v="6246557,5"/>
    <n v="0"/>
    <n v="6.0365110000000008"/>
    <n v="0"/>
  </r>
  <r>
    <n v="2353"/>
    <x v="819"/>
    <s v=""/>
    <x v="2930"/>
    <n v="2018"/>
    <n v="39488485"/>
    <x v="711"/>
    <x v="817"/>
    <x v="801"/>
    <n v="8840"/>
    <s v="Rødkærsbro"/>
    <n v="791"/>
    <m/>
    <x v="18"/>
    <m/>
    <s v="ER"/>
    <s v="Erhvervsværk"/>
    <n v="14610"/>
    <n v="10000"/>
    <x v="200"/>
    <x v="1"/>
    <s v="pev"/>
    <d v="2007-11-22T00:00:00"/>
    <m/>
    <n v="0.92200000000000004"/>
    <n v="0.34"/>
    <n v="0.51"/>
    <x v="4311"/>
    <n v="6.1570799999999997"/>
    <n v="0"/>
    <n v="4.1046888959999999"/>
    <n v="4.1046888959999999"/>
    <n v="0"/>
    <n v="0.7449979325096947"/>
    <n v="0.2550020674903053"/>
    <x v="0"/>
    <x v="0"/>
    <m/>
    <m/>
    <m/>
    <m/>
    <m/>
    <m/>
    <m/>
    <m/>
    <n v="12.072608000000001"/>
    <m/>
    <m/>
    <m/>
    <m/>
    <m/>
    <m/>
    <m/>
    <m/>
    <m/>
    <s v="531784,6"/>
    <s v="6246557,5"/>
    <n v="0"/>
    <n v="12.072608000000001"/>
    <n v="0"/>
  </r>
  <r>
    <n v="2354"/>
    <x v="604"/>
    <s v=""/>
    <x v="1446"/>
    <n v="2018"/>
    <n v="39170523"/>
    <x v="712"/>
    <x v="602"/>
    <x v="592"/>
    <n v="4180"/>
    <s v="Sorø"/>
    <n v="340"/>
    <n v="36"/>
    <x v="230"/>
    <m/>
    <s v="DC"/>
    <s v="Decentralt værk"/>
    <n v="353000"/>
    <n v="350030"/>
    <x v="750"/>
    <x v="0"/>
    <s v="fvv"/>
    <d v="1995-01-01T00:00:00"/>
    <m/>
    <n v="3.66"/>
    <n v="0"/>
    <n v="3.66"/>
    <x v="4312"/>
    <n v="28.828800000000001"/>
    <n v="28.828800000000001"/>
    <n v="0"/>
    <n v="0"/>
    <n v="1"/>
    <n v="0"/>
    <n v="0"/>
    <x v="0"/>
    <x v="0"/>
    <m/>
    <m/>
    <m/>
    <m/>
    <m/>
    <m/>
    <n v="28.7825472"/>
    <m/>
    <m/>
    <m/>
    <m/>
    <m/>
    <m/>
    <m/>
    <m/>
    <m/>
    <m/>
    <m/>
    <s v="661960,96"/>
    <s v="6143799,95"/>
    <n v="28.7825472"/>
    <n v="0"/>
    <n v="0"/>
  </r>
  <r>
    <n v="2354"/>
    <x v="604"/>
    <s v=""/>
    <x v="1447"/>
    <n v="2018"/>
    <n v="39170523"/>
    <x v="712"/>
    <x v="602"/>
    <x v="592"/>
    <n v="4180"/>
    <s v="Sorø"/>
    <n v="340"/>
    <n v="36"/>
    <x v="230"/>
    <m/>
    <s v="DC"/>
    <s v="Decentralt værk"/>
    <n v="353000"/>
    <n v="350030"/>
    <x v="751"/>
    <x v="1"/>
    <s v="kvt"/>
    <d v="1995-01-01T00:00:00"/>
    <m/>
    <n v="5.4"/>
    <n v="2.1"/>
    <n v="2.75"/>
    <x v="4313"/>
    <n v="2.0699999999999998"/>
    <n v="2.0699999999999998"/>
    <n v="1.5940799999999999"/>
    <n v="1.5940799999999999"/>
    <n v="0.25613590259173891"/>
    <n v="0.74386409740826109"/>
    <n v="0"/>
    <x v="0"/>
    <x v="0"/>
    <m/>
    <m/>
    <m/>
    <m/>
    <m/>
    <m/>
    <n v="4.0408236000000004"/>
    <m/>
    <m/>
    <m/>
    <m/>
    <m/>
    <m/>
    <m/>
    <m/>
    <m/>
    <m/>
    <m/>
    <s v="661960,96"/>
    <s v="6143799,95"/>
    <n v="4.0408236000000004"/>
    <n v="0"/>
    <n v="0"/>
  </r>
  <r>
    <n v="2354"/>
    <x v="605"/>
    <s v=""/>
    <x v="1448"/>
    <n v="2018"/>
    <n v="39170523"/>
    <x v="712"/>
    <x v="603"/>
    <x v="593"/>
    <n v="4180"/>
    <s v="Sorø"/>
    <n v="340"/>
    <n v="36"/>
    <x v="230"/>
    <m/>
    <s v="FJ"/>
    <s v="Fjernvarmeværk"/>
    <n v="353000"/>
    <n v="350030"/>
    <x v="2"/>
    <x v="0"/>
    <s v="fvv"/>
    <d v="1966-01-01T00:00:00"/>
    <m/>
    <n v="4"/>
    <n v="0"/>
    <n v="3.7"/>
    <x v="4314"/>
    <n v="23.799600000000002"/>
    <n v="23.799600000000002"/>
    <n v="0"/>
    <n v="0"/>
    <n v="1"/>
    <n v="0"/>
    <n v="0"/>
    <x v="0"/>
    <x v="0"/>
    <m/>
    <m/>
    <m/>
    <n v="0"/>
    <m/>
    <m/>
    <n v="24.161860799999999"/>
    <m/>
    <m/>
    <m/>
    <m/>
    <m/>
    <m/>
    <m/>
    <m/>
    <m/>
    <m/>
    <m/>
    <s v="661661,6"/>
    <s v="6147484,17"/>
    <n v="24.161860799999999"/>
    <n v="0"/>
    <n v="0"/>
  </r>
  <r>
    <n v="2354"/>
    <x v="605"/>
    <s v=""/>
    <x v="1449"/>
    <n v="2018"/>
    <n v="39170523"/>
    <x v="712"/>
    <x v="603"/>
    <x v="593"/>
    <n v="4180"/>
    <s v="Sorø"/>
    <n v="340"/>
    <n v="36"/>
    <x v="230"/>
    <m/>
    <s v="FJ"/>
    <s v="Fjernvarmeværk"/>
    <n v="353000"/>
    <n v="350030"/>
    <x v="69"/>
    <x v="0"/>
    <s v="fvv"/>
    <d v="1972-01-01T00:00:00"/>
    <m/>
    <n v="1.2"/>
    <n v="0"/>
    <n v="1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661661,6"/>
    <s v="6147484,17"/>
    <n v="0"/>
    <n v="0"/>
    <n v="0"/>
  </r>
  <r>
    <n v="2354"/>
    <x v="606"/>
    <s v=""/>
    <x v="1450"/>
    <n v="2018"/>
    <n v="39170523"/>
    <x v="712"/>
    <x v="604"/>
    <x v="594"/>
    <n v="4180"/>
    <s v="Sorø"/>
    <n v="340"/>
    <n v="36"/>
    <x v="230"/>
    <m/>
    <s v="FJ"/>
    <s v="Fjernvarmeværk"/>
    <n v="353000"/>
    <n v="350030"/>
    <x v="752"/>
    <x v="0"/>
    <s v="fvv"/>
    <d v="1968-01-01T00:00:00"/>
    <m/>
    <n v="8.1"/>
    <n v="0"/>
    <n v="7.3"/>
    <x v="4315"/>
    <n v="118.2816"/>
    <n v="118.2816"/>
    <n v="0"/>
    <n v="0"/>
    <n v="1"/>
    <n v="0"/>
    <n v="0"/>
    <x v="0"/>
    <x v="0"/>
    <m/>
    <m/>
    <m/>
    <n v="0"/>
    <m/>
    <m/>
    <n v="117.4824"/>
    <m/>
    <m/>
    <m/>
    <m/>
    <m/>
    <m/>
    <m/>
    <m/>
    <m/>
    <m/>
    <m/>
    <s v="661952,64"/>
    <s v="6146180,32"/>
    <n v="117.4824"/>
    <n v="0"/>
    <n v="0"/>
  </r>
  <r>
    <n v="2354"/>
    <x v="606"/>
    <s v=""/>
    <x v="1451"/>
    <n v="2018"/>
    <n v="39170523"/>
    <x v="712"/>
    <x v="604"/>
    <x v="594"/>
    <n v="4180"/>
    <s v="Sorø"/>
    <n v="340"/>
    <n v="36"/>
    <x v="230"/>
    <m/>
    <s v="FJ"/>
    <s v="Fjernvarmeværk"/>
    <n v="353000"/>
    <n v="350030"/>
    <x v="753"/>
    <x v="0"/>
    <s v="fvv"/>
    <d v="1961-01-01T00:00:00"/>
    <m/>
    <n v="4"/>
    <n v="0"/>
    <n v="3.7"/>
    <x v="4316"/>
    <n v="2.8800000000000001E-4"/>
    <n v="2.8800000000000001E-4"/>
    <n v="0"/>
    <n v="0"/>
    <n v="1"/>
    <n v="0"/>
    <n v="0"/>
    <x v="0"/>
    <x v="0"/>
    <m/>
    <m/>
    <m/>
    <m/>
    <m/>
    <m/>
    <m/>
    <m/>
    <m/>
    <m/>
    <m/>
    <m/>
    <m/>
    <n v="3.4300000000000004E-4"/>
    <m/>
    <m/>
    <m/>
    <m/>
    <s v="661952,64"/>
    <s v="6146180,32"/>
    <n v="0"/>
    <n v="3.4300000000000004E-4"/>
    <n v="0"/>
  </r>
  <r>
    <n v="2354"/>
    <x v="606"/>
    <s v=""/>
    <x v="1452"/>
    <n v="2018"/>
    <n v="39170523"/>
    <x v="712"/>
    <x v="604"/>
    <x v="594"/>
    <n v="4180"/>
    <s v="Sorø"/>
    <n v="340"/>
    <n v="36"/>
    <x v="230"/>
    <m/>
    <s v="FJ"/>
    <s v="Fjernvarmeværk"/>
    <n v="353000"/>
    <n v="350030"/>
    <x v="754"/>
    <x v="0"/>
    <s v="fvv"/>
    <d v="1963-01-01T00:00:00"/>
    <m/>
    <n v="3.8"/>
    <n v="0"/>
    <n v="3.5"/>
    <x v="4317"/>
    <n v="14.31"/>
    <n v="14.31"/>
    <n v="0"/>
    <n v="0"/>
    <n v="1"/>
    <n v="0"/>
    <n v="0"/>
    <x v="0"/>
    <x v="0"/>
    <m/>
    <m/>
    <m/>
    <m/>
    <m/>
    <m/>
    <n v="15.063156000000001"/>
    <m/>
    <m/>
    <m/>
    <m/>
    <m/>
    <m/>
    <m/>
    <m/>
    <m/>
    <m/>
    <m/>
    <s v="661952,64"/>
    <s v="6146180,32"/>
    <n v="15.063156000000001"/>
    <n v="0"/>
    <n v="0"/>
  </r>
  <r>
    <n v="2354"/>
    <x v="607"/>
    <s v=""/>
    <x v="1453"/>
    <n v="2018"/>
    <n v="39170523"/>
    <x v="712"/>
    <x v="605"/>
    <x v="595"/>
    <n v="4180"/>
    <s v="Sorø"/>
    <n v="340"/>
    <n v="36"/>
    <x v="230"/>
    <m/>
    <s v="FJ"/>
    <s v="Fjernvarmeværk"/>
    <n v="353000"/>
    <n v="350030"/>
    <x v="123"/>
    <x v="0"/>
    <s v="fvv"/>
    <d v="1995-01-01T00:00:00"/>
    <m/>
    <n v="0.9"/>
    <n v="0"/>
    <n v="0.8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660942"/>
    <s v="6148577"/>
    <n v="0"/>
    <n v="0"/>
    <n v="0"/>
  </r>
  <r>
    <n v="2354"/>
    <x v="607"/>
    <s v=""/>
    <x v="1454"/>
    <n v="2018"/>
    <n v="39170523"/>
    <x v="712"/>
    <x v="605"/>
    <x v="595"/>
    <n v="4180"/>
    <s v="Sorø"/>
    <n v="340"/>
    <n v="36"/>
    <x v="230"/>
    <m/>
    <s v="FJ"/>
    <s v="Fjernvarmeværk"/>
    <n v="353000"/>
    <n v="350030"/>
    <x v="755"/>
    <x v="0"/>
    <s v="fvv"/>
    <d v="1995-01-01T00:00:00"/>
    <m/>
    <n v="0.65"/>
    <n v="0"/>
    <n v="0.57999999999999996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660942"/>
    <s v="6148577"/>
    <n v="0"/>
    <n v="0"/>
    <n v="0"/>
  </r>
  <r>
    <n v="2354"/>
    <x v="609"/>
    <s v=""/>
    <x v="1456"/>
    <n v="2018"/>
    <n v="39170523"/>
    <x v="712"/>
    <x v="607"/>
    <x v="521"/>
    <n v="4180"/>
    <s v="Sorø"/>
    <n v="340"/>
    <n v="36"/>
    <x v="230"/>
    <m/>
    <s v="DC"/>
    <s v="Decentralt værk"/>
    <n v="353000"/>
    <n v="350030"/>
    <x v="757"/>
    <x v="1"/>
    <s v="kvt"/>
    <d v="1995-01-01T00:00:00"/>
    <m/>
    <n v="7.2"/>
    <n v="2.8"/>
    <n v="3.7"/>
    <x v="4318"/>
    <n v="2.9735999999999998"/>
    <n v="2.9735999999999998"/>
    <n v="2.2464"/>
    <n v="2.2464"/>
    <n v="0.2455058781775579"/>
    <n v="0.75449412182244213"/>
    <n v="0"/>
    <x v="0"/>
    <x v="0"/>
    <m/>
    <m/>
    <m/>
    <m/>
    <m/>
    <m/>
    <n v="6.0560668079999997"/>
    <m/>
    <m/>
    <m/>
    <m/>
    <m/>
    <m/>
    <m/>
    <m/>
    <m/>
    <m/>
    <m/>
    <s v="662272,36"/>
    <s v="6147155,69"/>
    <n v="6.0560668079999997"/>
    <n v="0"/>
    <n v="0"/>
  </r>
  <r>
    <n v="2354"/>
    <x v="609"/>
    <s v=""/>
    <x v="1457"/>
    <n v="2018"/>
    <n v="39170523"/>
    <x v="712"/>
    <x v="607"/>
    <x v="521"/>
    <n v="4180"/>
    <s v="Sorø"/>
    <n v="340"/>
    <n v="36"/>
    <x v="230"/>
    <m/>
    <s v="DC"/>
    <s v="Decentralt værk"/>
    <n v="353000"/>
    <n v="350030"/>
    <x v="758"/>
    <x v="1"/>
    <s v="kvt"/>
    <d v="1995-01-01T00:00:00"/>
    <m/>
    <n v="7.2"/>
    <n v="2.8"/>
    <n v="3.7"/>
    <x v="4319"/>
    <n v="2.9628000000000001"/>
    <n v="2.9628000000000001"/>
    <n v="2.4112800000000001"/>
    <n v="2.4112800000000001"/>
    <n v="0.24459495378795915"/>
    <n v="0.75540504621204085"/>
    <n v="0"/>
    <x v="0"/>
    <x v="0"/>
    <m/>
    <m/>
    <m/>
    <m/>
    <m/>
    <m/>
    <n v="6.0565435919999997"/>
    <m/>
    <m/>
    <m/>
    <m/>
    <m/>
    <m/>
    <m/>
    <m/>
    <m/>
    <m/>
    <m/>
    <s v="662272,36"/>
    <s v="6147155,69"/>
    <n v="6.0565435919999997"/>
    <n v="0"/>
    <n v="0"/>
  </r>
  <r>
    <n v="2355"/>
    <x v="827"/>
    <s v=""/>
    <x v="1871"/>
    <n v="2018"/>
    <n v="29189714"/>
    <x v="713"/>
    <x v="825"/>
    <x v="808"/>
    <n v="8370"/>
    <s v="Hadsten"/>
    <n v="710"/>
    <m/>
    <x v="18"/>
    <m/>
    <s v="ER"/>
    <s v="Erhvervsværk"/>
    <n v="382110"/>
    <n v="383900"/>
    <x v="964"/>
    <x v="1"/>
    <s v="pev"/>
    <d v="2003-08-19T00:00:00"/>
    <m/>
    <n v="0.11"/>
    <n v="0.03"/>
    <n v="0.06"/>
    <x v="4320"/>
    <n v="0"/>
    <n v="0"/>
    <n v="0.34448400000000001"/>
    <n v="0.34448400000000001"/>
    <n v="0"/>
    <n v="1"/>
    <n v="0"/>
    <x v="0"/>
    <x v="0"/>
    <m/>
    <m/>
    <m/>
    <m/>
    <m/>
    <m/>
    <m/>
    <m/>
    <n v="2.3460000000000001"/>
    <m/>
    <m/>
    <m/>
    <m/>
    <m/>
    <m/>
    <m/>
    <m/>
    <m/>
    <s v="564509"/>
    <s v="6246652"/>
    <n v="0"/>
    <n v="2.3460000000000001"/>
    <n v="0"/>
  </r>
  <r>
    <n v="1"/>
    <x v="1220"/>
    <s v=""/>
    <x v="2678"/>
    <n v="2019"/>
    <n v="10373816"/>
    <x v="655"/>
    <x v="1217"/>
    <x v="1180"/>
    <n v="7000"/>
    <s v="Fredericia"/>
    <n v="607"/>
    <n v="81"/>
    <x v="20"/>
    <n v="2"/>
    <s v="ER"/>
    <s v="Erhvervsværk"/>
    <n v="192000"/>
    <n v="190000"/>
    <x v="1358"/>
    <x v="6"/>
    <s v="pvp"/>
    <d v="1994-01-01T00:00:00"/>
    <m/>
    <n v="56"/>
    <n v="0"/>
    <n v="56"/>
    <x v="4321"/>
    <n v="1481.3"/>
    <n v="1481.3"/>
    <n v="0"/>
    <n v="0"/>
    <n v="1"/>
    <n v="0"/>
    <n v="0"/>
    <x v="0"/>
    <x v="0"/>
    <m/>
    <m/>
    <m/>
    <m/>
    <m/>
    <m/>
    <m/>
    <m/>
    <m/>
    <m/>
    <m/>
    <m/>
    <m/>
    <m/>
    <n v="1481.348"/>
    <m/>
    <m/>
    <m/>
    <s v="547420,61"/>
    <s v="6160842,77"/>
    <n v="0"/>
    <n v="1481.348"/>
    <n v="0"/>
  </r>
  <r>
    <n v="1"/>
    <x v="1220"/>
    <s v=""/>
    <x v="2679"/>
    <n v="2019"/>
    <n v="10373816"/>
    <x v="655"/>
    <x v="1217"/>
    <x v="1180"/>
    <n v="7000"/>
    <s v="Fredericia"/>
    <n v="607"/>
    <n v="81"/>
    <x v="20"/>
    <n v="2"/>
    <s v="ER"/>
    <s v="Erhvervsværk"/>
    <n v="192000"/>
    <n v="190000"/>
    <x v="935"/>
    <x v="7"/>
    <s v="pev"/>
    <d v="1993-01-01T00:00:00"/>
    <m/>
    <n v="97.23"/>
    <n v="26"/>
    <n v="52"/>
    <x v="4322"/>
    <n v="1022.29"/>
    <n v="229.98"/>
    <n v="512.80560000000003"/>
    <n v="144.65700000000001"/>
    <n v="5.955810370066103E-2"/>
    <n v="0.73525674479455272"/>
    <n v="0.20518515150478625"/>
    <x v="0"/>
    <x v="0"/>
    <m/>
    <m/>
    <m/>
    <m/>
    <n v="1930.7196310000002"/>
    <m/>
    <m/>
    <m/>
    <m/>
    <m/>
    <m/>
    <m/>
    <m/>
    <m/>
    <m/>
    <m/>
    <m/>
    <m/>
    <s v="547420,61"/>
    <s v="6160842,77"/>
    <n v="1930.7196310000002"/>
    <n v="0"/>
    <n v="0"/>
  </r>
  <r>
    <n v="4"/>
    <x v="1221"/>
    <s v=""/>
    <x v="2680"/>
    <n v="2019"/>
    <n v="27837417"/>
    <x v="506"/>
    <x v="1218"/>
    <x v="1181"/>
    <n v="9550"/>
    <s v="Mariager"/>
    <n v="846"/>
    <n v="209"/>
    <x v="349"/>
    <m/>
    <s v="FJ"/>
    <s v="Fjernvarmeværk"/>
    <n v="353000"/>
    <n v="350030"/>
    <x v="1359"/>
    <x v="0"/>
    <s v="fvv"/>
    <d v="1994-11-01T00:00:00"/>
    <m/>
    <n v="5.8"/>
    <n v="0"/>
    <n v="5.8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65387,17"/>
    <s v="6282332,17"/>
    <n v="0"/>
    <n v="0"/>
    <n v="0"/>
  </r>
  <r>
    <n v="4"/>
    <x v="1221"/>
    <s v=""/>
    <x v="2681"/>
    <n v="2019"/>
    <n v="27837417"/>
    <x v="506"/>
    <x v="1218"/>
    <x v="1181"/>
    <n v="9550"/>
    <s v="Mariager"/>
    <n v="846"/>
    <n v="209"/>
    <x v="349"/>
    <m/>
    <s v="FJ"/>
    <s v="Fjernvarmeværk"/>
    <n v="353000"/>
    <n v="350030"/>
    <x v="3"/>
    <x v="0"/>
    <s v="fvv"/>
    <d v="2008-10-01T00:00:00"/>
    <m/>
    <n v="6"/>
    <n v="0"/>
    <n v="6"/>
    <x v="4323"/>
    <n v="72.277199999999993"/>
    <n v="72.277199999999993"/>
    <n v="0"/>
    <n v="0"/>
    <n v="1"/>
    <n v="0"/>
    <n v="0"/>
    <x v="0"/>
    <x v="0"/>
    <m/>
    <m/>
    <m/>
    <n v="0"/>
    <m/>
    <m/>
    <m/>
    <m/>
    <m/>
    <m/>
    <n v="76.075999999999993"/>
    <m/>
    <m/>
    <m/>
    <m/>
    <m/>
    <m/>
    <m/>
    <s v="565387,17"/>
    <s v="6282332,17"/>
    <n v="0"/>
    <n v="76.075999999999993"/>
    <n v="0"/>
  </r>
  <r>
    <n v="5"/>
    <x v="1222"/>
    <s v=""/>
    <x v="2682"/>
    <n v="2019"/>
    <n v="39042010"/>
    <x v="656"/>
    <x v="1219"/>
    <x v="1182"/>
    <n v="7490"/>
    <s v="Aulum"/>
    <n v="657"/>
    <n v="159"/>
    <x v="350"/>
    <m/>
    <s v="FJ"/>
    <s v="Fjernvarmeværk"/>
    <n v="353000"/>
    <n v="350030"/>
    <x v="1360"/>
    <x v="0"/>
    <s v="fvv"/>
    <d v="1976-08-01T00:00:00"/>
    <m/>
    <n v="4.0999999999999996"/>
    <n v="0"/>
    <n v="3.28"/>
    <x v="21"/>
    <n v="0"/>
    <n v="0"/>
    <n v="0"/>
    <n v="0"/>
    <n v="1"/>
    <n v="0"/>
    <n v="0"/>
    <x v="0"/>
    <x v="0"/>
    <m/>
    <m/>
    <m/>
    <n v="0"/>
    <m/>
    <n v="0"/>
    <m/>
    <m/>
    <m/>
    <m/>
    <m/>
    <m/>
    <m/>
    <m/>
    <m/>
    <m/>
    <m/>
    <m/>
    <s v="487243,25"/>
    <s v="6235762,15"/>
    <n v="0"/>
    <n v="0"/>
    <n v="0"/>
  </r>
  <r>
    <n v="5"/>
    <x v="1222"/>
    <s v=""/>
    <x v="2683"/>
    <n v="2019"/>
    <n v="39042010"/>
    <x v="656"/>
    <x v="1219"/>
    <x v="1182"/>
    <n v="7490"/>
    <s v="Aulum"/>
    <n v="657"/>
    <n v="159"/>
    <x v="350"/>
    <m/>
    <s v="FJ"/>
    <s v="Fjernvarmeværk"/>
    <n v="353000"/>
    <n v="350030"/>
    <x v="1361"/>
    <x v="0"/>
    <s v="fvv"/>
    <d v="1965-09-01T00:00:00"/>
    <m/>
    <n v="6.6"/>
    <n v="0"/>
    <n v="5.9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487243,25"/>
    <s v="6235762,15"/>
    <n v="0"/>
    <n v="0"/>
    <n v="0"/>
  </r>
  <r>
    <n v="5"/>
    <x v="1222"/>
    <s v=""/>
    <x v="2684"/>
    <n v="2019"/>
    <n v="39042010"/>
    <x v="656"/>
    <x v="1219"/>
    <x v="1182"/>
    <n v="7490"/>
    <s v="Aulum"/>
    <n v="657"/>
    <n v="159"/>
    <x v="350"/>
    <m/>
    <s v="FJ"/>
    <s v="Fjernvarmeværk"/>
    <n v="353000"/>
    <n v="350030"/>
    <x v="39"/>
    <x v="5"/>
    <s v="kvt"/>
    <d v="2012-01-01T00:00:00"/>
    <m/>
    <n v="0.38"/>
    <n v="0.15"/>
    <n v="0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487243,25"/>
    <s v="6235762,15"/>
    <n v="0"/>
    <n v="0"/>
    <n v="0"/>
  </r>
  <r>
    <n v="5"/>
    <x v="1223"/>
    <s v=""/>
    <x v="2685"/>
    <n v="2019"/>
    <n v="39042010"/>
    <x v="656"/>
    <x v="1220"/>
    <x v="1183"/>
    <n v="7490"/>
    <s v="Aulum"/>
    <n v="657"/>
    <n v="159"/>
    <x v="350"/>
    <n v="1"/>
    <s v="DC"/>
    <s v="Decentralt værk"/>
    <n v="353000"/>
    <n v="350030"/>
    <x v="1"/>
    <x v="1"/>
    <s v="kvt"/>
    <d v="2006-12-12T00:00:00"/>
    <m/>
    <n v="11.34"/>
    <n v="5.0999999999999996"/>
    <n v="5.65"/>
    <x v="4324"/>
    <n v="77.081400000000002"/>
    <n v="77.081400000000002"/>
    <n v="68.221872000000005"/>
    <n v="67.747608"/>
    <n v="0.25137854625843081"/>
    <n v="0.74862145374156919"/>
    <n v="0"/>
    <x v="0"/>
    <x v="0"/>
    <m/>
    <m/>
    <m/>
    <m/>
    <m/>
    <m/>
    <n v="153.31737959999998"/>
    <m/>
    <m/>
    <m/>
    <m/>
    <m/>
    <m/>
    <m/>
    <m/>
    <m/>
    <m/>
    <m/>
    <s v="487946,39"/>
    <s v="6236173,65"/>
    <n v="153.31737959999998"/>
    <n v="0"/>
    <n v="0"/>
  </r>
  <r>
    <n v="5"/>
    <x v="1223"/>
    <s v=""/>
    <x v="2686"/>
    <n v="2019"/>
    <n v="39042010"/>
    <x v="656"/>
    <x v="1220"/>
    <x v="1183"/>
    <n v="7490"/>
    <s v="Aulum"/>
    <n v="657"/>
    <n v="159"/>
    <x v="350"/>
    <n v="1"/>
    <s v="DC"/>
    <s v="Decentralt værk"/>
    <n v="353000"/>
    <n v="350030"/>
    <x v="1362"/>
    <x v="0"/>
    <s v="fvv"/>
    <d v="2006-02-01T00:00:00"/>
    <m/>
    <n v="11"/>
    <n v="0"/>
    <n v="11"/>
    <x v="4325"/>
    <n v="2.2399200000000001"/>
    <n v="2.2399200000000001"/>
    <n v="0"/>
    <n v="0"/>
    <n v="1"/>
    <n v="0"/>
    <n v="0"/>
    <x v="0"/>
    <x v="0"/>
    <m/>
    <m/>
    <m/>
    <m/>
    <m/>
    <m/>
    <n v="2.1559427999999996"/>
    <m/>
    <m/>
    <m/>
    <m/>
    <m/>
    <m/>
    <m/>
    <m/>
    <m/>
    <m/>
    <m/>
    <s v="487946,39"/>
    <s v="6236173,65"/>
    <n v="2.1559427999999996"/>
    <n v="0"/>
    <n v="0"/>
  </r>
  <r>
    <n v="5"/>
    <x v="1223"/>
    <s v=""/>
    <x v="2687"/>
    <n v="2019"/>
    <n v="39042010"/>
    <x v="656"/>
    <x v="1220"/>
    <x v="1183"/>
    <n v="7490"/>
    <s v="Aulum"/>
    <n v="657"/>
    <n v="159"/>
    <x v="350"/>
    <n v="1"/>
    <s v="DC"/>
    <s v="Decentralt værk"/>
    <n v="353000"/>
    <n v="350030"/>
    <x v="17"/>
    <x v="5"/>
    <s v="kvt"/>
    <d v="2006-02-01T00:00:00"/>
    <m/>
    <n v="0.28000000000000003"/>
    <n v="0"/>
    <n v="0"/>
    <x v="4326"/>
    <n v="0"/>
    <n v="0"/>
    <n v="0"/>
    <n v="0"/>
    <n v="1"/>
    <n v="0"/>
    <n v="0"/>
    <x v="0"/>
    <x v="0"/>
    <m/>
    <m/>
    <m/>
    <n v="2.5108999999999998E-4"/>
    <m/>
    <m/>
    <m/>
    <m/>
    <m/>
    <m/>
    <m/>
    <m/>
    <m/>
    <m/>
    <m/>
    <m/>
    <m/>
    <m/>
    <s v="487946,39"/>
    <s v="6236173,65"/>
    <n v="2.5108999999999998E-4"/>
    <n v="0"/>
    <n v="0"/>
  </r>
  <r>
    <n v="5"/>
    <x v="1223"/>
    <s v=""/>
    <x v="2688"/>
    <n v="2019"/>
    <n v="39042010"/>
    <x v="656"/>
    <x v="1220"/>
    <x v="1183"/>
    <n v="7490"/>
    <s v="Aulum"/>
    <n v="657"/>
    <n v="159"/>
    <x v="350"/>
    <n v="1"/>
    <s v="DC"/>
    <s v="Decentralt værk"/>
    <n v="353000"/>
    <n v="350030"/>
    <x v="7"/>
    <x v="2"/>
    <s v="fvv"/>
    <d v="2010-10-01T00:00:00"/>
    <m/>
    <n v="10"/>
    <n v="0"/>
    <n v="10"/>
    <x v="4327"/>
    <n v="9.5644799999999996"/>
    <n v="9.5644799999999996"/>
    <n v="0"/>
    <n v="0"/>
    <n v="1"/>
    <n v="0"/>
    <n v="0"/>
    <x v="0"/>
    <x v="0"/>
    <m/>
    <m/>
    <m/>
    <m/>
    <m/>
    <m/>
    <m/>
    <m/>
    <m/>
    <m/>
    <m/>
    <m/>
    <m/>
    <m/>
    <m/>
    <m/>
    <m/>
    <n v="9.6559919999999995"/>
    <s v="487946,39"/>
    <s v="6236173,65"/>
    <n v="0"/>
    <n v="0"/>
    <n v="9.6559919999999995"/>
  </r>
  <r>
    <n v="5"/>
    <x v="1223"/>
    <s v=""/>
    <x v="2689"/>
    <n v="2019"/>
    <n v="39042010"/>
    <x v="656"/>
    <x v="1220"/>
    <x v="1183"/>
    <n v="7490"/>
    <s v="Aulum"/>
    <n v="657"/>
    <n v="159"/>
    <x v="350"/>
    <n v="1"/>
    <s v="DC"/>
    <s v="Decentralt værk"/>
    <n v="353000"/>
    <n v="350030"/>
    <x v="8"/>
    <x v="3"/>
    <s v="fvv"/>
    <d v="2015-09-01T00:00:00"/>
    <m/>
    <n v="11.1"/>
    <n v="0"/>
    <n v="11.1"/>
    <x v="4328"/>
    <n v="25.3368"/>
    <n v="25.3368"/>
    <n v="0"/>
    <n v="0"/>
    <n v="1"/>
    <n v="0"/>
    <n v="0"/>
    <x v="0"/>
    <x v="0"/>
    <m/>
    <m/>
    <m/>
    <m/>
    <m/>
    <m/>
    <m/>
    <m/>
    <m/>
    <m/>
    <m/>
    <m/>
    <m/>
    <m/>
    <m/>
    <n v="25.3368"/>
    <m/>
    <m/>
    <s v="487946,39"/>
    <s v="6236173,65"/>
    <n v="0"/>
    <n v="25.3368"/>
    <n v="0"/>
  </r>
  <r>
    <n v="6"/>
    <x v="1224"/>
    <s v=""/>
    <x v="2690"/>
    <n v="2019"/>
    <n v="17779710"/>
    <x v="657"/>
    <x v="1221"/>
    <x v="561"/>
    <n v="9440"/>
    <s v="Aabybro"/>
    <n v="849"/>
    <n v="329"/>
    <x v="351"/>
    <m/>
    <s v="FJ"/>
    <s v="Fjernvarmeværk"/>
    <n v="353000"/>
    <n v="350030"/>
    <x v="543"/>
    <x v="0"/>
    <s v="fvv"/>
    <d v="2016-04-14T00:00:00"/>
    <m/>
    <n v="10"/>
    <n v="0"/>
    <n v="10"/>
    <x v="4329"/>
    <n v="147.47399999999999"/>
    <n v="147.47399999999999"/>
    <n v="0"/>
    <n v="0"/>
    <n v="1"/>
    <n v="0"/>
    <n v="0"/>
    <x v="0"/>
    <x v="0"/>
    <m/>
    <m/>
    <m/>
    <m/>
    <m/>
    <m/>
    <m/>
    <m/>
    <m/>
    <m/>
    <n v="141.01900000000001"/>
    <m/>
    <m/>
    <m/>
    <m/>
    <m/>
    <m/>
    <m/>
    <s v="545077,05"/>
    <s v="6334921,07"/>
    <n v="0"/>
    <n v="141.01900000000001"/>
    <n v="0"/>
  </r>
  <r>
    <n v="6"/>
    <x v="1224"/>
    <s v=""/>
    <x v="2931"/>
    <n v="2019"/>
    <n v="17779710"/>
    <x v="657"/>
    <x v="1221"/>
    <x v="561"/>
    <n v="9440"/>
    <s v="Aabybro"/>
    <n v="849"/>
    <n v="329"/>
    <x v="351"/>
    <m/>
    <s v="FJ"/>
    <s v="Fjernvarmeværk"/>
    <n v="353000"/>
    <n v="350030"/>
    <x v="8"/>
    <x v="3"/>
    <s v="fvv"/>
    <d v="2018-09-15T00:00:00"/>
    <m/>
    <n v="17"/>
    <n v="0"/>
    <n v="17"/>
    <x v="4330"/>
    <n v="48.978000000000002"/>
    <n v="48.978000000000002"/>
    <n v="0"/>
    <n v="0"/>
    <n v="1"/>
    <n v="0"/>
    <n v="0"/>
    <x v="0"/>
    <x v="0"/>
    <m/>
    <m/>
    <m/>
    <m/>
    <m/>
    <m/>
    <m/>
    <m/>
    <m/>
    <m/>
    <m/>
    <m/>
    <m/>
    <m/>
    <m/>
    <n v="48.978000000000002"/>
    <m/>
    <m/>
    <s v="545077,05"/>
    <s v="6334921,07"/>
    <n v="0"/>
    <n v="48.978000000000002"/>
    <n v="0"/>
  </r>
  <r>
    <n v="6"/>
    <x v="1224"/>
    <s v=""/>
    <x v="2691"/>
    <n v="2019"/>
    <n v="17779710"/>
    <x v="657"/>
    <x v="1221"/>
    <x v="561"/>
    <n v="9440"/>
    <s v="Aabybro"/>
    <n v="849"/>
    <n v="329"/>
    <x v="351"/>
    <m/>
    <s v="FJ"/>
    <s v="Fjernvarmeværk"/>
    <n v="353000"/>
    <n v="350030"/>
    <x v="601"/>
    <x v="0"/>
    <s v="fvv"/>
    <d v="1986-01-01T00:00:00"/>
    <m/>
    <n v="4"/>
    <n v="0"/>
    <n v="4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45077,05"/>
    <s v="6334921,07"/>
    <n v="0"/>
    <n v="0"/>
    <n v="0"/>
  </r>
  <r>
    <n v="6"/>
    <x v="1224"/>
    <s v=""/>
    <x v="2692"/>
    <n v="2019"/>
    <n v="17779710"/>
    <x v="657"/>
    <x v="1221"/>
    <x v="561"/>
    <n v="9440"/>
    <s v="Aabybro"/>
    <n v="849"/>
    <n v="329"/>
    <x v="351"/>
    <m/>
    <s v="FJ"/>
    <s v="Fjernvarmeværk"/>
    <n v="353000"/>
    <n v="350030"/>
    <x v="605"/>
    <x v="0"/>
    <s v="fvv"/>
    <d v="1986-01-01T00:00:00"/>
    <m/>
    <n v="4"/>
    <n v="0"/>
    <n v="4"/>
    <x v="4331"/>
    <n v="0.36"/>
    <n v="0.36"/>
    <n v="0"/>
    <n v="0"/>
    <n v="1"/>
    <n v="0"/>
    <n v="0"/>
    <x v="0"/>
    <x v="0"/>
    <m/>
    <m/>
    <m/>
    <m/>
    <m/>
    <m/>
    <n v="0.35996400000000001"/>
    <m/>
    <m/>
    <m/>
    <m/>
    <m/>
    <m/>
    <m/>
    <m/>
    <m/>
    <m/>
    <m/>
    <s v="545077,05"/>
    <s v="6334921,07"/>
    <n v="0.35996400000000001"/>
    <n v="0"/>
    <n v="0"/>
  </r>
  <r>
    <n v="8"/>
    <x v="1225"/>
    <s v=""/>
    <x v="2693"/>
    <n v="2019"/>
    <n v="23264757"/>
    <x v="658"/>
    <x v="1222"/>
    <x v="1184"/>
    <n v="9800"/>
    <s v="Hjørring"/>
    <n v="860"/>
    <n v="298"/>
    <x v="67"/>
    <n v="1"/>
    <s v="ER"/>
    <s v="Erhvervsværk"/>
    <n v="382120"/>
    <n v="383900"/>
    <x v="292"/>
    <x v="0"/>
    <s v="pvp"/>
    <d v="1986-01-01T00:00:00"/>
    <m/>
    <n v="11.1"/>
    <n v="0"/>
    <n v="11"/>
    <x v="4332"/>
    <n v="364.30128000000002"/>
    <n v="360.65735999999998"/>
    <n v="0"/>
    <n v="0"/>
    <n v="0.98999750975346545"/>
    <n v="0"/>
    <n v="1.0002490246534546E-2"/>
    <x v="0"/>
    <x v="0"/>
    <m/>
    <m/>
    <n v="0.15084"/>
    <n v="0.41250500000000001"/>
    <m/>
    <m/>
    <m/>
    <n v="300.88842"/>
    <m/>
    <n v="0.4466"/>
    <m/>
    <n v="18.691580000000002"/>
    <m/>
    <m/>
    <m/>
    <m/>
    <m/>
    <m/>
    <s v="561928,83"/>
    <s v="6368292,74"/>
    <n v="135.963134"/>
    <n v="184.626811"/>
    <n v="0"/>
  </r>
  <r>
    <n v="8"/>
    <x v="1225"/>
    <s v=""/>
    <x v="2694"/>
    <n v="2019"/>
    <n v="23264757"/>
    <x v="658"/>
    <x v="1222"/>
    <x v="1184"/>
    <n v="9800"/>
    <s v="Hjørring"/>
    <n v="860"/>
    <n v="298"/>
    <x v="67"/>
    <n v="1"/>
    <s v="ER"/>
    <s v="Erhvervsværk"/>
    <n v="382120"/>
    <n v="383900"/>
    <x v="293"/>
    <x v="8"/>
    <s v="pev"/>
    <d v="1998-04-01T00:00:00"/>
    <m/>
    <n v="20.5"/>
    <n v="4.5999999999999996"/>
    <n v="16.8"/>
    <x v="4333"/>
    <n v="524.70612000000006"/>
    <n v="518.99472000000003"/>
    <n v="133.53551999999999"/>
    <n v="133.53551999999999"/>
    <n v="0.42165942709062648"/>
    <n v="0.573700322134018"/>
    <n v="4.6402507753555144E-3"/>
    <x v="0"/>
    <x v="0"/>
    <m/>
    <m/>
    <n v="1.9986300000000001"/>
    <n v="1.3092550000000001"/>
    <m/>
    <m/>
    <m/>
    <n v="576.15134"/>
    <m/>
    <n v="0.83810000000000007"/>
    <m/>
    <n v="35.122"/>
    <m/>
    <m/>
    <m/>
    <m/>
    <m/>
    <m/>
    <s v="561928,83"/>
    <s v="6368292,74"/>
    <n v="262.575988"/>
    <n v="352.84333700000002"/>
    <n v="0"/>
  </r>
  <r>
    <n v="9"/>
    <x v="1226"/>
    <s v=""/>
    <x v="2695"/>
    <n v="2019"/>
    <n v="19774015"/>
    <x v="659"/>
    <x v="1223"/>
    <x v="1185"/>
    <n v="9330"/>
    <s v="Dronninglund"/>
    <n v="810"/>
    <n v="280"/>
    <x v="345"/>
    <m/>
    <s v="DC"/>
    <s v="Decentralt værk"/>
    <n v="353000"/>
    <n v="350030"/>
    <x v="428"/>
    <x v="0"/>
    <s v="fvv"/>
    <d v="1988-01-01T00:00:00"/>
    <m/>
    <n v="1.7"/>
    <n v="0"/>
    <n v="1.86"/>
    <x v="4334"/>
    <n v="2.5308000000000002"/>
    <n v="2.5308000000000002"/>
    <n v="0"/>
    <n v="0"/>
    <n v="1"/>
    <n v="0"/>
    <n v="0"/>
    <x v="0"/>
    <x v="0"/>
    <m/>
    <m/>
    <m/>
    <m/>
    <m/>
    <m/>
    <n v="2.5306776000000002"/>
    <m/>
    <m/>
    <m/>
    <m/>
    <m/>
    <m/>
    <m/>
    <m/>
    <m/>
    <m/>
    <m/>
    <s v="583405"/>
    <s v="6340457"/>
    <n v="2.5306776000000002"/>
    <n v="0"/>
    <n v="0"/>
  </r>
  <r>
    <n v="9"/>
    <x v="1226"/>
    <s v=""/>
    <x v="2696"/>
    <n v="2019"/>
    <n v="19774015"/>
    <x v="659"/>
    <x v="1223"/>
    <x v="1185"/>
    <n v="9330"/>
    <s v="Dronninglund"/>
    <n v="810"/>
    <n v="280"/>
    <x v="345"/>
    <m/>
    <s v="DC"/>
    <s v="Decentralt værk"/>
    <n v="353000"/>
    <n v="350030"/>
    <x v="14"/>
    <x v="1"/>
    <s v="kvt"/>
    <d v="2005-09-20T00:00:00"/>
    <m/>
    <n v="3.3"/>
    <n v="1.41"/>
    <n v="1.9"/>
    <x v="4335"/>
    <n v="1.5818399999999999"/>
    <n v="1.5818399999999999"/>
    <n v="1.26"/>
    <n v="1.26"/>
    <n v="0.23548301349659581"/>
    <n v="0.76451698650340416"/>
    <n v="0"/>
    <x v="0"/>
    <x v="0"/>
    <m/>
    <m/>
    <m/>
    <m/>
    <m/>
    <m/>
    <n v="3.3587136000000002"/>
    <m/>
    <m/>
    <m/>
    <m/>
    <m/>
    <m/>
    <m/>
    <m/>
    <m/>
    <m/>
    <m/>
    <s v="583405"/>
    <s v="6340457"/>
    <n v="3.3587136000000002"/>
    <n v="0"/>
    <n v="0"/>
  </r>
  <r>
    <n v="10"/>
    <x v="1227"/>
    <s v=""/>
    <x v="2697"/>
    <n v="2019"/>
    <n v="66137112"/>
    <x v="660"/>
    <x v="1224"/>
    <x v="1186"/>
    <n v="2620"/>
    <s v="Albertslund"/>
    <n v="165"/>
    <n v="2"/>
    <x v="5"/>
    <n v="1"/>
    <s v="FJ"/>
    <s v="Fjernvarmeværk"/>
    <n v="353000"/>
    <n v="350030"/>
    <x v="1363"/>
    <x v="0"/>
    <s v="fvv"/>
    <d v="1974-01-01T00:00:00"/>
    <m/>
    <n v="25.3"/>
    <n v="0"/>
    <n v="23.3"/>
    <x v="21"/>
    <n v="0"/>
    <n v="0"/>
    <n v="0"/>
    <n v="0"/>
    <n v="1"/>
    <n v="0"/>
    <n v="0"/>
    <x v="0"/>
    <x v="0"/>
    <m/>
    <m/>
    <m/>
    <n v="0"/>
    <m/>
    <n v="0"/>
    <m/>
    <m/>
    <m/>
    <m/>
    <m/>
    <m/>
    <m/>
    <m/>
    <m/>
    <m/>
    <m/>
    <m/>
    <s v="711062,64"/>
    <s v="6173111,09"/>
    <n v="0"/>
    <n v="0"/>
    <n v="0"/>
  </r>
  <r>
    <n v="10"/>
    <x v="1227"/>
    <s v=""/>
    <x v="2698"/>
    <n v="2019"/>
    <n v="66137112"/>
    <x v="660"/>
    <x v="1224"/>
    <x v="1186"/>
    <n v="2620"/>
    <s v="Albertslund"/>
    <n v="165"/>
    <n v="2"/>
    <x v="5"/>
    <n v="1"/>
    <s v="FJ"/>
    <s v="Fjernvarmeværk"/>
    <n v="353000"/>
    <n v="350030"/>
    <x v="27"/>
    <x v="0"/>
    <s v="fvv"/>
    <d v="1971-01-01T00:00:00"/>
    <m/>
    <n v="25.3"/>
    <n v="0"/>
    <n v="23.3"/>
    <x v="4336"/>
    <n v="0.58799999999999997"/>
    <n v="0.58799999999999997"/>
    <n v="0"/>
    <n v="0"/>
    <n v="1"/>
    <n v="0"/>
    <n v="0"/>
    <x v="0"/>
    <x v="0"/>
    <m/>
    <m/>
    <m/>
    <n v="0.62055100000000007"/>
    <m/>
    <n v="1.242E-3"/>
    <m/>
    <m/>
    <m/>
    <m/>
    <m/>
    <m/>
    <m/>
    <m/>
    <m/>
    <m/>
    <m/>
    <m/>
    <s v="711062,64"/>
    <s v="6173111,09"/>
    <n v="0.62179300000000004"/>
    <n v="0"/>
    <n v="0"/>
  </r>
  <r>
    <n v="10"/>
    <x v="1227"/>
    <s v=""/>
    <x v="2699"/>
    <n v="2019"/>
    <n v="66137112"/>
    <x v="660"/>
    <x v="1224"/>
    <x v="1186"/>
    <n v="2620"/>
    <s v="Albertslund"/>
    <n v="165"/>
    <n v="2"/>
    <x v="5"/>
    <n v="1"/>
    <s v="FJ"/>
    <s v="Fjernvarmeværk"/>
    <n v="353000"/>
    <n v="350030"/>
    <x v="1364"/>
    <x v="0"/>
    <s v="fvv"/>
    <d v="1966-01-01T00:00:00"/>
    <m/>
    <n v="10.1"/>
    <n v="0"/>
    <n v="9.3000000000000007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711062,64"/>
    <s v="6173111,09"/>
    <n v="0"/>
    <n v="0"/>
    <n v="0"/>
  </r>
  <r>
    <n v="10"/>
    <x v="1227"/>
    <s v=""/>
    <x v="2700"/>
    <n v="2019"/>
    <n v="66137112"/>
    <x v="660"/>
    <x v="1224"/>
    <x v="1186"/>
    <n v="2620"/>
    <s v="Albertslund"/>
    <n v="165"/>
    <n v="2"/>
    <x v="5"/>
    <n v="1"/>
    <s v="FJ"/>
    <s v="Fjernvarmeværk"/>
    <n v="353000"/>
    <n v="350030"/>
    <x v="1365"/>
    <x v="0"/>
    <s v="fvv"/>
    <d v="1966-01-01T00:00:00"/>
    <m/>
    <n v="10.1"/>
    <n v="0"/>
    <n v="9.3000000000000007"/>
    <x v="4337"/>
    <n v="0.33900000000000002"/>
    <n v="0.33900000000000002"/>
    <n v="0"/>
    <n v="0"/>
    <n v="1"/>
    <n v="0"/>
    <n v="0"/>
    <x v="0"/>
    <x v="0"/>
    <m/>
    <m/>
    <m/>
    <m/>
    <m/>
    <m/>
    <n v="0.36206279999999996"/>
    <m/>
    <m/>
    <m/>
    <m/>
    <m/>
    <m/>
    <m/>
    <m/>
    <m/>
    <m/>
    <m/>
    <s v="711062,64"/>
    <s v="6173111,09"/>
    <n v="0.36206279999999996"/>
    <n v="0"/>
    <n v="0"/>
  </r>
  <r>
    <n v="10"/>
    <x v="1227"/>
    <s v=""/>
    <x v="2701"/>
    <n v="2019"/>
    <n v="66137112"/>
    <x v="660"/>
    <x v="1224"/>
    <x v="1186"/>
    <n v="2620"/>
    <s v="Albertslund"/>
    <n v="165"/>
    <n v="2"/>
    <x v="5"/>
    <n v="1"/>
    <s v="FJ"/>
    <s v="Fjernvarmeværk"/>
    <n v="353000"/>
    <n v="350030"/>
    <x v="1366"/>
    <x v="0"/>
    <s v="fvv"/>
    <d v="1968-01-01T00:00:00"/>
    <m/>
    <n v="25.3"/>
    <n v="0"/>
    <n v="23.3"/>
    <x v="4338"/>
    <n v="0.66400000000000003"/>
    <n v="0.66400000000000003"/>
    <n v="0"/>
    <n v="0"/>
    <n v="1"/>
    <n v="0"/>
    <n v="0"/>
    <x v="0"/>
    <x v="0"/>
    <m/>
    <m/>
    <m/>
    <n v="0.78555299999999995"/>
    <m/>
    <n v="2.4840000000000001E-3"/>
    <m/>
    <m/>
    <m/>
    <m/>
    <m/>
    <m/>
    <m/>
    <m/>
    <m/>
    <m/>
    <m/>
    <m/>
    <s v="711062,64"/>
    <s v="6173111,09"/>
    <n v="0.78803699999999999"/>
    <n v="0"/>
    <n v="0"/>
  </r>
  <r>
    <n v="10"/>
    <x v="1227"/>
    <s v=""/>
    <x v="2702"/>
    <n v="2019"/>
    <n v="66137112"/>
    <x v="660"/>
    <x v="1224"/>
    <x v="1186"/>
    <n v="2620"/>
    <s v="Albertslund"/>
    <n v="165"/>
    <n v="2"/>
    <x v="5"/>
    <n v="1"/>
    <s v="FJ"/>
    <s v="Fjernvarmeværk"/>
    <n v="353000"/>
    <n v="350030"/>
    <x v="1367"/>
    <x v="0"/>
    <s v="fvv"/>
    <d v="1983-01-01T00:00:00"/>
    <m/>
    <n v="12.6"/>
    <n v="0"/>
    <n v="11.6"/>
    <x v="4339"/>
    <n v="2.484"/>
    <n v="2.484"/>
    <n v="0"/>
    <n v="0"/>
    <n v="1"/>
    <n v="0"/>
    <n v="0"/>
    <x v="0"/>
    <x v="0"/>
    <m/>
    <m/>
    <m/>
    <n v="0"/>
    <m/>
    <n v="9.1999999999999998E-3"/>
    <n v="2.5391916000000001"/>
    <m/>
    <m/>
    <m/>
    <m/>
    <m/>
    <m/>
    <m/>
    <m/>
    <m/>
    <m/>
    <m/>
    <s v="711062,64"/>
    <s v="6173111,09"/>
    <n v="2.5483916"/>
    <n v="0"/>
    <n v="0"/>
  </r>
  <r>
    <n v="10"/>
    <x v="1227"/>
    <s v=""/>
    <x v="2703"/>
    <n v="2019"/>
    <n v="66137112"/>
    <x v="660"/>
    <x v="1224"/>
    <x v="1186"/>
    <n v="2620"/>
    <s v="Albertslund"/>
    <n v="165"/>
    <n v="2"/>
    <x v="5"/>
    <n v="1"/>
    <s v="FJ"/>
    <s v="Fjernvarmeværk"/>
    <n v="353000"/>
    <n v="350030"/>
    <x v="1368"/>
    <x v="0"/>
    <s v="fvv"/>
    <d v="1983-01-01T00:00:00"/>
    <m/>
    <n v="12.6"/>
    <n v="0"/>
    <n v="11.6"/>
    <x v="4340"/>
    <n v="0.85599999999999998"/>
    <n v="0.85599999999999998"/>
    <n v="0"/>
    <n v="0"/>
    <n v="1"/>
    <n v="0"/>
    <n v="0"/>
    <x v="0"/>
    <x v="0"/>
    <m/>
    <m/>
    <m/>
    <n v="7.1739999999999998E-2"/>
    <m/>
    <n v="1.3800000000000002E-2"/>
    <n v="0.81025559999999996"/>
    <m/>
    <m/>
    <m/>
    <m/>
    <m/>
    <m/>
    <m/>
    <m/>
    <m/>
    <m/>
    <m/>
    <s v="711062,64"/>
    <s v="6173111,09"/>
    <n v="0.89579560000000003"/>
    <n v="0"/>
    <n v="0"/>
  </r>
  <r>
    <n v="10"/>
    <x v="1227"/>
    <s v=""/>
    <x v="2704"/>
    <n v="2019"/>
    <n v="66137112"/>
    <x v="660"/>
    <x v="1224"/>
    <x v="1186"/>
    <n v="2620"/>
    <s v="Albertslund"/>
    <n v="165"/>
    <n v="2"/>
    <x v="5"/>
    <n v="1"/>
    <s v="FJ"/>
    <s v="Fjernvarmeværk"/>
    <n v="353000"/>
    <n v="350030"/>
    <x v="1369"/>
    <x v="0"/>
    <s v="fvv"/>
    <d v="1983-01-01T00:00:00"/>
    <m/>
    <n v="12.6"/>
    <n v="0"/>
    <n v="11.6"/>
    <x v="4341"/>
    <n v="1.373"/>
    <n v="1.373"/>
    <n v="0"/>
    <n v="0"/>
    <n v="1"/>
    <n v="0"/>
    <n v="0"/>
    <x v="0"/>
    <x v="0"/>
    <m/>
    <m/>
    <m/>
    <n v="8.9674999999999991E-2"/>
    <m/>
    <n v="9.1999999999999998E-3"/>
    <n v="1.3637052000000001"/>
    <m/>
    <m/>
    <m/>
    <m/>
    <m/>
    <m/>
    <m/>
    <m/>
    <m/>
    <m/>
    <m/>
    <s v="711062,64"/>
    <s v="6173111,09"/>
    <n v="1.4625802000000001"/>
    <n v="0"/>
    <n v="0"/>
  </r>
  <r>
    <n v="10"/>
    <x v="1227"/>
    <s v=""/>
    <x v="2705"/>
    <n v="2019"/>
    <n v="66137112"/>
    <x v="660"/>
    <x v="1224"/>
    <x v="1186"/>
    <n v="2620"/>
    <s v="Albertslund"/>
    <n v="165"/>
    <n v="2"/>
    <x v="5"/>
    <n v="1"/>
    <s v="FJ"/>
    <s v="Fjernvarmeværk"/>
    <n v="353000"/>
    <n v="350030"/>
    <x v="1370"/>
    <x v="0"/>
    <s v="fvv"/>
    <d v="1983-01-01T00:00:00"/>
    <m/>
    <n v="12.6"/>
    <n v="0"/>
    <n v="11.6"/>
    <x v="4342"/>
    <n v="2.9569999999999999"/>
    <n v="2.9569999999999999"/>
    <n v="0"/>
    <n v="0"/>
    <n v="1"/>
    <n v="0"/>
    <n v="0"/>
    <x v="0"/>
    <x v="0"/>
    <m/>
    <m/>
    <m/>
    <n v="3.2282999999999999E-2"/>
    <m/>
    <n v="7.4520000000000003E-3"/>
    <n v="3.1633667999999999"/>
    <m/>
    <m/>
    <m/>
    <m/>
    <m/>
    <m/>
    <m/>
    <m/>
    <m/>
    <m/>
    <m/>
    <s v="711062,64"/>
    <s v="6173111,09"/>
    <n v="3.2031017999999998"/>
    <n v="0"/>
    <n v="0"/>
  </r>
  <r>
    <n v="11"/>
    <x v="1228"/>
    <s v=""/>
    <x v="2706"/>
    <n v="2019"/>
    <n v="18027410"/>
    <x v="661"/>
    <x v="1225"/>
    <x v="1187"/>
    <n v="8961"/>
    <s v="Allingåbro"/>
    <n v="707"/>
    <n v="219"/>
    <x v="352"/>
    <m/>
    <s v="FJ"/>
    <s v="Fjernvarmeværk"/>
    <n v="353000"/>
    <n v="350030"/>
    <x v="3"/>
    <x v="0"/>
    <s v="fvv"/>
    <d v="1992-03-01T00:00:00"/>
    <m/>
    <n v="6"/>
    <n v="0"/>
    <n v="6"/>
    <x v="4343"/>
    <n v="60.485075999999999"/>
    <n v="60.485075999999999"/>
    <n v="0"/>
    <n v="0"/>
    <n v="1"/>
    <n v="0"/>
    <n v="0"/>
    <x v="0"/>
    <x v="0"/>
    <m/>
    <m/>
    <m/>
    <m/>
    <m/>
    <m/>
    <m/>
    <m/>
    <m/>
    <m/>
    <n v="57.373187999999999"/>
    <m/>
    <m/>
    <m/>
    <m/>
    <m/>
    <m/>
    <m/>
    <s v="582192,53"/>
    <s v="6258408,21"/>
    <n v="0"/>
    <n v="57.373187999999999"/>
    <n v="0"/>
  </r>
  <r>
    <n v="11"/>
    <x v="1228"/>
    <s v=""/>
    <x v="2707"/>
    <n v="2019"/>
    <n v="18027410"/>
    <x v="661"/>
    <x v="1225"/>
    <x v="1187"/>
    <n v="8961"/>
    <s v="Allingåbro"/>
    <n v="707"/>
    <n v="219"/>
    <x v="352"/>
    <m/>
    <s v="FJ"/>
    <s v="Fjernvarmeværk"/>
    <n v="353000"/>
    <n v="350030"/>
    <x v="1371"/>
    <x v="0"/>
    <s v="fvv"/>
    <d v="2007-07-01T00:00:00"/>
    <m/>
    <n v="5.5"/>
    <n v="0"/>
    <n v="5.5"/>
    <x v="4344"/>
    <n v="0.67892399999999997"/>
    <n v="0.67892399999999997"/>
    <n v="0"/>
    <n v="0"/>
    <n v="1"/>
    <n v="0"/>
    <n v="0"/>
    <x v="0"/>
    <x v="0"/>
    <m/>
    <m/>
    <m/>
    <n v="0.67337900000000006"/>
    <m/>
    <m/>
    <m/>
    <m/>
    <m/>
    <m/>
    <m/>
    <m/>
    <m/>
    <m/>
    <m/>
    <m/>
    <m/>
    <m/>
    <s v="582192,53"/>
    <s v="6258408,21"/>
    <n v="0.67337900000000006"/>
    <n v="0"/>
    <n v="0"/>
  </r>
  <r>
    <n v="12"/>
    <x v="1229"/>
    <s v=""/>
    <x v="2708"/>
    <n v="2019"/>
    <n v="11304028"/>
    <x v="662"/>
    <x v="1226"/>
    <x v="1188"/>
    <n v="9560"/>
    <s v="Hadsund"/>
    <n v="846"/>
    <n v="292"/>
    <x v="353"/>
    <m/>
    <s v="FJ"/>
    <s v="Fjernvarmeværk"/>
    <n v="353000"/>
    <n v="350030"/>
    <x v="1372"/>
    <x v="0"/>
    <s v="fvv"/>
    <d v="1965-01-01T00:00:00"/>
    <m/>
    <n v="5.5"/>
    <n v="0"/>
    <n v="5.5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78680,57"/>
    <s v="6290772,03"/>
    <n v="0"/>
    <n v="0"/>
    <n v="0"/>
  </r>
  <r>
    <n v="12"/>
    <x v="1230"/>
    <s v=""/>
    <x v="2709"/>
    <n v="2019"/>
    <n v="11304028"/>
    <x v="662"/>
    <x v="1227"/>
    <x v="1189"/>
    <n v="9560"/>
    <s v="Hadsund"/>
    <n v="846"/>
    <n v="292"/>
    <x v="353"/>
    <m/>
    <s v="FJ"/>
    <s v="Fjernvarmeværk"/>
    <n v="353000"/>
    <n v="350030"/>
    <x v="1373"/>
    <x v="0"/>
    <s v="fvv"/>
    <d v="2003-10-01T00:00:00"/>
    <m/>
    <n v="3.5"/>
    <n v="0"/>
    <n v="3.15"/>
    <x v="4345"/>
    <n v="37.389600000000002"/>
    <n v="37.389600000000002"/>
    <n v="0"/>
    <n v="0"/>
    <n v="1"/>
    <n v="0"/>
    <n v="0"/>
    <x v="0"/>
    <x v="0"/>
    <m/>
    <m/>
    <m/>
    <m/>
    <m/>
    <m/>
    <m/>
    <m/>
    <m/>
    <n v="12.8774"/>
    <m/>
    <n v="25.0044"/>
    <m/>
    <m/>
    <m/>
    <m/>
    <m/>
    <m/>
    <s v="578544,76"/>
    <s v="6290617,46"/>
    <n v="0"/>
    <n v="37.881799999999998"/>
    <n v="0"/>
  </r>
  <r>
    <n v="12"/>
    <x v="1230"/>
    <s v=""/>
    <x v="2710"/>
    <n v="2019"/>
    <n v="11304028"/>
    <x v="662"/>
    <x v="1227"/>
    <x v="1189"/>
    <n v="9560"/>
    <s v="Hadsund"/>
    <n v="846"/>
    <n v="292"/>
    <x v="353"/>
    <m/>
    <s v="FJ"/>
    <s v="Fjernvarmeværk"/>
    <n v="353000"/>
    <n v="350030"/>
    <x v="1374"/>
    <x v="3"/>
    <s v="fvv"/>
    <d v="2016-04-01T00:00:00"/>
    <m/>
    <n v="4"/>
    <n v="0"/>
    <n v="4"/>
    <x v="4346"/>
    <n v="9.2376000000000005"/>
    <n v="9.2376000000000005"/>
    <n v="0"/>
    <n v="0"/>
    <n v="1"/>
    <n v="0"/>
    <n v="0"/>
    <x v="0"/>
    <x v="0"/>
    <m/>
    <m/>
    <m/>
    <m/>
    <m/>
    <m/>
    <m/>
    <m/>
    <m/>
    <m/>
    <m/>
    <m/>
    <m/>
    <m/>
    <m/>
    <n v="9.2376000000000005"/>
    <m/>
    <m/>
    <s v="578544,76"/>
    <s v="6290617,46"/>
    <n v="0"/>
    <n v="9.2376000000000005"/>
    <n v="0"/>
  </r>
  <r>
    <n v="13"/>
    <x v="1231"/>
    <s v=""/>
    <x v="2711"/>
    <n v="2019"/>
    <n v="14909516"/>
    <x v="663"/>
    <x v="1228"/>
    <x v="1190"/>
    <n v="6040"/>
    <s v="Egtved"/>
    <n v="630"/>
    <n v="141"/>
    <x v="354"/>
    <m/>
    <s v="FJ"/>
    <s v="Fjernvarmeværk"/>
    <n v="353000"/>
    <n v="350030"/>
    <x v="1375"/>
    <x v="0"/>
    <s v="fvv"/>
    <d v="1983-01-01T00:00:00"/>
    <m/>
    <n v="3"/>
    <n v="0"/>
    <n v="2.5"/>
    <x v="21"/>
    <n v="0"/>
    <n v="0"/>
    <n v="0"/>
    <n v="0"/>
    <n v="1"/>
    <n v="0"/>
    <n v="0"/>
    <x v="0"/>
    <x v="0"/>
    <m/>
    <m/>
    <m/>
    <m/>
    <m/>
    <m/>
    <m/>
    <m/>
    <m/>
    <m/>
    <m/>
    <m/>
    <m/>
    <m/>
    <m/>
    <m/>
    <m/>
    <m/>
    <s v="520004,06"/>
    <s v="6163740,05"/>
    <n v="0"/>
    <n v="0"/>
    <n v="0"/>
  </r>
  <r>
    <n v="13"/>
    <x v="1232"/>
    <s v=""/>
    <x v="2712"/>
    <n v="2019"/>
    <n v="14909516"/>
    <x v="663"/>
    <x v="1229"/>
    <x v="1191"/>
    <n v="6040"/>
    <s v="Egtved"/>
    <n v="630"/>
    <n v="141"/>
    <x v="354"/>
    <m/>
    <s v="DC"/>
    <s v="Decentralt værk"/>
    <n v="353000"/>
    <n v="350030"/>
    <x v="1376"/>
    <x v="1"/>
    <s v="kvt"/>
    <d v="1995-01-01T00:00:00"/>
    <m/>
    <n v="9.83"/>
    <n v="3.73"/>
    <n v="4.22"/>
    <x v="4347"/>
    <n v="1.9583999999999999"/>
    <n v="1.9583999999999999"/>
    <n v="1.5264"/>
    <n v="1.5264"/>
    <n v="0.22767031329778772"/>
    <n v="0.77232968670221225"/>
    <n v="0"/>
    <x v="0"/>
    <x v="0"/>
    <m/>
    <m/>
    <m/>
    <m/>
    <m/>
    <m/>
    <n v="4.3009560000000002"/>
    <m/>
    <m/>
    <m/>
    <m/>
    <m/>
    <m/>
    <m/>
    <m/>
    <m/>
    <m/>
    <m/>
    <s v="519537"/>
    <s v="6163184"/>
    <n v="4.3009560000000002"/>
    <n v="0"/>
    <n v="0"/>
  </r>
  <r>
    <n v="13"/>
    <x v="1232"/>
    <s v=""/>
    <x v="2713"/>
    <n v="2019"/>
    <n v="14909516"/>
    <x v="663"/>
    <x v="1229"/>
    <x v="1191"/>
    <n v="6040"/>
    <s v="Egtved"/>
    <n v="630"/>
    <n v="141"/>
    <x v="354"/>
    <m/>
    <s v="DC"/>
    <s v="Decentralt værk"/>
    <n v="353000"/>
    <n v="350030"/>
    <x v="56"/>
    <x v="0"/>
    <s v="fvv"/>
    <d v="2006-07-01T00:00:00"/>
    <m/>
    <n v="9.44"/>
    <n v="0"/>
    <n v="8.5"/>
    <x v="4348"/>
    <n v="65.501999999999995"/>
    <n v="65.501999999999995"/>
    <n v="0"/>
    <n v="0"/>
    <n v="1"/>
    <n v="0"/>
    <n v="0"/>
    <x v="0"/>
    <x v="0"/>
    <m/>
    <m/>
    <m/>
    <m/>
    <m/>
    <m/>
    <n v="58.642531200000001"/>
    <m/>
    <m/>
    <m/>
    <m/>
    <m/>
    <m/>
    <m/>
    <m/>
    <m/>
    <m/>
    <m/>
    <s v="519537"/>
    <s v="6163184"/>
    <n v="58.642531200000001"/>
    <n v="0"/>
    <n v="0"/>
  </r>
  <r>
    <n v="13"/>
    <x v="1232"/>
    <s v=""/>
    <x v="2714"/>
    <n v="2019"/>
    <n v="14909516"/>
    <x v="663"/>
    <x v="1229"/>
    <x v="1191"/>
    <n v="6040"/>
    <s v="Egtved"/>
    <n v="630"/>
    <n v="141"/>
    <x v="354"/>
    <m/>
    <s v="DC"/>
    <s v="Decentralt værk"/>
    <n v="353000"/>
    <n v="350030"/>
    <x v="57"/>
    <x v="2"/>
    <s v="fvv"/>
    <d v="2012-09-01T00:00:00"/>
    <m/>
    <n v="4"/>
    <n v="0"/>
    <n v="4"/>
    <x v="4349"/>
    <n v="2.5739999999999998"/>
    <n v="2.5739999999999998"/>
    <n v="0"/>
    <n v="0"/>
    <n v="1"/>
    <n v="0"/>
    <n v="0"/>
    <x v="0"/>
    <x v="0"/>
    <m/>
    <m/>
    <m/>
    <m/>
    <m/>
    <m/>
    <m/>
    <m/>
    <m/>
    <m/>
    <m/>
    <m/>
    <m/>
    <m/>
    <m/>
    <m/>
    <m/>
    <n v="2.8224"/>
    <s v="519537"/>
    <s v="6163184"/>
    <n v="0"/>
    <n v="0"/>
    <n v="2.8224"/>
  </r>
  <r>
    <n v="13"/>
    <x v="1233"/>
    <s v=""/>
    <x v="2715"/>
    <n v="2019"/>
    <n v="14909516"/>
    <x v="663"/>
    <x v="1230"/>
    <x v="1192"/>
    <n v="6040"/>
    <s v="Egtved"/>
    <n v="630"/>
    <n v="141"/>
    <x v="354"/>
    <m/>
    <s v="FJ"/>
    <s v="Fjernvarmeværk"/>
    <n v="353000"/>
    <n v="350030"/>
    <x v="1377"/>
    <x v="3"/>
    <s v="fvv"/>
    <d v="2016-04-01T00:00:00"/>
    <m/>
    <n v="7"/>
    <n v="0"/>
    <n v="7"/>
    <x v="4350"/>
    <n v="19.2348"/>
    <n v="19.2348"/>
    <n v="0"/>
    <n v="0"/>
    <n v="1"/>
    <n v="0"/>
    <n v="0"/>
    <x v="0"/>
    <x v="0"/>
    <m/>
    <m/>
    <m/>
    <m/>
    <m/>
    <m/>
    <m/>
    <m/>
    <m/>
    <m/>
    <m/>
    <m/>
    <m/>
    <m/>
    <m/>
    <n v="19.2348"/>
    <m/>
    <m/>
    <s v="520285,25"/>
    <s v="6163911,36"/>
    <n v="0"/>
    <n v="19.2348"/>
    <n v="0"/>
  </r>
  <r>
    <n v="14"/>
    <x v="1234"/>
    <s v=""/>
    <x v="2716"/>
    <n v="2019"/>
    <n v="20023317"/>
    <x v="664"/>
    <x v="1231"/>
    <x v="1193"/>
    <n v="9330"/>
    <s v="Dronninglund"/>
    <n v="810"/>
    <n v="283"/>
    <x v="355"/>
    <m/>
    <s v="DC"/>
    <s v="Decentralt værk"/>
    <n v="353000"/>
    <n v="350030"/>
    <x v="1378"/>
    <x v="1"/>
    <s v="kvt"/>
    <d v="1993-01-01T00:00:00"/>
    <m/>
    <n v="1.85"/>
    <n v="0.73"/>
    <n v="0.96"/>
    <x v="4351"/>
    <n v="1.3715999999999999"/>
    <n v="1.3715999999999999"/>
    <n v="0.88560000000000005"/>
    <n v="0.88560000000000005"/>
    <n v="0.27717073426237665"/>
    <n v="0.72282926573762341"/>
    <n v="0"/>
    <x v="0"/>
    <x v="0"/>
    <m/>
    <m/>
    <m/>
    <m/>
    <m/>
    <m/>
    <n v="2.4742872"/>
    <m/>
    <m/>
    <m/>
    <m/>
    <m/>
    <m/>
    <m/>
    <m/>
    <m/>
    <m/>
    <m/>
    <s v="577623,23"/>
    <s v="6345716,77"/>
    <n v="2.4742872"/>
    <n v="0"/>
    <n v="0"/>
  </r>
  <r>
    <n v="14"/>
    <x v="1234"/>
    <s v=""/>
    <x v="2717"/>
    <n v="2019"/>
    <n v="20023317"/>
    <x v="664"/>
    <x v="1231"/>
    <x v="1193"/>
    <n v="9330"/>
    <s v="Dronninglund"/>
    <n v="810"/>
    <n v="283"/>
    <x v="355"/>
    <m/>
    <s v="DC"/>
    <s v="Decentralt værk"/>
    <n v="353000"/>
    <n v="350030"/>
    <x v="1379"/>
    <x v="0"/>
    <s v="fvv"/>
    <d v="2012-01-01T00:00:00"/>
    <m/>
    <n v="3.36"/>
    <n v="0"/>
    <n v="2.91"/>
    <x v="4352"/>
    <n v="15.2928"/>
    <n v="15.2928"/>
    <n v="0"/>
    <n v="0"/>
    <n v="1"/>
    <n v="0"/>
    <n v="0"/>
    <x v="0"/>
    <x v="0"/>
    <m/>
    <m/>
    <m/>
    <m/>
    <m/>
    <m/>
    <n v="15.6975192"/>
    <m/>
    <m/>
    <m/>
    <m/>
    <m/>
    <m/>
    <m/>
    <m/>
    <m/>
    <m/>
    <m/>
    <s v="577623,23"/>
    <s v="6345716,77"/>
    <n v="15.6975192"/>
    <n v="0"/>
    <n v="0"/>
  </r>
  <r>
    <n v="14"/>
    <x v="1234"/>
    <s v=""/>
    <x v="2718"/>
    <n v="2019"/>
    <n v="20023317"/>
    <x v="664"/>
    <x v="1231"/>
    <x v="1193"/>
    <n v="9330"/>
    <s v="Dronninglund"/>
    <n v="810"/>
    <n v="283"/>
    <x v="355"/>
    <m/>
    <s v="DC"/>
    <s v="Decentralt værk"/>
    <n v="353000"/>
    <n v="350030"/>
    <x v="1380"/>
    <x v="3"/>
    <s v="fvv"/>
    <d v="2014-04-01T00:00:00"/>
    <m/>
    <n v="2.1"/>
    <n v="0"/>
    <n v="2.1"/>
    <x v="4353"/>
    <n v="4.9248000000000003"/>
    <n v="4.8204000000000002"/>
    <n v="0"/>
    <n v="0"/>
    <n v="1"/>
    <n v="0"/>
    <n v="0"/>
    <x v="0"/>
    <x v="0"/>
    <m/>
    <m/>
    <m/>
    <m/>
    <m/>
    <m/>
    <m/>
    <m/>
    <m/>
    <m/>
    <m/>
    <m/>
    <m/>
    <m/>
    <m/>
    <n v="4.9248000000000003"/>
    <m/>
    <m/>
    <s v="577623,23"/>
    <s v="6345716,77"/>
    <n v="0"/>
    <n v="4.9248000000000003"/>
    <n v="0"/>
  </r>
  <r>
    <n v="15"/>
    <x v="1235"/>
    <s v=""/>
    <x v="2719"/>
    <n v="2019"/>
    <n v="25387910"/>
    <x v="665"/>
    <x v="1232"/>
    <x v="1194"/>
    <n v="5620"/>
    <s v="Glamsbjerg"/>
    <n v="420"/>
    <n v="77"/>
    <x v="81"/>
    <m/>
    <s v="DC"/>
    <s v="Decentralt værk"/>
    <n v="353000"/>
    <n v="350030"/>
    <x v="54"/>
    <x v="1"/>
    <s v="kvt"/>
    <d v="1994-07-01T00:00:00"/>
    <m/>
    <n v="7.9"/>
    <n v="3.7"/>
    <n v="4.2"/>
    <x v="4354"/>
    <n v="1.78704"/>
    <n v="1.78704"/>
    <n v="1.4346000000000001"/>
    <n v="1.40652"/>
    <n v="0.23438355802173477"/>
    <n v="0.76561644197826517"/>
    <n v="0"/>
    <x v="0"/>
    <x v="0"/>
    <m/>
    <m/>
    <m/>
    <m/>
    <m/>
    <m/>
    <n v="3.8122127999999997"/>
    <m/>
    <m/>
    <m/>
    <m/>
    <m/>
    <m/>
    <m/>
    <m/>
    <m/>
    <m/>
    <m/>
    <s v="570172,34"/>
    <s v="6126158,97"/>
    <n v="3.8122127999999997"/>
    <n v="0"/>
    <n v="0"/>
  </r>
  <r>
    <n v="15"/>
    <x v="1235"/>
    <s v=""/>
    <x v="2720"/>
    <n v="2019"/>
    <n v="25387910"/>
    <x v="665"/>
    <x v="1232"/>
    <x v="1194"/>
    <n v="5620"/>
    <s v="Glamsbjerg"/>
    <n v="420"/>
    <n v="77"/>
    <x v="81"/>
    <m/>
    <s v="DC"/>
    <s v="Decentralt værk"/>
    <n v="353000"/>
    <n v="350030"/>
    <x v="13"/>
    <x v="0"/>
    <s v="fvv"/>
    <d v="1985-01-01T00:00:00"/>
    <m/>
    <n v="4.7"/>
    <n v="0"/>
    <n v="4.7"/>
    <x v="4355"/>
    <n v="4.0586399999999996"/>
    <n v="4.0586399999999996"/>
    <n v="0"/>
    <n v="0"/>
    <n v="1"/>
    <n v="0"/>
    <n v="0"/>
    <x v="0"/>
    <x v="0"/>
    <m/>
    <m/>
    <m/>
    <m/>
    <m/>
    <m/>
    <n v="4.0692168000000004"/>
    <m/>
    <m/>
    <m/>
    <m/>
    <m/>
    <m/>
    <m/>
    <m/>
    <m/>
    <m/>
    <m/>
    <s v="570172,34"/>
    <s v="6126158,97"/>
    <n v="4.0692168000000004"/>
    <n v="0"/>
    <n v="0"/>
  </r>
  <r>
    <n v="15"/>
    <x v="1235"/>
    <s v=""/>
    <x v="2721"/>
    <n v="2019"/>
    <n v="25387910"/>
    <x v="665"/>
    <x v="1232"/>
    <x v="1194"/>
    <n v="5620"/>
    <s v="Glamsbjerg"/>
    <n v="420"/>
    <n v="77"/>
    <x v="81"/>
    <m/>
    <s v="DC"/>
    <s v="Decentralt værk"/>
    <n v="353000"/>
    <n v="350030"/>
    <x v="16"/>
    <x v="0"/>
    <s v="fvv"/>
    <d v="1994-07-01T00:00:00"/>
    <m/>
    <n v="3.9"/>
    <n v="0"/>
    <n v="3.7"/>
    <x v="21"/>
    <n v="0"/>
    <n v="0"/>
    <n v="0"/>
    <n v="0"/>
    <n v="1"/>
    <n v="0"/>
    <n v="0"/>
    <x v="0"/>
    <x v="0"/>
    <m/>
    <m/>
    <m/>
    <m/>
    <m/>
    <m/>
    <m/>
    <m/>
    <m/>
    <m/>
    <m/>
    <m/>
    <m/>
    <m/>
    <m/>
    <m/>
    <m/>
    <m/>
    <s v="570172,34"/>
    <s v="6126158,97"/>
    <n v="0"/>
    <n v="0"/>
    <n v="0"/>
  </r>
  <r>
    <n v="15"/>
    <x v="197"/>
    <s v=""/>
    <x v="443"/>
    <n v="2019"/>
    <n v="25387910"/>
    <x v="665"/>
    <x v="195"/>
    <x v="197"/>
    <n v="5683"/>
    <s v="Haarby"/>
    <n v="420"/>
    <n v="77"/>
    <x v="81"/>
    <m/>
    <s v="DC"/>
    <s v="Decentralt værk"/>
    <n v="353000"/>
    <n v="350030"/>
    <x v="266"/>
    <x v="0"/>
    <s v="fvv"/>
    <d v="1985-01-01T00:00:00"/>
    <m/>
    <n v="5.81"/>
    <n v="0"/>
    <n v="5.81"/>
    <x v="2493"/>
    <n v="2.0879999999999999E-2"/>
    <n v="2.0879999999999999E-2"/>
    <n v="0"/>
    <n v="0"/>
    <n v="1"/>
    <n v="0"/>
    <n v="0"/>
    <x v="0"/>
    <x v="0"/>
    <m/>
    <m/>
    <m/>
    <m/>
    <m/>
    <m/>
    <n v="2.0591999999999999E-2"/>
    <m/>
    <m/>
    <m/>
    <m/>
    <m/>
    <m/>
    <n v="0"/>
    <m/>
    <m/>
    <m/>
    <m/>
    <s v="571421,43"/>
    <s v="6120305,86"/>
    <n v="2.0591999999999999E-2"/>
    <n v="0"/>
    <n v="0"/>
  </r>
  <r>
    <n v="15"/>
    <x v="197"/>
    <s v=""/>
    <x v="444"/>
    <n v="2019"/>
    <n v="25387910"/>
    <x v="665"/>
    <x v="195"/>
    <x v="197"/>
    <n v="5683"/>
    <s v="Haarby"/>
    <n v="420"/>
    <n v="77"/>
    <x v="81"/>
    <m/>
    <s v="DC"/>
    <s v="Decentralt værk"/>
    <n v="353000"/>
    <n v="350030"/>
    <x v="267"/>
    <x v="0"/>
    <s v="fvv"/>
    <d v="1988-10-01T00:00:00"/>
    <m/>
    <n v="3.8"/>
    <n v="0"/>
    <n v="3.66"/>
    <x v="4356"/>
    <n v="4.96854"/>
    <n v="4.96854"/>
    <n v="0"/>
    <n v="0"/>
    <n v="1"/>
    <n v="0"/>
    <n v="0"/>
    <x v="0"/>
    <x v="0"/>
    <m/>
    <m/>
    <m/>
    <m/>
    <m/>
    <m/>
    <n v="4.9014899999999999"/>
    <m/>
    <m/>
    <m/>
    <m/>
    <m/>
    <m/>
    <m/>
    <m/>
    <m/>
    <m/>
    <m/>
    <s v="571421,43"/>
    <s v="6120305,86"/>
    <n v="4.9014899999999999"/>
    <n v="0"/>
    <n v="0"/>
  </r>
  <r>
    <n v="15"/>
    <x v="197"/>
    <s v=""/>
    <x v="445"/>
    <n v="2019"/>
    <n v="25387910"/>
    <x v="665"/>
    <x v="195"/>
    <x v="197"/>
    <n v="5683"/>
    <s v="Haarby"/>
    <n v="420"/>
    <n v="77"/>
    <x v="81"/>
    <m/>
    <s v="DC"/>
    <s v="Decentralt værk"/>
    <n v="353000"/>
    <n v="350030"/>
    <x v="268"/>
    <x v="1"/>
    <s v="kvt"/>
    <d v="2002-12-01T00:00:00"/>
    <m/>
    <n v="4.09"/>
    <n v="1.63"/>
    <n v="2.2999999999999998"/>
    <x v="4357"/>
    <n v="1.0076400000000001"/>
    <n v="1.0076400000000001"/>
    <n v="0.80423999999999995"/>
    <n v="0.80423999999999995"/>
    <n v="0.24430138009768565"/>
    <n v="0.75569861990231435"/>
    <n v="0"/>
    <x v="0"/>
    <x v="0"/>
    <m/>
    <m/>
    <m/>
    <m/>
    <m/>
    <m/>
    <n v="2.0622887999999997"/>
    <m/>
    <m/>
    <m/>
    <m/>
    <m/>
    <m/>
    <m/>
    <m/>
    <m/>
    <m/>
    <m/>
    <s v="571421,43"/>
    <s v="6120305,86"/>
    <n v="2.0622887999999997"/>
    <n v="0"/>
    <n v="0"/>
  </r>
  <r>
    <n v="15"/>
    <x v="197"/>
    <s v=""/>
    <x v="446"/>
    <n v="2019"/>
    <n v="25387910"/>
    <x v="665"/>
    <x v="195"/>
    <x v="197"/>
    <n v="5683"/>
    <s v="Haarby"/>
    <n v="420"/>
    <n v="77"/>
    <x v="81"/>
    <m/>
    <s v="DC"/>
    <s v="Decentralt værk"/>
    <n v="353000"/>
    <n v="350030"/>
    <x v="269"/>
    <x v="1"/>
    <s v="kvt"/>
    <d v="2002-12-01T00:00:00"/>
    <m/>
    <n v="4.09"/>
    <n v="1.63"/>
    <n v="2.2999999999999998"/>
    <x v="4358"/>
    <n v="0.92952000000000001"/>
    <n v="0.92952000000000001"/>
    <n v="0.74195999999999995"/>
    <n v="0.74195999999999995"/>
    <n v="0.24428873376690957"/>
    <n v="0.75571126623309048"/>
    <n v="0"/>
    <x v="0"/>
    <x v="0"/>
    <m/>
    <m/>
    <m/>
    <m/>
    <m/>
    <m/>
    <n v="1.9025027999999999"/>
    <m/>
    <m/>
    <m/>
    <m/>
    <m/>
    <m/>
    <m/>
    <m/>
    <m/>
    <m/>
    <m/>
    <s v="571421,43"/>
    <s v="6120305,86"/>
    <n v="1.9025027999999999"/>
    <n v="0"/>
    <n v="0"/>
  </r>
  <r>
    <n v="15"/>
    <x v="1236"/>
    <s v=""/>
    <x v="2722"/>
    <n v="2019"/>
    <n v="25387910"/>
    <x v="665"/>
    <x v="1233"/>
    <x v="1195"/>
    <n v="5620"/>
    <s v="Glamsbjerg"/>
    <n v="420"/>
    <n v="77"/>
    <x v="81"/>
    <m/>
    <s v="FJ"/>
    <s v="Fjernvarmeværk"/>
    <n v="353000"/>
    <n v="350030"/>
    <x v="3"/>
    <x v="0"/>
    <s v="fvv"/>
    <d v="2007-10-22T00:00:00"/>
    <m/>
    <n v="2"/>
    <n v="0"/>
    <n v="2"/>
    <x v="4359"/>
    <n v="41.896079999999998"/>
    <n v="41.896079999999998"/>
    <n v="0"/>
    <n v="0"/>
    <n v="1"/>
    <n v="0"/>
    <n v="0"/>
    <x v="0"/>
    <x v="0"/>
    <m/>
    <m/>
    <m/>
    <m/>
    <m/>
    <m/>
    <m/>
    <m/>
    <m/>
    <m/>
    <n v="38.355588000000004"/>
    <m/>
    <m/>
    <m/>
    <m/>
    <m/>
    <m/>
    <m/>
    <s v="570015"/>
    <s v="6125959"/>
    <n v="0"/>
    <n v="38.355588000000004"/>
    <n v="0"/>
  </r>
  <r>
    <n v="15"/>
    <x v="1187"/>
    <s v=""/>
    <x v="2636"/>
    <n v="2019"/>
    <n v="25387910"/>
    <x v="665"/>
    <x v="1184"/>
    <x v="1150"/>
    <n v="5620"/>
    <s v="Glamsbjerg"/>
    <n v="420"/>
    <n v="77"/>
    <x v="81"/>
    <m/>
    <s v="FJ"/>
    <s v="Fjernvarmeværk"/>
    <n v="353000"/>
    <n v="350030"/>
    <x v="3"/>
    <x v="0"/>
    <s v="fvv"/>
    <d v="2016-01-02T00:00:00"/>
    <m/>
    <n v="5.8"/>
    <n v="0"/>
    <n v="5.8"/>
    <x v="4360"/>
    <n v="147.82140000000001"/>
    <n v="147.3372"/>
    <n v="0"/>
    <n v="0"/>
    <n v="1"/>
    <n v="0"/>
    <n v="0"/>
    <x v="0"/>
    <x v="0"/>
    <m/>
    <m/>
    <m/>
    <m/>
    <m/>
    <m/>
    <m/>
    <m/>
    <m/>
    <m/>
    <n v="153.21923999999999"/>
    <m/>
    <m/>
    <m/>
    <m/>
    <m/>
    <m/>
    <m/>
    <s v="571269,06"/>
    <s v="6124966,91"/>
    <n v="0"/>
    <n v="153.21923999999999"/>
    <n v="0"/>
  </r>
  <r>
    <n v="16"/>
    <x v="1237"/>
    <s v=""/>
    <x v="2723"/>
    <n v="2019"/>
    <n v="25161513"/>
    <x v="666"/>
    <x v="1234"/>
    <x v="1196"/>
    <n v="7430"/>
    <s v="Ikast"/>
    <n v="756"/>
    <n v="163"/>
    <x v="58"/>
    <n v="1"/>
    <s v="FJ"/>
    <s v="Fjernvarmeværk"/>
    <n v="351100"/>
    <n v="350010"/>
    <x v="13"/>
    <x v="0"/>
    <s v="fvv"/>
    <d v="2005-05-01T00:00:00"/>
    <m/>
    <n v="12"/>
    <n v="0"/>
    <n v="12"/>
    <x v="4361"/>
    <n v="18.198720000000002"/>
    <n v="18.198720000000002"/>
    <n v="0"/>
    <n v="0"/>
    <n v="1"/>
    <n v="0"/>
    <n v="0"/>
    <x v="0"/>
    <x v="0"/>
    <m/>
    <m/>
    <m/>
    <m/>
    <m/>
    <m/>
    <n v="17.376836399999998"/>
    <m/>
    <m/>
    <m/>
    <m/>
    <m/>
    <m/>
    <m/>
    <m/>
    <m/>
    <m/>
    <m/>
    <s v="508414,57"/>
    <s v="6221211,22"/>
    <n v="17.376836399999998"/>
    <n v="0"/>
    <n v="0"/>
  </r>
  <r>
    <n v="16"/>
    <x v="1237"/>
    <s v=""/>
    <x v="2724"/>
    <n v="2019"/>
    <n v="25161513"/>
    <x v="666"/>
    <x v="1234"/>
    <x v="1196"/>
    <n v="7430"/>
    <s v="Ikast"/>
    <n v="756"/>
    <n v="163"/>
    <x v="58"/>
    <n v="1"/>
    <s v="FJ"/>
    <s v="Fjernvarmeværk"/>
    <n v="351100"/>
    <n v="350010"/>
    <x v="16"/>
    <x v="0"/>
    <s v="fvv"/>
    <d v="2005-05-01T00:00:00"/>
    <m/>
    <n v="12"/>
    <n v="0"/>
    <n v="12"/>
    <x v="4362"/>
    <n v="32.29956"/>
    <n v="32.29956"/>
    <n v="0"/>
    <n v="0"/>
    <n v="1"/>
    <n v="0"/>
    <n v="0"/>
    <x v="0"/>
    <x v="0"/>
    <m/>
    <m/>
    <m/>
    <m/>
    <m/>
    <m/>
    <n v="30.840836400000001"/>
    <m/>
    <m/>
    <m/>
    <m/>
    <m/>
    <m/>
    <m/>
    <m/>
    <m/>
    <m/>
    <m/>
    <s v="508414,57"/>
    <s v="6221211,22"/>
    <n v="30.840836400000001"/>
    <n v="0"/>
    <n v="0"/>
  </r>
  <r>
    <n v="16"/>
    <x v="1237"/>
    <s v=""/>
    <x v="2725"/>
    <n v="2019"/>
    <n v="25161513"/>
    <x v="666"/>
    <x v="1234"/>
    <x v="1196"/>
    <n v="7430"/>
    <s v="Ikast"/>
    <n v="756"/>
    <n v="163"/>
    <x v="58"/>
    <n v="1"/>
    <s v="FJ"/>
    <s v="Fjernvarmeværk"/>
    <n v="351100"/>
    <n v="350010"/>
    <x v="76"/>
    <x v="0"/>
    <s v="fvv"/>
    <d v="1997-12-01T00:00:00"/>
    <m/>
    <n v="13"/>
    <n v="0"/>
    <n v="13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08414,57"/>
    <s v="6221211,22"/>
    <n v="0"/>
    <n v="0"/>
    <n v="0"/>
  </r>
  <r>
    <n v="16"/>
    <x v="1237"/>
    <s v=""/>
    <x v="2726"/>
    <n v="2019"/>
    <n v="25161513"/>
    <x v="666"/>
    <x v="1234"/>
    <x v="1196"/>
    <n v="7430"/>
    <s v="Ikast"/>
    <n v="756"/>
    <n v="163"/>
    <x v="58"/>
    <n v="1"/>
    <s v="FJ"/>
    <s v="Fjernvarmeværk"/>
    <n v="351100"/>
    <n v="350010"/>
    <x v="4"/>
    <x v="0"/>
    <s v="fvv"/>
    <d v="1997-12-01T00:00:00"/>
    <m/>
    <n v="11"/>
    <n v="0"/>
    <n v="11"/>
    <x v="4363"/>
    <n v="47.005560000000003"/>
    <n v="47.005560000000003"/>
    <n v="0"/>
    <n v="0"/>
    <n v="1"/>
    <n v="0"/>
    <n v="0"/>
    <x v="0"/>
    <x v="0"/>
    <m/>
    <m/>
    <m/>
    <m/>
    <m/>
    <m/>
    <n v="44.747406000000005"/>
    <m/>
    <m/>
    <m/>
    <m/>
    <m/>
    <m/>
    <m/>
    <m/>
    <m/>
    <m/>
    <m/>
    <s v="508414,57"/>
    <s v="6221211,22"/>
    <n v="44.747406000000005"/>
    <n v="0"/>
    <n v="0"/>
  </r>
  <r>
    <n v="16"/>
    <x v="1238"/>
    <s v=""/>
    <x v="2727"/>
    <n v="2019"/>
    <n v="25161513"/>
    <x v="666"/>
    <x v="1235"/>
    <x v="1197"/>
    <n v="7430"/>
    <s v="Ikast"/>
    <n v="756"/>
    <n v="163"/>
    <x v="58"/>
    <m/>
    <s v="DC"/>
    <s v="Decentralt værk"/>
    <n v="353000"/>
    <n v="350030"/>
    <x v="1381"/>
    <x v="0"/>
    <s v="fvv"/>
    <d v="1977-06-01T00:00:00"/>
    <m/>
    <n v="2.44"/>
    <n v="0"/>
    <n v="2.3199999999999998"/>
    <x v="4364"/>
    <n v="5.51952"/>
    <n v="5.51952"/>
    <n v="0"/>
    <n v="0"/>
    <n v="1"/>
    <n v="0"/>
    <n v="0"/>
    <x v="0"/>
    <x v="0"/>
    <m/>
    <m/>
    <m/>
    <m/>
    <m/>
    <m/>
    <n v="5.4912923999999999"/>
    <m/>
    <m/>
    <m/>
    <m/>
    <m/>
    <m/>
    <m/>
    <m/>
    <m/>
    <m/>
    <m/>
    <s v="512766,92"/>
    <s v="6216745,51"/>
    <n v="5.4912923999999999"/>
    <n v="0"/>
    <n v="0"/>
  </r>
  <r>
    <n v="16"/>
    <x v="1238"/>
    <s v=""/>
    <x v="2728"/>
    <n v="2019"/>
    <n v="25161513"/>
    <x v="666"/>
    <x v="1235"/>
    <x v="1197"/>
    <n v="7430"/>
    <s v="Ikast"/>
    <n v="756"/>
    <n v="163"/>
    <x v="58"/>
    <m/>
    <s v="DC"/>
    <s v="Decentralt værk"/>
    <n v="353000"/>
    <n v="350030"/>
    <x v="1382"/>
    <x v="1"/>
    <s v="kvt"/>
    <d v="2006-08-15T00:00:00"/>
    <m/>
    <n v="3.33"/>
    <n v="1.42"/>
    <n v="1.72"/>
    <x v="4365"/>
    <n v="10.638"/>
    <n v="10.638"/>
    <n v="8.7213600000000007"/>
    <n v="8.7213600000000007"/>
    <n v="0.25023414463956967"/>
    <n v="0.74976585536043028"/>
    <n v="0"/>
    <x v="0"/>
    <x v="0"/>
    <m/>
    <m/>
    <m/>
    <m/>
    <m/>
    <m/>
    <n v="21.256091999999999"/>
    <m/>
    <m/>
    <m/>
    <m/>
    <m/>
    <m/>
    <m/>
    <m/>
    <m/>
    <m/>
    <m/>
    <s v="512766,92"/>
    <s v="6216745,51"/>
    <n v="21.256091999999999"/>
    <n v="0"/>
    <n v="0"/>
  </r>
  <r>
    <n v="16"/>
    <x v="1238"/>
    <s v=""/>
    <x v="2729"/>
    <n v="2019"/>
    <n v="25161513"/>
    <x v="666"/>
    <x v="1235"/>
    <x v="1197"/>
    <n v="7430"/>
    <s v="Ikast"/>
    <n v="756"/>
    <n v="163"/>
    <x v="58"/>
    <m/>
    <s v="DC"/>
    <s v="Decentralt værk"/>
    <n v="353000"/>
    <n v="350030"/>
    <x v="1383"/>
    <x v="3"/>
    <s v="fvv"/>
    <d v="2014-08-13T00:00:00"/>
    <m/>
    <n v="2.1"/>
    <n v="0"/>
    <n v="2.1"/>
    <x v="4366"/>
    <n v="4.0608000000000004"/>
    <n v="4.0355999999999996"/>
    <n v="0"/>
    <n v="0"/>
    <n v="1"/>
    <n v="0"/>
    <n v="0"/>
    <x v="0"/>
    <x v="0"/>
    <m/>
    <m/>
    <m/>
    <m/>
    <m/>
    <m/>
    <m/>
    <m/>
    <m/>
    <m/>
    <m/>
    <m/>
    <m/>
    <m/>
    <m/>
    <n v="4.0609999999999999"/>
    <m/>
    <m/>
    <s v="512766,92"/>
    <s v="6216745,51"/>
    <n v="0"/>
    <n v="4.0609999999999999"/>
    <n v="0"/>
  </r>
  <r>
    <n v="16"/>
    <x v="1239"/>
    <s v=""/>
    <x v="2730"/>
    <n v="2019"/>
    <n v="25161513"/>
    <x v="666"/>
    <x v="1236"/>
    <x v="1198"/>
    <n v="7441"/>
    <s v="Bording"/>
    <n v="756"/>
    <n v="163"/>
    <x v="58"/>
    <m/>
    <s v="DC"/>
    <s v="Decentralt værk"/>
    <n v="353000"/>
    <n v="350030"/>
    <x v="1384"/>
    <x v="1"/>
    <s v="kvt"/>
    <d v="1996-12-01T00:00:00"/>
    <m/>
    <n v="2.69"/>
    <n v="1.04"/>
    <n v="1.5"/>
    <x v="4367"/>
    <n v="10.7424"/>
    <n v="10.7424"/>
    <n v="7.0750799999999998"/>
    <n v="6.9588000000000001"/>
    <n v="0.27765831315875222"/>
    <n v="0.72234168684124778"/>
    <n v="0"/>
    <x v="0"/>
    <x v="0"/>
    <m/>
    <m/>
    <m/>
    <m/>
    <m/>
    <m/>
    <n v="19.344639599999997"/>
    <m/>
    <m/>
    <m/>
    <m/>
    <m/>
    <m/>
    <m/>
    <m/>
    <m/>
    <m/>
    <m/>
    <s v="517304,44"/>
    <s v="6222206,79"/>
    <n v="19.344639599999997"/>
    <n v="0"/>
    <n v="0"/>
  </r>
  <r>
    <n v="16"/>
    <x v="1239"/>
    <s v=""/>
    <x v="2731"/>
    <n v="2019"/>
    <n v="25161513"/>
    <x v="666"/>
    <x v="1236"/>
    <x v="1198"/>
    <n v="7441"/>
    <s v="Bording"/>
    <n v="756"/>
    <n v="163"/>
    <x v="58"/>
    <m/>
    <s v="DC"/>
    <s v="Decentralt værk"/>
    <n v="353000"/>
    <n v="350030"/>
    <x v="1385"/>
    <x v="1"/>
    <s v="kvt"/>
    <d v="1996-12-01T00:00:00"/>
    <m/>
    <n v="2.69"/>
    <n v="1.04"/>
    <n v="1.5"/>
    <x v="4368"/>
    <n v="11.4192"/>
    <n v="11.4192"/>
    <n v="7.4718"/>
    <n v="7.3475999999999999"/>
    <n v="0.27948062420393838"/>
    <n v="0.72051937579606162"/>
    <n v="0"/>
    <x v="0"/>
    <x v="0"/>
    <m/>
    <m/>
    <m/>
    <m/>
    <m/>
    <m/>
    <n v="20.429323199999999"/>
    <m/>
    <m/>
    <m/>
    <m/>
    <m/>
    <m/>
    <m/>
    <m/>
    <m/>
    <m/>
    <m/>
    <s v="517304,44"/>
    <s v="6222206,79"/>
    <n v="20.429323199999999"/>
    <n v="0"/>
    <n v="0"/>
  </r>
  <r>
    <n v="16"/>
    <x v="1239"/>
    <s v=""/>
    <x v="2732"/>
    <n v="2019"/>
    <n v="25161513"/>
    <x v="666"/>
    <x v="1236"/>
    <x v="1198"/>
    <n v="7441"/>
    <s v="Bording"/>
    <n v="756"/>
    <n v="163"/>
    <x v="58"/>
    <m/>
    <s v="DC"/>
    <s v="Decentralt værk"/>
    <n v="353000"/>
    <n v="350030"/>
    <x v="1386"/>
    <x v="1"/>
    <s v="kvt"/>
    <d v="1996-12-01T00:00:00"/>
    <m/>
    <n v="2.69"/>
    <n v="1.04"/>
    <n v="1.5"/>
    <x v="4369"/>
    <n v="11.0052"/>
    <n v="11.0052"/>
    <n v="7.0902000000000003"/>
    <n v="6.9732000000000003"/>
    <n v="0.28383731711434107"/>
    <n v="0.71616268288565887"/>
    <n v="0"/>
    <x v="0"/>
    <x v="0"/>
    <m/>
    <m/>
    <m/>
    <m/>
    <m/>
    <m/>
    <n v="19.386457200000002"/>
    <m/>
    <m/>
    <m/>
    <m/>
    <m/>
    <m/>
    <m/>
    <m/>
    <m/>
    <m/>
    <m/>
    <s v="517304,44"/>
    <s v="6222206,79"/>
    <n v="19.386457200000002"/>
    <n v="0"/>
    <n v="0"/>
  </r>
  <r>
    <n v="16"/>
    <x v="1239"/>
    <s v=""/>
    <x v="2733"/>
    <n v="2019"/>
    <n v="25161513"/>
    <x v="666"/>
    <x v="1236"/>
    <x v="1198"/>
    <n v="7441"/>
    <s v="Bording"/>
    <n v="756"/>
    <n v="163"/>
    <x v="58"/>
    <m/>
    <s v="DC"/>
    <s v="Decentralt værk"/>
    <n v="353000"/>
    <n v="350030"/>
    <x v="1387"/>
    <x v="1"/>
    <s v="kvt"/>
    <d v="1996-12-01T00:00:00"/>
    <m/>
    <n v="2.69"/>
    <n v="1.04"/>
    <n v="1.5"/>
    <x v="4370"/>
    <n v="12.3264"/>
    <n v="12.3264"/>
    <n v="7.6356000000000002"/>
    <n v="7.5110400000000004"/>
    <n v="0.29509782527381873"/>
    <n v="0.70490217472618122"/>
    <n v="0"/>
    <x v="0"/>
    <x v="0"/>
    <m/>
    <m/>
    <m/>
    <m/>
    <m/>
    <m/>
    <n v="20.885277600000002"/>
    <m/>
    <m/>
    <m/>
    <m/>
    <m/>
    <m/>
    <m/>
    <m/>
    <m/>
    <m/>
    <m/>
    <s v="517304,44"/>
    <s v="6222206,79"/>
    <n v="20.885277600000002"/>
    <n v="0"/>
    <n v="0"/>
  </r>
  <r>
    <n v="16"/>
    <x v="1239"/>
    <s v=""/>
    <x v="2734"/>
    <n v="2019"/>
    <n v="25161513"/>
    <x v="666"/>
    <x v="1236"/>
    <x v="1198"/>
    <n v="7441"/>
    <s v="Bording"/>
    <n v="756"/>
    <n v="163"/>
    <x v="58"/>
    <m/>
    <s v="DC"/>
    <s v="Decentralt værk"/>
    <n v="353000"/>
    <n v="350030"/>
    <x v="1388"/>
    <x v="0"/>
    <s v="fvv"/>
    <d v="1989-01-01T00:00:00"/>
    <m/>
    <n v="5"/>
    <n v="0"/>
    <n v="5"/>
    <x v="4371"/>
    <n v="34.002000000000002"/>
    <n v="34.002000000000002"/>
    <n v="0"/>
    <n v="0"/>
    <n v="1"/>
    <n v="0"/>
    <n v="0"/>
    <x v="0"/>
    <x v="0"/>
    <m/>
    <m/>
    <m/>
    <m/>
    <m/>
    <m/>
    <n v="32.833785600000006"/>
    <m/>
    <m/>
    <m/>
    <m/>
    <m/>
    <m/>
    <m/>
    <m/>
    <m/>
    <m/>
    <m/>
    <s v="517304,44"/>
    <s v="6222206,79"/>
    <n v="32.833785600000006"/>
    <n v="0"/>
    <n v="0"/>
  </r>
  <r>
    <n v="16"/>
    <x v="1239"/>
    <s v=""/>
    <x v="2735"/>
    <n v="2019"/>
    <n v="25161513"/>
    <x v="666"/>
    <x v="1236"/>
    <x v="1198"/>
    <n v="7441"/>
    <s v="Bording"/>
    <n v="756"/>
    <n v="163"/>
    <x v="58"/>
    <m/>
    <s v="DC"/>
    <s v="Decentralt værk"/>
    <n v="353000"/>
    <n v="350030"/>
    <x v="1388"/>
    <x v="0"/>
    <s v="fvv"/>
    <d v="1981-01-01T00:00:00"/>
    <m/>
    <n v="4.5"/>
    <n v="0"/>
    <n v="4.5"/>
    <x v="4372"/>
    <n v="6.0948000000000002"/>
    <n v="6.0948000000000002"/>
    <n v="0"/>
    <n v="0"/>
    <n v="1"/>
    <n v="0"/>
    <n v="0"/>
    <x v="0"/>
    <x v="0"/>
    <m/>
    <m/>
    <m/>
    <m/>
    <m/>
    <m/>
    <n v="5.8853916000000002"/>
    <m/>
    <m/>
    <m/>
    <m/>
    <m/>
    <m/>
    <m/>
    <m/>
    <m/>
    <m/>
    <m/>
    <s v="517304,44"/>
    <s v="6222206,79"/>
    <n v="5.8853916000000002"/>
    <n v="0"/>
    <n v="0"/>
  </r>
  <r>
    <n v="16"/>
    <x v="1240"/>
    <s v=""/>
    <x v="2736"/>
    <n v="2019"/>
    <n v="25161513"/>
    <x v="666"/>
    <x v="1237"/>
    <x v="1199"/>
    <n v="7442"/>
    <s v="Engesvang"/>
    <n v="756"/>
    <n v="174"/>
    <x v="356"/>
    <m/>
    <s v="DC"/>
    <s v="Decentralt værk"/>
    <n v="353000"/>
    <n v="350030"/>
    <x v="59"/>
    <x v="0"/>
    <s v="fvv"/>
    <d v="1981-07-01T00:00:00"/>
    <m/>
    <n v="8.1199999999999992"/>
    <n v="0"/>
    <n v="7.66"/>
    <x v="4373"/>
    <n v="6.8166000000000002"/>
    <n v="6.8166000000000002"/>
    <n v="0"/>
    <n v="0"/>
    <n v="1"/>
    <n v="0"/>
    <n v="0"/>
    <x v="0"/>
    <x v="0"/>
    <m/>
    <m/>
    <m/>
    <m/>
    <m/>
    <m/>
    <n v="6.4692936000000003"/>
    <m/>
    <m/>
    <m/>
    <m/>
    <m/>
    <m/>
    <m/>
    <m/>
    <m/>
    <m/>
    <m/>
    <s v="521825,51"/>
    <s v="6225024,48"/>
    <n v="6.4692936000000003"/>
    <n v="0"/>
    <n v="0"/>
  </r>
  <r>
    <n v="16"/>
    <x v="1240"/>
    <s v=""/>
    <x v="2737"/>
    <n v="2019"/>
    <n v="25161513"/>
    <x v="666"/>
    <x v="1237"/>
    <x v="1199"/>
    <n v="7442"/>
    <s v="Engesvang"/>
    <n v="756"/>
    <n v="174"/>
    <x v="356"/>
    <m/>
    <s v="DC"/>
    <s v="Decentralt værk"/>
    <n v="353000"/>
    <n v="350030"/>
    <x v="229"/>
    <x v="1"/>
    <s v="kvt"/>
    <d v="1995-01-01T00:00:00"/>
    <m/>
    <n v="7.37"/>
    <n v="3.06"/>
    <n v="3.57"/>
    <x v="4374"/>
    <n v="10.53792"/>
    <n v="10.53792"/>
    <n v="8.7479999999999993"/>
    <n v="8.7479999999999993"/>
    <n v="0.24413185321864228"/>
    <n v="0.75586814678135772"/>
    <n v="0"/>
    <x v="0"/>
    <x v="0"/>
    <m/>
    <m/>
    <m/>
    <m/>
    <m/>
    <m/>
    <n v="21.5824356"/>
    <m/>
    <m/>
    <m/>
    <m/>
    <m/>
    <m/>
    <m/>
    <m/>
    <m/>
    <m/>
    <m/>
    <s v="521825,51"/>
    <s v="6225024,48"/>
    <n v="21.5824356"/>
    <n v="0"/>
    <n v="0"/>
  </r>
  <r>
    <n v="16"/>
    <x v="1241"/>
    <s v=""/>
    <x v="2738"/>
    <n v="2019"/>
    <n v="25161513"/>
    <x v="666"/>
    <x v="1238"/>
    <x v="1200"/>
    <n v="7442"/>
    <s v="Engesvang"/>
    <n v="756"/>
    <n v="174"/>
    <x v="356"/>
    <m/>
    <s v="FJ"/>
    <s v="Fjernvarmeværk"/>
    <n v="353000"/>
    <n v="350030"/>
    <x v="3"/>
    <x v="0"/>
    <s v="fvv"/>
    <d v="2015-12-01T00:00:00"/>
    <m/>
    <n v="2.2349999999999999"/>
    <n v="0"/>
    <n v="2"/>
    <x v="4375"/>
    <n v="43.869599999999998"/>
    <n v="43.869599999999998"/>
    <n v="0"/>
    <n v="0"/>
    <n v="1"/>
    <n v="0"/>
    <n v="0"/>
    <x v="0"/>
    <x v="0"/>
    <m/>
    <m/>
    <m/>
    <m/>
    <m/>
    <m/>
    <m/>
    <m/>
    <m/>
    <m/>
    <m/>
    <n v="47.774999999999999"/>
    <m/>
    <m/>
    <m/>
    <m/>
    <m/>
    <m/>
    <s v="521861,31"/>
    <s v="6224149,86"/>
    <n v="0"/>
    <n v="47.774999999999999"/>
    <n v="0"/>
  </r>
  <r>
    <n v="18"/>
    <x v="1242"/>
    <s v=""/>
    <x v="2739"/>
    <n v="2019"/>
    <n v="22831615"/>
    <x v="667"/>
    <x v="1239"/>
    <x v="1201"/>
    <n v="8541"/>
    <s v="Skødstrup"/>
    <n v="751"/>
    <n v="206"/>
    <x v="69"/>
    <m/>
    <s v="FJ"/>
    <s v="Fjernvarmeværk"/>
    <n v="353000"/>
    <n v="350030"/>
    <x v="1389"/>
    <x v="0"/>
    <s v="fvv"/>
    <d v="1969-01-01T00:00:00"/>
    <m/>
    <n v="12"/>
    <n v="0"/>
    <n v="11.5"/>
    <x v="21"/>
    <n v="0"/>
    <n v="0"/>
    <n v="0"/>
    <n v="0"/>
    <n v="1"/>
    <n v="0"/>
    <n v="0"/>
    <x v="0"/>
    <x v="0"/>
    <m/>
    <m/>
    <m/>
    <m/>
    <m/>
    <m/>
    <m/>
    <m/>
    <m/>
    <m/>
    <m/>
    <m/>
    <m/>
    <m/>
    <m/>
    <m/>
    <m/>
    <m/>
    <s v="581109,69"/>
    <s v="6237618"/>
    <n v="0"/>
    <n v="0"/>
    <n v="0"/>
  </r>
  <r>
    <n v="18"/>
    <x v="1243"/>
    <s v=""/>
    <x v="2740"/>
    <n v="2019"/>
    <n v="22831615"/>
    <x v="667"/>
    <x v="1240"/>
    <x v="1202"/>
    <n v="8541"/>
    <s v="Skødstrup"/>
    <n v="751"/>
    <n v="206"/>
    <x v="69"/>
    <m/>
    <s v="FJ"/>
    <s v="Fjernvarmeværk"/>
    <n v="353000"/>
    <n v="350030"/>
    <x v="1390"/>
    <x v="0"/>
    <s v="fvv"/>
    <d v="1968-01-01T00:00:00"/>
    <m/>
    <n v="10"/>
    <n v="0"/>
    <n v="10"/>
    <x v="21"/>
    <n v="0"/>
    <n v="0"/>
    <n v="0"/>
    <n v="0"/>
    <n v="1"/>
    <n v="0"/>
    <n v="0"/>
    <x v="0"/>
    <x v="0"/>
    <m/>
    <m/>
    <m/>
    <m/>
    <m/>
    <m/>
    <m/>
    <m/>
    <m/>
    <m/>
    <m/>
    <m/>
    <m/>
    <m/>
    <m/>
    <m/>
    <m/>
    <m/>
    <s v="580682,75"/>
    <s v="6236015"/>
    <n v="0"/>
    <n v="0"/>
    <n v="0"/>
  </r>
  <r>
    <n v="20"/>
    <x v="1244"/>
    <s v=""/>
    <x v="2741"/>
    <n v="2019"/>
    <n v="46917928"/>
    <x v="668"/>
    <x v="1241"/>
    <x v="1203"/>
    <n v="4500"/>
    <s v="Nykøbing Sj"/>
    <n v="306"/>
    <n v="33"/>
    <x v="357"/>
    <n v="1"/>
    <s v="DC"/>
    <s v="Decentralt værk"/>
    <n v="353000"/>
    <n v="350030"/>
    <x v="14"/>
    <x v="1"/>
    <s v="kvt"/>
    <d v="1992-09-21T00:00:00"/>
    <m/>
    <n v="3"/>
    <n v="1"/>
    <n v="1.7"/>
    <x v="4376"/>
    <n v="2.4674399999999999"/>
    <n v="2.4674399999999999"/>
    <n v="1.6018559999999999"/>
    <n v="1.505736"/>
    <n v="0.27210564591028075"/>
    <n v="0.72789435408971925"/>
    <n v="0"/>
    <x v="0"/>
    <x v="0"/>
    <m/>
    <m/>
    <m/>
    <m/>
    <m/>
    <m/>
    <n v="4.5339742800000007"/>
    <m/>
    <m/>
    <m/>
    <m/>
    <m/>
    <m/>
    <m/>
    <m/>
    <m/>
    <m/>
    <m/>
    <s v="666799,55"/>
    <s v="6200912,52"/>
    <n v="4.5339742800000007"/>
    <n v="0"/>
    <n v="0"/>
  </r>
  <r>
    <n v="20"/>
    <x v="1244"/>
    <s v=""/>
    <x v="2742"/>
    <n v="2019"/>
    <n v="46917928"/>
    <x v="668"/>
    <x v="1241"/>
    <x v="1203"/>
    <n v="4500"/>
    <s v="Nykøbing Sj"/>
    <n v="306"/>
    <n v="33"/>
    <x v="357"/>
    <n v="1"/>
    <s v="DC"/>
    <s v="Decentralt værk"/>
    <n v="353000"/>
    <n v="350030"/>
    <x v="15"/>
    <x v="1"/>
    <s v="kvt"/>
    <d v="1992-10-27T00:00:00"/>
    <m/>
    <n v="3"/>
    <n v="1"/>
    <n v="1.7"/>
    <x v="4377"/>
    <n v="2.5498799999999999"/>
    <n v="2.5498799999999999"/>
    <n v="1.658628"/>
    <n v="1.562508"/>
    <n v="0.28192240912589567"/>
    <n v="0.71807759087410439"/>
    <n v="0"/>
    <x v="0"/>
    <x v="0"/>
    <m/>
    <m/>
    <m/>
    <n v="0"/>
    <m/>
    <m/>
    <n v="4.5223081199999999"/>
    <m/>
    <m/>
    <m/>
    <m/>
    <m/>
    <m/>
    <n v="0"/>
    <m/>
    <m/>
    <m/>
    <m/>
    <s v="666799,55"/>
    <s v="6200912,52"/>
    <n v="4.5223081199999999"/>
    <n v="0"/>
    <n v="0"/>
  </r>
  <r>
    <n v="20"/>
    <x v="1244"/>
    <s v=""/>
    <x v="2743"/>
    <n v="2019"/>
    <n v="46917928"/>
    <x v="668"/>
    <x v="1241"/>
    <x v="1203"/>
    <n v="4500"/>
    <s v="Nykøbing Sj"/>
    <n v="306"/>
    <n v="33"/>
    <x v="357"/>
    <n v="1"/>
    <s v="DC"/>
    <s v="Decentralt værk"/>
    <n v="353000"/>
    <n v="350030"/>
    <x v="200"/>
    <x v="1"/>
    <s v="kvt"/>
    <d v="1992-09-21T00:00:00"/>
    <m/>
    <n v="3"/>
    <n v="1"/>
    <n v="1.7"/>
    <x v="4378"/>
    <n v="2.4577200000000001"/>
    <n v="2.4577200000000001"/>
    <n v="1.59588"/>
    <n v="1.49976"/>
    <n v="0.275145872249695"/>
    <n v="0.724854127750305"/>
    <n v="0"/>
    <x v="0"/>
    <x v="0"/>
    <m/>
    <m/>
    <m/>
    <m/>
    <m/>
    <m/>
    <n v="4.4662127399999996"/>
    <m/>
    <m/>
    <m/>
    <m/>
    <m/>
    <m/>
    <m/>
    <m/>
    <m/>
    <m/>
    <m/>
    <s v="666799,55"/>
    <s v="6200912,52"/>
    <n v="4.4662127399999996"/>
    <n v="0"/>
    <n v="0"/>
  </r>
  <r>
    <n v="20"/>
    <x v="1244"/>
    <s v=""/>
    <x v="2744"/>
    <n v="2019"/>
    <n v="46917928"/>
    <x v="668"/>
    <x v="1241"/>
    <x v="1203"/>
    <n v="4500"/>
    <s v="Nykøbing Sj"/>
    <n v="306"/>
    <n v="33"/>
    <x v="357"/>
    <n v="1"/>
    <s v="DC"/>
    <s v="Decentralt værk"/>
    <n v="353000"/>
    <n v="350030"/>
    <x v="201"/>
    <x v="1"/>
    <s v="kvt"/>
    <d v="1992-10-27T00:00:00"/>
    <m/>
    <n v="3"/>
    <n v="1"/>
    <n v="1.7"/>
    <x v="4379"/>
    <n v="2.5272000000000001"/>
    <n v="2.5272000000000001"/>
    <n v="1.648296"/>
    <n v="1.552176"/>
    <n v="0.27727137132882734"/>
    <n v="0.72272862867117271"/>
    <n v="0"/>
    <x v="0"/>
    <x v="0"/>
    <m/>
    <m/>
    <m/>
    <m/>
    <m/>
    <m/>
    <n v="4.5572681880000001"/>
    <m/>
    <m/>
    <m/>
    <m/>
    <m/>
    <m/>
    <m/>
    <m/>
    <m/>
    <m/>
    <m/>
    <s v="666799,55"/>
    <s v="6200912,52"/>
    <n v="4.5572681880000001"/>
    <n v="0"/>
    <n v="0"/>
  </r>
  <r>
    <n v="20"/>
    <x v="1244"/>
    <s v=""/>
    <x v="2745"/>
    <n v="2019"/>
    <n v="46917928"/>
    <x v="668"/>
    <x v="1241"/>
    <x v="1203"/>
    <n v="4500"/>
    <s v="Nykøbing Sj"/>
    <n v="306"/>
    <n v="33"/>
    <x v="357"/>
    <n v="1"/>
    <s v="DC"/>
    <s v="Decentralt værk"/>
    <n v="353000"/>
    <n v="350030"/>
    <x v="279"/>
    <x v="1"/>
    <s v="kvt"/>
    <d v="1996-07-31T00:00:00"/>
    <m/>
    <n v="3"/>
    <n v="1"/>
    <n v="1.7"/>
    <x v="4380"/>
    <n v="2.35548"/>
    <n v="2.35548"/>
    <n v="1.634112"/>
    <n v="1.537992"/>
    <n v="0.26400069993473058"/>
    <n v="0.73599930006526937"/>
    <n v="0"/>
    <x v="0"/>
    <x v="0"/>
    <m/>
    <m/>
    <m/>
    <m/>
    <m/>
    <m/>
    <n v="4.4611245360000007"/>
    <m/>
    <m/>
    <m/>
    <m/>
    <m/>
    <m/>
    <m/>
    <m/>
    <m/>
    <m/>
    <m/>
    <s v="666799,55"/>
    <s v="6200912,52"/>
    <n v="4.4611245360000007"/>
    <n v="0"/>
    <n v="0"/>
  </r>
  <r>
    <n v="20"/>
    <x v="1244"/>
    <s v=""/>
    <x v="2746"/>
    <n v="2019"/>
    <n v="46917928"/>
    <x v="668"/>
    <x v="1241"/>
    <x v="1203"/>
    <n v="4500"/>
    <s v="Nykøbing Sj"/>
    <n v="306"/>
    <n v="33"/>
    <x v="357"/>
    <n v="1"/>
    <s v="DC"/>
    <s v="Decentralt værk"/>
    <n v="353000"/>
    <n v="350030"/>
    <x v="2"/>
    <x v="0"/>
    <s v="fvv"/>
    <d v="1992-01-01T00:00:00"/>
    <m/>
    <n v="11"/>
    <n v="0"/>
    <n v="11"/>
    <x v="4381"/>
    <n v="107.46"/>
    <n v="107.46"/>
    <n v="0"/>
    <n v="0"/>
    <n v="1"/>
    <n v="0"/>
    <n v="0"/>
    <x v="0"/>
    <x v="0"/>
    <m/>
    <m/>
    <m/>
    <m/>
    <m/>
    <m/>
    <n v="103.1964516"/>
    <m/>
    <m/>
    <m/>
    <m/>
    <m/>
    <m/>
    <m/>
    <m/>
    <m/>
    <m/>
    <m/>
    <s v="666799,55"/>
    <s v="6200912,52"/>
    <n v="103.1964516"/>
    <n v="0"/>
    <n v="0"/>
  </r>
  <r>
    <n v="20"/>
    <x v="1244"/>
    <s v=""/>
    <x v="2747"/>
    <n v="2019"/>
    <n v="46917928"/>
    <x v="668"/>
    <x v="1241"/>
    <x v="1203"/>
    <n v="4500"/>
    <s v="Nykøbing Sj"/>
    <n v="306"/>
    <n v="33"/>
    <x v="357"/>
    <n v="1"/>
    <s v="DC"/>
    <s v="Decentralt værk"/>
    <n v="353000"/>
    <n v="350030"/>
    <x v="146"/>
    <x v="0"/>
    <s v="fvv"/>
    <d v="1989-01-01T00:00:00"/>
    <m/>
    <n v="8.6"/>
    <n v="0"/>
    <n v="7.5"/>
    <x v="1051"/>
    <n v="6.1199999999999996E-3"/>
    <n v="6.1199999999999996E-3"/>
    <n v="0"/>
    <n v="0"/>
    <n v="1"/>
    <n v="0"/>
    <n v="0"/>
    <x v="0"/>
    <x v="0"/>
    <m/>
    <m/>
    <m/>
    <n v="8.9674999999999998E-3"/>
    <m/>
    <m/>
    <m/>
    <m/>
    <m/>
    <m/>
    <m/>
    <m/>
    <m/>
    <n v="0"/>
    <m/>
    <m/>
    <m/>
    <m/>
    <s v="666799,55"/>
    <s v="6200912,52"/>
    <n v="8.9674999999999998E-3"/>
    <n v="0"/>
    <n v="0"/>
  </r>
  <r>
    <n v="20"/>
    <x v="1244"/>
    <s v=""/>
    <x v="2748"/>
    <n v="2019"/>
    <n v="46917928"/>
    <x v="668"/>
    <x v="1241"/>
    <x v="1203"/>
    <n v="4500"/>
    <s v="Nykøbing Sj"/>
    <n v="306"/>
    <n v="33"/>
    <x v="357"/>
    <n v="1"/>
    <s v="DC"/>
    <s v="Decentralt værk"/>
    <n v="353000"/>
    <n v="350030"/>
    <x v="140"/>
    <x v="0"/>
    <s v="fvv"/>
    <d v="1989-01-01T00:00:00"/>
    <m/>
    <n v="4.5999999999999996"/>
    <n v="0"/>
    <n v="4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666799,55"/>
    <s v="6200912,52"/>
    <n v="0"/>
    <n v="0"/>
    <n v="0"/>
  </r>
  <r>
    <n v="20"/>
    <x v="1244"/>
    <s v=""/>
    <x v="2749"/>
    <n v="2019"/>
    <n v="46917928"/>
    <x v="668"/>
    <x v="1241"/>
    <x v="1203"/>
    <n v="4500"/>
    <s v="Nykøbing Sj"/>
    <n v="306"/>
    <n v="33"/>
    <x v="357"/>
    <n v="1"/>
    <s v="DC"/>
    <s v="Decentralt værk"/>
    <n v="353000"/>
    <n v="350030"/>
    <x v="1391"/>
    <x v="5"/>
    <s v="kvt"/>
    <d v="1979-12-10T00:00:00"/>
    <m/>
    <n v="0.66"/>
    <n v="0"/>
    <n v="0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666799,55"/>
    <s v="6200912,52"/>
    <n v="0"/>
    <n v="0"/>
    <n v="0"/>
  </r>
  <r>
    <n v="20"/>
    <x v="1245"/>
    <s v=""/>
    <x v="2750"/>
    <n v="2019"/>
    <n v="46917928"/>
    <x v="668"/>
    <x v="1242"/>
    <x v="1204"/>
    <n v="4500"/>
    <s v="Nykøbing Sj"/>
    <n v="306"/>
    <n v="33"/>
    <x v="357"/>
    <m/>
    <s v="DC"/>
    <s v="Decentralt værk"/>
    <n v="351100"/>
    <n v="350010"/>
    <x v="1392"/>
    <x v="1"/>
    <s v="kvt"/>
    <d v="1995-02-01T00:00:00"/>
    <m/>
    <n v="1.74"/>
    <n v="0.57999999999999996"/>
    <n v="0.82"/>
    <x v="4382"/>
    <n v="0.74051999999999996"/>
    <n v="0.74051999999999996"/>
    <n v="0.46727999999999997"/>
    <n v="0.45648"/>
    <n v="0.27367989696756817"/>
    <n v="0.72632010303243177"/>
    <n v="0"/>
    <x v="0"/>
    <x v="0"/>
    <m/>
    <m/>
    <m/>
    <m/>
    <m/>
    <m/>
    <n v="1.3528943999999998"/>
    <m/>
    <m/>
    <m/>
    <m/>
    <m/>
    <m/>
    <m/>
    <m/>
    <m/>
    <m/>
    <m/>
    <s v="666239,82"/>
    <s v="6199084,55"/>
    <n v="1.3528943999999998"/>
    <n v="0"/>
    <n v="0"/>
  </r>
  <r>
    <n v="20"/>
    <x v="1245"/>
    <s v=""/>
    <x v="2751"/>
    <n v="2019"/>
    <n v="46917928"/>
    <x v="668"/>
    <x v="1242"/>
    <x v="1204"/>
    <n v="4500"/>
    <s v="Nykøbing Sj"/>
    <n v="306"/>
    <n v="33"/>
    <x v="357"/>
    <m/>
    <s v="DC"/>
    <s v="Decentralt værk"/>
    <n v="351100"/>
    <n v="350010"/>
    <x v="1393"/>
    <x v="1"/>
    <s v="kvt"/>
    <d v="1995-02-01T00:00:00"/>
    <m/>
    <n v="1.74"/>
    <n v="0.57999999999999996"/>
    <n v="0.82"/>
    <x v="4383"/>
    <n v="0.70811999999999997"/>
    <n v="0.70811999999999997"/>
    <n v="0.44603999999999999"/>
    <n v="0.43524000000000002"/>
    <n v="0.25586392773892769"/>
    <n v="0.74413607226107237"/>
    <n v="0"/>
    <x v="0"/>
    <x v="0"/>
    <m/>
    <m/>
    <m/>
    <m/>
    <m/>
    <m/>
    <n v="1.3837824000000001"/>
    <m/>
    <m/>
    <m/>
    <m/>
    <m/>
    <m/>
    <m/>
    <m/>
    <m/>
    <m/>
    <m/>
    <s v="666239,82"/>
    <s v="6199084,55"/>
    <n v="1.3837824000000001"/>
    <n v="0"/>
    <n v="0"/>
  </r>
  <r>
    <n v="20"/>
    <x v="1245"/>
    <s v=""/>
    <x v="2752"/>
    <n v="2019"/>
    <n v="46917928"/>
    <x v="668"/>
    <x v="1242"/>
    <x v="1204"/>
    <n v="4500"/>
    <s v="Nykøbing Sj"/>
    <n v="306"/>
    <n v="33"/>
    <x v="357"/>
    <m/>
    <s v="DC"/>
    <s v="Decentralt værk"/>
    <n v="351100"/>
    <n v="350010"/>
    <x v="13"/>
    <x v="0"/>
    <s v="fvv"/>
    <d v="1994-12-01T00:00:00"/>
    <m/>
    <n v="2"/>
    <n v="0"/>
    <n v="1.8"/>
    <x v="4384"/>
    <n v="14.403600000000001"/>
    <n v="14.403600000000001"/>
    <n v="0"/>
    <n v="0"/>
    <n v="1"/>
    <n v="0"/>
    <n v="0"/>
    <x v="0"/>
    <x v="0"/>
    <m/>
    <m/>
    <m/>
    <m/>
    <m/>
    <m/>
    <n v="15.621487199999999"/>
    <m/>
    <m/>
    <m/>
    <m/>
    <m/>
    <m/>
    <m/>
    <m/>
    <m/>
    <m/>
    <m/>
    <s v="666239,82"/>
    <s v="6199084,55"/>
    <n v="15.621487199999999"/>
    <n v="0"/>
    <n v="0"/>
  </r>
  <r>
    <n v="20"/>
    <x v="1245"/>
    <s v=""/>
    <x v="2753"/>
    <n v="2019"/>
    <n v="46917928"/>
    <x v="668"/>
    <x v="1242"/>
    <x v="1204"/>
    <n v="4500"/>
    <s v="Nykøbing Sj"/>
    <n v="306"/>
    <n v="33"/>
    <x v="357"/>
    <m/>
    <s v="DC"/>
    <s v="Decentralt værk"/>
    <n v="351100"/>
    <n v="350010"/>
    <x v="16"/>
    <x v="0"/>
    <s v="fvv"/>
    <d v="1994-12-01T00:00:00"/>
    <m/>
    <n v="2"/>
    <n v="0"/>
    <n v="1.8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666239,82"/>
    <s v="6199084,55"/>
    <n v="0"/>
    <n v="0"/>
    <n v="0"/>
  </r>
  <r>
    <n v="20"/>
    <x v="1246"/>
    <s v=""/>
    <x v="2754"/>
    <n v="2019"/>
    <n v="46917928"/>
    <x v="668"/>
    <x v="1243"/>
    <x v="1205"/>
    <n v="4500"/>
    <s v="Nykøbing Sj"/>
    <n v="306"/>
    <n v="33"/>
    <x v="357"/>
    <m/>
    <s v="FJ"/>
    <s v="Fjernvarmeværk"/>
    <n v="353000"/>
    <n v="350030"/>
    <x v="254"/>
    <x v="0"/>
    <s v="fvv"/>
    <d v="2008-01-31T00:00:00"/>
    <m/>
    <n v="1"/>
    <n v="0"/>
    <n v="0.9"/>
    <x v="4385"/>
    <n v="20.9556"/>
    <n v="20.9556"/>
    <n v="0"/>
    <n v="0"/>
    <n v="1"/>
    <n v="0"/>
    <n v="0"/>
    <x v="0"/>
    <x v="0"/>
    <m/>
    <m/>
    <m/>
    <m/>
    <m/>
    <m/>
    <m/>
    <m/>
    <m/>
    <m/>
    <m/>
    <m/>
    <n v="23.905000000000001"/>
    <m/>
    <m/>
    <m/>
    <m/>
    <m/>
    <s v="666868"/>
    <s v="6200147"/>
    <n v="0"/>
    <n v="23.905000000000001"/>
    <n v="0"/>
  </r>
  <r>
    <n v="20"/>
    <x v="1247"/>
    <s v=""/>
    <x v="2755"/>
    <n v="2019"/>
    <n v="46917928"/>
    <x v="668"/>
    <x v="1244"/>
    <x v="1206"/>
    <n v="4500"/>
    <s v="Nykøbing Sjælland"/>
    <n v="306"/>
    <n v="33"/>
    <x v="357"/>
    <m/>
    <s v="FJ"/>
    <s v="Fjernvarmeværk"/>
    <n v="353000"/>
    <n v="350030"/>
    <x v="1394"/>
    <x v="3"/>
    <s v="fvv"/>
    <d v="2014-06-01T00:00:00"/>
    <m/>
    <n v="14.1"/>
    <n v="0"/>
    <n v="14.1"/>
    <x v="4386"/>
    <n v="37.065600000000003"/>
    <n v="37.065600000000003"/>
    <n v="0"/>
    <n v="0"/>
    <n v="1"/>
    <n v="0"/>
    <n v="0"/>
    <x v="0"/>
    <x v="0"/>
    <m/>
    <m/>
    <m/>
    <m/>
    <m/>
    <m/>
    <m/>
    <m/>
    <m/>
    <m/>
    <m/>
    <m/>
    <m/>
    <m/>
    <m/>
    <n v="37.065599999999996"/>
    <m/>
    <m/>
    <s v="665691,27"/>
    <s v="6200034,1"/>
    <n v="0"/>
    <n v="37.065599999999996"/>
    <n v="0"/>
  </r>
  <r>
    <n v="21"/>
    <x v="1248"/>
    <s v=""/>
    <x v="2756"/>
    <n v="2019"/>
    <n v="12787111"/>
    <x v="669"/>
    <x v="1245"/>
    <x v="263"/>
    <n v="6840"/>
    <s v="Oksbøl"/>
    <n v="573"/>
    <n v="122"/>
    <x v="358"/>
    <n v="1"/>
    <s v="DC"/>
    <s v="Decentralt værk"/>
    <n v="353000"/>
    <n v="350030"/>
    <x v="2"/>
    <x v="0"/>
    <s v="fvv"/>
    <d v="1994-12-01T00:00:00"/>
    <m/>
    <n v="6.6"/>
    <n v="0"/>
    <n v="4.4000000000000004"/>
    <x v="4387"/>
    <n v="49.078800000000001"/>
    <n v="47.7"/>
    <n v="0"/>
    <n v="0"/>
    <n v="1"/>
    <n v="0"/>
    <n v="0"/>
    <x v="0"/>
    <x v="0"/>
    <m/>
    <m/>
    <m/>
    <n v="0"/>
    <m/>
    <m/>
    <n v="47.509149599999994"/>
    <m/>
    <m/>
    <m/>
    <m/>
    <m/>
    <m/>
    <m/>
    <m/>
    <m/>
    <m/>
    <m/>
    <s v="455256,35"/>
    <s v="6164261,23"/>
    <n v="47.509149599999994"/>
    <n v="0"/>
    <n v="0"/>
  </r>
  <r>
    <n v="21"/>
    <x v="1248"/>
    <s v=""/>
    <x v="2757"/>
    <n v="2019"/>
    <n v="12787111"/>
    <x v="669"/>
    <x v="1245"/>
    <x v="263"/>
    <n v="6840"/>
    <s v="Oksbøl"/>
    <n v="573"/>
    <n v="122"/>
    <x v="358"/>
    <n v="1"/>
    <s v="DC"/>
    <s v="Decentralt værk"/>
    <n v="353000"/>
    <n v="350030"/>
    <x v="1395"/>
    <x v="0"/>
    <s v="fvv"/>
    <d v="1994-01-01T00:00:00"/>
    <m/>
    <n v="8.5500000000000007"/>
    <n v="0"/>
    <n v="6.3"/>
    <x v="4388"/>
    <n v="0.28799999999999998"/>
    <n v="0.2772"/>
    <n v="0"/>
    <n v="0"/>
    <n v="1"/>
    <n v="0"/>
    <n v="0"/>
    <x v="0"/>
    <x v="0"/>
    <m/>
    <m/>
    <m/>
    <m/>
    <m/>
    <m/>
    <n v="0.29181240000000003"/>
    <m/>
    <m/>
    <m/>
    <m/>
    <m/>
    <m/>
    <m/>
    <m/>
    <m/>
    <m/>
    <m/>
    <s v="455256,35"/>
    <s v="6164261,23"/>
    <n v="0.29181240000000003"/>
    <n v="0"/>
    <n v="0"/>
  </r>
  <r>
    <n v="21"/>
    <x v="1248"/>
    <s v=""/>
    <x v="2758"/>
    <n v="2019"/>
    <n v="12787111"/>
    <x v="669"/>
    <x v="1245"/>
    <x v="263"/>
    <n v="6840"/>
    <s v="Oksbøl"/>
    <n v="573"/>
    <n v="122"/>
    <x v="358"/>
    <n v="1"/>
    <s v="DC"/>
    <s v="Decentralt værk"/>
    <n v="353000"/>
    <n v="350030"/>
    <x v="1396"/>
    <x v="1"/>
    <s v="kvt"/>
    <d v="1994-12-01T00:00:00"/>
    <m/>
    <n v="6.8"/>
    <n v="2.75"/>
    <n v="3.75"/>
    <x v="4389"/>
    <n v="15.2568"/>
    <n v="14.8284"/>
    <n v="11.7072"/>
    <n v="11.696400000000001"/>
    <n v="0.26390133602075144"/>
    <n v="0.73609866397924861"/>
    <n v="0"/>
    <x v="0"/>
    <x v="0"/>
    <m/>
    <m/>
    <m/>
    <n v="0"/>
    <m/>
    <m/>
    <n v="28.9062576"/>
    <m/>
    <m/>
    <m/>
    <m/>
    <m/>
    <m/>
    <m/>
    <m/>
    <m/>
    <m/>
    <m/>
    <s v="455256,35"/>
    <s v="6164261,23"/>
    <n v="28.9062576"/>
    <n v="0"/>
    <n v="0"/>
  </r>
  <r>
    <n v="21"/>
    <x v="1248"/>
    <s v=""/>
    <x v="2759"/>
    <n v="2019"/>
    <n v="12787111"/>
    <x v="669"/>
    <x v="1245"/>
    <x v="263"/>
    <n v="6840"/>
    <s v="Oksbøl"/>
    <n v="573"/>
    <n v="122"/>
    <x v="358"/>
    <n v="1"/>
    <s v="DC"/>
    <s v="Decentralt værk"/>
    <n v="353000"/>
    <n v="350030"/>
    <x v="1397"/>
    <x v="1"/>
    <s v="kvt"/>
    <d v="1994-12-01T00:00:00"/>
    <m/>
    <n v="6.8"/>
    <n v="2.75"/>
    <n v="3.75"/>
    <x v="4390"/>
    <n v="15.1884"/>
    <n v="14.76"/>
    <n v="11.9124"/>
    <n v="11.754"/>
    <n v="0.26390112796308612"/>
    <n v="0.73609887203691393"/>
    <n v="0"/>
    <x v="0"/>
    <x v="0"/>
    <m/>
    <m/>
    <m/>
    <m/>
    <m/>
    <m/>
    <n v="28.776686399999999"/>
    <m/>
    <m/>
    <m/>
    <m/>
    <m/>
    <m/>
    <m/>
    <m/>
    <m/>
    <m/>
    <m/>
    <s v="455256,35"/>
    <s v="6164261,23"/>
    <n v="28.776686399999999"/>
    <n v="0"/>
    <n v="0"/>
  </r>
  <r>
    <n v="21"/>
    <x v="1248"/>
    <s v=""/>
    <x v="2760"/>
    <n v="2019"/>
    <n v="12787111"/>
    <x v="669"/>
    <x v="1245"/>
    <x v="263"/>
    <n v="6840"/>
    <s v="Oksbøl"/>
    <n v="573"/>
    <n v="122"/>
    <x v="358"/>
    <n v="1"/>
    <s v="DC"/>
    <s v="Decentralt værk"/>
    <n v="353000"/>
    <n v="350030"/>
    <x v="20"/>
    <x v="5"/>
    <s v="kvt"/>
    <d v="1994-12-01T00:00:00"/>
    <m/>
    <n v="0.45"/>
    <n v="0"/>
    <n v="0"/>
    <x v="4391"/>
    <n v="0"/>
    <n v="0"/>
    <n v="0"/>
    <n v="0"/>
    <n v="1"/>
    <n v="0"/>
    <n v="0"/>
    <x v="0"/>
    <x v="0"/>
    <m/>
    <m/>
    <m/>
    <n v="2.8696E-4"/>
    <m/>
    <m/>
    <m/>
    <m/>
    <m/>
    <m/>
    <m/>
    <m/>
    <m/>
    <m/>
    <m/>
    <m/>
    <m/>
    <m/>
    <s v="455256,35"/>
    <s v="6164261,23"/>
    <n v="2.8696E-4"/>
    <n v="0"/>
    <n v="0"/>
  </r>
  <r>
    <n v="21"/>
    <x v="1248"/>
    <s v=""/>
    <x v="2761"/>
    <n v="2019"/>
    <n v="12787111"/>
    <x v="669"/>
    <x v="1245"/>
    <x v="263"/>
    <n v="6840"/>
    <s v="Oksbøl"/>
    <n v="573"/>
    <n v="122"/>
    <x v="358"/>
    <n v="1"/>
    <s v="DC"/>
    <s v="Decentralt værk"/>
    <n v="353000"/>
    <n v="350030"/>
    <x v="1398"/>
    <x v="3"/>
    <s v="fvv"/>
    <d v="2010-09-01T00:00:00"/>
    <m/>
    <n v="6.5"/>
    <n v="0"/>
    <n v="6.5"/>
    <x v="4392"/>
    <n v="21.3948"/>
    <n v="21.3948"/>
    <n v="0"/>
    <n v="0"/>
    <n v="1"/>
    <n v="0"/>
    <n v="0"/>
    <x v="0"/>
    <x v="0"/>
    <m/>
    <m/>
    <m/>
    <m/>
    <m/>
    <m/>
    <m/>
    <m/>
    <m/>
    <m/>
    <m/>
    <m/>
    <m/>
    <m/>
    <m/>
    <n v="21.3948"/>
    <m/>
    <m/>
    <s v="455256,35"/>
    <s v="6164261,23"/>
    <n v="0"/>
    <n v="21.3948"/>
    <n v="0"/>
  </r>
  <r>
    <n v="22"/>
    <x v="1249"/>
    <s v=""/>
    <x v="2762"/>
    <n v="2019"/>
    <n v="22725513"/>
    <x v="670"/>
    <x v="1246"/>
    <x v="1207"/>
    <n v="6330"/>
    <s v="Padborg"/>
    <n v="580"/>
    <n v="97"/>
    <x v="344"/>
    <m/>
    <s v="FJ"/>
    <s v="Fjernvarmeværk"/>
    <n v="353000"/>
    <n v="350030"/>
    <x v="428"/>
    <x v="0"/>
    <s v="fvv"/>
    <d v="1998-11-01T00:00:00"/>
    <m/>
    <n v="16"/>
    <n v="0"/>
    <n v="14"/>
    <x v="21"/>
    <n v="0"/>
    <n v="0"/>
    <n v="0"/>
    <n v="0"/>
    <n v="1"/>
    <n v="0"/>
    <n v="0"/>
    <x v="1"/>
    <x v="0"/>
    <m/>
    <m/>
    <m/>
    <n v="0"/>
    <m/>
    <m/>
    <m/>
    <n v="0"/>
    <m/>
    <m/>
    <m/>
    <m/>
    <m/>
    <m/>
    <m/>
    <m/>
    <m/>
    <m/>
    <s v="523238,67"/>
    <s v="6074774,42"/>
    <n v="0"/>
    <n v="0"/>
    <n v="0"/>
  </r>
  <r>
    <n v="22"/>
    <x v="1249"/>
    <s v=""/>
    <x v="2763"/>
    <n v="2019"/>
    <n v="22725513"/>
    <x v="670"/>
    <x v="1246"/>
    <x v="1207"/>
    <n v="6330"/>
    <s v="Padborg"/>
    <n v="580"/>
    <n v="97"/>
    <x v="344"/>
    <m/>
    <s v="FJ"/>
    <s v="Fjernvarmeværk"/>
    <n v="353000"/>
    <n v="350030"/>
    <x v="1399"/>
    <x v="18"/>
    <s v="fvv"/>
    <d v="1983-12-01T00:00:00"/>
    <m/>
    <n v="10.5"/>
    <n v="0"/>
    <n v="10.5"/>
    <x v="4393"/>
    <n v="106.650432"/>
    <n v="106.650432"/>
    <n v="0"/>
    <n v="0"/>
    <n v="1"/>
    <n v="0"/>
    <n v="0"/>
    <x v="0"/>
    <x v="0"/>
    <m/>
    <m/>
    <m/>
    <m/>
    <m/>
    <m/>
    <m/>
    <m/>
    <m/>
    <m/>
    <m/>
    <m/>
    <m/>
    <m/>
    <n v="113.92775999999999"/>
    <m/>
    <m/>
    <m/>
    <s v="523238,67"/>
    <s v="6074774,42"/>
    <n v="0"/>
    <n v="113.92775999999999"/>
    <n v="0"/>
  </r>
  <r>
    <n v="22"/>
    <x v="1250"/>
    <s v=""/>
    <x v="2764"/>
    <n v="2019"/>
    <n v="22725513"/>
    <x v="670"/>
    <x v="1247"/>
    <x v="1208"/>
    <n v="6330"/>
    <s v="Padborg"/>
    <n v="580"/>
    <n v="97"/>
    <x v="344"/>
    <m/>
    <s v="FJ"/>
    <s v="Fjernvarmeværk"/>
    <n v="353000"/>
    <n v="350030"/>
    <x v="1400"/>
    <x v="3"/>
    <s v="fvv"/>
    <d v="2016-03-01T00:00:00"/>
    <m/>
    <n v="10"/>
    <n v="0"/>
    <n v="10"/>
    <x v="4394"/>
    <n v="20.84328"/>
    <n v="20.84328"/>
    <n v="0"/>
    <n v="0"/>
    <n v="1"/>
    <n v="0"/>
    <n v="0"/>
    <x v="0"/>
    <x v="0"/>
    <m/>
    <m/>
    <m/>
    <m/>
    <m/>
    <m/>
    <m/>
    <m/>
    <m/>
    <m/>
    <m/>
    <m/>
    <m/>
    <m/>
    <m/>
    <n v="23.518799999999999"/>
    <m/>
    <m/>
    <s v="523048,99"/>
    <s v="6075936,75"/>
    <n v="0"/>
    <n v="23.518799999999999"/>
    <n v="0"/>
  </r>
  <r>
    <n v="23"/>
    <x v="1251"/>
    <s v=""/>
    <x v="2765"/>
    <n v="2019"/>
    <n v="13363919"/>
    <x v="671"/>
    <x v="1248"/>
    <x v="1209"/>
    <n v="7280"/>
    <s v="Sønder Felding"/>
    <n v="657"/>
    <n v="197"/>
    <x v="359"/>
    <m/>
    <s v="FJ"/>
    <s v="Fjernvarmeværk"/>
    <n v="353000"/>
    <n v="350030"/>
    <x v="1401"/>
    <x v="0"/>
    <s v="fvv"/>
    <d v="1997-12-01T00:00:00"/>
    <m/>
    <n v="4"/>
    <n v="0"/>
    <n v="4"/>
    <x v="4395"/>
    <n v="4.8239999999999998E-2"/>
    <n v="4.8239999999999998E-2"/>
    <n v="0"/>
    <n v="0"/>
    <n v="1"/>
    <n v="0"/>
    <n v="0"/>
    <x v="0"/>
    <x v="0"/>
    <m/>
    <m/>
    <m/>
    <n v="5.5500000000000001E-2"/>
    <m/>
    <m/>
    <m/>
    <m/>
    <m/>
    <m/>
    <m/>
    <m/>
    <m/>
    <m/>
    <m/>
    <m/>
    <m/>
    <m/>
    <s v="486331,26"/>
    <s v="6198481,61"/>
    <n v="5.5500000000000001E-2"/>
    <n v="0"/>
    <n v="0"/>
  </r>
  <r>
    <n v="23"/>
    <x v="1251"/>
    <s v=""/>
    <x v="2766"/>
    <n v="2019"/>
    <n v="13363919"/>
    <x v="671"/>
    <x v="1248"/>
    <x v="1209"/>
    <n v="7280"/>
    <s v="Sønder Felding"/>
    <n v="657"/>
    <n v="197"/>
    <x v="359"/>
    <m/>
    <s v="FJ"/>
    <s v="Fjernvarmeværk"/>
    <n v="353000"/>
    <n v="350030"/>
    <x v="1402"/>
    <x v="0"/>
    <s v="fvv"/>
    <d v="2004-01-01T00:00:00"/>
    <m/>
    <n v="4"/>
    <n v="0"/>
    <n v="4"/>
    <x v="4396"/>
    <n v="50.338799999999999"/>
    <n v="50.338799999999999"/>
    <n v="0"/>
    <n v="0"/>
    <n v="1"/>
    <n v="0"/>
    <n v="0"/>
    <x v="0"/>
    <x v="0"/>
    <m/>
    <m/>
    <m/>
    <m/>
    <m/>
    <m/>
    <m/>
    <m/>
    <m/>
    <m/>
    <n v="50.472000000000001"/>
    <m/>
    <m/>
    <m/>
    <m/>
    <m/>
    <m/>
    <m/>
    <s v="486331,26"/>
    <s v="6198481,61"/>
    <n v="0"/>
    <n v="50.472000000000001"/>
    <n v="0"/>
  </r>
  <r>
    <n v="23"/>
    <x v="1251"/>
    <s v=""/>
    <x v="2767"/>
    <n v="2019"/>
    <n v="13363919"/>
    <x v="671"/>
    <x v="1248"/>
    <x v="1209"/>
    <n v="7280"/>
    <s v="Sønder Felding"/>
    <n v="657"/>
    <n v="197"/>
    <x v="359"/>
    <m/>
    <s v="FJ"/>
    <s v="Fjernvarmeværk"/>
    <n v="353000"/>
    <n v="350030"/>
    <x v="1403"/>
    <x v="0"/>
    <s v="fvv"/>
    <d v="1995-01-01T00:00:00"/>
    <m/>
    <n v="2"/>
    <n v="0"/>
    <n v="2"/>
    <x v="4397"/>
    <n v="18.4572"/>
    <n v="18.4572"/>
    <n v="0"/>
    <n v="0"/>
    <n v="1"/>
    <n v="0"/>
    <n v="0"/>
    <x v="0"/>
    <x v="0"/>
    <m/>
    <m/>
    <m/>
    <m/>
    <m/>
    <m/>
    <m/>
    <m/>
    <m/>
    <m/>
    <n v="18.506"/>
    <m/>
    <m/>
    <m/>
    <m/>
    <m/>
    <m/>
    <m/>
    <s v="486331,26"/>
    <s v="6198481,61"/>
    <n v="0"/>
    <n v="18.506"/>
    <n v="0"/>
  </r>
  <r>
    <n v="24"/>
    <x v="1252"/>
    <s v=""/>
    <x v="2768"/>
    <n v="2019"/>
    <n v="10877814"/>
    <x v="672"/>
    <x v="1249"/>
    <x v="1210"/>
    <n v="6862"/>
    <s v="Tistrup"/>
    <n v="573"/>
    <n v="137"/>
    <x v="360"/>
    <m/>
    <s v="DC"/>
    <s v="Decentralt værk"/>
    <n v="351100"/>
    <n v="350010"/>
    <x v="1404"/>
    <x v="0"/>
    <s v="fvv"/>
    <d v="1964-08-19T00:00:00"/>
    <m/>
    <n v="3.95"/>
    <n v="0"/>
    <n v="3.95"/>
    <x v="4398"/>
    <n v="34.173000000000002"/>
    <n v="33.918047999999999"/>
    <n v="0"/>
    <n v="0"/>
    <n v="1"/>
    <n v="0"/>
    <n v="0"/>
    <x v="0"/>
    <x v="0"/>
    <m/>
    <m/>
    <m/>
    <m/>
    <m/>
    <m/>
    <n v="33.379117200000003"/>
    <m/>
    <m/>
    <m/>
    <m/>
    <m/>
    <m/>
    <m/>
    <m/>
    <m/>
    <m/>
    <m/>
    <s v="475137,13"/>
    <s v="6174688,06"/>
    <n v="33.379117200000003"/>
    <n v="0"/>
    <n v="0"/>
  </r>
  <r>
    <n v="24"/>
    <x v="1252"/>
    <s v=""/>
    <x v="2769"/>
    <n v="2019"/>
    <n v="10877814"/>
    <x v="672"/>
    <x v="1249"/>
    <x v="1210"/>
    <n v="6862"/>
    <s v="Tistrup"/>
    <n v="573"/>
    <n v="137"/>
    <x v="360"/>
    <m/>
    <s v="DC"/>
    <s v="Decentralt værk"/>
    <n v="351100"/>
    <n v="350010"/>
    <x v="56"/>
    <x v="0"/>
    <s v="fvv"/>
    <d v="1978-01-01T00:00:00"/>
    <m/>
    <n v="3.2222219999999999"/>
    <n v="0"/>
    <n v="2.9"/>
    <x v="21"/>
    <n v="0"/>
    <n v="0"/>
    <n v="0"/>
    <n v="0"/>
    <n v="1"/>
    <n v="0"/>
    <n v="0"/>
    <x v="0"/>
    <x v="0"/>
    <m/>
    <m/>
    <m/>
    <m/>
    <m/>
    <m/>
    <m/>
    <m/>
    <m/>
    <m/>
    <m/>
    <m/>
    <m/>
    <m/>
    <m/>
    <m/>
    <m/>
    <m/>
    <s v="475137,13"/>
    <s v="6174688,06"/>
    <n v="0"/>
    <n v="0"/>
    <n v="0"/>
  </r>
  <r>
    <n v="24"/>
    <x v="1252"/>
    <s v=""/>
    <x v="2770"/>
    <n v="2019"/>
    <n v="10877814"/>
    <x v="672"/>
    <x v="1249"/>
    <x v="1210"/>
    <n v="6862"/>
    <s v="Tistrup"/>
    <n v="573"/>
    <n v="137"/>
    <x v="360"/>
    <m/>
    <s v="DC"/>
    <s v="Decentralt værk"/>
    <n v="351100"/>
    <n v="350010"/>
    <x v="1405"/>
    <x v="1"/>
    <s v="kvt"/>
    <d v="1998-02-24T00:00:00"/>
    <m/>
    <n v="2.74"/>
    <n v="1.05"/>
    <n v="1.51"/>
    <x v="4399"/>
    <n v="1.29528"/>
    <n v="1.2856320000000001"/>
    <n v="0.88668000000000002"/>
    <n v="0.88207199999999997"/>
    <n v="0.26280805808364865"/>
    <n v="0.73719194191635129"/>
    <n v="0"/>
    <x v="0"/>
    <x v="0"/>
    <m/>
    <m/>
    <m/>
    <m/>
    <m/>
    <m/>
    <n v="2.4643079999999999"/>
    <m/>
    <m/>
    <m/>
    <m/>
    <m/>
    <m/>
    <m/>
    <m/>
    <m/>
    <m/>
    <m/>
    <s v="475137,13"/>
    <s v="6174688,06"/>
    <n v="2.4643079999999999"/>
    <n v="0"/>
    <n v="0"/>
  </r>
  <r>
    <n v="24"/>
    <x v="1252"/>
    <s v=""/>
    <x v="2771"/>
    <n v="2019"/>
    <n v="10877814"/>
    <x v="672"/>
    <x v="1249"/>
    <x v="1210"/>
    <n v="6862"/>
    <s v="Tistrup"/>
    <n v="573"/>
    <n v="137"/>
    <x v="360"/>
    <m/>
    <s v="DC"/>
    <s v="Decentralt værk"/>
    <n v="351100"/>
    <n v="350010"/>
    <x v="1406"/>
    <x v="1"/>
    <s v="kvt"/>
    <d v="1998-02-24T00:00:00"/>
    <m/>
    <n v="2.74"/>
    <n v="1.05"/>
    <n v="1.51"/>
    <x v="4400"/>
    <n v="1.39716"/>
    <n v="1.38672"/>
    <n v="0.91234800000000005"/>
    <n v="0.90763199999999999"/>
    <n v="0.27550145381854529"/>
    <n v="0.72449854618145471"/>
    <n v="0"/>
    <x v="0"/>
    <x v="0"/>
    <m/>
    <m/>
    <m/>
    <m/>
    <m/>
    <m/>
    <n v="2.5356671999999998"/>
    <m/>
    <m/>
    <m/>
    <m/>
    <m/>
    <m/>
    <m/>
    <m/>
    <m/>
    <m/>
    <m/>
    <s v="475137,13"/>
    <s v="6174688,06"/>
    <n v="2.5356671999999998"/>
    <n v="0"/>
    <n v="0"/>
  </r>
  <r>
    <n v="24"/>
    <x v="1252"/>
    <s v=""/>
    <x v="2772"/>
    <n v="2019"/>
    <n v="10877814"/>
    <x v="672"/>
    <x v="1249"/>
    <x v="1210"/>
    <n v="6862"/>
    <s v="Tistrup"/>
    <n v="573"/>
    <n v="137"/>
    <x v="360"/>
    <m/>
    <s v="DC"/>
    <s v="Decentralt værk"/>
    <n v="351100"/>
    <n v="350010"/>
    <x v="1407"/>
    <x v="3"/>
    <s v="fvv"/>
    <d v="2011-01-01T00:00:00"/>
    <m/>
    <n v="3.6"/>
    <n v="0"/>
    <n v="3.6"/>
    <x v="4401"/>
    <n v="8.4265919999999994"/>
    <n v="8.0996400000000008"/>
    <n v="0"/>
    <n v="0"/>
    <n v="1"/>
    <n v="0"/>
    <n v="0"/>
    <x v="0"/>
    <x v="0"/>
    <m/>
    <m/>
    <m/>
    <m/>
    <m/>
    <m/>
    <m/>
    <m/>
    <m/>
    <m/>
    <m/>
    <m/>
    <m/>
    <m/>
    <m/>
    <n v="8.4265920000000012"/>
    <m/>
    <m/>
    <s v="475137,13"/>
    <s v="6174688,06"/>
    <n v="0"/>
    <n v="8.4265920000000012"/>
    <n v="0"/>
  </r>
  <r>
    <n v="25"/>
    <x v="1253"/>
    <s v=""/>
    <x v="2773"/>
    <n v="2019"/>
    <n v="49965613"/>
    <x v="673"/>
    <x v="1250"/>
    <x v="1211"/>
    <n v="9460"/>
    <s v="Brovst"/>
    <n v="849"/>
    <n v="275"/>
    <x v="361"/>
    <m/>
    <s v="DC"/>
    <s v="Decentralt værk"/>
    <n v="353000"/>
    <n v="350030"/>
    <x v="56"/>
    <x v="0"/>
    <s v="fvv"/>
    <d v="1995-01-01T00:00:00"/>
    <m/>
    <n v="2"/>
    <n v="0"/>
    <n v="1.45"/>
    <x v="4402"/>
    <n v="5.0183999999999997"/>
    <n v="5.0183999999999997"/>
    <n v="0"/>
    <n v="0"/>
    <n v="1"/>
    <n v="0"/>
    <n v="0"/>
    <x v="0"/>
    <x v="0"/>
    <m/>
    <m/>
    <m/>
    <m/>
    <m/>
    <m/>
    <n v="4.6680875999999998"/>
    <m/>
    <m/>
    <m/>
    <m/>
    <m/>
    <m/>
    <m/>
    <m/>
    <m/>
    <m/>
    <m/>
    <s v="528056,1"/>
    <s v="6332280,23"/>
    <n v="4.6680875999999998"/>
    <n v="0"/>
    <n v="0"/>
  </r>
  <r>
    <n v="25"/>
    <x v="1253"/>
    <s v=""/>
    <x v="2774"/>
    <n v="2019"/>
    <n v="49965613"/>
    <x v="673"/>
    <x v="1250"/>
    <x v="1211"/>
    <n v="9460"/>
    <s v="Brovst"/>
    <n v="849"/>
    <n v="275"/>
    <x v="361"/>
    <m/>
    <s v="DC"/>
    <s v="Decentralt værk"/>
    <n v="353000"/>
    <n v="350030"/>
    <x v="247"/>
    <x v="1"/>
    <s v="kvt"/>
    <d v="1995-01-01T00:00:00"/>
    <m/>
    <n v="1.88"/>
    <n v="0.74"/>
    <n v="1.06"/>
    <x v="4403"/>
    <n v="11.7072"/>
    <n v="11.7072"/>
    <n v="8.0938079999999992"/>
    <n v="8.0938079999999992"/>
    <n v="0.28004300881928806"/>
    <n v="0.71995699118071199"/>
    <n v="0"/>
    <x v="0"/>
    <x v="0"/>
    <m/>
    <m/>
    <m/>
    <m/>
    <m/>
    <m/>
    <n v="20.902503599999999"/>
    <m/>
    <m/>
    <m/>
    <m/>
    <m/>
    <m/>
    <m/>
    <m/>
    <m/>
    <m/>
    <m/>
    <s v="528056,1"/>
    <s v="6332280,23"/>
    <n v="20.902503599999999"/>
    <n v="0"/>
    <n v="0"/>
  </r>
  <r>
    <n v="28"/>
    <x v="1254"/>
    <s v=""/>
    <x v="2775"/>
    <n v="2019"/>
    <n v="69179614"/>
    <x v="674"/>
    <x v="1251"/>
    <x v="1212"/>
    <n v="8240"/>
    <s v="Risskov"/>
    <n v="751"/>
    <n v="206"/>
    <x v="69"/>
    <m/>
    <s v="FJ"/>
    <s v="Fjernvarmeværk"/>
    <n v="353000"/>
    <n v="350030"/>
    <x v="13"/>
    <x v="0"/>
    <s v="fvv"/>
    <d v="2011-01-01T00:00:00"/>
    <m/>
    <n v="5"/>
    <n v="0"/>
    <n v="4"/>
    <x v="21"/>
    <n v="0"/>
    <n v="0"/>
    <n v="0"/>
    <n v="0"/>
    <n v="1"/>
    <n v="0"/>
    <n v="0"/>
    <x v="0"/>
    <x v="0"/>
    <m/>
    <m/>
    <m/>
    <m/>
    <m/>
    <m/>
    <m/>
    <m/>
    <m/>
    <m/>
    <m/>
    <m/>
    <m/>
    <m/>
    <m/>
    <m/>
    <m/>
    <m/>
    <s v="575336,13"/>
    <s v="6228213,5"/>
    <n v="0"/>
    <n v="0"/>
    <n v="0"/>
  </r>
  <r>
    <n v="28"/>
    <x v="1254"/>
    <s v=""/>
    <x v="2776"/>
    <n v="2019"/>
    <n v="69179614"/>
    <x v="674"/>
    <x v="1251"/>
    <x v="1212"/>
    <n v="8240"/>
    <s v="Risskov"/>
    <n v="751"/>
    <n v="206"/>
    <x v="69"/>
    <m/>
    <s v="FJ"/>
    <s v="Fjernvarmeværk"/>
    <n v="353000"/>
    <n v="350030"/>
    <x v="16"/>
    <x v="0"/>
    <s v="fvv"/>
    <d v="2001-01-01T00:00:00"/>
    <m/>
    <n v="6"/>
    <n v="0"/>
    <n v="6"/>
    <x v="21"/>
    <n v="0"/>
    <n v="0"/>
    <n v="0"/>
    <n v="0"/>
    <n v="1"/>
    <n v="0"/>
    <n v="0"/>
    <x v="0"/>
    <x v="0"/>
    <m/>
    <m/>
    <m/>
    <m/>
    <m/>
    <m/>
    <m/>
    <m/>
    <m/>
    <m/>
    <m/>
    <m/>
    <m/>
    <m/>
    <m/>
    <m/>
    <m/>
    <m/>
    <s v="575336,13"/>
    <s v="6228213,5"/>
    <n v="0"/>
    <n v="0"/>
    <n v="0"/>
  </r>
  <r>
    <n v="29"/>
    <x v="1255"/>
    <s v=""/>
    <x v="2777"/>
    <n v="2019"/>
    <n v="67932218"/>
    <x v="675"/>
    <x v="1252"/>
    <x v="1213"/>
    <n v="7100"/>
    <s v="Vejle"/>
    <n v="630"/>
    <n v="81"/>
    <x v="20"/>
    <n v="1"/>
    <s v="FJ"/>
    <s v="Fjernvarmeværk"/>
    <n v="353000"/>
    <n v="350030"/>
    <x v="13"/>
    <x v="0"/>
    <s v="fvv"/>
    <d v="1965-01-01T00:00:00"/>
    <m/>
    <n v="5"/>
    <n v="0"/>
    <n v="5"/>
    <x v="4404"/>
    <n v="3.839"/>
    <n v="3.839"/>
    <n v="0"/>
    <n v="0"/>
    <n v="1"/>
    <n v="0"/>
    <n v="0"/>
    <x v="0"/>
    <x v="0"/>
    <m/>
    <m/>
    <m/>
    <n v="0"/>
    <m/>
    <m/>
    <n v="4.3003619999999998"/>
    <m/>
    <m/>
    <m/>
    <m/>
    <m/>
    <m/>
    <m/>
    <m/>
    <m/>
    <m/>
    <m/>
    <s v="534074,2"/>
    <s v="6173967,01"/>
    <n v="4.3003619999999998"/>
    <n v="0"/>
    <n v="0"/>
  </r>
  <r>
    <n v="29"/>
    <x v="1255"/>
    <s v=""/>
    <x v="2778"/>
    <n v="2019"/>
    <n v="67932218"/>
    <x v="675"/>
    <x v="1252"/>
    <x v="1213"/>
    <n v="7100"/>
    <s v="Vejle"/>
    <n v="630"/>
    <n v="81"/>
    <x v="20"/>
    <n v="1"/>
    <s v="FJ"/>
    <s v="Fjernvarmeværk"/>
    <n v="353000"/>
    <n v="350030"/>
    <x v="16"/>
    <x v="0"/>
    <s v="fvv"/>
    <d v="1965-01-01T00:00:00"/>
    <m/>
    <n v="7.87"/>
    <n v="0"/>
    <n v="7.87"/>
    <x v="21"/>
    <n v="0"/>
    <n v="0"/>
    <n v="0"/>
    <n v="0"/>
    <n v="1"/>
    <n v="0"/>
    <n v="0"/>
    <x v="0"/>
    <x v="0"/>
    <m/>
    <m/>
    <m/>
    <n v="0"/>
    <m/>
    <m/>
    <n v="0"/>
    <m/>
    <m/>
    <m/>
    <m/>
    <m/>
    <m/>
    <m/>
    <m/>
    <m/>
    <m/>
    <m/>
    <s v="534074,2"/>
    <s v="6173967,01"/>
    <n v="0"/>
    <n v="0"/>
    <n v="0"/>
  </r>
  <r>
    <n v="29"/>
    <x v="1255"/>
    <s v=""/>
    <x v="2779"/>
    <n v="2019"/>
    <n v="67932218"/>
    <x v="675"/>
    <x v="1252"/>
    <x v="1213"/>
    <n v="7100"/>
    <s v="Vejle"/>
    <n v="630"/>
    <n v="81"/>
    <x v="20"/>
    <n v="1"/>
    <s v="FJ"/>
    <s v="Fjernvarmeværk"/>
    <n v="353000"/>
    <n v="350030"/>
    <x v="76"/>
    <x v="0"/>
    <s v="fvv"/>
    <d v="1967-01-01T00:00:00"/>
    <m/>
    <n v="7.87"/>
    <n v="0"/>
    <n v="7.87"/>
    <x v="21"/>
    <n v="0"/>
    <n v="0"/>
    <n v="0"/>
    <n v="0"/>
    <n v="1"/>
    <n v="0"/>
    <n v="0"/>
    <x v="0"/>
    <x v="0"/>
    <m/>
    <m/>
    <m/>
    <n v="0"/>
    <m/>
    <m/>
    <n v="0"/>
    <m/>
    <m/>
    <m/>
    <m/>
    <m/>
    <m/>
    <m/>
    <m/>
    <m/>
    <m/>
    <m/>
    <s v="534074,2"/>
    <s v="6173967,01"/>
    <n v="0"/>
    <n v="0"/>
    <n v="0"/>
  </r>
  <r>
    <n v="29"/>
    <x v="1255"/>
    <s v=""/>
    <x v="2780"/>
    <n v="2019"/>
    <n v="67932218"/>
    <x v="675"/>
    <x v="1252"/>
    <x v="1213"/>
    <n v="7100"/>
    <s v="Vejle"/>
    <n v="630"/>
    <n v="81"/>
    <x v="20"/>
    <n v="1"/>
    <s v="FJ"/>
    <s v="Fjernvarmeværk"/>
    <n v="353000"/>
    <n v="350030"/>
    <x v="4"/>
    <x v="0"/>
    <s v="fvv"/>
    <d v="1968-01-01T00:00:00"/>
    <m/>
    <n v="10"/>
    <n v="0"/>
    <n v="10"/>
    <x v="21"/>
    <n v="0"/>
    <n v="0"/>
    <n v="0"/>
    <n v="0"/>
    <n v="1"/>
    <n v="0"/>
    <n v="0"/>
    <x v="0"/>
    <x v="0"/>
    <m/>
    <m/>
    <m/>
    <n v="0"/>
    <m/>
    <m/>
    <n v="0"/>
    <m/>
    <m/>
    <m/>
    <m/>
    <m/>
    <m/>
    <m/>
    <m/>
    <m/>
    <m/>
    <m/>
    <s v="534074,2"/>
    <s v="6173967,01"/>
    <n v="0"/>
    <n v="0"/>
    <n v="0"/>
  </r>
  <r>
    <n v="29"/>
    <x v="1255"/>
    <s v=""/>
    <x v="2781"/>
    <n v="2019"/>
    <n v="67932218"/>
    <x v="675"/>
    <x v="1252"/>
    <x v="1213"/>
    <n v="7100"/>
    <s v="Vejle"/>
    <n v="630"/>
    <n v="81"/>
    <x v="20"/>
    <n v="1"/>
    <s v="FJ"/>
    <s v="Fjernvarmeværk"/>
    <n v="353000"/>
    <n v="350030"/>
    <x v="6"/>
    <x v="0"/>
    <s v="fvv"/>
    <d v="1977-01-01T00:00:00"/>
    <m/>
    <n v="12.49"/>
    <n v="0"/>
    <n v="12.49"/>
    <x v="21"/>
    <n v="0"/>
    <n v="0"/>
    <n v="0"/>
    <n v="0"/>
    <n v="1"/>
    <n v="0"/>
    <n v="0"/>
    <x v="0"/>
    <x v="0"/>
    <m/>
    <m/>
    <m/>
    <n v="0"/>
    <m/>
    <m/>
    <n v="0"/>
    <m/>
    <m/>
    <m/>
    <m/>
    <m/>
    <m/>
    <m/>
    <m/>
    <m/>
    <m/>
    <m/>
    <s v="534074,2"/>
    <s v="6173967,01"/>
    <n v="0"/>
    <n v="0"/>
    <n v="0"/>
  </r>
  <r>
    <n v="29"/>
    <x v="1256"/>
    <s v=""/>
    <x v="2782"/>
    <n v="2019"/>
    <n v="67932218"/>
    <x v="675"/>
    <x v="1253"/>
    <x v="1214"/>
    <n v="7100"/>
    <s v="Vejle"/>
    <n v="630"/>
    <n v="81"/>
    <x v="20"/>
    <n v="1"/>
    <s v="FJ"/>
    <s v="Fjernvarmeværk"/>
    <n v="353000"/>
    <n v="350030"/>
    <x v="13"/>
    <x v="0"/>
    <s v="fvv"/>
    <d v="2013-08-01T00:00:00"/>
    <m/>
    <n v="12.8"/>
    <n v="0"/>
    <n v="12"/>
    <x v="4405"/>
    <n v="1.2709999999999999"/>
    <n v="1.2709999999999999"/>
    <n v="0"/>
    <n v="0"/>
    <n v="1"/>
    <n v="0"/>
    <n v="0"/>
    <x v="0"/>
    <x v="0"/>
    <m/>
    <m/>
    <m/>
    <m/>
    <m/>
    <m/>
    <n v="1.4546268"/>
    <m/>
    <m/>
    <m/>
    <m/>
    <m/>
    <m/>
    <m/>
    <m/>
    <m/>
    <m/>
    <m/>
    <s v="532050,52"/>
    <s v="6174464,24"/>
    <n v="1.4546268"/>
    <n v="0"/>
    <n v="0"/>
  </r>
  <r>
    <n v="29"/>
    <x v="1256"/>
    <s v=""/>
    <x v="2783"/>
    <n v="2019"/>
    <n v="67932218"/>
    <x v="675"/>
    <x v="1253"/>
    <x v="1214"/>
    <n v="7100"/>
    <s v="Vejle"/>
    <n v="630"/>
    <n v="81"/>
    <x v="20"/>
    <n v="1"/>
    <s v="FJ"/>
    <s v="Fjernvarmeværk"/>
    <n v="353000"/>
    <n v="350030"/>
    <x v="16"/>
    <x v="0"/>
    <s v="fvv"/>
    <d v="2013-08-01T00:00:00"/>
    <m/>
    <n v="12.8"/>
    <n v="0"/>
    <n v="12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32050,52"/>
    <s v="6174464,24"/>
    <n v="0"/>
    <n v="0"/>
    <n v="0"/>
  </r>
  <r>
    <n v="29"/>
    <x v="1256"/>
    <s v=""/>
    <x v="2784"/>
    <n v="2019"/>
    <n v="67932218"/>
    <x v="675"/>
    <x v="1253"/>
    <x v="1214"/>
    <n v="7100"/>
    <s v="Vejle"/>
    <n v="630"/>
    <n v="81"/>
    <x v="20"/>
    <n v="1"/>
    <s v="FJ"/>
    <s v="Fjernvarmeværk"/>
    <n v="353000"/>
    <n v="350030"/>
    <x v="76"/>
    <x v="0"/>
    <s v="fvv"/>
    <d v="1996-01-01T00:00:00"/>
    <m/>
    <n v="12.8"/>
    <n v="0"/>
    <n v="12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32050,52"/>
    <s v="6174464,24"/>
    <n v="0"/>
    <n v="0"/>
    <n v="0"/>
  </r>
  <r>
    <n v="29"/>
    <x v="1257"/>
    <s v=""/>
    <x v="2785"/>
    <n v="2019"/>
    <n v="67932218"/>
    <x v="675"/>
    <x v="1254"/>
    <x v="1215"/>
    <n v="7100"/>
    <s v="Vejle"/>
    <n v="630"/>
    <n v="81"/>
    <x v="20"/>
    <m/>
    <s v="FJ"/>
    <s v="Fjernvarmeværk"/>
    <n v="353000"/>
    <n v="350030"/>
    <x v="1408"/>
    <x v="0"/>
    <s v="fvv"/>
    <d v="2010-12-01T00:00:00"/>
    <m/>
    <n v="15"/>
    <n v="0"/>
    <n v="15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33851,73"/>
    <s v="6173051,83"/>
    <n v="0"/>
    <n v="0"/>
    <n v="0"/>
  </r>
  <r>
    <n v="29"/>
    <x v="1258"/>
    <s v=""/>
    <x v="2786"/>
    <n v="2019"/>
    <n v="67932218"/>
    <x v="675"/>
    <x v="1255"/>
    <x v="1216"/>
    <n v="7100"/>
    <s v="Vejle"/>
    <n v="630"/>
    <n v="81"/>
    <x v="20"/>
    <m/>
    <s v="FJ"/>
    <s v="Fjernvarmeværk"/>
    <n v="353000"/>
    <n v="350030"/>
    <x v="13"/>
    <x v="0"/>
    <s v="fvv"/>
    <d v="2014-09-15T00:00:00"/>
    <m/>
    <n v="5.3"/>
    <n v="0"/>
    <n v="5"/>
    <x v="4406"/>
    <n v="7.0999999999999994E-2"/>
    <n v="7.0999999999999994E-2"/>
    <n v="0"/>
    <n v="0"/>
    <n v="1"/>
    <n v="0"/>
    <n v="0"/>
    <x v="0"/>
    <x v="0"/>
    <m/>
    <m/>
    <m/>
    <m/>
    <m/>
    <m/>
    <n v="8.9892E-2"/>
    <m/>
    <m/>
    <m/>
    <m/>
    <m/>
    <m/>
    <m/>
    <m/>
    <m/>
    <m/>
    <m/>
    <s v="531855,42"/>
    <s v="6175607,36"/>
    <n v="8.9892E-2"/>
    <n v="0"/>
    <n v="0"/>
  </r>
  <r>
    <n v="29"/>
    <x v="1258"/>
    <s v=""/>
    <x v="2787"/>
    <n v="2019"/>
    <n v="67932218"/>
    <x v="675"/>
    <x v="1255"/>
    <x v="1216"/>
    <n v="7100"/>
    <s v="Vejle"/>
    <n v="630"/>
    <n v="81"/>
    <x v="20"/>
    <m/>
    <s v="FJ"/>
    <s v="Fjernvarmeværk"/>
    <n v="353000"/>
    <n v="350030"/>
    <x v="16"/>
    <x v="0"/>
    <s v="fvv"/>
    <d v="2014-09-15T00:00:00"/>
    <m/>
    <n v="5.3"/>
    <n v="0"/>
    <n v="5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31855,42"/>
    <s v="6175607,36"/>
    <n v="0"/>
    <n v="0"/>
    <n v="0"/>
  </r>
  <r>
    <n v="31"/>
    <x v="1259"/>
    <s v=""/>
    <x v="2788"/>
    <n v="2019"/>
    <n v="10689414"/>
    <x v="676"/>
    <x v="1256"/>
    <x v="1217"/>
    <n v="9700"/>
    <s v="Brønderslev"/>
    <n v="810"/>
    <n v="279"/>
    <x v="362"/>
    <m/>
    <s v="DC"/>
    <s v="Decentralt værk"/>
    <n v="353000"/>
    <n v="350030"/>
    <x v="428"/>
    <x v="0"/>
    <s v="fvv"/>
    <d v="1996-01-01T00:00:00"/>
    <m/>
    <n v="2.5"/>
    <n v="0"/>
    <n v="2.5"/>
    <x v="4407"/>
    <n v="13.698"/>
    <n v="13.698"/>
    <n v="0"/>
    <n v="0"/>
    <n v="1"/>
    <n v="0"/>
    <n v="0"/>
    <x v="0"/>
    <x v="0"/>
    <m/>
    <m/>
    <m/>
    <m/>
    <m/>
    <m/>
    <n v="12.2228964"/>
    <m/>
    <m/>
    <m/>
    <m/>
    <m/>
    <m/>
    <m/>
    <m/>
    <m/>
    <m/>
    <m/>
    <s v="559808,55"/>
    <s v="6345362,61"/>
    <n v="12.2228964"/>
    <n v="0"/>
    <n v="0"/>
  </r>
  <r>
    <n v="31"/>
    <x v="1259"/>
    <s v=""/>
    <x v="2789"/>
    <n v="2019"/>
    <n v="10689414"/>
    <x v="676"/>
    <x v="1256"/>
    <x v="1217"/>
    <n v="9700"/>
    <s v="Brønderslev"/>
    <n v="810"/>
    <n v="279"/>
    <x v="362"/>
    <m/>
    <s v="DC"/>
    <s v="Decentralt værk"/>
    <n v="353000"/>
    <n v="350030"/>
    <x v="55"/>
    <x v="1"/>
    <s v="kvt"/>
    <d v="1996-06-01T00:00:00"/>
    <m/>
    <n v="4.25"/>
    <n v="1.84"/>
    <n v="2.41"/>
    <x v="4408"/>
    <n v="8.7875999999999994"/>
    <n v="8.7875999999999994"/>
    <n v="5.4997199999999999"/>
    <n v="5.4997199999999999"/>
    <n v="0.27367735133243087"/>
    <n v="0.72632264866756913"/>
    <n v="0"/>
    <x v="0"/>
    <x v="0"/>
    <m/>
    <m/>
    <m/>
    <m/>
    <m/>
    <m/>
    <n v="16.054671599999999"/>
    <m/>
    <m/>
    <m/>
    <m/>
    <m/>
    <m/>
    <m/>
    <m/>
    <m/>
    <m/>
    <m/>
    <s v="559808,55"/>
    <s v="6345362,61"/>
    <n v="16.054671599999999"/>
    <n v="0"/>
    <n v="0"/>
  </r>
  <r>
    <n v="31"/>
    <x v="1259"/>
    <s v=""/>
    <x v="2790"/>
    <n v="2019"/>
    <n v="10689414"/>
    <x v="676"/>
    <x v="1256"/>
    <x v="1217"/>
    <n v="9700"/>
    <s v="Brønderslev"/>
    <n v="810"/>
    <n v="279"/>
    <x v="362"/>
    <m/>
    <s v="DC"/>
    <s v="Decentralt værk"/>
    <n v="353000"/>
    <n v="350030"/>
    <x v="1409"/>
    <x v="3"/>
    <s v="fvv"/>
    <d v="2018-01-01T00:00:00"/>
    <m/>
    <n v="2"/>
    <n v="0"/>
    <n v="2"/>
    <x v="4409"/>
    <n v="8.7192000000000007"/>
    <n v="8.7192000000000007"/>
    <n v="0"/>
    <n v="0"/>
    <n v="1"/>
    <n v="0"/>
    <n v="0"/>
    <x v="0"/>
    <x v="0"/>
    <m/>
    <m/>
    <m/>
    <m/>
    <m/>
    <m/>
    <m/>
    <m/>
    <m/>
    <m/>
    <m/>
    <m/>
    <m/>
    <m/>
    <m/>
    <n v="8.7192000000000007"/>
    <m/>
    <m/>
    <s v="559808,55"/>
    <s v="6345362,61"/>
    <n v="0"/>
    <n v="8.7192000000000007"/>
    <n v="0"/>
  </r>
  <r>
    <n v="32"/>
    <x v="1260"/>
    <s v=""/>
    <x v="2791"/>
    <n v="2019"/>
    <n v="20245417"/>
    <x v="677"/>
    <x v="1257"/>
    <x v="732"/>
    <n v="9750"/>
    <s v="Østervrå"/>
    <n v="813"/>
    <n v="327"/>
    <x v="84"/>
    <m/>
    <s v="DC"/>
    <s v="Decentralt værk"/>
    <n v="353000"/>
    <n v="350030"/>
    <x v="1410"/>
    <x v="0"/>
    <s v="fvv"/>
    <d v="1988-01-01T00:00:00"/>
    <m/>
    <n v="3.15"/>
    <n v="0"/>
    <n v="3.15"/>
    <x v="2613"/>
    <n v="7.1999999999999998E-3"/>
    <n v="7.1999999999999998E-3"/>
    <n v="0"/>
    <n v="0"/>
    <n v="1"/>
    <n v="0"/>
    <n v="0"/>
    <x v="0"/>
    <x v="0"/>
    <m/>
    <m/>
    <m/>
    <m/>
    <m/>
    <m/>
    <n v="7.92E-3"/>
    <m/>
    <m/>
    <m/>
    <m/>
    <m/>
    <m/>
    <m/>
    <m/>
    <m/>
    <m/>
    <m/>
    <s v="574545,44"/>
    <s v="6356009,43"/>
    <n v="7.92E-3"/>
    <n v="0"/>
    <n v="0"/>
  </r>
  <r>
    <n v="32"/>
    <x v="1260"/>
    <s v=""/>
    <x v="2792"/>
    <n v="2019"/>
    <n v="20245417"/>
    <x v="677"/>
    <x v="1257"/>
    <x v="732"/>
    <n v="9750"/>
    <s v="Østervrå"/>
    <n v="813"/>
    <n v="327"/>
    <x v="84"/>
    <m/>
    <s v="DC"/>
    <s v="Decentralt værk"/>
    <n v="353000"/>
    <n v="350030"/>
    <x v="1410"/>
    <x v="0"/>
    <s v="fvv"/>
    <d v="2012-01-01T00:00:00"/>
    <m/>
    <n v="6.3"/>
    <n v="0"/>
    <n v="6.3"/>
    <x v="4410"/>
    <n v="20.804400000000001"/>
    <n v="20.804400000000001"/>
    <n v="0"/>
    <n v="0"/>
    <n v="1"/>
    <n v="0"/>
    <n v="0"/>
    <x v="0"/>
    <x v="0"/>
    <m/>
    <m/>
    <m/>
    <m/>
    <m/>
    <m/>
    <n v="20.284506"/>
    <m/>
    <m/>
    <m/>
    <m/>
    <m/>
    <m/>
    <m/>
    <m/>
    <m/>
    <m/>
    <m/>
    <s v="574545,44"/>
    <s v="6356009,43"/>
    <n v="20.284506"/>
    <n v="0"/>
    <n v="0"/>
  </r>
  <r>
    <n v="32"/>
    <x v="1260"/>
    <s v=""/>
    <x v="2793"/>
    <n v="2019"/>
    <n v="20245417"/>
    <x v="677"/>
    <x v="1257"/>
    <x v="732"/>
    <n v="9750"/>
    <s v="Østervrå"/>
    <n v="813"/>
    <n v="327"/>
    <x v="84"/>
    <m/>
    <s v="DC"/>
    <s v="Decentralt værk"/>
    <n v="353000"/>
    <n v="350030"/>
    <x v="1411"/>
    <x v="1"/>
    <s v="kvt"/>
    <d v="2004-09-15T00:00:00"/>
    <m/>
    <n v="7.15"/>
    <n v="3.05"/>
    <n v="3.7"/>
    <x v="4411"/>
    <n v="8.4239999999999995"/>
    <n v="8.4239999999999995"/>
    <n v="6.4656000000000002"/>
    <n v="6.4656000000000002"/>
    <n v="0.25885150463521184"/>
    <n v="0.74114849536478822"/>
    <n v="0"/>
    <x v="0"/>
    <x v="0"/>
    <m/>
    <m/>
    <m/>
    <m/>
    <m/>
    <m/>
    <n v="16.2718776"/>
    <m/>
    <m/>
    <m/>
    <m/>
    <m/>
    <m/>
    <m/>
    <m/>
    <m/>
    <m/>
    <m/>
    <s v="574545,44"/>
    <s v="6356009,43"/>
    <n v="16.2718776"/>
    <n v="0"/>
    <n v="0"/>
  </r>
  <r>
    <n v="32"/>
    <x v="1260"/>
    <s v=""/>
    <x v="2794"/>
    <n v="2019"/>
    <n v="20245417"/>
    <x v="677"/>
    <x v="1257"/>
    <x v="732"/>
    <n v="9750"/>
    <s v="Østervrå"/>
    <n v="813"/>
    <n v="327"/>
    <x v="84"/>
    <m/>
    <s v="DC"/>
    <s v="Decentralt værk"/>
    <n v="353000"/>
    <n v="350030"/>
    <x v="7"/>
    <x v="2"/>
    <s v="fvv"/>
    <d v="2010-09-15T00:00:00"/>
    <m/>
    <n v="1.5"/>
    <n v="0"/>
    <n v="1.5"/>
    <x v="1670"/>
    <n v="4.032"/>
    <n v="4.032"/>
    <n v="0"/>
    <n v="0"/>
    <n v="1"/>
    <n v="0"/>
    <n v="0"/>
    <x v="0"/>
    <x v="0"/>
    <m/>
    <m/>
    <m/>
    <m/>
    <m/>
    <m/>
    <m/>
    <m/>
    <m/>
    <m/>
    <m/>
    <m/>
    <m/>
    <m/>
    <m/>
    <m/>
    <m/>
    <n v="4.0716000000000001"/>
    <s v="574545,44"/>
    <s v="6356009,43"/>
    <n v="0"/>
    <n v="0"/>
    <n v="4.0716000000000001"/>
  </r>
  <r>
    <n v="32"/>
    <x v="1260"/>
    <s v=""/>
    <x v="2795"/>
    <n v="2019"/>
    <n v="20245417"/>
    <x v="677"/>
    <x v="1257"/>
    <x v="732"/>
    <n v="9750"/>
    <s v="Østervrå"/>
    <n v="813"/>
    <n v="327"/>
    <x v="84"/>
    <m/>
    <s v="DC"/>
    <s v="Decentralt værk"/>
    <n v="353000"/>
    <n v="350030"/>
    <x v="1410"/>
    <x v="2"/>
    <s v="fvv"/>
    <d v="2012-01-01T00:00:00"/>
    <m/>
    <n v="1.5"/>
    <n v="0"/>
    <n v="1.5"/>
    <x v="1670"/>
    <n v="4.032"/>
    <n v="4.032"/>
    <n v="0"/>
    <n v="0"/>
    <n v="1"/>
    <n v="0"/>
    <n v="0"/>
    <x v="0"/>
    <x v="0"/>
    <m/>
    <m/>
    <m/>
    <m/>
    <m/>
    <m/>
    <m/>
    <m/>
    <m/>
    <m/>
    <m/>
    <m/>
    <m/>
    <m/>
    <m/>
    <m/>
    <m/>
    <n v="4.0716000000000001"/>
    <s v="574545,44"/>
    <s v="6356009,43"/>
    <n v="0"/>
    <n v="0"/>
    <n v="4.0716000000000001"/>
  </r>
  <r>
    <n v="34"/>
    <x v="1261"/>
    <s v=""/>
    <x v="2796"/>
    <n v="2019"/>
    <n v="25798929"/>
    <x v="678"/>
    <x v="1258"/>
    <x v="1218"/>
    <n v="3700"/>
    <s v="Rønne"/>
    <n v="400"/>
    <n v="68"/>
    <x v="204"/>
    <n v="1"/>
    <s v="CE"/>
    <s v="Centralt værk"/>
    <n v="351100"/>
    <n v="350010"/>
    <x v="1412"/>
    <x v="1"/>
    <s v="cel"/>
    <d v="1972-01-01T00:00:00"/>
    <m/>
    <n v="50.3"/>
    <n v="19.600000000000001"/>
    <n v="0"/>
    <x v="4412"/>
    <n v="0"/>
    <n v="0"/>
    <n v="6.2388000000000003"/>
    <n v="4.2282000000000002"/>
    <n v="0"/>
    <n v="1"/>
    <n v="0"/>
    <x v="0"/>
    <x v="0"/>
    <m/>
    <m/>
    <m/>
    <n v="17.161677599999997"/>
    <m/>
    <m/>
    <m/>
    <m/>
    <m/>
    <m/>
    <m/>
    <m/>
    <m/>
    <m/>
    <m/>
    <m/>
    <m/>
    <m/>
    <s v="863379"/>
    <s v="6119929,04"/>
    <n v="17.161677599999997"/>
    <n v="0"/>
    <n v="0"/>
  </r>
  <r>
    <n v="34"/>
    <x v="1261"/>
    <s v=""/>
    <x v="2797"/>
    <n v="2019"/>
    <n v="25798929"/>
    <x v="678"/>
    <x v="1258"/>
    <x v="1218"/>
    <n v="3700"/>
    <s v="Rønne"/>
    <n v="400"/>
    <n v="68"/>
    <x v="204"/>
    <n v="1"/>
    <s v="CE"/>
    <s v="Centralt værk"/>
    <n v="351100"/>
    <n v="350010"/>
    <x v="1413"/>
    <x v="8"/>
    <s v="cel"/>
    <d v="1974-01-01T00:00:00"/>
    <m/>
    <n v="85.6"/>
    <n v="27.5"/>
    <n v="0"/>
    <x v="4413"/>
    <n v="0"/>
    <n v="0"/>
    <n v="16.614000000000001"/>
    <n v="13.00788"/>
    <n v="0"/>
    <n v="1"/>
    <n v="0"/>
    <x v="0"/>
    <x v="0"/>
    <m/>
    <n v="57.376188079999999"/>
    <m/>
    <m/>
    <m/>
    <n v="0"/>
    <m/>
    <m/>
    <m/>
    <m/>
    <m/>
    <m/>
    <m/>
    <m/>
    <m/>
    <m/>
    <m/>
    <m/>
    <s v="863379"/>
    <s v="6119929,04"/>
    <n v="57.376188079999999"/>
    <n v="0"/>
    <n v="0"/>
  </r>
  <r>
    <n v="34"/>
    <x v="1261"/>
    <s v=""/>
    <x v="2798"/>
    <n v="2019"/>
    <n v="25798929"/>
    <x v="678"/>
    <x v="1258"/>
    <x v="1218"/>
    <n v="3700"/>
    <s v="Rønne"/>
    <n v="400"/>
    <n v="68"/>
    <x v="204"/>
    <n v="1"/>
    <s v="CE"/>
    <s v="Centralt værk"/>
    <n v="351100"/>
    <n v="350010"/>
    <x v="1414"/>
    <x v="8"/>
    <s v="cev"/>
    <d v="1995-01-01T00:00:00"/>
    <m/>
    <n v="107.2"/>
    <n v="37"/>
    <n v="35"/>
    <x v="4414"/>
    <n v="407.947"/>
    <n v="402.84859999999998"/>
    <n v="115.59258"/>
    <n v="96.822540000000004"/>
    <n v="0.32899243141586831"/>
    <n v="0.67100756858413169"/>
    <n v="0"/>
    <x v="27"/>
    <x v="0"/>
    <m/>
    <n v="0.86257002000000005"/>
    <m/>
    <m/>
    <m/>
    <n v="0"/>
    <m/>
    <m/>
    <m/>
    <m/>
    <n v="614.92833600000006"/>
    <m/>
    <m/>
    <m/>
    <m/>
    <m/>
    <m/>
    <m/>
    <s v="863379"/>
    <s v="6119929,04"/>
    <n v="5.0661700200000004"/>
    <n v="614.92833600000006"/>
    <n v="0"/>
  </r>
  <r>
    <n v="34"/>
    <x v="1261"/>
    <s v=""/>
    <x v="2799"/>
    <n v="2019"/>
    <n v="25798929"/>
    <x v="678"/>
    <x v="1258"/>
    <x v="1218"/>
    <n v="3700"/>
    <s v="Rønne"/>
    <n v="400"/>
    <n v="68"/>
    <x v="204"/>
    <n v="1"/>
    <s v="CE"/>
    <s v="Centralt værk"/>
    <n v="351100"/>
    <n v="350010"/>
    <x v="1280"/>
    <x v="1"/>
    <s v="cel"/>
    <d v="2007-08-01T00:00:00"/>
    <m/>
    <n v="40.5"/>
    <n v="15"/>
    <n v="0"/>
    <x v="4415"/>
    <n v="0"/>
    <n v="0"/>
    <n v="6.0727824000000004"/>
    <n v="5.2080983999999999"/>
    <n v="0"/>
    <n v="1"/>
    <n v="0"/>
    <x v="0"/>
    <x v="0"/>
    <m/>
    <m/>
    <m/>
    <n v="17.54360835"/>
    <m/>
    <m/>
    <m/>
    <m/>
    <m/>
    <m/>
    <m/>
    <m/>
    <m/>
    <m/>
    <m/>
    <m/>
    <m/>
    <m/>
    <s v="863379"/>
    <s v="6119929,04"/>
    <n v="17.54360835"/>
    <n v="0"/>
    <n v="0"/>
  </r>
  <r>
    <n v="34"/>
    <x v="1261"/>
    <s v=""/>
    <x v="2800"/>
    <n v="2019"/>
    <n v="25798929"/>
    <x v="678"/>
    <x v="1258"/>
    <x v="1218"/>
    <n v="3700"/>
    <s v="Rønne"/>
    <n v="400"/>
    <n v="68"/>
    <x v="204"/>
    <n v="1"/>
    <s v="CE"/>
    <s v="Centralt værk"/>
    <n v="351100"/>
    <n v="350010"/>
    <x v="1227"/>
    <x v="15"/>
    <s v="fvv"/>
    <d v="1995-01-01T00:00:00"/>
    <m/>
    <n v="5"/>
    <n v="0"/>
    <n v="0"/>
    <x v="4416"/>
    <n v="0"/>
    <n v="0"/>
    <n v="0"/>
    <n v="0"/>
    <n v="1"/>
    <n v="0"/>
    <n v="0"/>
    <x v="0"/>
    <x v="0"/>
    <m/>
    <n v="19.813434340000001"/>
    <m/>
    <m/>
    <m/>
    <m/>
    <m/>
    <m/>
    <m/>
    <m/>
    <m/>
    <m/>
    <m/>
    <m/>
    <m/>
    <m/>
    <m/>
    <m/>
    <s v="863379"/>
    <s v="6119929,04"/>
    <n v="19.813434340000001"/>
    <n v="0"/>
    <n v="0"/>
  </r>
  <r>
    <n v="35"/>
    <x v="1262"/>
    <s v=""/>
    <x v="2801"/>
    <n v="2019"/>
    <n v="11271715"/>
    <x v="679"/>
    <x v="1259"/>
    <x v="1219"/>
    <n v="8643"/>
    <s v="Ans By"/>
    <n v="740"/>
    <n v="243"/>
    <x v="363"/>
    <m/>
    <s v="DC"/>
    <s v="Decentralt værk"/>
    <n v="353000"/>
    <n v="350030"/>
    <x v="56"/>
    <x v="0"/>
    <s v="fvv"/>
    <d v="1987-10-01T00:00:00"/>
    <m/>
    <n v="4"/>
    <n v="0"/>
    <n v="4"/>
    <x v="4417"/>
    <n v="11.167199999999999"/>
    <n v="11.0556"/>
    <n v="0"/>
    <n v="0"/>
    <n v="1"/>
    <n v="0"/>
    <n v="0"/>
    <x v="0"/>
    <x v="0"/>
    <m/>
    <m/>
    <m/>
    <m/>
    <m/>
    <m/>
    <n v="11.078258400000001"/>
    <m/>
    <m/>
    <m/>
    <m/>
    <m/>
    <m/>
    <m/>
    <m/>
    <m/>
    <m/>
    <m/>
    <s v="536677,27"/>
    <s v="6240592,1"/>
    <n v="11.078258400000001"/>
    <n v="0"/>
    <n v="0"/>
  </r>
  <r>
    <n v="35"/>
    <x v="1262"/>
    <s v=""/>
    <x v="2802"/>
    <n v="2019"/>
    <n v="11271715"/>
    <x v="679"/>
    <x v="1259"/>
    <x v="1219"/>
    <n v="8643"/>
    <s v="Ans By"/>
    <n v="740"/>
    <n v="243"/>
    <x v="363"/>
    <m/>
    <s v="DC"/>
    <s v="Decentralt værk"/>
    <n v="353000"/>
    <n v="350030"/>
    <x v="75"/>
    <x v="1"/>
    <s v="kvt"/>
    <d v="2007-09-01T00:00:00"/>
    <m/>
    <n v="5.8"/>
    <n v="2.5"/>
    <n v="3.3"/>
    <x v="4418"/>
    <n v="36.576000000000001"/>
    <n v="36.287999999999997"/>
    <n v="28.382400000000001"/>
    <n v="27.72"/>
    <n v="0.26496535265062887"/>
    <n v="0.73503464734937118"/>
    <n v="0"/>
    <x v="0"/>
    <x v="0"/>
    <m/>
    <m/>
    <m/>
    <m/>
    <m/>
    <m/>
    <n v="69.020344800000004"/>
    <m/>
    <m/>
    <m/>
    <m/>
    <m/>
    <m/>
    <m/>
    <m/>
    <m/>
    <m/>
    <m/>
    <s v="536677,27"/>
    <s v="6240592,1"/>
    <n v="69.020344800000004"/>
    <n v="0"/>
    <n v="0"/>
  </r>
  <r>
    <n v="36"/>
    <x v="1263"/>
    <s v=""/>
    <x v="2803"/>
    <n v="2019"/>
    <n v="62749814"/>
    <x v="680"/>
    <x v="1260"/>
    <x v="1220"/>
    <n v="6823"/>
    <s v="Ansager"/>
    <n v="573"/>
    <n v="139"/>
    <x v="364"/>
    <m/>
    <s v="FJ"/>
    <s v="Fjernvarmeværk"/>
    <n v="353000"/>
    <n v="350030"/>
    <x v="1415"/>
    <x v="0"/>
    <s v="fvv"/>
    <d v="1995-05-01T00:00:00"/>
    <m/>
    <n v="3"/>
    <n v="0"/>
    <n v="3"/>
    <x v="4419"/>
    <n v="1.0871999999999999"/>
    <n v="1.0871999999999999"/>
    <n v="0"/>
    <n v="0"/>
    <n v="1"/>
    <n v="0"/>
    <n v="0"/>
    <x v="0"/>
    <x v="0"/>
    <m/>
    <m/>
    <m/>
    <m/>
    <m/>
    <m/>
    <m/>
    <m/>
    <m/>
    <m/>
    <m/>
    <m/>
    <n v="1.1725000000000001"/>
    <m/>
    <m/>
    <m/>
    <m/>
    <m/>
    <s v="484435,62"/>
    <s v="6173452,54"/>
    <n v="0"/>
    <n v="1.1725000000000001"/>
    <n v="0"/>
  </r>
  <r>
    <n v="36"/>
    <x v="1264"/>
    <s v=""/>
    <x v="2804"/>
    <n v="2019"/>
    <n v="62749814"/>
    <x v="680"/>
    <x v="1261"/>
    <x v="1221"/>
    <n v="6823"/>
    <s v="Ansager"/>
    <n v="573"/>
    <n v="139"/>
    <x v="364"/>
    <m/>
    <s v="FJ"/>
    <s v="Fjernvarmeværk"/>
    <n v="353000"/>
    <n v="350030"/>
    <x v="3"/>
    <x v="0"/>
    <s v="fvv"/>
    <d v="2008-04-01T00:00:00"/>
    <m/>
    <n v="4"/>
    <n v="0"/>
    <n v="4"/>
    <x v="4420"/>
    <n v="49.0212"/>
    <n v="47.530799999999999"/>
    <n v="0"/>
    <n v="0"/>
    <n v="1"/>
    <n v="0"/>
    <n v="0"/>
    <x v="0"/>
    <x v="0"/>
    <m/>
    <m/>
    <m/>
    <m/>
    <m/>
    <m/>
    <m/>
    <m/>
    <m/>
    <m/>
    <n v="46.82"/>
    <m/>
    <m/>
    <m/>
    <m/>
    <m/>
    <m/>
    <m/>
    <s v="484799"/>
    <s v="6174049"/>
    <n v="0"/>
    <n v="46.82"/>
    <n v="0"/>
  </r>
  <r>
    <n v="36"/>
    <x v="1264"/>
    <s v=""/>
    <x v="2805"/>
    <n v="2019"/>
    <n v="62749814"/>
    <x v="680"/>
    <x v="1261"/>
    <x v="1221"/>
    <n v="6823"/>
    <s v="Ansager"/>
    <n v="573"/>
    <n v="139"/>
    <x v="364"/>
    <m/>
    <s v="FJ"/>
    <s v="Fjernvarmeværk"/>
    <n v="353000"/>
    <n v="350030"/>
    <x v="69"/>
    <x v="0"/>
    <s v="fvv"/>
    <d v="2010-11-01T00:00:00"/>
    <m/>
    <n v="5"/>
    <n v="0"/>
    <n v="5"/>
    <x v="4421"/>
    <n v="2.1600000000000001E-2"/>
    <n v="2.1600000000000001E-2"/>
    <n v="0"/>
    <n v="0"/>
    <n v="1"/>
    <n v="0"/>
    <n v="0"/>
    <x v="0"/>
    <x v="0"/>
    <m/>
    <m/>
    <m/>
    <n v="2.5109000000000003E-2"/>
    <m/>
    <m/>
    <m/>
    <m/>
    <m/>
    <m/>
    <m/>
    <m/>
    <m/>
    <m/>
    <m/>
    <m/>
    <m/>
    <m/>
    <s v="484799"/>
    <s v="6174049"/>
    <n v="2.5109000000000003E-2"/>
    <n v="0"/>
    <n v="0"/>
  </r>
  <r>
    <n v="38"/>
    <x v="1265"/>
    <s v=""/>
    <x v="2806"/>
    <n v="2019"/>
    <n v="70874814"/>
    <x v="681"/>
    <x v="1262"/>
    <x v="1222"/>
    <n v="9510"/>
    <s v="Arden"/>
    <n v="846"/>
    <n v="272"/>
    <x v="228"/>
    <m/>
    <s v="DC"/>
    <s v="Decentralt værk"/>
    <n v="353000"/>
    <n v="350030"/>
    <x v="540"/>
    <x v="1"/>
    <s v="kvt"/>
    <d v="1998-01-05T00:00:00"/>
    <m/>
    <n v="6.37"/>
    <n v="2.76"/>
    <n v="3.61"/>
    <x v="4422"/>
    <n v="20.929355999999999"/>
    <n v="20.929355999999999"/>
    <n v="14.067648"/>
    <n v="14.067648"/>
    <n v="0.27295845857073625"/>
    <n v="0.72704154142926369"/>
    <n v="0"/>
    <x v="0"/>
    <x v="0"/>
    <m/>
    <m/>
    <m/>
    <m/>
    <m/>
    <m/>
    <n v="38.337987599999998"/>
    <m/>
    <m/>
    <m/>
    <m/>
    <m/>
    <m/>
    <m/>
    <m/>
    <m/>
    <m/>
    <m/>
    <s v="551758,37"/>
    <s v="6290879,11"/>
    <n v="38.337987599999998"/>
    <n v="0"/>
    <n v="0"/>
  </r>
  <r>
    <n v="38"/>
    <x v="1265"/>
    <s v=""/>
    <x v="2807"/>
    <n v="2019"/>
    <n v="70874814"/>
    <x v="681"/>
    <x v="1262"/>
    <x v="1222"/>
    <n v="9510"/>
    <s v="Arden"/>
    <n v="846"/>
    <n v="272"/>
    <x v="228"/>
    <m/>
    <s v="DC"/>
    <s v="Decentralt værk"/>
    <n v="353000"/>
    <n v="350030"/>
    <x v="1416"/>
    <x v="0"/>
    <s v="fvv"/>
    <d v="1998-01-05T00:00:00"/>
    <m/>
    <n v="4"/>
    <n v="0"/>
    <n v="4"/>
    <x v="4423"/>
    <n v="14.80608"/>
    <n v="14.80608"/>
    <n v="0"/>
    <n v="0"/>
    <n v="1"/>
    <n v="0"/>
    <n v="0"/>
    <x v="0"/>
    <x v="0"/>
    <m/>
    <m/>
    <m/>
    <m/>
    <m/>
    <m/>
    <n v="14.943970799999999"/>
    <m/>
    <m/>
    <m/>
    <m/>
    <m/>
    <m/>
    <m/>
    <m/>
    <m/>
    <m/>
    <m/>
    <s v="551758,37"/>
    <s v="6290879,11"/>
    <n v="14.943970799999999"/>
    <n v="0"/>
    <n v="0"/>
  </r>
  <r>
    <n v="39"/>
    <x v="1266"/>
    <s v=""/>
    <x v="2808"/>
    <n v="2019"/>
    <n v="54300514"/>
    <x v="682"/>
    <x v="1263"/>
    <x v="1223"/>
    <n v="9340"/>
    <s v="Asaa"/>
    <n v="810"/>
    <n v="281"/>
    <x v="365"/>
    <m/>
    <s v="DC"/>
    <s v="Decentralt værk"/>
    <n v="353000"/>
    <n v="350030"/>
    <x v="1417"/>
    <x v="0"/>
    <s v="fvv"/>
    <d v="1988-01-01T00:00:00"/>
    <m/>
    <n v="4.5999999999999996"/>
    <n v="0"/>
    <n v="4.5999999999999996"/>
    <x v="4424"/>
    <n v="14.299200000000001"/>
    <n v="14.299200000000001"/>
    <n v="0"/>
    <n v="0"/>
    <n v="1"/>
    <n v="0"/>
    <n v="0"/>
    <x v="0"/>
    <x v="0"/>
    <m/>
    <m/>
    <m/>
    <m/>
    <m/>
    <m/>
    <n v="14.074631999999999"/>
    <m/>
    <m/>
    <m/>
    <m/>
    <m/>
    <m/>
    <m/>
    <m/>
    <m/>
    <m/>
    <m/>
    <s v="584869,94"/>
    <s v="6334814,15"/>
    <n v="14.074631999999999"/>
    <n v="0"/>
    <n v="0"/>
  </r>
  <r>
    <n v="39"/>
    <x v="1266"/>
    <s v=""/>
    <x v="2809"/>
    <n v="2019"/>
    <n v="54300514"/>
    <x v="682"/>
    <x v="1263"/>
    <x v="1223"/>
    <n v="9340"/>
    <s v="Asaa"/>
    <n v="810"/>
    <n v="281"/>
    <x v="365"/>
    <m/>
    <s v="DC"/>
    <s v="Decentralt værk"/>
    <n v="353000"/>
    <n v="350030"/>
    <x v="1193"/>
    <x v="1"/>
    <s v="kvt"/>
    <d v="1993-01-01T00:00:00"/>
    <m/>
    <n v="4.8"/>
    <n v="2"/>
    <n v="2.4"/>
    <x v="4425"/>
    <n v="17.4024"/>
    <n v="17.4024"/>
    <n v="14.724"/>
    <n v="14.724"/>
    <n v="0.23849672661515914"/>
    <n v="0.76150327338484081"/>
    <n v="0"/>
    <x v="0"/>
    <x v="0"/>
    <m/>
    <m/>
    <m/>
    <m/>
    <m/>
    <m/>
    <n v="36.483519600000001"/>
    <m/>
    <m/>
    <m/>
    <m/>
    <m/>
    <m/>
    <m/>
    <m/>
    <m/>
    <m/>
    <m/>
    <s v="584869,94"/>
    <s v="6334814,15"/>
    <n v="36.483519600000001"/>
    <n v="0"/>
    <n v="0"/>
  </r>
  <r>
    <n v="39"/>
    <x v="1266"/>
    <s v=""/>
    <x v="2810"/>
    <n v="2019"/>
    <n v="54300514"/>
    <x v="682"/>
    <x v="1263"/>
    <x v="1223"/>
    <n v="9340"/>
    <s v="Asaa"/>
    <n v="810"/>
    <n v="281"/>
    <x v="365"/>
    <m/>
    <s v="DC"/>
    <s v="Decentralt værk"/>
    <n v="353000"/>
    <n v="350030"/>
    <x v="195"/>
    <x v="1"/>
    <s v="kvt"/>
    <d v="1999-01-10T00:00:00"/>
    <m/>
    <n v="2.44"/>
    <n v="0.92"/>
    <n v="1.4"/>
    <x v="4426"/>
    <n v="5.6196000000000002"/>
    <n v="5.6196000000000002"/>
    <n v="3.9563999999999999"/>
    <n v="3.9563999999999999"/>
    <n v="0.25616931528124637"/>
    <n v="0.74383068471875369"/>
    <n v="0"/>
    <x v="0"/>
    <x v="0"/>
    <m/>
    <m/>
    <m/>
    <m/>
    <m/>
    <m/>
    <n v="10.968526799999999"/>
    <m/>
    <m/>
    <m/>
    <m/>
    <m/>
    <m/>
    <m/>
    <m/>
    <m/>
    <m/>
    <m/>
    <s v="584869,94"/>
    <s v="6334814,15"/>
    <n v="10.968526799999999"/>
    <n v="0"/>
    <n v="0"/>
  </r>
  <r>
    <n v="39"/>
    <x v="1266"/>
    <s v=""/>
    <x v="2811"/>
    <n v="2019"/>
    <n v="54300514"/>
    <x v="682"/>
    <x v="1263"/>
    <x v="1223"/>
    <n v="9340"/>
    <s v="Asaa"/>
    <n v="810"/>
    <n v="281"/>
    <x v="365"/>
    <m/>
    <s v="DC"/>
    <s v="Decentralt værk"/>
    <n v="353000"/>
    <n v="350030"/>
    <x v="1418"/>
    <x v="3"/>
    <s v="fvv"/>
    <d v="2014-10-01T00:00:00"/>
    <m/>
    <n v="4"/>
    <n v="0"/>
    <n v="4"/>
    <x v="4427"/>
    <n v="10.4724"/>
    <n v="10.137600000000001"/>
    <n v="0"/>
    <n v="0"/>
    <n v="1"/>
    <n v="0"/>
    <n v="0"/>
    <x v="0"/>
    <x v="0"/>
    <m/>
    <m/>
    <m/>
    <m/>
    <m/>
    <m/>
    <m/>
    <m/>
    <m/>
    <m/>
    <m/>
    <m/>
    <m/>
    <m/>
    <m/>
    <n v="10.4724"/>
    <m/>
    <m/>
    <s v="584869,94"/>
    <s v="6334814,15"/>
    <n v="0"/>
    <n v="10.4724"/>
    <n v="0"/>
  </r>
  <r>
    <n v="40"/>
    <x v="1267"/>
    <s v=""/>
    <x v="2812"/>
    <n v="2019"/>
    <n v="59283111"/>
    <x v="683"/>
    <x v="1264"/>
    <x v="1224"/>
    <n v="6440"/>
    <s v="Augustenborg"/>
    <n v="540"/>
    <n v="96"/>
    <x v="366"/>
    <m/>
    <s v="DC"/>
    <s v="Decentralt værk"/>
    <n v="353000"/>
    <n v="350030"/>
    <x v="1419"/>
    <x v="0"/>
    <s v="fvv"/>
    <d v="1984-10-01T00:00:00"/>
    <m/>
    <n v="5.5"/>
    <n v="0"/>
    <n v="5.8"/>
    <x v="4428"/>
    <n v="14.9688"/>
    <n v="14.9688"/>
    <n v="0"/>
    <n v="0"/>
    <n v="1"/>
    <n v="0"/>
    <n v="0"/>
    <x v="0"/>
    <x v="0"/>
    <m/>
    <m/>
    <m/>
    <m/>
    <m/>
    <m/>
    <n v="14.518468800000001"/>
    <m/>
    <m/>
    <m/>
    <m/>
    <m/>
    <m/>
    <m/>
    <m/>
    <m/>
    <m/>
    <m/>
    <s v="556227"/>
    <s v="6089331,49"/>
    <n v="14.518468800000001"/>
    <n v="0"/>
    <n v="0"/>
  </r>
  <r>
    <n v="40"/>
    <x v="1267"/>
    <s v=""/>
    <x v="2813"/>
    <n v="2019"/>
    <n v="59283111"/>
    <x v="683"/>
    <x v="1264"/>
    <x v="1224"/>
    <n v="6440"/>
    <s v="Augustenborg"/>
    <n v="540"/>
    <n v="96"/>
    <x v="366"/>
    <m/>
    <s v="DC"/>
    <s v="Decentralt værk"/>
    <n v="353000"/>
    <n v="350030"/>
    <x v="1420"/>
    <x v="0"/>
    <s v="fvv"/>
    <d v="2003-12-01T00:00:00"/>
    <m/>
    <n v="13.3"/>
    <n v="0"/>
    <n v="11.6"/>
    <x v="4429"/>
    <n v="40.471200000000003"/>
    <n v="40.471200000000003"/>
    <n v="0"/>
    <n v="0"/>
    <n v="1"/>
    <n v="0"/>
    <n v="0"/>
    <x v="0"/>
    <x v="0"/>
    <m/>
    <m/>
    <m/>
    <m/>
    <m/>
    <m/>
    <n v="39.253618799999998"/>
    <m/>
    <m/>
    <m/>
    <m/>
    <m/>
    <m/>
    <m/>
    <m/>
    <m/>
    <m/>
    <m/>
    <s v="556227"/>
    <s v="6089331,49"/>
    <n v="39.253618799999998"/>
    <n v="0"/>
    <n v="0"/>
  </r>
  <r>
    <n v="40"/>
    <x v="1267"/>
    <s v=""/>
    <x v="2814"/>
    <n v="2019"/>
    <n v="59283111"/>
    <x v="683"/>
    <x v="1264"/>
    <x v="1224"/>
    <n v="6440"/>
    <s v="Augustenborg"/>
    <n v="540"/>
    <n v="96"/>
    <x v="366"/>
    <m/>
    <s v="DC"/>
    <s v="Decentralt værk"/>
    <n v="353000"/>
    <n v="350030"/>
    <x v="39"/>
    <x v="5"/>
    <s v="kvt"/>
    <d v="2012-01-01T00:00:00"/>
    <m/>
    <n v="0.19"/>
    <n v="0.06"/>
    <n v="0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56227"/>
    <s v="6089331,49"/>
    <n v="0"/>
    <n v="0"/>
    <n v="0"/>
  </r>
  <r>
    <n v="40"/>
    <x v="1267"/>
    <s v=""/>
    <x v="2815"/>
    <n v="2019"/>
    <n v="59283111"/>
    <x v="683"/>
    <x v="1264"/>
    <x v="1224"/>
    <n v="6440"/>
    <s v="Augustenborg"/>
    <n v="540"/>
    <n v="96"/>
    <x v="366"/>
    <m/>
    <s v="DC"/>
    <s v="Decentralt værk"/>
    <n v="353000"/>
    <n v="350030"/>
    <x v="1421"/>
    <x v="0"/>
    <s v="fvv"/>
    <d v="2007-01-01T00:00:00"/>
    <m/>
    <n v="0.03"/>
    <n v="0"/>
    <n v="0.02"/>
    <x v="4430"/>
    <n v="9.9360000000000004E-2"/>
    <n v="0"/>
    <n v="0"/>
    <n v="0"/>
    <n v="1"/>
    <n v="0"/>
    <n v="0"/>
    <x v="0"/>
    <x v="0"/>
    <m/>
    <m/>
    <m/>
    <n v="0.14480719"/>
    <m/>
    <m/>
    <m/>
    <m/>
    <m/>
    <m/>
    <m/>
    <m/>
    <m/>
    <m/>
    <m/>
    <m/>
    <m/>
    <m/>
    <s v="556227"/>
    <s v="6089331,49"/>
    <n v="0.14480719"/>
    <n v="0"/>
    <n v="0"/>
  </r>
  <r>
    <n v="40"/>
    <x v="1268"/>
    <s v=""/>
    <x v="2816"/>
    <n v="2019"/>
    <n v="59283111"/>
    <x v="683"/>
    <x v="1265"/>
    <x v="189"/>
    <n v="6440"/>
    <s v="Augustenborg"/>
    <n v="540"/>
    <n v="96"/>
    <x v="366"/>
    <m/>
    <s v="DC"/>
    <s v="Decentralt værk"/>
    <n v="353000"/>
    <n v="350030"/>
    <x v="1422"/>
    <x v="1"/>
    <s v="kvt"/>
    <d v="1997-12-01T00:00:00"/>
    <m/>
    <n v="9.6999999999999993"/>
    <n v="3.8"/>
    <n v="4.9000000000000004"/>
    <x v="4431"/>
    <n v="0.52559999999999996"/>
    <n v="0.52559999999999996"/>
    <n v="0.4284"/>
    <n v="0.4284"/>
    <n v="0.2363798267627297"/>
    <n v="0.76362017323727027"/>
    <n v="0"/>
    <x v="0"/>
    <x v="0"/>
    <m/>
    <m/>
    <m/>
    <m/>
    <m/>
    <m/>
    <n v="1.1117699999999999"/>
    <m/>
    <m/>
    <m/>
    <m/>
    <m/>
    <m/>
    <m/>
    <m/>
    <m/>
    <m/>
    <m/>
    <s v="556899,12"/>
    <s v="6089626,01"/>
    <n v="1.1117699999999999"/>
    <n v="0"/>
    <n v="0"/>
  </r>
  <r>
    <n v="40"/>
    <x v="1268"/>
    <s v=""/>
    <x v="2817"/>
    <n v="2019"/>
    <n v="59283111"/>
    <x v="683"/>
    <x v="1265"/>
    <x v="189"/>
    <n v="6440"/>
    <s v="Augustenborg"/>
    <n v="540"/>
    <n v="96"/>
    <x v="366"/>
    <m/>
    <s v="DC"/>
    <s v="Decentralt værk"/>
    <n v="353000"/>
    <n v="350030"/>
    <x v="7"/>
    <x v="2"/>
    <s v="fvv"/>
    <d v="2011-09-01T00:00:00"/>
    <m/>
    <n v="8"/>
    <n v="0"/>
    <n v="8"/>
    <x v="4432"/>
    <n v="45.54"/>
    <n v="44.8992"/>
    <n v="0"/>
    <n v="0"/>
    <n v="1"/>
    <n v="0"/>
    <n v="0"/>
    <x v="0"/>
    <x v="0"/>
    <m/>
    <m/>
    <m/>
    <m/>
    <m/>
    <m/>
    <m/>
    <m/>
    <m/>
    <m/>
    <m/>
    <m/>
    <m/>
    <m/>
    <m/>
    <m/>
    <m/>
    <n v="45.54"/>
    <s v="556899,12"/>
    <s v="6089626,01"/>
    <n v="0"/>
    <n v="0"/>
    <n v="45.54"/>
  </r>
  <r>
    <n v="41"/>
    <x v="1269"/>
    <s v=""/>
    <x v="2818"/>
    <n v="2019"/>
    <n v="25473914"/>
    <x v="684"/>
    <x v="1266"/>
    <x v="1225"/>
    <n v="8963"/>
    <s v="Auning"/>
    <n v="707"/>
    <n v="227"/>
    <x v="367"/>
    <m/>
    <s v="FJ"/>
    <s v="Fjernvarmeværk"/>
    <n v="353000"/>
    <n v="350030"/>
    <x v="184"/>
    <x v="0"/>
    <s v="fvv"/>
    <d v="1992-01-01T00:00:00"/>
    <m/>
    <n v="3.15"/>
    <n v="0"/>
    <n v="3.15"/>
    <x v="4433"/>
    <n v="40.049999999999997"/>
    <n v="40.049999999999997"/>
    <n v="0"/>
    <n v="0"/>
    <n v="1"/>
    <n v="0"/>
    <n v="0"/>
    <x v="0"/>
    <x v="0"/>
    <m/>
    <m/>
    <m/>
    <m/>
    <m/>
    <m/>
    <m/>
    <m/>
    <m/>
    <n v="43.064999999999998"/>
    <m/>
    <m/>
    <m/>
    <m/>
    <m/>
    <m/>
    <m/>
    <m/>
    <s v="584969,2"/>
    <s v="6254127,23"/>
    <n v="0"/>
    <n v="43.064999999999998"/>
    <n v="0"/>
  </r>
  <r>
    <n v="41"/>
    <x v="1269"/>
    <s v=""/>
    <x v="2819"/>
    <n v="2019"/>
    <n v="25473914"/>
    <x v="684"/>
    <x v="1266"/>
    <x v="1225"/>
    <n v="8963"/>
    <s v="Auning"/>
    <n v="707"/>
    <n v="227"/>
    <x v="367"/>
    <m/>
    <s v="FJ"/>
    <s v="Fjernvarmeværk"/>
    <n v="353000"/>
    <n v="350030"/>
    <x v="511"/>
    <x v="0"/>
    <s v="fvv"/>
    <d v="1982-01-01T00:00:00"/>
    <m/>
    <n v="3.15"/>
    <n v="0"/>
    <n v="3.15"/>
    <x v="21"/>
    <n v="0"/>
    <n v="0"/>
    <n v="0"/>
    <n v="0"/>
    <n v="1"/>
    <n v="0"/>
    <n v="0"/>
    <x v="0"/>
    <x v="0"/>
    <m/>
    <m/>
    <m/>
    <m/>
    <m/>
    <m/>
    <m/>
    <m/>
    <m/>
    <m/>
    <m/>
    <m/>
    <n v="0"/>
    <m/>
    <m/>
    <m/>
    <m/>
    <m/>
    <s v="584969,2"/>
    <s v="6254127,23"/>
    <n v="0"/>
    <n v="0"/>
    <n v="0"/>
  </r>
  <r>
    <n v="41"/>
    <x v="1269"/>
    <s v=""/>
    <x v="2820"/>
    <n v="2019"/>
    <n v="25473914"/>
    <x v="684"/>
    <x v="1266"/>
    <x v="1225"/>
    <n v="8963"/>
    <s v="Auning"/>
    <n v="707"/>
    <n v="227"/>
    <x v="367"/>
    <m/>
    <s v="FJ"/>
    <s v="Fjernvarmeværk"/>
    <n v="353000"/>
    <n v="350030"/>
    <x v="145"/>
    <x v="0"/>
    <s v="fvv"/>
    <d v="1980-06-30T00:00:00"/>
    <m/>
    <n v="3.15"/>
    <n v="0"/>
    <n v="2.91"/>
    <x v="21"/>
    <n v="0"/>
    <n v="0"/>
    <n v="0"/>
    <n v="0"/>
    <n v="1"/>
    <n v="0"/>
    <n v="0"/>
    <x v="0"/>
    <x v="0"/>
    <m/>
    <n v="0"/>
    <m/>
    <m/>
    <m/>
    <m/>
    <m/>
    <m/>
    <m/>
    <m/>
    <m/>
    <m/>
    <m/>
    <m/>
    <m/>
    <m/>
    <m/>
    <m/>
    <s v="584969,2"/>
    <s v="6254127,23"/>
    <n v="0"/>
    <n v="0"/>
    <n v="0"/>
  </r>
  <r>
    <n v="41"/>
    <x v="1269"/>
    <s v=""/>
    <x v="2821"/>
    <n v="2019"/>
    <n v="25473914"/>
    <x v="684"/>
    <x v="1266"/>
    <x v="1225"/>
    <n v="8963"/>
    <s v="Auning"/>
    <n v="707"/>
    <n v="227"/>
    <x v="367"/>
    <m/>
    <s v="FJ"/>
    <s v="Fjernvarmeværk"/>
    <n v="353000"/>
    <n v="350030"/>
    <x v="146"/>
    <x v="0"/>
    <s v="fvv"/>
    <d v="1978-06-30T00:00:00"/>
    <m/>
    <n v="2.15"/>
    <n v="0"/>
    <n v="2"/>
    <x v="21"/>
    <n v="0"/>
    <n v="0"/>
    <n v="0"/>
    <n v="0"/>
    <n v="1"/>
    <n v="0"/>
    <n v="0"/>
    <x v="0"/>
    <x v="0"/>
    <m/>
    <n v="0"/>
    <m/>
    <m/>
    <m/>
    <m/>
    <m/>
    <m/>
    <m/>
    <m/>
    <m/>
    <m/>
    <m/>
    <m/>
    <m/>
    <m/>
    <m/>
    <m/>
    <s v="584969,2"/>
    <s v="6254127,23"/>
    <n v="0"/>
    <n v="0"/>
    <n v="0"/>
  </r>
  <r>
    <n v="41"/>
    <x v="1269"/>
    <s v=""/>
    <x v="2822"/>
    <n v="2019"/>
    <n v="25473914"/>
    <x v="684"/>
    <x v="1266"/>
    <x v="1225"/>
    <n v="8963"/>
    <s v="Auning"/>
    <n v="707"/>
    <n v="227"/>
    <x v="367"/>
    <m/>
    <s v="FJ"/>
    <s v="Fjernvarmeværk"/>
    <n v="353000"/>
    <n v="350030"/>
    <x v="184"/>
    <x v="0"/>
    <s v="fvv"/>
    <d v="2001-01-01T00:00:00"/>
    <m/>
    <n v="5"/>
    <n v="0"/>
    <n v="5"/>
    <x v="4434"/>
    <n v="105.819"/>
    <n v="105.819"/>
    <n v="0"/>
    <n v="0"/>
    <n v="1"/>
    <n v="0"/>
    <n v="0"/>
    <x v="0"/>
    <x v="0"/>
    <m/>
    <m/>
    <m/>
    <m/>
    <m/>
    <m/>
    <m/>
    <m/>
    <m/>
    <n v="111.389"/>
    <m/>
    <m/>
    <m/>
    <m/>
    <m/>
    <m/>
    <m/>
    <m/>
    <s v="584969,2"/>
    <s v="6254127,23"/>
    <n v="0"/>
    <n v="111.389"/>
    <n v="0"/>
  </r>
  <r>
    <n v="42"/>
    <x v="1270"/>
    <s v=""/>
    <x v="2823"/>
    <n v="2019"/>
    <n v="27173012"/>
    <x v="685"/>
    <x v="1267"/>
    <x v="1226"/>
    <n v="7860"/>
    <s v="Spøttrup"/>
    <n v="779"/>
    <n v="256"/>
    <x v="160"/>
    <m/>
    <s v="FJ"/>
    <s v="Fjernvarmeværk"/>
    <n v="353000"/>
    <n v="350030"/>
    <x v="951"/>
    <x v="0"/>
    <s v="fvv"/>
    <d v="1994-01-01T00:00:00"/>
    <m/>
    <n v="4.5"/>
    <n v="0"/>
    <n v="4.5"/>
    <x v="4435"/>
    <n v="32.652360000000002"/>
    <n v="32.652360000000002"/>
    <n v="0"/>
    <n v="0"/>
    <n v="1"/>
    <n v="0"/>
    <n v="0"/>
    <x v="0"/>
    <x v="0"/>
    <m/>
    <m/>
    <m/>
    <m/>
    <m/>
    <m/>
    <m/>
    <m/>
    <m/>
    <m/>
    <m/>
    <m/>
    <n v="37.53"/>
    <m/>
    <m/>
    <m/>
    <m/>
    <m/>
    <s v="492683,81"/>
    <s v="6274495,25"/>
    <n v="0"/>
    <n v="37.53"/>
    <n v="0"/>
  </r>
  <r>
    <n v="42"/>
    <x v="1270"/>
    <s v=""/>
    <x v="2824"/>
    <n v="2019"/>
    <n v="27173012"/>
    <x v="685"/>
    <x v="1267"/>
    <x v="1226"/>
    <n v="7860"/>
    <s v="Spøttrup"/>
    <n v="779"/>
    <n v="256"/>
    <x v="160"/>
    <m/>
    <s v="FJ"/>
    <s v="Fjernvarmeværk"/>
    <n v="353000"/>
    <n v="350030"/>
    <x v="274"/>
    <x v="0"/>
    <s v="fvv"/>
    <d v="1994-01-01T00:00:00"/>
    <m/>
    <n v="4.5"/>
    <n v="0"/>
    <n v="4"/>
    <x v="4436"/>
    <n v="6.6600000000000006E-2"/>
    <n v="6.6600000000000006E-2"/>
    <n v="0"/>
    <n v="0"/>
    <n v="1"/>
    <n v="0"/>
    <n v="0"/>
    <x v="0"/>
    <x v="0"/>
    <m/>
    <m/>
    <m/>
    <n v="7.5600000000000001E-2"/>
    <m/>
    <m/>
    <m/>
    <m/>
    <m/>
    <m/>
    <m/>
    <m/>
    <m/>
    <m/>
    <m/>
    <m/>
    <m/>
    <m/>
    <s v="492683,81"/>
    <s v="6274495,25"/>
    <n v="7.5600000000000001E-2"/>
    <n v="0"/>
    <n v="0"/>
  </r>
  <r>
    <n v="42"/>
    <x v="410"/>
    <s v=""/>
    <x v="1029"/>
    <n v="2019"/>
    <n v="27173012"/>
    <x v="685"/>
    <x v="408"/>
    <x v="407"/>
    <n v="7860"/>
    <s v="Spøttrup"/>
    <n v="779"/>
    <n v="256"/>
    <x v="160"/>
    <m/>
    <s v="FJ"/>
    <s v="Fjernvarmeværk"/>
    <n v="353000"/>
    <n v="350030"/>
    <x v="254"/>
    <x v="0"/>
    <s v="fvv"/>
    <d v="1981-01-01T00:00:00"/>
    <m/>
    <n v="2.9"/>
    <n v="0"/>
    <n v="2.9"/>
    <x v="4437"/>
    <n v="27.9162"/>
    <n v="27.9162"/>
    <n v="0"/>
    <n v="0"/>
    <n v="1"/>
    <n v="0"/>
    <n v="0"/>
    <x v="0"/>
    <x v="0"/>
    <m/>
    <m/>
    <m/>
    <m/>
    <m/>
    <m/>
    <m/>
    <m/>
    <m/>
    <m/>
    <m/>
    <m/>
    <n v="32.842440000000003"/>
    <m/>
    <m/>
    <m/>
    <m/>
    <m/>
    <s v="488355,36"/>
    <s v="6277917,71"/>
    <n v="0"/>
    <n v="32.842440000000003"/>
    <n v="0"/>
  </r>
  <r>
    <n v="42"/>
    <x v="410"/>
    <s v=""/>
    <x v="1030"/>
    <n v="2019"/>
    <n v="27173012"/>
    <x v="685"/>
    <x v="408"/>
    <x v="407"/>
    <n v="7860"/>
    <s v="Spøttrup"/>
    <n v="779"/>
    <n v="256"/>
    <x v="160"/>
    <m/>
    <s v="FJ"/>
    <s v="Fjernvarmeværk"/>
    <n v="353000"/>
    <n v="350030"/>
    <x v="146"/>
    <x v="0"/>
    <s v="fvv"/>
    <d v="1964-01-01T00:00:00"/>
    <m/>
    <n v="1.45"/>
    <n v="0"/>
    <n v="1.45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488355,36"/>
    <s v="6277917,71"/>
    <n v="0"/>
    <n v="0"/>
    <n v="0"/>
  </r>
  <r>
    <n v="42"/>
    <x v="410"/>
    <s v=""/>
    <x v="1031"/>
    <n v="2019"/>
    <n v="27173012"/>
    <x v="685"/>
    <x v="408"/>
    <x v="407"/>
    <n v="7860"/>
    <s v="Spøttrup"/>
    <n v="779"/>
    <n v="256"/>
    <x v="160"/>
    <m/>
    <s v="FJ"/>
    <s v="Fjernvarmeværk"/>
    <n v="353000"/>
    <n v="350030"/>
    <x v="574"/>
    <x v="0"/>
    <s v="fvv"/>
    <d v="2000-10-20T00:00:00"/>
    <m/>
    <n v="3"/>
    <n v="0"/>
    <n v="3"/>
    <x v="4438"/>
    <n v="5.04E-2"/>
    <n v="5.04E-2"/>
    <n v="0"/>
    <n v="0"/>
    <n v="1"/>
    <n v="0"/>
    <n v="0"/>
    <x v="0"/>
    <x v="0"/>
    <m/>
    <m/>
    <m/>
    <n v="5.3999999999999999E-2"/>
    <m/>
    <m/>
    <m/>
    <m/>
    <m/>
    <m/>
    <m/>
    <m/>
    <m/>
    <m/>
    <m/>
    <m/>
    <m/>
    <m/>
    <s v="488355,36"/>
    <s v="6277917,71"/>
    <n v="5.3999999999999999E-2"/>
    <n v="0"/>
    <n v="0"/>
  </r>
  <r>
    <n v="42"/>
    <x v="1297"/>
    <s v=""/>
    <x v="2932"/>
    <n v="2019"/>
    <n v="27173012"/>
    <x v="685"/>
    <x v="1293"/>
    <x v="536"/>
    <n v="7860"/>
    <s v="Spøttrup"/>
    <n v="779"/>
    <n v="256"/>
    <x v="160"/>
    <m/>
    <s v="FJ"/>
    <s v="Fjernvarmeværk"/>
    <n v="353000"/>
    <n v="350030"/>
    <x v="1479"/>
    <x v="0"/>
    <s v="fvv"/>
    <d v="2019-11-12T00:00:00"/>
    <m/>
    <n v="4.71"/>
    <n v="0"/>
    <n v="5.556"/>
    <x v="4439"/>
    <n v="17.25084"/>
    <n v="17.25084"/>
    <n v="0"/>
    <n v="0"/>
    <n v="1"/>
    <n v="0"/>
    <n v="0"/>
    <x v="0"/>
    <x v="0"/>
    <m/>
    <m/>
    <m/>
    <m/>
    <m/>
    <m/>
    <m/>
    <m/>
    <m/>
    <m/>
    <n v="14.576559999999999"/>
    <m/>
    <m/>
    <m/>
    <m/>
    <m/>
    <m/>
    <m/>
    <s v="489511,679"/>
    <s v="6277173,654"/>
    <n v="0"/>
    <n v="14.576559999999999"/>
    <n v="0"/>
  </r>
  <r>
    <n v="42"/>
    <x v="1297"/>
    <s v=""/>
    <x v="2933"/>
    <n v="2019"/>
    <n v="27173012"/>
    <x v="685"/>
    <x v="1293"/>
    <x v="536"/>
    <n v="7860"/>
    <s v="Spøttrup"/>
    <n v="779"/>
    <n v="256"/>
    <x v="160"/>
    <m/>
    <s v="FJ"/>
    <s v="Fjernvarmeværk"/>
    <n v="353000"/>
    <n v="350030"/>
    <x v="8"/>
    <x v="3"/>
    <s v="fvv"/>
    <d v="2019-06-20T00:00:00"/>
    <m/>
    <n v="8.4"/>
    <n v="0"/>
    <n v="8.4"/>
    <x v="4440"/>
    <n v="7.0599600000000002"/>
    <n v="7.0599600000000002"/>
    <n v="0"/>
    <n v="0"/>
    <n v="1"/>
    <n v="0"/>
    <n v="0"/>
    <x v="0"/>
    <x v="0"/>
    <m/>
    <m/>
    <m/>
    <m/>
    <m/>
    <m/>
    <m/>
    <m/>
    <m/>
    <m/>
    <m/>
    <m/>
    <m/>
    <m/>
    <m/>
    <n v="7.0599600000000002"/>
    <m/>
    <m/>
    <s v="489511,679"/>
    <s v="6277173,654"/>
    <n v="0"/>
    <n v="7.0599600000000002"/>
    <n v="0"/>
  </r>
  <r>
    <n v="42"/>
    <x v="1297"/>
    <s v=""/>
    <x v="2934"/>
    <n v="2019"/>
    <n v="27173012"/>
    <x v="685"/>
    <x v="1293"/>
    <x v="536"/>
    <n v="7860"/>
    <s v="Spøttrup"/>
    <n v="779"/>
    <n v="256"/>
    <x v="160"/>
    <m/>
    <s v="FJ"/>
    <s v="Fjernvarmeværk"/>
    <n v="353000"/>
    <n v="350030"/>
    <x v="32"/>
    <x v="0"/>
    <s v="fvv"/>
    <d v="2019-10-02T00:00:00"/>
    <m/>
    <n v="7.5"/>
    <n v="0"/>
    <n v="7.5"/>
    <x v="4441"/>
    <n v="1.9439999999999999E-2"/>
    <n v="1.9439999999999999E-2"/>
    <n v="0"/>
    <n v="0"/>
    <n v="1"/>
    <n v="0"/>
    <n v="0"/>
    <x v="0"/>
    <x v="0"/>
    <m/>
    <m/>
    <m/>
    <n v="2.1239999999999998E-2"/>
    <m/>
    <m/>
    <m/>
    <m/>
    <m/>
    <m/>
    <m/>
    <m/>
    <m/>
    <m/>
    <m/>
    <m/>
    <m/>
    <m/>
    <s v="489511,679"/>
    <s v="6277173,654"/>
    <n v="2.1239999999999998E-2"/>
    <n v="0"/>
    <n v="0"/>
  </r>
  <r>
    <n v="43"/>
    <x v="1271"/>
    <s v=""/>
    <x v="2825"/>
    <n v="2019"/>
    <n v="18962519"/>
    <x v="686"/>
    <x v="1268"/>
    <x v="1227"/>
    <n v="7755"/>
    <s v="Bedsted Thy"/>
    <n v="787"/>
    <n v="258"/>
    <x v="368"/>
    <m/>
    <s v="FJ"/>
    <s v="Fjernvarmeværk"/>
    <n v="353000"/>
    <n v="350030"/>
    <x v="1423"/>
    <x v="0"/>
    <s v="fvv"/>
    <d v="1963-01-01T00:00:00"/>
    <m/>
    <n v="6"/>
    <n v="0"/>
    <n v="5.5"/>
    <x v="4442"/>
    <n v="36.979199999999999"/>
    <n v="36.979199999999999"/>
    <n v="0"/>
    <n v="0"/>
    <n v="1"/>
    <n v="0"/>
    <n v="0"/>
    <x v="0"/>
    <x v="0"/>
    <m/>
    <m/>
    <m/>
    <n v="0.76860000000000006"/>
    <m/>
    <m/>
    <m/>
    <m/>
    <m/>
    <m/>
    <m/>
    <m/>
    <n v="45.325000000000003"/>
    <m/>
    <m/>
    <m/>
    <m/>
    <m/>
    <s v="463640,63"/>
    <s v="6296382,99"/>
    <n v="0.76860000000000006"/>
    <n v="45.325000000000003"/>
    <n v="0"/>
  </r>
  <r>
    <n v="44"/>
    <x v="1272"/>
    <s v=""/>
    <x v="2826"/>
    <n v="2019"/>
    <n v="39678810"/>
    <x v="687"/>
    <x v="1269"/>
    <x v="1228"/>
    <n v="9881"/>
    <s v="Bindslev"/>
    <n v="860"/>
    <n v="297"/>
    <x v="369"/>
    <m/>
    <s v="DC"/>
    <s v="Decentralt værk"/>
    <n v="353000"/>
    <n v="350030"/>
    <x v="1424"/>
    <x v="0"/>
    <s v="fvv"/>
    <d v="2011-01-01T00:00:00"/>
    <m/>
    <n v="5"/>
    <n v="0"/>
    <n v="4.1500000000000004"/>
    <x v="4443"/>
    <n v="1.75068"/>
    <n v="1.3884840000000001"/>
    <n v="0"/>
    <n v="0"/>
    <n v="1"/>
    <n v="0"/>
    <n v="0"/>
    <x v="0"/>
    <x v="0"/>
    <m/>
    <m/>
    <m/>
    <m/>
    <m/>
    <m/>
    <n v="2.4172235999999998"/>
    <m/>
    <m/>
    <m/>
    <m/>
    <m/>
    <m/>
    <m/>
    <m/>
    <m/>
    <m/>
    <m/>
    <s v="571780,94"/>
    <s v="6378451,4"/>
    <n v="2.4172235999999998"/>
    <n v="0"/>
    <n v="0"/>
  </r>
  <r>
    <n v="44"/>
    <x v="1272"/>
    <s v=""/>
    <x v="2827"/>
    <n v="2019"/>
    <n v="39678810"/>
    <x v="687"/>
    <x v="1269"/>
    <x v="1228"/>
    <n v="9881"/>
    <s v="Bindslev"/>
    <n v="860"/>
    <n v="297"/>
    <x v="369"/>
    <m/>
    <s v="DC"/>
    <s v="Decentralt værk"/>
    <n v="353000"/>
    <n v="350030"/>
    <x v="1425"/>
    <x v="1"/>
    <s v="kvt"/>
    <d v="2004-06-25T00:00:00"/>
    <m/>
    <n v="7.15"/>
    <n v="3.05"/>
    <n v="3.62"/>
    <x v="4444"/>
    <n v="3.8505240000000001"/>
    <n v="3.614544"/>
    <n v="3.0441600000000002"/>
    <n v="3.0441600000000002"/>
    <n v="0.27187473310476934"/>
    <n v="0.72812526689523072"/>
    <n v="0"/>
    <x v="0"/>
    <x v="0"/>
    <m/>
    <m/>
    <m/>
    <m/>
    <m/>
    <m/>
    <n v="7.0814304000000003"/>
    <m/>
    <m/>
    <m/>
    <m/>
    <m/>
    <m/>
    <m/>
    <m/>
    <m/>
    <m/>
    <m/>
    <s v="571780,94"/>
    <s v="6378451,4"/>
    <n v="7.0814304000000003"/>
    <n v="0"/>
    <n v="0"/>
  </r>
  <r>
    <n v="45"/>
    <x v="1273"/>
    <s v=""/>
    <x v="2828"/>
    <n v="2019"/>
    <n v="63446319"/>
    <x v="688"/>
    <x v="1270"/>
    <x v="1229"/>
    <n v="6740"/>
    <s v="Bramming"/>
    <n v="561"/>
    <n v="123"/>
    <x v="370"/>
    <n v="1"/>
    <s v="DC"/>
    <s v="Decentralt værk"/>
    <n v="353000"/>
    <n v="350030"/>
    <x v="1426"/>
    <x v="1"/>
    <s v="kvt"/>
    <d v="1994-01-01T00:00:00"/>
    <m/>
    <n v="7.34"/>
    <n v="2.88"/>
    <n v="3.65"/>
    <x v="4445"/>
    <n v="7.3044000000000002"/>
    <n v="7.2359999999999998"/>
    <n v="5.5728"/>
    <n v="5.4504000000000001"/>
    <n v="0.25179926646865242"/>
    <n v="0.74820073353134764"/>
    <n v="0"/>
    <x v="0"/>
    <x v="0"/>
    <m/>
    <m/>
    <m/>
    <m/>
    <m/>
    <m/>
    <n v="14.5044108"/>
    <m/>
    <m/>
    <m/>
    <m/>
    <m/>
    <m/>
    <m/>
    <m/>
    <m/>
    <m/>
    <m/>
    <s v="480984,72"/>
    <s v="6147886,5"/>
    <n v="14.5044108"/>
    <n v="0"/>
    <n v="0"/>
  </r>
  <r>
    <n v="45"/>
    <x v="1273"/>
    <s v=""/>
    <x v="2829"/>
    <n v="2019"/>
    <n v="63446319"/>
    <x v="688"/>
    <x v="1270"/>
    <x v="1229"/>
    <n v="6740"/>
    <s v="Bramming"/>
    <n v="561"/>
    <n v="123"/>
    <x v="370"/>
    <n v="1"/>
    <s v="DC"/>
    <s v="Decentralt værk"/>
    <n v="353000"/>
    <n v="350030"/>
    <x v="1427"/>
    <x v="1"/>
    <s v="kvt"/>
    <d v="1994-01-01T00:00:00"/>
    <m/>
    <n v="7.34"/>
    <n v="2.88"/>
    <n v="3.65"/>
    <x v="4446"/>
    <n v="8.1072000000000006"/>
    <n v="8.0315999999999992"/>
    <n v="6.2640000000000002"/>
    <n v="6.1272000000000002"/>
    <n v="0.25032313025739711"/>
    <n v="0.74967686974260284"/>
    <n v="0"/>
    <x v="0"/>
    <x v="0"/>
    <m/>
    <m/>
    <m/>
    <m/>
    <m/>
    <m/>
    <n v="16.1934696"/>
    <m/>
    <m/>
    <m/>
    <m/>
    <m/>
    <m/>
    <m/>
    <m/>
    <m/>
    <m/>
    <m/>
    <s v="480984,72"/>
    <s v="6147886,5"/>
    <n v="16.1934696"/>
    <n v="0"/>
    <n v="0"/>
  </r>
  <r>
    <n v="45"/>
    <x v="1273"/>
    <s v=""/>
    <x v="2830"/>
    <n v="2019"/>
    <n v="63446319"/>
    <x v="688"/>
    <x v="1270"/>
    <x v="1229"/>
    <n v="6740"/>
    <s v="Bramming"/>
    <n v="561"/>
    <n v="123"/>
    <x v="370"/>
    <n v="1"/>
    <s v="DC"/>
    <s v="Decentralt værk"/>
    <n v="353000"/>
    <n v="350030"/>
    <x v="1428"/>
    <x v="1"/>
    <s v="kvt"/>
    <d v="1994-01-01T00:00:00"/>
    <m/>
    <n v="9.73"/>
    <n v="3.85"/>
    <n v="4.5599999999999996"/>
    <x v="4447"/>
    <n v="10.774800000000001"/>
    <n v="10.670400000000001"/>
    <n v="8.4131999999999998"/>
    <n v="8.2260000000000009"/>
    <n v="0.24897916877060861"/>
    <n v="0.75102083122939134"/>
    <n v="0"/>
    <x v="0"/>
    <x v="0"/>
    <m/>
    <m/>
    <m/>
    <m/>
    <m/>
    <m/>
    <n v="21.637954799999999"/>
    <m/>
    <m/>
    <m/>
    <m/>
    <m/>
    <m/>
    <m/>
    <m/>
    <m/>
    <m/>
    <m/>
    <s v="480984,72"/>
    <s v="6147886,5"/>
    <n v="21.637954799999999"/>
    <n v="0"/>
    <n v="0"/>
  </r>
  <r>
    <n v="45"/>
    <x v="1273"/>
    <s v=""/>
    <x v="2831"/>
    <n v="2019"/>
    <n v="63446319"/>
    <x v="688"/>
    <x v="1270"/>
    <x v="1229"/>
    <n v="6740"/>
    <s v="Bramming"/>
    <n v="561"/>
    <n v="123"/>
    <x v="370"/>
    <n v="1"/>
    <s v="DC"/>
    <s v="Decentralt værk"/>
    <n v="353000"/>
    <n v="350030"/>
    <x v="1429"/>
    <x v="0"/>
    <s v="fvv"/>
    <d v="1977-01-01T00:00:00"/>
    <m/>
    <n v="10.8"/>
    <n v="0"/>
    <n v="9.8000000000000007"/>
    <x v="4448"/>
    <n v="0.99360000000000004"/>
    <n v="0.98280000000000001"/>
    <n v="0"/>
    <n v="0"/>
    <n v="1"/>
    <n v="0"/>
    <n v="0"/>
    <x v="0"/>
    <x v="0"/>
    <m/>
    <m/>
    <m/>
    <m/>
    <m/>
    <m/>
    <n v="0.98778240000000006"/>
    <m/>
    <m/>
    <m/>
    <m/>
    <m/>
    <m/>
    <n v="0"/>
    <m/>
    <m/>
    <m/>
    <m/>
    <s v="480984,72"/>
    <s v="6147886,5"/>
    <n v="0.98778240000000006"/>
    <n v="0"/>
    <n v="0"/>
  </r>
  <r>
    <n v="45"/>
    <x v="1273"/>
    <s v=""/>
    <x v="2832"/>
    <n v="2019"/>
    <n v="63446319"/>
    <x v="688"/>
    <x v="1270"/>
    <x v="1229"/>
    <n v="6740"/>
    <s v="Bramming"/>
    <n v="561"/>
    <n v="123"/>
    <x v="370"/>
    <n v="1"/>
    <s v="DC"/>
    <s v="Decentralt værk"/>
    <n v="353000"/>
    <n v="350030"/>
    <x v="1430"/>
    <x v="0"/>
    <s v="fvv"/>
    <d v="1973-01-01T00:00:00"/>
    <m/>
    <n v="20.75"/>
    <n v="0"/>
    <n v="18.600000000000001"/>
    <x v="4449"/>
    <n v="130.0968"/>
    <n v="128.85120000000001"/>
    <n v="0"/>
    <n v="0"/>
    <n v="1"/>
    <n v="0"/>
    <n v="0"/>
    <x v="0"/>
    <x v="0"/>
    <m/>
    <m/>
    <m/>
    <m/>
    <m/>
    <m/>
    <n v="127.5265728"/>
    <m/>
    <m/>
    <m/>
    <m/>
    <m/>
    <m/>
    <n v="0"/>
    <m/>
    <m/>
    <m/>
    <m/>
    <s v="480984,72"/>
    <s v="6147886,5"/>
    <n v="127.5265728"/>
    <n v="0"/>
    <n v="0"/>
  </r>
  <r>
    <n v="45"/>
    <x v="1273"/>
    <s v=""/>
    <x v="2833"/>
    <n v="2019"/>
    <n v="63446319"/>
    <x v="688"/>
    <x v="1270"/>
    <x v="1229"/>
    <n v="6740"/>
    <s v="Bramming"/>
    <n v="561"/>
    <n v="123"/>
    <x v="370"/>
    <n v="1"/>
    <s v="DC"/>
    <s v="Decentralt værk"/>
    <n v="353000"/>
    <n v="350030"/>
    <x v="1431"/>
    <x v="1"/>
    <s v="kvt"/>
    <d v="2000-12-08T00:00:00"/>
    <m/>
    <n v="13.71"/>
    <n v="5.95"/>
    <n v="6.77"/>
    <x v="4450"/>
    <n v="7.1820000000000004"/>
    <n v="7.1135999999999999"/>
    <n v="6.2603999999999997"/>
    <n v="6.1235999999999997"/>
    <n v="0.23497325427239091"/>
    <n v="0.76502674572760909"/>
    <n v="0"/>
    <x v="0"/>
    <x v="0"/>
    <m/>
    <m/>
    <m/>
    <m/>
    <m/>
    <m/>
    <n v="15.282590399999998"/>
    <m/>
    <m/>
    <m/>
    <m/>
    <m/>
    <m/>
    <m/>
    <m/>
    <m/>
    <m/>
    <m/>
    <s v="480984,72"/>
    <s v="6147886,5"/>
    <n v="15.282590399999998"/>
    <n v="0"/>
    <n v="0"/>
  </r>
  <r>
    <n v="45"/>
    <x v="1273"/>
    <s v=""/>
    <x v="2835"/>
    <n v="2019"/>
    <n v="63446319"/>
    <x v="688"/>
    <x v="1270"/>
    <x v="1229"/>
    <n v="6740"/>
    <s v="Bramming"/>
    <n v="561"/>
    <n v="123"/>
    <x v="370"/>
    <n v="1"/>
    <s v="DC"/>
    <s v="Decentralt værk"/>
    <n v="353000"/>
    <n v="350030"/>
    <x v="57"/>
    <x v="2"/>
    <s v="fvv"/>
    <d v="2018-06-10T00:00:00"/>
    <m/>
    <n v="11.4"/>
    <n v="0"/>
    <n v="11.2"/>
    <x v="4451"/>
    <n v="63.604799999999997"/>
    <n v="63.604799999999997"/>
    <n v="0"/>
    <n v="0"/>
    <n v="1"/>
    <n v="0"/>
    <n v="0"/>
    <x v="0"/>
    <x v="0"/>
    <m/>
    <m/>
    <m/>
    <m/>
    <m/>
    <m/>
    <m/>
    <m/>
    <m/>
    <m/>
    <m/>
    <m/>
    <m/>
    <m/>
    <m/>
    <m/>
    <m/>
    <n v="65.613600000000005"/>
    <s v="480984,72"/>
    <s v="6147886,5"/>
    <n v="0"/>
    <n v="0"/>
    <n v="65.613600000000005"/>
  </r>
  <r>
    <n v="46"/>
    <x v="1274"/>
    <s v=""/>
    <x v="2836"/>
    <n v="2019"/>
    <n v="12829574"/>
    <x v="689"/>
    <x v="1271"/>
    <x v="354"/>
    <n v="9881"/>
    <s v="Bindslev"/>
    <n v="860"/>
    <n v="297"/>
    <x v="369"/>
    <m/>
    <s v="ER"/>
    <s v="Erhvervsværk"/>
    <n v="162300"/>
    <n v="160000"/>
    <x v="1433"/>
    <x v="0"/>
    <s v="pvp"/>
    <d v="1990-01-01T00:00:00"/>
    <m/>
    <n v="2"/>
    <n v="0"/>
    <n v="2"/>
    <x v="4452"/>
    <n v="7.56"/>
    <n v="7.56"/>
    <n v="0"/>
    <n v="0"/>
    <n v="1"/>
    <n v="0"/>
    <n v="0"/>
    <x v="0"/>
    <x v="0"/>
    <m/>
    <m/>
    <m/>
    <m/>
    <m/>
    <m/>
    <m/>
    <m/>
    <m/>
    <m/>
    <m/>
    <n v="7.56"/>
    <m/>
    <m/>
    <m/>
    <m/>
    <m/>
    <m/>
    <s v="571583,11"/>
    <s v="6377858,27"/>
    <n v="0"/>
    <n v="7.56"/>
    <n v="0"/>
  </r>
  <r>
    <n v="47"/>
    <x v="1275"/>
    <s v=""/>
    <x v="2838"/>
    <n v="2019"/>
    <n v="17256319"/>
    <x v="690"/>
    <x v="1272"/>
    <x v="1230"/>
    <n v="8850"/>
    <s v="Bjerringbro"/>
    <n v="791"/>
    <n v="231"/>
    <x v="371"/>
    <m/>
    <s v="FJ"/>
    <s v="Fjernvarmeværk"/>
    <n v="353000"/>
    <n v="350030"/>
    <x v="16"/>
    <x v="0"/>
    <s v="fvv"/>
    <d v="1987-09-14T00:00:00"/>
    <m/>
    <n v="7.33"/>
    <n v="0"/>
    <n v="7.33"/>
    <x v="4453"/>
    <n v="4.6594800000000003"/>
    <n v="4.6594800000000003"/>
    <n v="0"/>
    <n v="0"/>
    <n v="1"/>
    <n v="0"/>
    <n v="0"/>
    <x v="0"/>
    <x v="0"/>
    <m/>
    <m/>
    <m/>
    <m/>
    <m/>
    <m/>
    <n v="4.6594270800000004"/>
    <m/>
    <m/>
    <m/>
    <m/>
    <m/>
    <m/>
    <m/>
    <m/>
    <m/>
    <m/>
    <m/>
    <s v="540470,06"/>
    <s v="6248205,09"/>
    <n v="4.6594270800000004"/>
    <n v="0"/>
    <n v="0"/>
  </r>
  <r>
    <n v="47"/>
    <x v="1275"/>
    <s v=""/>
    <x v="2839"/>
    <n v="2019"/>
    <n v="17256319"/>
    <x v="690"/>
    <x v="1272"/>
    <x v="1230"/>
    <n v="8850"/>
    <s v="Bjerringbro"/>
    <n v="791"/>
    <n v="231"/>
    <x v="371"/>
    <m/>
    <s v="FJ"/>
    <s v="Fjernvarmeværk"/>
    <n v="353000"/>
    <n v="350030"/>
    <x v="76"/>
    <x v="0"/>
    <s v="fvv"/>
    <d v="1994-02-24T00:00:00"/>
    <m/>
    <n v="9"/>
    <n v="0"/>
    <n v="9"/>
    <x v="4454"/>
    <n v="25.288920000000001"/>
    <n v="25.288920000000001"/>
    <n v="0"/>
    <n v="0"/>
    <n v="1"/>
    <n v="0"/>
    <n v="0"/>
    <x v="0"/>
    <x v="0"/>
    <m/>
    <m/>
    <m/>
    <m/>
    <m/>
    <m/>
    <n v="25.297180919999999"/>
    <m/>
    <m/>
    <m/>
    <m/>
    <m/>
    <m/>
    <m/>
    <m/>
    <m/>
    <m/>
    <m/>
    <s v="540470,06"/>
    <s v="6248205,09"/>
    <n v="25.297180919999999"/>
    <n v="0"/>
    <n v="0"/>
  </r>
  <r>
    <n v="47"/>
    <x v="1275"/>
    <s v=""/>
    <x v="2840"/>
    <n v="2019"/>
    <n v="17256319"/>
    <x v="690"/>
    <x v="1272"/>
    <x v="1230"/>
    <n v="8850"/>
    <s v="Bjerringbro"/>
    <n v="791"/>
    <n v="231"/>
    <x v="371"/>
    <m/>
    <s v="FJ"/>
    <s v="Fjernvarmeværk"/>
    <n v="353000"/>
    <n v="350030"/>
    <x v="12"/>
    <x v="4"/>
    <s v="fvv"/>
    <d v="2010-11-01T00:00:00"/>
    <m/>
    <n v="9.5000000000000001E-2"/>
    <n v="0"/>
    <n v="0.5"/>
    <x v="4455"/>
    <n v="1.3663799999999999"/>
    <n v="1.3663799999999999"/>
    <n v="0"/>
    <n v="0"/>
    <n v="1"/>
    <n v="0"/>
    <n v="0"/>
    <x v="0"/>
    <x v="0"/>
    <m/>
    <m/>
    <m/>
    <m/>
    <m/>
    <m/>
    <m/>
    <m/>
    <m/>
    <m/>
    <m/>
    <m/>
    <m/>
    <m/>
    <m/>
    <m/>
    <m/>
    <n v="0.28332000000000002"/>
    <s v="540470,06"/>
    <s v="6248205,09"/>
    <n v="0"/>
    <n v="0"/>
    <n v="0.28332000000000002"/>
  </r>
  <r>
    <n v="47"/>
    <x v="1276"/>
    <s v=""/>
    <x v="2841"/>
    <n v="2019"/>
    <n v="17256319"/>
    <x v="690"/>
    <x v="1273"/>
    <x v="1231"/>
    <n v="8860"/>
    <s v="Ulstrup"/>
    <n v="710"/>
    <n v="238"/>
    <x v="372"/>
    <m/>
    <s v="DC"/>
    <s v="Decentralt værk"/>
    <n v="353000"/>
    <n v="350030"/>
    <x v="56"/>
    <x v="0"/>
    <s v="fvv"/>
    <d v="1987-01-01T00:00:00"/>
    <m/>
    <n v="4.5"/>
    <n v="0"/>
    <n v="4.5"/>
    <x v="4456"/>
    <n v="10.412712000000001"/>
    <n v="10.412712000000001"/>
    <n v="0"/>
    <n v="0"/>
    <n v="1"/>
    <n v="0"/>
    <n v="0"/>
    <x v="0"/>
    <x v="0"/>
    <m/>
    <m/>
    <m/>
    <m/>
    <m/>
    <m/>
    <n v="10.0752696"/>
    <m/>
    <m/>
    <m/>
    <m/>
    <m/>
    <m/>
    <m/>
    <m/>
    <m/>
    <m/>
    <m/>
    <s v="548973,31"/>
    <s v="6249691,49"/>
    <n v="10.0752696"/>
    <n v="0"/>
    <n v="0"/>
  </r>
  <r>
    <n v="47"/>
    <x v="1276"/>
    <s v=""/>
    <x v="2842"/>
    <n v="2019"/>
    <n v="17256319"/>
    <x v="690"/>
    <x v="1273"/>
    <x v="1231"/>
    <n v="8860"/>
    <s v="Ulstrup"/>
    <n v="710"/>
    <n v="238"/>
    <x v="372"/>
    <m/>
    <s v="DC"/>
    <s v="Decentralt værk"/>
    <n v="353000"/>
    <n v="350030"/>
    <x v="1434"/>
    <x v="1"/>
    <s v="kvt"/>
    <d v="2012-11-15T00:00:00"/>
    <m/>
    <n v="7.75"/>
    <n v="3.36"/>
    <n v="4"/>
    <x v="4457"/>
    <n v="36.815579999999997"/>
    <n v="36.815579999999997"/>
    <n v="30.23892"/>
    <n v="30.23892"/>
    <n v="0.25341071335913096"/>
    <n v="0.74658928664086899"/>
    <n v="0"/>
    <x v="0"/>
    <x v="0"/>
    <m/>
    <m/>
    <m/>
    <m/>
    <m/>
    <m/>
    <n v="72.640141200000002"/>
    <m/>
    <m/>
    <m/>
    <m/>
    <m/>
    <m/>
    <m/>
    <m/>
    <m/>
    <m/>
    <m/>
    <s v="548973,31"/>
    <s v="6249691,49"/>
    <n v="72.640141200000002"/>
    <n v="0"/>
    <n v="0"/>
  </r>
  <r>
    <n v="47"/>
    <x v="1277"/>
    <s v=""/>
    <x v="2843"/>
    <n v="2019"/>
    <n v="17256319"/>
    <x v="690"/>
    <x v="1274"/>
    <x v="1232"/>
    <n v="8850"/>
    <s v="Bjerringbro"/>
    <n v="791"/>
    <n v="231"/>
    <x v="371"/>
    <n v="1"/>
    <s v="DC"/>
    <s v="Decentralt værk"/>
    <n v="353000"/>
    <n v="350030"/>
    <x v="14"/>
    <x v="1"/>
    <s v="kvt"/>
    <d v="1993-10-01T00:00:00"/>
    <m/>
    <n v="7.8"/>
    <n v="3.2"/>
    <n v="4.3"/>
    <x v="4458"/>
    <n v="70.911360000000002"/>
    <n v="70.911360000000002"/>
    <n v="53.043120000000002"/>
    <n v="53.043120000000002"/>
    <n v="0.2781901236630912"/>
    <n v="0.72180987633690874"/>
    <n v="0"/>
    <x v="0"/>
    <x v="0"/>
    <m/>
    <m/>
    <m/>
    <m/>
    <m/>
    <m/>
    <n v="127.4512536"/>
    <m/>
    <m/>
    <m/>
    <m/>
    <m/>
    <m/>
    <m/>
    <m/>
    <m/>
    <m/>
    <m/>
    <s v="541392"/>
    <s v="6249020,6"/>
    <n v="127.4512536"/>
    <n v="0"/>
    <n v="0"/>
  </r>
  <r>
    <n v="47"/>
    <x v="1277"/>
    <s v=""/>
    <x v="2844"/>
    <n v="2019"/>
    <n v="17256319"/>
    <x v="690"/>
    <x v="1274"/>
    <x v="1232"/>
    <n v="8850"/>
    <s v="Bjerringbro"/>
    <n v="791"/>
    <n v="231"/>
    <x v="371"/>
    <n v="1"/>
    <s v="DC"/>
    <s v="Decentralt værk"/>
    <n v="353000"/>
    <n v="350030"/>
    <x v="15"/>
    <x v="1"/>
    <s v="kvt"/>
    <d v="1993-10-01T00:00:00"/>
    <m/>
    <n v="7.8"/>
    <n v="3.2"/>
    <n v="4.3"/>
    <x v="4459"/>
    <n v="36.036720000000003"/>
    <n v="36.036720000000003"/>
    <n v="27.324719999999999"/>
    <n v="27.324719999999999"/>
    <n v="0.25804801123200488"/>
    <n v="0.74195198876799506"/>
    <n v="0"/>
    <x v="0"/>
    <x v="0"/>
    <m/>
    <m/>
    <m/>
    <m/>
    <m/>
    <m/>
    <n v="69.825610799999993"/>
    <m/>
    <m/>
    <m/>
    <m/>
    <m/>
    <m/>
    <m/>
    <m/>
    <m/>
    <m/>
    <m/>
    <s v="541392"/>
    <s v="6249020,6"/>
    <n v="69.825610799999993"/>
    <n v="0"/>
    <n v="0"/>
  </r>
  <r>
    <n v="47"/>
    <x v="1277"/>
    <s v=""/>
    <x v="2845"/>
    <n v="2019"/>
    <n v="17256319"/>
    <x v="690"/>
    <x v="1274"/>
    <x v="1232"/>
    <n v="8850"/>
    <s v="Bjerringbro"/>
    <n v="791"/>
    <n v="231"/>
    <x v="371"/>
    <n v="1"/>
    <s v="DC"/>
    <s v="Decentralt værk"/>
    <n v="353000"/>
    <n v="350030"/>
    <x v="200"/>
    <x v="1"/>
    <s v="kvt"/>
    <d v="1993-10-01T00:00:00"/>
    <m/>
    <n v="7.8"/>
    <n v="3.2"/>
    <n v="4.3"/>
    <x v="4460"/>
    <n v="36.314639999999997"/>
    <n v="36.314639999999997"/>
    <n v="27.947880000000001"/>
    <n v="27.947880000000001"/>
    <n v="0.25792413439546713"/>
    <n v="0.74207586560453287"/>
    <n v="0"/>
    <x v="0"/>
    <x v="0"/>
    <m/>
    <m/>
    <m/>
    <m/>
    <m/>
    <m/>
    <n v="70.39791000000001"/>
    <m/>
    <m/>
    <m/>
    <m/>
    <m/>
    <m/>
    <m/>
    <m/>
    <m/>
    <m/>
    <m/>
    <s v="541392"/>
    <s v="6249020,6"/>
    <n v="70.39791000000001"/>
    <n v="0"/>
    <n v="0"/>
  </r>
  <r>
    <n v="47"/>
    <x v="1277"/>
    <s v=""/>
    <x v="2846"/>
    <n v="2019"/>
    <n v="17256319"/>
    <x v="690"/>
    <x v="1274"/>
    <x v="1232"/>
    <n v="8850"/>
    <s v="Bjerringbro"/>
    <n v="791"/>
    <n v="231"/>
    <x v="371"/>
    <n v="1"/>
    <s v="DC"/>
    <s v="Decentralt værk"/>
    <n v="353000"/>
    <n v="350030"/>
    <x v="201"/>
    <x v="1"/>
    <s v="kvt"/>
    <d v="1993-10-01T00:00:00"/>
    <m/>
    <n v="7.8"/>
    <n v="3.2"/>
    <n v="4.3"/>
    <x v="4461"/>
    <n v="79.500240000000005"/>
    <n v="79.500240000000005"/>
    <n v="57.30012"/>
    <n v="57.30012"/>
    <n v="0.29082230013924404"/>
    <n v="0.70917769986075596"/>
    <n v="0"/>
    <x v="0"/>
    <x v="0"/>
    <m/>
    <m/>
    <m/>
    <m/>
    <m/>
    <m/>
    <n v="136.68181559999999"/>
    <m/>
    <m/>
    <m/>
    <m/>
    <m/>
    <m/>
    <m/>
    <m/>
    <m/>
    <m/>
    <m/>
    <s v="541392"/>
    <s v="6249020,6"/>
    <n v="136.68181559999999"/>
    <n v="0"/>
    <n v="0"/>
  </r>
  <r>
    <n v="47"/>
    <x v="1277"/>
    <s v=""/>
    <x v="2847"/>
    <n v="2019"/>
    <n v="17256319"/>
    <x v="690"/>
    <x v="1274"/>
    <x v="1232"/>
    <n v="8850"/>
    <s v="Bjerringbro"/>
    <n v="791"/>
    <n v="231"/>
    <x v="371"/>
    <n v="1"/>
    <s v="DC"/>
    <s v="Decentralt værk"/>
    <n v="353000"/>
    <n v="350030"/>
    <x v="12"/>
    <x v="4"/>
    <s v="fvv"/>
    <d v="2011-11-01T00:00:00"/>
    <m/>
    <n v="0.16"/>
    <n v="0"/>
    <n v="0.85"/>
    <x v="4462"/>
    <n v="6.3658799999999998"/>
    <n v="6.3658799999999998"/>
    <n v="0"/>
    <n v="0"/>
    <n v="1"/>
    <n v="0"/>
    <n v="0"/>
    <x v="0"/>
    <x v="0"/>
    <m/>
    <m/>
    <m/>
    <m/>
    <m/>
    <m/>
    <m/>
    <m/>
    <m/>
    <m/>
    <m/>
    <m/>
    <m/>
    <m/>
    <m/>
    <m/>
    <m/>
    <n v="1.8342000000000001"/>
    <s v="541392"/>
    <s v="6249020,6"/>
    <n v="0"/>
    <n v="0"/>
    <n v="1.8342000000000001"/>
  </r>
  <r>
    <n v="47"/>
    <x v="1278"/>
    <s v=""/>
    <x v="2848"/>
    <n v="2019"/>
    <n v="17256319"/>
    <x v="690"/>
    <x v="1275"/>
    <x v="1233"/>
    <n v="8850"/>
    <s v="Bjerringbro"/>
    <n v="791"/>
    <n v="231"/>
    <x v="371"/>
    <m/>
    <s v="FJ"/>
    <s v="Fjernvarmeværk"/>
    <n v="353000"/>
    <n v="350030"/>
    <x v="1435"/>
    <x v="4"/>
    <s v="fvv"/>
    <d v="2013-01-31T00:00:00"/>
    <m/>
    <n v="0.26"/>
    <n v="0"/>
    <n v="1.2"/>
    <x v="4463"/>
    <n v="15.67764"/>
    <n v="15.67764"/>
    <n v="0"/>
    <n v="0"/>
    <n v="1"/>
    <n v="0"/>
    <n v="0"/>
    <x v="0"/>
    <x v="0"/>
    <m/>
    <m/>
    <m/>
    <m/>
    <m/>
    <m/>
    <m/>
    <m/>
    <m/>
    <m/>
    <m/>
    <m/>
    <m/>
    <m/>
    <m/>
    <m/>
    <m/>
    <n v="3.52332"/>
    <s v="541339,21"/>
    <s v="6248823,1"/>
    <n v="0"/>
    <n v="0"/>
    <n v="3.52332"/>
  </r>
  <r>
    <n v="47"/>
    <x v="1278"/>
    <s v=""/>
    <x v="2849"/>
    <n v="2019"/>
    <n v="17256319"/>
    <x v="690"/>
    <x v="1275"/>
    <x v="1233"/>
    <n v="8850"/>
    <s v="Bjerringbro"/>
    <n v="791"/>
    <n v="231"/>
    <x v="371"/>
    <m/>
    <s v="FJ"/>
    <s v="Fjernvarmeværk"/>
    <n v="353000"/>
    <n v="350030"/>
    <x v="1436"/>
    <x v="4"/>
    <s v="fvv"/>
    <d v="2013-01-31T00:00:00"/>
    <m/>
    <n v="0.26"/>
    <n v="0"/>
    <n v="1.2"/>
    <x v="4463"/>
    <n v="15.67764"/>
    <n v="15.67764"/>
    <n v="0"/>
    <n v="0"/>
    <n v="1"/>
    <n v="0"/>
    <n v="0"/>
    <x v="0"/>
    <x v="0"/>
    <m/>
    <m/>
    <m/>
    <m/>
    <m/>
    <m/>
    <m/>
    <m/>
    <m/>
    <m/>
    <m/>
    <m/>
    <m/>
    <m/>
    <m/>
    <m/>
    <m/>
    <n v="3.52332"/>
    <s v="541339,21"/>
    <s v="6248823,1"/>
    <n v="0"/>
    <n v="0"/>
    <n v="3.52332"/>
  </r>
  <r>
    <n v="47"/>
    <x v="1278"/>
    <s v=""/>
    <x v="2850"/>
    <n v="2019"/>
    <n v="17256319"/>
    <x v="690"/>
    <x v="1275"/>
    <x v="1233"/>
    <n v="8850"/>
    <s v="Bjerringbro"/>
    <n v="791"/>
    <n v="231"/>
    <x v="371"/>
    <m/>
    <s v="FJ"/>
    <s v="Fjernvarmeværk"/>
    <n v="353000"/>
    <n v="350030"/>
    <x v="1437"/>
    <x v="4"/>
    <s v="fvv"/>
    <d v="2013-01-31T00:00:00"/>
    <m/>
    <n v="0.26"/>
    <n v="0"/>
    <n v="1.2"/>
    <x v="4463"/>
    <n v="15.67764"/>
    <n v="15.67764"/>
    <n v="0"/>
    <n v="0"/>
    <n v="1"/>
    <n v="0"/>
    <n v="0"/>
    <x v="0"/>
    <x v="0"/>
    <m/>
    <m/>
    <m/>
    <m/>
    <m/>
    <m/>
    <m/>
    <m/>
    <m/>
    <m/>
    <m/>
    <m/>
    <m/>
    <m/>
    <m/>
    <m/>
    <m/>
    <n v="3.52332"/>
    <s v="541339,21"/>
    <s v="6248823,1"/>
    <n v="0"/>
    <n v="0"/>
    <n v="3.52332"/>
  </r>
  <r>
    <n v="55"/>
    <x v="8"/>
    <s v=""/>
    <x v="2851"/>
    <n v="2019"/>
    <n v="64831712"/>
    <x v="6"/>
    <x v="8"/>
    <x v="8"/>
    <n v="5400"/>
    <s v="Bogense"/>
    <n v="480"/>
    <n v="72"/>
    <x v="6"/>
    <n v="1"/>
    <s v="DC"/>
    <s v="Decentralt værk"/>
    <n v="353000"/>
    <n v="350030"/>
    <x v="2"/>
    <x v="0"/>
    <s v="fvv"/>
    <d v="1986-01-01T00:00:00"/>
    <m/>
    <n v="11"/>
    <n v="0"/>
    <n v="11.6"/>
    <x v="4464"/>
    <n v="11.1456"/>
    <n v="11.1456"/>
    <n v="0"/>
    <n v="0"/>
    <n v="1"/>
    <n v="0"/>
    <n v="0"/>
    <x v="0"/>
    <x v="0"/>
    <m/>
    <m/>
    <m/>
    <m/>
    <m/>
    <m/>
    <n v="10.617353999999999"/>
    <m/>
    <m/>
    <m/>
    <m/>
    <m/>
    <m/>
    <m/>
    <m/>
    <m/>
    <m/>
    <m/>
    <s v="568632,93"/>
    <s v="6156806,72"/>
    <n v="10.617353999999999"/>
    <n v="0"/>
    <n v="0"/>
  </r>
  <r>
    <n v="55"/>
    <x v="8"/>
    <s v=""/>
    <x v="2852"/>
    <n v="2019"/>
    <n v="64831712"/>
    <x v="6"/>
    <x v="8"/>
    <x v="8"/>
    <n v="5400"/>
    <s v="Bogense"/>
    <n v="480"/>
    <n v="72"/>
    <x v="6"/>
    <n v="1"/>
    <s v="DC"/>
    <s v="Decentralt værk"/>
    <n v="353000"/>
    <n v="350030"/>
    <x v="115"/>
    <x v="1"/>
    <s v="kvt"/>
    <d v="1995-01-01T00:00:00"/>
    <m/>
    <n v="7.5"/>
    <n v="2.89"/>
    <n v="3.6"/>
    <x v="4465"/>
    <n v="0.19620000000000001"/>
    <n v="0.19620000000000001"/>
    <n v="0.15479999999999999"/>
    <n v="0.15479999999999999"/>
    <n v="0.24267953833000855"/>
    <n v="0.75732046166999145"/>
    <n v="0"/>
    <x v="0"/>
    <x v="0"/>
    <m/>
    <m/>
    <m/>
    <m/>
    <m/>
    <m/>
    <n v="0.40423680000000001"/>
    <m/>
    <m/>
    <m/>
    <m/>
    <m/>
    <m/>
    <m/>
    <m/>
    <m/>
    <m/>
    <m/>
    <s v="568632,93"/>
    <s v="6156806,72"/>
    <n v="0.40423680000000001"/>
    <n v="0"/>
    <n v="0"/>
  </r>
  <r>
    <n v="55"/>
    <x v="8"/>
    <s v=""/>
    <x v="2853"/>
    <n v="2019"/>
    <n v="64831712"/>
    <x v="6"/>
    <x v="8"/>
    <x v="8"/>
    <n v="5400"/>
    <s v="Bogense"/>
    <n v="480"/>
    <n v="72"/>
    <x v="6"/>
    <n v="1"/>
    <s v="DC"/>
    <s v="Decentralt værk"/>
    <n v="353000"/>
    <n v="350030"/>
    <x v="146"/>
    <x v="0"/>
    <s v="fvv"/>
    <d v="2006-06-01T00:00:00"/>
    <m/>
    <n v="4.8"/>
    <n v="0"/>
    <n v="5"/>
    <x v="21"/>
    <n v="0"/>
    <n v="0"/>
    <n v="0"/>
    <n v="0"/>
    <n v="1"/>
    <n v="0"/>
    <n v="0"/>
    <x v="0"/>
    <x v="0"/>
    <m/>
    <m/>
    <m/>
    <m/>
    <m/>
    <m/>
    <m/>
    <m/>
    <m/>
    <m/>
    <m/>
    <m/>
    <m/>
    <n v="0"/>
    <m/>
    <m/>
    <m/>
    <m/>
    <s v="568632,93"/>
    <s v="6156806,72"/>
    <n v="0"/>
    <n v="0"/>
    <n v="0"/>
  </r>
  <r>
    <n v="55"/>
    <x v="8"/>
    <s v=""/>
    <x v="2854"/>
    <n v="2019"/>
    <n v="64831712"/>
    <x v="6"/>
    <x v="8"/>
    <x v="8"/>
    <n v="5400"/>
    <s v="Bogense"/>
    <n v="480"/>
    <n v="72"/>
    <x v="6"/>
    <n v="1"/>
    <s v="DC"/>
    <s v="Decentralt værk"/>
    <n v="353000"/>
    <n v="350030"/>
    <x v="145"/>
    <x v="0"/>
    <s v="fvv"/>
    <d v="1979-01-01T00:00:00"/>
    <d v="2019-02-01T00:00:00"/>
    <n v="5.8"/>
    <n v="0"/>
    <n v="5"/>
    <x v="21"/>
    <n v="0"/>
    <n v="0"/>
    <n v="0"/>
    <n v="0"/>
    <n v="1"/>
    <n v="0"/>
    <n v="0"/>
    <x v="0"/>
    <x v="0"/>
    <m/>
    <m/>
    <m/>
    <m/>
    <m/>
    <m/>
    <m/>
    <m/>
    <m/>
    <m/>
    <m/>
    <m/>
    <m/>
    <n v="0"/>
    <m/>
    <m/>
    <m/>
    <m/>
    <s v="568632,93"/>
    <s v="6156806,72"/>
    <n v="0"/>
    <n v="0"/>
    <n v="0"/>
  </r>
  <r>
    <n v="55"/>
    <x v="8"/>
    <s v=""/>
    <x v="21"/>
    <n v="2019"/>
    <n v="64831712"/>
    <x v="6"/>
    <x v="8"/>
    <x v="8"/>
    <n v="5400"/>
    <s v="Bogense"/>
    <n v="480"/>
    <n v="72"/>
    <x v="6"/>
    <n v="1"/>
    <s v="DC"/>
    <s v="Decentralt værk"/>
    <n v="353000"/>
    <n v="350030"/>
    <x v="20"/>
    <x v="5"/>
    <s v="kvt"/>
    <d v="1995-01-01T00:00:00"/>
    <d v="2019-02-01T00:00:00"/>
    <n v="0.03"/>
    <n v="0"/>
    <n v="0"/>
    <x v="21"/>
    <n v="0"/>
    <n v="0"/>
    <n v="0"/>
    <n v="0"/>
    <n v="1"/>
    <n v="0"/>
    <n v="0"/>
    <x v="0"/>
    <x v="0"/>
    <m/>
    <m/>
    <m/>
    <m/>
    <m/>
    <m/>
    <m/>
    <m/>
    <m/>
    <m/>
    <m/>
    <m/>
    <m/>
    <m/>
    <m/>
    <m/>
    <m/>
    <m/>
    <s v="568632,93"/>
    <s v="6156806,72"/>
    <n v="0"/>
    <n v="0"/>
    <n v="0"/>
  </r>
  <r>
    <n v="55"/>
    <x v="8"/>
    <s v=""/>
    <x v="22"/>
    <n v="2019"/>
    <n v="64831712"/>
    <x v="6"/>
    <x v="8"/>
    <x v="8"/>
    <n v="5400"/>
    <s v="Bogense"/>
    <n v="480"/>
    <n v="72"/>
    <x v="6"/>
    <n v="1"/>
    <s v="DC"/>
    <s v="Decentralt værk"/>
    <n v="353000"/>
    <n v="350030"/>
    <x v="3"/>
    <x v="0"/>
    <s v="fvv"/>
    <d v="2011-10-01T00:00:00"/>
    <m/>
    <n v="8"/>
    <n v="0"/>
    <n v="8"/>
    <x v="4466"/>
    <n v="126.4716"/>
    <n v="126.4716"/>
    <n v="0"/>
    <n v="0"/>
    <n v="1"/>
    <n v="0"/>
    <n v="0"/>
    <x v="0"/>
    <x v="0"/>
    <m/>
    <m/>
    <m/>
    <m/>
    <m/>
    <m/>
    <m/>
    <m/>
    <m/>
    <m/>
    <n v="22.64902"/>
    <n v="105.623912"/>
    <m/>
    <m/>
    <m/>
    <m/>
    <m/>
    <m/>
    <s v="568632,93"/>
    <s v="6156806,72"/>
    <n v="0"/>
    <n v="128.272932"/>
    <n v="0"/>
  </r>
  <r>
    <n v="55"/>
    <x v="8"/>
    <s v=""/>
    <x v="23"/>
    <n v="2019"/>
    <n v="64831712"/>
    <x v="6"/>
    <x v="8"/>
    <x v="8"/>
    <n v="5400"/>
    <s v="Bogense"/>
    <n v="480"/>
    <n v="72"/>
    <x v="6"/>
    <n v="1"/>
    <s v="DC"/>
    <s v="Decentralt værk"/>
    <n v="353000"/>
    <n v="350030"/>
    <x v="21"/>
    <x v="1"/>
    <s v="kvt"/>
    <d v="1995-01-01T00:00:00"/>
    <m/>
    <n v="7.5"/>
    <n v="2.89"/>
    <n v="3.6"/>
    <x v="4465"/>
    <n v="0.19620000000000001"/>
    <n v="0.19583999999999999"/>
    <n v="0.15479999999999999"/>
    <n v="0.15479999999999999"/>
    <n v="0.24267953833000855"/>
    <n v="0.75732046166999145"/>
    <n v="0"/>
    <x v="0"/>
    <x v="0"/>
    <m/>
    <m/>
    <m/>
    <m/>
    <m/>
    <m/>
    <n v="0.40423680000000001"/>
    <m/>
    <m/>
    <m/>
    <m/>
    <m/>
    <m/>
    <m/>
    <m/>
    <m/>
    <m/>
    <m/>
    <s v="568632,93"/>
    <s v="6156806,72"/>
    <n v="0.40423680000000001"/>
    <n v="0"/>
    <n v="0"/>
  </r>
  <r>
    <n v="55"/>
    <x v="8"/>
    <s v=""/>
    <x v="2935"/>
    <n v="2019"/>
    <n v="64831712"/>
    <x v="6"/>
    <x v="8"/>
    <x v="8"/>
    <n v="5400"/>
    <s v="Bogense"/>
    <n v="480"/>
    <n v="72"/>
    <x v="6"/>
    <n v="1"/>
    <s v="DC"/>
    <s v="Decentralt værk"/>
    <n v="353000"/>
    <n v="350030"/>
    <x v="129"/>
    <x v="2"/>
    <s v="fvv"/>
    <d v="2019-02-01T00:00:00"/>
    <m/>
    <n v="11.5"/>
    <n v="0"/>
    <n v="11.5"/>
    <x v="4467"/>
    <n v="6.4386000000000001"/>
    <n v="6.4386000000000001"/>
    <n v="0"/>
    <n v="0"/>
    <n v="1"/>
    <n v="0"/>
    <n v="0"/>
    <x v="0"/>
    <x v="0"/>
    <m/>
    <m/>
    <m/>
    <m/>
    <m/>
    <m/>
    <m/>
    <m/>
    <m/>
    <m/>
    <m/>
    <m/>
    <m/>
    <m/>
    <m/>
    <m/>
    <m/>
    <n v="6.5638800000000002"/>
    <s v="568632,93"/>
    <s v="6156806,72"/>
    <n v="0"/>
    <n v="0"/>
    <n v="6.5638800000000002"/>
  </r>
  <r>
    <n v="61"/>
    <x v="12"/>
    <s v=""/>
    <x v="27"/>
    <n v="2019"/>
    <n v="14898018"/>
    <x v="0"/>
    <x v="12"/>
    <x v="12"/>
    <n v="4140"/>
    <s v="Borup"/>
    <n v="259"/>
    <n v="23"/>
    <x v="0"/>
    <m/>
    <s v="FJ"/>
    <s v="Fjernvarmeværk"/>
    <n v="353000"/>
    <n v="350030"/>
    <x v="25"/>
    <x v="0"/>
    <s v="fvv"/>
    <d v="1964-01-01T00:00:00"/>
    <m/>
    <n v="12"/>
    <n v="0"/>
    <n v="10.5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687978,88"/>
    <s v="6153785,87"/>
    <n v="0"/>
    <n v="0"/>
    <n v="0"/>
  </r>
  <r>
    <n v="61"/>
    <x v="0"/>
    <s v=""/>
    <x v="0"/>
    <n v="2019"/>
    <n v="14898018"/>
    <x v="0"/>
    <x v="0"/>
    <x v="0"/>
    <n v="4140"/>
    <s v="Borup"/>
    <n v="259"/>
    <n v="23"/>
    <x v="0"/>
    <m/>
    <s v="FJ"/>
    <s v="Fjernvarmeværk"/>
    <n v="353000"/>
    <n v="350030"/>
    <x v="0"/>
    <x v="0"/>
    <s v="fvv"/>
    <d v="2006-08-07T00:00:00"/>
    <m/>
    <n v="7.5"/>
    <n v="0"/>
    <n v="7.5"/>
    <x v="4468"/>
    <n v="25.1784"/>
    <n v="24.48"/>
    <n v="0"/>
    <n v="0"/>
    <n v="1"/>
    <n v="0"/>
    <n v="0"/>
    <x v="0"/>
    <x v="0"/>
    <m/>
    <m/>
    <m/>
    <m/>
    <m/>
    <m/>
    <m/>
    <m/>
    <m/>
    <n v="25.1784"/>
    <m/>
    <m/>
    <m/>
    <m/>
    <m/>
    <m/>
    <m/>
    <m/>
    <s v="687704"/>
    <s v="6153098"/>
    <n v="0"/>
    <n v="25.1784"/>
    <n v="0"/>
  </r>
  <r>
    <n v="61"/>
    <x v="0"/>
    <s v=""/>
    <x v="2855"/>
    <n v="2019"/>
    <n v="14898018"/>
    <x v="0"/>
    <x v="0"/>
    <x v="0"/>
    <n v="4140"/>
    <s v="Borup"/>
    <n v="259"/>
    <n v="23"/>
    <x v="0"/>
    <m/>
    <s v="FJ"/>
    <s v="Fjernvarmeværk"/>
    <n v="353000"/>
    <n v="350030"/>
    <x v="1438"/>
    <x v="0"/>
    <s v="fvv"/>
    <d v="2016-03-17T00:00:00"/>
    <m/>
    <n v="7.5"/>
    <n v="0"/>
    <n v="7.5"/>
    <x v="4469"/>
    <n v="90.226799999999997"/>
    <n v="89.146799999999999"/>
    <n v="0"/>
    <n v="0"/>
    <n v="1"/>
    <n v="0"/>
    <n v="0"/>
    <x v="0"/>
    <x v="0"/>
    <m/>
    <m/>
    <m/>
    <m/>
    <m/>
    <m/>
    <m/>
    <m/>
    <m/>
    <n v="90.226799999999997"/>
    <m/>
    <m/>
    <m/>
    <m/>
    <m/>
    <m/>
    <m/>
    <m/>
    <s v="687704"/>
    <s v="6153098"/>
    <n v="0"/>
    <n v="90.226799999999997"/>
    <n v="0"/>
  </r>
  <r>
    <n v="65"/>
    <x v="1"/>
    <s v=""/>
    <x v="1"/>
    <n v="2019"/>
    <n v="22927213"/>
    <x v="1"/>
    <x v="1"/>
    <x v="1"/>
    <n v="6261"/>
    <s v="Bredebro"/>
    <n v="550"/>
    <n v="98"/>
    <x v="1"/>
    <m/>
    <s v="DC"/>
    <s v="Decentralt værk"/>
    <n v="353000"/>
    <n v="350030"/>
    <x v="1"/>
    <x v="1"/>
    <s v="kvt"/>
    <d v="1995-01-01T00:00:00"/>
    <m/>
    <n v="7.13"/>
    <n v="2.8"/>
    <n v="3.15"/>
    <x v="4470"/>
    <n v="1.1375999999999999"/>
    <n v="1.0908"/>
    <n v="0.88919999999999999"/>
    <n v="0.88919999999999999"/>
    <n v="0.23533056497208799"/>
    <n v="0.76466943502791196"/>
    <n v="0"/>
    <x v="0"/>
    <x v="0"/>
    <m/>
    <m/>
    <m/>
    <m/>
    <m/>
    <m/>
    <n v="2.4170256000000001"/>
    <m/>
    <m/>
    <m/>
    <m/>
    <m/>
    <m/>
    <m/>
    <m/>
    <m/>
    <m/>
    <m/>
    <s v="489017"/>
    <s v="6101242"/>
    <n v="2.4170256000000001"/>
    <n v="0"/>
    <n v="0"/>
  </r>
  <r>
    <n v="65"/>
    <x v="1"/>
    <s v=""/>
    <x v="2"/>
    <n v="2019"/>
    <n v="22927213"/>
    <x v="1"/>
    <x v="1"/>
    <x v="1"/>
    <n v="6261"/>
    <s v="Bredebro"/>
    <n v="550"/>
    <n v="98"/>
    <x v="1"/>
    <m/>
    <s v="DC"/>
    <s v="Decentralt værk"/>
    <n v="353000"/>
    <n v="350030"/>
    <x v="2"/>
    <x v="0"/>
    <s v="fvv"/>
    <d v="1994-08-01T00:00:00"/>
    <m/>
    <n v="4"/>
    <n v="0"/>
    <n v="4"/>
    <x v="4471"/>
    <n v="0.2772"/>
    <n v="0.2772"/>
    <n v="0"/>
    <n v="0"/>
    <n v="1"/>
    <n v="0"/>
    <n v="0"/>
    <x v="0"/>
    <x v="0"/>
    <m/>
    <m/>
    <m/>
    <m/>
    <m/>
    <m/>
    <n v="0.27775439999999996"/>
    <m/>
    <m/>
    <m/>
    <m/>
    <m/>
    <m/>
    <m/>
    <m/>
    <m/>
    <m/>
    <m/>
    <s v="489017"/>
    <s v="6101242"/>
    <n v="0.27775439999999996"/>
    <n v="0"/>
    <n v="0"/>
  </r>
  <r>
    <n v="65"/>
    <x v="2"/>
    <s v=""/>
    <x v="3"/>
    <n v="2019"/>
    <n v="22927213"/>
    <x v="1"/>
    <x v="2"/>
    <x v="2"/>
    <n v="6261"/>
    <s v="Bredebro"/>
    <n v="550"/>
    <n v="98"/>
    <x v="1"/>
    <m/>
    <s v="FJ"/>
    <s v="Fjernvarmeværk"/>
    <n v="353000"/>
    <n v="350030"/>
    <x v="3"/>
    <x v="0"/>
    <s v="fvv"/>
    <d v="2010-02-01T00:00:00"/>
    <m/>
    <n v="0.86"/>
    <n v="0"/>
    <n v="1.4"/>
    <x v="4472"/>
    <n v="51.256799999999998"/>
    <n v="50.702399999999997"/>
    <n v="0"/>
    <n v="0"/>
    <n v="1"/>
    <n v="0"/>
    <n v="0"/>
    <x v="0"/>
    <x v="0"/>
    <m/>
    <m/>
    <m/>
    <m/>
    <m/>
    <m/>
    <m/>
    <m/>
    <m/>
    <m/>
    <n v="46.118699999999997"/>
    <m/>
    <m/>
    <m/>
    <m/>
    <m/>
    <m/>
    <m/>
    <s v="488539"/>
    <s v="6101017"/>
    <n v="0"/>
    <n v="46.118699999999997"/>
    <n v="0"/>
  </r>
  <r>
    <n v="66"/>
    <x v="3"/>
    <s v=""/>
    <x v="4"/>
    <n v="2019"/>
    <n v="34938717"/>
    <x v="2"/>
    <x v="3"/>
    <x v="3"/>
    <n v="7182"/>
    <s v="Bredsten"/>
    <n v="630"/>
    <n v="142"/>
    <x v="2"/>
    <m/>
    <s v="DC"/>
    <s v="Decentralt værk"/>
    <n v="353000"/>
    <n v="350030"/>
    <x v="4"/>
    <x v="0"/>
    <s v="fvv"/>
    <d v="1990-01-01T00:00:00"/>
    <m/>
    <n v="4.5"/>
    <n v="0"/>
    <n v="4"/>
    <x v="4473"/>
    <n v="2.9988000000000001"/>
    <n v="2.9988000000000001"/>
    <n v="0"/>
    <n v="0"/>
    <n v="1"/>
    <n v="0"/>
    <n v="0"/>
    <x v="0"/>
    <x v="0"/>
    <m/>
    <m/>
    <m/>
    <m/>
    <m/>
    <m/>
    <n v="2.9980764"/>
    <m/>
    <m/>
    <m/>
    <m/>
    <m/>
    <m/>
    <m/>
    <m/>
    <m/>
    <m/>
    <m/>
    <s v="523915,66"/>
    <s v="6173108,35"/>
    <n v="2.9980764"/>
    <n v="0"/>
    <n v="0"/>
  </r>
  <r>
    <n v="66"/>
    <x v="3"/>
    <s v=""/>
    <x v="5"/>
    <n v="2019"/>
    <n v="34938717"/>
    <x v="2"/>
    <x v="3"/>
    <x v="3"/>
    <n v="7182"/>
    <s v="Bredsten"/>
    <n v="630"/>
    <n v="142"/>
    <x v="2"/>
    <m/>
    <s v="DC"/>
    <s v="Decentralt værk"/>
    <n v="353000"/>
    <n v="350030"/>
    <x v="5"/>
    <x v="1"/>
    <s v="kvt"/>
    <d v="1995-01-01T00:00:00"/>
    <m/>
    <n v="7.3"/>
    <n v="2.79"/>
    <n v="3.7"/>
    <x v="4474"/>
    <n v="1.26"/>
    <n v="1.26"/>
    <n v="1.0224"/>
    <n v="1.0224"/>
    <n v="0.23763709963240937"/>
    <n v="0.76236290036759069"/>
    <n v="0"/>
    <x v="0"/>
    <x v="0"/>
    <m/>
    <m/>
    <m/>
    <m/>
    <m/>
    <m/>
    <n v="2.6511012000000003"/>
    <m/>
    <m/>
    <m/>
    <m/>
    <m/>
    <m/>
    <m/>
    <m/>
    <m/>
    <m/>
    <m/>
    <s v="523915,66"/>
    <s v="6173108,35"/>
    <n v="2.6511012000000003"/>
    <n v="0"/>
    <n v="0"/>
  </r>
  <r>
    <n v="66"/>
    <x v="3"/>
    <s v=""/>
    <x v="6"/>
    <n v="2019"/>
    <n v="34938717"/>
    <x v="2"/>
    <x v="3"/>
    <x v="3"/>
    <n v="7182"/>
    <s v="Bredsten"/>
    <n v="630"/>
    <n v="142"/>
    <x v="2"/>
    <m/>
    <s v="DC"/>
    <s v="Decentralt værk"/>
    <n v="353000"/>
    <n v="350030"/>
    <x v="6"/>
    <x v="0"/>
    <s v="fvv"/>
    <d v="2006-07-01T00:00:00"/>
    <m/>
    <n v="6.67"/>
    <n v="0"/>
    <n v="6"/>
    <x v="4475"/>
    <n v="37.4328"/>
    <n v="37.4328"/>
    <n v="0"/>
    <n v="0"/>
    <n v="1"/>
    <n v="0"/>
    <n v="0"/>
    <x v="0"/>
    <x v="0"/>
    <m/>
    <m/>
    <m/>
    <m/>
    <m/>
    <m/>
    <n v="37.607644800000003"/>
    <m/>
    <m/>
    <m/>
    <m/>
    <m/>
    <m/>
    <m/>
    <m/>
    <m/>
    <m/>
    <m/>
    <s v="523915,66"/>
    <s v="6173108,35"/>
    <n v="37.607644800000003"/>
    <n v="0"/>
    <n v="0"/>
  </r>
  <r>
    <n v="66"/>
    <x v="3"/>
    <s v=""/>
    <x v="7"/>
    <n v="2019"/>
    <n v="34938717"/>
    <x v="2"/>
    <x v="3"/>
    <x v="3"/>
    <n v="7182"/>
    <s v="Bredsten"/>
    <n v="630"/>
    <n v="142"/>
    <x v="2"/>
    <m/>
    <s v="DC"/>
    <s v="Decentralt værk"/>
    <n v="353000"/>
    <n v="350030"/>
    <x v="7"/>
    <x v="2"/>
    <s v="fvv"/>
    <d v="2012-03-01T00:00:00"/>
    <m/>
    <n v="3"/>
    <n v="0"/>
    <n v="3"/>
    <x v="4476"/>
    <n v="4.2119999999999997"/>
    <n v="4.2119999999999997"/>
    <n v="0"/>
    <n v="0"/>
    <n v="1"/>
    <n v="0"/>
    <n v="0"/>
    <x v="0"/>
    <x v="0"/>
    <m/>
    <m/>
    <m/>
    <m/>
    <m/>
    <m/>
    <m/>
    <m/>
    <m/>
    <m/>
    <m/>
    <m/>
    <m/>
    <m/>
    <m/>
    <m/>
    <m/>
    <n v="4.3559999999999999"/>
    <s v="523915,66"/>
    <s v="6173108,35"/>
    <n v="0"/>
    <n v="0"/>
    <n v="4.3559999999999999"/>
  </r>
  <r>
    <n v="66"/>
    <x v="3"/>
    <s v=""/>
    <x v="8"/>
    <n v="2019"/>
    <n v="34938717"/>
    <x v="2"/>
    <x v="3"/>
    <x v="3"/>
    <n v="7182"/>
    <s v="Bredsten"/>
    <n v="630"/>
    <n v="142"/>
    <x v="2"/>
    <m/>
    <s v="DC"/>
    <s v="Decentralt værk"/>
    <n v="353000"/>
    <n v="350030"/>
    <x v="8"/>
    <x v="3"/>
    <s v="fvv"/>
    <d v="2016-12-01T00:00:00"/>
    <m/>
    <n v="5"/>
    <n v="0"/>
    <n v="5"/>
    <x v="4477"/>
    <n v="11.9376"/>
    <n v="11.9376"/>
    <n v="0"/>
    <n v="0"/>
    <n v="1"/>
    <n v="0"/>
    <n v="0"/>
    <x v="0"/>
    <x v="0"/>
    <m/>
    <m/>
    <m/>
    <m/>
    <m/>
    <m/>
    <m/>
    <m/>
    <m/>
    <m/>
    <m/>
    <m/>
    <m/>
    <m/>
    <m/>
    <n v="11.938000000000001"/>
    <m/>
    <m/>
    <s v="523915,66"/>
    <s v="6173108,35"/>
    <n v="0"/>
    <n v="11.938000000000001"/>
    <n v="0"/>
  </r>
  <r>
    <n v="67"/>
    <x v="4"/>
    <s v=""/>
    <x v="9"/>
    <n v="2019"/>
    <n v="59352318"/>
    <x v="3"/>
    <x v="4"/>
    <x v="4"/>
    <n v="6310"/>
    <s v="Broager"/>
    <n v="540"/>
    <n v="99"/>
    <x v="3"/>
    <m/>
    <s v="DC"/>
    <s v="Decentralt værk"/>
    <n v="353000"/>
    <n v="350030"/>
    <x v="9"/>
    <x v="1"/>
    <s v="kvt"/>
    <d v="1994-09-01T00:00:00"/>
    <m/>
    <n v="7.7"/>
    <n v="3"/>
    <n v="4"/>
    <x v="4478"/>
    <n v="0.15912000000000001"/>
    <n v="0.15912000000000001"/>
    <n v="0.13968"/>
    <n v="0.1368"/>
    <n v="0.23473430413493504"/>
    <n v="0.76526569586506499"/>
    <n v="0"/>
    <x v="0"/>
    <x v="0"/>
    <m/>
    <m/>
    <m/>
    <m/>
    <m/>
    <m/>
    <n v="0.33893639999999997"/>
    <m/>
    <m/>
    <m/>
    <m/>
    <m/>
    <m/>
    <m/>
    <m/>
    <m/>
    <m/>
    <m/>
    <s v="543391,84"/>
    <s v="6082639,78"/>
    <n v="0.33893639999999997"/>
    <n v="0"/>
    <n v="0"/>
  </r>
  <r>
    <n v="67"/>
    <x v="4"/>
    <s v=""/>
    <x v="10"/>
    <n v="2019"/>
    <n v="59352318"/>
    <x v="3"/>
    <x v="4"/>
    <x v="4"/>
    <n v="6310"/>
    <s v="Broager"/>
    <n v="540"/>
    <n v="99"/>
    <x v="3"/>
    <m/>
    <s v="DC"/>
    <s v="Decentralt værk"/>
    <n v="353000"/>
    <n v="350030"/>
    <x v="10"/>
    <x v="0"/>
    <s v="fvv"/>
    <d v="1975-01-01T00:00:00"/>
    <m/>
    <n v="13.85"/>
    <n v="0"/>
    <n v="13.85"/>
    <x v="4479"/>
    <n v="9.2224799999999991"/>
    <n v="9.2224799999999991"/>
    <n v="0"/>
    <n v="0"/>
    <n v="1"/>
    <n v="0"/>
    <n v="0"/>
    <x v="0"/>
    <x v="0"/>
    <m/>
    <m/>
    <m/>
    <m/>
    <m/>
    <m/>
    <n v="9.2070000000000007"/>
    <m/>
    <m/>
    <m/>
    <m/>
    <m/>
    <m/>
    <m/>
    <m/>
    <m/>
    <m/>
    <m/>
    <s v="543391,84"/>
    <s v="6082639,78"/>
    <n v="9.2070000000000007"/>
    <n v="0"/>
    <n v="0"/>
  </r>
  <r>
    <n v="67"/>
    <x v="5"/>
    <s v=""/>
    <x v="11"/>
    <n v="2019"/>
    <n v="59352318"/>
    <x v="3"/>
    <x v="5"/>
    <x v="5"/>
    <n v="6310"/>
    <s v="Broager"/>
    <n v="540"/>
    <n v="99"/>
    <x v="3"/>
    <m/>
    <s v="FJ"/>
    <s v="Fjernvarmeværk"/>
    <n v="353000"/>
    <n v="350030"/>
    <x v="11"/>
    <x v="3"/>
    <s v="fvv"/>
    <d v="2009-10-01T00:00:00"/>
    <m/>
    <n v="7"/>
    <n v="0"/>
    <n v="7"/>
    <x v="4480"/>
    <n v="15.87312"/>
    <n v="15.87312"/>
    <n v="0"/>
    <n v="0"/>
    <n v="1"/>
    <n v="0"/>
    <n v="0"/>
    <x v="0"/>
    <x v="0"/>
    <m/>
    <m/>
    <m/>
    <m/>
    <m/>
    <m/>
    <m/>
    <m/>
    <m/>
    <m/>
    <m/>
    <m/>
    <m/>
    <m/>
    <m/>
    <n v="15.87312"/>
    <m/>
    <m/>
    <s v="543432"/>
    <s v="6082213"/>
    <n v="0"/>
    <n v="15.87312"/>
    <n v="0"/>
  </r>
  <r>
    <n v="67"/>
    <x v="5"/>
    <s v=""/>
    <x v="12"/>
    <n v="2019"/>
    <n v="59352318"/>
    <x v="3"/>
    <x v="5"/>
    <x v="5"/>
    <n v="6310"/>
    <s v="Broager"/>
    <n v="540"/>
    <n v="99"/>
    <x v="3"/>
    <m/>
    <s v="FJ"/>
    <s v="Fjernvarmeværk"/>
    <n v="353000"/>
    <n v="350030"/>
    <x v="12"/>
    <x v="4"/>
    <s v="fvv"/>
    <d v="2016-12-18T00:00:00"/>
    <m/>
    <n v="1.1000000000000001"/>
    <n v="0"/>
    <n v="4"/>
    <x v="4481"/>
    <n v="68.940827999999996"/>
    <n v="68.940827999999996"/>
    <n v="0"/>
    <n v="0"/>
    <n v="1"/>
    <n v="0"/>
    <n v="0"/>
    <x v="0"/>
    <x v="0"/>
    <m/>
    <m/>
    <m/>
    <m/>
    <m/>
    <m/>
    <m/>
    <m/>
    <m/>
    <m/>
    <m/>
    <m/>
    <m/>
    <m/>
    <m/>
    <m/>
    <m/>
    <n v="17.196548400000001"/>
    <s v="543432"/>
    <s v="6082213"/>
    <n v="0"/>
    <n v="0"/>
    <n v="17.196548400000001"/>
  </r>
  <r>
    <n v="68"/>
    <x v="6"/>
    <s v=""/>
    <x v="13"/>
    <n v="2019"/>
    <n v="37809217"/>
    <x v="4"/>
    <x v="6"/>
    <x v="6"/>
    <n v="9460"/>
    <s v="Brovst"/>
    <n v="849"/>
    <n v="273"/>
    <x v="4"/>
    <n v="1"/>
    <s v="DC"/>
    <s v="Decentralt værk"/>
    <n v="353000"/>
    <n v="350030"/>
    <x v="13"/>
    <x v="0"/>
    <s v="fvv"/>
    <d v="1994-07-15T00:00:00"/>
    <m/>
    <n v="3.5"/>
    <n v="0"/>
    <n v="3.5"/>
    <x v="4482"/>
    <n v="53.312399999999997"/>
    <n v="53.312399999999997"/>
    <n v="0"/>
    <n v="0"/>
    <n v="1"/>
    <n v="0"/>
    <n v="0"/>
    <x v="0"/>
    <x v="0"/>
    <m/>
    <m/>
    <m/>
    <m/>
    <m/>
    <m/>
    <n v="50.377076639999999"/>
    <m/>
    <m/>
    <m/>
    <m/>
    <m/>
    <m/>
    <m/>
    <m/>
    <m/>
    <m/>
    <m/>
    <s v="531274,27"/>
    <s v="6328805,77"/>
    <n v="50.377076639999999"/>
    <n v="0"/>
    <n v="0"/>
  </r>
  <r>
    <n v="68"/>
    <x v="6"/>
    <s v=""/>
    <x v="14"/>
    <n v="2019"/>
    <n v="37809217"/>
    <x v="4"/>
    <x v="6"/>
    <x v="6"/>
    <n v="9460"/>
    <s v="Brovst"/>
    <n v="849"/>
    <n v="273"/>
    <x v="4"/>
    <n v="1"/>
    <s v="DC"/>
    <s v="Decentralt værk"/>
    <n v="353000"/>
    <n v="350030"/>
    <x v="14"/>
    <x v="1"/>
    <s v="kvt"/>
    <d v="1995-01-01T00:00:00"/>
    <m/>
    <n v="7.9"/>
    <n v="3.12"/>
    <n v="4.3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31274,27"/>
    <s v="6328805,77"/>
    <n v="0"/>
    <n v="0"/>
    <n v="0"/>
  </r>
  <r>
    <n v="68"/>
    <x v="6"/>
    <s v=""/>
    <x v="15"/>
    <n v="2019"/>
    <n v="37809217"/>
    <x v="4"/>
    <x v="6"/>
    <x v="6"/>
    <n v="9460"/>
    <s v="Brovst"/>
    <n v="849"/>
    <n v="273"/>
    <x v="4"/>
    <n v="1"/>
    <s v="DC"/>
    <s v="Decentralt værk"/>
    <n v="353000"/>
    <n v="350030"/>
    <x v="15"/>
    <x v="1"/>
    <s v="kvt"/>
    <d v="1995-01-01T00:00:00"/>
    <m/>
    <n v="7.9"/>
    <n v="3.12"/>
    <n v="4.3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31274,27"/>
    <s v="6328805,77"/>
    <n v="0"/>
    <n v="0"/>
    <n v="0"/>
  </r>
  <r>
    <n v="68"/>
    <x v="6"/>
    <s v=""/>
    <x v="16"/>
    <n v="2019"/>
    <n v="37809217"/>
    <x v="4"/>
    <x v="6"/>
    <x v="6"/>
    <n v="9460"/>
    <s v="Brovst"/>
    <n v="849"/>
    <n v="273"/>
    <x v="4"/>
    <n v="1"/>
    <s v="DC"/>
    <s v="Decentralt værk"/>
    <n v="353000"/>
    <n v="350030"/>
    <x v="16"/>
    <x v="0"/>
    <s v="fvv"/>
    <d v="1994-07-15T00:00:00"/>
    <m/>
    <n v="5.4"/>
    <n v="0"/>
    <n v="5"/>
    <x v="4483"/>
    <n v="34.83"/>
    <n v="34.83"/>
    <n v="0"/>
    <n v="0"/>
    <n v="1"/>
    <n v="0"/>
    <n v="0"/>
    <x v="0"/>
    <x v="0"/>
    <m/>
    <m/>
    <m/>
    <n v="0"/>
    <m/>
    <m/>
    <n v="32.912296560000001"/>
    <m/>
    <m/>
    <m/>
    <m/>
    <m/>
    <m/>
    <m/>
    <m/>
    <m/>
    <m/>
    <m/>
    <s v="531274,27"/>
    <s v="6328805,77"/>
    <n v="32.912296560000001"/>
    <n v="0"/>
    <n v="0"/>
  </r>
  <r>
    <n v="68"/>
    <x v="6"/>
    <s v=""/>
    <x v="17"/>
    <n v="2019"/>
    <n v="37809217"/>
    <x v="4"/>
    <x v="6"/>
    <x v="6"/>
    <n v="9460"/>
    <s v="Brovst"/>
    <n v="849"/>
    <n v="273"/>
    <x v="4"/>
    <n v="1"/>
    <s v="DC"/>
    <s v="Decentralt værk"/>
    <n v="353000"/>
    <n v="350030"/>
    <x v="17"/>
    <x v="5"/>
    <s v="kvt"/>
    <d v="1990-01-01T00:00:00"/>
    <m/>
    <n v="0.21"/>
    <n v="0"/>
    <n v="0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31274,27"/>
    <s v="6328805,77"/>
    <n v="0"/>
    <n v="0"/>
    <n v="0"/>
  </r>
  <r>
    <n v="68"/>
    <x v="6"/>
    <s v=""/>
    <x v="18"/>
    <n v="2019"/>
    <n v="37809217"/>
    <x v="4"/>
    <x v="6"/>
    <x v="6"/>
    <n v="9460"/>
    <s v="Brovst"/>
    <n v="849"/>
    <n v="273"/>
    <x v="4"/>
    <n v="1"/>
    <s v="DC"/>
    <s v="Decentralt værk"/>
    <n v="353000"/>
    <n v="350030"/>
    <x v="7"/>
    <x v="2"/>
    <s v="fvv"/>
    <d v="2010-10-01T00:00:00"/>
    <m/>
    <n v="10"/>
    <n v="0"/>
    <n v="10"/>
    <x v="4484"/>
    <n v="32.947560000000003"/>
    <n v="32.947560000000003"/>
    <n v="0"/>
    <n v="0"/>
    <n v="1"/>
    <n v="0"/>
    <n v="0"/>
    <x v="0"/>
    <x v="0"/>
    <m/>
    <m/>
    <m/>
    <m/>
    <m/>
    <m/>
    <m/>
    <m/>
    <m/>
    <m/>
    <m/>
    <m/>
    <m/>
    <m/>
    <m/>
    <m/>
    <m/>
    <n v="32.947559999999996"/>
    <s v="531274,27"/>
    <s v="6328805,77"/>
    <n v="0"/>
    <n v="0"/>
    <n v="32.947559999999996"/>
  </r>
  <r>
    <n v="69"/>
    <x v="7"/>
    <s v=""/>
    <x v="19"/>
    <n v="2019"/>
    <n v="33269315"/>
    <x v="5"/>
    <x v="7"/>
    <x v="7"/>
    <n v="2605"/>
    <s v="Brøndby"/>
    <n v="153"/>
    <n v="2"/>
    <x v="5"/>
    <n v="1"/>
    <s v="FJ"/>
    <s v="Fjernvarmeværk"/>
    <n v="353000"/>
    <n v="350030"/>
    <x v="18"/>
    <x v="0"/>
    <s v="fvv"/>
    <d v="1975-01-01T00:00:00"/>
    <m/>
    <n v="10"/>
    <n v="0"/>
    <n v="5.8"/>
    <x v="4485"/>
    <n v="1.0349999999999999"/>
    <n v="1.0349999999999999"/>
    <n v="0"/>
    <n v="0"/>
    <n v="1"/>
    <n v="0"/>
    <n v="0"/>
    <x v="0"/>
    <x v="0"/>
    <m/>
    <m/>
    <m/>
    <n v="4.6630999999999999E-3"/>
    <m/>
    <m/>
    <n v="1.1642399999999999"/>
    <m/>
    <m/>
    <m/>
    <m/>
    <m/>
    <m/>
    <m/>
    <m/>
    <m/>
    <m/>
    <m/>
    <s v="716696,26"/>
    <s v="6173650,66"/>
    <n v="1.1689030999999999"/>
    <n v="0"/>
    <n v="0"/>
  </r>
  <r>
    <n v="69"/>
    <x v="7"/>
    <s v=""/>
    <x v="20"/>
    <n v="2019"/>
    <n v="33269315"/>
    <x v="5"/>
    <x v="7"/>
    <x v="7"/>
    <n v="2605"/>
    <s v="Brøndby"/>
    <n v="153"/>
    <n v="2"/>
    <x v="5"/>
    <n v="1"/>
    <s v="FJ"/>
    <s v="Fjernvarmeværk"/>
    <n v="353000"/>
    <n v="350030"/>
    <x v="19"/>
    <x v="0"/>
    <s v="fvv"/>
    <d v="1975-01-01T00:00:00"/>
    <m/>
    <n v="13"/>
    <n v="0"/>
    <n v="11.6"/>
    <x v="4486"/>
    <n v="2.94"/>
    <n v="2.94"/>
    <n v="0"/>
    <n v="0"/>
    <n v="1"/>
    <n v="0"/>
    <n v="0"/>
    <x v="0"/>
    <x v="0"/>
    <m/>
    <m/>
    <m/>
    <n v="3.5870000000000003E-3"/>
    <m/>
    <m/>
    <n v="3.3731280000000003"/>
    <m/>
    <m/>
    <m/>
    <m/>
    <m/>
    <m/>
    <m/>
    <m/>
    <m/>
    <m/>
    <m/>
    <s v="716696,26"/>
    <s v="6173650,66"/>
    <n v="3.3767150000000004"/>
    <n v="0"/>
    <n v="0"/>
  </r>
  <r>
    <n v="69"/>
    <x v="7"/>
    <s v=""/>
    <x v="28"/>
    <n v="2019"/>
    <n v="33269315"/>
    <x v="5"/>
    <x v="7"/>
    <x v="7"/>
    <n v="2605"/>
    <s v="Brøndby"/>
    <n v="153"/>
    <n v="2"/>
    <x v="5"/>
    <n v="1"/>
    <s v="FJ"/>
    <s v="Fjernvarmeværk"/>
    <n v="353000"/>
    <n v="350030"/>
    <x v="26"/>
    <x v="0"/>
    <s v="fvv"/>
    <d v="1980-01-01T00:00:00"/>
    <m/>
    <n v="13"/>
    <n v="0"/>
    <n v="11.6"/>
    <x v="4487"/>
    <n v="2.2749999999999999"/>
    <n v="2.2749999999999999"/>
    <n v="0"/>
    <n v="0"/>
    <n v="1"/>
    <n v="0"/>
    <n v="0"/>
    <x v="0"/>
    <x v="0"/>
    <m/>
    <m/>
    <m/>
    <n v="3.9456999999999999E-3"/>
    <m/>
    <m/>
    <n v="2.6080559999999999"/>
    <m/>
    <m/>
    <m/>
    <m/>
    <m/>
    <m/>
    <m/>
    <m/>
    <m/>
    <m/>
    <m/>
    <s v="716696,26"/>
    <s v="6173650,66"/>
    <n v="2.6120017"/>
    <n v="0"/>
    <n v="0"/>
  </r>
  <r>
    <n v="69"/>
    <x v="13"/>
    <s v=""/>
    <x v="29"/>
    <n v="2019"/>
    <n v="33269315"/>
    <x v="5"/>
    <x v="13"/>
    <x v="13"/>
    <n v="2605"/>
    <s v="Brøndby"/>
    <n v="153"/>
    <n v="2"/>
    <x v="5"/>
    <n v="1"/>
    <s v="FJ"/>
    <s v="Fjernvarmeværk"/>
    <n v="353000"/>
    <n v="350030"/>
    <x v="27"/>
    <x v="0"/>
    <s v="fvv"/>
    <d v="1972-01-01T00:00:00"/>
    <m/>
    <n v="18.600000000000001"/>
    <n v="0"/>
    <n v="18.600000000000001"/>
    <x v="4488"/>
    <n v="1.0049999999999999"/>
    <n v="1.0049999999999999"/>
    <n v="0"/>
    <n v="0"/>
    <n v="1"/>
    <n v="0"/>
    <n v="0"/>
    <x v="0"/>
    <x v="0"/>
    <m/>
    <m/>
    <m/>
    <n v="1.0778934999999998"/>
    <m/>
    <n v="0"/>
    <m/>
    <m/>
    <m/>
    <m/>
    <m/>
    <m/>
    <m/>
    <m/>
    <m/>
    <m/>
    <m/>
    <m/>
    <s v="713788,17"/>
    <s v="6172532,24"/>
    <n v="1.0778934999999998"/>
    <n v="0"/>
    <n v="0"/>
  </r>
  <r>
    <n v="69"/>
    <x v="13"/>
    <s v=""/>
    <x v="30"/>
    <n v="2019"/>
    <n v="33269315"/>
    <x v="5"/>
    <x v="13"/>
    <x v="13"/>
    <n v="2605"/>
    <s v="Brøndby"/>
    <n v="153"/>
    <n v="2"/>
    <x v="5"/>
    <n v="1"/>
    <s v="FJ"/>
    <s v="Fjernvarmeværk"/>
    <n v="353000"/>
    <n v="350030"/>
    <x v="28"/>
    <x v="0"/>
    <s v="fvv"/>
    <d v="1969-01-01T00:00:00"/>
    <m/>
    <n v="9.3000000000000007"/>
    <n v="0"/>
    <n v="9.3000000000000007"/>
    <x v="4489"/>
    <n v="0.34"/>
    <n v="0.34"/>
    <n v="0"/>
    <n v="0"/>
    <n v="1"/>
    <n v="0"/>
    <n v="0"/>
    <x v="0"/>
    <x v="0"/>
    <m/>
    <m/>
    <m/>
    <n v="0.37304799999999999"/>
    <m/>
    <n v="0"/>
    <m/>
    <m/>
    <m/>
    <m/>
    <m/>
    <m/>
    <m/>
    <m/>
    <m/>
    <m/>
    <m/>
    <m/>
    <s v="713788,17"/>
    <s v="6172532,24"/>
    <n v="0.37304799999999999"/>
    <n v="0"/>
    <n v="0"/>
  </r>
  <r>
    <n v="69"/>
    <x v="13"/>
    <s v=""/>
    <x v="31"/>
    <n v="2019"/>
    <n v="33269315"/>
    <x v="5"/>
    <x v="13"/>
    <x v="13"/>
    <n v="2605"/>
    <s v="Brøndby"/>
    <n v="153"/>
    <n v="2"/>
    <x v="5"/>
    <n v="1"/>
    <s v="FJ"/>
    <s v="Fjernvarmeværk"/>
    <n v="353000"/>
    <n v="350030"/>
    <x v="29"/>
    <x v="0"/>
    <s v="fvv"/>
    <d v="1969-01-01T00:00:00"/>
    <m/>
    <n v="3.7"/>
    <n v="0"/>
    <n v="3.7"/>
    <x v="4490"/>
    <n v="0.16"/>
    <n v="0.16"/>
    <n v="0"/>
    <n v="0"/>
    <n v="1"/>
    <n v="0"/>
    <n v="0"/>
    <x v="0"/>
    <x v="0"/>
    <m/>
    <m/>
    <m/>
    <n v="0.175763"/>
    <m/>
    <n v="0"/>
    <m/>
    <m/>
    <m/>
    <m/>
    <m/>
    <m/>
    <m/>
    <m/>
    <m/>
    <m/>
    <m/>
    <m/>
    <s v="713788,17"/>
    <s v="6172532,24"/>
    <n v="0.175763"/>
    <n v="0"/>
    <n v="0"/>
  </r>
  <r>
    <n v="69"/>
    <x v="14"/>
    <s v=""/>
    <x v="32"/>
    <n v="2019"/>
    <n v="33269315"/>
    <x v="5"/>
    <x v="14"/>
    <x v="14"/>
    <n v="2660"/>
    <s v="Brøndby Strand"/>
    <n v="153"/>
    <n v="2"/>
    <x v="5"/>
    <n v="1"/>
    <s v="FJ"/>
    <s v="Fjernvarmeværk"/>
    <n v="353000"/>
    <n v="350030"/>
    <x v="27"/>
    <x v="0"/>
    <s v="fvv"/>
    <d v="1971-01-01T00:00:00"/>
    <m/>
    <n v="23.3"/>
    <n v="0"/>
    <n v="23.3"/>
    <x v="1202"/>
    <n v="4.9000000000000002E-2"/>
    <n v="4.9000000000000002E-2"/>
    <n v="0"/>
    <n v="0"/>
    <n v="1"/>
    <n v="0"/>
    <n v="0"/>
    <x v="0"/>
    <x v="0"/>
    <m/>
    <m/>
    <m/>
    <n v="5.3804999999999999E-2"/>
    <m/>
    <n v="0"/>
    <n v="0"/>
    <m/>
    <m/>
    <m/>
    <m/>
    <m/>
    <m/>
    <m/>
    <m/>
    <m/>
    <m/>
    <m/>
    <s v="716423,68"/>
    <s v="6169318,81"/>
    <n v="5.3804999999999999E-2"/>
    <n v="0"/>
    <n v="0"/>
  </r>
  <r>
    <n v="69"/>
    <x v="14"/>
    <s v=""/>
    <x v="33"/>
    <n v="2019"/>
    <n v="33269315"/>
    <x v="5"/>
    <x v="14"/>
    <x v="14"/>
    <n v="2660"/>
    <s v="Brøndby Strand"/>
    <n v="153"/>
    <n v="2"/>
    <x v="5"/>
    <n v="1"/>
    <s v="FJ"/>
    <s v="Fjernvarmeværk"/>
    <n v="353000"/>
    <n v="350030"/>
    <x v="28"/>
    <x v="0"/>
    <s v="fvv"/>
    <d v="1973-01-01T00:00:00"/>
    <m/>
    <n v="23.3"/>
    <n v="0"/>
    <n v="23.3"/>
    <x v="821"/>
    <n v="7.2999999999999995E-2"/>
    <n v="7.2999999999999995E-2"/>
    <n v="0"/>
    <n v="0"/>
    <n v="1"/>
    <n v="0"/>
    <n v="0"/>
    <x v="0"/>
    <x v="0"/>
    <m/>
    <m/>
    <m/>
    <n v="7.8913999999999998E-2"/>
    <m/>
    <n v="0"/>
    <m/>
    <m/>
    <m/>
    <m/>
    <m/>
    <m/>
    <m/>
    <m/>
    <m/>
    <m/>
    <m/>
    <m/>
    <s v="716423,68"/>
    <s v="6169318,81"/>
    <n v="7.8913999999999998E-2"/>
    <n v="0"/>
    <n v="0"/>
  </r>
  <r>
    <n v="69"/>
    <x v="14"/>
    <s v=""/>
    <x v="34"/>
    <n v="2019"/>
    <n v="33269315"/>
    <x v="5"/>
    <x v="14"/>
    <x v="14"/>
    <n v="2660"/>
    <s v="Brøndby Strand"/>
    <n v="153"/>
    <n v="2"/>
    <x v="5"/>
    <n v="1"/>
    <s v="FJ"/>
    <s v="Fjernvarmeværk"/>
    <n v="353000"/>
    <n v="350030"/>
    <x v="30"/>
    <x v="0"/>
    <s v="fvv"/>
    <d v="1985-01-01T00:00:00"/>
    <m/>
    <n v="32.5"/>
    <n v="0"/>
    <n v="32.5"/>
    <x v="4491"/>
    <n v="7.32"/>
    <n v="7.32"/>
    <n v="0"/>
    <n v="0"/>
    <n v="1"/>
    <n v="0"/>
    <n v="0"/>
    <x v="0"/>
    <x v="0"/>
    <m/>
    <m/>
    <m/>
    <m/>
    <m/>
    <n v="0"/>
    <n v="8.1021599999999996"/>
    <m/>
    <m/>
    <m/>
    <m/>
    <m/>
    <m/>
    <m/>
    <m/>
    <m/>
    <m/>
    <m/>
    <s v="716423,68"/>
    <s v="6169318,81"/>
    <n v="8.1021599999999996"/>
    <n v="0"/>
    <n v="0"/>
  </r>
  <r>
    <n v="69"/>
    <x v="15"/>
    <s v=""/>
    <x v="35"/>
    <n v="2019"/>
    <n v="33269315"/>
    <x v="5"/>
    <x v="15"/>
    <x v="15"/>
    <n v="2605"/>
    <s v="Brøndby"/>
    <n v="153"/>
    <n v="2"/>
    <x v="5"/>
    <m/>
    <s v="FJ"/>
    <s v="Fjernvarmeværk"/>
    <n v="353000"/>
    <n v="350030"/>
    <x v="31"/>
    <x v="0"/>
    <s v="fvv"/>
    <d v="1996-01-01T00:00:00"/>
    <m/>
    <n v="12.5"/>
    <n v="0"/>
    <n v="12.3"/>
    <x v="1924"/>
    <n v="5.7000000000000002E-2"/>
    <n v="5.7000000000000002E-2"/>
    <n v="0"/>
    <n v="0"/>
    <n v="1"/>
    <n v="0"/>
    <n v="0"/>
    <x v="0"/>
    <x v="0"/>
    <m/>
    <m/>
    <m/>
    <n v="6.4565999999999998E-2"/>
    <m/>
    <m/>
    <m/>
    <m/>
    <m/>
    <m/>
    <m/>
    <m/>
    <m/>
    <m/>
    <m/>
    <m/>
    <m/>
    <m/>
    <s v="715093"/>
    <s v="6173454"/>
    <n v="6.4565999999999998E-2"/>
    <n v="0"/>
    <n v="0"/>
  </r>
  <r>
    <n v="69"/>
    <x v="16"/>
    <s v=""/>
    <x v="36"/>
    <n v="2019"/>
    <n v="33269315"/>
    <x v="5"/>
    <x v="16"/>
    <x v="16"/>
    <n v="2605"/>
    <s v="Brøndby"/>
    <n v="153"/>
    <n v="2"/>
    <x v="5"/>
    <m/>
    <s v="FJ"/>
    <s v="Fjernvarmeværk"/>
    <n v="353000"/>
    <n v="350030"/>
    <x v="31"/>
    <x v="0"/>
    <s v="fvv"/>
    <d v="1966-01-01T00:00:00"/>
    <m/>
    <n v="15.5"/>
    <n v="0"/>
    <n v="14"/>
    <x v="654"/>
    <n v="1.6E-2"/>
    <n v="1.6E-2"/>
    <n v="0"/>
    <n v="0"/>
    <n v="1"/>
    <n v="0"/>
    <n v="0"/>
    <x v="0"/>
    <x v="0"/>
    <m/>
    <m/>
    <m/>
    <n v="2.1521999999999999E-2"/>
    <m/>
    <m/>
    <m/>
    <m/>
    <m/>
    <m/>
    <m/>
    <m/>
    <m/>
    <m/>
    <m/>
    <m/>
    <m/>
    <m/>
    <s v="716162"/>
    <s v="6174465"/>
    <n v="2.1521999999999999E-2"/>
    <n v="0"/>
    <n v="0"/>
  </r>
  <r>
    <n v="73"/>
    <x v="17"/>
    <s v=""/>
    <x v="37"/>
    <n v="2019"/>
    <n v="58113719"/>
    <x v="8"/>
    <x v="17"/>
    <x v="17"/>
    <n v="9574"/>
    <s v="Bælum"/>
    <n v="840"/>
    <n v="319"/>
    <x v="8"/>
    <m/>
    <s v="DC"/>
    <s v="Decentralt værk"/>
    <n v="353000"/>
    <n v="350030"/>
    <x v="14"/>
    <x v="1"/>
    <s v="kvt"/>
    <d v="1994-01-01T00:00:00"/>
    <m/>
    <n v="1.81"/>
    <n v="0.74"/>
    <n v="1.05"/>
    <x v="4492"/>
    <n v="4.3559999999999999"/>
    <n v="4.3559999999999999"/>
    <n v="2.8872"/>
    <n v="2.8872"/>
    <n v="0.27663465935070874"/>
    <n v="0.72336534064929126"/>
    <n v="0"/>
    <x v="0"/>
    <x v="0"/>
    <m/>
    <m/>
    <m/>
    <m/>
    <m/>
    <m/>
    <n v="7.8731999999999998"/>
    <m/>
    <m/>
    <m/>
    <m/>
    <m/>
    <m/>
    <m/>
    <m/>
    <m/>
    <m/>
    <m/>
    <s v="568140"/>
    <s v="6299439"/>
    <n v="7.8731999999999998"/>
    <n v="0"/>
    <n v="0"/>
  </r>
  <r>
    <n v="73"/>
    <x v="17"/>
    <s v=""/>
    <x v="38"/>
    <n v="2019"/>
    <n v="58113719"/>
    <x v="8"/>
    <x v="17"/>
    <x v="17"/>
    <n v="9574"/>
    <s v="Bælum"/>
    <n v="840"/>
    <n v="319"/>
    <x v="8"/>
    <m/>
    <s v="DC"/>
    <s v="Decentralt værk"/>
    <n v="353000"/>
    <n v="350030"/>
    <x v="15"/>
    <x v="1"/>
    <s v="kvt"/>
    <d v="1994-01-01T00:00:00"/>
    <m/>
    <n v="1.81"/>
    <n v="0.74"/>
    <n v="1.05"/>
    <x v="4492"/>
    <n v="4.3559999999999999"/>
    <n v="4.3559999999999999"/>
    <n v="2.8872"/>
    <n v="2.8872"/>
    <n v="0.27663465935070874"/>
    <n v="0.72336534064929126"/>
    <n v="0"/>
    <x v="0"/>
    <x v="0"/>
    <m/>
    <m/>
    <m/>
    <m/>
    <m/>
    <m/>
    <n v="7.8731999999999998"/>
    <m/>
    <m/>
    <m/>
    <m/>
    <m/>
    <m/>
    <m/>
    <m/>
    <m/>
    <m/>
    <m/>
    <s v="568140"/>
    <s v="6299439"/>
    <n v="7.8731999999999998"/>
    <n v="0"/>
    <n v="0"/>
  </r>
  <r>
    <n v="73"/>
    <x v="17"/>
    <s v=""/>
    <x v="39"/>
    <n v="2019"/>
    <n v="58113719"/>
    <x v="8"/>
    <x v="17"/>
    <x v="17"/>
    <n v="9574"/>
    <s v="Bælum"/>
    <n v="840"/>
    <n v="319"/>
    <x v="8"/>
    <m/>
    <s v="DC"/>
    <s v="Decentralt værk"/>
    <n v="353000"/>
    <n v="350030"/>
    <x v="2"/>
    <x v="0"/>
    <s v="fvv"/>
    <d v="1994-01-01T00:00:00"/>
    <m/>
    <n v="3.2"/>
    <n v="0"/>
    <n v="3.2"/>
    <x v="4493"/>
    <n v="18.698399999999999"/>
    <n v="18.698399999999999"/>
    <n v="0"/>
    <n v="0"/>
    <n v="1"/>
    <n v="0"/>
    <n v="0"/>
    <x v="0"/>
    <x v="0"/>
    <m/>
    <m/>
    <m/>
    <m/>
    <m/>
    <m/>
    <n v="17.765999999999998"/>
    <m/>
    <m/>
    <m/>
    <m/>
    <m/>
    <m/>
    <m/>
    <m/>
    <m/>
    <m/>
    <m/>
    <s v="568140"/>
    <s v="6299439"/>
    <n v="17.765999999999998"/>
    <n v="0"/>
    <n v="0"/>
  </r>
  <r>
    <n v="75"/>
    <x v="18"/>
    <s v=""/>
    <x v="40"/>
    <n v="2019"/>
    <n v="18683814"/>
    <x v="9"/>
    <x v="18"/>
    <x v="18"/>
    <n v="7650"/>
    <s v="Bøvlingbjerg"/>
    <n v="665"/>
    <n v="178"/>
    <x v="9"/>
    <m/>
    <s v="FJ"/>
    <s v="Fjernvarmeværk"/>
    <n v="353000"/>
    <n v="350030"/>
    <x v="32"/>
    <x v="0"/>
    <s v="fvv"/>
    <d v="1993-10-01T00:00:00"/>
    <m/>
    <n v="2.5"/>
    <n v="0"/>
    <n v="2.4"/>
    <x v="1920"/>
    <n v="2.4209999999999999E-2"/>
    <n v="2.4209999999999999E-2"/>
    <n v="0"/>
    <n v="0"/>
    <n v="1"/>
    <n v="0"/>
    <n v="0"/>
    <x v="0"/>
    <x v="0"/>
    <m/>
    <m/>
    <m/>
    <n v="2.6902499999999999E-2"/>
    <m/>
    <m/>
    <m/>
    <m/>
    <m/>
    <m/>
    <m/>
    <m/>
    <m/>
    <m/>
    <m/>
    <m/>
    <m/>
    <m/>
    <s v="450835,29"/>
    <s v="6254830,37"/>
    <n v="2.6902499999999999E-2"/>
    <n v="0"/>
    <n v="0"/>
  </r>
  <r>
    <n v="75"/>
    <x v="18"/>
    <s v=""/>
    <x v="41"/>
    <n v="2019"/>
    <n v="18683814"/>
    <x v="9"/>
    <x v="18"/>
    <x v="18"/>
    <n v="7650"/>
    <s v="Bøvlingbjerg"/>
    <n v="665"/>
    <n v="178"/>
    <x v="9"/>
    <m/>
    <s v="FJ"/>
    <s v="Fjernvarmeværk"/>
    <n v="353000"/>
    <n v="350030"/>
    <x v="33"/>
    <x v="0"/>
    <s v="fvv"/>
    <d v="1991-09-01T00:00:00"/>
    <m/>
    <n v="1.5"/>
    <n v="0"/>
    <n v="1.6"/>
    <x v="4494"/>
    <n v="0.24141000000000001"/>
    <n v="0.24141000000000001"/>
    <n v="0"/>
    <n v="0"/>
    <n v="1"/>
    <n v="0"/>
    <n v="0"/>
    <x v="0"/>
    <x v="0"/>
    <m/>
    <m/>
    <m/>
    <m/>
    <m/>
    <m/>
    <m/>
    <m/>
    <m/>
    <m/>
    <m/>
    <m/>
    <n v="0.27124999999999999"/>
    <m/>
    <m/>
    <m/>
    <m/>
    <m/>
    <s v="450835,29"/>
    <s v="6254830,37"/>
    <n v="0"/>
    <n v="0.27124999999999999"/>
    <n v="0"/>
  </r>
  <r>
    <n v="75"/>
    <x v="18"/>
    <s v=""/>
    <x v="42"/>
    <n v="2019"/>
    <n v="18683814"/>
    <x v="9"/>
    <x v="18"/>
    <x v="18"/>
    <n v="7650"/>
    <s v="Bøvlingbjerg"/>
    <n v="665"/>
    <n v="178"/>
    <x v="9"/>
    <m/>
    <s v="FJ"/>
    <s v="Fjernvarmeværk"/>
    <n v="353000"/>
    <n v="350030"/>
    <x v="3"/>
    <x v="0"/>
    <s v="fvv"/>
    <d v="2007-01-01T00:00:00"/>
    <m/>
    <n v="2.4"/>
    <n v="0"/>
    <n v="2.4"/>
    <x v="4495"/>
    <n v="29.276399999999999"/>
    <n v="29.276399999999999"/>
    <n v="0"/>
    <n v="0"/>
    <n v="1"/>
    <n v="0"/>
    <n v="0"/>
    <x v="0"/>
    <x v="0"/>
    <m/>
    <m/>
    <m/>
    <m/>
    <m/>
    <m/>
    <m/>
    <m/>
    <m/>
    <m/>
    <n v="29.276400000000002"/>
    <m/>
    <m/>
    <m/>
    <m/>
    <m/>
    <m/>
    <m/>
    <s v="450835,29"/>
    <s v="6254830,37"/>
    <n v="0"/>
    <n v="29.276400000000002"/>
    <n v="0"/>
  </r>
  <r>
    <n v="77"/>
    <x v="19"/>
    <s v=""/>
    <x v="43"/>
    <n v="2019"/>
    <n v="74132111"/>
    <x v="10"/>
    <x v="19"/>
    <x v="19"/>
    <n v="2820"/>
    <s v="Gentofte"/>
    <n v="157"/>
    <n v="2"/>
    <x v="5"/>
    <n v="1"/>
    <s v="FJ"/>
    <s v="Fjernvarmeværk"/>
    <n v="353000"/>
    <n v="350030"/>
    <x v="34"/>
    <x v="0"/>
    <s v="fvv"/>
    <d v="1986-01-01T00:00:00"/>
    <m/>
    <n v="12.7"/>
    <n v="0"/>
    <n v="11.6"/>
    <x v="4496"/>
    <n v="2.2675900000000002"/>
    <n v="2.2675900000000002"/>
    <n v="0"/>
    <n v="0"/>
    <n v="1"/>
    <n v="0"/>
    <n v="0"/>
    <x v="0"/>
    <x v="0"/>
    <m/>
    <m/>
    <m/>
    <n v="0.16988999999999999"/>
    <m/>
    <m/>
    <n v="2.6765599999999998"/>
    <m/>
    <m/>
    <m/>
    <m/>
    <m/>
    <m/>
    <m/>
    <m/>
    <m/>
    <m/>
    <m/>
    <s v="720624,7"/>
    <s v="6184414,3"/>
    <n v="2.8464499999999999"/>
    <n v="0"/>
    <n v="0"/>
  </r>
  <r>
    <n v="77"/>
    <x v="19"/>
    <s v=""/>
    <x v="44"/>
    <n v="2019"/>
    <n v="74132111"/>
    <x v="10"/>
    <x v="19"/>
    <x v="19"/>
    <n v="2820"/>
    <s v="Gentofte"/>
    <n v="157"/>
    <n v="2"/>
    <x v="5"/>
    <n v="1"/>
    <s v="FJ"/>
    <s v="Fjernvarmeværk"/>
    <n v="353000"/>
    <n v="350030"/>
    <x v="35"/>
    <x v="0"/>
    <s v="fvv"/>
    <d v="1986-01-01T00:00:00"/>
    <m/>
    <n v="12.7"/>
    <n v="0"/>
    <n v="11.6"/>
    <x v="4497"/>
    <n v="0.44080000000000003"/>
    <n v="0.44080000000000003"/>
    <n v="0"/>
    <n v="0"/>
    <n v="1"/>
    <n v="0"/>
    <n v="0"/>
    <x v="0"/>
    <x v="0"/>
    <m/>
    <m/>
    <m/>
    <n v="0.47594999999999998"/>
    <m/>
    <m/>
    <m/>
    <m/>
    <m/>
    <m/>
    <m/>
    <m/>
    <m/>
    <m/>
    <m/>
    <m/>
    <m/>
    <m/>
    <s v="720624,7"/>
    <s v="6184414,3"/>
    <n v="0.47594999999999998"/>
    <n v="0"/>
    <n v="0"/>
  </r>
  <r>
    <n v="77"/>
    <x v="20"/>
    <s v=""/>
    <x v="45"/>
    <n v="2019"/>
    <n v="74132111"/>
    <x v="10"/>
    <x v="20"/>
    <x v="20"/>
    <n v="2900"/>
    <s v="Hellerup"/>
    <n v="157"/>
    <n v="2"/>
    <x v="5"/>
    <n v="1"/>
    <s v="FJ"/>
    <s v="Fjernvarmeværk"/>
    <n v="353000"/>
    <n v="350030"/>
    <x v="36"/>
    <x v="0"/>
    <s v="fvv"/>
    <d v="1988-01-01T00:00:00"/>
    <m/>
    <n v="14.9"/>
    <n v="0"/>
    <n v="13.6"/>
    <x v="4498"/>
    <n v="0.37178"/>
    <n v="0.37178"/>
    <n v="0"/>
    <n v="0"/>
    <n v="1"/>
    <n v="0"/>
    <n v="0"/>
    <x v="0"/>
    <x v="0"/>
    <m/>
    <m/>
    <m/>
    <n v="0.40160000000000001"/>
    <m/>
    <m/>
    <m/>
    <m/>
    <m/>
    <m/>
    <m/>
    <m/>
    <m/>
    <m/>
    <m/>
    <m/>
    <m/>
    <m/>
    <s v="724094"/>
    <s v="6183493"/>
    <n v="0.40160000000000001"/>
    <n v="0"/>
    <n v="0"/>
  </r>
  <r>
    <n v="77"/>
    <x v="20"/>
    <s v=""/>
    <x v="46"/>
    <n v="2019"/>
    <n v="74132111"/>
    <x v="10"/>
    <x v="20"/>
    <x v="20"/>
    <n v="2900"/>
    <s v="Hellerup"/>
    <n v="157"/>
    <n v="2"/>
    <x v="5"/>
    <n v="1"/>
    <s v="FJ"/>
    <s v="Fjernvarmeværk"/>
    <n v="353000"/>
    <n v="350030"/>
    <x v="37"/>
    <x v="0"/>
    <s v="fvv"/>
    <d v="1988-01-01T00:00:00"/>
    <m/>
    <n v="14.9"/>
    <n v="0"/>
    <n v="13.6"/>
    <x v="4499"/>
    <n v="0.99121999999999999"/>
    <n v="0.99121999999999999"/>
    <n v="0"/>
    <n v="0"/>
    <n v="1"/>
    <n v="0"/>
    <n v="0"/>
    <x v="0"/>
    <x v="0"/>
    <m/>
    <m/>
    <m/>
    <n v="1.0707200000000001"/>
    <m/>
    <m/>
    <m/>
    <m/>
    <m/>
    <m/>
    <m/>
    <m/>
    <m/>
    <m/>
    <m/>
    <m/>
    <m/>
    <m/>
    <s v="724094"/>
    <s v="6183493"/>
    <n v="1.0707200000000001"/>
    <n v="0"/>
    <n v="0"/>
  </r>
  <r>
    <n v="77"/>
    <x v="21"/>
    <s v=""/>
    <x v="47"/>
    <n v="2019"/>
    <n v="74132111"/>
    <x v="10"/>
    <x v="21"/>
    <x v="21"/>
    <n v="2000"/>
    <s v="Frederiksberg"/>
    <n v="147"/>
    <n v="2"/>
    <x v="5"/>
    <n v="1"/>
    <s v="FJ"/>
    <s v="Fjernvarmeværk"/>
    <n v="353000"/>
    <n v="350030"/>
    <x v="38"/>
    <x v="0"/>
    <s v="fvv"/>
    <d v="1999-09-01T00:00:00"/>
    <m/>
    <n v="54"/>
    <n v="0"/>
    <n v="50"/>
    <x v="4500"/>
    <n v="3.9958999999999998"/>
    <n v="3.9958999999999998"/>
    <n v="0"/>
    <n v="0"/>
    <n v="1"/>
    <n v="0"/>
    <n v="0"/>
    <x v="0"/>
    <x v="0"/>
    <m/>
    <m/>
    <m/>
    <n v="4.5069300000000005"/>
    <m/>
    <n v="0"/>
    <m/>
    <m/>
    <m/>
    <m/>
    <m/>
    <m/>
    <m/>
    <m/>
    <m/>
    <m/>
    <m/>
    <m/>
    <s v="721311,96"/>
    <s v="6176543,12"/>
    <n v="4.5069300000000005"/>
    <n v="0"/>
    <n v="0"/>
  </r>
  <r>
    <n v="77"/>
    <x v="21"/>
    <s v=""/>
    <x v="48"/>
    <n v="2019"/>
    <n v="74132111"/>
    <x v="10"/>
    <x v="21"/>
    <x v="21"/>
    <n v="2000"/>
    <s v="Frederiksberg"/>
    <n v="147"/>
    <n v="2"/>
    <x v="5"/>
    <n v="1"/>
    <s v="FJ"/>
    <s v="Fjernvarmeværk"/>
    <n v="353000"/>
    <n v="350030"/>
    <x v="39"/>
    <x v="5"/>
    <s v="kvt"/>
    <d v="2012-01-01T00:00:00"/>
    <m/>
    <n v="0.15"/>
    <n v="0"/>
    <n v="0"/>
    <x v="230"/>
    <n v="0"/>
    <n v="0"/>
    <n v="0"/>
    <n v="0"/>
    <n v="1"/>
    <n v="0"/>
    <n v="0"/>
    <x v="0"/>
    <x v="0"/>
    <m/>
    <m/>
    <m/>
    <n v="1.7935000000000002E-3"/>
    <m/>
    <m/>
    <m/>
    <m/>
    <m/>
    <m/>
    <m/>
    <m/>
    <m/>
    <m/>
    <m/>
    <m/>
    <m/>
    <m/>
    <s v="721311,96"/>
    <s v="6176543,12"/>
    <n v="1.7935000000000002E-3"/>
    <n v="0"/>
    <n v="0"/>
  </r>
  <r>
    <n v="77"/>
    <x v="21"/>
    <s v=""/>
    <x v="49"/>
    <n v="2019"/>
    <n v="74132111"/>
    <x v="10"/>
    <x v="21"/>
    <x v="21"/>
    <n v="2000"/>
    <s v="Frederiksberg"/>
    <n v="147"/>
    <n v="2"/>
    <x v="5"/>
    <n v="1"/>
    <s v="FJ"/>
    <s v="Fjernvarmeværk"/>
    <n v="353000"/>
    <n v="350030"/>
    <x v="40"/>
    <x v="0"/>
    <s v="fvv"/>
    <d v="1996-01-01T00:00:00"/>
    <m/>
    <n v="54"/>
    <n v="0"/>
    <n v="50"/>
    <x v="4501"/>
    <n v="2.2288399999999999"/>
    <n v="2.2288399999999999"/>
    <n v="0"/>
    <n v="0"/>
    <n v="1"/>
    <n v="0"/>
    <n v="0"/>
    <x v="0"/>
    <x v="0"/>
    <m/>
    <m/>
    <m/>
    <n v="2.5138799999999999"/>
    <m/>
    <n v="0"/>
    <m/>
    <m/>
    <m/>
    <m/>
    <m/>
    <m/>
    <m/>
    <m/>
    <m/>
    <m/>
    <m/>
    <m/>
    <s v="721311,96"/>
    <s v="6176543,12"/>
    <n v="2.5138799999999999"/>
    <n v="0"/>
    <n v="0"/>
  </r>
  <r>
    <n v="77"/>
    <x v="21"/>
    <s v=""/>
    <x v="50"/>
    <n v="2019"/>
    <n v="74132111"/>
    <x v="10"/>
    <x v="21"/>
    <x v="21"/>
    <n v="2000"/>
    <s v="Frederiksberg"/>
    <n v="147"/>
    <n v="2"/>
    <x v="5"/>
    <n v="1"/>
    <s v="FJ"/>
    <s v="Fjernvarmeværk"/>
    <n v="353000"/>
    <n v="350030"/>
    <x v="41"/>
    <x v="0"/>
    <s v="fvv"/>
    <d v="1996-01-01T00:00:00"/>
    <m/>
    <n v="54"/>
    <n v="0"/>
    <n v="50"/>
    <x v="4502"/>
    <n v="1.85317"/>
    <n v="1.85317"/>
    <n v="0"/>
    <n v="0"/>
    <n v="1"/>
    <n v="0"/>
    <n v="0"/>
    <x v="0"/>
    <x v="0"/>
    <m/>
    <m/>
    <m/>
    <n v="2.0901700000000001"/>
    <m/>
    <n v="0"/>
    <m/>
    <m/>
    <m/>
    <m/>
    <m/>
    <m/>
    <m/>
    <m/>
    <m/>
    <m/>
    <m/>
    <m/>
    <s v="721311,96"/>
    <s v="6176543,12"/>
    <n v="2.0901700000000001"/>
    <n v="0"/>
    <n v="0"/>
  </r>
  <r>
    <n v="77"/>
    <x v="21"/>
    <s v=""/>
    <x v="51"/>
    <n v="2019"/>
    <n v="74132111"/>
    <x v="10"/>
    <x v="21"/>
    <x v="21"/>
    <n v="2000"/>
    <s v="Frederiksberg"/>
    <n v="147"/>
    <n v="2"/>
    <x v="5"/>
    <n v="1"/>
    <s v="FJ"/>
    <s v="Fjernvarmeværk"/>
    <n v="353000"/>
    <n v="350030"/>
    <x v="42"/>
    <x v="0"/>
    <s v="fvv"/>
    <d v="1999-09-01T00:00:00"/>
    <m/>
    <n v="54"/>
    <n v="0"/>
    <n v="50"/>
    <x v="4503"/>
    <n v="2.4020999999999999"/>
    <n v="2.4020999999999999"/>
    <n v="0"/>
    <n v="0"/>
    <n v="1"/>
    <n v="0"/>
    <n v="0"/>
    <x v="0"/>
    <x v="0"/>
    <m/>
    <m/>
    <m/>
    <n v="2.7093000000000003"/>
    <m/>
    <n v="0"/>
    <m/>
    <m/>
    <m/>
    <m/>
    <m/>
    <m/>
    <m/>
    <m/>
    <m/>
    <m/>
    <m/>
    <m/>
    <s v="721311,96"/>
    <s v="6176543,12"/>
    <n v="2.7093000000000003"/>
    <n v="0"/>
    <n v="0"/>
  </r>
  <r>
    <n v="77"/>
    <x v="22"/>
    <s v=""/>
    <x v="52"/>
    <n v="2019"/>
    <n v="74132111"/>
    <x v="10"/>
    <x v="22"/>
    <x v="22"/>
    <n v="2860"/>
    <s v="Søborg"/>
    <n v="159"/>
    <n v="2"/>
    <x v="5"/>
    <n v="1"/>
    <s v="FJ"/>
    <s v="Fjernvarmeværk"/>
    <n v="353000"/>
    <n v="350030"/>
    <x v="43"/>
    <x v="0"/>
    <s v="fvv"/>
    <d v="1989-01-01T00:00:00"/>
    <m/>
    <n v="19.600000000000001"/>
    <n v="0"/>
    <n v="18"/>
    <x v="4504"/>
    <n v="15.57586"/>
    <n v="15.57586"/>
    <n v="0"/>
    <n v="0"/>
    <n v="1"/>
    <n v="0"/>
    <n v="0"/>
    <x v="0"/>
    <x v="0"/>
    <m/>
    <m/>
    <m/>
    <m/>
    <m/>
    <m/>
    <n v="17.644179999999999"/>
    <m/>
    <m/>
    <m/>
    <m/>
    <m/>
    <m/>
    <m/>
    <m/>
    <m/>
    <m/>
    <m/>
    <s v="718885,79"/>
    <s v="6181809,9"/>
    <n v="17.644179999999999"/>
    <n v="0"/>
    <n v="0"/>
  </r>
  <r>
    <n v="77"/>
    <x v="22"/>
    <s v=""/>
    <x v="53"/>
    <n v="2019"/>
    <n v="74132111"/>
    <x v="10"/>
    <x v="22"/>
    <x v="22"/>
    <n v="2860"/>
    <s v="Søborg"/>
    <n v="159"/>
    <n v="2"/>
    <x v="5"/>
    <n v="1"/>
    <s v="FJ"/>
    <s v="Fjernvarmeværk"/>
    <n v="353000"/>
    <n v="350030"/>
    <x v="44"/>
    <x v="0"/>
    <s v="fvv"/>
    <d v="1989-01-01T00:00:00"/>
    <m/>
    <n v="19.600000000000001"/>
    <n v="0"/>
    <n v="18"/>
    <x v="4505"/>
    <n v="21.869340000000001"/>
    <n v="21.869340000000001"/>
    <n v="0"/>
    <n v="0"/>
    <n v="1"/>
    <n v="0"/>
    <n v="0"/>
    <x v="0"/>
    <x v="0"/>
    <m/>
    <m/>
    <m/>
    <m/>
    <m/>
    <m/>
    <n v="24.77338"/>
    <m/>
    <m/>
    <m/>
    <m/>
    <m/>
    <m/>
    <m/>
    <m/>
    <m/>
    <m/>
    <m/>
    <s v="718885,79"/>
    <s v="6181809,9"/>
    <n v="24.77338"/>
    <n v="0"/>
    <n v="0"/>
  </r>
  <r>
    <n v="77"/>
    <x v="22"/>
    <s v=""/>
    <x v="54"/>
    <n v="2019"/>
    <n v="74132111"/>
    <x v="10"/>
    <x v="22"/>
    <x v="22"/>
    <n v="2860"/>
    <s v="Søborg"/>
    <n v="159"/>
    <n v="2"/>
    <x v="5"/>
    <n v="1"/>
    <s v="FJ"/>
    <s v="Fjernvarmeværk"/>
    <n v="353000"/>
    <n v="350030"/>
    <x v="45"/>
    <x v="0"/>
    <s v="fvv"/>
    <d v="1989-01-01T00:00:00"/>
    <m/>
    <n v="19.600000000000001"/>
    <n v="0"/>
    <n v="18"/>
    <x v="4506"/>
    <n v="19.413869999999999"/>
    <n v="19.413869999999999"/>
    <n v="0"/>
    <n v="0"/>
    <n v="1"/>
    <n v="0"/>
    <n v="0"/>
    <x v="0"/>
    <x v="0"/>
    <m/>
    <m/>
    <m/>
    <m/>
    <m/>
    <m/>
    <n v="21.99184"/>
    <m/>
    <m/>
    <m/>
    <m/>
    <m/>
    <m/>
    <m/>
    <m/>
    <m/>
    <m/>
    <m/>
    <s v="718885,79"/>
    <s v="6181809,9"/>
    <n v="21.99184"/>
    <n v="0"/>
    <n v="0"/>
  </r>
  <r>
    <n v="77"/>
    <x v="23"/>
    <s v=""/>
    <x v="55"/>
    <n v="2019"/>
    <n v="74132111"/>
    <x v="10"/>
    <x v="23"/>
    <x v="23"/>
    <n v="2860"/>
    <s v="Søborg"/>
    <n v="159"/>
    <n v="2"/>
    <x v="5"/>
    <n v="1"/>
    <s v="FJ"/>
    <s v="Fjernvarmeværk"/>
    <n v="353000"/>
    <n v="350030"/>
    <x v="46"/>
    <x v="0"/>
    <s v="fvv"/>
    <d v="1996-01-01T00:00:00"/>
    <m/>
    <n v="22"/>
    <n v="0"/>
    <n v="20"/>
    <x v="4507"/>
    <n v="23.82"/>
    <n v="23.82"/>
    <n v="0"/>
    <n v="0"/>
    <n v="1"/>
    <n v="0"/>
    <n v="0"/>
    <x v="0"/>
    <x v="0"/>
    <m/>
    <m/>
    <m/>
    <n v="0.33538000000000001"/>
    <m/>
    <m/>
    <n v="25.748249999999999"/>
    <m/>
    <m/>
    <m/>
    <m/>
    <m/>
    <m/>
    <m/>
    <m/>
    <m/>
    <m/>
    <m/>
    <s v="717530,86"/>
    <s v="6181956,63"/>
    <n v="26.083629999999999"/>
    <n v="0"/>
    <n v="0"/>
  </r>
  <r>
    <n v="77"/>
    <x v="24"/>
    <s v=""/>
    <x v="56"/>
    <n v="2019"/>
    <n v="74132111"/>
    <x v="10"/>
    <x v="24"/>
    <x v="24"/>
    <n v="2700"/>
    <s v="Brønshøj"/>
    <n v="101"/>
    <n v="2"/>
    <x v="5"/>
    <n v="1"/>
    <s v="FJ"/>
    <s v="Fjernvarmeværk"/>
    <n v="353000"/>
    <n v="350030"/>
    <x v="47"/>
    <x v="0"/>
    <s v="fvv"/>
    <d v="1999-10-01T00:00:00"/>
    <m/>
    <n v="22"/>
    <n v="0"/>
    <n v="20"/>
    <x v="4508"/>
    <n v="0.21279000000000001"/>
    <n v="0.21279000000000001"/>
    <n v="0"/>
    <n v="0"/>
    <n v="1"/>
    <n v="0"/>
    <n v="0"/>
    <x v="0"/>
    <x v="0"/>
    <m/>
    <m/>
    <m/>
    <n v="0.23818"/>
    <m/>
    <n v="0"/>
    <m/>
    <m/>
    <m/>
    <m/>
    <m/>
    <m/>
    <m/>
    <m/>
    <m/>
    <m/>
    <m/>
    <m/>
    <s v="720560,13"/>
    <s v="6178623,54"/>
    <n v="0.23818"/>
    <n v="0"/>
    <n v="0"/>
  </r>
  <r>
    <n v="77"/>
    <x v="24"/>
    <s v=""/>
    <x v="57"/>
    <n v="2019"/>
    <n v="74132111"/>
    <x v="10"/>
    <x v="24"/>
    <x v="24"/>
    <n v="2700"/>
    <s v="Brønshøj"/>
    <n v="101"/>
    <n v="2"/>
    <x v="5"/>
    <n v="1"/>
    <s v="FJ"/>
    <s v="Fjernvarmeværk"/>
    <n v="353000"/>
    <n v="350030"/>
    <x v="48"/>
    <x v="0"/>
    <s v="fvv"/>
    <d v="1999-10-01T00:00:00"/>
    <m/>
    <n v="22"/>
    <n v="0"/>
    <n v="20"/>
    <x v="4509"/>
    <n v="0.36820999999999998"/>
    <n v="0.36820999999999998"/>
    <n v="0"/>
    <n v="0"/>
    <n v="1"/>
    <n v="0"/>
    <n v="0"/>
    <x v="0"/>
    <x v="0"/>
    <m/>
    <m/>
    <m/>
    <n v="0.41214999999999996"/>
    <m/>
    <n v="0"/>
    <m/>
    <m/>
    <m/>
    <m/>
    <m/>
    <m/>
    <m/>
    <m/>
    <m/>
    <m/>
    <m/>
    <m/>
    <s v="720560,13"/>
    <s v="6178623,54"/>
    <n v="0.41214999999999996"/>
    <n v="0"/>
    <n v="0"/>
  </r>
  <r>
    <n v="77"/>
    <x v="25"/>
    <s v=""/>
    <x v="58"/>
    <n v="2019"/>
    <n v="74132111"/>
    <x v="10"/>
    <x v="25"/>
    <x v="25"/>
    <n v="2770"/>
    <s v="Kastrup"/>
    <n v="185"/>
    <n v="2"/>
    <x v="5"/>
    <n v="1"/>
    <s v="FJ"/>
    <s v="Fjernvarmeværk"/>
    <n v="353000"/>
    <n v="350030"/>
    <x v="49"/>
    <x v="0"/>
    <s v="fvv"/>
    <d v="2006-11-01T00:00:00"/>
    <m/>
    <n v="21.5"/>
    <n v="0"/>
    <n v="20"/>
    <x v="4510"/>
    <n v="0.39240999999999998"/>
    <n v="0.39240999999999998"/>
    <n v="0"/>
    <n v="0"/>
    <n v="1"/>
    <n v="0"/>
    <n v="0"/>
    <x v="0"/>
    <x v="0"/>
    <m/>
    <m/>
    <m/>
    <n v="0.42008999999999996"/>
    <m/>
    <n v="0"/>
    <m/>
    <m/>
    <m/>
    <m/>
    <m/>
    <m/>
    <m/>
    <m/>
    <m/>
    <m/>
    <m/>
    <m/>
    <s v="731535,99"/>
    <s v="6170696,35"/>
    <n v="0.42008999999999996"/>
    <n v="0"/>
    <n v="0"/>
  </r>
  <r>
    <n v="77"/>
    <x v="25"/>
    <s v=""/>
    <x v="59"/>
    <n v="2019"/>
    <n v="74132111"/>
    <x v="10"/>
    <x v="25"/>
    <x v="25"/>
    <n v="2770"/>
    <s v="Kastrup"/>
    <n v="185"/>
    <n v="2"/>
    <x v="5"/>
    <n v="1"/>
    <s v="FJ"/>
    <s v="Fjernvarmeværk"/>
    <n v="353000"/>
    <n v="350030"/>
    <x v="50"/>
    <x v="0"/>
    <s v="fvv"/>
    <d v="2006-11-01T00:00:00"/>
    <m/>
    <n v="21.5"/>
    <n v="0"/>
    <n v="20"/>
    <x v="4511"/>
    <n v="0.25961000000000001"/>
    <n v="0.25961000000000001"/>
    <n v="0"/>
    <n v="0"/>
    <n v="1"/>
    <n v="0"/>
    <n v="0"/>
    <x v="0"/>
    <x v="0"/>
    <m/>
    <m/>
    <m/>
    <n v="0.27792"/>
    <m/>
    <n v="0"/>
    <m/>
    <m/>
    <m/>
    <m/>
    <m/>
    <m/>
    <m/>
    <m/>
    <m/>
    <m/>
    <m/>
    <m/>
    <s v="731535,99"/>
    <s v="6170696,35"/>
    <n v="0.27792"/>
    <n v="0"/>
    <n v="0"/>
  </r>
  <r>
    <n v="77"/>
    <x v="25"/>
    <s v=""/>
    <x v="60"/>
    <n v="2019"/>
    <n v="74132111"/>
    <x v="10"/>
    <x v="25"/>
    <x v="25"/>
    <n v="2770"/>
    <s v="Kastrup"/>
    <n v="185"/>
    <n v="2"/>
    <x v="5"/>
    <n v="1"/>
    <s v="FJ"/>
    <s v="Fjernvarmeværk"/>
    <n v="353000"/>
    <n v="350030"/>
    <x v="51"/>
    <x v="0"/>
    <s v="fvv"/>
    <d v="2006-11-01T00:00:00"/>
    <m/>
    <n v="21.5"/>
    <n v="0"/>
    <n v="20"/>
    <x v="4512"/>
    <n v="2.5480299999999998"/>
    <n v="2.5480299999999998"/>
    <n v="0"/>
    <n v="0"/>
    <n v="1"/>
    <n v="0"/>
    <n v="0"/>
    <x v="0"/>
    <x v="0"/>
    <m/>
    <m/>
    <m/>
    <n v="2.7277199999999997"/>
    <m/>
    <n v="0"/>
    <m/>
    <m/>
    <m/>
    <m/>
    <m/>
    <m/>
    <m/>
    <m/>
    <m/>
    <m/>
    <m/>
    <m/>
    <s v="731535,99"/>
    <s v="6170696,35"/>
    <n v="2.7277199999999997"/>
    <n v="0"/>
    <n v="0"/>
  </r>
  <r>
    <n v="77"/>
    <x v="26"/>
    <s v=""/>
    <x v="61"/>
    <n v="2019"/>
    <n v="74132111"/>
    <x v="10"/>
    <x v="26"/>
    <x v="26"/>
    <n v="2860"/>
    <s v="Søborg"/>
    <n v="159"/>
    <n v="2"/>
    <x v="5"/>
    <n v="1"/>
    <s v="FJ"/>
    <s v="Fjernvarmeværk"/>
    <n v="353000"/>
    <n v="350030"/>
    <x v="52"/>
    <x v="0"/>
    <s v="fvv"/>
    <d v="2014-11-01T00:00:00"/>
    <m/>
    <n v="16"/>
    <n v="0"/>
    <n v="15"/>
    <x v="4513"/>
    <n v="16.63795"/>
    <n v="16.63795"/>
    <n v="0"/>
    <n v="0"/>
    <n v="1"/>
    <n v="0"/>
    <n v="0"/>
    <x v="0"/>
    <x v="0"/>
    <m/>
    <m/>
    <m/>
    <m/>
    <m/>
    <m/>
    <n v="15.278139999999999"/>
    <m/>
    <m/>
    <m/>
    <m/>
    <m/>
    <m/>
    <m/>
    <m/>
    <m/>
    <m/>
    <m/>
    <s v="718747,04"/>
    <s v="6182767,36"/>
    <n v="15.278139999999999"/>
    <n v="0"/>
    <n v="0"/>
  </r>
  <r>
    <n v="77"/>
    <x v="26"/>
    <s v=""/>
    <x v="62"/>
    <n v="2019"/>
    <n v="74132111"/>
    <x v="10"/>
    <x v="26"/>
    <x v="26"/>
    <n v="2860"/>
    <s v="Søborg"/>
    <n v="159"/>
    <n v="2"/>
    <x v="5"/>
    <n v="1"/>
    <s v="FJ"/>
    <s v="Fjernvarmeværk"/>
    <n v="353000"/>
    <n v="350030"/>
    <x v="53"/>
    <x v="0"/>
    <s v="fvv"/>
    <d v="2014-11-01T00:00:00"/>
    <m/>
    <n v="16"/>
    <n v="0"/>
    <n v="15"/>
    <x v="4514"/>
    <n v="30.492049999999999"/>
    <n v="30.492049999999999"/>
    <n v="0"/>
    <n v="0"/>
    <n v="1"/>
    <n v="0"/>
    <n v="0"/>
    <x v="0"/>
    <x v="0"/>
    <m/>
    <m/>
    <m/>
    <m/>
    <m/>
    <m/>
    <n v="27.999939999999999"/>
    <m/>
    <m/>
    <m/>
    <m/>
    <m/>
    <m/>
    <m/>
    <m/>
    <m/>
    <m/>
    <m/>
    <s v="718747,04"/>
    <s v="6182767,36"/>
    <n v="27.999939999999999"/>
    <n v="0"/>
    <n v="0"/>
  </r>
  <r>
    <n v="79"/>
    <x v="27"/>
    <s v=""/>
    <x v="63"/>
    <n v="2019"/>
    <n v="63234214"/>
    <x v="11"/>
    <x v="27"/>
    <x v="27"/>
    <n v="6070"/>
    <s v="Christiansfeld"/>
    <n v="621"/>
    <n v="100"/>
    <x v="10"/>
    <m/>
    <s v="FJ"/>
    <s v="Fjernvarmeværk"/>
    <n v="353000"/>
    <n v="350030"/>
    <x v="54"/>
    <x v="0"/>
    <s v="fvv"/>
    <d v="1965-01-01T00:00:00"/>
    <m/>
    <n v="11"/>
    <n v="0"/>
    <n v="11.4"/>
    <x v="4515"/>
    <n v="2.3371200000000001"/>
    <n v="2.3371200000000001"/>
    <n v="0"/>
    <n v="0"/>
    <n v="1"/>
    <n v="0"/>
    <n v="0"/>
    <x v="0"/>
    <x v="0"/>
    <m/>
    <m/>
    <m/>
    <m/>
    <m/>
    <m/>
    <n v="2.3609124000000001"/>
    <m/>
    <m/>
    <m/>
    <m/>
    <m/>
    <m/>
    <m/>
    <m/>
    <m/>
    <m/>
    <m/>
    <s v="530706,1"/>
    <s v="6134353,97"/>
    <n v="2.3609124000000001"/>
    <n v="0"/>
    <n v="0"/>
  </r>
  <r>
    <n v="79"/>
    <x v="28"/>
    <s v=""/>
    <x v="64"/>
    <n v="2019"/>
    <n v="63234214"/>
    <x v="11"/>
    <x v="28"/>
    <x v="28"/>
    <n v="6070"/>
    <s v="Christiansfeld"/>
    <n v="621"/>
    <n v="100"/>
    <x v="10"/>
    <m/>
    <s v="DC"/>
    <s v="Decentralt værk"/>
    <n v="353000"/>
    <n v="350030"/>
    <x v="55"/>
    <x v="1"/>
    <s v="kvt"/>
    <d v="1994-01-01T00:00:00"/>
    <m/>
    <n v="7.6"/>
    <n v="3.06"/>
    <n v="4.2"/>
    <x v="4516"/>
    <n v="29.826360000000001"/>
    <n v="29.826360000000001"/>
    <n v="22.5417384"/>
    <n v="22.5417384"/>
    <n v="0.26857815500801935"/>
    <n v="0.73142184499198071"/>
    <n v="0"/>
    <x v="0"/>
    <x v="0"/>
    <m/>
    <m/>
    <m/>
    <m/>
    <m/>
    <m/>
    <n v="55.526407200000001"/>
    <m/>
    <m/>
    <m/>
    <m/>
    <m/>
    <m/>
    <m/>
    <m/>
    <m/>
    <m/>
    <m/>
    <s v="531048,28"/>
    <s v="6135413,21"/>
    <n v="55.526407200000001"/>
    <n v="0"/>
    <n v="0"/>
  </r>
  <r>
    <n v="79"/>
    <x v="28"/>
    <s v=""/>
    <x v="65"/>
    <n v="2019"/>
    <n v="63234214"/>
    <x v="11"/>
    <x v="28"/>
    <x v="28"/>
    <n v="6070"/>
    <s v="Christiansfeld"/>
    <n v="621"/>
    <n v="100"/>
    <x v="10"/>
    <m/>
    <s v="DC"/>
    <s v="Decentralt værk"/>
    <n v="353000"/>
    <n v="350030"/>
    <x v="56"/>
    <x v="0"/>
    <s v="fvv"/>
    <d v="2013-02-01T00:00:00"/>
    <d v="2018-12-01T00:00:00"/>
    <n v="4.25"/>
    <n v="0"/>
    <n v="4.5999999999999996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31048,28"/>
    <s v="6135413,21"/>
    <n v="0"/>
    <n v="0"/>
    <n v="0"/>
  </r>
  <r>
    <n v="79"/>
    <x v="28"/>
    <s v=""/>
    <x v="66"/>
    <n v="2019"/>
    <n v="63234214"/>
    <x v="11"/>
    <x v="28"/>
    <x v="28"/>
    <n v="6070"/>
    <s v="Christiansfeld"/>
    <n v="621"/>
    <n v="100"/>
    <x v="10"/>
    <m/>
    <s v="DC"/>
    <s v="Decentralt værk"/>
    <n v="353000"/>
    <n v="350030"/>
    <x v="57"/>
    <x v="2"/>
    <s v="fvv"/>
    <d v="2013-04-01T00:00:00"/>
    <m/>
    <n v="2.95"/>
    <n v="0"/>
    <n v="2.95"/>
    <x v="4517"/>
    <n v="9.2989440000000005"/>
    <n v="9.2989440000000005"/>
    <n v="0"/>
    <n v="0"/>
    <n v="1"/>
    <n v="0"/>
    <n v="0"/>
    <x v="0"/>
    <x v="0"/>
    <m/>
    <m/>
    <m/>
    <m/>
    <m/>
    <m/>
    <m/>
    <m/>
    <m/>
    <m/>
    <m/>
    <m/>
    <m/>
    <m/>
    <m/>
    <m/>
    <m/>
    <n v="9.6054408000000002"/>
    <s v="531048,28"/>
    <s v="6135413,21"/>
    <n v="0"/>
    <n v="0"/>
    <n v="9.6054408000000002"/>
  </r>
  <r>
    <n v="79"/>
    <x v="28"/>
    <s v=""/>
    <x v="67"/>
    <n v="2019"/>
    <n v="63234214"/>
    <x v="11"/>
    <x v="28"/>
    <x v="28"/>
    <n v="6070"/>
    <s v="Christiansfeld"/>
    <n v="621"/>
    <n v="100"/>
    <x v="10"/>
    <m/>
    <s v="DC"/>
    <s v="Decentralt værk"/>
    <n v="353000"/>
    <n v="350030"/>
    <x v="58"/>
    <x v="3"/>
    <s v="fvv"/>
    <d v="2013-05-01T00:00:00"/>
    <m/>
    <n v="7.2"/>
    <n v="0"/>
    <n v="7.2"/>
    <x v="4518"/>
    <n v="17.697672000000001"/>
    <n v="17.697672000000001"/>
    <n v="0"/>
    <n v="0"/>
    <n v="1"/>
    <n v="0"/>
    <n v="0"/>
    <x v="0"/>
    <x v="0"/>
    <m/>
    <m/>
    <m/>
    <m/>
    <m/>
    <m/>
    <m/>
    <m/>
    <m/>
    <m/>
    <m/>
    <m/>
    <m/>
    <m/>
    <m/>
    <n v="17.697671999999997"/>
    <m/>
    <m/>
    <s v="531048,28"/>
    <s v="6135413,21"/>
    <n v="0"/>
    <n v="17.697671999999997"/>
    <n v="0"/>
  </r>
  <r>
    <n v="79"/>
    <x v="28"/>
    <s v=""/>
    <x v="2856"/>
    <n v="2019"/>
    <n v="63234214"/>
    <x v="11"/>
    <x v="28"/>
    <x v="28"/>
    <n v="6070"/>
    <s v="Christiansfeld"/>
    <n v="621"/>
    <n v="100"/>
    <x v="10"/>
    <m/>
    <s v="DC"/>
    <s v="Decentralt værk"/>
    <n v="353000"/>
    <n v="350030"/>
    <x v="1439"/>
    <x v="4"/>
    <s v="fvv"/>
    <d v="2018-12-17T00:00:00"/>
    <m/>
    <n v="0.26900000000000002"/>
    <n v="0"/>
    <n v="1.6"/>
    <x v="4519"/>
    <n v="3.681108"/>
    <n v="3.681108"/>
    <n v="0"/>
    <n v="0"/>
    <n v="1"/>
    <n v="0"/>
    <n v="0"/>
    <x v="0"/>
    <x v="0"/>
    <m/>
    <m/>
    <m/>
    <m/>
    <m/>
    <m/>
    <m/>
    <m/>
    <m/>
    <m/>
    <m/>
    <m/>
    <m/>
    <m/>
    <m/>
    <m/>
    <m/>
    <n v="0.58896000000000004"/>
    <s v="531048,28"/>
    <s v="6135413,21"/>
    <n v="0"/>
    <n v="0"/>
    <n v="0.58896000000000004"/>
  </r>
  <r>
    <n v="79"/>
    <x v="28"/>
    <s v=""/>
    <x v="2936"/>
    <n v="2019"/>
    <n v="63234214"/>
    <x v="11"/>
    <x v="28"/>
    <x v="28"/>
    <n v="6070"/>
    <s v="Christiansfeld"/>
    <n v="621"/>
    <n v="100"/>
    <x v="10"/>
    <m/>
    <s v="DC"/>
    <s v="Decentralt værk"/>
    <n v="353000"/>
    <n v="350030"/>
    <x v="1480"/>
    <x v="0"/>
    <s v="fvv"/>
    <d v="2018-12-01T00:00:00"/>
    <m/>
    <n v="4.25"/>
    <n v="0"/>
    <n v="7.3"/>
    <x v="4520"/>
    <n v="25.786871999999999"/>
    <n v="25.786871999999999"/>
    <n v="0"/>
    <n v="0"/>
    <n v="1"/>
    <n v="0"/>
    <n v="0"/>
    <x v="0"/>
    <x v="0"/>
    <m/>
    <m/>
    <m/>
    <m/>
    <m/>
    <m/>
    <n v="19.084190400000001"/>
    <m/>
    <m/>
    <m/>
    <m/>
    <m/>
    <m/>
    <m/>
    <m/>
    <m/>
    <m/>
    <m/>
    <s v="531048,28"/>
    <s v="6135413,21"/>
    <n v="19.084190400000001"/>
    <n v="0"/>
    <n v="0"/>
  </r>
  <r>
    <n v="81"/>
    <x v="29"/>
    <s v=""/>
    <x v="68"/>
    <n v="2019"/>
    <n v="38929119"/>
    <x v="691"/>
    <x v="29"/>
    <x v="29"/>
    <n v="7870"/>
    <s v="Roslev"/>
    <n v="779"/>
    <n v="252"/>
    <x v="11"/>
    <m/>
    <s v="DC"/>
    <s v="Decentralt værk"/>
    <n v="353000"/>
    <n v="350030"/>
    <x v="59"/>
    <x v="0"/>
    <s v="fvv"/>
    <d v="1964-01-01T00:00:00"/>
    <m/>
    <n v="7.3"/>
    <n v="0"/>
    <n v="7"/>
    <x v="4521"/>
    <n v="21.679200000000002"/>
    <n v="21.679200000000002"/>
    <n v="0"/>
    <n v="0"/>
    <n v="1"/>
    <n v="0"/>
    <n v="0"/>
    <x v="0"/>
    <x v="0"/>
    <m/>
    <m/>
    <m/>
    <m/>
    <m/>
    <m/>
    <n v="22.044171600000002"/>
    <m/>
    <m/>
    <m/>
    <m/>
    <m/>
    <m/>
    <m/>
    <m/>
    <m/>
    <m/>
    <m/>
    <s v="496949"/>
    <s v="6289053"/>
    <n v="22.044171600000002"/>
    <n v="0"/>
    <n v="0"/>
  </r>
  <r>
    <n v="81"/>
    <x v="29"/>
    <s v=""/>
    <x v="69"/>
    <n v="2019"/>
    <n v="38929119"/>
    <x v="691"/>
    <x v="29"/>
    <x v="29"/>
    <n v="7870"/>
    <s v="Roslev"/>
    <n v="779"/>
    <n v="252"/>
    <x v="11"/>
    <m/>
    <s v="DC"/>
    <s v="Decentralt værk"/>
    <n v="353000"/>
    <n v="350030"/>
    <x v="5"/>
    <x v="1"/>
    <s v="kvt"/>
    <d v="1995-01-01T00:00:00"/>
    <m/>
    <n v="4.9000000000000004"/>
    <n v="2.02"/>
    <n v="2.38"/>
    <x v="4522"/>
    <n v="4.7952000000000004"/>
    <n v="4.7952000000000004"/>
    <n v="4.0355999999999996"/>
    <n v="4.0355999999999996"/>
    <n v="0.23818694671157173"/>
    <n v="0.7618130532884283"/>
    <n v="0"/>
    <x v="0"/>
    <x v="0"/>
    <m/>
    <m/>
    <m/>
    <m/>
    <m/>
    <m/>
    <n v="10.0660428"/>
    <m/>
    <m/>
    <m/>
    <m/>
    <m/>
    <m/>
    <m/>
    <m/>
    <m/>
    <m/>
    <m/>
    <s v="496949"/>
    <s v="6289053"/>
    <n v="10.0660428"/>
    <n v="0"/>
    <n v="0"/>
  </r>
  <r>
    <n v="88"/>
    <x v="31"/>
    <s v=""/>
    <x v="72"/>
    <n v="2019"/>
    <n v="14250905"/>
    <x v="14"/>
    <x v="31"/>
    <x v="31"/>
    <n v="2650"/>
    <s v="Hvidovre"/>
    <n v="167"/>
    <n v="2"/>
    <x v="5"/>
    <n v="1"/>
    <s v="FJ"/>
    <s v="Fjernvarmeværk"/>
    <n v="353000"/>
    <n v="350030"/>
    <x v="62"/>
    <x v="0"/>
    <s v="fvv"/>
    <d v="2012-01-01T00:00:00"/>
    <m/>
    <n v="14"/>
    <n v="0"/>
    <n v="14"/>
    <x v="4523"/>
    <n v="0.156"/>
    <n v="0.156"/>
    <n v="0"/>
    <n v="0"/>
    <n v="1"/>
    <n v="0"/>
    <n v="0"/>
    <x v="0"/>
    <x v="0"/>
    <m/>
    <m/>
    <m/>
    <n v="0"/>
    <m/>
    <m/>
    <n v="0.14188680000000001"/>
    <m/>
    <m/>
    <m/>
    <m/>
    <m/>
    <m/>
    <m/>
    <m/>
    <m/>
    <m/>
    <m/>
    <s v="716751,66"/>
    <s v="6170291,7"/>
    <n v="0.14188680000000001"/>
    <n v="0"/>
    <n v="0"/>
  </r>
  <r>
    <n v="88"/>
    <x v="31"/>
    <s v=""/>
    <x v="73"/>
    <n v="2019"/>
    <n v="14250905"/>
    <x v="14"/>
    <x v="31"/>
    <x v="31"/>
    <n v="2650"/>
    <s v="Hvidovre"/>
    <n v="167"/>
    <n v="2"/>
    <x v="5"/>
    <n v="1"/>
    <s v="FJ"/>
    <s v="Fjernvarmeværk"/>
    <n v="353000"/>
    <n v="350030"/>
    <x v="63"/>
    <x v="0"/>
    <s v="fvv"/>
    <d v="2012-01-01T00:00:00"/>
    <m/>
    <n v="14"/>
    <n v="0"/>
    <n v="14"/>
    <x v="21"/>
    <n v="0"/>
    <n v="0"/>
    <n v="0"/>
    <n v="0"/>
    <n v="1"/>
    <n v="0"/>
    <n v="0"/>
    <x v="0"/>
    <x v="0"/>
    <m/>
    <m/>
    <m/>
    <n v="0"/>
    <m/>
    <m/>
    <n v="0"/>
    <m/>
    <m/>
    <m/>
    <m/>
    <m/>
    <m/>
    <m/>
    <m/>
    <m/>
    <m/>
    <m/>
    <s v="716751,66"/>
    <s v="6170291,7"/>
    <n v="0"/>
    <n v="0"/>
    <n v="0"/>
  </r>
  <r>
    <n v="88"/>
    <x v="31"/>
    <s v=""/>
    <x v="74"/>
    <n v="2019"/>
    <n v="14250905"/>
    <x v="14"/>
    <x v="31"/>
    <x v="31"/>
    <n v="2650"/>
    <s v="Hvidovre"/>
    <n v="167"/>
    <n v="2"/>
    <x v="5"/>
    <n v="1"/>
    <s v="FJ"/>
    <s v="Fjernvarmeværk"/>
    <n v="353000"/>
    <n v="350030"/>
    <x v="64"/>
    <x v="0"/>
    <s v="fvv"/>
    <d v="2012-01-01T00:00:00"/>
    <m/>
    <n v="7"/>
    <n v="0"/>
    <n v="7"/>
    <x v="21"/>
    <n v="0"/>
    <n v="0"/>
    <n v="0"/>
    <n v="0"/>
    <n v="1"/>
    <n v="0"/>
    <n v="0"/>
    <x v="0"/>
    <x v="0"/>
    <m/>
    <m/>
    <m/>
    <n v="0"/>
    <m/>
    <m/>
    <n v="0"/>
    <m/>
    <m/>
    <m/>
    <m/>
    <m/>
    <m/>
    <m/>
    <m/>
    <m/>
    <m/>
    <m/>
    <s v="716751,66"/>
    <s v="6170291,7"/>
    <n v="0"/>
    <n v="0"/>
    <n v="0"/>
  </r>
  <r>
    <n v="91"/>
    <x v="32"/>
    <s v=""/>
    <x v="75"/>
    <n v="2019"/>
    <n v="12233418"/>
    <x v="15"/>
    <x v="32"/>
    <x v="32"/>
    <n v="9330"/>
    <s v="Dronninglund"/>
    <n v="810"/>
    <n v="282"/>
    <x v="13"/>
    <m/>
    <s v="DC"/>
    <s v="Decentralt værk"/>
    <n v="353000"/>
    <n v="350030"/>
    <x v="65"/>
    <x v="1"/>
    <s v="kvt"/>
    <d v="1990-01-01T00:00:00"/>
    <m/>
    <n v="10.6"/>
    <n v="3.4"/>
    <n v="6"/>
    <x v="4524"/>
    <n v="22.741199999999999"/>
    <n v="22.741199999999999"/>
    <n v="13.62636"/>
    <n v="12.8736"/>
    <n v="0.28875251144290959"/>
    <n v="0.71124748855709041"/>
    <n v="0"/>
    <x v="0"/>
    <x v="0"/>
    <m/>
    <m/>
    <m/>
    <m/>
    <m/>
    <m/>
    <n v="39.378358800000001"/>
    <m/>
    <m/>
    <m/>
    <m/>
    <m/>
    <m/>
    <m/>
    <m/>
    <m/>
    <m/>
    <m/>
    <s v="577962,47"/>
    <s v="6336304,84"/>
    <n v="39.378358800000001"/>
    <n v="0"/>
    <n v="0"/>
  </r>
  <r>
    <n v="91"/>
    <x v="33"/>
    <s v=""/>
    <x v="76"/>
    <n v="2019"/>
    <n v="12233418"/>
    <x v="15"/>
    <x v="33"/>
    <x v="33"/>
    <n v="9330"/>
    <s v="Dronninglund"/>
    <n v="810"/>
    <n v="282"/>
    <x v="13"/>
    <m/>
    <s v="FJ"/>
    <s v="Fjernvarmeværk"/>
    <n v="353000"/>
    <n v="350030"/>
    <x v="13"/>
    <x v="0"/>
    <s v="fvv"/>
    <d v="1974-01-01T00:00:00"/>
    <m/>
    <n v="15"/>
    <n v="0"/>
    <n v="14"/>
    <x v="4525"/>
    <n v="0.37080000000000002"/>
    <n v="0.37080000000000002"/>
    <n v="0"/>
    <n v="0"/>
    <n v="1"/>
    <n v="0"/>
    <n v="0"/>
    <x v="0"/>
    <x v="0"/>
    <m/>
    <m/>
    <m/>
    <m/>
    <m/>
    <m/>
    <m/>
    <m/>
    <m/>
    <m/>
    <m/>
    <m/>
    <m/>
    <n v="0.44692899999999997"/>
    <m/>
    <m/>
    <m/>
    <m/>
    <s v="577575"/>
    <s v="6335253"/>
    <n v="0"/>
    <n v="0.44692899999999997"/>
    <n v="0"/>
  </r>
  <r>
    <n v="91"/>
    <x v="33"/>
    <s v=""/>
    <x v="77"/>
    <n v="2019"/>
    <n v="12233418"/>
    <x v="15"/>
    <x v="33"/>
    <x v="33"/>
    <n v="9330"/>
    <s v="Dronninglund"/>
    <n v="810"/>
    <n v="282"/>
    <x v="13"/>
    <m/>
    <s v="FJ"/>
    <s v="Fjernvarmeværk"/>
    <n v="353000"/>
    <n v="350030"/>
    <x v="66"/>
    <x v="0"/>
    <s v="fvv"/>
    <d v="2016-09-01T00:00:00"/>
    <m/>
    <n v="5"/>
    <n v="0"/>
    <n v="5"/>
    <x v="4526"/>
    <n v="40.975200000000001"/>
    <n v="40.975200000000001"/>
    <n v="0"/>
    <n v="0"/>
    <n v="1"/>
    <n v="0"/>
    <n v="0"/>
    <x v="0"/>
    <x v="0"/>
    <m/>
    <m/>
    <m/>
    <m/>
    <m/>
    <m/>
    <n v="45.205340400000004"/>
    <m/>
    <m/>
    <m/>
    <m/>
    <m/>
    <m/>
    <m/>
    <m/>
    <m/>
    <m/>
    <m/>
    <s v="577575"/>
    <s v="6335253"/>
    <n v="45.205340400000004"/>
    <n v="0"/>
    <n v="0"/>
  </r>
  <r>
    <n v="91"/>
    <x v="34"/>
    <s v=""/>
    <x v="78"/>
    <n v="2019"/>
    <n v="12233418"/>
    <x v="15"/>
    <x v="34"/>
    <x v="34"/>
    <n v="9330"/>
    <s v="Dronninglund"/>
    <n v="810"/>
    <n v="282"/>
    <x v="13"/>
    <m/>
    <s v="FJ"/>
    <s v="Fjernvarmeværk"/>
    <n v="353000"/>
    <n v="350030"/>
    <x v="67"/>
    <x v="3"/>
    <s v="fvv"/>
    <d v="2014-05-01T00:00:00"/>
    <m/>
    <n v="27"/>
    <n v="0"/>
    <n v="27"/>
    <x v="21"/>
    <n v="0"/>
    <n v="0"/>
    <n v="0"/>
    <n v="0"/>
    <n v="1"/>
    <n v="0"/>
    <n v="0"/>
    <x v="0"/>
    <x v="0"/>
    <m/>
    <m/>
    <m/>
    <m/>
    <m/>
    <m/>
    <m/>
    <m/>
    <m/>
    <m/>
    <m/>
    <m/>
    <m/>
    <m/>
    <m/>
    <n v="0"/>
    <m/>
    <m/>
    <s v="575652,77"/>
    <s v="6336527,86"/>
    <n v="0"/>
    <n v="0"/>
    <n v="0"/>
  </r>
  <r>
    <n v="93"/>
    <x v="35"/>
    <s v=""/>
    <x v="79"/>
    <n v="2019"/>
    <n v="40920013"/>
    <x v="16"/>
    <x v="35"/>
    <x v="35"/>
    <n v="9352"/>
    <s v="Dybvad"/>
    <n v="813"/>
    <n v="328"/>
    <x v="14"/>
    <m/>
    <s v="FJ"/>
    <s v="Fjernvarmeværk"/>
    <n v="353000"/>
    <n v="350030"/>
    <x v="68"/>
    <x v="0"/>
    <s v="fvv"/>
    <d v="1996-01-01T00:00:00"/>
    <m/>
    <n v="2.5"/>
    <n v="0"/>
    <n v="2.5"/>
    <x v="4527"/>
    <n v="30.301200000000001"/>
    <n v="30.301200000000001"/>
    <n v="0"/>
    <n v="0"/>
    <n v="1"/>
    <n v="0"/>
    <n v="0"/>
    <x v="0"/>
    <x v="0"/>
    <m/>
    <m/>
    <m/>
    <m/>
    <m/>
    <m/>
    <m/>
    <m/>
    <m/>
    <m/>
    <m/>
    <m/>
    <n v="32.322499999999998"/>
    <m/>
    <m/>
    <m/>
    <m/>
    <m/>
    <s v="581956,1"/>
    <s v="6348764,07"/>
    <n v="0"/>
    <n v="32.322499999999998"/>
    <n v="0"/>
  </r>
  <r>
    <n v="93"/>
    <x v="35"/>
    <s v=""/>
    <x v="80"/>
    <n v="2019"/>
    <n v="40920013"/>
    <x v="16"/>
    <x v="35"/>
    <x v="35"/>
    <n v="9352"/>
    <s v="Dybvad"/>
    <n v="813"/>
    <n v="328"/>
    <x v="14"/>
    <m/>
    <s v="FJ"/>
    <s v="Fjernvarmeværk"/>
    <n v="353000"/>
    <n v="350030"/>
    <x v="69"/>
    <x v="0"/>
    <s v="fvv"/>
    <d v="1960-01-01T00:00:00"/>
    <m/>
    <n v="2.5"/>
    <n v="0"/>
    <n v="2.5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81956,1"/>
    <s v="6348764,07"/>
    <n v="0"/>
    <n v="0"/>
    <n v="0"/>
  </r>
  <r>
    <n v="97"/>
    <x v="36"/>
    <s v=""/>
    <x v="81"/>
    <n v="2019"/>
    <n v="38226215"/>
    <x v="692"/>
    <x v="36"/>
    <x v="36"/>
    <n v="5592"/>
    <s v="Ejby"/>
    <n v="410"/>
    <n v="75"/>
    <x v="15"/>
    <m/>
    <s v="DC"/>
    <s v="Decentralt værk"/>
    <n v="351100"/>
    <n v="350010"/>
    <x v="13"/>
    <x v="0"/>
    <s v="fvv"/>
    <d v="1961-01-01T00:00:00"/>
    <m/>
    <n v="3"/>
    <n v="0"/>
    <n v="3"/>
    <x v="21"/>
    <n v="0"/>
    <n v="0"/>
    <n v="0"/>
    <n v="0"/>
    <n v="1"/>
    <n v="0"/>
    <n v="0"/>
    <x v="0"/>
    <x v="0"/>
    <m/>
    <m/>
    <m/>
    <m/>
    <m/>
    <m/>
    <m/>
    <m/>
    <m/>
    <m/>
    <m/>
    <m/>
    <m/>
    <m/>
    <m/>
    <m/>
    <m/>
    <m/>
    <s v="558907,22"/>
    <s v="6142971,49"/>
    <n v="0"/>
    <n v="0"/>
    <n v="0"/>
  </r>
  <r>
    <n v="97"/>
    <x v="36"/>
    <s v=""/>
    <x v="82"/>
    <n v="2019"/>
    <n v="38226215"/>
    <x v="692"/>
    <x v="36"/>
    <x v="36"/>
    <n v="5592"/>
    <s v="Ejby"/>
    <n v="410"/>
    <n v="75"/>
    <x v="15"/>
    <m/>
    <s v="DC"/>
    <s v="Decentralt værk"/>
    <n v="351100"/>
    <n v="350010"/>
    <x v="16"/>
    <x v="0"/>
    <s v="fvv"/>
    <d v="1960-01-01T00:00:00"/>
    <m/>
    <n v="3.19"/>
    <n v="0"/>
    <n v="2.94"/>
    <x v="4528"/>
    <n v="21.398399999999999"/>
    <n v="21.398399999999999"/>
    <n v="0"/>
    <n v="0"/>
    <n v="1"/>
    <n v="0"/>
    <n v="0"/>
    <x v="0"/>
    <x v="0"/>
    <m/>
    <m/>
    <m/>
    <m/>
    <m/>
    <m/>
    <n v="21.168576000000002"/>
    <m/>
    <m/>
    <m/>
    <m/>
    <m/>
    <m/>
    <m/>
    <m/>
    <m/>
    <m/>
    <m/>
    <s v="558907,22"/>
    <s v="6142971,49"/>
    <n v="21.168576000000002"/>
    <n v="0"/>
    <n v="0"/>
  </r>
  <r>
    <n v="97"/>
    <x v="36"/>
    <s v=""/>
    <x v="83"/>
    <n v="2019"/>
    <n v="38226215"/>
    <x v="692"/>
    <x v="36"/>
    <x v="36"/>
    <n v="5592"/>
    <s v="Ejby"/>
    <n v="410"/>
    <n v="75"/>
    <x v="15"/>
    <m/>
    <s v="DC"/>
    <s v="Decentralt værk"/>
    <n v="351100"/>
    <n v="350010"/>
    <x v="70"/>
    <x v="1"/>
    <s v="kvt"/>
    <d v="2012-10-01T00:00:00"/>
    <m/>
    <n v="8"/>
    <n v="3.35"/>
    <n v="4.25"/>
    <x v="4529"/>
    <n v="38.167200000000001"/>
    <n v="38.167200000000001"/>
    <n v="30.0672"/>
    <n v="30.0672"/>
    <n v="0.26878629071268073"/>
    <n v="0.73121370928731921"/>
    <n v="0"/>
    <x v="0"/>
    <x v="0"/>
    <m/>
    <m/>
    <m/>
    <m/>
    <m/>
    <m/>
    <n v="70.999156799999994"/>
    <m/>
    <m/>
    <m/>
    <m/>
    <m/>
    <m/>
    <m/>
    <m/>
    <m/>
    <m/>
    <m/>
    <s v="558907,22"/>
    <s v="6142971,49"/>
    <n v="70.999156799999994"/>
    <n v="0"/>
    <n v="0"/>
  </r>
  <r>
    <n v="101"/>
    <x v="37"/>
    <s v=""/>
    <x v="84"/>
    <n v="2019"/>
    <n v="17727915"/>
    <x v="18"/>
    <x v="37"/>
    <x v="37"/>
    <n v="7361"/>
    <s v="Ejstrupholm"/>
    <n v="756"/>
    <n v="151"/>
    <x v="16"/>
    <m/>
    <s v="DC"/>
    <s v="Decentralt værk"/>
    <n v="353000"/>
    <n v="350030"/>
    <x v="71"/>
    <x v="0"/>
    <s v="fvv"/>
    <d v="1994-01-01T00:00:00"/>
    <m/>
    <n v="5"/>
    <n v="0"/>
    <n v="5"/>
    <x v="4530"/>
    <n v="6.3597599999999996"/>
    <n v="6.0757199999999996"/>
    <n v="0"/>
    <n v="0"/>
    <n v="1"/>
    <n v="0"/>
    <n v="0"/>
    <x v="0"/>
    <x v="0"/>
    <m/>
    <m/>
    <m/>
    <m/>
    <m/>
    <m/>
    <n v="6.2198136000000002"/>
    <m/>
    <m/>
    <m/>
    <m/>
    <m/>
    <m/>
    <m/>
    <m/>
    <m/>
    <m/>
    <m/>
    <s v="518147,5"/>
    <s v="6204228,41"/>
    <n v="6.2198136000000002"/>
    <n v="0"/>
    <n v="0"/>
  </r>
  <r>
    <n v="101"/>
    <x v="37"/>
    <s v=""/>
    <x v="85"/>
    <n v="2019"/>
    <n v="17727915"/>
    <x v="18"/>
    <x v="37"/>
    <x v="37"/>
    <n v="7361"/>
    <s v="Ejstrupholm"/>
    <n v="756"/>
    <n v="151"/>
    <x v="16"/>
    <m/>
    <s v="DC"/>
    <s v="Decentralt værk"/>
    <n v="353000"/>
    <n v="350030"/>
    <x v="71"/>
    <x v="1"/>
    <s v="kvt"/>
    <d v="2005-11-01T00:00:00"/>
    <m/>
    <n v="8.66"/>
    <n v="3.64"/>
    <n v="4.71"/>
    <x v="4531"/>
    <n v="20.9682"/>
    <n v="20.031120000000001"/>
    <n v="16.56072"/>
    <n v="16.453800000000001"/>
    <n v="0.26553252434925728"/>
    <n v="0.73446747565074277"/>
    <n v="0"/>
    <x v="0"/>
    <x v="0"/>
    <m/>
    <m/>
    <m/>
    <m/>
    <m/>
    <m/>
    <n v="39.4832988"/>
    <m/>
    <m/>
    <m/>
    <m/>
    <m/>
    <m/>
    <m/>
    <m/>
    <m/>
    <m/>
    <m/>
    <s v="518147,5"/>
    <s v="6204228,41"/>
    <n v="39.4832988"/>
    <n v="0"/>
    <n v="0"/>
  </r>
  <r>
    <n v="101"/>
    <x v="37"/>
    <s v=""/>
    <x v="86"/>
    <n v="2019"/>
    <n v="17727915"/>
    <x v="18"/>
    <x v="37"/>
    <x v="37"/>
    <n v="7361"/>
    <s v="Ejstrupholm"/>
    <n v="756"/>
    <n v="151"/>
    <x v="16"/>
    <m/>
    <s v="DC"/>
    <s v="Decentralt værk"/>
    <n v="353000"/>
    <n v="350030"/>
    <x v="72"/>
    <x v="3"/>
    <s v="fvv"/>
    <d v="2011-07-01T00:00:00"/>
    <m/>
    <n v="5.4"/>
    <n v="0"/>
    <n v="5.4"/>
    <x v="4532"/>
    <n v="7.1517600000000003"/>
    <n v="6.8320800000000004"/>
    <n v="0"/>
    <n v="0"/>
    <n v="1"/>
    <n v="0"/>
    <n v="0"/>
    <x v="0"/>
    <x v="0"/>
    <m/>
    <m/>
    <m/>
    <m/>
    <m/>
    <m/>
    <m/>
    <m/>
    <m/>
    <m/>
    <m/>
    <m/>
    <m/>
    <m/>
    <m/>
    <n v="7.1517600000000003"/>
    <m/>
    <m/>
    <s v="518147,5"/>
    <s v="6204228,41"/>
    <n v="0"/>
    <n v="7.1517600000000003"/>
    <n v="0"/>
  </r>
  <r>
    <n v="101"/>
    <x v="37"/>
    <s v=""/>
    <x v="2937"/>
    <n v="2019"/>
    <n v="17727915"/>
    <x v="18"/>
    <x v="37"/>
    <x v="37"/>
    <n v="7361"/>
    <s v="Ejstrupholm"/>
    <n v="756"/>
    <n v="151"/>
    <x v="16"/>
    <m/>
    <s v="DC"/>
    <s v="Decentralt værk"/>
    <n v="353000"/>
    <n v="350030"/>
    <x v="1481"/>
    <x v="4"/>
    <s v="fvv"/>
    <d v="2019-02-06T00:00:00"/>
    <m/>
    <n v="0.7"/>
    <n v="0"/>
    <n v="2"/>
    <x v="4533"/>
    <n v="30.427199999999999"/>
    <n v="29.06748"/>
    <n v="0"/>
    <n v="0"/>
    <n v="1"/>
    <n v="0"/>
    <n v="0"/>
    <x v="0"/>
    <x v="0"/>
    <m/>
    <m/>
    <m/>
    <m/>
    <m/>
    <m/>
    <m/>
    <m/>
    <m/>
    <m/>
    <m/>
    <m/>
    <m/>
    <m/>
    <m/>
    <m/>
    <m/>
    <n v="8.222760000000001"/>
    <s v="518147,5"/>
    <s v="6204228,41"/>
    <n v="0"/>
    <n v="0"/>
    <n v="8.222760000000001"/>
  </r>
  <r>
    <n v="107"/>
    <x v="38"/>
    <s v=""/>
    <x v="87"/>
    <n v="2019"/>
    <n v="60183112"/>
    <x v="19"/>
    <x v="38"/>
    <x v="38"/>
    <n v="3450"/>
    <s v="Allerød"/>
    <n v="201"/>
    <n v="17"/>
    <x v="17"/>
    <m/>
    <s v="FJ"/>
    <s v="Fjernvarmeværk"/>
    <n v="353000"/>
    <n v="350030"/>
    <x v="73"/>
    <x v="0"/>
    <s v="fvv"/>
    <d v="1974-01-01T00:00:00"/>
    <m/>
    <n v="6"/>
    <n v="0"/>
    <n v="6"/>
    <x v="4534"/>
    <n v="19.137456"/>
    <n v="19.137456"/>
    <n v="0"/>
    <n v="0"/>
    <n v="1"/>
    <n v="0"/>
    <n v="0"/>
    <x v="0"/>
    <x v="0"/>
    <m/>
    <m/>
    <m/>
    <m/>
    <m/>
    <m/>
    <n v="20.8015632"/>
    <m/>
    <m/>
    <m/>
    <m/>
    <m/>
    <m/>
    <m/>
    <m/>
    <m/>
    <m/>
    <m/>
    <s v="708841,11"/>
    <s v="6196267"/>
    <n v="20.8015632"/>
    <n v="0"/>
    <n v="0"/>
  </r>
  <r>
    <n v="107"/>
    <x v="858"/>
    <s v=""/>
    <x v="1961"/>
    <n v="2019"/>
    <n v="60183112"/>
    <x v="19"/>
    <x v="856"/>
    <x v="39"/>
    <n v="3450"/>
    <s v="Allerød"/>
    <n v="201"/>
    <n v="17"/>
    <x v="17"/>
    <m/>
    <s v="DC"/>
    <s v="Decentralt værk"/>
    <n v="351100"/>
    <n v="350010"/>
    <x v="1"/>
    <x v="1"/>
    <s v="kvt"/>
    <d v="1992-01-01T00:00:00"/>
    <m/>
    <n v="2.85"/>
    <n v="0.97"/>
    <n v="1.45"/>
    <x v="4535"/>
    <n v="0.22842000000000001"/>
    <n v="0.22842000000000001"/>
    <n v="0.121824"/>
    <n v="0.121824"/>
    <n v="0.29992625926486161"/>
    <n v="0.70007374073513839"/>
    <n v="0"/>
    <x v="0"/>
    <x v="0"/>
    <m/>
    <m/>
    <m/>
    <m/>
    <m/>
    <m/>
    <n v="0.38079360000000001"/>
    <m/>
    <m/>
    <m/>
    <m/>
    <m/>
    <m/>
    <m/>
    <m/>
    <m/>
    <m/>
    <m/>
    <s v="709493,86"/>
    <s v="6197971,25"/>
    <n v="0.38079360000000001"/>
    <n v="0"/>
    <n v="0"/>
  </r>
  <r>
    <n v="107"/>
    <x v="893"/>
    <s v=""/>
    <x v="2002"/>
    <n v="2019"/>
    <n v="60183112"/>
    <x v="19"/>
    <x v="891"/>
    <x v="511"/>
    <n v="3450"/>
    <s v="Allerød"/>
    <n v="201"/>
    <n v="17"/>
    <x v="17"/>
    <m/>
    <s v="DC"/>
    <s v="Decentralt værk"/>
    <n v="351100"/>
    <n v="350010"/>
    <x v="1"/>
    <x v="1"/>
    <s v="kvt"/>
    <d v="1992-01-01T00:00:00"/>
    <m/>
    <n v="2.85"/>
    <n v="0.99"/>
    <n v="1.59"/>
    <x v="4536"/>
    <n v="0.17683199999999999"/>
    <n v="0.17683199999999999"/>
    <n v="0.109332"/>
    <n v="0.109332"/>
    <n v="0.27496641289744733"/>
    <n v="0.72503358710255261"/>
    <n v="0"/>
    <x v="0"/>
    <x v="0"/>
    <m/>
    <m/>
    <m/>
    <m/>
    <m/>
    <m/>
    <n v="0.321552"/>
    <m/>
    <m/>
    <m/>
    <m/>
    <m/>
    <m/>
    <m/>
    <m/>
    <m/>
    <m/>
    <m/>
    <s v="708923"/>
    <s v="6196474"/>
    <n v="0.321552"/>
    <n v="0"/>
    <n v="0"/>
  </r>
  <r>
    <n v="107"/>
    <x v="39"/>
    <s v=""/>
    <x v="88"/>
    <n v="2019"/>
    <n v="60183112"/>
    <x v="19"/>
    <x v="39"/>
    <x v="39"/>
    <n v="3450"/>
    <s v="Allerød"/>
    <n v="201"/>
    <n v="17"/>
    <x v="17"/>
    <m/>
    <s v="FJ"/>
    <s v="Fjernvarmeværk"/>
    <n v="353000"/>
    <n v="350030"/>
    <x v="74"/>
    <x v="0"/>
    <s v="fvv"/>
    <d v="1970-01-01T00:00:00"/>
    <m/>
    <n v="7.68"/>
    <n v="0"/>
    <n v="7.68"/>
    <x v="4537"/>
    <n v="27.526284"/>
    <n v="27.418284"/>
    <n v="0"/>
    <n v="0"/>
    <n v="1"/>
    <n v="0"/>
    <n v="0"/>
    <x v="0"/>
    <x v="0"/>
    <m/>
    <m/>
    <m/>
    <m/>
    <m/>
    <m/>
    <n v="30.248657999999999"/>
    <m/>
    <m/>
    <m/>
    <m/>
    <m/>
    <m/>
    <m/>
    <m/>
    <m/>
    <m/>
    <m/>
    <s v="709493,86"/>
    <s v="6197971,25"/>
    <n v="30.248657999999999"/>
    <n v="0"/>
    <n v="0"/>
  </r>
  <r>
    <n v="107"/>
    <x v="40"/>
    <s v=""/>
    <x v="89"/>
    <n v="2019"/>
    <n v="60183112"/>
    <x v="19"/>
    <x v="40"/>
    <x v="40"/>
    <n v="3450"/>
    <s v="Allerød"/>
    <n v="201"/>
    <m/>
    <x v="18"/>
    <m/>
    <s v="LO"/>
    <s v="Lokalt værk"/>
    <n v="852010"/>
    <n v="850010"/>
    <x v="75"/>
    <x v="1"/>
    <s v="pev"/>
    <d v="2015-01-01T00:00:00"/>
    <m/>
    <n v="0.1"/>
    <n v="0.04"/>
    <n v="0.06"/>
    <x v="21"/>
    <n v="0"/>
    <n v="0"/>
    <n v="0"/>
    <n v="0"/>
    <n v="0"/>
    <n v="0"/>
    <n v="1"/>
    <x v="0"/>
    <x v="0"/>
    <m/>
    <m/>
    <m/>
    <m/>
    <m/>
    <m/>
    <n v="0"/>
    <m/>
    <m/>
    <m/>
    <m/>
    <m/>
    <m/>
    <m/>
    <m/>
    <m/>
    <m/>
    <m/>
    <s v="709258,03"/>
    <s v="6195010,72"/>
    <n v="0"/>
    <n v="0"/>
    <n v="0"/>
  </r>
  <r>
    <n v="107"/>
    <x v="41"/>
    <s v=""/>
    <x v="90"/>
    <n v="2019"/>
    <n v="60183112"/>
    <x v="19"/>
    <x v="41"/>
    <x v="41"/>
    <n v="3450"/>
    <s v="Allerød"/>
    <n v="201"/>
    <m/>
    <x v="18"/>
    <m/>
    <s v="LO"/>
    <s v="Lokalt værk"/>
    <n v="841100"/>
    <n v="840010"/>
    <x v="75"/>
    <x v="1"/>
    <s v="pev"/>
    <d v="2015-01-01T00:00:00"/>
    <m/>
    <n v="0.15"/>
    <n v="0.06"/>
    <n v="0.09"/>
    <x v="21"/>
    <n v="0"/>
    <n v="0"/>
    <n v="0"/>
    <n v="0"/>
    <n v="0"/>
    <n v="0"/>
    <n v="1"/>
    <x v="0"/>
    <x v="0"/>
    <m/>
    <m/>
    <m/>
    <m/>
    <m/>
    <m/>
    <n v="0"/>
    <m/>
    <m/>
    <m/>
    <m/>
    <m/>
    <m/>
    <m/>
    <m/>
    <m/>
    <m/>
    <m/>
    <s v="708356,9"/>
    <s v="6196142,55"/>
    <n v="0"/>
    <n v="0"/>
    <n v="0"/>
  </r>
  <r>
    <n v="107"/>
    <x v="42"/>
    <s v=""/>
    <x v="91"/>
    <n v="2019"/>
    <n v="60183112"/>
    <x v="19"/>
    <x v="42"/>
    <x v="42"/>
    <n v="3450"/>
    <s v="Allerød"/>
    <n v="201"/>
    <m/>
    <x v="18"/>
    <m/>
    <s v="LO"/>
    <s v="Lokalt værk"/>
    <n v="852010"/>
    <n v="850010"/>
    <x v="14"/>
    <x v="1"/>
    <s v="pev"/>
    <d v="2015-01-01T00:00:00"/>
    <m/>
    <n v="7.4999999999999997E-2"/>
    <n v="0.03"/>
    <n v="4.4999999999999998E-2"/>
    <x v="21"/>
    <n v="0"/>
    <n v="0"/>
    <n v="0"/>
    <n v="0"/>
    <n v="0"/>
    <n v="0"/>
    <n v="1"/>
    <x v="0"/>
    <x v="0"/>
    <m/>
    <m/>
    <m/>
    <m/>
    <m/>
    <m/>
    <n v="0"/>
    <m/>
    <m/>
    <m/>
    <m/>
    <m/>
    <m/>
    <m/>
    <m/>
    <m/>
    <m/>
    <m/>
    <s v="711881,17"/>
    <s v="6196378,61"/>
    <n v="0"/>
    <n v="0"/>
    <n v="0"/>
  </r>
  <r>
    <n v="107"/>
    <x v="43"/>
    <s v=""/>
    <x v="92"/>
    <n v="2019"/>
    <n v="60183112"/>
    <x v="19"/>
    <x v="43"/>
    <x v="43"/>
    <n v="3450"/>
    <s v="Allerød"/>
    <n v="201"/>
    <m/>
    <x v="18"/>
    <m/>
    <s v="LO"/>
    <s v="Lokalt værk"/>
    <n v="852010"/>
    <n v="850010"/>
    <x v="14"/>
    <x v="1"/>
    <s v="pev"/>
    <d v="2015-01-01T00:00:00"/>
    <m/>
    <n v="7.4999999999999997E-2"/>
    <n v="0.03"/>
    <n v="4.4999999999999998E-2"/>
    <x v="21"/>
    <n v="0"/>
    <n v="0"/>
    <n v="0"/>
    <n v="0"/>
    <n v="0"/>
    <n v="0"/>
    <n v="1"/>
    <x v="0"/>
    <x v="0"/>
    <m/>
    <m/>
    <m/>
    <m/>
    <m/>
    <m/>
    <n v="0"/>
    <m/>
    <m/>
    <m/>
    <m/>
    <m/>
    <m/>
    <m/>
    <m/>
    <m/>
    <m/>
    <m/>
    <s v="709286,15"/>
    <s v="6196874,62"/>
    <n v="0"/>
    <n v="0"/>
    <n v="0"/>
  </r>
  <r>
    <n v="107"/>
    <x v="44"/>
    <s v=""/>
    <x v="93"/>
    <n v="2019"/>
    <n v="60183112"/>
    <x v="19"/>
    <x v="44"/>
    <x v="44"/>
    <n v="3540"/>
    <s v="Lynge"/>
    <n v="201"/>
    <m/>
    <x v="18"/>
    <m/>
    <s v="LO"/>
    <s v="Lokalt værk"/>
    <n v="852010"/>
    <n v="850010"/>
    <x v="14"/>
    <x v="1"/>
    <s v="pev"/>
    <d v="2015-01-01T00:00:00"/>
    <m/>
    <n v="7.4999999999999997E-2"/>
    <n v="0.03"/>
    <n v="4.4999999999999998E-2"/>
    <x v="21"/>
    <n v="0"/>
    <n v="0"/>
    <n v="0"/>
    <n v="0"/>
    <n v="0"/>
    <n v="0"/>
    <n v="1"/>
    <x v="0"/>
    <x v="0"/>
    <m/>
    <m/>
    <m/>
    <m/>
    <m/>
    <m/>
    <n v="0"/>
    <m/>
    <m/>
    <m/>
    <m/>
    <m/>
    <m/>
    <m/>
    <m/>
    <m/>
    <m/>
    <m/>
    <s v="705644,6"/>
    <s v="6193532,94"/>
    <n v="0"/>
    <n v="0"/>
    <n v="0"/>
  </r>
  <r>
    <n v="109"/>
    <x v="45"/>
    <s v=""/>
    <x v="94"/>
    <n v="2019"/>
    <n v="10663210"/>
    <x v="20"/>
    <x v="45"/>
    <x v="45"/>
    <n v="3520"/>
    <s v="Farum"/>
    <n v="190"/>
    <n v="18"/>
    <x v="19"/>
    <n v="1"/>
    <s v="FJ"/>
    <s v="Fjernvarmeværk"/>
    <n v="353000"/>
    <n v="350030"/>
    <x v="16"/>
    <x v="0"/>
    <s v="fvv"/>
    <d v="1973-11-09T00:00:00"/>
    <m/>
    <n v="7.3"/>
    <n v="0"/>
    <n v="8.9"/>
    <x v="4538"/>
    <n v="60.625999999999998"/>
    <n v="60.625999999999998"/>
    <n v="0"/>
    <n v="0"/>
    <n v="1"/>
    <n v="0"/>
    <n v="0"/>
    <x v="0"/>
    <x v="0"/>
    <m/>
    <m/>
    <m/>
    <n v="0"/>
    <m/>
    <m/>
    <n v="65.897686800000002"/>
    <m/>
    <m/>
    <m/>
    <m/>
    <m/>
    <m/>
    <m/>
    <m/>
    <m/>
    <m/>
    <m/>
    <s v="712364,96"/>
    <s v="6190528,26"/>
    <n v="65.897686800000002"/>
    <n v="0"/>
    <n v="0"/>
  </r>
  <r>
    <n v="109"/>
    <x v="45"/>
    <s v=""/>
    <x v="95"/>
    <n v="2019"/>
    <n v="10663210"/>
    <x v="20"/>
    <x v="45"/>
    <x v="45"/>
    <n v="3520"/>
    <s v="Farum"/>
    <n v="190"/>
    <n v="18"/>
    <x v="19"/>
    <n v="1"/>
    <s v="FJ"/>
    <s v="Fjernvarmeværk"/>
    <n v="353000"/>
    <n v="350030"/>
    <x v="76"/>
    <x v="0"/>
    <s v="fvv"/>
    <d v="1971-01-01T00:00:00"/>
    <m/>
    <n v="7.3"/>
    <n v="0"/>
    <n v="6.8"/>
    <x v="21"/>
    <n v="0"/>
    <n v="0"/>
    <n v="0"/>
    <n v="0"/>
    <n v="1"/>
    <n v="0"/>
    <n v="0"/>
    <x v="0"/>
    <x v="0"/>
    <m/>
    <m/>
    <m/>
    <n v="0"/>
    <m/>
    <m/>
    <n v="0"/>
    <m/>
    <m/>
    <m/>
    <m/>
    <m/>
    <m/>
    <m/>
    <m/>
    <m/>
    <m/>
    <m/>
    <s v="712364,96"/>
    <s v="6190528,26"/>
    <n v="0"/>
    <n v="0"/>
    <n v="0"/>
  </r>
  <r>
    <n v="109"/>
    <x v="45"/>
    <s v=""/>
    <x v="96"/>
    <n v="2019"/>
    <n v="10663210"/>
    <x v="20"/>
    <x v="45"/>
    <x v="45"/>
    <n v="3520"/>
    <s v="Farum"/>
    <n v="190"/>
    <n v="18"/>
    <x v="19"/>
    <n v="1"/>
    <s v="FJ"/>
    <s v="Fjernvarmeværk"/>
    <n v="353000"/>
    <n v="350030"/>
    <x v="4"/>
    <x v="0"/>
    <s v="fvv"/>
    <d v="1971-01-01T00:00:00"/>
    <m/>
    <n v="7.3"/>
    <n v="0"/>
    <n v="8.9"/>
    <x v="4539"/>
    <n v="141.46"/>
    <n v="141.46"/>
    <n v="0"/>
    <n v="0"/>
    <n v="1"/>
    <n v="0"/>
    <n v="0"/>
    <x v="0"/>
    <x v="0"/>
    <m/>
    <m/>
    <m/>
    <n v="0"/>
    <m/>
    <m/>
    <n v="153.761256"/>
    <m/>
    <m/>
    <m/>
    <m/>
    <m/>
    <m/>
    <m/>
    <m/>
    <m/>
    <m/>
    <m/>
    <s v="712364,96"/>
    <s v="6190528,26"/>
    <n v="153.761256"/>
    <n v="0"/>
    <n v="0"/>
  </r>
  <r>
    <n v="109"/>
    <x v="46"/>
    <s v=""/>
    <x v="97"/>
    <n v="2019"/>
    <n v="10663210"/>
    <x v="20"/>
    <x v="46"/>
    <x v="46"/>
    <n v="3520"/>
    <s v="Farum"/>
    <n v="190"/>
    <n v="18"/>
    <x v="19"/>
    <n v="1"/>
    <s v="FJ"/>
    <s v="Fjernvarmeværk"/>
    <n v="353000"/>
    <n v="350030"/>
    <x v="13"/>
    <x v="0"/>
    <s v="fvv"/>
    <d v="1977-01-01T00:00:00"/>
    <m/>
    <n v="9.3000000000000007"/>
    <n v="0"/>
    <n v="9.3000000000000007"/>
    <x v="4540"/>
    <n v="43.31"/>
    <n v="43.31"/>
    <n v="0"/>
    <n v="0"/>
    <n v="1"/>
    <n v="0"/>
    <n v="0"/>
    <x v="0"/>
    <x v="0"/>
    <m/>
    <m/>
    <m/>
    <m/>
    <m/>
    <m/>
    <n v="47.076717600000002"/>
    <m/>
    <m/>
    <m/>
    <m/>
    <m/>
    <m/>
    <m/>
    <m/>
    <m/>
    <m/>
    <m/>
    <s v="711082,59"/>
    <s v="6190895,86"/>
    <n v="47.076717600000002"/>
    <n v="0"/>
    <n v="0"/>
  </r>
  <r>
    <n v="109"/>
    <x v="46"/>
    <s v=""/>
    <x v="98"/>
    <n v="2019"/>
    <n v="10663210"/>
    <x v="20"/>
    <x v="46"/>
    <x v="46"/>
    <n v="3520"/>
    <s v="Farum"/>
    <n v="190"/>
    <n v="18"/>
    <x v="19"/>
    <n v="1"/>
    <s v="FJ"/>
    <s v="Fjernvarmeværk"/>
    <n v="353000"/>
    <n v="350030"/>
    <x v="16"/>
    <x v="0"/>
    <s v="fvv"/>
    <d v="1980-01-01T00:00:00"/>
    <m/>
    <n v="9.3000000000000007"/>
    <n v="0"/>
    <n v="9.3000000000000007"/>
    <x v="4540"/>
    <n v="43.31"/>
    <n v="43.31"/>
    <n v="0"/>
    <n v="0"/>
    <n v="1"/>
    <n v="0"/>
    <n v="0"/>
    <x v="0"/>
    <x v="0"/>
    <m/>
    <m/>
    <m/>
    <m/>
    <m/>
    <m/>
    <n v="47.076717600000002"/>
    <m/>
    <m/>
    <m/>
    <m/>
    <m/>
    <m/>
    <m/>
    <m/>
    <m/>
    <m/>
    <m/>
    <s v="711082,59"/>
    <s v="6190895,86"/>
    <n v="47.076717600000002"/>
    <n v="0"/>
    <n v="0"/>
  </r>
  <r>
    <n v="109"/>
    <x v="46"/>
    <s v=""/>
    <x v="99"/>
    <n v="2019"/>
    <n v="10663210"/>
    <x v="20"/>
    <x v="46"/>
    <x v="46"/>
    <n v="3520"/>
    <s v="Farum"/>
    <n v="190"/>
    <n v="18"/>
    <x v="19"/>
    <n v="1"/>
    <s v="FJ"/>
    <s v="Fjernvarmeværk"/>
    <n v="353000"/>
    <n v="350030"/>
    <x v="76"/>
    <x v="0"/>
    <s v="fvv"/>
    <d v="1980-01-01T00:00:00"/>
    <m/>
    <n v="11.6"/>
    <n v="0"/>
    <n v="11.6"/>
    <x v="4541"/>
    <n v="9.625"/>
    <n v="9.625"/>
    <n v="0"/>
    <n v="0"/>
    <n v="1"/>
    <n v="0"/>
    <n v="0"/>
    <x v="0"/>
    <x v="0"/>
    <m/>
    <m/>
    <m/>
    <m/>
    <m/>
    <m/>
    <n v="10.4614884"/>
    <m/>
    <m/>
    <m/>
    <m/>
    <m/>
    <m/>
    <m/>
    <m/>
    <m/>
    <m/>
    <m/>
    <s v="711082,59"/>
    <s v="6190895,86"/>
    <n v="10.4614884"/>
    <n v="0"/>
    <n v="0"/>
  </r>
  <r>
    <n v="110"/>
    <x v="47"/>
    <s v=""/>
    <x v="100"/>
    <n v="2019"/>
    <n v="35478116"/>
    <x v="21"/>
    <x v="47"/>
    <x v="47"/>
    <n v="7000"/>
    <s v="Fredericia"/>
    <n v="607"/>
    <n v="81"/>
    <x v="20"/>
    <n v="1"/>
    <s v="FJ"/>
    <s v="Fjernvarmeværk"/>
    <n v="353000"/>
    <n v="350030"/>
    <x v="13"/>
    <x v="0"/>
    <s v="fvv"/>
    <d v="2007-11-12T00:00:00"/>
    <m/>
    <n v="10"/>
    <n v="0"/>
    <n v="10"/>
    <x v="4542"/>
    <n v="3.99525066E-2"/>
    <n v="3.99525066E-2"/>
    <n v="0"/>
    <n v="0"/>
    <n v="1"/>
    <n v="0"/>
    <n v="0"/>
    <x v="0"/>
    <x v="0"/>
    <m/>
    <m/>
    <m/>
    <n v="4.9751690000000001E-2"/>
    <m/>
    <m/>
    <m/>
    <m/>
    <m/>
    <m/>
    <m/>
    <m/>
    <m/>
    <m/>
    <m/>
    <m/>
    <m/>
    <m/>
    <s v="547937,91"/>
    <s v="6158171,81"/>
    <n v="4.9751690000000001E-2"/>
    <n v="0"/>
    <n v="0"/>
  </r>
  <r>
    <n v="110"/>
    <x v="47"/>
    <s v=""/>
    <x v="101"/>
    <n v="2019"/>
    <n v="35478116"/>
    <x v="21"/>
    <x v="47"/>
    <x v="47"/>
    <n v="7000"/>
    <s v="Fredericia"/>
    <n v="607"/>
    <n v="81"/>
    <x v="20"/>
    <n v="1"/>
    <s v="FJ"/>
    <s v="Fjernvarmeværk"/>
    <n v="353000"/>
    <n v="350030"/>
    <x v="16"/>
    <x v="0"/>
    <s v="fvv"/>
    <d v="2007-11-12T00:00:00"/>
    <m/>
    <n v="10"/>
    <n v="0"/>
    <n v="10"/>
    <x v="4543"/>
    <n v="3.1604221639999999E-2"/>
    <n v="3.1604221639999999E-2"/>
    <n v="0"/>
    <n v="0"/>
    <n v="1"/>
    <n v="0"/>
    <n v="0"/>
    <x v="0"/>
    <x v="0"/>
    <m/>
    <m/>
    <m/>
    <n v="3.9349389999999998E-2"/>
    <m/>
    <m/>
    <m/>
    <m/>
    <m/>
    <m/>
    <m/>
    <m/>
    <m/>
    <m/>
    <m/>
    <m/>
    <m/>
    <m/>
    <s v="547937,91"/>
    <s v="6158171,81"/>
    <n v="3.9349389999999998E-2"/>
    <n v="0"/>
    <n v="0"/>
  </r>
  <r>
    <n v="110"/>
    <x v="47"/>
    <s v=""/>
    <x v="102"/>
    <n v="2019"/>
    <n v="35478116"/>
    <x v="21"/>
    <x v="47"/>
    <x v="47"/>
    <n v="7000"/>
    <s v="Fredericia"/>
    <n v="607"/>
    <n v="81"/>
    <x v="20"/>
    <n v="1"/>
    <s v="FJ"/>
    <s v="Fjernvarmeværk"/>
    <n v="353000"/>
    <n v="350030"/>
    <x v="76"/>
    <x v="0"/>
    <s v="fvv"/>
    <d v="2007-11-12T00:00:00"/>
    <m/>
    <n v="10"/>
    <n v="0"/>
    <n v="10"/>
    <x v="4544"/>
    <n v="4.1443271769999998E-2"/>
    <n v="4.1443271769999998E-2"/>
    <n v="0"/>
    <n v="0"/>
    <n v="1"/>
    <n v="0"/>
    <n v="0"/>
    <x v="0"/>
    <x v="0"/>
    <m/>
    <m/>
    <m/>
    <n v="5.1581059999999998E-2"/>
    <m/>
    <m/>
    <m/>
    <m/>
    <m/>
    <m/>
    <m/>
    <m/>
    <m/>
    <m/>
    <m/>
    <m/>
    <m/>
    <m/>
    <s v="547937,91"/>
    <s v="6158171,81"/>
    <n v="5.1581059999999998E-2"/>
    <n v="0"/>
    <n v="0"/>
  </r>
  <r>
    <n v="110"/>
    <x v="48"/>
    <s v=""/>
    <x v="103"/>
    <n v="2019"/>
    <n v="35478116"/>
    <x v="21"/>
    <x v="48"/>
    <x v="48"/>
    <n v="7000"/>
    <s v="Fredericia"/>
    <n v="607"/>
    <n v="81"/>
    <x v="20"/>
    <n v="1"/>
    <s v="FJ"/>
    <s v="Fjernvarmeværk"/>
    <n v="353000"/>
    <n v="350030"/>
    <x v="13"/>
    <x v="0"/>
    <s v="fvv"/>
    <d v="2000-10-01T00:00:00"/>
    <m/>
    <n v="6"/>
    <n v="0"/>
    <n v="6"/>
    <x v="4545"/>
    <n v="3.3849999999999998E-2"/>
    <n v="3.3849999999999998E-2"/>
    <n v="0"/>
    <n v="0"/>
    <n v="1"/>
    <n v="0"/>
    <n v="0"/>
    <x v="0"/>
    <x v="0"/>
    <m/>
    <m/>
    <m/>
    <n v="4.2176663400000002E-2"/>
    <m/>
    <m/>
    <m/>
    <m/>
    <m/>
    <m/>
    <m/>
    <m/>
    <m/>
    <m/>
    <m/>
    <m/>
    <m/>
    <m/>
    <s v="545327,51"/>
    <s v="6158192,24"/>
    <n v="4.2176663400000002E-2"/>
    <n v="0"/>
    <n v="0"/>
  </r>
  <r>
    <n v="110"/>
    <x v="48"/>
    <s v=""/>
    <x v="104"/>
    <n v="2019"/>
    <n v="35478116"/>
    <x v="21"/>
    <x v="48"/>
    <x v="48"/>
    <n v="7000"/>
    <s v="Fredericia"/>
    <n v="607"/>
    <n v="81"/>
    <x v="20"/>
    <n v="1"/>
    <s v="FJ"/>
    <s v="Fjernvarmeværk"/>
    <n v="353000"/>
    <n v="350030"/>
    <x v="16"/>
    <x v="0"/>
    <s v="fvv"/>
    <d v="1982-01-01T00:00:00"/>
    <m/>
    <n v="7.4"/>
    <n v="0"/>
    <n v="7.4"/>
    <x v="4546"/>
    <n v="2.1319999999999999E-2"/>
    <n v="2.1319999999999999E-2"/>
    <n v="0"/>
    <n v="0"/>
    <n v="1"/>
    <n v="0"/>
    <n v="0"/>
    <x v="0"/>
    <x v="0"/>
    <m/>
    <m/>
    <m/>
    <n v="2.71804925E-2"/>
    <m/>
    <m/>
    <m/>
    <m/>
    <m/>
    <m/>
    <m/>
    <m/>
    <m/>
    <m/>
    <m/>
    <m/>
    <m/>
    <m/>
    <s v="545327,51"/>
    <s v="6158192,24"/>
    <n v="2.71804925E-2"/>
    <n v="0"/>
    <n v="0"/>
  </r>
  <r>
    <n v="110"/>
    <x v="48"/>
    <s v=""/>
    <x v="105"/>
    <n v="2019"/>
    <n v="35478116"/>
    <x v="21"/>
    <x v="48"/>
    <x v="48"/>
    <n v="7000"/>
    <s v="Fredericia"/>
    <n v="607"/>
    <n v="81"/>
    <x v="20"/>
    <n v="1"/>
    <s v="FJ"/>
    <s v="Fjernvarmeværk"/>
    <n v="353000"/>
    <n v="350030"/>
    <x v="76"/>
    <x v="0"/>
    <s v="fvv"/>
    <d v="2000-10-01T00:00:00"/>
    <m/>
    <n v="7.5"/>
    <n v="0"/>
    <n v="7.5"/>
    <x v="4547"/>
    <n v="1.43E-2"/>
    <n v="1.43E-2"/>
    <n v="0"/>
    <n v="0"/>
    <n v="1"/>
    <n v="0"/>
    <n v="0"/>
    <x v="0"/>
    <x v="0"/>
    <m/>
    <m/>
    <m/>
    <n v="1.8229492700000002E-2"/>
    <m/>
    <m/>
    <m/>
    <m/>
    <m/>
    <m/>
    <m/>
    <m/>
    <m/>
    <m/>
    <m/>
    <m/>
    <m/>
    <m/>
    <s v="545327,51"/>
    <s v="6158192,24"/>
    <n v="1.8229492700000002E-2"/>
    <n v="0"/>
    <n v="0"/>
  </r>
  <r>
    <n v="110"/>
    <x v="48"/>
    <s v=""/>
    <x v="106"/>
    <n v="2019"/>
    <n v="35478116"/>
    <x v="21"/>
    <x v="48"/>
    <x v="48"/>
    <n v="7000"/>
    <s v="Fredericia"/>
    <n v="607"/>
    <n v="81"/>
    <x v="20"/>
    <n v="1"/>
    <s v="FJ"/>
    <s v="Fjernvarmeværk"/>
    <n v="353000"/>
    <n v="350030"/>
    <x v="4"/>
    <x v="0"/>
    <s v="fvv"/>
    <d v="1979-01-01T00:00:00"/>
    <m/>
    <n v="9.3000000000000007"/>
    <n v="0"/>
    <n v="9.3000000000000007"/>
    <x v="4548"/>
    <n v="3.5200000000000002E-2"/>
    <n v="3.5200000000000002E-2"/>
    <n v="0"/>
    <n v="0"/>
    <n v="1"/>
    <n v="0"/>
    <n v="0"/>
    <x v="0"/>
    <x v="0"/>
    <m/>
    <m/>
    <m/>
    <n v="4.4980980000000004E-2"/>
    <m/>
    <m/>
    <m/>
    <m/>
    <m/>
    <m/>
    <m/>
    <m/>
    <m/>
    <m/>
    <m/>
    <m/>
    <m/>
    <m/>
    <s v="545327,51"/>
    <s v="6158192,24"/>
    <n v="4.4980980000000004E-2"/>
    <n v="0"/>
    <n v="0"/>
  </r>
  <r>
    <n v="110"/>
    <x v="49"/>
    <s v=""/>
    <x v="107"/>
    <n v="2019"/>
    <n v="35478116"/>
    <x v="21"/>
    <x v="49"/>
    <x v="49"/>
    <n v="7000"/>
    <s v="Fredericia"/>
    <n v="607"/>
    <n v="81"/>
    <x v="20"/>
    <m/>
    <s v="FJ"/>
    <s v="Fjernvarmeværk"/>
    <n v="353000"/>
    <n v="350030"/>
    <x v="13"/>
    <x v="0"/>
    <s v="fvv"/>
    <d v="1980-01-01T00:00:00"/>
    <m/>
    <n v="9"/>
    <n v="0"/>
    <n v="9"/>
    <x v="4549"/>
    <n v="3.44E-2"/>
    <n v="3.44E-2"/>
    <n v="0"/>
    <n v="0"/>
    <n v="1"/>
    <n v="0"/>
    <n v="0"/>
    <x v="0"/>
    <x v="0"/>
    <m/>
    <m/>
    <m/>
    <n v="6.0261599999999999E-2"/>
    <m/>
    <m/>
    <m/>
    <m/>
    <m/>
    <m/>
    <m/>
    <m/>
    <m/>
    <m/>
    <m/>
    <m/>
    <m/>
    <m/>
    <s v="547270,22"/>
    <s v="6159271,94"/>
    <n v="6.0261599999999999E-2"/>
    <n v="0"/>
    <n v="0"/>
  </r>
  <r>
    <n v="110"/>
    <x v="49"/>
    <s v=""/>
    <x v="108"/>
    <n v="2019"/>
    <n v="35478116"/>
    <x v="21"/>
    <x v="49"/>
    <x v="49"/>
    <n v="7000"/>
    <s v="Fredericia"/>
    <n v="607"/>
    <n v="81"/>
    <x v="20"/>
    <m/>
    <s v="FJ"/>
    <s v="Fjernvarmeværk"/>
    <n v="353000"/>
    <n v="350030"/>
    <x v="16"/>
    <x v="0"/>
    <s v="fvv"/>
    <d v="1980-01-01T00:00:00"/>
    <m/>
    <n v="9"/>
    <n v="0"/>
    <n v="9"/>
    <x v="4550"/>
    <n v="3.9919999999999997E-2"/>
    <n v="3.9919999999999997E-2"/>
    <n v="0"/>
    <n v="0"/>
    <n v="1"/>
    <n v="0"/>
    <n v="0"/>
    <x v="0"/>
    <x v="0"/>
    <m/>
    <m/>
    <m/>
    <n v="6.9587800000000005E-2"/>
    <m/>
    <m/>
    <m/>
    <m/>
    <m/>
    <m/>
    <m/>
    <m/>
    <m/>
    <m/>
    <m/>
    <m/>
    <m/>
    <m/>
    <s v="547270,22"/>
    <s v="6159271,94"/>
    <n v="6.9587800000000005E-2"/>
    <n v="0"/>
    <n v="0"/>
  </r>
  <r>
    <n v="110"/>
    <x v="50"/>
    <s v=""/>
    <x v="109"/>
    <n v="2019"/>
    <n v="35478116"/>
    <x v="21"/>
    <x v="50"/>
    <x v="50"/>
    <n v="7000"/>
    <s v="Fredericia"/>
    <n v="607"/>
    <n v="81"/>
    <x v="20"/>
    <m/>
    <s v="FJ"/>
    <s v="Fjernvarmeværk"/>
    <n v="353000"/>
    <n v="350030"/>
    <x v="13"/>
    <x v="0"/>
    <s v="fvv"/>
    <d v="1978-01-01T00:00:00"/>
    <m/>
    <n v="4.6500000000000004"/>
    <n v="0"/>
    <n v="4.6500000000000004"/>
    <x v="4551"/>
    <n v="6.7999999999999996E-3"/>
    <n v="6.7999999999999996E-3"/>
    <n v="0"/>
    <n v="0"/>
    <n v="1"/>
    <n v="0"/>
    <n v="0"/>
    <x v="0"/>
    <x v="0"/>
    <m/>
    <m/>
    <m/>
    <n v="1.438387E-2"/>
    <m/>
    <m/>
    <m/>
    <m/>
    <m/>
    <m/>
    <m/>
    <m/>
    <m/>
    <m/>
    <m/>
    <m/>
    <m/>
    <m/>
    <s v="548425,62"/>
    <s v="6160707,68"/>
    <n v="1.438387E-2"/>
    <n v="0"/>
    <n v="0"/>
  </r>
  <r>
    <n v="110"/>
    <x v="50"/>
    <s v=""/>
    <x v="110"/>
    <n v="2019"/>
    <n v="35478116"/>
    <x v="21"/>
    <x v="50"/>
    <x v="50"/>
    <n v="7000"/>
    <s v="Fredericia"/>
    <n v="607"/>
    <n v="81"/>
    <x v="20"/>
    <m/>
    <s v="FJ"/>
    <s v="Fjernvarmeværk"/>
    <n v="353000"/>
    <n v="350030"/>
    <x v="16"/>
    <x v="0"/>
    <s v="fvv"/>
    <d v="1984-01-01T00:00:00"/>
    <m/>
    <n v="2.33"/>
    <n v="0"/>
    <n v="2.33"/>
    <x v="4552"/>
    <n v="6.13E-3"/>
    <n v="6.13E-3"/>
    <n v="0"/>
    <n v="0"/>
    <n v="1"/>
    <n v="0"/>
    <n v="0"/>
    <x v="0"/>
    <x v="0"/>
    <m/>
    <m/>
    <m/>
    <n v="9.9718599999999991E-3"/>
    <m/>
    <m/>
    <m/>
    <m/>
    <m/>
    <m/>
    <m/>
    <m/>
    <m/>
    <m/>
    <m/>
    <m/>
    <m/>
    <m/>
    <s v="548425,62"/>
    <s v="6160707,68"/>
    <n v="9.9718599999999991E-3"/>
    <n v="0"/>
    <n v="0"/>
  </r>
  <r>
    <n v="111"/>
    <x v="51"/>
    <s v=""/>
    <x v="111"/>
    <n v="2019"/>
    <n v="26262119"/>
    <x v="22"/>
    <x v="51"/>
    <x v="51"/>
    <n v="5260"/>
    <s v="Odense S"/>
    <n v="461"/>
    <n v="79"/>
    <x v="21"/>
    <m/>
    <s v="DC"/>
    <s v="Decentralt værk"/>
    <n v="351100"/>
    <n v="350010"/>
    <x v="2"/>
    <x v="0"/>
    <s v="fvv"/>
    <d v="1988-02-01T00:00:00"/>
    <m/>
    <n v="1.8"/>
    <n v="0"/>
    <n v="1.4"/>
    <x v="21"/>
    <n v="0"/>
    <n v="0"/>
    <n v="0"/>
    <n v="0"/>
    <n v="1"/>
    <n v="0"/>
    <n v="0"/>
    <x v="0"/>
    <x v="0"/>
    <m/>
    <m/>
    <m/>
    <m/>
    <m/>
    <m/>
    <m/>
    <m/>
    <n v="0"/>
    <m/>
    <m/>
    <m/>
    <m/>
    <m/>
    <m/>
    <m/>
    <m/>
    <m/>
    <s v="585167,11"/>
    <s v="6131956,71"/>
    <n v="0"/>
    <n v="0"/>
    <n v="0"/>
  </r>
  <r>
    <n v="111"/>
    <x v="51"/>
    <s v=""/>
    <x v="112"/>
    <n v="2019"/>
    <n v="26262119"/>
    <x v="22"/>
    <x v="51"/>
    <x v="51"/>
    <n v="5260"/>
    <s v="Odense S"/>
    <n v="461"/>
    <n v="79"/>
    <x v="21"/>
    <m/>
    <s v="DC"/>
    <s v="Decentralt værk"/>
    <n v="351100"/>
    <n v="350010"/>
    <x v="77"/>
    <x v="1"/>
    <s v="kvt"/>
    <d v="2012-01-01T00:00:00"/>
    <m/>
    <n v="2.2400000000000002"/>
    <n v="0.81"/>
    <n v="1.1000000000000001"/>
    <x v="4553"/>
    <n v="3.1644000000000001"/>
    <n v="3.0059999999999998"/>
    <n v="2.6189460000000002"/>
    <n v="2.6189460000000002"/>
    <n v="0.22353772252048601"/>
    <n v="0.77646227747951402"/>
    <n v="0"/>
    <x v="0"/>
    <x v="0"/>
    <m/>
    <m/>
    <m/>
    <m/>
    <m/>
    <m/>
    <m/>
    <m/>
    <n v="7.0780000000000003"/>
    <m/>
    <m/>
    <m/>
    <m/>
    <m/>
    <m/>
    <m/>
    <m/>
    <m/>
    <s v="585167,11"/>
    <s v="6131956,71"/>
    <n v="0"/>
    <n v="7.0780000000000003"/>
    <n v="0"/>
  </r>
  <r>
    <n v="111"/>
    <x v="51"/>
    <s v=""/>
    <x v="113"/>
    <n v="2019"/>
    <n v="26262119"/>
    <x v="22"/>
    <x v="51"/>
    <x v="51"/>
    <n v="5260"/>
    <s v="Odense S"/>
    <n v="461"/>
    <n v="79"/>
    <x v="21"/>
    <m/>
    <s v="DC"/>
    <s v="Decentralt værk"/>
    <n v="351100"/>
    <n v="350010"/>
    <x v="78"/>
    <x v="1"/>
    <s v="kvt"/>
    <d v="2007-06-15T00:00:00"/>
    <m/>
    <n v="3.56"/>
    <n v="1.47"/>
    <n v="1.75"/>
    <x v="4554"/>
    <n v="47.545200000000001"/>
    <n v="46.256399999999999"/>
    <n v="43.170800399999997"/>
    <n v="43.170800399999997"/>
    <n v="0.23127797019107291"/>
    <n v="0.76872202980892712"/>
    <n v="0"/>
    <x v="0"/>
    <x v="0"/>
    <m/>
    <m/>
    <m/>
    <m/>
    <m/>
    <m/>
    <m/>
    <m/>
    <n v="102.788"/>
    <m/>
    <m/>
    <m/>
    <m/>
    <m/>
    <m/>
    <m/>
    <m/>
    <m/>
    <s v="585167,11"/>
    <s v="6131956,71"/>
    <n v="0"/>
    <n v="102.788"/>
    <n v="0"/>
  </r>
  <r>
    <n v="111"/>
    <x v="51"/>
    <s v=""/>
    <x v="114"/>
    <n v="2019"/>
    <n v="26262119"/>
    <x v="22"/>
    <x v="51"/>
    <x v="51"/>
    <n v="5260"/>
    <s v="Odense S"/>
    <n v="461"/>
    <n v="79"/>
    <x v="21"/>
    <m/>
    <s v="DC"/>
    <s v="Decentralt værk"/>
    <n v="351100"/>
    <n v="350010"/>
    <x v="79"/>
    <x v="1"/>
    <s v="kvt"/>
    <d v="2015-03-01T00:00:00"/>
    <m/>
    <n v="7.1660000000000004"/>
    <n v="3.0470000000000002"/>
    <n v="3.7629999999999999"/>
    <x v="4555"/>
    <n v="91.108800000000002"/>
    <n v="86.5548"/>
    <n v="82.138838399999997"/>
    <n v="82.138838399999997"/>
    <n v="0.23847849189356146"/>
    <n v="0.76152150810643859"/>
    <n v="0"/>
    <x v="0"/>
    <x v="0"/>
    <m/>
    <m/>
    <m/>
    <m/>
    <m/>
    <m/>
    <m/>
    <m/>
    <n v="191.02099999999999"/>
    <m/>
    <m/>
    <m/>
    <m/>
    <m/>
    <m/>
    <m/>
    <m/>
    <m/>
    <s v="585167,11"/>
    <s v="6131956,71"/>
    <n v="0"/>
    <n v="191.02099999999999"/>
    <n v="0"/>
  </r>
  <r>
    <n v="112"/>
    <x v="52"/>
    <s v=""/>
    <x v="115"/>
    <n v="2019"/>
    <n v="53464718"/>
    <x v="23"/>
    <x v="52"/>
    <x v="52"/>
    <n v="9640"/>
    <s v="Farsø"/>
    <n v="820"/>
    <n v="286"/>
    <x v="22"/>
    <m/>
    <s v="FJ"/>
    <s v="Fjernvarmeværk"/>
    <n v="353000"/>
    <n v="350030"/>
    <x v="2"/>
    <x v="0"/>
    <s v="fvv"/>
    <d v="1988-01-01T00:00:00"/>
    <m/>
    <n v="5"/>
    <n v="0"/>
    <n v="5"/>
    <x v="4556"/>
    <n v="2.1600000000000001E-2"/>
    <n v="2.1600000000000001E-2"/>
    <n v="0"/>
    <n v="0"/>
    <n v="1"/>
    <n v="0"/>
    <n v="0"/>
    <x v="0"/>
    <x v="0"/>
    <m/>
    <m/>
    <m/>
    <m/>
    <m/>
    <m/>
    <n v="1.9404000000000001E-2"/>
    <m/>
    <m/>
    <m/>
    <m/>
    <m/>
    <m/>
    <m/>
    <m/>
    <m/>
    <m/>
    <m/>
    <s v="520549,81"/>
    <s v="6291618,14"/>
    <n v="1.9404000000000001E-2"/>
    <n v="0"/>
    <n v="0"/>
  </r>
  <r>
    <n v="112"/>
    <x v="52"/>
    <s v=""/>
    <x v="116"/>
    <n v="2019"/>
    <n v="53464718"/>
    <x v="23"/>
    <x v="52"/>
    <x v="52"/>
    <n v="9640"/>
    <s v="Farsø"/>
    <n v="820"/>
    <n v="286"/>
    <x v="22"/>
    <m/>
    <s v="FJ"/>
    <s v="Fjernvarmeværk"/>
    <n v="353000"/>
    <n v="350030"/>
    <x v="80"/>
    <x v="0"/>
    <s v="fvv"/>
    <d v="1985-08-01T00:00:00"/>
    <m/>
    <n v="5"/>
    <n v="0"/>
    <n v="6"/>
    <x v="4557"/>
    <n v="46.724400000000003"/>
    <n v="46.724400000000003"/>
    <n v="0"/>
    <n v="0"/>
    <n v="1"/>
    <n v="0"/>
    <n v="0"/>
    <x v="0"/>
    <x v="0"/>
    <m/>
    <m/>
    <m/>
    <m/>
    <m/>
    <m/>
    <m/>
    <m/>
    <m/>
    <m/>
    <n v="41.965000000000003"/>
    <m/>
    <m/>
    <m/>
    <m/>
    <m/>
    <m/>
    <m/>
    <s v="520549,81"/>
    <s v="6291618,14"/>
    <n v="0"/>
    <n v="41.965000000000003"/>
    <n v="0"/>
  </r>
  <r>
    <n v="112"/>
    <x v="52"/>
    <s v=""/>
    <x v="117"/>
    <n v="2019"/>
    <n v="53464718"/>
    <x v="23"/>
    <x v="52"/>
    <x v="52"/>
    <n v="9640"/>
    <s v="Farsø"/>
    <n v="820"/>
    <n v="286"/>
    <x v="22"/>
    <m/>
    <s v="FJ"/>
    <s v="Fjernvarmeværk"/>
    <n v="353000"/>
    <n v="350030"/>
    <x v="81"/>
    <x v="0"/>
    <s v="fvv"/>
    <d v="2004-12-20T00:00:00"/>
    <m/>
    <n v="5"/>
    <n v="0"/>
    <n v="6"/>
    <x v="4558"/>
    <n v="64.188000000000002"/>
    <n v="64.188000000000002"/>
    <n v="0"/>
    <n v="0"/>
    <n v="1"/>
    <n v="0"/>
    <n v="0"/>
    <x v="0"/>
    <x v="0"/>
    <m/>
    <m/>
    <m/>
    <m/>
    <m/>
    <m/>
    <m/>
    <m/>
    <m/>
    <m/>
    <n v="60.335999999999999"/>
    <m/>
    <m/>
    <m/>
    <m/>
    <m/>
    <m/>
    <m/>
    <s v="520549,81"/>
    <s v="6291618,14"/>
    <n v="0"/>
    <n v="60.335999999999999"/>
    <n v="0"/>
  </r>
  <r>
    <n v="112"/>
    <x v="53"/>
    <s v=""/>
    <x v="118"/>
    <n v="2019"/>
    <n v="53464718"/>
    <x v="23"/>
    <x v="53"/>
    <x v="53"/>
    <n v="9640"/>
    <s v="Farsø"/>
    <n v="820"/>
    <n v="286"/>
    <x v="22"/>
    <m/>
    <s v="FJ"/>
    <s v="Fjernvarmeværk"/>
    <n v="353000"/>
    <n v="350030"/>
    <x v="82"/>
    <x v="0"/>
    <s v="fvv"/>
    <d v="2014-01-01T00:00:00"/>
    <m/>
    <n v="4"/>
    <n v="0"/>
    <n v="4"/>
    <x v="4559"/>
    <n v="18.669599999999999"/>
    <n v="18.669599999999999"/>
    <n v="0"/>
    <n v="0"/>
    <n v="1"/>
    <n v="0"/>
    <n v="0"/>
    <x v="0"/>
    <x v="0"/>
    <m/>
    <m/>
    <m/>
    <m/>
    <m/>
    <m/>
    <m/>
    <m/>
    <m/>
    <m/>
    <n v="20.751999999999999"/>
    <m/>
    <m/>
    <m/>
    <m/>
    <m/>
    <m/>
    <m/>
    <s v="520201,69"/>
    <s v="6292562,91"/>
    <n v="0"/>
    <n v="20.751999999999999"/>
    <n v="0"/>
  </r>
  <r>
    <n v="112"/>
    <x v="53"/>
    <s v=""/>
    <x v="119"/>
    <n v="2019"/>
    <n v="53464718"/>
    <x v="23"/>
    <x v="53"/>
    <x v="53"/>
    <n v="9640"/>
    <s v="Farsø"/>
    <n v="820"/>
    <n v="286"/>
    <x v="22"/>
    <m/>
    <s v="FJ"/>
    <s v="Fjernvarmeværk"/>
    <n v="353000"/>
    <n v="350030"/>
    <x v="83"/>
    <x v="3"/>
    <s v="fvv"/>
    <d v="2016-12-01T00:00:00"/>
    <m/>
    <n v="12"/>
    <n v="0"/>
    <n v="12"/>
    <x v="4560"/>
    <n v="24.5124"/>
    <n v="24.5124"/>
    <n v="0"/>
    <n v="0"/>
    <n v="1"/>
    <n v="0"/>
    <n v="0"/>
    <x v="0"/>
    <x v="0"/>
    <m/>
    <m/>
    <m/>
    <m/>
    <m/>
    <m/>
    <m/>
    <m/>
    <m/>
    <m/>
    <m/>
    <m/>
    <m/>
    <m/>
    <m/>
    <n v="24.512400000000003"/>
    <m/>
    <m/>
    <s v="520201,69"/>
    <s v="6292562,91"/>
    <n v="0"/>
    <n v="24.512400000000003"/>
    <n v="0"/>
  </r>
  <r>
    <n v="113"/>
    <x v="54"/>
    <s v=""/>
    <x v="120"/>
    <n v="2019"/>
    <n v="70831112"/>
    <x v="24"/>
    <x v="54"/>
    <x v="54"/>
    <n v="4640"/>
    <s v="Faxe"/>
    <n v="320"/>
    <n v="42"/>
    <x v="23"/>
    <m/>
    <s v="FJ"/>
    <s v="Fjernvarmeværk"/>
    <n v="353000"/>
    <n v="350030"/>
    <x v="84"/>
    <x v="0"/>
    <s v="fvv"/>
    <d v="1979-01-01T00:00:00"/>
    <m/>
    <n v="3.67"/>
    <n v="0"/>
    <n v="3.67"/>
    <x v="4561"/>
    <n v="6.3432000000000004"/>
    <n v="5.7923999999999998"/>
    <n v="0"/>
    <n v="0"/>
    <n v="1"/>
    <n v="0"/>
    <n v="0"/>
    <x v="0"/>
    <x v="0"/>
    <m/>
    <m/>
    <m/>
    <m/>
    <m/>
    <m/>
    <n v="6.6961224000000001"/>
    <m/>
    <m/>
    <m/>
    <m/>
    <m/>
    <m/>
    <m/>
    <m/>
    <m/>
    <m/>
    <m/>
    <s v="698003,61"/>
    <s v="6127611,29"/>
    <n v="6.6961224000000001"/>
    <n v="0"/>
    <n v="0"/>
  </r>
  <r>
    <n v="113"/>
    <x v="54"/>
    <s v=""/>
    <x v="121"/>
    <n v="2019"/>
    <n v="70831112"/>
    <x v="24"/>
    <x v="54"/>
    <x v="54"/>
    <n v="4640"/>
    <s v="Faxe"/>
    <n v="320"/>
    <n v="42"/>
    <x v="23"/>
    <m/>
    <s v="FJ"/>
    <s v="Fjernvarmeværk"/>
    <n v="353000"/>
    <n v="350030"/>
    <x v="16"/>
    <x v="0"/>
    <s v="fvv"/>
    <d v="1979-01-01T00:00:00"/>
    <m/>
    <n v="3.67"/>
    <n v="0"/>
    <n v="3.67"/>
    <x v="4562"/>
    <n v="1.7999999999999999E-2"/>
    <n v="1.7999999999999999E-2"/>
    <n v="0"/>
    <n v="0"/>
    <n v="1"/>
    <n v="0"/>
    <n v="0"/>
    <x v="0"/>
    <x v="0"/>
    <m/>
    <m/>
    <m/>
    <m/>
    <m/>
    <m/>
    <n v="1.9008000000000001E-2"/>
    <m/>
    <m/>
    <m/>
    <m/>
    <m/>
    <m/>
    <m/>
    <m/>
    <m/>
    <m/>
    <m/>
    <s v="698003,61"/>
    <s v="6127611,29"/>
    <n v="1.9008000000000001E-2"/>
    <n v="0"/>
    <n v="0"/>
  </r>
  <r>
    <n v="113"/>
    <x v="54"/>
    <s v=""/>
    <x v="122"/>
    <n v="2019"/>
    <n v="70831112"/>
    <x v="24"/>
    <x v="54"/>
    <x v="54"/>
    <n v="4640"/>
    <s v="Faxe"/>
    <n v="320"/>
    <n v="42"/>
    <x v="23"/>
    <m/>
    <s v="FJ"/>
    <s v="Fjernvarmeværk"/>
    <n v="353000"/>
    <n v="350030"/>
    <x v="85"/>
    <x v="0"/>
    <s v="fvv"/>
    <d v="1992-01-01T00:00:00"/>
    <m/>
    <n v="2"/>
    <n v="0"/>
    <n v="2"/>
    <x v="4563"/>
    <n v="1.3068"/>
    <n v="1.3068"/>
    <n v="0"/>
    <n v="0"/>
    <n v="1"/>
    <n v="0"/>
    <n v="0"/>
    <x v="0"/>
    <x v="0"/>
    <m/>
    <m/>
    <m/>
    <m/>
    <m/>
    <m/>
    <n v="1.3792679999999999"/>
    <m/>
    <m/>
    <m/>
    <m/>
    <m/>
    <m/>
    <m/>
    <m/>
    <m/>
    <m/>
    <m/>
    <s v="698003,61"/>
    <s v="6127611,29"/>
    <n v="1.3792679999999999"/>
    <n v="0"/>
    <n v="0"/>
  </r>
  <r>
    <n v="113"/>
    <x v="55"/>
    <s v=""/>
    <x v="123"/>
    <n v="2019"/>
    <n v="70831112"/>
    <x v="24"/>
    <x v="55"/>
    <x v="55"/>
    <n v="4640"/>
    <s v="Fakse"/>
    <n v="320"/>
    <n v="42"/>
    <x v="23"/>
    <m/>
    <s v="FJ"/>
    <s v="Fjernvarmeværk"/>
    <n v="353000"/>
    <n v="350030"/>
    <x v="3"/>
    <x v="0"/>
    <s v="fvv"/>
    <d v="2006-10-01T00:00:00"/>
    <m/>
    <n v="5"/>
    <n v="0"/>
    <n v="5"/>
    <x v="4564"/>
    <n v="75.740399999999994"/>
    <n v="75.106800000000007"/>
    <n v="0"/>
    <n v="0"/>
    <n v="1"/>
    <n v="0"/>
    <n v="0"/>
    <x v="0"/>
    <x v="0"/>
    <m/>
    <m/>
    <m/>
    <m/>
    <m/>
    <m/>
    <m/>
    <m/>
    <m/>
    <m/>
    <n v="81.9756"/>
    <m/>
    <m/>
    <m/>
    <m/>
    <m/>
    <m/>
    <m/>
    <s v="699004"/>
    <s v="6126725"/>
    <n v="0"/>
    <n v="81.9756"/>
    <n v="0"/>
  </r>
  <r>
    <n v="114"/>
    <x v="56"/>
    <s v=""/>
    <x v="124"/>
    <n v="2019"/>
    <n v="20882182"/>
    <x v="25"/>
    <x v="56"/>
    <x v="56"/>
    <n v="4640"/>
    <s v="Faxe"/>
    <n v="320"/>
    <n v="42"/>
    <x v="23"/>
    <n v="11"/>
    <s v="ER"/>
    <s v="Erhvervsværk"/>
    <n v="235200"/>
    <n v="230020"/>
    <x v="86"/>
    <x v="6"/>
    <s v="pvp"/>
    <d v="2012-01-01T00:00:00"/>
    <m/>
    <n v="1.9"/>
    <n v="0"/>
    <n v="1.9"/>
    <x v="4565"/>
    <n v="9.0327599999999997"/>
    <n v="9.0327599999999997"/>
    <n v="0"/>
    <n v="0"/>
    <n v="1"/>
    <n v="0"/>
    <n v="0"/>
    <x v="0"/>
    <x v="0"/>
    <m/>
    <m/>
    <m/>
    <m/>
    <m/>
    <m/>
    <m/>
    <m/>
    <m/>
    <m/>
    <m/>
    <m/>
    <m/>
    <m/>
    <n v="9.0327599999999997"/>
    <m/>
    <m/>
    <m/>
    <s v="699225,4"/>
    <s v="6126487,41"/>
    <n v="0"/>
    <n v="9.0327599999999997"/>
    <n v="0"/>
  </r>
  <r>
    <n v="115"/>
    <x v="57"/>
    <s v=""/>
    <x v="125"/>
    <n v="2019"/>
    <n v="40402314"/>
    <x v="26"/>
    <x v="57"/>
    <x v="57"/>
    <n v="4684"/>
    <s v="Holmegaard"/>
    <n v="370"/>
    <n v="44"/>
    <x v="24"/>
    <m/>
    <s v="DC"/>
    <s v="Decentralt værk"/>
    <n v="353000"/>
    <n v="350030"/>
    <x v="75"/>
    <x v="1"/>
    <s v="kvt"/>
    <d v="1998-02-25T00:00:00"/>
    <m/>
    <n v="7.4"/>
    <n v="3.1"/>
    <n v="4.0999999999999996"/>
    <x v="4566"/>
    <n v="9.3600000000000003E-2"/>
    <n v="9.3600000000000003E-2"/>
    <n v="7.1999999999999995E-2"/>
    <n v="7.1999999999999995E-2"/>
    <n v="0.24357340927827326"/>
    <n v="0.75642659072172669"/>
    <n v="0"/>
    <x v="0"/>
    <x v="0"/>
    <m/>
    <m/>
    <m/>
    <m/>
    <m/>
    <m/>
    <n v="0.19213919999999998"/>
    <m/>
    <m/>
    <m/>
    <m/>
    <m/>
    <m/>
    <m/>
    <m/>
    <m/>
    <m/>
    <m/>
    <s v="678675,36"/>
    <s v="6130043,98"/>
    <n v="0.19213919999999998"/>
    <n v="0"/>
    <n v="0"/>
  </r>
  <r>
    <n v="115"/>
    <x v="57"/>
    <s v=""/>
    <x v="126"/>
    <n v="2019"/>
    <n v="40402314"/>
    <x v="26"/>
    <x v="57"/>
    <x v="57"/>
    <n v="4684"/>
    <s v="Holmegaard"/>
    <n v="370"/>
    <n v="44"/>
    <x v="24"/>
    <m/>
    <s v="DC"/>
    <s v="Decentralt værk"/>
    <n v="353000"/>
    <n v="350030"/>
    <x v="56"/>
    <x v="0"/>
    <s v="fvv"/>
    <d v="1998-02-25T00:00:00"/>
    <m/>
    <n v="6.9"/>
    <n v="0"/>
    <n v="6.9"/>
    <x v="4567"/>
    <n v="35.528399999999998"/>
    <n v="35.528399999999998"/>
    <n v="0"/>
    <n v="0"/>
    <n v="1"/>
    <n v="0"/>
    <n v="0"/>
    <x v="0"/>
    <x v="0"/>
    <m/>
    <m/>
    <m/>
    <m/>
    <m/>
    <m/>
    <n v="35.4300408"/>
    <m/>
    <m/>
    <m/>
    <m/>
    <m/>
    <m/>
    <m/>
    <m/>
    <m/>
    <m/>
    <m/>
    <s v="678675,36"/>
    <s v="6130043,98"/>
    <n v="35.4300408"/>
    <n v="0"/>
    <n v="0"/>
  </r>
  <r>
    <n v="117"/>
    <x v="59"/>
    <s v=""/>
    <x v="129"/>
    <n v="2019"/>
    <n v="53686214"/>
    <x v="28"/>
    <x v="59"/>
    <x v="59"/>
    <n v="9990"/>
    <s v="Skagen"/>
    <n v="813"/>
    <n v="317"/>
    <x v="25"/>
    <n v="1"/>
    <s v="ER"/>
    <s v="Erhvervsværk"/>
    <n v="102010"/>
    <n v="100020"/>
    <x v="88"/>
    <x v="6"/>
    <s v="pvp"/>
    <d v="1994-01-01T00:00:00"/>
    <m/>
    <n v="14"/>
    <n v="0"/>
    <n v="14"/>
    <x v="4568"/>
    <n v="62.589599999999997"/>
    <n v="62.589599999999997"/>
    <n v="0"/>
    <n v="0"/>
    <n v="1"/>
    <n v="0"/>
    <n v="0"/>
    <x v="0"/>
    <x v="0"/>
    <m/>
    <m/>
    <m/>
    <m/>
    <m/>
    <m/>
    <m/>
    <m/>
    <m/>
    <m/>
    <m/>
    <m/>
    <m/>
    <m/>
    <n v="62.589599999999997"/>
    <m/>
    <m/>
    <m/>
    <s v="595159,565"/>
    <s v="6398809,746"/>
    <n v="0"/>
    <n v="62.589599999999997"/>
    <n v="0"/>
  </r>
  <r>
    <n v="117"/>
    <x v="59"/>
    <s v=""/>
    <x v="130"/>
    <n v="2019"/>
    <n v="53686214"/>
    <x v="28"/>
    <x v="59"/>
    <x v="59"/>
    <n v="9990"/>
    <s v="Skagen"/>
    <n v="813"/>
    <n v="317"/>
    <x v="25"/>
    <n v="1"/>
    <s v="ER"/>
    <s v="Erhvervsværk"/>
    <n v="102010"/>
    <n v="100020"/>
    <x v="89"/>
    <x v="7"/>
    <s v="pev"/>
    <d v="1997-01-01T00:00:00"/>
    <m/>
    <n v="20.3"/>
    <n v="6.2"/>
    <n v="9.5"/>
    <x v="21"/>
    <n v="0"/>
    <n v="0"/>
    <n v="0"/>
    <n v="0"/>
    <n v="0"/>
    <n v="0"/>
    <n v="1"/>
    <x v="0"/>
    <x v="0"/>
    <m/>
    <m/>
    <m/>
    <m/>
    <m/>
    <m/>
    <n v="0"/>
    <m/>
    <m/>
    <m/>
    <m/>
    <m/>
    <m/>
    <m/>
    <m/>
    <m/>
    <m/>
    <m/>
    <s v="595159,565"/>
    <s v="6398809,746"/>
    <n v="0"/>
    <n v="0"/>
    <n v="0"/>
  </r>
  <r>
    <n v="117"/>
    <x v="60"/>
    <s v=""/>
    <x v="131"/>
    <n v="2019"/>
    <n v="53686214"/>
    <x v="28"/>
    <x v="59"/>
    <x v="60"/>
    <n v="7730"/>
    <s v="Hanstholm"/>
    <n v="787"/>
    <n v="234"/>
    <x v="26"/>
    <n v="1"/>
    <s v="ER"/>
    <s v="Erhvervsværk"/>
    <n v="102010"/>
    <n v="100020"/>
    <x v="90"/>
    <x v="6"/>
    <s v="pvp"/>
    <d v="1982-01-01T00:00:00"/>
    <m/>
    <n v="5.5"/>
    <n v="0"/>
    <n v="5.5"/>
    <x v="4569"/>
    <n v="25.312000000000001"/>
    <n v="25.312000000000001"/>
    <n v="0"/>
    <n v="0"/>
    <n v="1"/>
    <n v="0"/>
    <n v="0"/>
    <x v="0"/>
    <x v="0"/>
    <m/>
    <m/>
    <m/>
    <m/>
    <m/>
    <m/>
    <m/>
    <m/>
    <m/>
    <m/>
    <m/>
    <m/>
    <m/>
    <m/>
    <n v="25.312000000000001"/>
    <m/>
    <m/>
    <m/>
    <s v="477135,97"/>
    <s v="6331285,75"/>
    <n v="0"/>
    <n v="25.312000000000001"/>
    <n v="0"/>
  </r>
  <r>
    <n v="120"/>
    <x v="61"/>
    <s v=""/>
    <x v="132"/>
    <n v="2019"/>
    <n v="45602516"/>
    <x v="29"/>
    <x v="60"/>
    <x v="61"/>
    <n v="9690"/>
    <s v="Fjerritslev"/>
    <n v="849"/>
    <n v="288"/>
    <x v="27"/>
    <m/>
    <s v="FJ"/>
    <s v="Fjernvarmeværk"/>
    <n v="353000"/>
    <n v="350030"/>
    <x v="91"/>
    <x v="0"/>
    <s v="fvv"/>
    <d v="2004-10-01T00:00:00"/>
    <m/>
    <n v="8"/>
    <n v="0"/>
    <n v="10"/>
    <x v="4570"/>
    <n v="69.440399999999997"/>
    <n v="69.440399999999997"/>
    <n v="0"/>
    <n v="0"/>
    <n v="1"/>
    <n v="0"/>
    <n v="0"/>
    <x v="0"/>
    <x v="0"/>
    <m/>
    <m/>
    <m/>
    <m/>
    <m/>
    <m/>
    <m/>
    <m/>
    <m/>
    <m/>
    <n v="56.460300000000004"/>
    <m/>
    <m/>
    <m/>
    <m/>
    <m/>
    <m/>
    <m/>
    <s v="515743,89"/>
    <s v="6326629,18"/>
    <n v="0"/>
    <n v="56.460300000000004"/>
    <n v="0"/>
  </r>
  <r>
    <n v="120"/>
    <x v="61"/>
    <s v=""/>
    <x v="133"/>
    <n v="2019"/>
    <n v="45602516"/>
    <x v="29"/>
    <x v="60"/>
    <x v="61"/>
    <n v="9690"/>
    <s v="Fjerritslev"/>
    <n v="849"/>
    <n v="288"/>
    <x v="27"/>
    <m/>
    <s v="FJ"/>
    <s v="Fjernvarmeværk"/>
    <n v="353000"/>
    <n v="350030"/>
    <x v="3"/>
    <x v="0"/>
    <s v="fvv"/>
    <d v="2012-10-25T00:00:00"/>
    <m/>
    <n v="10"/>
    <n v="0"/>
    <n v="12"/>
    <x v="4571"/>
    <n v="162.02879999999999"/>
    <n v="162.02879999999999"/>
    <n v="0"/>
    <n v="0"/>
    <n v="1"/>
    <n v="0"/>
    <n v="0"/>
    <x v="0"/>
    <x v="0"/>
    <m/>
    <m/>
    <m/>
    <m/>
    <m/>
    <m/>
    <m/>
    <m/>
    <m/>
    <m/>
    <n v="131.7345"/>
    <m/>
    <m/>
    <m/>
    <m/>
    <m/>
    <m/>
    <m/>
    <s v="515743,89"/>
    <s v="6326629,18"/>
    <n v="0"/>
    <n v="131.7345"/>
    <n v="0"/>
  </r>
  <r>
    <n v="120"/>
    <x v="61"/>
    <s v=""/>
    <x v="134"/>
    <n v="2019"/>
    <n v="45602516"/>
    <x v="29"/>
    <x v="60"/>
    <x v="61"/>
    <n v="9690"/>
    <s v="Fjerritslev"/>
    <n v="849"/>
    <n v="288"/>
    <x v="27"/>
    <m/>
    <s v="FJ"/>
    <s v="Fjernvarmeværk"/>
    <n v="353000"/>
    <n v="350030"/>
    <x v="57"/>
    <x v="2"/>
    <s v="fvv"/>
    <d v="2012-08-15T00:00:00"/>
    <m/>
    <n v="12"/>
    <n v="0"/>
    <n v="12"/>
    <x v="4572"/>
    <n v="0.57635999999999998"/>
    <n v="0.57635999999999998"/>
    <n v="0"/>
    <n v="0"/>
    <n v="1"/>
    <n v="0"/>
    <n v="0"/>
    <x v="0"/>
    <x v="0"/>
    <m/>
    <m/>
    <m/>
    <m/>
    <m/>
    <m/>
    <m/>
    <m/>
    <m/>
    <m/>
    <m/>
    <m/>
    <m/>
    <m/>
    <m/>
    <m/>
    <m/>
    <n v="0.57635999999999998"/>
    <s v="515743,89"/>
    <s v="6326629,18"/>
    <n v="0"/>
    <n v="0"/>
    <n v="0.57635999999999998"/>
  </r>
  <r>
    <n v="127"/>
    <x v="62"/>
    <s v=""/>
    <x v="135"/>
    <n v="2019"/>
    <n v="18552310"/>
    <x v="30"/>
    <x v="61"/>
    <x v="62"/>
    <n v="7470"/>
    <s v="Karup J"/>
    <n v="791"/>
    <n v="240"/>
    <x v="28"/>
    <m/>
    <s v="DC"/>
    <s v="Decentralt værk"/>
    <n v="353000"/>
    <n v="350030"/>
    <x v="92"/>
    <x v="0"/>
    <s v="fvv"/>
    <d v="1986-06-11T00:00:00"/>
    <m/>
    <n v="5.8"/>
    <n v="0"/>
    <n v="5.6"/>
    <x v="4573"/>
    <n v="10.045439999999999"/>
    <n v="9.5439600000000002"/>
    <n v="0"/>
    <n v="0"/>
    <n v="1"/>
    <n v="0"/>
    <n v="0"/>
    <x v="0"/>
    <x v="0"/>
    <m/>
    <m/>
    <m/>
    <m/>
    <m/>
    <m/>
    <n v="10.0068012"/>
    <m/>
    <m/>
    <m/>
    <m/>
    <m/>
    <m/>
    <m/>
    <m/>
    <m/>
    <m/>
    <m/>
    <s v="515494,72"/>
    <s v="6243958,02"/>
    <n v="10.0068012"/>
    <n v="0"/>
    <n v="0"/>
  </r>
  <r>
    <n v="127"/>
    <x v="62"/>
    <s v=""/>
    <x v="136"/>
    <n v="2019"/>
    <n v="18552310"/>
    <x v="30"/>
    <x v="61"/>
    <x v="62"/>
    <n v="7470"/>
    <s v="Karup J"/>
    <n v="791"/>
    <n v="240"/>
    <x v="28"/>
    <m/>
    <s v="DC"/>
    <s v="Decentralt værk"/>
    <n v="353000"/>
    <n v="350030"/>
    <x v="93"/>
    <x v="1"/>
    <s v="kvt"/>
    <d v="2012-01-01T00:00:00"/>
    <d v="2019-05-22T00:00:00"/>
    <n v="5.2"/>
    <n v="2.1800000000000002"/>
    <n v="2.86"/>
    <x v="4574"/>
    <n v="13.70736"/>
    <n v="13.629960000000001"/>
    <n v="10.61064"/>
    <n v="10.519920000000001"/>
    <n v="0.26832273765300335"/>
    <n v="0.7316772623469967"/>
    <n v="0"/>
    <x v="0"/>
    <x v="0"/>
    <m/>
    <m/>
    <m/>
    <m/>
    <m/>
    <m/>
    <n v="25.542673199999999"/>
    <m/>
    <m/>
    <m/>
    <m/>
    <m/>
    <m/>
    <m/>
    <m/>
    <m/>
    <m/>
    <m/>
    <s v="515494,72"/>
    <s v="6243958,02"/>
    <n v="25.542673199999999"/>
    <n v="0"/>
    <n v="0"/>
  </r>
  <r>
    <n v="127"/>
    <x v="62"/>
    <s v=""/>
    <x v="137"/>
    <n v="2019"/>
    <n v="18552310"/>
    <x v="30"/>
    <x v="61"/>
    <x v="62"/>
    <n v="7470"/>
    <s v="Karup J"/>
    <n v="791"/>
    <n v="240"/>
    <x v="28"/>
    <m/>
    <s v="DC"/>
    <s v="Decentralt værk"/>
    <n v="353000"/>
    <n v="350030"/>
    <x v="94"/>
    <x v="1"/>
    <s v="kvt"/>
    <d v="2005-08-01T00:00:00"/>
    <m/>
    <n v="4.2"/>
    <n v="1.82"/>
    <n v="2.2000000000000002"/>
    <x v="4575"/>
    <n v="25.104959999999998"/>
    <n v="24.751080000000002"/>
    <n v="18.72072"/>
    <n v="18.533519999999999"/>
    <n v="0.2718528807181943"/>
    <n v="0.72814711928180564"/>
    <n v="0"/>
    <x v="0"/>
    <x v="0"/>
    <m/>
    <m/>
    <m/>
    <m/>
    <m/>
    <m/>
    <n v="46.173798000000005"/>
    <m/>
    <m/>
    <m/>
    <m/>
    <m/>
    <m/>
    <m/>
    <m/>
    <m/>
    <m/>
    <m/>
    <s v="515494,72"/>
    <s v="6243958,02"/>
    <n v="46.173798000000005"/>
    <n v="0"/>
    <n v="0"/>
  </r>
  <r>
    <n v="127"/>
    <x v="62"/>
    <s v=""/>
    <x v="138"/>
    <n v="2019"/>
    <n v="18552310"/>
    <x v="30"/>
    <x v="61"/>
    <x v="62"/>
    <n v="7470"/>
    <s v="Karup J"/>
    <n v="791"/>
    <n v="240"/>
    <x v="28"/>
    <m/>
    <s v="DC"/>
    <s v="Decentralt værk"/>
    <n v="353000"/>
    <n v="350030"/>
    <x v="95"/>
    <x v="3"/>
    <s v="fvv"/>
    <d v="2013-06-01T00:00:00"/>
    <m/>
    <n v="6.3"/>
    <n v="0"/>
    <n v="6.3"/>
    <x v="4576"/>
    <n v="12.570119999999999"/>
    <n v="12.220560000000001"/>
    <n v="0"/>
    <n v="0"/>
    <n v="1"/>
    <n v="0"/>
    <n v="0"/>
    <x v="0"/>
    <x v="0"/>
    <m/>
    <m/>
    <m/>
    <m/>
    <m/>
    <m/>
    <m/>
    <m/>
    <m/>
    <m/>
    <m/>
    <m/>
    <m/>
    <m/>
    <m/>
    <n v="12.570120000000001"/>
    <m/>
    <m/>
    <s v="515494,72"/>
    <s v="6243958,02"/>
    <n v="0"/>
    <n v="12.570120000000001"/>
    <n v="0"/>
  </r>
  <r>
    <n v="134"/>
    <x v="63"/>
    <s v=""/>
    <x v="139"/>
    <n v="2019"/>
    <n v="29580715"/>
    <x v="31"/>
    <x v="62"/>
    <x v="63"/>
    <n v="4250"/>
    <s v="Fuglebjerg"/>
    <n v="370"/>
    <n v="27"/>
    <x v="29"/>
    <m/>
    <s v="FJ"/>
    <s v="Fjernvarmeværk"/>
    <n v="353000"/>
    <n v="350030"/>
    <x v="3"/>
    <x v="0"/>
    <s v="fvv"/>
    <d v="2001-10-06T00:00:00"/>
    <m/>
    <n v="5.5"/>
    <n v="0"/>
    <n v="6.8"/>
    <x v="4577"/>
    <n v="34.081200000000003"/>
    <n v="33.606000000000002"/>
    <n v="0"/>
    <n v="0"/>
    <n v="1"/>
    <n v="0"/>
    <n v="0"/>
    <x v="0"/>
    <x v="0"/>
    <m/>
    <m/>
    <m/>
    <m/>
    <m/>
    <m/>
    <m/>
    <m/>
    <m/>
    <m/>
    <n v="30.184000000000001"/>
    <m/>
    <m/>
    <m/>
    <m/>
    <m/>
    <m/>
    <m/>
    <s v="661265,67"/>
    <s v="6131134,35"/>
    <n v="0"/>
    <n v="30.184000000000001"/>
    <n v="0"/>
  </r>
  <r>
    <n v="134"/>
    <x v="63"/>
    <s v=""/>
    <x v="140"/>
    <n v="2019"/>
    <n v="29580715"/>
    <x v="31"/>
    <x v="62"/>
    <x v="63"/>
    <n v="4250"/>
    <s v="Fuglebjerg"/>
    <n v="370"/>
    <n v="27"/>
    <x v="29"/>
    <m/>
    <s v="FJ"/>
    <s v="Fjernvarmeværk"/>
    <n v="353000"/>
    <n v="350030"/>
    <x v="96"/>
    <x v="0"/>
    <s v="fvv"/>
    <d v="2011-10-11T00:00:00"/>
    <m/>
    <n v="4"/>
    <n v="0"/>
    <n v="5"/>
    <x v="4578"/>
    <n v="39.002400000000002"/>
    <n v="38.700000000000003"/>
    <n v="0"/>
    <n v="0"/>
    <n v="1"/>
    <n v="0"/>
    <n v="0"/>
    <x v="0"/>
    <x v="0"/>
    <m/>
    <m/>
    <m/>
    <m/>
    <m/>
    <m/>
    <m/>
    <m/>
    <m/>
    <m/>
    <n v="34.887999999999998"/>
    <m/>
    <m/>
    <m/>
    <m/>
    <m/>
    <m/>
    <m/>
    <s v="661265,67"/>
    <s v="6131134,35"/>
    <n v="0"/>
    <n v="34.887999999999998"/>
    <n v="0"/>
  </r>
  <r>
    <n v="134"/>
    <x v="63"/>
    <s v=""/>
    <x v="141"/>
    <n v="2019"/>
    <n v="29580715"/>
    <x v="31"/>
    <x v="62"/>
    <x v="63"/>
    <n v="4250"/>
    <s v="Fuglebjerg"/>
    <n v="370"/>
    <n v="27"/>
    <x v="29"/>
    <m/>
    <s v="FJ"/>
    <s v="Fjernvarmeværk"/>
    <n v="353000"/>
    <n v="350030"/>
    <x v="8"/>
    <x v="3"/>
    <s v="fvv"/>
    <d v="2016-09-01T00:00:00"/>
    <m/>
    <n v="6.8"/>
    <n v="0"/>
    <n v="6.8"/>
    <x v="4579"/>
    <n v="20.015999999999998"/>
    <n v="19.853999999999999"/>
    <n v="0"/>
    <n v="0"/>
    <n v="1"/>
    <n v="0"/>
    <n v="0"/>
    <x v="0"/>
    <x v="0"/>
    <m/>
    <m/>
    <m/>
    <m/>
    <m/>
    <m/>
    <m/>
    <m/>
    <m/>
    <m/>
    <m/>
    <m/>
    <m/>
    <m/>
    <m/>
    <n v="20.015999999999998"/>
    <m/>
    <m/>
    <s v="661265,67"/>
    <s v="6131134,35"/>
    <n v="0"/>
    <n v="20.015999999999998"/>
    <n v="0"/>
  </r>
  <r>
    <n v="135"/>
    <x v="64"/>
    <s v=""/>
    <x v="142"/>
    <n v="2019"/>
    <n v="26721059"/>
    <x v="32"/>
    <x v="63"/>
    <x v="64"/>
    <n v="5600"/>
    <s v="Faaborg"/>
    <n v="430"/>
    <n v="76"/>
    <x v="30"/>
    <n v="1"/>
    <s v="DC"/>
    <s v="Decentralt værk"/>
    <n v="353000"/>
    <n v="350030"/>
    <x v="97"/>
    <x v="0"/>
    <s v="fvv"/>
    <d v="1985-01-01T00:00:00"/>
    <m/>
    <n v="5.2"/>
    <n v="0"/>
    <n v="4.7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79654,3"/>
    <s v="6106095,84"/>
    <n v="0"/>
    <n v="0"/>
    <n v="0"/>
  </r>
  <r>
    <n v="135"/>
    <x v="64"/>
    <s v=""/>
    <x v="143"/>
    <n v="2019"/>
    <n v="26721059"/>
    <x v="32"/>
    <x v="63"/>
    <x v="64"/>
    <n v="5600"/>
    <s v="Faaborg"/>
    <n v="430"/>
    <n v="76"/>
    <x v="30"/>
    <n v="1"/>
    <s v="DC"/>
    <s v="Decentralt værk"/>
    <n v="353000"/>
    <n v="350030"/>
    <x v="98"/>
    <x v="0"/>
    <s v="fvv"/>
    <d v="1985-01-01T00:00:00"/>
    <m/>
    <n v="7.5"/>
    <n v="0"/>
    <n v="7.8"/>
    <x v="4580"/>
    <n v="26.064"/>
    <n v="26.064"/>
    <n v="0"/>
    <n v="0"/>
    <n v="1"/>
    <n v="0"/>
    <n v="0"/>
    <x v="0"/>
    <x v="0"/>
    <m/>
    <m/>
    <m/>
    <m/>
    <m/>
    <m/>
    <n v="27.063058572000003"/>
    <m/>
    <m/>
    <m/>
    <m/>
    <m/>
    <m/>
    <m/>
    <m/>
    <m/>
    <m/>
    <m/>
    <s v="579654,3"/>
    <s v="6106095,84"/>
    <n v="27.063058572000003"/>
    <n v="0"/>
    <n v="0"/>
  </r>
  <r>
    <n v="135"/>
    <x v="64"/>
    <s v=""/>
    <x v="144"/>
    <n v="2019"/>
    <n v="26721059"/>
    <x v="32"/>
    <x v="63"/>
    <x v="64"/>
    <n v="5600"/>
    <s v="Faaborg"/>
    <n v="430"/>
    <n v="76"/>
    <x v="30"/>
    <n v="1"/>
    <s v="DC"/>
    <s v="Decentralt værk"/>
    <n v="353000"/>
    <n v="350030"/>
    <x v="14"/>
    <x v="1"/>
    <s v="kvt"/>
    <d v="1995-01-01T00:00:00"/>
    <m/>
    <n v="9.85"/>
    <n v="3.75"/>
    <n v="4.7300000000000004"/>
    <x v="4581"/>
    <n v="17.675999999999998"/>
    <n v="17.225999999999999"/>
    <n v="13.8996"/>
    <n v="13.8996"/>
    <n v="0.22723295456373499"/>
    <n v="0.77276704543626495"/>
    <n v="0"/>
    <x v="0"/>
    <x v="0"/>
    <m/>
    <m/>
    <m/>
    <m/>
    <m/>
    <m/>
    <n v="38.894006447999999"/>
    <m/>
    <m/>
    <m/>
    <m/>
    <m/>
    <m/>
    <m/>
    <m/>
    <m/>
    <m/>
    <m/>
    <s v="579654,3"/>
    <s v="6106095,84"/>
    <n v="38.894006447999999"/>
    <n v="0"/>
    <n v="0"/>
  </r>
  <r>
    <n v="135"/>
    <x v="64"/>
    <s v=""/>
    <x v="145"/>
    <n v="2019"/>
    <n v="26721059"/>
    <x v="32"/>
    <x v="63"/>
    <x v="64"/>
    <n v="5600"/>
    <s v="Faaborg"/>
    <n v="430"/>
    <n v="76"/>
    <x v="30"/>
    <n v="1"/>
    <s v="DC"/>
    <s v="Decentralt værk"/>
    <n v="353000"/>
    <n v="350030"/>
    <x v="15"/>
    <x v="1"/>
    <s v="kvt"/>
    <d v="1995-01-01T00:00:00"/>
    <m/>
    <n v="9.85"/>
    <n v="3.75"/>
    <n v="4.7300000000000004"/>
    <x v="4582"/>
    <n v="16.4664"/>
    <n v="16.0488"/>
    <n v="13.795199999999999"/>
    <n v="13.795199999999999"/>
    <n v="0.22723259642633609"/>
    <n v="0.77276740357366391"/>
    <n v="0"/>
    <x v="0"/>
    <x v="0"/>
    <m/>
    <m/>
    <m/>
    <m/>
    <m/>
    <m/>
    <n v="36.232477776000003"/>
    <m/>
    <m/>
    <m/>
    <m/>
    <m/>
    <m/>
    <m/>
    <m/>
    <m/>
    <m/>
    <m/>
    <s v="579654,3"/>
    <s v="6106095,84"/>
    <n v="36.232477776000003"/>
    <n v="0"/>
    <n v="0"/>
  </r>
  <r>
    <n v="135"/>
    <x v="64"/>
    <s v=""/>
    <x v="146"/>
    <n v="2019"/>
    <n v="26721059"/>
    <x v="32"/>
    <x v="63"/>
    <x v="64"/>
    <n v="5600"/>
    <s v="Faaborg"/>
    <n v="430"/>
    <n v="76"/>
    <x v="30"/>
    <n v="1"/>
    <s v="DC"/>
    <s v="Decentralt værk"/>
    <n v="353000"/>
    <n v="350030"/>
    <x v="99"/>
    <x v="0"/>
    <s v="fvv"/>
    <d v="2006-11-01T00:00:00"/>
    <m/>
    <n v="13.33"/>
    <n v="0"/>
    <n v="13.61"/>
    <x v="4583"/>
    <n v="104.2848"/>
    <n v="104.2848"/>
    <n v="0"/>
    <n v="0"/>
    <n v="1"/>
    <n v="0"/>
    <n v="0"/>
    <x v="0"/>
    <x v="0"/>
    <m/>
    <m/>
    <m/>
    <n v="0"/>
    <m/>
    <m/>
    <n v="99.8204724"/>
    <m/>
    <m/>
    <m/>
    <m/>
    <m/>
    <m/>
    <m/>
    <m/>
    <m/>
    <m/>
    <m/>
    <s v="579654,3"/>
    <s v="6106095,84"/>
    <n v="99.8204724"/>
    <n v="0"/>
    <n v="0"/>
  </r>
  <r>
    <n v="135"/>
    <x v="65"/>
    <s v=""/>
    <x v="147"/>
    <n v="2019"/>
    <n v="26721059"/>
    <x v="32"/>
    <x v="64"/>
    <x v="65"/>
    <n v="5600"/>
    <s v="Faaborg"/>
    <n v="430"/>
    <n v="76"/>
    <x v="30"/>
    <m/>
    <s v="FJ"/>
    <s v="Fjernvarmeværk"/>
    <n v="353000"/>
    <n v="350030"/>
    <x v="100"/>
    <x v="0"/>
    <s v="fvv"/>
    <d v="1971-11-01T00:00:00"/>
    <m/>
    <n v="4.1100000000000003"/>
    <n v="0"/>
    <n v="3.7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78741,74"/>
    <s v="6107551,73"/>
    <n v="0"/>
    <n v="0"/>
    <n v="0"/>
  </r>
  <r>
    <n v="135"/>
    <x v="65"/>
    <s v=""/>
    <x v="148"/>
    <n v="2019"/>
    <n v="26721059"/>
    <x v="32"/>
    <x v="64"/>
    <x v="65"/>
    <n v="5600"/>
    <s v="Faaborg"/>
    <n v="430"/>
    <n v="76"/>
    <x v="30"/>
    <m/>
    <s v="FJ"/>
    <s v="Fjernvarmeværk"/>
    <n v="353000"/>
    <n v="350030"/>
    <x v="100"/>
    <x v="0"/>
    <s v="fvv"/>
    <d v="1971-01-01T00:00:00"/>
    <m/>
    <n v="4.0199999999999996"/>
    <n v="0"/>
    <n v="4.0999999999999996"/>
    <x v="4584"/>
    <n v="22.726800000000001"/>
    <n v="22.726800000000001"/>
    <n v="0"/>
    <n v="0"/>
    <n v="1"/>
    <n v="0"/>
    <n v="0"/>
    <x v="0"/>
    <x v="0"/>
    <m/>
    <m/>
    <m/>
    <m/>
    <m/>
    <m/>
    <n v="19.814057999999999"/>
    <m/>
    <m/>
    <m/>
    <m/>
    <m/>
    <m/>
    <m/>
    <m/>
    <m/>
    <m/>
    <m/>
    <s v="578741,74"/>
    <s v="6107551,73"/>
    <n v="19.814057999999999"/>
    <n v="0"/>
    <n v="0"/>
  </r>
  <r>
    <n v="138"/>
    <x v="66"/>
    <s v=""/>
    <x v="149"/>
    <n v="2019"/>
    <n v="18150913"/>
    <x v="33"/>
    <x v="65"/>
    <x v="66"/>
    <n v="7080"/>
    <s v="Børkop"/>
    <n v="630"/>
    <n v="81"/>
    <x v="20"/>
    <m/>
    <s v="FJ"/>
    <s v="Fjernvarmeværk"/>
    <n v="353000"/>
    <n v="350030"/>
    <x v="101"/>
    <x v="0"/>
    <s v="fvv"/>
    <d v="2014-04-02T00:00:00"/>
    <m/>
    <n v="16"/>
    <n v="0"/>
    <n v="15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41407,27"/>
    <s v="6166790,62"/>
    <n v="0"/>
    <n v="0"/>
    <n v="0"/>
  </r>
  <r>
    <n v="138"/>
    <x v="67"/>
    <s v=""/>
    <x v="150"/>
    <n v="2019"/>
    <n v="18150913"/>
    <x v="33"/>
    <x v="66"/>
    <x v="67"/>
    <n v="7080"/>
    <s v="Børkop"/>
    <n v="630"/>
    <n v="81"/>
    <x v="20"/>
    <m/>
    <s v="FJ"/>
    <s v="Fjernvarmeværk"/>
    <n v="353000"/>
    <n v="350030"/>
    <x v="102"/>
    <x v="0"/>
    <s v="fvv"/>
    <d v="1964-01-01T00:00:00"/>
    <m/>
    <n v="6.5"/>
    <n v="0"/>
    <n v="5.9"/>
    <x v="4438"/>
    <n v="5.3999999999999999E-2"/>
    <n v="5.3999999999999999E-2"/>
    <n v="0"/>
    <n v="0"/>
    <n v="1"/>
    <n v="0"/>
    <n v="0"/>
    <x v="0"/>
    <x v="0"/>
    <m/>
    <m/>
    <m/>
    <n v="5.3999999999999999E-2"/>
    <m/>
    <m/>
    <m/>
    <m/>
    <m/>
    <m/>
    <m/>
    <m/>
    <m/>
    <m/>
    <m/>
    <m/>
    <m/>
    <m/>
    <s v="542436"/>
    <s v="6168972"/>
    <n v="5.3999999999999999E-2"/>
    <n v="0"/>
    <n v="0"/>
  </r>
  <r>
    <n v="138"/>
    <x v="68"/>
    <s v=""/>
    <x v="151"/>
    <n v="2019"/>
    <n v="18150913"/>
    <x v="33"/>
    <x v="67"/>
    <x v="68"/>
    <n v="7080"/>
    <s v="Børkop"/>
    <n v="630"/>
    <n v="81"/>
    <x v="20"/>
    <m/>
    <s v="FJ"/>
    <s v="Fjernvarmeværk"/>
    <n v="353000"/>
    <n v="350030"/>
    <x v="103"/>
    <x v="0"/>
    <s v="fvv"/>
    <d v="2012-01-01T00:00:00"/>
    <m/>
    <n v="6"/>
    <n v="0"/>
    <n v="5.4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43058,47"/>
    <s v="6169562,93"/>
    <n v="0"/>
    <n v="0"/>
    <n v="0"/>
  </r>
  <r>
    <n v="139"/>
    <x v="69"/>
    <s v=""/>
    <x v="152"/>
    <n v="2019"/>
    <n v="59162616"/>
    <x v="34"/>
    <x v="68"/>
    <x v="69"/>
    <n v="3250"/>
    <s v="Gilleleje"/>
    <n v="270"/>
    <n v="14"/>
    <x v="31"/>
    <m/>
    <s v="FJ"/>
    <s v="Fjernvarmeværk"/>
    <n v="353000"/>
    <n v="350030"/>
    <x v="104"/>
    <x v="0"/>
    <s v="fvv"/>
    <d v="1995-10-23T00:00:00"/>
    <m/>
    <n v="5.9"/>
    <n v="0"/>
    <n v="6.5"/>
    <x v="4585"/>
    <n v="89.352000000000004"/>
    <n v="89.352000000000004"/>
    <n v="0"/>
    <n v="0"/>
    <n v="1"/>
    <n v="0"/>
    <n v="0"/>
    <x v="0"/>
    <x v="0"/>
    <m/>
    <m/>
    <m/>
    <m/>
    <m/>
    <m/>
    <m/>
    <m/>
    <m/>
    <m/>
    <n v="94.343999999999994"/>
    <m/>
    <m/>
    <m/>
    <m/>
    <m/>
    <m/>
    <m/>
    <s v="706827,38"/>
    <s v="6223349,23"/>
    <n v="0"/>
    <n v="94.343999999999994"/>
    <n v="0"/>
  </r>
  <r>
    <n v="139"/>
    <x v="69"/>
    <s v=""/>
    <x v="153"/>
    <n v="2019"/>
    <n v="59162616"/>
    <x v="34"/>
    <x v="68"/>
    <x v="69"/>
    <n v="3250"/>
    <s v="Gilleleje"/>
    <n v="270"/>
    <n v="14"/>
    <x v="31"/>
    <m/>
    <s v="FJ"/>
    <s v="Fjernvarmeværk"/>
    <n v="353000"/>
    <n v="350030"/>
    <x v="105"/>
    <x v="0"/>
    <s v="fvv"/>
    <d v="2009-03-01T00:00:00"/>
    <m/>
    <n v="5.9"/>
    <n v="0"/>
    <n v="6.5"/>
    <x v="4586"/>
    <n v="63.3996"/>
    <n v="63.3996"/>
    <n v="0"/>
    <n v="0"/>
    <n v="1"/>
    <n v="0"/>
    <n v="0"/>
    <x v="0"/>
    <x v="0"/>
    <m/>
    <m/>
    <m/>
    <m/>
    <m/>
    <m/>
    <m/>
    <m/>
    <m/>
    <m/>
    <n v="66.94"/>
    <m/>
    <m/>
    <m/>
    <m/>
    <m/>
    <m/>
    <m/>
    <s v="706827,38"/>
    <s v="6223349,23"/>
    <n v="0"/>
    <n v="66.94"/>
    <n v="0"/>
  </r>
  <r>
    <n v="139"/>
    <x v="69"/>
    <s v=""/>
    <x v="154"/>
    <n v="2019"/>
    <n v="59162616"/>
    <x v="34"/>
    <x v="68"/>
    <x v="69"/>
    <n v="3250"/>
    <s v="Gilleleje"/>
    <n v="270"/>
    <n v="14"/>
    <x v="31"/>
    <m/>
    <s v="FJ"/>
    <s v="Fjernvarmeværk"/>
    <n v="353000"/>
    <n v="350030"/>
    <x v="106"/>
    <x v="0"/>
    <s v="fvv"/>
    <d v="2009-01-01T00:00:00"/>
    <m/>
    <n v="5"/>
    <n v="0"/>
    <n v="4.3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706827,38"/>
    <s v="6223349,23"/>
    <n v="0"/>
    <n v="0"/>
    <n v="0"/>
  </r>
  <r>
    <n v="139"/>
    <x v="69"/>
    <s v=""/>
    <x v="155"/>
    <n v="2019"/>
    <n v="59162616"/>
    <x v="34"/>
    <x v="68"/>
    <x v="69"/>
    <n v="3250"/>
    <s v="Gilleleje"/>
    <n v="270"/>
    <n v="14"/>
    <x v="31"/>
    <m/>
    <s v="FJ"/>
    <s v="Fjernvarmeværk"/>
    <n v="353000"/>
    <n v="350030"/>
    <x v="107"/>
    <x v="0"/>
    <s v="fvv"/>
    <d v="2009-01-01T00:00:00"/>
    <m/>
    <n v="5"/>
    <n v="0"/>
    <n v="4.3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706827,38"/>
    <s v="6223349,23"/>
    <n v="0"/>
    <n v="0"/>
    <n v="0"/>
  </r>
  <r>
    <n v="140"/>
    <x v="70"/>
    <s v=""/>
    <x v="156"/>
    <n v="2019"/>
    <n v="38664018"/>
    <x v="35"/>
    <x v="69"/>
    <x v="70"/>
    <n v="7323"/>
    <s v="Give"/>
    <n v="630"/>
    <n v="145"/>
    <x v="32"/>
    <m/>
    <s v="FJ"/>
    <s v="Fjernvarmeværk"/>
    <n v="353000"/>
    <n v="350030"/>
    <x v="108"/>
    <x v="0"/>
    <s v="fvv"/>
    <d v="2012-01-01T00:00:00"/>
    <m/>
    <n v="14.95"/>
    <n v="0"/>
    <n v="14.95"/>
    <x v="4587"/>
    <n v="7.2107999999999999"/>
    <n v="7.2107999999999999"/>
    <n v="0"/>
    <n v="0"/>
    <n v="1"/>
    <n v="0"/>
    <n v="0"/>
    <x v="0"/>
    <x v="0"/>
    <m/>
    <m/>
    <m/>
    <m/>
    <m/>
    <m/>
    <n v="7.9918740000000001"/>
    <m/>
    <m/>
    <m/>
    <m/>
    <m/>
    <m/>
    <m/>
    <m/>
    <m/>
    <m/>
    <m/>
    <s v="514675,04"/>
    <s v="6188564,88"/>
    <n v="7.9918740000000001"/>
    <n v="0"/>
    <n v="0"/>
  </r>
  <r>
    <n v="141"/>
    <x v="71"/>
    <s v=""/>
    <x v="157"/>
    <n v="2019"/>
    <n v="43727516"/>
    <x v="36"/>
    <x v="70"/>
    <x v="71"/>
    <n v="8464"/>
    <s v="Galten"/>
    <n v="746"/>
    <n v="199"/>
    <x v="33"/>
    <m/>
    <s v="FJ"/>
    <s v="Fjernvarmeværk"/>
    <n v="353000"/>
    <n v="350030"/>
    <x v="109"/>
    <x v="0"/>
    <s v="fvv"/>
    <d v="1994-01-01T00:00:00"/>
    <m/>
    <n v="7.6"/>
    <n v="0"/>
    <n v="7.6"/>
    <x v="4588"/>
    <n v="3.96E-3"/>
    <n v="3.96E-3"/>
    <n v="0"/>
    <n v="0"/>
    <n v="1"/>
    <n v="0"/>
    <n v="0"/>
    <x v="0"/>
    <x v="0"/>
    <m/>
    <m/>
    <m/>
    <m/>
    <m/>
    <m/>
    <n v="3.96E-3"/>
    <m/>
    <m/>
    <m/>
    <m/>
    <m/>
    <m/>
    <m/>
    <m/>
    <m/>
    <m/>
    <m/>
    <s v="556278,42"/>
    <s v="6223383,48"/>
    <n v="3.96E-3"/>
    <n v="0"/>
    <n v="0"/>
  </r>
  <r>
    <n v="141"/>
    <x v="72"/>
    <s v=""/>
    <x v="158"/>
    <n v="2019"/>
    <n v="43727516"/>
    <x v="36"/>
    <x v="71"/>
    <x v="72"/>
    <n v="8464"/>
    <s v="Galten"/>
    <n v="746"/>
    <n v="199"/>
    <x v="33"/>
    <m/>
    <s v="FJ"/>
    <s v="Fjernvarmeværk"/>
    <n v="353000"/>
    <n v="350030"/>
    <x v="110"/>
    <x v="0"/>
    <s v="fvv"/>
    <d v="2002-10-01T00:00:00"/>
    <m/>
    <n v="8.8000000000000007"/>
    <n v="0"/>
    <n v="8.8000000000000007"/>
    <x v="4589"/>
    <n v="79.38"/>
    <n v="79.38"/>
    <n v="0"/>
    <n v="0"/>
    <n v="1"/>
    <n v="0"/>
    <n v="0"/>
    <x v="0"/>
    <x v="0"/>
    <m/>
    <m/>
    <m/>
    <m/>
    <m/>
    <m/>
    <m/>
    <m/>
    <m/>
    <m/>
    <n v="84.165000000000006"/>
    <m/>
    <m/>
    <m/>
    <m/>
    <m/>
    <m/>
    <m/>
    <s v="557539,47"/>
    <s v="6223204,32"/>
    <n v="0"/>
    <n v="84.165000000000006"/>
    <n v="0"/>
  </r>
  <r>
    <n v="141"/>
    <x v="72"/>
    <s v=""/>
    <x v="159"/>
    <n v="2019"/>
    <n v="43727516"/>
    <x v="36"/>
    <x v="71"/>
    <x v="72"/>
    <n v="8464"/>
    <s v="Galten"/>
    <n v="746"/>
    <n v="199"/>
    <x v="33"/>
    <m/>
    <s v="FJ"/>
    <s v="Fjernvarmeværk"/>
    <n v="353000"/>
    <n v="350030"/>
    <x v="111"/>
    <x v="0"/>
    <s v="fvv"/>
    <d v="1998-01-01T00:00:00"/>
    <m/>
    <n v="6"/>
    <n v="0"/>
    <n v="6"/>
    <x v="3141"/>
    <n v="4.7520000000000001E-3"/>
    <n v="4.7520000000000001E-3"/>
    <n v="0"/>
    <n v="0"/>
    <n v="1"/>
    <n v="0"/>
    <n v="0"/>
    <x v="0"/>
    <x v="0"/>
    <m/>
    <m/>
    <m/>
    <m/>
    <m/>
    <m/>
    <n v="4.7520000000000001E-3"/>
    <m/>
    <m/>
    <m/>
    <m/>
    <m/>
    <m/>
    <m/>
    <m/>
    <m/>
    <m/>
    <m/>
    <s v="557539,47"/>
    <s v="6223204,32"/>
    <n v="4.7520000000000001E-3"/>
    <n v="0"/>
    <n v="0"/>
  </r>
  <r>
    <n v="141"/>
    <x v="72"/>
    <s v=""/>
    <x v="160"/>
    <n v="2019"/>
    <n v="43727516"/>
    <x v="36"/>
    <x v="71"/>
    <x v="72"/>
    <n v="8464"/>
    <s v="Galten"/>
    <n v="746"/>
    <n v="199"/>
    <x v="33"/>
    <m/>
    <s v="FJ"/>
    <s v="Fjernvarmeværk"/>
    <n v="353000"/>
    <n v="350030"/>
    <x v="3"/>
    <x v="0"/>
    <s v="fvv"/>
    <d v="2012-12-31T00:00:00"/>
    <m/>
    <n v="6"/>
    <n v="0"/>
    <n v="6"/>
    <x v="4590"/>
    <n v="79.38"/>
    <n v="79.38"/>
    <n v="0"/>
    <n v="0"/>
    <n v="1"/>
    <n v="0"/>
    <n v="0"/>
    <x v="0"/>
    <x v="0"/>
    <m/>
    <m/>
    <m/>
    <m/>
    <m/>
    <m/>
    <m/>
    <m/>
    <m/>
    <m/>
    <n v="95.427300000000002"/>
    <m/>
    <m/>
    <m/>
    <m/>
    <m/>
    <m/>
    <m/>
    <s v="557539,47"/>
    <s v="6223204,32"/>
    <n v="0"/>
    <n v="95.427300000000002"/>
    <n v="0"/>
  </r>
  <r>
    <n v="147"/>
    <x v="75"/>
    <s v=""/>
    <x v="164"/>
    <n v="2019"/>
    <n v="38864114"/>
    <x v="38"/>
    <x v="74"/>
    <x v="75"/>
    <n v="9631"/>
    <s v="Gedsted"/>
    <n v="820"/>
    <n v="271"/>
    <x v="35"/>
    <m/>
    <s v="DC"/>
    <s v="Decentralt værk"/>
    <n v="353000"/>
    <n v="350030"/>
    <x v="115"/>
    <x v="1"/>
    <s v="kvt"/>
    <d v="1994-09-27T00:00:00"/>
    <m/>
    <n v="1.8"/>
    <n v="0.74"/>
    <n v="0.98"/>
    <x v="4591"/>
    <n v="0.19620000000000001"/>
    <n v="0.19620000000000001"/>
    <n v="0.108"/>
    <n v="0.10440000000000001"/>
    <n v="0.31307045202139477"/>
    <n v="0.68692954797860528"/>
    <n v="0"/>
    <x v="0"/>
    <x v="0"/>
    <m/>
    <m/>
    <m/>
    <m/>
    <m/>
    <m/>
    <n v="0.232848"/>
    <m/>
    <n v="8.0500000000000002E-2"/>
    <m/>
    <m/>
    <m/>
    <m/>
    <m/>
    <m/>
    <m/>
    <m/>
    <m/>
    <s v="520665"/>
    <s v="6283165"/>
    <n v="0.232848"/>
    <n v="8.0500000000000002E-2"/>
    <n v="0"/>
  </r>
  <r>
    <n v="147"/>
    <x v="75"/>
    <s v=""/>
    <x v="165"/>
    <n v="2019"/>
    <n v="38864114"/>
    <x v="38"/>
    <x v="74"/>
    <x v="75"/>
    <n v="9631"/>
    <s v="Gedsted"/>
    <n v="820"/>
    <n v="271"/>
    <x v="35"/>
    <m/>
    <s v="DC"/>
    <s v="Decentralt værk"/>
    <n v="353000"/>
    <n v="350030"/>
    <x v="116"/>
    <x v="0"/>
    <s v="fvv"/>
    <d v="1988-10-24T00:00:00"/>
    <m/>
    <n v="3.5"/>
    <n v="0"/>
    <n v="3.5"/>
    <x v="4592"/>
    <n v="0.19944000000000001"/>
    <n v="0.19944000000000001"/>
    <n v="0"/>
    <n v="0"/>
    <n v="1"/>
    <n v="0"/>
    <n v="0"/>
    <x v="0"/>
    <x v="0"/>
    <m/>
    <m/>
    <m/>
    <m/>
    <m/>
    <m/>
    <n v="0.18604079999999998"/>
    <m/>
    <m/>
    <m/>
    <m/>
    <m/>
    <m/>
    <m/>
    <m/>
    <m/>
    <m/>
    <m/>
    <s v="520665"/>
    <s v="6283165"/>
    <n v="0.18604079999999998"/>
    <n v="0"/>
    <n v="0"/>
  </r>
  <r>
    <n v="147"/>
    <x v="75"/>
    <s v=""/>
    <x v="166"/>
    <n v="2019"/>
    <n v="38864114"/>
    <x v="38"/>
    <x v="74"/>
    <x v="75"/>
    <n v="9631"/>
    <s v="Gedsted"/>
    <n v="820"/>
    <n v="271"/>
    <x v="35"/>
    <m/>
    <s v="DC"/>
    <s v="Decentralt værk"/>
    <n v="353000"/>
    <n v="350030"/>
    <x v="117"/>
    <x v="0"/>
    <s v="fvv"/>
    <d v="2012-01-01T00:00:00"/>
    <m/>
    <n v="3.5"/>
    <n v="0"/>
    <n v="3.5"/>
    <x v="21"/>
    <n v="0"/>
    <n v="0"/>
    <n v="0"/>
    <n v="0"/>
    <n v="1"/>
    <n v="0"/>
    <n v="0"/>
    <x v="0"/>
    <x v="0"/>
    <m/>
    <m/>
    <m/>
    <m/>
    <m/>
    <m/>
    <m/>
    <m/>
    <m/>
    <m/>
    <m/>
    <m/>
    <m/>
    <m/>
    <m/>
    <m/>
    <m/>
    <m/>
    <s v="520665"/>
    <s v="6283165"/>
    <n v="0"/>
    <n v="0"/>
    <n v="0"/>
  </r>
  <r>
    <n v="147"/>
    <x v="75"/>
    <s v=""/>
    <x v="167"/>
    <n v="2019"/>
    <n v="38864114"/>
    <x v="38"/>
    <x v="74"/>
    <x v="75"/>
    <n v="9631"/>
    <s v="Gedsted"/>
    <n v="820"/>
    <n v="271"/>
    <x v="35"/>
    <m/>
    <s v="DC"/>
    <s v="Decentralt værk"/>
    <n v="353000"/>
    <n v="350030"/>
    <x v="118"/>
    <x v="1"/>
    <s v="kvt"/>
    <d v="2010-01-01T00:00:00"/>
    <m/>
    <n v="2.38"/>
    <n v="0.98"/>
    <n v="1.33"/>
    <x v="4593"/>
    <n v="0.81226799999999999"/>
    <n v="0.81226799999999999"/>
    <n v="0.61775999999999998"/>
    <n v="0.60717600000000005"/>
    <n v="0.27989525171716972"/>
    <n v="0.72010474828283022"/>
    <n v="0"/>
    <x v="0"/>
    <x v="0"/>
    <m/>
    <m/>
    <m/>
    <m/>
    <m/>
    <m/>
    <n v="1.3344803999999999"/>
    <m/>
    <n v="0.11654099999999999"/>
    <m/>
    <m/>
    <m/>
    <m/>
    <m/>
    <m/>
    <m/>
    <m/>
    <m/>
    <s v="520665"/>
    <s v="6283165"/>
    <n v="1.3344803999999999"/>
    <n v="0.11654099999999999"/>
    <n v="0"/>
  </r>
  <r>
    <n v="147"/>
    <x v="75"/>
    <s v=""/>
    <x v="168"/>
    <n v="2019"/>
    <n v="38864114"/>
    <x v="38"/>
    <x v="74"/>
    <x v="75"/>
    <n v="9631"/>
    <s v="Gedsted"/>
    <n v="820"/>
    <n v="271"/>
    <x v="35"/>
    <m/>
    <s v="DC"/>
    <s v="Decentralt værk"/>
    <n v="353000"/>
    <n v="350030"/>
    <x v="3"/>
    <x v="0"/>
    <s v="fvv"/>
    <d v="2016-07-20T00:00:00"/>
    <m/>
    <n v="1.5"/>
    <n v="0"/>
    <n v="1.5"/>
    <x v="4594"/>
    <n v="34.459200000000003"/>
    <n v="34.459200000000003"/>
    <n v="0"/>
    <n v="0"/>
    <n v="1"/>
    <n v="0"/>
    <n v="0"/>
    <x v="0"/>
    <x v="0"/>
    <m/>
    <m/>
    <m/>
    <m/>
    <m/>
    <m/>
    <m/>
    <m/>
    <m/>
    <m/>
    <n v="32.219000000000001"/>
    <m/>
    <m/>
    <m/>
    <m/>
    <m/>
    <m/>
    <m/>
    <s v="520665"/>
    <s v="6283165"/>
    <n v="0"/>
    <n v="32.219000000000001"/>
    <n v="0"/>
  </r>
  <r>
    <n v="148"/>
    <x v="76"/>
    <s v=""/>
    <x v="169"/>
    <n v="2019"/>
    <n v="13148228"/>
    <x v="693"/>
    <x v="75"/>
    <x v="76"/>
    <n v="5591"/>
    <s v="Gelsted"/>
    <n v="410"/>
    <n v="347"/>
    <x v="36"/>
    <m/>
    <s v="DC"/>
    <s v="Decentralt værk"/>
    <n v="353000"/>
    <n v="350030"/>
    <x v="119"/>
    <x v="1"/>
    <s v="kvt"/>
    <d v="1994-01-01T00:00:00"/>
    <m/>
    <n v="3.5"/>
    <n v="1"/>
    <n v="1.7"/>
    <x v="4595"/>
    <n v="0.26279999999999998"/>
    <n v="0.252"/>
    <n v="0.15883559999999999"/>
    <n v="0.15883559999999999"/>
    <n v="0.29788866309200268"/>
    <n v="0.70211133690799732"/>
    <n v="0"/>
    <x v="0"/>
    <x v="0"/>
    <m/>
    <m/>
    <m/>
    <m/>
    <m/>
    <m/>
    <n v="0.44110440000000001"/>
    <m/>
    <m/>
    <m/>
    <m/>
    <m/>
    <m/>
    <m/>
    <m/>
    <m/>
    <m/>
    <m/>
    <s v="561501"/>
    <s v="6139618"/>
    <n v="0.44110440000000001"/>
    <n v="0"/>
    <n v="0"/>
  </r>
  <r>
    <n v="148"/>
    <x v="76"/>
    <s v=""/>
    <x v="170"/>
    <n v="2019"/>
    <n v="13148228"/>
    <x v="693"/>
    <x v="75"/>
    <x v="76"/>
    <n v="5591"/>
    <s v="Gelsted"/>
    <n v="410"/>
    <n v="347"/>
    <x v="36"/>
    <m/>
    <s v="DC"/>
    <s v="Decentralt værk"/>
    <n v="353000"/>
    <n v="350030"/>
    <x v="120"/>
    <x v="0"/>
    <s v="fvv"/>
    <d v="1971-01-01T00:00:00"/>
    <m/>
    <n v="4"/>
    <n v="0"/>
    <n v="3.5"/>
    <x v="4596"/>
    <n v="22.881599999999999"/>
    <n v="21.78"/>
    <n v="0"/>
    <n v="0"/>
    <n v="1"/>
    <n v="0"/>
    <n v="0"/>
    <x v="0"/>
    <x v="0"/>
    <m/>
    <m/>
    <m/>
    <m/>
    <m/>
    <m/>
    <n v="22.128717600000002"/>
    <m/>
    <m/>
    <m/>
    <m/>
    <m/>
    <m/>
    <m/>
    <m/>
    <m/>
    <m/>
    <m/>
    <s v="561501"/>
    <s v="6139618"/>
    <n v="22.128717600000002"/>
    <n v="0"/>
    <n v="0"/>
  </r>
  <r>
    <n v="150"/>
    <x v="77"/>
    <s v=""/>
    <x v="171"/>
    <n v="2019"/>
    <n v="10052947"/>
    <x v="40"/>
    <x v="76"/>
    <x v="77"/>
    <n v="7323"/>
    <s v="Give"/>
    <n v="630"/>
    <n v="145"/>
    <x v="32"/>
    <m/>
    <s v="DC"/>
    <s v="Decentralt værk"/>
    <n v="353000"/>
    <n v="350030"/>
    <x v="121"/>
    <x v="1"/>
    <s v="kvt"/>
    <d v="1999-04-01T00:00:00"/>
    <m/>
    <n v="7"/>
    <n v="3.1"/>
    <n v="4"/>
    <x v="4597"/>
    <n v="0.55115999999999998"/>
    <n v="0.55115999999999998"/>
    <n v="0.37296000000000001"/>
    <n v="0.37296000000000001"/>
    <n v="0.26586784752973863"/>
    <n v="0.73413215247026131"/>
    <n v="0"/>
    <x v="0"/>
    <x v="0"/>
    <m/>
    <m/>
    <m/>
    <m/>
    <m/>
    <m/>
    <n v="1.03653"/>
    <m/>
    <m/>
    <m/>
    <m/>
    <m/>
    <m/>
    <m/>
    <m/>
    <m/>
    <m/>
    <m/>
    <s v="514665,89"/>
    <s v="6188514,97"/>
    <n v="1.03653"/>
    <n v="0"/>
    <n v="0"/>
  </r>
  <r>
    <n v="150"/>
    <x v="77"/>
    <s v=""/>
    <x v="172"/>
    <n v="2019"/>
    <n v="10052947"/>
    <x v="40"/>
    <x v="76"/>
    <x v="77"/>
    <n v="7323"/>
    <s v="Give"/>
    <n v="630"/>
    <n v="145"/>
    <x v="32"/>
    <m/>
    <s v="DC"/>
    <s v="Decentralt værk"/>
    <n v="353000"/>
    <n v="350030"/>
    <x v="122"/>
    <x v="1"/>
    <s v="kvt"/>
    <d v="2006-08-01T00:00:00"/>
    <m/>
    <n v="4"/>
    <n v="1.82"/>
    <n v="2.2999999999999998"/>
    <x v="4598"/>
    <n v="0.65700000000000003"/>
    <n v="0.65700000000000003"/>
    <n v="0.55079999999999996"/>
    <n v="0.55079999999999996"/>
    <n v="0.25558291109635967"/>
    <n v="0.74441708890364033"/>
    <n v="0"/>
    <x v="0"/>
    <x v="0"/>
    <m/>
    <m/>
    <m/>
    <m/>
    <m/>
    <m/>
    <n v="1.2852972"/>
    <m/>
    <m/>
    <m/>
    <m/>
    <m/>
    <m/>
    <m/>
    <m/>
    <m/>
    <m/>
    <m/>
    <s v="514665,89"/>
    <s v="6188514,97"/>
    <n v="1.2852972"/>
    <n v="0"/>
    <n v="0"/>
  </r>
  <r>
    <n v="150"/>
    <x v="78"/>
    <s v=""/>
    <x v="173"/>
    <n v="2019"/>
    <n v="10052947"/>
    <x v="40"/>
    <x v="77"/>
    <x v="78"/>
    <n v="7323"/>
    <s v="Give"/>
    <n v="630"/>
    <n v="145"/>
    <x v="32"/>
    <m/>
    <s v="FJ"/>
    <s v="Fjernvarmeværk"/>
    <n v="353000"/>
    <n v="350030"/>
    <x v="123"/>
    <x v="0"/>
    <s v="fvv"/>
    <d v="2011-01-01T00:00:00"/>
    <m/>
    <n v="5.5"/>
    <n v="0"/>
    <n v="5.5"/>
    <x v="4599"/>
    <n v="144.9468"/>
    <n v="144.9468"/>
    <n v="0"/>
    <n v="0"/>
    <n v="1"/>
    <n v="0"/>
    <n v="0"/>
    <x v="0"/>
    <x v="0"/>
    <m/>
    <m/>
    <m/>
    <m/>
    <m/>
    <m/>
    <m/>
    <m/>
    <m/>
    <m/>
    <n v="148.375"/>
    <m/>
    <m/>
    <m/>
    <m/>
    <m/>
    <m/>
    <m/>
    <s v="515874,42"/>
    <s v="6187898,06"/>
    <n v="0"/>
    <n v="148.375"/>
    <n v="0"/>
  </r>
  <r>
    <n v="151"/>
    <x v="79"/>
    <s v=""/>
    <x v="174"/>
    <n v="2019"/>
    <n v="14492984"/>
    <x v="41"/>
    <x v="78"/>
    <x v="79"/>
    <n v="8983"/>
    <s v="Gjerlev J"/>
    <n v="730"/>
    <n v="215"/>
    <x v="37"/>
    <m/>
    <s v="FJ"/>
    <s v="Fjernvarmeværk"/>
    <n v="353000"/>
    <n v="350030"/>
    <x v="124"/>
    <x v="0"/>
    <s v="fvv"/>
    <d v="2019-10-10T00:00:00"/>
    <m/>
    <n v="2"/>
    <n v="0"/>
    <n v="2"/>
    <x v="4600"/>
    <n v="19.4544"/>
    <n v="19.4544"/>
    <n v="0"/>
    <n v="0"/>
    <n v="1"/>
    <n v="0"/>
    <n v="0"/>
    <x v="0"/>
    <x v="0"/>
    <m/>
    <m/>
    <m/>
    <m/>
    <m/>
    <m/>
    <m/>
    <m/>
    <m/>
    <n v="20.662500000000001"/>
    <m/>
    <m/>
    <m/>
    <m/>
    <m/>
    <m/>
    <m/>
    <m/>
    <s v="569708,24"/>
    <s v="6272505,02"/>
    <n v="0"/>
    <n v="20.662500000000001"/>
    <n v="0"/>
  </r>
  <r>
    <n v="151"/>
    <x v="79"/>
    <s v=""/>
    <x v="175"/>
    <n v="2019"/>
    <n v="14492984"/>
    <x v="41"/>
    <x v="78"/>
    <x v="79"/>
    <n v="8983"/>
    <s v="Gjerlev J"/>
    <n v="730"/>
    <n v="215"/>
    <x v="37"/>
    <m/>
    <s v="FJ"/>
    <s v="Fjernvarmeværk"/>
    <n v="353000"/>
    <n v="350030"/>
    <x v="32"/>
    <x v="0"/>
    <s v="fvv"/>
    <d v="1990-01-01T00:00:00"/>
    <m/>
    <n v="2"/>
    <n v="0"/>
    <n v="2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69708,24"/>
    <s v="6272505,02"/>
    <n v="0"/>
    <n v="0"/>
    <n v="0"/>
  </r>
  <r>
    <n v="151"/>
    <x v="79"/>
    <s v=""/>
    <x v="176"/>
    <n v="2019"/>
    <n v="14492984"/>
    <x v="41"/>
    <x v="78"/>
    <x v="79"/>
    <n v="8983"/>
    <s v="Gjerlev J"/>
    <n v="730"/>
    <n v="215"/>
    <x v="37"/>
    <m/>
    <s v="FJ"/>
    <s v="Fjernvarmeværk"/>
    <n v="353000"/>
    <n v="350030"/>
    <x v="125"/>
    <x v="3"/>
    <s v="fvv"/>
    <d v="2014-08-04T00:00:00"/>
    <m/>
    <n v="2.5"/>
    <n v="0"/>
    <n v="2.5"/>
    <x v="4601"/>
    <n v="4.9931999999999999"/>
    <n v="4.9931999999999999"/>
    <n v="0"/>
    <n v="0"/>
    <n v="1"/>
    <n v="0"/>
    <n v="0"/>
    <x v="0"/>
    <x v="0"/>
    <m/>
    <m/>
    <m/>
    <m/>
    <m/>
    <m/>
    <m/>
    <m/>
    <m/>
    <m/>
    <m/>
    <m/>
    <m/>
    <m/>
    <m/>
    <n v="4.9931999999999999"/>
    <m/>
    <m/>
    <s v="569708,24"/>
    <s v="6272505,02"/>
    <n v="0"/>
    <n v="4.9931999999999999"/>
    <n v="0"/>
  </r>
  <r>
    <n v="155"/>
    <x v="80"/>
    <s v=""/>
    <x v="177"/>
    <n v="2019"/>
    <n v="57762918"/>
    <x v="42"/>
    <x v="79"/>
    <x v="80"/>
    <n v="7870"/>
    <s v="Roslev"/>
    <n v="779"/>
    <n v="251"/>
    <x v="38"/>
    <m/>
    <s v="DC"/>
    <s v="Decentralt værk"/>
    <n v="353000"/>
    <n v="350030"/>
    <x v="56"/>
    <x v="0"/>
    <s v="fvv"/>
    <d v="1996-01-23T00:00:00"/>
    <m/>
    <n v="2.5"/>
    <n v="0"/>
    <n v="2.5"/>
    <x v="4602"/>
    <n v="10.461600000000001"/>
    <n v="10.461600000000001"/>
    <n v="0"/>
    <n v="0"/>
    <n v="1"/>
    <n v="0"/>
    <n v="0"/>
    <x v="0"/>
    <x v="0"/>
    <m/>
    <m/>
    <m/>
    <m/>
    <m/>
    <m/>
    <n v="11.8256292"/>
    <m/>
    <m/>
    <m/>
    <m/>
    <m/>
    <m/>
    <m/>
    <m/>
    <m/>
    <m/>
    <m/>
    <s v="492189,28"/>
    <s v="6290834,77"/>
    <n v="11.8256292"/>
    <n v="0"/>
    <n v="0"/>
  </r>
  <r>
    <n v="155"/>
    <x v="80"/>
    <s v=""/>
    <x v="178"/>
    <n v="2019"/>
    <n v="57762918"/>
    <x v="42"/>
    <x v="79"/>
    <x v="80"/>
    <n v="7870"/>
    <s v="Roslev"/>
    <n v="779"/>
    <n v="251"/>
    <x v="38"/>
    <m/>
    <s v="DC"/>
    <s v="Decentralt værk"/>
    <n v="353000"/>
    <n v="350030"/>
    <x v="1"/>
    <x v="1"/>
    <s v="kvt"/>
    <d v="1996-01-23T00:00:00"/>
    <m/>
    <n v="2.4"/>
    <n v="0.9"/>
    <n v="1.2"/>
    <x v="4603"/>
    <n v="8.5212000000000003"/>
    <n v="8.5212000000000003"/>
    <n v="5.8643999999999998"/>
    <n v="5.8643999999999998"/>
    <n v="0.2737347832603374"/>
    <n v="0.7262652167396626"/>
    <n v="0"/>
    <x v="0"/>
    <x v="0"/>
    <m/>
    <m/>
    <m/>
    <m/>
    <m/>
    <m/>
    <n v="15.564700800000001"/>
    <m/>
    <m/>
    <m/>
    <m/>
    <m/>
    <m/>
    <m/>
    <m/>
    <m/>
    <m/>
    <m/>
    <s v="492189,28"/>
    <s v="6290834,77"/>
    <n v="15.564700800000001"/>
    <n v="0"/>
    <n v="0"/>
  </r>
  <r>
    <n v="156"/>
    <x v="81"/>
    <s v=""/>
    <x v="179"/>
    <n v="2019"/>
    <n v="36294515"/>
    <x v="43"/>
    <x v="80"/>
    <x v="81"/>
    <n v="6510"/>
    <s v="Gram"/>
    <n v="510"/>
    <n v="101"/>
    <x v="39"/>
    <n v="1"/>
    <s v="DC"/>
    <s v="Decentralt værk"/>
    <n v="353000"/>
    <n v="350030"/>
    <x v="126"/>
    <x v="1"/>
    <s v="kvt"/>
    <d v="1996-01-01T00:00:00"/>
    <m/>
    <n v="12.96"/>
    <n v="5.5"/>
    <n v="6.5"/>
    <x v="4604"/>
    <n v="7.2000000000000005E-4"/>
    <n v="0"/>
    <n v="7.2000000000000005E-4"/>
    <n v="0"/>
    <n v="1.3508037282182901E-2"/>
    <n v="0.98649196271781714"/>
    <n v="-3.9898639947466563E-17"/>
    <x v="0"/>
    <x v="0"/>
    <m/>
    <m/>
    <m/>
    <m/>
    <m/>
    <m/>
    <n v="2.6650799999999999E-2"/>
    <m/>
    <m/>
    <m/>
    <m/>
    <m/>
    <m/>
    <m/>
    <m/>
    <m/>
    <m/>
    <m/>
    <s v="502980,92"/>
    <s v="6126043,77"/>
    <n v="2.6650799999999999E-2"/>
    <n v="0"/>
    <n v="0"/>
  </r>
  <r>
    <n v="156"/>
    <x v="81"/>
    <s v=""/>
    <x v="180"/>
    <n v="2019"/>
    <n v="36294515"/>
    <x v="43"/>
    <x v="80"/>
    <x v="81"/>
    <n v="6510"/>
    <s v="Gram"/>
    <n v="510"/>
    <n v="101"/>
    <x v="39"/>
    <n v="1"/>
    <s v="DC"/>
    <s v="Decentralt værk"/>
    <n v="353000"/>
    <n v="350030"/>
    <x v="2"/>
    <x v="0"/>
    <s v="fvv"/>
    <d v="1996-01-01T00:00:00"/>
    <m/>
    <n v="5.53"/>
    <n v="0"/>
    <n v="5.5"/>
    <x v="4605"/>
    <n v="42.084000000000003"/>
    <n v="42.084000000000003"/>
    <n v="0"/>
    <n v="0"/>
    <n v="1"/>
    <n v="0"/>
    <n v="0"/>
    <x v="0"/>
    <x v="0"/>
    <m/>
    <m/>
    <m/>
    <m/>
    <m/>
    <m/>
    <n v="47.881587599999996"/>
    <m/>
    <m/>
    <m/>
    <m/>
    <m/>
    <m/>
    <m/>
    <m/>
    <m/>
    <m/>
    <m/>
    <s v="502980,92"/>
    <s v="6126043,77"/>
    <n v="47.881587599999996"/>
    <n v="0"/>
    <n v="0"/>
  </r>
  <r>
    <n v="156"/>
    <x v="81"/>
    <s v=""/>
    <x v="181"/>
    <n v="2019"/>
    <n v="36294515"/>
    <x v="43"/>
    <x v="80"/>
    <x v="81"/>
    <n v="6510"/>
    <s v="Gram"/>
    <n v="510"/>
    <n v="101"/>
    <x v="39"/>
    <n v="1"/>
    <s v="DC"/>
    <s v="Decentralt værk"/>
    <n v="353000"/>
    <n v="350030"/>
    <x v="127"/>
    <x v="3"/>
    <s v="fvv"/>
    <d v="2009-05-16T00:00:00"/>
    <m/>
    <n v="7"/>
    <n v="0"/>
    <n v="7"/>
    <x v="21"/>
    <n v="0"/>
    <n v="0"/>
    <n v="0"/>
    <n v="0"/>
    <n v="1"/>
    <n v="0"/>
    <n v="0"/>
    <x v="0"/>
    <x v="0"/>
    <m/>
    <m/>
    <m/>
    <m/>
    <m/>
    <m/>
    <m/>
    <m/>
    <m/>
    <m/>
    <m/>
    <m/>
    <m/>
    <m/>
    <m/>
    <n v="0"/>
    <m/>
    <m/>
    <s v="502980,92"/>
    <s v="6126043,77"/>
    <n v="0"/>
    <n v="0"/>
    <n v="0"/>
  </r>
  <r>
    <n v="156"/>
    <x v="81"/>
    <s v=""/>
    <x v="182"/>
    <n v="2019"/>
    <n v="36294515"/>
    <x v="43"/>
    <x v="80"/>
    <x v="81"/>
    <n v="6510"/>
    <s v="Gram"/>
    <n v="510"/>
    <n v="101"/>
    <x v="39"/>
    <n v="1"/>
    <s v="DC"/>
    <s v="Decentralt værk"/>
    <n v="353000"/>
    <n v="350030"/>
    <x v="128"/>
    <x v="0"/>
    <s v="fvv"/>
    <d v="1996-01-01T00:00:00"/>
    <m/>
    <n v="4.6900000000000004"/>
    <n v="0"/>
    <n v="4.5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02980,92"/>
    <s v="6126043,77"/>
    <n v="0"/>
    <n v="0"/>
    <n v="0"/>
  </r>
  <r>
    <n v="156"/>
    <x v="81"/>
    <s v=""/>
    <x v="183"/>
    <n v="2019"/>
    <n v="36294515"/>
    <x v="43"/>
    <x v="80"/>
    <x v="81"/>
    <n v="6510"/>
    <s v="Gram"/>
    <n v="510"/>
    <n v="101"/>
    <x v="39"/>
    <n v="1"/>
    <s v="DC"/>
    <s v="Decentralt værk"/>
    <n v="353000"/>
    <n v="350030"/>
    <x v="129"/>
    <x v="2"/>
    <s v="fvv"/>
    <d v="2015-01-01T00:00:00"/>
    <m/>
    <n v="10"/>
    <n v="0"/>
    <n v="10"/>
    <x v="917"/>
    <n v="6.3827999999999996"/>
    <n v="6.3827999999999996"/>
    <n v="0"/>
    <n v="0"/>
    <n v="1"/>
    <n v="0"/>
    <n v="0"/>
    <x v="0"/>
    <x v="0"/>
    <m/>
    <m/>
    <m/>
    <m/>
    <m/>
    <m/>
    <m/>
    <m/>
    <m/>
    <m/>
    <m/>
    <m/>
    <m/>
    <m/>
    <m/>
    <m/>
    <m/>
    <n v="6.3828000000000005"/>
    <s v="502980,92"/>
    <s v="6126043,77"/>
    <n v="0"/>
    <n v="0"/>
    <n v="6.3828000000000005"/>
  </r>
  <r>
    <n v="156"/>
    <x v="81"/>
    <s v=""/>
    <x v="184"/>
    <n v="2019"/>
    <n v="36294515"/>
    <x v="43"/>
    <x v="80"/>
    <x v="81"/>
    <n v="6510"/>
    <s v="Gram"/>
    <n v="510"/>
    <n v="101"/>
    <x v="39"/>
    <n v="1"/>
    <s v="DC"/>
    <s v="Decentralt værk"/>
    <n v="353000"/>
    <n v="350030"/>
    <x v="12"/>
    <x v="4"/>
    <s v="fvv"/>
    <d v="2015-01-01T00:00:00"/>
    <m/>
    <n v="0.2"/>
    <n v="0"/>
    <n v="0.95"/>
    <x v="4606"/>
    <n v="8.2620000000000005"/>
    <n v="8.2620000000000005"/>
    <n v="0"/>
    <n v="0"/>
    <n v="1"/>
    <n v="0"/>
    <n v="0"/>
    <x v="0"/>
    <x v="0"/>
    <m/>
    <m/>
    <m/>
    <m/>
    <m/>
    <m/>
    <m/>
    <m/>
    <m/>
    <m/>
    <m/>
    <m/>
    <m/>
    <m/>
    <m/>
    <m/>
    <m/>
    <n v="1.8360000000000001"/>
    <s v="502980,92"/>
    <s v="6126043,77"/>
    <n v="0"/>
    <n v="0"/>
    <n v="1.8360000000000001"/>
  </r>
  <r>
    <n v="156"/>
    <x v="81"/>
    <s v=""/>
    <x v="185"/>
    <n v="2019"/>
    <n v="36294515"/>
    <x v="43"/>
    <x v="80"/>
    <x v="81"/>
    <n v="6510"/>
    <s v="Gram"/>
    <n v="510"/>
    <n v="101"/>
    <x v="39"/>
    <n v="1"/>
    <s v="DC"/>
    <s v="Decentralt værk"/>
    <n v="353000"/>
    <n v="350030"/>
    <x v="130"/>
    <x v="3"/>
    <s v="fvv"/>
    <d v="2015-06-01T00:00:00"/>
    <m/>
    <n v="24"/>
    <n v="0"/>
    <n v="24"/>
    <x v="4607"/>
    <n v="40.852800000000002"/>
    <n v="40.852800000000002"/>
    <n v="0"/>
    <n v="0"/>
    <n v="1"/>
    <n v="0"/>
    <n v="0"/>
    <x v="0"/>
    <x v="0"/>
    <m/>
    <m/>
    <m/>
    <m/>
    <m/>
    <m/>
    <m/>
    <m/>
    <m/>
    <m/>
    <m/>
    <m/>
    <m/>
    <m/>
    <m/>
    <n v="40.852800000000002"/>
    <m/>
    <m/>
    <s v="502980,92"/>
    <s v="6126043,77"/>
    <n v="0"/>
    <n v="40.852800000000002"/>
    <n v="0"/>
  </r>
  <r>
    <n v="160"/>
    <x v="83"/>
    <s v=""/>
    <x v="187"/>
    <n v="2019"/>
    <n v="43774417"/>
    <x v="45"/>
    <x v="82"/>
    <x v="83"/>
    <n v="8500"/>
    <s v="Grenaa"/>
    <n v="707"/>
    <n v="202"/>
    <x v="40"/>
    <m/>
    <s v="FJ"/>
    <s v="Fjernvarmeværk"/>
    <n v="353000"/>
    <n v="350030"/>
    <x v="13"/>
    <x v="0"/>
    <s v="fvv"/>
    <d v="2012-01-01T00:00:00"/>
    <m/>
    <n v="8.6"/>
    <n v="0"/>
    <n v="8.6"/>
    <x v="4608"/>
    <n v="3.2639999999999998"/>
    <n v="3.2639999999999998"/>
    <n v="0"/>
    <n v="0"/>
    <n v="1"/>
    <n v="0"/>
    <n v="0"/>
    <x v="0"/>
    <x v="0"/>
    <m/>
    <m/>
    <m/>
    <n v="3.5870000000000002"/>
    <m/>
    <m/>
    <m/>
    <m/>
    <m/>
    <m/>
    <m/>
    <m/>
    <m/>
    <m/>
    <m/>
    <m/>
    <m/>
    <m/>
    <s v="615594,39"/>
    <s v="6254044,08"/>
    <n v="3.5870000000000002"/>
    <n v="0"/>
    <n v="0"/>
  </r>
  <r>
    <n v="160"/>
    <x v="83"/>
    <s v=""/>
    <x v="189"/>
    <n v="2019"/>
    <n v="43774417"/>
    <x v="45"/>
    <x v="82"/>
    <x v="83"/>
    <n v="8500"/>
    <s v="Grenaa"/>
    <n v="707"/>
    <n v="202"/>
    <x v="40"/>
    <m/>
    <s v="FJ"/>
    <s v="Fjernvarmeværk"/>
    <n v="353000"/>
    <n v="350030"/>
    <x v="76"/>
    <x v="0"/>
    <s v="fvv"/>
    <d v="2012-01-01T00:00:00"/>
    <m/>
    <n v="8.6"/>
    <n v="0"/>
    <n v="8.6"/>
    <x v="4609"/>
    <n v="2.6040000000000001"/>
    <n v="2.6040000000000001"/>
    <n v="0"/>
    <n v="0"/>
    <n v="1"/>
    <n v="0"/>
    <n v="0"/>
    <x v="0"/>
    <x v="0"/>
    <m/>
    <m/>
    <m/>
    <n v="2.8624260000000001"/>
    <m/>
    <m/>
    <m/>
    <m/>
    <m/>
    <m/>
    <m/>
    <m/>
    <m/>
    <m/>
    <m/>
    <m/>
    <m/>
    <m/>
    <s v="615594,39"/>
    <s v="6254044,08"/>
    <n v="2.8624260000000001"/>
    <n v="0"/>
    <n v="0"/>
  </r>
  <r>
    <n v="160"/>
    <x v="83"/>
    <s v=""/>
    <x v="190"/>
    <n v="2019"/>
    <n v="43774417"/>
    <x v="45"/>
    <x v="82"/>
    <x v="83"/>
    <n v="8500"/>
    <s v="Grenaa"/>
    <n v="707"/>
    <n v="202"/>
    <x v="40"/>
    <m/>
    <s v="FJ"/>
    <s v="Fjernvarmeværk"/>
    <n v="353000"/>
    <n v="350030"/>
    <x v="39"/>
    <x v="5"/>
    <s v="kvt"/>
    <d v="2008-10-01T00:00:00"/>
    <m/>
    <n v="0.61"/>
    <n v="0"/>
    <n v="0"/>
    <x v="4610"/>
    <n v="0"/>
    <n v="0"/>
    <n v="0"/>
    <n v="0"/>
    <n v="1"/>
    <n v="0"/>
    <n v="0"/>
    <x v="0"/>
    <x v="0"/>
    <m/>
    <m/>
    <m/>
    <n v="7.1740000000000009E-4"/>
    <m/>
    <m/>
    <m/>
    <m/>
    <m/>
    <m/>
    <m/>
    <m/>
    <m/>
    <m/>
    <m/>
    <m/>
    <m/>
    <m/>
    <s v="615594,39"/>
    <s v="6254044,08"/>
    <n v="7.1740000000000009E-4"/>
    <n v="0"/>
    <n v="0"/>
  </r>
  <r>
    <n v="160"/>
    <x v="84"/>
    <s v=""/>
    <x v="191"/>
    <n v="2019"/>
    <n v="43774417"/>
    <x v="45"/>
    <x v="83"/>
    <x v="84"/>
    <n v="8500"/>
    <s v="Grenaa"/>
    <n v="707"/>
    <n v="202"/>
    <x v="40"/>
    <n v="1"/>
    <s v="FJ"/>
    <s v="Fjernvarmeværk"/>
    <n v="353000"/>
    <n v="350030"/>
    <x v="132"/>
    <x v="0"/>
    <s v="fvv"/>
    <d v="2002-01-01T00:00:00"/>
    <m/>
    <n v="9.6999999999999993"/>
    <n v="0"/>
    <n v="9.24"/>
    <x v="4611"/>
    <n v="0.7"/>
    <n v="0.7"/>
    <n v="0"/>
    <n v="0"/>
    <n v="1"/>
    <n v="0"/>
    <n v="0"/>
    <x v="0"/>
    <x v="0"/>
    <m/>
    <m/>
    <m/>
    <n v="0.76951910999999995"/>
    <m/>
    <m/>
    <m/>
    <m/>
    <m/>
    <m/>
    <m/>
    <m/>
    <m/>
    <m/>
    <m/>
    <m/>
    <m/>
    <m/>
    <s v="617014,05"/>
    <s v="6254411,98"/>
    <n v="0.76951910999999995"/>
    <n v="0"/>
    <n v="0"/>
  </r>
  <r>
    <n v="160"/>
    <x v="84"/>
    <s v=""/>
    <x v="192"/>
    <n v="2019"/>
    <n v="43774417"/>
    <x v="45"/>
    <x v="83"/>
    <x v="84"/>
    <n v="8500"/>
    <s v="Grenaa"/>
    <n v="707"/>
    <n v="202"/>
    <x v="40"/>
    <n v="1"/>
    <s v="FJ"/>
    <s v="Fjernvarmeværk"/>
    <n v="353000"/>
    <n v="350030"/>
    <x v="133"/>
    <x v="0"/>
    <s v="fvv"/>
    <d v="1997-01-01T00:00:00"/>
    <m/>
    <n v="9.6999999999999993"/>
    <n v="0"/>
    <n v="9.0399999999999991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617014,05"/>
    <s v="6254411,98"/>
    <n v="0"/>
    <n v="0"/>
    <n v="0"/>
  </r>
  <r>
    <n v="160"/>
    <x v="84"/>
    <s v=""/>
    <x v="193"/>
    <n v="2019"/>
    <n v="43774417"/>
    <x v="45"/>
    <x v="83"/>
    <x v="84"/>
    <n v="8500"/>
    <s v="Grenaa"/>
    <n v="707"/>
    <n v="202"/>
    <x v="40"/>
    <n v="1"/>
    <s v="FJ"/>
    <s v="Fjernvarmeværk"/>
    <n v="353000"/>
    <n v="350030"/>
    <x v="76"/>
    <x v="0"/>
    <s v="fvv"/>
    <d v="2012-01-01T00:00:00"/>
    <d v="2019-10-25T00:00:00"/>
    <n v="8.6"/>
    <n v="0"/>
    <n v="10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617014,05"/>
    <s v="6254411,98"/>
    <n v="0"/>
    <n v="0"/>
    <n v="0"/>
  </r>
  <r>
    <n v="160"/>
    <x v="85"/>
    <s v=""/>
    <x v="194"/>
    <n v="2019"/>
    <n v="43774417"/>
    <x v="45"/>
    <x v="84"/>
    <x v="85"/>
    <n v="8500"/>
    <s v="Grenaa"/>
    <n v="707"/>
    <n v="202"/>
    <x v="40"/>
    <m/>
    <s v="FJ"/>
    <s v="Fjernvarmeværk"/>
    <n v="353000"/>
    <n v="350030"/>
    <x v="134"/>
    <x v="0"/>
    <s v="fvv"/>
    <d v="2012-01-01T00:00:00"/>
    <m/>
    <n v="18"/>
    <n v="0"/>
    <n v="18"/>
    <x v="4612"/>
    <n v="8.3999999999999995E-3"/>
    <n v="8.3999999999999995E-3"/>
    <n v="0"/>
    <n v="0"/>
    <n v="1"/>
    <n v="0"/>
    <n v="0"/>
    <x v="0"/>
    <x v="0"/>
    <m/>
    <m/>
    <m/>
    <n v="9.2544599999999991E-3"/>
    <m/>
    <m/>
    <m/>
    <m/>
    <m/>
    <m/>
    <m/>
    <m/>
    <m/>
    <m/>
    <m/>
    <m/>
    <m/>
    <m/>
    <s v="616939"/>
    <s v="6253243"/>
    <n v="9.2544599999999991E-3"/>
    <n v="0"/>
    <n v="0"/>
  </r>
  <r>
    <n v="160"/>
    <x v="86"/>
    <s v=""/>
    <x v="195"/>
    <n v="2019"/>
    <n v="43774417"/>
    <x v="45"/>
    <x v="85"/>
    <x v="86"/>
    <n v="8500"/>
    <s v="Grenaa"/>
    <n v="707"/>
    <n v="202"/>
    <x v="40"/>
    <m/>
    <s v="FJ"/>
    <s v="Fjernvarmeværk"/>
    <n v="353000"/>
    <n v="350030"/>
    <x v="135"/>
    <x v="0"/>
    <s v="fvv"/>
    <d v="2012-01-01T00:00:00"/>
    <m/>
    <n v="14.4"/>
    <n v="0"/>
    <n v="14.4"/>
    <x v="4613"/>
    <n v="2.0400000000000001E-2"/>
    <n v="2.0400000000000001E-2"/>
    <n v="0"/>
    <n v="0"/>
    <n v="1"/>
    <n v="0"/>
    <n v="0"/>
    <x v="0"/>
    <x v="0"/>
    <m/>
    <m/>
    <m/>
    <n v="2.2418749999999998E-2"/>
    <m/>
    <m/>
    <m/>
    <m/>
    <m/>
    <m/>
    <m/>
    <m/>
    <m/>
    <m/>
    <m/>
    <m/>
    <m/>
    <m/>
    <s v="616358,49"/>
    <s v="6251294,55"/>
    <n v="2.2418749999999998E-2"/>
    <n v="0"/>
    <n v="0"/>
  </r>
  <r>
    <n v="160"/>
    <x v="87"/>
    <s v=""/>
    <x v="196"/>
    <n v="2019"/>
    <n v="43774417"/>
    <x v="45"/>
    <x v="86"/>
    <x v="87"/>
    <n v="8500"/>
    <s v="Grenå"/>
    <n v="707"/>
    <n v="202"/>
    <x v="40"/>
    <m/>
    <s v="FJ"/>
    <s v="Fjernvarmeværk"/>
    <n v="353000"/>
    <n v="350030"/>
    <x v="136"/>
    <x v="3"/>
    <s v="fvv"/>
    <d v="2014-05-01T00:00:00"/>
    <m/>
    <n v="8.4"/>
    <n v="0"/>
    <n v="8.4"/>
    <x v="4614"/>
    <n v="19.728000000000002"/>
    <n v="19.728000000000002"/>
    <n v="0"/>
    <n v="0"/>
    <n v="1"/>
    <n v="0"/>
    <n v="0"/>
    <x v="0"/>
    <x v="0"/>
    <m/>
    <m/>
    <m/>
    <m/>
    <m/>
    <m/>
    <m/>
    <m/>
    <m/>
    <m/>
    <m/>
    <m/>
    <m/>
    <m/>
    <m/>
    <n v="19.728000000000002"/>
    <m/>
    <m/>
    <s v="617910,52"/>
    <s v="6254616,94"/>
    <n v="0"/>
    <n v="19.728000000000002"/>
    <n v="0"/>
  </r>
  <r>
    <n v="160"/>
    <x v="1279"/>
    <s v=""/>
    <x v="2857"/>
    <n v="2019"/>
    <n v="43774417"/>
    <x v="45"/>
    <x v="1276"/>
    <x v="87"/>
    <n v="8500"/>
    <s v="Grenaa"/>
    <n v="707"/>
    <n v="202"/>
    <x v="40"/>
    <m/>
    <s v="FJ"/>
    <s v="Fjernvarmeværk"/>
    <n v="353000"/>
    <n v="350030"/>
    <x v="91"/>
    <x v="0"/>
    <s v="fvv"/>
    <d v="2018-01-01T00:00:00"/>
    <m/>
    <n v="30"/>
    <n v="0"/>
    <n v="38.200000000000003"/>
    <x v="4615"/>
    <n v="442.06700000000001"/>
    <n v="442.06700000000001"/>
    <n v="0"/>
    <n v="0"/>
    <n v="1"/>
    <n v="0"/>
    <n v="0"/>
    <x v="0"/>
    <x v="0"/>
    <m/>
    <m/>
    <m/>
    <m/>
    <m/>
    <m/>
    <m/>
    <m/>
    <m/>
    <m/>
    <n v="398.25920000000002"/>
    <m/>
    <m/>
    <m/>
    <m/>
    <m/>
    <m/>
    <m/>
    <s v="617910,52"/>
    <s v="6254616,94"/>
    <n v="0"/>
    <n v="398.25920000000002"/>
    <n v="0"/>
  </r>
  <r>
    <n v="160"/>
    <x v="1298"/>
    <s v=""/>
    <x v="2938"/>
    <n v="2019"/>
    <n v="43774417"/>
    <x v="45"/>
    <x v="1294"/>
    <x v="1251"/>
    <n v="8500"/>
    <s v="Grenaa"/>
    <n v="707"/>
    <n v="202"/>
    <x v="40"/>
    <m/>
    <s v="FJ"/>
    <s v="Fjernvarmeværk"/>
    <n v="353000"/>
    <n v="350030"/>
    <x v="1482"/>
    <x v="3"/>
    <s v="fvv"/>
    <d v="2019-02-01T00:00:00"/>
    <m/>
    <n v="14.5"/>
    <n v="0"/>
    <n v="14.5"/>
    <x v="4616"/>
    <n v="36.612000000000002"/>
    <n v="36.612000000000002"/>
    <n v="0"/>
    <n v="0"/>
    <n v="1"/>
    <n v="0"/>
    <n v="0"/>
    <x v="0"/>
    <x v="0"/>
    <m/>
    <m/>
    <m/>
    <m/>
    <m/>
    <m/>
    <m/>
    <m/>
    <m/>
    <m/>
    <m/>
    <m/>
    <m/>
    <m/>
    <m/>
    <n v="36.612000000000002"/>
    <m/>
    <m/>
    <s v="617760,84"/>
    <s v="6254621,68"/>
    <n v="0"/>
    <n v="36.612000000000002"/>
    <n v="0"/>
  </r>
  <r>
    <n v="162"/>
    <x v="88"/>
    <s v=""/>
    <x v="197"/>
    <n v="2019"/>
    <n v="25525795"/>
    <x v="46"/>
    <x v="87"/>
    <x v="88"/>
    <n v="7200"/>
    <s v="Grindsted"/>
    <n v="530"/>
    <n v="128"/>
    <x v="41"/>
    <n v="1"/>
    <s v="DC"/>
    <s v="Decentralt værk"/>
    <n v="353000"/>
    <n v="350030"/>
    <x v="137"/>
    <x v="1"/>
    <s v="kvt"/>
    <d v="1999-05-25T00:00:00"/>
    <m/>
    <n v="15"/>
    <n v="6.1"/>
    <n v="7"/>
    <x v="4617"/>
    <n v="2.8799999999999999E-2"/>
    <n v="2.8799999999999999E-2"/>
    <n v="2.8799999999999999E-2"/>
    <n v="2.8799999999999999E-2"/>
    <n v="0.1040204105382211"/>
    <n v="0.89597958946177891"/>
    <n v="0"/>
    <x v="0"/>
    <x v="0"/>
    <m/>
    <m/>
    <m/>
    <n v="4.2721170000000003E-2"/>
    <m/>
    <m/>
    <n v="9.5713199999999998E-2"/>
    <m/>
    <m/>
    <m/>
    <m/>
    <m/>
    <m/>
    <m/>
    <m/>
    <m/>
    <m/>
    <m/>
    <s v="494693,56"/>
    <s v="6179932,52"/>
    <n v="0.13843437"/>
    <n v="0"/>
    <n v="0"/>
  </r>
  <r>
    <n v="162"/>
    <x v="88"/>
    <s v=""/>
    <x v="198"/>
    <n v="2019"/>
    <n v="25525795"/>
    <x v="46"/>
    <x v="87"/>
    <x v="88"/>
    <n v="7200"/>
    <s v="Grindsted"/>
    <n v="530"/>
    <n v="128"/>
    <x v="41"/>
    <n v="1"/>
    <s v="DC"/>
    <s v="Decentralt værk"/>
    <n v="353000"/>
    <n v="350030"/>
    <x v="13"/>
    <x v="0"/>
    <s v="fvv"/>
    <d v="1999-06-01T00:00:00"/>
    <m/>
    <n v="6"/>
    <n v="0"/>
    <n v="6"/>
    <x v="4618"/>
    <n v="12.3408"/>
    <n v="11.2464"/>
    <n v="0"/>
    <n v="0"/>
    <n v="1"/>
    <n v="0"/>
    <n v="0"/>
    <x v="0"/>
    <x v="0"/>
    <m/>
    <m/>
    <m/>
    <n v="0"/>
    <m/>
    <m/>
    <n v="13.4466948"/>
    <m/>
    <m/>
    <m/>
    <m/>
    <m/>
    <m/>
    <m/>
    <m/>
    <m/>
    <m/>
    <m/>
    <s v="494693,56"/>
    <s v="6179932,52"/>
    <n v="13.4466948"/>
    <n v="0"/>
    <n v="0"/>
  </r>
  <r>
    <n v="162"/>
    <x v="88"/>
    <s v=""/>
    <x v="199"/>
    <n v="2019"/>
    <n v="25525795"/>
    <x v="46"/>
    <x v="87"/>
    <x v="88"/>
    <n v="7200"/>
    <s v="Grindsted"/>
    <n v="530"/>
    <n v="128"/>
    <x v="41"/>
    <n v="1"/>
    <s v="DC"/>
    <s v="Decentralt værk"/>
    <n v="353000"/>
    <n v="350030"/>
    <x v="16"/>
    <x v="0"/>
    <s v="fvv"/>
    <d v="1999-06-01T00:00:00"/>
    <m/>
    <n v="6"/>
    <n v="0"/>
    <n v="6"/>
    <x v="4619"/>
    <n v="13.1076"/>
    <n v="13.1076"/>
    <n v="0"/>
    <n v="0"/>
    <n v="1"/>
    <n v="0"/>
    <n v="0"/>
    <x v="0"/>
    <x v="0"/>
    <m/>
    <n v="0"/>
    <m/>
    <n v="0"/>
    <m/>
    <m/>
    <n v="12.5446068"/>
    <m/>
    <m/>
    <m/>
    <m/>
    <m/>
    <m/>
    <m/>
    <m/>
    <m/>
    <m/>
    <m/>
    <s v="494693,56"/>
    <s v="6179932,52"/>
    <n v="12.5446068"/>
    <n v="0"/>
    <n v="0"/>
  </r>
  <r>
    <n v="162"/>
    <x v="89"/>
    <s v=""/>
    <x v="200"/>
    <n v="2019"/>
    <n v="25525795"/>
    <x v="46"/>
    <x v="88"/>
    <x v="89"/>
    <n v="7200"/>
    <s v="Grindsted"/>
    <n v="530"/>
    <n v="128"/>
    <x v="41"/>
    <m/>
    <s v="FJ"/>
    <s v="Fjernvarmeværk"/>
    <n v="353000"/>
    <n v="350030"/>
    <x v="138"/>
    <x v="0"/>
    <s v="fvv"/>
    <d v="2011-10-01T00:00:00"/>
    <m/>
    <n v="0.4"/>
    <n v="0"/>
    <n v="0.4"/>
    <x v="4620"/>
    <n v="3.8592"/>
    <n v="3.8592"/>
    <n v="0"/>
    <n v="0"/>
    <n v="1"/>
    <n v="0"/>
    <n v="0"/>
    <x v="0"/>
    <x v="0"/>
    <m/>
    <m/>
    <m/>
    <m/>
    <m/>
    <m/>
    <m/>
    <m/>
    <n v="3.8592"/>
    <m/>
    <m/>
    <m/>
    <m/>
    <m/>
    <m/>
    <m/>
    <m/>
    <m/>
    <s v="493960,54"/>
    <s v="6178807,84"/>
    <n v="0"/>
    <n v="3.8592"/>
    <n v="0"/>
  </r>
  <r>
    <n v="162"/>
    <x v="89"/>
    <s v=""/>
    <x v="201"/>
    <n v="2019"/>
    <n v="25525795"/>
    <x v="46"/>
    <x v="88"/>
    <x v="89"/>
    <n v="7200"/>
    <s v="Grindsted"/>
    <n v="530"/>
    <n v="128"/>
    <x v="41"/>
    <m/>
    <s v="FJ"/>
    <s v="Fjernvarmeværk"/>
    <n v="353000"/>
    <n v="350030"/>
    <x v="139"/>
    <x v="0"/>
    <s v="fvv"/>
    <d v="1980-09-01T00:00:00"/>
    <m/>
    <n v="7.4"/>
    <n v="0"/>
    <n v="7.4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n v="0"/>
    <m/>
    <m/>
    <m/>
    <m/>
    <s v="493960,54"/>
    <s v="6178807,84"/>
    <n v="0"/>
    <n v="0"/>
    <n v="0"/>
  </r>
  <r>
    <n v="162"/>
    <x v="89"/>
    <s v=""/>
    <x v="202"/>
    <n v="2019"/>
    <n v="25525795"/>
    <x v="46"/>
    <x v="88"/>
    <x v="89"/>
    <n v="7200"/>
    <s v="Grindsted"/>
    <n v="530"/>
    <n v="128"/>
    <x v="41"/>
    <m/>
    <s v="FJ"/>
    <s v="Fjernvarmeværk"/>
    <n v="353000"/>
    <n v="350030"/>
    <x v="140"/>
    <x v="0"/>
    <s v="fvv"/>
    <d v="2015-06-15T00:00:00"/>
    <m/>
    <n v="6"/>
    <n v="0"/>
    <n v="6"/>
    <x v="4621"/>
    <n v="0.26640000000000003"/>
    <n v="0.26640000000000003"/>
    <n v="0"/>
    <n v="0"/>
    <n v="1"/>
    <n v="0"/>
    <n v="0"/>
    <x v="0"/>
    <x v="0"/>
    <m/>
    <m/>
    <m/>
    <n v="0.2772751"/>
    <m/>
    <m/>
    <m/>
    <m/>
    <m/>
    <m/>
    <m/>
    <m/>
    <m/>
    <m/>
    <m/>
    <m/>
    <m/>
    <m/>
    <s v="493960,54"/>
    <s v="6178807,84"/>
    <n v="0.2772751"/>
    <n v="0"/>
    <n v="0"/>
  </r>
  <r>
    <n v="162"/>
    <x v="90"/>
    <s v=""/>
    <x v="203"/>
    <n v="2019"/>
    <n v="25525795"/>
    <x v="46"/>
    <x v="89"/>
    <x v="90"/>
    <n v="7200"/>
    <s v="Grindsted"/>
    <n v="530"/>
    <n v="128"/>
    <x v="41"/>
    <n v="1"/>
    <s v="DC"/>
    <s v="Decentralt værk"/>
    <n v="353000"/>
    <n v="350030"/>
    <x v="141"/>
    <x v="1"/>
    <s v="kvt"/>
    <d v="1994-01-01T00:00:00"/>
    <m/>
    <n v="16"/>
    <n v="6.55"/>
    <n v="7.85"/>
    <x v="4622"/>
    <n v="5.04E-2"/>
    <n v="5.04E-2"/>
    <n v="1.7999999999999999E-2"/>
    <n v="1.7999999999999999E-2"/>
    <n v="0.35027676729571461"/>
    <n v="0.64972323270428545"/>
    <n v="0"/>
    <x v="0"/>
    <x v="0"/>
    <m/>
    <m/>
    <m/>
    <n v="4.3510309999999996E-2"/>
    <m/>
    <m/>
    <n v="2.8432800000000001E-2"/>
    <m/>
    <m/>
    <m/>
    <m/>
    <m/>
    <m/>
    <m/>
    <m/>
    <m/>
    <m/>
    <m/>
    <s v="495794,09"/>
    <s v="6179563,47"/>
    <n v="7.1943110000000005E-2"/>
    <n v="0"/>
    <n v="0"/>
  </r>
  <r>
    <n v="162"/>
    <x v="90"/>
    <s v=""/>
    <x v="204"/>
    <n v="2019"/>
    <n v="25525795"/>
    <x v="46"/>
    <x v="89"/>
    <x v="90"/>
    <n v="7200"/>
    <s v="Grindsted"/>
    <n v="530"/>
    <n v="128"/>
    <x v="41"/>
    <n v="1"/>
    <s v="DC"/>
    <s v="Decentralt værk"/>
    <n v="353000"/>
    <n v="350030"/>
    <x v="13"/>
    <x v="0"/>
    <s v="fvv"/>
    <d v="1994-01-01T00:00:00"/>
    <m/>
    <n v="8"/>
    <n v="0"/>
    <n v="8"/>
    <x v="4623"/>
    <n v="12.294"/>
    <n v="12.294"/>
    <n v="0"/>
    <n v="0"/>
    <n v="1"/>
    <n v="0"/>
    <n v="0"/>
    <x v="0"/>
    <x v="0"/>
    <m/>
    <m/>
    <m/>
    <n v="3.9456999999999999E-3"/>
    <m/>
    <m/>
    <n v="14.463741599999999"/>
    <m/>
    <m/>
    <m/>
    <m/>
    <m/>
    <m/>
    <m/>
    <m/>
    <m/>
    <m/>
    <m/>
    <s v="495794,09"/>
    <s v="6179563,47"/>
    <n v="14.467687299999998"/>
    <n v="0"/>
    <n v="0"/>
  </r>
  <r>
    <n v="162"/>
    <x v="90"/>
    <s v=""/>
    <x v="205"/>
    <n v="2019"/>
    <n v="25525795"/>
    <x v="46"/>
    <x v="89"/>
    <x v="90"/>
    <n v="7200"/>
    <s v="Grindsted"/>
    <n v="530"/>
    <n v="128"/>
    <x v="41"/>
    <n v="1"/>
    <s v="DC"/>
    <s v="Decentralt værk"/>
    <n v="353000"/>
    <n v="350030"/>
    <x v="16"/>
    <x v="0"/>
    <s v="fvv"/>
    <d v="2008-10-01T00:00:00"/>
    <m/>
    <n v="8"/>
    <n v="0"/>
    <n v="8"/>
    <x v="4624"/>
    <n v="12.049200000000001"/>
    <n v="10.44"/>
    <n v="0"/>
    <n v="0"/>
    <n v="1"/>
    <n v="0"/>
    <n v="0"/>
    <x v="0"/>
    <x v="0"/>
    <m/>
    <m/>
    <m/>
    <n v="0"/>
    <m/>
    <m/>
    <n v="14.4637812"/>
    <m/>
    <m/>
    <m/>
    <m/>
    <m/>
    <m/>
    <m/>
    <m/>
    <m/>
    <m/>
    <n v="0"/>
    <s v="495794,09"/>
    <s v="6179563,47"/>
    <n v="14.4637812"/>
    <n v="0"/>
    <n v="0"/>
  </r>
  <r>
    <n v="162"/>
    <x v="90"/>
    <s v=""/>
    <x v="206"/>
    <n v="2019"/>
    <n v="25525795"/>
    <x v="46"/>
    <x v="89"/>
    <x v="90"/>
    <n v="7200"/>
    <s v="Grindsted"/>
    <n v="530"/>
    <n v="128"/>
    <x v="41"/>
    <n v="1"/>
    <s v="DC"/>
    <s v="Decentralt værk"/>
    <n v="353000"/>
    <n v="350030"/>
    <x v="142"/>
    <x v="1"/>
    <s v="kvt"/>
    <d v="1994-01-01T00:00:00"/>
    <m/>
    <n v="16"/>
    <n v="6.55"/>
    <n v="7.85"/>
    <x v="4625"/>
    <n v="1.0800000000000001E-2"/>
    <n v="1.0800000000000001E-2"/>
    <n v="1.7999999999999999E-2"/>
    <n v="1.7999999999999999E-2"/>
    <n v="7.5096749645793673E-2"/>
    <n v="0.92490325035420629"/>
    <n v="0"/>
    <x v="0"/>
    <x v="0"/>
    <m/>
    <m/>
    <m/>
    <n v="4.3474440000000003E-2"/>
    <m/>
    <m/>
    <n v="2.8432800000000001E-2"/>
    <m/>
    <m/>
    <m/>
    <m/>
    <m/>
    <m/>
    <m/>
    <m/>
    <m/>
    <m/>
    <m/>
    <s v="495794,09"/>
    <s v="6179563,47"/>
    <n v="7.1907240000000011E-2"/>
    <n v="0"/>
    <n v="0"/>
  </r>
  <r>
    <n v="162"/>
    <x v="90"/>
    <s v=""/>
    <x v="207"/>
    <n v="2019"/>
    <n v="25525795"/>
    <x v="46"/>
    <x v="89"/>
    <x v="90"/>
    <n v="7200"/>
    <s v="Grindsted"/>
    <n v="530"/>
    <n v="128"/>
    <x v="41"/>
    <n v="1"/>
    <s v="DC"/>
    <s v="Decentralt værk"/>
    <n v="353000"/>
    <n v="350030"/>
    <x v="39"/>
    <x v="5"/>
    <s v="kvt"/>
    <d v="1994-01-01T00:00:00"/>
    <m/>
    <n v="0.33"/>
    <n v="0"/>
    <n v="0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495794,09"/>
    <s v="6179563,47"/>
    <n v="0"/>
    <n v="0"/>
    <n v="0"/>
  </r>
  <r>
    <n v="162"/>
    <x v="90"/>
    <s v=""/>
    <x v="208"/>
    <n v="2019"/>
    <n v="25525795"/>
    <x v="46"/>
    <x v="89"/>
    <x v="90"/>
    <n v="7200"/>
    <s v="Grindsted"/>
    <n v="530"/>
    <n v="128"/>
    <x v="41"/>
    <n v="1"/>
    <s v="DC"/>
    <s v="Decentralt værk"/>
    <n v="353000"/>
    <n v="350030"/>
    <x v="143"/>
    <x v="2"/>
    <s v="fvv"/>
    <d v="2008-10-01T00:00:00"/>
    <m/>
    <n v="12"/>
    <n v="0"/>
    <n v="12"/>
    <x v="4626"/>
    <n v="18.2592"/>
    <n v="18.2592"/>
    <n v="0"/>
    <n v="0"/>
    <n v="1"/>
    <n v="0"/>
    <n v="0"/>
    <x v="0"/>
    <x v="0"/>
    <m/>
    <m/>
    <m/>
    <m/>
    <m/>
    <m/>
    <m/>
    <m/>
    <m/>
    <m/>
    <m/>
    <m/>
    <m/>
    <m/>
    <m/>
    <m/>
    <m/>
    <n v="18.2592"/>
    <s v="495794,09"/>
    <s v="6179563,47"/>
    <n v="0"/>
    <n v="0"/>
    <n v="18.2592"/>
  </r>
  <r>
    <n v="162"/>
    <x v="91"/>
    <s v=""/>
    <x v="209"/>
    <n v="2019"/>
    <n v="25525795"/>
    <x v="46"/>
    <x v="90"/>
    <x v="91"/>
    <n v="7200"/>
    <s v="Grindsted"/>
    <n v="530"/>
    <n v="400"/>
    <x v="42"/>
    <m/>
    <s v="DC"/>
    <s v="Decentralt værk"/>
    <n v="353000"/>
    <n v="350030"/>
    <x v="144"/>
    <x v="1"/>
    <s v="kvt"/>
    <d v="2006-06-01T00:00:00"/>
    <m/>
    <n v="3.3"/>
    <n v="1.41"/>
    <n v="1.75"/>
    <x v="4627"/>
    <n v="11.646000000000001"/>
    <n v="11.646000000000001"/>
    <n v="9.36"/>
    <n v="9.36"/>
    <n v="0.26439082963472227"/>
    <n v="0.73560917036527773"/>
    <n v="0"/>
    <x v="0"/>
    <x v="0"/>
    <m/>
    <m/>
    <m/>
    <m/>
    <m/>
    <m/>
    <n v="22.024213199999998"/>
    <m/>
    <m/>
    <m/>
    <m/>
    <m/>
    <m/>
    <m/>
    <m/>
    <m/>
    <m/>
    <m/>
    <s v="489678,33"/>
    <s v="6172484,29"/>
    <n v="22.024213199999998"/>
    <n v="0"/>
    <n v="0"/>
  </r>
  <r>
    <n v="162"/>
    <x v="91"/>
    <s v=""/>
    <x v="210"/>
    <n v="2019"/>
    <n v="25525795"/>
    <x v="46"/>
    <x v="90"/>
    <x v="91"/>
    <n v="7200"/>
    <s v="Grindsted"/>
    <n v="530"/>
    <n v="400"/>
    <x v="42"/>
    <m/>
    <s v="DC"/>
    <s v="Decentralt værk"/>
    <n v="353000"/>
    <n v="350030"/>
    <x v="144"/>
    <x v="0"/>
    <s v="fvv"/>
    <d v="1995-01-01T00:00:00"/>
    <m/>
    <n v="2.5"/>
    <n v="0"/>
    <n v="2.5"/>
    <x v="4628"/>
    <n v="10.9908"/>
    <n v="10.162800000000001"/>
    <n v="0"/>
    <n v="0"/>
    <n v="1"/>
    <n v="0"/>
    <n v="0"/>
    <x v="0"/>
    <x v="0"/>
    <m/>
    <m/>
    <m/>
    <n v="0"/>
    <m/>
    <m/>
    <n v="12.475584000000001"/>
    <m/>
    <m/>
    <m/>
    <m/>
    <m/>
    <m/>
    <m/>
    <m/>
    <m/>
    <m/>
    <m/>
    <s v="489678,33"/>
    <s v="6172484,29"/>
    <n v="12.475584000000001"/>
    <n v="0"/>
    <n v="0"/>
  </r>
  <r>
    <n v="162"/>
    <x v="92"/>
    <s v=""/>
    <x v="211"/>
    <n v="2019"/>
    <n v="25525795"/>
    <x v="46"/>
    <x v="91"/>
    <x v="92"/>
    <n v="7200"/>
    <s v="Grindsted"/>
    <n v="530"/>
    <n v="128"/>
    <x v="41"/>
    <m/>
    <s v="FJ"/>
    <s v="Fjernvarmeværk"/>
    <n v="353000"/>
    <n v="350030"/>
    <x v="3"/>
    <x v="0"/>
    <s v="fvv"/>
    <d v="2015-03-17T00:00:00"/>
    <m/>
    <n v="5"/>
    <n v="0"/>
    <n v="5"/>
    <x v="4629"/>
    <n v="43.819200000000002"/>
    <n v="43.660800000000002"/>
    <n v="0"/>
    <n v="0"/>
    <n v="1"/>
    <n v="0"/>
    <n v="0"/>
    <x v="0"/>
    <x v="0"/>
    <m/>
    <m/>
    <m/>
    <m/>
    <m/>
    <m/>
    <m/>
    <m/>
    <m/>
    <m/>
    <n v="46.112000000000002"/>
    <m/>
    <m/>
    <m/>
    <m/>
    <m/>
    <m/>
    <m/>
    <s v="495348,28"/>
    <s v="6177774,31"/>
    <n v="0"/>
    <n v="46.112000000000002"/>
    <n v="0"/>
  </r>
  <r>
    <n v="166"/>
    <x v="93"/>
    <s v=""/>
    <x v="212"/>
    <n v="2019"/>
    <n v="42742511"/>
    <x v="47"/>
    <x v="92"/>
    <x v="93"/>
    <n v="3230"/>
    <s v="Græsted"/>
    <n v="270"/>
    <n v="15"/>
    <x v="43"/>
    <m/>
    <s v="FJ"/>
    <s v="Fjernvarmeværk"/>
    <n v="353000"/>
    <n v="350030"/>
    <x v="145"/>
    <x v="0"/>
    <s v="fvv"/>
    <d v="2009-09-01T00:00:00"/>
    <m/>
    <n v="6.97"/>
    <n v="0"/>
    <n v="5"/>
    <x v="726"/>
    <n v="5.3800000000000002E-3"/>
    <n v="5.3800000000000002E-3"/>
    <n v="0"/>
    <n v="0"/>
    <n v="1"/>
    <n v="0"/>
    <n v="0"/>
    <x v="0"/>
    <x v="0"/>
    <m/>
    <m/>
    <m/>
    <n v="5.3804999999999999E-3"/>
    <m/>
    <m/>
    <m/>
    <m/>
    <m/>
    <m/>
    <m/>
    <m/>
    <m/>
    <m/>
    <m/>
    <m/>
    <m/>
    <m/>
    <s v="705277,48"/>
    <s v="6217356,21"/>
    <n v="5.3804999999999999E-3"/>
    <n v="0"/>
    <n v="0"/>
  </r>
  <r>
    <n v="166"/>
    <x v="93"/>
    <s v=""/>
    <x v="213"/>
    <n v="2019"/>
    <n v="42742511"/>
    <x v="47"/>
    <x v="92"/>
    <x v="93"/>
    <n v="3230"/>
    <s v="Græsted"/>
    <n v="270"/>
    <n v="15"/>
    <x v="43"/>
    <m/>
    <s v="FJ"/>
    <s v="Fjernvarmeværk"/>
    <n v="353000"/>
    <n v="350030"/>
    <x v="146"/>
    <x v="0"/>
    <s v="fvv"/>
    <d v="1995-12-01T00:00:00"/>
    <m/>
    <n v="6.41"/>
    <n v="0"/>
    <n v="5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705277,48"/>
    <s v="6217356,21"/>
    <n v="0"/>
    <n v="0"/>
    <n v="0"/>
  </r>
  <r>
    <n v="166"/>
    <x v="93"/>
    <s v=""/>
    <x v="214"/>
    <n v="2019"/>
    <n v="42742511"/>
    <x v="47"/>
    <x v="92"/>
    <x v="93"/>
    <n v="3230"/>
    <s v="Græsted"/>
    <n v="270"/>
    <n v="15"/>
    <x v="43"/>
    <m/>
    <s v="FJ"/>
    <s v="Fjernvarmeværk"/>
    <n v="353000"/>
    <n v="350030"/>
    <x v="39"/>
    <x v="5"/>
    <s v="kvt"/>
    <d v="2009-09-01T00:00:00"/>
    <m/>
    <n v="0.48"/>
    <n v="0.2"/>
    <n v="0"/>
    <x v="182"/>
    <n v="0"/>
    <n v="0"/>
    <n v="0"/>
    <n v="0"/>
    <n v="1"/>
    <n v="0"/>
    <n v="0"/>
    <x v="0"/>
    <x v="0"/>
    <m/>
    <m/>
    <n v="4.3041600000000005E-3"/>
    <m/>
    <m/>
    <m/>
    <m/>
    <m/>
    <m/>
    <m/>
    <m/>
    <m/>
    <m/>
    <m/>
    <m/>
    <m/>
    <m/>
    <m/>
    <s v="705277,48"/>
    <s v="6217356,21"/>
    <n v="4.3041600000000005E-3"/>
    <n v="0"/>
    <n v="0"/>
  </r>
  <r>
    <n v="166"/>
    <x v="93"/>
    <s v=""/>
    <x v="215"/>
    <n v="2019"/>
    <n v="42742511"/>
    <x v="47"/>
    <x v="92"/>
    <x v="93"/>
    <n v="3230"/>
    <s v="Græsted"/>
    <n v="270"/>
    <n v="15"/>
    <x v="43"/>
    <m/>
    <s v="FJ"/>
    <s v="Fjernvarmeværk"/>
    <n v="353000"/>
    <n v="350030"/>
    <x v="147"/>
    <x v="0"/>
    <s v="fvv"/>
    <d v="1995-12-01T00:00:00"/>
    <m/>
    <n v="4"/>
    <n v="0"/>
    <n v="4"/>
    <x v="4630"/>
    <n v="21.894839999999999"/>
    <n v="21.894839999999999"/>
    <n v="0"/>
    <n v="0"/>
    <n v="1"/>
    <n v="0"/>
    <n v="0"/>
    <x v="0"/>
    <x v="0"/>
    <m/>
    <m/>
    <m/>
    <m/>
    <m/>
    <m/>
    <m/>
    <m/>
    <m/>
    <m/>
    <n v="20.861795999999998"/>
    <m/>
    <m/>
    <m/>
    <m/>
    <m/>
    <m/>
    <m/>
    <s v="705277,48"/>
    <s v="6217356,21"/>
    <n v="0"/>
    <n v="20.861795999999998"/>
    <n v="0"/>
  </r>
  <r>
    <n v="166"/>
    <x v="93"/>
    <s v=""/>
    <x v="216"/>
    <n v="2019"/>
    <n v="42742511"/>
    <x v="47"/>
    <x v="92"/>
    <x v="93"/>
    <n v="3230"/>
    <s v="Græsted"/>
    <n v="270"/>
    <n v="15"/>
    <x v="43"/>
    <m/>
    <s v="FJ"/>
    <s v="Fjernvarmeværk"/>
    <n v="353000"/>
    <n v="350030"/>
    <x v="96"/>
    <x v="0"/>
    <s v="fvv"/>
    <d v="2009-09-01T00:00:00"/>
    <m/>
    <n v="5.5"/>
    <n v="0"/>
    <n v="5.5"/>
    <x v="4631"/>
    <n v="57.322800000000001"/>
    <n v="57.322800000000001"/>
    <n v="0"/>
    <n v="0"/>
    <n v="1"/>
    <n v="0"/>
    <n v="0"/>
    <x v="0"/>
    <x v="0"/>
    <m/>
    <m/>
    <m/>
    <m/>
    <m/>
    <m/>
    <m/>
    <m/>
    <m/>
    <m/>
    <n v="53.78304"/>
    <m/>
    <m/>
    <m/>
    <m/>
    <m/>
    <m/>
    <m/>
    <s v="705277,48"/>
    <s v="6217356,21"/>
    <n v="0"/>
    <n v="53.78304"/>
    <n v="0"/>
  </r>
  <r>
    <n v="167"/>
    <x v="94"/>
    <s v=""/>
    <x v="217"/>
    <n v="2019"/>
    <n v="20049928"/>
    <x v="48"/>
    <x v="93"/>
    <x v="94"/>
    <n v="6690"/>
    <s v="Gørding"/>
    <n v="561"/>
    <n v="124"/>
    <x v="44"/>
    <m/>
    <s v="FJ"/>
    <s v="Fjernvarmeværk"/>
    <n v="353000"/>
    <n v="350030"/>
    <x v="148"/>
    <x v="0"/>
    <s v="fvv"/>
    <d v="1971-01-01T00:00:00"/>
    <m/>
    <n v="6.3"/>
    <n v="0"/>
    <n v="6.3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487392"/>
    <s v="6147731"/>
    <n v="0"/>
    <n v="0"/>
    <n v="0"/>
  </r>
  <r>
    <n v="167"/>
    <x v="95"/>
    <s v=""/>
    <x v="218"/>
    <n v="2019"/>
    <n v="20049928"/>
    <x v="48"/>
    <x v="94"/>
    <x v="95"/>
    <n v="6690"/>
    <s v="Gørding"/>
    <n v="561"/>
    <n v="124"/>
    <x v="44"/>
    <m/>
    <s v="FJ"/>
    <s v="Fjernvarmeværk"/>
    <n v="353000"/>
    <n v="350030"/>
    <x v="149"/>
    <x v="0"/>
    <s v="fvv"/>
    <d v="1987-10-01T00:00:00"/>
    <m/>
    <n v="4.6500000000000004"/>
    <n v="0"/>
    <n v="4.6500000000000004"/>
    <x v="4632"/>
    <n v="55.027999999999999"/>
    <n v="55.027999999999999"/>
    <n v="0"/>
    <n v="0"/>
    <n v="1"/>
    <n v="0"/>
    <n v="0"/>
    <x v="0"/>
    <x v="0"/>
    <m/>
    <m/>
    <m/>
    <m/>
    <m/>
    <m/>
    <m/>
    <m/>
    <m/>
    <m/>
    <n v="57.556980000000003"/>
    <m/>
    <m/>
    <m/>
    <m/>
    <m/>
    <m/>
    <m/>
    <s v="487637,78"/>
    <s v="6147948,26"/>
    <n v="0"/>
    <n v="57.556980000000003"/>
    <n v="0"/>
  </r>
  <r>
    <n v="167"/>
    <x v="95"/>
    <s v=""/>
    <x v="219"/>
    <n v="2019"/>
    <n v="20049928"/>
    <x v="48"/>
    <x v="94"/>
    <x v="95"/>
    <n v="6690"/>
    <s v="Gørding"/>
    <n v="561"/>
    <n v="124"/>
    <x v="44"/>
    <m/>
    <s v="FJ"/>
    <s v="Fjernvarmeværk"/>
    <n v="353000"/>
    <n v="350030"/>
    <x v="150"/>
    <x v="3"/>
    <s v="fvv"/>
    <d v="2012-05-01T00:00:00"/>
    <m/>
    <n v="5.2"/>
    <n v="0"/>
    <n v="5.2"/>
    <x v="4633"/>
    <n v="13.05691"/>
    <n v="13.05691"/>
    <n v="0"/>
    <n v="0"/>
    <n v="1"/>
    <n v="0"/>
    <n v="0"/>
    <x v="0"/>
    <x v="0"/>
    <m/>
    <m/>
    <m/>
    <m/>
    <m/>
    <m/>
    <m/>
    <m/>
    <m/>
    <m/>
    <m/>
    <m/>
    <m/>
    <m/>
    <m/>
    <n v="13.056912000000001"/>
    <m/>
    <m/>
    <s v="487637,78"/>
    <s v="6147948,26"/>
    <n v="0"/>
    <n v="13.056912000000001"/>
    <n v="0"/>
  </r>
  <r>
    <n v="168"/>
    <x v="96"/>
    <s v=""/>
    <x v="220"/>
    <n v="2019"/>
    <n v="54121016"/>
    <x v="714"/>
    <x v="95"/>
    <x v="96"/>
    <n v="4690"/>
    <s v="Haslev"/>
    <n v="320"/>
    <n v="28"/>
    <x v="45"/>
    <m/>
    <s v="FJ"/>
    <s v="Fjernvarmeværk"/>
    <n v="353000"/>
    <n v="350030"/>
    <x v="151"/>
    <x v="0"/>
    <s v="fvv"/>
    <d v="1961-01-01T00:00:00"/>
    <m/>
    <n v="25.5"/>
    <n v="0"/>
    <n v="18.600000000000001"/>
    <x v="4634"/>
    <n v="15.483599999999999"/>
    <n v="15.483599999999999"/>
    <n v="0"/>
    <n v="0"/>
    <n v="1"/>
    <n v="0"/>
    <n v="0"/>
    <x v="0"/>
    <x v="0"/>
    <m/>
    <m/>
    <m/>
    <m/>
    <m/>
    <m/>
    <n v="15.481897199999999"/>
    <m/>
    <m/>
    <m/>
    <m/>
    <m/>
    <m/>
    <m/>
    <m/>
    <m/>
    <m/>
    <m/>
    <s v="688147,76"/>
    <s v="6134893,69"/>
    <n v="15.481897199999999"/>
    <n v="0"/>
    <n v="0"/>
  </r>
  <r>
    <n v="168"/>
    <x v="97"/>
    <s v=""/>
    <x v="221"/>
    <n v="2019"/>
    <n v="54121016"/>
    <x v="714"/>
    <x v="96"/>
    <x v="97"/>
    <n v="4690"/>
    <s v="Haslev"/>
    <n v="320"/>
    <n v="28"/>
    <x v="45"/>
    <m/>
    <s v="DC"/>
    <s v="Decentralt værk"/>
    <n v="351100"/>
    <n v="350010"/>
    <x v="152"/>
    <x v="8"/>
    <s v="kvt"/>
    <d v="1989-01-01T00:00:00"/>
    <m/>
    <n v="20.5"/>
    <n v="5"/>
    <n v="13.8"/>
    <x v="4635"/>
    <n v="220.00299999999999"/>
    <n v="220.00299999999999"/>
    <n v="59.626800000000003"/>
    <n v="51.865200000000002"/>
    <n v="0.35787858971731229"/>
    <n v="0.64212141028268777"/>
    <n v="0"/>
    <x v="0"/>
    <x v="0"/>
    <m/>
    <m/>
    <m/>
    <m/>
    <m/>
    <m/>
    <m/>
    <m/>
    <m/>
    <n v="307.37099999999998"/>
    <m/>
    <m/>
    <m/>
    <m/>
    <m/>
    <m/>
    <m/>
    <m/>
    <s v="688267,6"/>
    <s v="6135896,7"/>
    <n v="0"/>
    <n v="307.37099999999998"/>
    <n v="0"/>
  </r>
  <r>
    <n v="168"/>
    <x v="97"/>
    <s v=""/>
    <x v="222"/>
    <n v="2019"/>
    <n v="54121016"/>
    <x v="714"/>
    <x v="96"/>
    <x v="97"/>
    <n v="4690"/>
    <s v="Haslev"/>
    <n v="320"/>
    <n v="28"/>
    <x v="45"/>
    <m/>
    <s v="DC"/>
    <s v="Decentralt værk"/>
    <n v="351100"/>
    <n v="350010"/>
    <x v="153"/>
    <x v="3"/>
    <s v="fvv"/>
    <d v="2016-09-13T00:00:00"/>
    <m/>
    <n v="4.5"/>
    <n v="0"/>
    <n v="4.5"/>
    <x v="4636"/>
    <n v="8.8420000000000005"/>
    <n v="8.8420000000000005"/>
    <n v="0"/>
    <n v="0"/>
    <n v="1"/>
    <n v="0"/>
    <n v="0"/>
    <x v="0"/>
    <x v="0"/>
    <m/>
    <m/>
    <m/>
    <m/>
    <m/>
    <m/>
    <m/>
    <m/>
    <m/>
    <m/>
    <m/>
    <m/>
    <m/>
    <m/>
    <m/>
    <n v="8.8420000000000005"/>
    <m/>
    <m/>
    <s v="688267,6"/>
    <s v="6135896,7"/>
    <n v="0"/>
    <n v="8.8420000000000005"/>
    <n v="0"/>
  </r>
  <r>
    <n v="168"/>
    <x v="98"/>
    <s v=""/>
    <x v="223"/>
    <n v="2019"/>
    <n v="54121016"/>
    <x v="714"/>
    <x v="97"/>
    <x v="98"/>
    <n v="4690"/>
    <s v="Haslev"/>
    <n v="320"/>
    <n v="28"/>
    <x v="45"/>
    <m/>
    <s v="FJ"/>
    <s v="Fjernvarmeværk"/>
    <n v="353000"/>
    <n v="350030"/>
    <x v="154"/>
    <x v="0"/>
    <s v="fvv"/>
    <d v="1963-01-01T00:00:00"/>
    <m/>
    <n v="15.1"/>
    <n v="0"/>
    <n v="15.1"/>
    <x v="4637"/>
    <n v="6.8975999999999997"/>
    <n v="6.8975999999999997"/>
    <n v="0"/>
    <n v="0"/>
    <n v="1"/>
    <n v="0"/>
    <n v="0"/>
    <x v="0"/>
    <x v="0"/>
    <m/>
    <m/>
    <m/>
    <m/>
    <m/>
    <m/>
    <n v="6.8978051999999996"/>
    <m/>
    <m/>
    <m/>
    <m/>
    <m/>
    <m/>
    <m/>
    <m/>
    <m/>
    <m/>
    <m/>
    <s v="687482"/>
    <s v="6135727"/>
    <n v="6.8978051999999996"/>
    <n v="0"/>
    <n v="0"/>
  </r>
  <r>
    <n v="169"/>
    <x v="99"/>
    <s v=""/>
    <x v="224"/>
    <n v="2019"/>
    <n v="10411912"/>
    <x v="50"/>
    <x v="98"/>
    <x v="99"/>
    <n v="8382"/>
    <s v="Hinnerup"/>
    <n v="710"/>
    <n v="204"/>
    <x v="46"/>
    <m/>
    <s v="FJ"/>
    <s v="Fjernvarmeværk"/>
    <n v="353000"/>
    <n v="350030"/>
    <x v="155"/>
    <x v="0"/>
    <s v="fvv"/>
    <d v="1999-08-10T00:00:00"/>
    <m/>
    <n v="12"/>
    <n v="0"/>
    <n v="10"/>
    <x v="4638"/>
    <n v="25.9056"/>
    <n v="25.9056"/>
    <n v="0"/>
    <n v="0"/>
    <n v="1"/>
    <n v="0"/>
    <n v="0"/>
    <x v="0"/>
    <x v="0"/>
    <m/>
    <m/>
    <m/>
    <m/>
    <m/>
    <m/>
    <m/>
    <m/>
    <m/>
    <n v="28.144500000000001"/>
    <m/>
    <m/>
    <m/>
    <m/>
    <m/>
    <m/>
    <m/>
    <m/>
    <s v="566678,12"/>
    <s v="6234362,13"/>
    <n v="0"/>
    <n v="28.144500000000001"/>
    <n v="0"/>
  </r>
  <r>
    <n v="169"/>
    <x v="99"/>
    <s v=""/>
    <x v="225"/>
    <n v="2019"/>
    <n v="10411912"/>
    <x v="50"/>
    <x v="98"/>
    <x v="99"/>
    <n v="8382"/>
    <s v="Hinnerup"/>
    <n v="710"/>
    <n v="204"/>
    <x v="46"/>
    <m/>
    <s v="FJ"/>
    <s v="Fjernvarmeværk"/>
    <n v="353000"/>
    <n v="350030"/>
    <x v="156"/>
    <x v="0"/>
    <s v="fvv"/>
    <d v="1988-09-01T00:00:00"/>
    <m/>
    <n v="7"/>
    <n v="0"/>
    <n v="6.3"/>
    <x v="4639"/>
    <n v="3.456E-2"/>
    <n v="3.456E-2"/>
    <n v="0"/>
    <n v="0"/>
    <n v="1"/>
    <n v="0"/>
    <n v="0"/>
    <x v="0"/>
    <x v="0"/>
    <m/>
    <m/>
    <m/>
    <m/>
    <m/>
    <m/>
    <n v="3.4689600000000001E-2"/>
    <m/>
    <m/>
    <m/>
    <m/>
    <m/>
    <m/>
    <m/>
    <m/>
    <m/>
    <m/>
    <m/>
    <s v="566678,12"/>
    <s v="6234362,13"/>
    <n v="3.4689600000000001E-2"/>
    <n v="0"/>
    <n v="0"/>
  </r>
  <r>
    <n v="169"/>
    <x v="99"/>
    <s v=""/>
    <x v="226"/>
    <n v="2019"/>
    <n v="10411912"/>
    <x v="50"/>
    <x v="98"/>
    <x v="99"/>
    <n v="8382"/>
    <s v="Hinnerup"/>
    <n v="710"/>
    <n v="204"/>
    <x v="46"/>
    <m/>
    <s v="FJ"/>
    <s v="Fjernvarmeværk"/>
    <n v="353000"/>
    <n v="350030"/>
    <x v="39"/>
    <x v="5"/>
    <s v="kvt"/>
    <d v="2006-01-01T00:00:00"/>
    <m/>
    <n v="0.32"/>
    <n v="0"/>
    <n v="0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66678,12"/>
    <s v="6234362,13"/>
    <n v="0"/>
    <n v="0"/>
    <n v="0"/>
  </r>
  <r>
    <n v="169"/>
    <x v="99"/>
    <s v=""/>
    <x v="227"/>
    <n v="2019"/>
    <n v="10411912"/>
    <x v="50"/>
    <x v="98"/>
    <x v="99"/>
    <n v="8382"/>
    <s v="Hinnerup"/>
    <n v="710"/>
    <n v="204"/>
    <x v="46"/>
    <m/>
    <s v="FJ"/>
    <s v="Fjernvarmeværk"/>
    <n v="353000"/>
    <n v="350030"/>
    <x v="157"/>
    <x v="0"/>
    <s v="fvv"/>
    <d v="1989-06-01T00:00:00"/>
    <m/>
    <n v="5.5"/>
    <n v="0"/>
    <n v="4.95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66678,12"/>
    <s v="6234362,13"/>
    <n v="0"/>
    <n v="0"/>
    <n v="0"/>
  </r>
  <r>
    <n v="169"/>
    <x v="99"/>
    <s v=""/>
    <x v="228"/>
    <n v="2019"/>
    <n v="10411912"/>
    <x v="50"/>
    <x v="98"/>
    <x v="99"/>
    <n v="8382"/>
    <s v="Hinnerup"/>
    <n v="710"/>
    <n v="204"/>
    <x v="46"/>
    <m/>
    <s v="FJ"/>
    <s v="Fjernvarmeværk"/>
    <n v="353000"/>
    <n v="350030"/>
    <x v="158"/>
    <x v="0"/>
    <s v="fvv"/>
    <d v="1996-06-23T00:00:00"/>
    <m/>
    <n v="6.5"/>
    <n v="0"/>
    <n v="5.85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66678,12"/>
    <s v="6234362,13"/>
    <n v="0"/>
    <n v="0"/>
    <n v="0"/>
  </r>
  <r>
    <n v="169"/>
    <x v="99"/>
    <s v=""/>
    <x v="229"/>
    <n v="2019"/>
    <n v="10411912"/>
    <x v="50"/>
    <x v="98"/>
    <x v="99"/>
    <n v="8382"/>
    <s v="Hinnerup"/>
    <n v="710"/>
    <n v="204"/>
    <x v="46"/>
    <m/>
    <s v="FJ"/>
    <s v="Fjernvarmeværk"/>
    <n v="353000"/>
    <n v="350030"/>
    <x v="159"/>
    <x v="6"/>
    <s v="fvv"/>
    <d v="2015-01-01T00:00:00"/>
    <m/>
    <n v="0.7"/>
    <n v="0"/>
    <n v="0.7"/>
    <x v="4640"/>
    <n v="1.550484"/>
    <n v="1.550484"/>
    <n v="0"/>
    <n v="0"/>
    <n v="1"/>
    <n v="0"/>
    <n v="0"/>
    <x v="0"/>
    <x v="0"/>
    <m/>
    <m/>
    <m/>
    <m/>
    <m/>
    <m/>
    <m/>
    <m/>
    <m/>
    <m/>
    <m/>
    <m/>
    <m/>
    <m/>
    <n v="1.550484"/>
    <m/>
    <m/>
    <m/>
    <s v="566678,12"/>
    <s v="6234362,13"/>
    <n v="0"/>
    <n v="1.550484"/>
    <n v="0"/>
  </r>
  <r>
    <n v="169"/>
    <x v="99"/>
    <s v=""/>
    <x v="2858"/>
    <n v="2019"/>
    <n v="10411912"/>
    <x v="50"/>
    <x v="98"/>
    <x v="99"/>
    <n v="8382"/>
    <s v="Hinnerup"/>
    <n v="710"/>
    <n v="204"/>
    <x v="46"/>
    <m/>
    <s v="FJ"/>
    <s v="Fjernvarmeværk"/>
    <n v="353000"/>
    <n v="350030"/>
    <x v="675"/>
    <x v="0"/>
    <s v="fvv"/>
    <d v="2018-04-01T00:00:00"/>
    <m/>
    <n v="13"/>
    <n v="0"/>
    <n v="12"/>
    <x v="4641"/>
    <n v="185.40719999999999"/>
    <n v="185.40719999999999"/>
    <n v="0"/>
    <n v="0"/>
    <n v="1"/>
    <n v="0"/>
    <n v="0"/>
    <x v="0"/>
    <x v="0"/>
    <m/>
    <m/>
    <m/>
    <m/>
    <m/>
    <m/>
    <m/>
    <m/>
    <m/>
    <n v="201.53550000000001"/>
    <m/>
    <m/>
    <m/>
    <m/>
    <m/>
    <m/>
    <m/>
    <m/>
    <s v="566678,12"/>
    <s v="6234362,13"/>
    <n v="0"/>
    <n v="201.53550000000001"/>
    <n v="0"/>
  </r>
  <r>
    <n v="169"/>
    <x v="100"/>
    <s v=""/>
    <x v="230"/>
    <n v="2019"/>
    <n v="10411912"/>
    <x v="50"/>
    <x v="99"/>
    <x v="100"/>
    <n v="8382"/>
    <s v="Hinnerup"/>
    <n v="710"/>
    <n v="204"/>
    <x v="46"/>
    <m/>
    <s v="FJ"/>
    <s v="Fjernvarmeværk"/>
    <n v="353000"/>
    <n v="350030"/>
    <x v="69"/>
    <x v="0"/>
    <s v="fvv"/>
    <d v="1984-09-01T00:00:00"/>
    <m/>
    <n v="8"/>
    <n v="0"/>
    <n v="7.5"/>
    <x v="4642"/>
    <n v="2.9267999999999999E-2"/>
    <n v="2.9267999999999999E-2"/>
    <n v="0"/>
    <n v="0"/>
    <n v="1"/>
    <n v="0"/>
    <n v="0"/>
    <x v="0"/>
    <x v="0"/>
    <m/>
    <m/>
    <m/>
    <n v="3.4435199999999999E-2"/>
    <m/>
    <m/>
    <m/>
    <m/>
    <m/>
    <m/>
    <m/>
    <m/>
    <m/>
    <m/>
    <m/>
    <m/>
    <m/>
    <m/>
    <s v="564986"/>
    <s v="6237132"/>
    <n v="3.4435199999999999E-2"/>
    <n v="0"/>
    <n v="0"/>
  </r>
  <r>
    <n v="169"/>
    <x v="100"/>
    <s v=""/>
    <x v="231"/>
    <n v="2019"/>
    <n v="10411912"/>
    <x v="50"/>
    <x v="99"/>
    <x v="100"/>
    <n v="8382"/>
    <s v="Hinnerup"/>
    <n v="710"/>
    <n v="204"/>
    <x v="46"/>
    <m/>
    <s v="FJ"/>
    <s v="Fjernvarmeværk"/>
    <n v="353000"/>
    <n v="350030"/>
    <x v="160"/>
    <x v="0"/>
    <s v="fvv"/>
    <d v="2006-11-01T00:00:00"/>
    <m/>
    <n v="5"/>
    <n v="0"/>
    <n v="6"/>
    <x v="4643"/>
    <n v="68.954400000000007"/>
    <n v="68.954400000000007"/>
    <n v="0"/>
    <n v="0"/>
    <n v="1"/>
    <n v="0"/>
    <n v="0"/>
    <x v="0"/>
    <x v="0"/>
    <m/>
    <m/>
    <m/>
    <m/>
    <m/>
    <m/>
    <m/>
    <m/>
    <m/>
    <m/>
    <n v="66.200399999999988"/>
    <m/>
    <m/>
    <m/>
    <m/>
    <m/>
    <m/>
    <m/>
    <s v="564986"/>
    <s v="6237132"/>
    <n v="0"/>
    <n v="66.200399999999988"/>
    <n v="0"/>
  </r>
  <r>
    <n v="169"/>
    <x v="101"/>
    <s v=""/>
    <x v="232"/>
    <n v="2019"/>
    <n v="10411912"/>
    <x v="50"/>
    <x v="100"/>
    <x v="101"/>
    <n v="8382"/>
    <s v="Hinnerup"/>
    <n v="710"/>
    <n v="204"/>
    <x v="46"/>
    <m/>
    <s v="FJ"/>
    <s v="Fjernvarmeværk"/>
    <n v="353000"/>
    <n v="350030"/>
    <x v="161"/>
    <x v="0"/>
    <s v="fvv"/>
    <d v="2016-10-01T00:00:00"/>
    <m/>
    <n v="0.18"/>
    <n v="0"/>
    <n v="0.15"/>
    <x v="4644"/>
    <n v="0.97667999999999999"/>
    <n v="0.97667999999999999"/>
    <n v="0"/>
    <n v="0"/>
    <n v="1"/>
    <n v="0"/>
    <n v="0"/>
    <x v="0"/>
    <x v="0"/>
    <m/>
    <m/>
    <m/>
    <m/>
    <m/>
    <m/>
    <m/>
    <m/>
    <m/>
    <m/>
    <m/>
    <m/>
    <n v="1.08514"/>
    <m/>
    <m/>
    <m/>
    <m/>
    <m/>
    <s v="563909"/>
    <s v="6234658"/>
    <n v="0"/>
    <n v="1.08514"/>
    <n v="0"/>
  </r>
  <r>
    <n v="170"/>
    <x v="102"/>
    <s v=""/>
    <x v="233"/>
    <n v="2019"/>
    <n v="45194817"/>
    <x v="51"/>
    <x v="101"/>
    <x v="102"/>
    <n v="9850"/>
    <s v="Hirtshals"/>
    <n v="860"/>
    <n v="296"/>
    <x v="47"/>
    <n v="1"/>
    <s v="DC"/>
    <s v="Decentralt værk"/>
    <n v="351100"/>
    <n v="350010"/>
    <x v="162"/>
    <x v="7"/>
    <s v="kvt"/>
    <d v="1989-01-01T00:00:00"/>
    <m/>
    <n v="29"/>
    <n v="9"/>
    <n v="17.7"/>
    <x v="4645"/>
    <n v="5.8103999999999996"/>
    <n v="5.8103999999999996"/>
    <n v="3.0743999999999998"/>
    <n v="3.0743999999999998"/>
    <n v="0.27766538121702072"/>
    <n v="0.72233461878297933"/>
    <n v="0"/>
    <x v="0"/>
    <x v="0"/>
    <m/>
    <m/>
    <m/>
    <m/>
    <m/>
    <m/>
    <n v="10.462953600000001"/>
    <m/>
    <m/>
    <m/>
    <m/>
    <m/>
    <m/>
    <m/>
    <m/>
    <m/>
    <m/>
    <m/>
    <s v="558152,76"/>
    <s v="6383506,77"/>
    <n v="10.462953600000001"/>
    <n v="0"/>
    <n v="0"/>
  </r>
  <r>
    <n v="170"/>
    <x v="102"/>
    <s v=""/>
    <x v="234"/>
    <n v="2019"/>
    <n v="45194817"/>
    <x v="51"/>
    <x v="101"/>
    <x v="102"/>
    <n v="9850"/>
    <s v="Hirtshals"/>
    <n v="860"/>
    <n v="296"/>
    <x v="47"/>
    <n v="1"/>
    <s v="DC"/>
    <s v="Decentralt værk"/>
    <n v="351100"/>
    <n v="350010"/>
    <x v="163"/>
    <x v="0"/>
    <s v="fvv"/>
    <d v="1989-01-01T00:00:00"/>
    <m/>
    <n v="14"/>
    <n v="0"/>
    <n v="16.5"/>
    <x v="4646"/>
    <n v="2.5703999999999998"/>
    <n v="2.5703999999999998"/>
    <n v="0"/>
    <n v="0"/>
    <n v="1"/>
    <n v="0"/>
    <n v="0"/>
    <x v="0"/>
    <x v="0"/>
    <m/>
    <m/>
    <m/>
    <m/>
    <m/>
    <m/>
    <n v="2.3411916000000002"/>
    <m/>
    <m/>
    <m/>
    <m/>
    <m/>
    <m/>
    <m/>
    <m/>
    <m/>
    <m/>
    <m/>
    <s v="558152,76"/>
    <s v="6383506,77"/>
    <n v="2.3411916000000002"/>
    <n v="0"/>
    <n v="0"/>
  </r>
  <r>
    <n v="171"/>
    <x v="103"/>
    <s v=""/>
    <x v="235"/>
    <n v="2019"/>
    <n v="62082313"/>
    <x v="52"/>
    <x v="102"/>
    <x v="103"/>
    <n v="4960"/>
    <s v="Holeby"/>
    <n v="360"/>
    <n v="43"/>
    <x v="48"/>
    <m/>
    <s v="FJ"/>
    <s v="Fjernvarmeværk"/>
    <n v="353000"/>
    <n v="350030"/>
    <x v="164"/>
    <x v="0"/>
    <s v="fvv"/>
    <d v="2012-01-01T00:00:00"/>
    <m/>
    <n v="5.6"/>
    <n v="0"/>
    <n v="5.6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659342,21"/>
    <s v="6065132,86"/>
    <n v="0"/>
    <n v="0"/>
    <n v="0"/>
  </r>
  <r>
    <n v="171"/>
    <x v="104"/>
    <s v=""/>
    <x v="236"/>
    <n v="2019"/>
    <n v="62082313"/>
    <x v="52"/>
    <x v="102"/>
    <x v="104"/>
    <n v="4960"/>
    <s v="Holeby"/>
    <n v="360"/>
    <n v="43"/>
    <x v="48"/>
    <m/>
    <s v="FJ"/>
    <s v="Fjernvarmeværk"/>
    <n v="353000"/>
    <n v="350030"/>
    <x v="81"/>
    <x v="0"/>
    <s v="fvv"/>
    <d v="2002-03-01T00:00:00"/>
    <m/>
    <n v="6.3"/>
    <n v="0"/>
    <n v="6.3"/>
    <x v="4647"/>
    <n v="64.969200000000001"/>
    <n v="64.4328"/>
    <n v="0"/>
    <n v="0"/>
    <n v="1"/>
    <n v="0"/>
    <n v="0"/>
    <x v="0"/>
    <x v="0"/>
    <m/>
    <m/>
    <m/>
    <m/>
    <m/>
    <m/>
    <m/>
    <m/>
    <m/>
    <n v="68.468999999999994"/>
    <m/>
    <m/>
    <n v="0"/>
    <m/>
    <m/>
    <m/>
    <m/>
    <m/>
    <s v="659262,31"/>
    <s v="6064971,35"/>
    <n v="0"/>
    <n v="68.468999999999994"/>
    <n v="0"/>
  </r>
  <r>
    <n v="172"/>
    <x v="105"/>
    <s v=""/>
    <x v="237"/>
    <n v="2019"/>
    <n v="18968614"/>
    <x v="53"/>
    <x v="103"/>
    <x v="105"/>
    <n v="2850"/>
    <s v="Nærum"/>
    <n v="230"/>
    <n v="5"/>
    <x v="49"/>
    <m/>
    <s v="FJ"/>
    <s v="Fjernvarmeværk"/>
    <n v="353000"/>
    <n v="350030"/>
    <x v="165"/>
    <x v="0"/>
    <s v="fvv"/>
    <d v="1966-06-01T00:00:00"/>
    <m/>
    <n v="12.2"/>
    <n v="0"/>
    <n v="11.6"/>
    <x v="4648"/>
    <n v="17.1828"/>
    <n v="17.1828"/>
    <n v="0"/>
    <n v="0"/>
    <n v="1"/>
    <n v="0"/>
    <n v="0"/>
    <x v="0"/>
    <x v="0"/>
    <m/>
    <m/>
    <m/>
    <m/>
    <m/>
    <m/>
    <n v="17.576024399999998"/>
    <m/>
    <m/>
    <m/>
    <m/>
    <m/>
    <m/>
    <m/>
    <m/>
    <m/>
    <m/>
    <m/>
    <s v="721694"/>
    <s v="6190943"/>
    <n v="17.576024399999998"/>
    <n v="0"/>
    <n v="0"/>
  </r>
  <r>
    <n v="172"/>
    <x v="106"/>
    <s v=""/>
    <x v="238"/>
    <n v="2019"/>
    <n v="18968614"/>
    <x v="53"/>
    <x v="104"/>
    <x v="106"/>
    <n v="2840"/>
    <s v="Holte"/>
    <n v="230"/>
    <n v="5"/>
    <x v="49"/>
    <m/>
    <s v="FJ"/>
    <s v="Fjernvarmeværk"/>
    <n v="353000"/>
    <n v="350030"/>
    <x v="165"/>
    <x v="0"/>
    <s v="fvv"/>
    <d v="1970-01-01T00:00:00"/>
    <m/>
    <n v="14.2"/>
    <n v="0"/>
    <n v="13.5"/>
    <x v="4649"/>
    <n v="30.096"/>
    <n v="30.096"/>
    <n v="0"/>
    <n v="0"/>
    <n v="1"/>
    <n v="0"/>
    <n v="0"/>
    <x v="0"/>
    <x v="0"/>
    <m/>
    <m/>
    <m/>
    <m/>
    <m/>
    <m/>
    <n v="30.788722799999999"/>
    <m/>
    <m/>
    <m/>
    <m/>
    <m/>
    <m/>
    <m/>
    <m/>
    <m/>
    <m/>
    <m/>
    <s v="718601,04"/>
    <s v="6191524,46"/>
    <n v="30.788722799999999"/>
    <n v="0"/>
    <n v="0"/>
  </r>
  <r>
    <n v="172"/>
    <x v="107"/>
    <s v=""/>
    <x v="239"/>
    <n v="2019"/>
    <n v="18968614"/>
    <x v="53"/>
    <x v="105"/>
    <x v="107"/>
    <n v="2830"/>
    <s v="Virum"/>
    <n v="230"/>
    <n v="5"/>
    <x v="49"/>
    <m/>
    <s v="FJ"/>
    <s v="Fjernvarmeværk"/>
    <n v="353000"/>
    <n v="350030"/>
    <x v="166"/>
    <x v="0"/>
    <s v="fvv"/>
    <d v="1970-01-01T00:00:00"/>
    <m/>
    <n v="4.7"/>
    <n v="0"/>
    <n v="4.5"/>
    <x v="4650"/>
    <n v="0.23039999999999999"/>
    <n v="0.23039999999999999"/>
    <n v="0"/>
    <n v="0"/>
    <n v="1"/>
    <n v="0"/>
    <n v="0"/>
    <x v="0"/>
    <x v="0"/>
    <m/>
    <m/>
    <m/>
    <m/>
    <m/>
    <m/>
    <n v="0.24868799999999999"/>
    <m/>
    <m/>
    <m/>
    <m/>
    <m/>
    <m/>
    <m/>
    <m/>
    <m/>
    <m/>
    <m/>
    <s v="719331"/>
    <s v="6189488"/>
    <n v="0.24868799999999999"/>
    <n v="0"/>
    <n v="0"/>
  </r>
  <r>
    <n v="172"/>
    <x v="108"/>
    <s v=""/>
    <x v="240"/>
    <n v="2019"/>
    <n v="18968614"/>
    <x v="53"/>
    <x v="106"/>
    <x v="108"/>
    <n v="2942"/>
    <s v="Skodsborg"/>
    <n v="230"/>
    <n v="5"/>
    <x v="49"/>
    <m/>
    <s v="FJ"/>
    <s v="Fjernvarmeværk"/>
    <n v="353000"/>
    <n v="350030"/>
    <x v="165"/>
    <x v="0"/>
    <s v="fvv"/>
    <d v="1989-06-01T00:00:00"/>
    <m/>
    <n v="3.2"/>
    <n v="0"/>
    <n v="3.2"/>
    <x v="4651"/>
    <n v="0.19439999999999999"/>
    <n v="0.19439999999999999"/>
    <n v="0"/>
    <n v="0"/>
    <n v="1"/>
    <n v="0"/>
    <n v="0"/>
    <x v="0"/>
    <x v="0"/>
    <m/>
    <m/>
    <m/>
    <m/>
    <m/>
    <m/>
    <n v="0.2107512"/>
    <m/>
    <m/>
    <m/>
    <m/>
    <m/>
    <m/>
    <m/>
    <m/>
    <m/>
    <m/>
    <m/>
    <s v="723785"/>
    <s v="6192533"/>
    <n v="0.2107512"/>
    <n v="0"/>
    <n v="0"/>
  </r>
  <r>
    <n v="172"/>
    <x v="109"/>
    <s v=""/>
    <x v="241"/>
    <n v="2019"/>
    <n v="18968614"/>
    <x v="53"/>
    <x v="107"/>
    <x v="109"/>
    <n v="2840"/>
    <s v="Holte"/>
    <n v="230"/>
    <n v="5"/>
    <x v="49"/>
    <m/>
    <s v="FJ"/>
    <s v="Fjernvarmeværk"/>
    <n v="353000"/>
    <n v="350030"/>
    <x v="167"/>
    <x v="0"/>
    <s v="fvv"/>
    <d v="2014-12-01T00:00:00"/>
    <m/>
    <n v="4.5"/>
    <n v="0"/>
    <n v="4.7"/>
    <x v="4652"/>
    <n v="0.27360000000000001"/>
    <n v="0.27360000000000001"/>
    <n v="0"/>
    <n v="0"/>
    <n v="1"/>
    <n v="0"/>
    <n v="0"/>
    <x v="0"/>
    <x v="0"/>
    <m/>
    <m/>
    <m/>
    <m/>
    <m/>
    <m/>
    <n v="0.28088279999999999"/>
    <m/>
    <m/>
    <m/>
    <m/>
    <m/>
    <m/>
    <m/>
    <m/>
    <m/>
    <m/>
    <m/>
    <s v="717220,65"/>
    <s v="6189501,22"/>
    <n v="0.28088279999999999"/>
    <n v="0"/>
    <n v="0"/>
  </r>
  <r>
    <n v="175"/>
    <x v="110"/>
    <s v=""/>
    <x v="242"/>
    <n v="2019"/>
    <n v="24557413"/>
    <x v="54"/>
    <x v="108"/>
    <x v="110"/>
    <n v="7790"/>
    <s v="Thyholm"/>
    <n v="671"/>
    <n v="186"/>
    <x v="50"/>
    <m/>
    <s v="FJ"/>
    <s v="Fjernvarmeværk"/>
    <n v="353000"/>
    <n v="350030"/>
    <x v="69"/>
    <x v="0"/>
    <s v="fvv"/>
    <d v="2004-10-01T00:00:00"/>
    <m/>
    <n v="4.9800000000000004"/>
    <n v="0"/>
    <n v="4.9800000000000004"/>
    <x v="4653"/>
    <n v="2.1600000000000001E-2"/>
    <n v="2.1600000000000001E-2"/>
    <n v="0"/>
    <n v="0"/>
    <n v="1"/>
    <n v="0"/>
    <n v="0"/>
    <x v="0"/>
    <x v="0"/>
    <m/>
    <m/>
    <m/>
    <n v="3.5869999999999999E-2"/>
    <m/>
    <m/>
    <m/>
    <m/>
    <m/>
    <m/>
    <m/>
    <m/>
    <m/>
    <m/>
    <m/>
    <m/>
    <m/>
    <m/>
    <s v="471799"/>
    <s v="6278537"/>
    <n v="3.5869999999999999E-2"/>
    <n v="0"/>
    <n v="0"/>
  </r>
  <r>
    <n v="175"/>
    <x v="110"/>
    <s v=""/>
    <x v="243"/>
    <n v="2019"/>
    <n v="24557413"/>
    <x v="54"/>
    <x v="108"/>
    <x v="110"/>
    <n v="7790"/>
    <s v="Thyholm"/>
    <n v="671"/>
    <n v="186"/>
    <x v="50"/>
    <m/>
    <s v="FJ"/>
    <s v="Fjernvarmeværk"/>
    <n v="353000"/>
    <n v="350030"/>
    <x v="168"/>
    <x v="0"/>
    <s v="fvv"/>
    <d v="2005-09-06T00:00:00"/>
    <m/>
    <n v="4.9800000000000004"/>
    <n v="0"/>
    <n v="4.9800000000000004"/>
    <x v="4654"/>
    <n v="55.148400000000002"/>
    <n v="54.414000000000001"/>
    <n v="0"/>
    <n v="0"/>
    <n v="1"/>
    <n v="0"/>
    <n v="0"/>
    <x v="0"/>
    <x v="0"/>
    <m/>
    <m/>
    <m/>
    <m/>
    <m/>
    <m/>
    <m/>
    <m/>
    <m/>
    <n v="58.478499999999997"/>
    <m/>
    <m/>
    <m/>
    <m/>
    <m/>
    <m/>
    <m/>
    <m/>
    <s v="471799"/>
    <s v="6278537"/>
    <n v="0"/>
    <n v="58.478499999999997"/>
    <n v="0"/>
  </r>
  <r>
    <n v="176"/>
    <x v="111"/>
    <s v=""/>
    <x v="244"/>
    <n v="2019"/>
    <n v="58061212"/>
    <x v="55"/>
    <x v="109"/>
    <x v="111"/>
    <n v="6100"/>
    <s v="Haderslev"/>
    <n v="510"/>
    <n v="103"/>
    <x v="51"/>
    <n v="1"/>
    <s v="FJ"/>
    <s v="Fjernvarmeværk"/>
    <n v="353000"/>
    <n v="350030"/>
    <x v="13"/>
    <x v="0"/>
    <s v="fvv"/>
    <d v="1959-09-01T00:00:00"/>
    <m/>
    <n v="5.85"/>
    <n v="0"/>
    <n v="5.85"/>
    <x v="4655"/>
    <n v="1.1412"/>
    <n v="0.54359999999999997"/>
    <n v="0"/>
    <n v="0"/>
    <n v="1"/>
    <n v="0"/>
    <n v="0"/>
    <x v="0"/>
    <x v="0"/>
    <m/>
    <m/>
    <m/>
    <m/>
    <m/>
    <m/>
    <n v="1.1225807999999999"/>
    <m/>
    <m/>
    <m/>
    <m/>
    <m/>
    <m/>
    <m/>
    <m/>
    <m/>
    <m/>
    <m/>
    <s v="530931,42"/>
    <s v="6122946,69"/>
    <n v="1.1225807999999999"/>
    <n v="0"/>
    <n v="0"/>
  </r>
  <r>
    <n v="176"/>
    <x v="111"/>
    <s v=""/>
    <x v="245"/>
    <n v="2019"/>
    <n v="58061212"/>
    <x v="55"/>
    <x v="109"/>
    <x v="111"/>
    <n v="6100"/>
    <s v="Haderslev"/>
    <n v="510"/>
    <n v="103"/>
    <x v="51"/>
    <n v="1"/>
    <s v="FJ"/>
    <s v="Fjernvarmeværk"/>
    <n v="353000"/>
    <n v="350030"/>
    <x v="16"/>
    <x v="0"/>
    <s v="fvv"/>
    <d v="1960-09-01T00:00:00"/>
    <m/>
    <n v="7.37"/>
    <n v="0"/>
    <n v="7.37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30931,42"/>
    <s v="6122946,69"/>
    <n v="0"/>
    <n v="0"/>
    <n v="0"/>
  </r>
  <r>
    <n v="176"/>
    <x v="111"/>
    <s v=""/>
    <x v="246"/>
    <n v="2019"/>
    <n v="58061212"/>
    <x v="55"/>
    <x v="109"/>
    <x v="111"/>
    <n v="6100"/>
    <s v="Haderslev"/>
    <n v="510"/>
    <n v="103"/>
    <x v="51"/>
    <n v="1"/>
    <s v="FJ"/>
    <s v="Fjernvarmeværk"/>
    <n v="353000"/>
    <n v="350030"/>
    <x v="76"/>
    <x v="0"/>
    <s v="fvv"/>
    <d v="1993-01-01T00:00:00"/>
    <m/>
    <n v="9.3000000000000007"/>
    <n v="0"/>
    <n v="9.3000000000000007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30931,42"/>
    <s v="6122946,69"/>
    <n v="0"/>
    <n v="0"/>
    <n v="0"/>
  </r>
  <r>
    <n v="176"/>
    <x v="111"/>
    <s v=""/>
    <x v="247"/>
    <n v="2019"/>
    <n v="58061212"/>
    <x v="55"/>
    <x v="109"/>
    <x v="111"/>
    <n v="6100"/>
    <s v="Haderslev"/>
    <n v="510"/>
    <n v="103"/>
    <x v="51"/>
    <n v="1"/>
    <s v="FJ"/>
    <s v="Fjernvarmeværk"/>
    <n v="353000"/>
    <n v="350030"/>
    <x v="4"/>
    <x v="0"/>
    <s v="fvv"/>
    <d v="1965-01-01T00:00:00"/>
    <m/>
    <n v="11.7"/>
    <n v="0"/>
    <n v="11.7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30931,42"/>
    <s v="6122946,69"/>
    <n v="0"/>
    <n v="0"/>
    <n v="0"/>
  </r>
  <r>
    <n v="176"/>
    <x v="112"/>
    <s v=""/>
    <x v="248"/>
    <n v="2019"/>
    <n v="58061212"/>
    <x v="55"/>
    <x v="110"/>
    <x v="112"/>
    <n v="6100"/>
    <s v="Haderslev"/>
    <n v="510"/>
    <n v="103"/>
    <x v="51"/>
    <n v="1"/>
    <s v="DC"/>
    <s v="Decentralt værk"/>
    <n v="351100"/>
    <n v="350010"/>
    <x v="13"/>
    <x v="0"/>
    <s v="fvv"/>
    <d v="1967-01-01T00:00:00"/>
    <m/>
    <n v="4.68"/>
    <n v="0"/>
    <n v="4.68"/>
    <x v="4656"/>
    <n v="6.9336000000000002"/>
    <n v="6.6167999999999996"/>
    <n v="0"/>
    <n v="0"/>
    <n v="1"/>
    <n v="0"/>
    <n v="0"/>
    <x v="0"/>
    <x v="0"/>
    <m/>
    <m/>
    <m/>
    <m/>
    <m/>
    <m/>
    <n v="6.7070916"/>
    <m/>
    <m/>
    <m/>
    <m/>
    <m/>
    <m/>
    <m/>
    <m/>
    <m/>
    <m/>
    <m/>
    <s v="531936,13"/>
    <s v="6122448,56"/>
    <n v="6.7070916"/>
    <n v="0"/>
    <n v="0"/>
  </r>
  <r>
    <n v="176"/>
    <x v="112"/>
    <s v=""/>
    <x v="249"/>
    <n v="2019"/>
    <n v="58061212"/>
    <x v="55"/>
    <x v="110"/>
    <x v="112"/>
    <n v="6100"/>
    <s v="Haderslev"/>
    <n v="510"/>
    <n v="103"/>
    <x v="51"/>
    <n v="1"/>
    <s v="DC"/>
    <s v="Decentralt værk"/>
    <n v="351100"/>
    <n v="350010"/>
    <x v="16"/>
    <x v="0"/>
    <s v="fvv"/>
    <d v="1967-08-01T00:00:00"/>
    <m/>
    <n v="7.37"/>
    <n v="0"/>
    <n v="7.37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31936,13"/>
    <s v="6122448,56"/>
    <n v="0"/>
    <n v="0"/>
    <n v="0"/>
  </r>
  <r>
    <n v="176"/>
    <x v="112"/>
    <s v=""/>
    <x v="250"/>
    <n v="2019"/>
    <n v="58061212"/>
    <x v="55"/>
    <x v="110"/>
    <x v="112"/>
    <n v="6100"/>
    <s v="Haderslev"/>
    <n v="510"/>
    <n v="103"/>
    <x v="51"/>
    <n v="1"/>
    <s v="DC"/>
    <s v="Decentralt værk"/>
    <n v="351100"/>
    <n v="350010"/>
    <x v="76"/>
    <x v="0"/>
    <s v="fvv"/>
    <d v="1967-09-01T00:00:00"/>
    <m/>
    <n v="7.37"/>
    <n v="0"/>
    <n v="7.37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31936,13"/>
    <s v="6122448,56"/>
    <n v="0"/>
    <n v="0"/>
    <n v="0"/>
  </r>
  <r>
    <n v="176"/>
    <x v="112"/>
    <s v=""/>
    <x v="251"/>
    <n v="2019"/>
    <n v="58061212"/>
    <x v="55"/>
    <x v="110"/>
    <x v="112"/>
    <n v="6100"/>
    <s v="Haderslev"/>
    <n v="510"/>
    <n v="103"/>
    <x v="51"/>
    <n v="1"/>
    <s v="DC"/>
    <s v="Decentralt værk"/>
    <n v="351100"/>
    <n v="350010"/>
    <x v="14"/>
    <x v="1"/>
    <s v="kvt"/>
    <d v="2007-03-01T00:00:00"/>
    <m/>
    <n v="7.42"/>
    <n v="3.02"/>
    <n v="3.95"/>
    <x v="4657"/>
    <n v="0.45"/>
    <n v="-0.216"/>
    <n v="0"/>
    <n v="0"/>
    <n v="1"/>
    <n v="0"/>
    <n v="0"/>
    <x v="0"/>
    <x v="0"/>
    <m/>
    <m/>
    <m/>
    <m/>
    <m/>
    <m/>
    <n v="0.84245039999999993"/>
    <m/>
    <m/>
    <m/>
    <m/>
    <m/>
    <m/>
    <m/>
    <m/>
    <m/>
    <m/>
    <m/>
    <s v="531936,13"/>
    <s v="6122448,56"/>
    <n v="0.84245039999999993"/>
    <n v="0"/>
    <n v="0"/>
  </r>
  <r>
    <n v="176"/>
    <x v="112"/>
    <s v=""/>
    <x v="252"/>
    <n v="2019"/>
    <n v="58061212"/>
    <x v="55"/>
    <x v="110"/>
    <x v="112"/>
    <n v="6100"/>
    <s v="Haderslev"/>
    <n v="510"/>
    <n v="103"/>
    <x v="51"/>
    <n v="1"/>
    <s v="DC"/>
    <s v="Decentralt værk"/>
    <n v="351100"/>
    <n v="350010"/>
    <x v="15"/>
    <x v="1"/>
    <s v="kvt"/>
    <d v="2007-03-01T00:00:00"/>
    <m/>
    <n v="7.42"/>
    <n v="3.02"/>
    <n v="3.95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31936,13"/>
    <s v="6122448,56"/>
    <n v="0"/>
    <n v="0"/>
    <n v="0"/>
  </r>
  <r>
    <n v="176"/>
    <x v="112"/>
    <s v=""/>
    <x v="253"/>
    <n v="2019"/>
    <n v="58061212"/>
    <x v="55"/>
    <x v="110"/>
    <x v="112"/>
    <n v="6100"/>
    <s v="Haderslev"/>
    <n v="510"/>
    <n v="103"/>
    <x v="51"/>
    <n v="1"/>
    <s v="DC"/>
    <s v="Decentralt værk"/>
    <n v="351100"/>
    <n v="350010"/>
    <x v="169"/>
    <x v="1"/>
    <s v="fvv"/>
    <d v="2007-06-01T00:00:00"/>
    <m/>
    <n v="0.06"/>
    <n v="0"/>
    <n v="0.06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31936,13"/>
    <s v="6122448,56"/>
    <n v="0"/>
    <n v="0"/>
    <n v="0"/>
  </r>
  <r>
    <n v="176"/>
    <x v="113"/>
    <s v=""/>
    <x v="254"/>
    <n v="2019"/>
    <n v="58061212"/>
    <x v="55"/>
    <x v="111"/>
    <x v="113"/>
    <n v="6100"/>
    <s v="Haderslev"/>
    <n v="510"/>
    <n v="103"/>
    <x v="51"/>
    <m/>
    <s v="FJ"/>
    <s v="Fjernvarmeværk"/>
    <n v="353000"/>
    <n v="350030"/>
    <x v="170"/>
    <x v="0"/>
    <s v="fvv"/>
    <d v="1986-09-01T00:00:00"/>
    <m/>
    <n v="2.6"/>
    <n v="0"/>
    <n v="2.6"/>
    <x v="4658"/>
    <n v="1.8288"/>
    <n v="1.6739999999999999"/>
    <n v="0"/>
    <n v="0"/>
    <n v="1"/>
    <n v="0"/>
    <n v="0"/>
    <x v="0"/>
    <x v="0"/>
    <m/>
    <m/>
    <m/>
    <m/>
    <m/>
    <m/>
    <n v="1.9630512000000002"/>
    <m/>
    <m/>
    <m/>
    <m/>
    <m/>
    <m/>
    <m/>
    <m/>
    <m/>
    <m/>
    <m/>
    <s v="533312"/>
    <s v="6124039"/>
    <n v="1.9630512000000002"/>
    <n v="0"/>
    <n v="0"/>
  </r>
  <r>
    <n v="176"/>
    <x v="114"/>
    <s v=""/>
    <x v="255"/>
    <n v="2019"/>
    <n v="58061212"/>
    <x v="55"/>
    <x v="112"/>
    <x v="114"/>
    <n v="6100"/>
    <s v="Haderslev"/>
    <n v="510"/>
    <n v="103"/>
    <x v="51"/>
    <m/>
    <s v="DC"/>
    <s v="Decentralt værk"/>
    <n v="353000"/>
    <n v="350030"/>
    <x v="5"/>
    <x v="1"/>
    <s v="kvt"/>
    <d v="1997-11-01T00:00:00"/>
    <m/>
    <n v="2.7"/>
    <n v="1"/>
    <n v="1.5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32069,05"/>
    <s v="6123989,54"/>
    <n v="0"/>
    <n v="0"/>
    <n v="0"/>
  </r>
  <r>
    <n v="176"/>
    <x v="114"/>
    <s v=""/>
    <x v="256"/>
    <n v="2019"/>
    <n v="58061212"/>
    <x v="55"/>
    <x v="112"/>
    <x v="114"/>
    <n v="6100"/>
    <s v="Haderslev"/>
    <n v="510"/>
    <n v="103"/>
    <x v="51"/>
    <m/>
    <s v="DC"/>
    <s v="Decentralt værk"/>
    <n v="353000"/>
    <n v="350030"/>
    <x v="171"/>
    <x v="0"/>
    <s v="fvv"/>
    <d v="2009-01-01T00:00:00"/>
    <m/>
    <n v="5"/>
    <n v="0"/>
    <n v="5.5"/>
    <x v="4659"/>
    <n v="86.054400000000001"/>
    <n v="85.852800000000002"/>
    <n v="0"/>
    <n v="0"/>
    <n v="1"/>
    <n v="0"/>
    <n v="0"/>
    <x v="0"/>
    <x v="0"/>
    <m/>
    <m/>
    <m/>
    <m/>
    <m/>
    <m/>
    <m/>
    <m/>
    <m/>
    <m/>
    <n v="86.073999999999998"/>
    <m/>
    <m/>
    <m/>
    <m/>
    <m/>
    <m/>
    <m/>
    <s v="532069,05"/>
    <s v="6123989,54"/>
    <n v="0"/>
    <n v="86.073999999999998"/>
    <n v="0"/>
  </r>
  <r>
    <n v="176"/>
    <x v="114"/>
    <s v=""/>
    <x v="257"/>
    <n v="2019"/>
    <n v="58061212"/>
    <x v="55"/>
    <x v="112"/>
    <x v="114"/>
    <n v="6100"/>
    <s v="Haderslev"/>
    <n v="510"/>
    <n v="103"/>
    <x v="51"/>
    <m/>
    <s v="DC"/>
    <s v="Decentralt værk"/>
    <n v="353000"/>
    <n v="350030"/>
    <x v="172"/>
    <x v="0"/>
    <s v="fvv"/>
    <d v="2009-01-15T00:00:00"/>
    <m/>
    <n v="5"/>
    <n v="0"/>
    <n v="5.0999999999999996"/>
    <x v="2817"/>
    <n v="5.04E-2"/>
    <n v="-4.6800000000000001E-2"/>
    <n v="0"/>
    <n v="0"/>
    <n v="1"/>
    <n v="0"/>
    <n v="0"/>
    <x v="0"/>
    <x v="0"/>
    <m/>
    <m/>
    <m/>
    <m/>
    <m/>
    <m/>
    <n v="5.7222000000000002E-2"/>
    <m/>
    <m/>
    <m/>
    <m/>
    <m/>
    <m/>
    <m/>
    <m/>
    <m/>
    <m/>
    <m/>
    <s v="532069,05"/>
    <s v="6123989,54"/>
    <n v="5.7222000000000002E-2"/>
    <n v="0"/>
    <n v="0"/>
  </r>
  <r>
    <n v="176"/>
    <x v="115"/>
    <s v=""/>
    <x v="258"/>
    <n v="2019"/>
    <n v="58061212"/>
    <x v="55"/>
    <x v="113"/>
    <x v="115"/>
    <n v="6100"/>
    <s v="Haderslev"/>
    <n v="510"/>
    <n v="103"/>
    <x v="51"/>
    <m/>
    <s v="FJ"/>
    <s v="Fjernvarmeværk"/>
    <n v="353000"/>
    <n v="350030"/>
    <x v="147"/>
    <x v="0"/>
    <s v="fvv"/>
    <d v="2014-09-30T00:00:00"/>
    <m/>
    <n v="10.5"/>
    <n v="0"/>
    <n v="11.5"/>
    <x v="4660"/>
    <n v="228.03299999999999"/>
    <n v="227.214"/>
    <n v="0"/>
    <n v="0"/>
    <n v="1"/>
    <n v="0"/>
    <n v="0"/>
    <x v="0"/>
    <x v="0"/>
    <m/>
    <m/>
    <m/>
    <m/>
    <m/>
    <m/>
    <m/>
    <m/>
    <m/>
    <m/>
    <n v="227.3245"/>
    <m/>
    <m/>
    <m/>
    <m/>
    <m/>
    <m/>
    <m/>
    <s v="529125,4"/>
    <s v="6117157,26"/>
    <n v="0"/>
    <n v="227.3245"/>
    <n v="0"/>
  </r>
  <r>
    <n v="176"/>
    <x v="115"/>
    <s v=""/>
    <x v="259"/>
    <n v="2019"/>
    <n v="58061212"/>
    <x v="55"/>
    <x v="113"/>
    <x v="115"/>
    <n v="6100"/>
    <s v="Haderslev"/>
    <n v="510"/>
    <n v="103"/>
    <x v="51"/>
    <m/>
    <s v="FJ"/>
    <s v="Fjernvarmeværk"/>
    <n v="353000"/>
    <n v="350030"/>
    <x v="96"/>
    <x v="0"/>
    <s v="fvv"/>
    <d v="2014-09-30T00:00:00"/>
    <m/>
    <n v="10.5"/>
    <n v="0"/>
    <n v="11.5"/>
    <x v="4660"/>
    <n v="228.03299999999999"/>
    <n v="227.214"/>
    <n v="0"/>
    <n v="0"/>
    <n v="1"/>
    <n v="0"/>
    <n v="0"/>
    <x v="0"/>
    <x v="0"/>
    <m/>
    <m/>
    <m/>
    <m/>
    <m/>
    <m/>
    <m/>
    <m/>
    <m/>
    <m/>
    <n v="227.3245"/>
    <m/>
    <m/>
    <m/>
    <m/>
    <m/>
    <m/>
    <m/>
    <s v="529125,4"/>
    <s v="6117157,26"/>
    <n v="0"/>
    <n v="227.3245"/>
    <n v="0"/>
  </r>
  <r>
    <n v="176"/>
    <x v="115"/>
    <s v=""/>
    <x v="260"/>
    <n v="2019"/>
    <n v="58061212"/>
    <x v="55"/>
    <x v="113"/>
    <x v="115"/>
    <n v="6100"/>
    <s v="Haderslev"/>
    <n v="510"/>
    <n v="103"/>
    <x v="51"/>
    <m/>
    <s v="FJ"/>
    <s v="Fjernvarmeværk"/>
    <n v="353000"/>
    <n v="350030"/>
    <x v="17"/>
    <x v="5"/>
    <s v="kvt"/>
    <d v="2014-09-30T00:00:00"/>
    <m/>
    <n v="0.3"/>
    <n v="0.22"/>
    <n v="0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29125,4"/>
    <s v="6117157,26"/>
    <n v="0"/>
    <n v="0"/>
    <n v="0"/>
  </r>
  <r>
    <n v="178"/>
    <x v="116"/>
    <s v=""/>
    <x v="261"/>
    <n v="2019"/>
    <n v="67750411"/>
    <x v="56"/>
    <x v="114"/>
    <x v="116"/>
    <n v="8370"/>
    <s v="Hadsten"/>
    <n v="710"/>
    <n v="203"/>
    <x v="52"/>
    <m/>
    <s v="FJ"/>
    <s v="Fjernvarmeværk"/>
    <n v="353000"/>
    <n v="350030"/>
    <x v="173"/>
    <x v="0"/>
    <s v="fvv"/>
    <d v="2003-11-01T00:00:00"/>
    <m/>
    <n v="9"/>
    <n v="0"/>
    <n v="8"/>
    <x v="4661"/>
    <n v="110.76479999999999"/>
    <n v="109.476"/>
    <n v="0"/>
    <n v="0"/>
    <n v="1"/>
    <n v="0"/>
    <n v="0"/>
    <x v="0"/>
    <x v="0"/>
    <m/>
    <m/>
    <m/>
    <m/>
    <m/>
    <m/>
    <m/>
    <m/>
    <m/>
    <n v="127.05839999999999"/>
    <m/>
    <m/>
    <m/>
    <m/>
    <m/>
    <m/>
    <m/>
    <m/>
    <s v="563908"/>
    <s v="6242156"/>
    <n v="0"/>
    <n v="127.05839999999999"/>
    <n v="0"/>
  </r>
  <r>
    <n v="178"/>
    <x v="116"/>
    <s v=""/>
    <x v="262"/>
    <n v="2019"/>
    <n v="67750411"/>
    <x v="56"/>
    <x v="114"/>
    <x v="116"/>
    <n v="8370"/>
    <s v="Hadsten"/>
    <n v="710"/>
    <n v="203"/>
    <x v="52"/>
    <m/>
    <s v="FJ"/>
    <s v="Fjernvarmeværk"/>
    <n v="353000"/>
    <n v="350030"/>
    <x v="174"/>
    <x v="0"/>
    <s v="fvv"/>
    <d v="2006-11-01T00:00:00"/>
    <m/>
    <n v="9"/>
    <n v="0"/>
    <n v="8"/>
    <x v="4662"/>
    <n v="120.86279999999999"/>
    <n v="120.86279999999999"/>
    <n v="0"/>
    <n v="0"/>
    <n v="1"/>
    <n v="0"/>
    <n v="0"/>
    <x v="0"/>
    <x v="0"/>
    <m/>
    <m/>
    <m/>
    <m/>
    <m/>
    <m/>
    <m/>
    <m/>
    <m/>
    <n v="138.75443999999999"/>
    <m/>
    <m/>
    <m/>
    <m/>
    <m/>
    <m/>
    <m/>
    <m/>
    <s v="563908"/>
    <s v="6242156"/>
    <n v="0"/>
    <n v="138.75443999999999"/>
    <n v="0"/>
  </r>
  <r>
    <n v="178"/>
    <x v="116"/>
    <s v=""/>
    <x v="263"/>
    <n v="2019"/>
    <n v="67750411"/>
    <x v="56"/>
    <x v="114"/>
    <x v="116"/>
    <n v="8370"/>
    <s v="Hadsten"/>
    <n v="710"/>
    <n v="203"/>
    <x v="52"/>
    <m/>
    <s v="FJ"/>
    <s v="Fjernvarmeværk"/>
    <n v="353000"/>
    <n v="350030"/>
    <x v="175"/>
    <x v="0"/>
    <s v="fvv"/>
    <d v="1988-01-01T00:00:00"/>
    <m/>
    <n v="4.0999999999999996"/>
    <n v="0"/>
    <n v="3.6"/>
    <x v="4663"/>
    <n v="4.3200000000000002E-2"/>
    <n v="4.3200000000000002E-2"/>
    <n v="0"/>
    <n v="0"/>
    <n v="1"/>
    <n v="0"/>
    <n v="0"/>
    <x v="0"/>
    <x v="0"/>
    <m/>
    <m/>
    <m/>
    <m/>
    <m/>
    <m/>
    <n v="6.4429199999999992E-2"/>
    <m/>
    <m/>
    <m/>
    <m/>
    <m/>
    <m/>
    <m/>
    <m/>
    <m/>
    <m/>
    <m/>
    <s v="563908"/>
    <s v="6242156"/>
    <n v="6.4429199999999992E-2"/>
    <n v="0"/>
    <n v="0"/>
  </r>
  <r>
    <n v="178"/>
    <x v="116"/>
    <s v=""/>
    <x v="264"/>
    <n v="2019"/>
    <n v="67750411"/>
    <x v="56"/>
    <x v="114"/>
    <x v="116"/>
    <n v="8370"/>
    <s v="Hadsten"/>
    <n v="710"/>
    <n v="203"/>
    <x v="52"/>
    <m/>
    <s v="FJ"/>
    <s v="Fjernvarmeværk"/>
    <n v="353000"/>
    <n v="350030"/>
    <x v="176"/>
    <x v="0"/>
    <s v="fvv"/>
    <d v="1988-01-01T00:00:00"/>
    <m/>
    <n v="2.8"/>
    <n v="0"/>
    <n v="2.5"/>
    <x v="4664"/>
    <n v="15.811199999999999"/>
    <n v="15.811199999999999"/>
    <n v="0"/>
    <n v="0"/>
    <n v="1"/>
    <n v="0"/>
    <n v="0"/>
    <x v="0"/>
    <x v="0"/>
    <m/>
    <m/>
    <m/>
    <m/>
    <m/>
    <m/>
    <m/>
    <m/>
    <m/>
    <m/>
    <m/>
    <m/>
    <n v="18.3996"/>
    <m/>
    <m/>
    <m/>
    <m/>
    <m/>
    <s v="563908"/>
    <s v="6242156"/>
    <n v="0"/>
    <n v="18.3996"/>
    <n v="0"/>
  </r>
  <r>
    <n v="178"/>
    <x v="116"/>
    <s v=""/>
    <x v="265"/>
    <n v="2019"/>
    <n v="67750411"/>
    <x v="56"/>
    <x v="114"/>
    <x v="116"/>
    <n v="8370"/>
    <s v="Hadsten"/>
    <n v="710"/>
    <n v="203"/>
    <x v="52"/>
    <m/>
    <s v="FJ"/>
    <s v="Fjernvarmeværk"/>
    <n v="353000"/>
    <n v="350030"/>
    <x v="177"/>
    <x v="0"/>
    <s v="fvv"/>
    <d v="1988-01-01T00:00:00"/>
    <m/>
    <n v="5.8"/>
    <n v="0"/>
    <n v="5.8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63908"/>
    <s v="6242156"/>
    <n v="0"/>
    <n v="0"/>
    <n v="0"/>
  </r>
  <r>
    <n v="178"/>
    <x v="117"/>
    <s v=""/>
    <x v="266"/>
    <n v="2019"/>
    <n v="67750411"/>
    <x v="56"/>
    <x v="115"/>
    <x v="117"/>
    <n v="8370"/>
    <s v="Hadsten"/>
    <n v="710"/>
    <n v="203"/>
    <x v="52"/>
    <m/>
    <s v="FJ"/>
    <s v="Fjernvarmeværk"/>
    <n v="353000"/>
    <n v="350030"/>
    <x v="97"/>
    <x v="0"/>
    <s v="fvv"/>
    <d v="2019-11-01T00:00:00"/>
    <m/>
    <n v="6.7"/>
    <n v="0"/>
    <n v="6"/>
    <x v="4665"/>
    <n v="3.9600000000000003E-2"/>
    <n v="3.9600000000000003E-2"/>
    <n v="0"/>
    <n v="0"/>
    <n v="1"/>
    <n v="0"/>
    <n v="0"/>
    <x v="0"/>
    <x v="0"/>
    <m/>
    <m/>
    <m/>
    <m/>
    <m/>
    <m/>
    <n v="5.4806399999999998E-2"/>
    <m/>
    <m/>
    <m/>
    <m/>
    <m/>
    <m/>
    <m/>
    <m/>
    <m/>
    <m/>
    <m/>
    <s v="565536"/>
    <s v="6243631"/>
    <n v="5.4806399999999998E-2"/>
    <n v="0"/>
    <n v="0"/>
  </r>
  <r>
    <n v="178"/>
    <x v="117"/>
    <s v=""/>
    <x v="2939"/>
    <n v="2019"/>
    <n v="67750411"/>
    <x v="56"/>
    <x v="115"/>
    <x v="117"/>
    <n v="8370"/>
    <s v="Hadsten"/>
    <n v="710"/>
    <n v="203"/>
    <x v="52"/>
    <m/>
    <s v="FJ"/>
    <s v="Fjernvarmeværk"/>
    <n v="353000"/>
    <n v="350030"/>
    <x v="98"/>
    <x v="0"/>
    <s v="fvv"/>
    <d v="2019-11-01T00:00:00"/>
    <m/>
    <n v="6.7"/>
    <n v="0"/>
    <n v="6"/>
    <x v="4523"/>
    <n v="0.1116"/>
    <n v="0.1116"/>
    <n v="0"/>
    <n v="0"/>
    <n v="1"/>
    <n v="0"/>
    <n v="0"/>
    <x v="0"/>
    <x v="0"/>
    <m/>
    <m/>
    <m/>
    <m/>
    <m/>
    <m/>
    <n v="0.14188680000000001"/>
    <m/>
    <m/>
    <m/>
    <m/>
    <m/>
    <m/>
    <m/>
    <m/>
    <m/>
    <m/>
    <m/>
    <s v="565536"/>
    <s v="6243631"/>
    <n v="0.14188680000000001"/>
    <n v="0"/>
    <n v="0"/>
  </r>
  <r>
    <n v="178"/>
    <x v="1299"/>
    <s v=""/>
    <x v="2940"/>
    <n v="2019"/>
    <n v="67750411"/>
    <x v="56"/>
    <x v="1295"/>
    <x v="1252"/>
    <n v="8370"/>
    <s v="Hadsten"/>
    <n v="710"/>
    <n v="203"/>
    <x v="52"/>
    <m/>
    <s v="FJ"/>
    <s v="Fjernvarmeværk"/>
    <n v="353000"/>
    <n v="350030"/>
    <x v="1483"/>
    <x v="3"/>
    <s v="fvv"/>
    <d v="2019-03-15T00:00:00"/>
    <m/>
    <n v="13.5"/>
    <n v="0"/>
    <n v="13.5"/>
    <x v="4666"/>
    <n v="35.877600000000001"/>
    <n v="35.877600000000001"/>
    <n v="0"/>
    <n v="0"/>
    <n v="1"/>
    <n v="0"/>
    <n v="0"/>
    <x v="0"/>
    <x v="0"/>
    <m/>
    <m/>
    <m/>
    <m/>
    <m/>
    <m/>
    <m/>
    <m/>
    <m/>
    <m/>
    <m/>
    <m/>
    <m/>
    <m/>
    <m/>
    <n v="35.877600000000001"/>
    <m/>
    <m/>
    <s v="563984"/>
    <s v="6241694"/>
    <n v="0"/>
    <n v="35.877600000000001"/>
    <n v="0"/>
  </r>
  <r>
    <n v="179"/>
    <x v="118"/>
    <s v=""/>
    <x v="267"/>
    <n v="2019"/>
    <n v="60567719"/>
    <x v="694"/>
    <x v="116"/>
    <x v="118"/>
    <n v="9560"/>
    <s v="Hadsund"/>
    <n v="846"/>
    <n v="291"/>
    <x v="53"/>
    <m/>
    <s v="FJ"/>
    <s v="Fjernvarmeværk"/>
    <n v="353000"/>
    <n v="350030"/>
    <x v="178"/>
    <x v="0"/>
    <s v="fvv"/>
    <d v="2006-12-15T00:00:00"/>
    <m/>
    <n v="6.52"/>
    <n v="0"/>
    <n v="6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68267"/>
    <s v="6286805"/>
    <n v="0"/>
    <n v="0"/>
    <n v="0"/>
  </r>
  <r>
    <n v="179"/>
    <x v="118"/>
    <s v=""/>
    <x v="268"/>
    <n v="2019"/>
    <n v="60567719"/>
    <x v="694"/>
    <x v="116"/>
    <x v="118"/>
    <n v="9560"/>
    <s v="Hadsund"/>
    <n v="846"/>
    <n v="291"/>
    <x v="53"/>
    <m/>
    <s v="FJ"/>
    <s v="Fjernvarmeværk"/>
    <n v="353000"/>
    <n v="350030"/>
    <x v="179"/>
    <x v="0"/>
    <s v="fvv"/>
    <d v="2006-12-15T00:00:00"/>
    <m/>
    <n v="6.52"/>
    <n v="0"/>
    <n v="6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68267"/>
    <s v="6286805"/>
    <n v="0"/>
    <n v="0"/>
    <n v="0"/>
  </r>
  <r>
    <n v="179"/>
    <x v="119"/>
    <s v=""/>
    <x v="269"/>
    <n v="2019"/>
    <n v="60567719"/>
    <x v="694"/>
    <x v="117"/>
    <x v="119"/>
    <n v="9560"/>
    <s v="Hadsund"/>
    <n v="846"/>
    <n v="291"/>
    <x v="53"/>
    <m/>
    <s v="FJ"/>
    <s v="Fjernvarmeværk"/>
    <n v="353000"/>
    <n v="350030"/>
    <x v="147"/>
    <x v="0"/>
    <s v="fvv"/>
    <d v="2005-12-15T00:00:00"/>
    <m/>
    <n v="5.83"/>
    <n v="0"/>
    <n v="6.24"/>
    <x v="4667"/>
    <n v="106.7436"/>
    <n v="106.7436"/>
    <n v="0"/>
    <n v="0"/>
    <n v="1"/>
    <n v="0"/>
    <n v="0"/>
    <x v="0"/>
    <x v="0"/>
    <m/>
    <m/>
    <m/>
    <m/>
    <m/>
    <m/>
    <m/>
    <m/>
    <m/>
    <m/>
    <n v="98.366013756870302"/>
    <m/>
    <m/>
    <m/>
    <m/>
    <m/>
    <m/>
    <m/>
    <s v="567859,51"/>
    <s v="6287837,11"/>
    <n v="0"/>
    <n v="98.366013756870302"/>
    <n v="0"/>
  </r>
  <r>
    <n v="179"/>
    <x v="119"/>
    <s v=""/>
    <x v="270"/>
    <n v="2019"/>
    <n v="60567719"/>
    <x v="694"/>
    <x v="117"/>
    <x v="119"/>
    <n v="9560"/>
    <s v="Hadsund"/>
    <n v="846"/>
    <n v="291"/>
    <x v="53"/>
    <m/>
    <s v="FJ"/>
    <s v="Fjernvarmeværk"/>
    <n v="353000"/>
    <n v="350030"/>
    <x v="96"/>
    <x v="0"/>
    <s v="fvv"/>
    <d v="2005-12-15T00:00:00"/>
    <m/>
    <n v="5.83"/>
    <n v="0"/>
    <n v="6.24"/>
    <x v="4668"/>
    <n v="105.3396"/>
    <n v="105.3396"/>
    <n v="0"/>
    <n v="0"/>
    <n v="1"/>
    <n v="0"/>
    <n v="0"/>
    <x v="0"/>
    <x v="0"/>
    <m/>
    <m/>
    <m/>
    <m/>
    <m/>
    <m/>
    <m/>
    <m/>
    <m/>
    <m/>
    <n v="94.191360446784003"/>
    <m/>
    <m/>
    <m/>
    <m/>
    <m/>
    <m/>
    <m/>
    <s v="567859,51"/>
    <s v="6287837,11"/>
    <n v="0"/>
    <n v="94.191360446784003"/>
    <n v="0"/>
  </r>
  <r>
    <n v="179"/>
    <x v="120"/>
    <s v=""/>
    <x v="271"/>
    <n v="2019"/>
    <n v="60567719"/>
    <x v="694"/>
    <x v="118"/>
    <x v="120"/>
    <n v="9560"/>
    <s v="Hadsund"/>
    <n v="846"/>
    <n v="291"/>
    <x v="53"/>
    <m/>
    <s v="FJ"/>
    <s v="Fjernvarmeværk"/>
    <n v="353000"/>
    <n v="350030"/>
    <x v="180"/>
    <x v="0"/>
    <s v="fvv"/>
    <d v="2015-10-28T00:00:00"/>
    <m/>
    <n v="2.15"/>
    <n v="0"/>
    <n v="2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67590,52"/>
    <s v="6287318,7"/>
    <n v="0"/>
    <n v="0"/>
    <n v="0"/>
  </r>
  <r>
    <n v="179"/>
    <x v="121"/>
    <s v=""/>
    <x v="272"/>
    <n v="2019"/>
    <n v="60567719"/>
    <x v="694"/>
    <x v="119"/>
    <x v="121"/>
    <n v="9560"/>
    <s v="Hadsund"/>
    <n v="846"/>
    <n v="291"/>
    <x v="53"/>
    <m/>
    <s v="FJ"/>
    <s v="Fjernvarmeværk"/>
    <n v="353000"/>
    <n v="350030"/>
    <x v="181"/>
    <x v="0"/>
    <s v="fvv"/>
    <d v="2013-04-01T00:00:00"/>
    <m/>
    <n v="2.15"/>
    <n v="0"/>
    <n v="2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68362,47"/>
    <s v="6287507,39"/>
    <n v="0"/>
    <n v="0"/>
    <n v="0"/>
  </r>
  <r>
    <n v="179"/>
    <x v="121"/>
    <s v=""/>
    <x v="273"/>
    <n v="2019"/>
    <n v="60567719"/>
    <x v="694"/>
    <x v="119"/>
    <x v="121"/>
    <n v="9560"/>
    <s v="Hadsund"/>
    <n v="846"/>
    <n v="291"/>
    <x v="53"/>
    <m/>
    <s v="FJ"/>
    <s v="Fjernvarmeværk"/>
    <n v="353000"/>
    <n v="350030"/>
    <x v="181"/>
    <x v="0"/>
    <s v="fvv"/>
    <d v="2013-04-01T00:00:00"/>
    <m/>
    <n v="2.15"/>
    <n v="0"/>
    <n v="2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68362,47"/>
    <s v="6287507,39"/>
    <n v="0"/>
    <n v="0"/>
    <n v="0"/>
  </r>
  <r>
    <n v="179"/>
    <x v="122"/>
    <s v=""/>
    <x v="274"/>
    <n v="2019"/>
    <n v="60567719"/>
    <x v="694"/>
    <x v="120"/>
    <x v="122"/>
    <n v="9560"/>
    <s v="Hadsund"/>
    <n v="846"/>
    <n v="291"/>
    <x v="53"/>
    <m/>
    <s v="FJ"/>
    <s v="Fjernvarmeværk"/>
    <n v="353000"/>
    <n v="350030"/>
    <x v="182"/>
    <x v="3"/>
    <s v="fvv"/>
    <d v="2016-02-01T00:00:00"/>
    <m/>
    <n v="14"/>
    <n v="0"/>
    <n v="14"/>
    <x v="4669"/>
    <n v="34.448399999999999"/>
    <n v="34.448399999999999"/>
    <n v="0"/>
    <n v="0"/>
    <n v="1"/>
    <n v="0"/>
    <n v="0"/>
    <x v="0"/>
    <x v="0"/>
    <m/>
    <m/>
    <m/>
    <m/>
    <m/>
    <m/>
    <m/>
    <m/>
    <m/>
    <m/>
    <m/>
    <m/>
    <m/>
    <m/>
    <m/>
    <n v="34.491599999999998"/>
    <m/>
    <m/>
    <s v="567994,34"/>
    <s v="6288688,49"/>
    <n v="0"/>
    <n v="34.491599999999998"/>
    <n v="0"/>
  </r>
  <r>
    <n v="179"/>
    <x v="1280"/>
    <s v=""/>
    <x v="2859"/>
    <n v="2019"/>
    <n v="60567719"/>
    <x v="694"/>
    <x v="1277"/>
    <x v="1234"/>
    <n v="9560"/>
    <s v="Hadsund"/>
    <n v="846"/>
    <n v="291"/>
    <x v="53"/>
    <m/>
    <s v="ER"/>
    <s v="Erhvervsværk"/>
    <n v="471120"/>
    <n v="470000"/>
    <x v="1440"/>
    <x v="6"/>
    <s v="pvp"/>
    <d v="2018-01-01T00:00:00"/>
    <m/>
    <n v="0.05"/>
    <n v="0"/>
    <n v="0.05"/>
    <x v="4670"/>
    <n v="0.17784"/>
    <n v="0.17784"/>
    <n v="0"/>
    <n v="0"/>
    <n v="1"/>
    <n v="0"/>
    <n v="0"/>
    <x v="0"/>
    <x v="0"/>
    <m/>
    <m/>
    <m/>
    <m/>
    <m/>
    <m/>
    <m/>
    <m/>
    <m/>
    <m/>
    <m/>
    <m/>
    <m/>
    <m/>
    <n v="0.17784"/>
    <m/>
    <m/>
    <m/>
    <s v="568156,3"/>
    <s v="6286388,09"/>
    <n v="0"/>
    <n v="0.17784"/>
    <n v="0"/>
  </r>
  <r>
    <n v="182"/>
    <x v="123"/>
    <s v=""/>
    <x v="275"/>
    <n v="2019"/>
    <n v="22662910"/>
    <x v="715"/>
    <x v="121"/>
    <x v="123"/>
    <n v="9370"/>
    <s v="Hals"/>
    <n v="851"/>
    <n v="293"/>
    <x v="54"/>
    <m/>
    <s v="FJ"/>
    <s v="Fjernvarmeværk"/>
    <n v="353000"/>
    <n v="350030"/>
    <x v="183"/>
    <x v="0"/>
    <s v="fvv"/>
    <d v="2001-12-18T00:00:00"/>
    <m/>
    <n v="5.2"/>
    <n v="0"/>
    <n v="6"/>
    <x v="4671"/>
    <n v="56.203200000000002"/>
    <n v="56.203200000000002"/>
    <n v="0"/>
    <n v="0"/>
    <n v="1"/>
    <n v="0"/>
    <n v="0"/>
    <x v="0"/>
    <x v="0"/>
    <m/>
    <m/>
    <m/>
    <m/>
    <m/>
    <m/>
    <m/>
    <m/>
    <m/>
    <m/>
    <n v="57.268259999999998"/>
    <m/>
    <m/>
    <m/>
    <m/>
    <m/>
    <m/>
    <m/>
    <s v="578850,66"/>
    <s v="6318300,1"/>
    <n v="0"/>
    <n v="57.268259999999998"/>
    <n v="0"/>
  </r>
  <r>
    <n v="182"/>
    <x v="123"/>
    <s v=""/>
    <x v="276"/>
    <n v="2019"/>
    <n v="22662910"/>
    <x v="715"/>
    <x v="121"/>
    <x v="123"/>
    <n v="9370"/>
    <s v="Hals"/>
    <n v="851"/>
    <n v="293"/>
    <x v="54"/>
    <m/>
    <s v="FJ"/>
    <s v="Fjernvarmeværk"/>
    <n v="353000"/>
    <n v="350030"/>
    <x v="69"/>
    <x v="0"/>
    <s v="fvv"/>
    <d v="2012-02-21T00:00:00"/>
    <m/>
    <n v="10"/>
    <n v="0"/>
    <n v="10"/>
    <x v="4672"/>
    <n v="1.0800000000000001E-2"/>
    <n v="1.0800000000000001E-2"/>
    <n v="0"/>
    <n v="0"/>
    <n v="1"/>
    <n v="0"/>
    <n v="0"/>
    <x v="0"/>
    <x v="0"/>
    <m/>
    <n v="2.0568899999999998E-2"/>
    <m/>
    <m/>
    <m/>
    <m/>
    <m/>
    <m/>
    <m/>
    <m/>
    <m/>
    <m/>
    <m/>
    <m/>
    <m/>
    <m/>
    <m/>
    <m/>
    <s v="578850,66"/>
    <s v="6318300,1"/>
    <n v="2.0568899999999998E-2"/>
    <n v="0"/>
    <n v="0"/>
  </r>
  <r>
    <n v="182"/>
    <x v="123"/>
    <s v=""/>
    <x v="277"/>
    <n v="2019"/>
    <n v="22662910"/>
    <x v="715"/>
    <x v="121"/>
    <x v="123"/>
    <n v="9370"/>
    <s v="Hals"/>
    <n v="851"/>
    <n v="293"/>
    <x v="54"/>
    <m/>
    <s v="FJ"/>
    <s v="Fjernvarmeværk"/>
    <n v="353000"/>
    <n v="350030"/>
    <x v="184"/>
    <x v="0"/>
    <s v="fvv"/>
    <d v="2015-06-15T00:00:00"/>
    <m/>
    <n v="4"/>
    <n v="0"/>
    <n v="4"/>
    <x v="4673"/>
    <n v="24.047999999999998"/>
    <n v="24.047999999999998"/>
    <n v="0"/>
    <n v="0"/>
    <n v="1"/>
    <n v="0"/>
    <n v="0"/>
    <x v="0"/>
    <x v="0"/>
    <m/>
    <m/>
    <m/>
    <m/>
    <m/>
    <m/>
    <m/>
    <m/>
    <m/>
    <n v="25.418500000000002"/>
    <m/>
    <m/>
    <m/>
    <m/>
    <m/>
    <m/>
    <m/>
    <m/>
    <s v="578850,66"/>
    <s v="6318300,1"/>
    <n v="0"/>
    <n v="25.418500000000002"/>
    <n v="0"/>
  </r>
  <r>
    <n v="182"/>
    <x v="904"/>
    <s v=""/>
    <x v="2021"/>
    <n v="2019"/>
    <n v="22662910"/>
    <x v="715"/>
    <x v="902"/>
    <x v="881"/>
    <n v="9370"/>
    <s v="Hals"/>
    <n v="851"/>
    <n v="293"/>
    <x v="54"/>
    <m/>
    <s v="ER"/>
    <s v="Erhvervsværk"/>
    <n v="383200"/>
    <n v="383900"/>
    <x v="912"/>
    <x v="6"/>
    <s v="pvp"/>
    <d v="1992-01-01T00:00:00"/>
    <m/>
    <n v="5"/>
    <n v="0"/>
    <n v="5"/>
    <x v="4674"/>
    <n v="18.619199999999999"/>
    <n v="18.619199999999999"/>
    <n v="0"/>
    <n v="0"/>
    <n v="1"/>
    <n v="0"/>
    <n v="0"/>
    <x v="0"/>
    <x v="0"/>
    <m/>
    <m/>
    <m/>
    <m/>
    <m/>
    <m/>
    <m/>
    <m/>
    <m/>
    <m/>
    <m/>
    <m/>
    <m/>
    <m/>
    <n v="18.619199999999999"/>
    <m/>
    <m/>
    <m/>
    <s v="579938"/>
    <s v="6318662"/>
    <n v="0"/>
    <n v="18.619199999999999"/>
    <n v="0"/>
  </r>
  <r>
    <n v="184"/>
    <x v="124"/>
    <s v=""/>
    <x v="278"/>
    <n v="2019"/>
    <n v="42272612"/>
    <x v="59"/>
    <x v="122"/>
    <x v="124"/>
    <n v="8882"/>
    <s v="Fårvang"/>
    <n v="740"/>
    <n v="204"/>
    <x v="46"/>
    <m/>
    <s v="FJ"/>
    <s v="Fjernvarmeværk"/>
    <n v="353000"/>
    <n v="350030"/>
    <x v="81"/>
    <x v="0"/>
    <s v="fvv"/>
    <d v="2004-11-10T00:00:00"/>
    <m/>
    <n v="3.2280000000000002"/>
    <n v="0"/>
    <n v="3.5"/>
    <x v="4675"/>
    <n v="4.5864000000000003"/>
    <n v="4.5864000000000003"/>
    <n v="0"/>
    <n v="0"/>
    <n v="1"/>
    <n v="0"/>
    <n v="0"/>
    <x v="0"/>
    <x v="0"/>
    <m/>
    <m/>
    <m/>
    <m/>
    <m/>
    <m/>
    <m/>
    <m/>
    <m/>
    <m/>
    <n v="5.0685000000000002"/>
    <m/>
    <m/>
    <m/>
    <m/>
    <m/>
    <m/>
    <m/>
    <s v="545291,82"/>
    <s v="6236094,11"/>
    <n v="0"/>
    <n v="5.0685000000000002"/>
    <n v="0"/>
  </r>
  <r>
    <n v="184"/>
    <x v="124"/>
    <s v=""/>
    <x v="279"/>
    <n v="2019"/>
    <n v="42272612"/>
    <x v="59"/>
    <x v="122"/>
    <x v="124"/>
    <n v="8882"/>
    <s v="Fårvang"/>
    <n v="740"/>
    <n v="204"/>
    <x v="46"/>
    <m/>
    <s v="FJ"/>
    <s v="Fjernvarmeværk"/>
    <n v="353000"/>
    <n v="350030"/>
    <x v="81"/>
    <x v="0"/>
    <s v="fvv"/>
    <d v="2004-12-15T00:00:00"/>
    <m/>
    <n v="1"/>
    <n v="0"/>
    <n v="1"/>
    <x v="4676"/>
    <n v="1.8E-3"/>
    <n v="1.8E-3"/>
    <n v="0"/>
    <n v="0"/>
    <n v="1"/>
    <n v="0"/>
    <n v="0"/>
    <x v="0"/>
    <x v="0"/>
    <m/>
    <m/>
    <m/>
    <m/>
    <m/>
    <m/>
    <m/>
    <m/>
    <m/>
    <m/>
    <m/>
    <m/>
    <n v="1.75E-3"/>
    <m/>
    <m/>
    <m/>
    <m/>
    <m/>
    <s v="545291,82"/>
    <s v="6236094,11"/>
    <n v="0"/>
    <n v="1.75E-3"/>
    <n v="0"/>
  </r>
  <r>
    <n v="184"/>
    <x v="124"/>
    <s v=""/>
    <x v="280"/>
    <n v="2019"/>
    <n v="42272612"/>
    <x v="59"/>
    <x v="122"/>
    <x v="124"/>
    <n v="8882"/>
    <s v="Fårvang"/>
    <n v="740"/>
    <n v="204"/>
    <x v="46"/>
    <m/>
    <s v="FJ"/>
    <s v="Fjernvarmeværk"/>
    <n v="353000"/>
    <n v="350030"/>
    <x v="185"/>
    <x v="0"/>
    <s v="fvv"/>
    <d v="2010-11-01T00:00:00"/>
    <m/>
    <n v="4.5"/>
    <n v="0"/>
    <n v="4.25"/>
    <x v="229"/>
    <n v="3.5999999999999999E-3"/>
    <n v="3.5999999999999999E-3"/>
    <n v="0"/>
    <n v="0"/>
    <n v="1"/>
    <n v="0"/>
    <n v="0"/>
    <x v="0"/>
    <x v="0"/>
    <m/>
    <m/>
    <m/>
    <n v="3.5870000000000003E-3"/>
    <m/>
    <m/>
    <m/>
    <m/>
    <m/>
    <m/>
    <m/>
    <m/>
    <m/>
    <m/>
    <m/>
    <m/>
    <m/>
    <m/>
    <s v="545291,82"/>
    <s v="6236094,11"/>
    <n v="3.5870000000000003E-3"/>
    <n v="0"/>
    <n v="0"/>
  </r>
  <r>
    <n v="184"/>
    <x v="125"/>
    <s v=""/>
    <x v="281"/>
    <n v="2019"/>
    <n v="42272612"/>
    <x v="59"/>
    <x v="123"/>
    <x v="125"/>
    <n v="8883"/>
    <s v="Gjern"/>
    <n v="740"/>
    <n v="204"/>
    <x v="46"/>
    <m/>
    <s v="FJ"/>
    <s v="Fjernvarmeværk"/>
    <n v="353000"/>
    <n v="350030"/>
    <x v="13"/>
    <x v="0"/>
    <s v="fvv"/>
    <d v="2012-01-01T00:00:00"/>
    <m/>
    <n v="13"/>
    <n v="0"/>
    <n v="13"/>
    <x v="4677"/>
    <n v="2.7864"/>
    <n v="2.7864"/>
    <n v="0"/>
    <n v="0"/>
    <n v="1"/>
    <n v="0"/>
    <n v="0"/>
    <x v="0"/>
    <x v="0"/>
    <m/>
    <m/>
    <m/>
    <n v="3.5870000000000003E-3"/>
    <m/>
    <m/>
    <m/>
    <m/>
    <m/>
    <m/>
    <m/>
    <m/>
    <n v="3.3424999999999998"/>
    <m/>
    <m/>
    <m/>
    <m/>
    <m/>
    <s v="545728"/>
    <s v="6232041"/>
    <n v="3.5870000000000003E-3"/>
    <n v="3.3424999999999998"/>
    <n v="0"/>
  </r>
  <r>
    <n v="184"/>
    <x v="126"/>
    <s v=""/>
    <x v="282"/>
    <n v="2019"/>
    <n v="42272612"/>
    <x v="59"/>
    <x v="124"/>
    <x v="126"/>
    <n v="8450"/>
    <s v="Hammel"/>
    <n v="710"/>
    <n v="204"/>
    <x v="46"/>
    <n v="1"/>
    <s v="FJ"/>
    <s v="Fjernvarmeværk"/>
    <n v="353000"/>
    <n v="350030"/>
    <x v="186"/>
    <x v="0"/>
    <s v="fvv"/>
    <d v="1986-10-01T00:00:00"/>
    <m/>
    <n v="3.7"/>
    <n v="0"/>
    <n v="3.33"/>
    <x v="1644"/>
    <n v="2.16E-3"/>
    <n v="2.16E-3"/>
    <n v="0"/>
    <n v="0"/>
    <n v="1"/>
    <n v="0"/>
    <n v="0"/>
    <x v="0"/>
    <x v="0"/>
    <m/>
    <m/>
    <m/>
    <n v="2.5108999999999999E-3"/>
    <m/>
    <m/>
    <m/>
    <m/>
    <m/>
    <m/>
    <m/>
    <m/>
    <m/>
    <m/>
    <m/>
    <m/>
    <m/>
    <m/>
    <s v="553304"/>
    <s v="6232951"/>
    <n v="2.5108999999999999E-3"/>
    <n v="0"/>
    <n v="0"/>
  </r>
  <r>
    <n v="184"/>
    <x v="126"/>
    <s v=""/>
    <x v="283"/>
    <n v="2019"/>
    <n v="42272612"/>
    <x v="59"/>
    <x v="124"/>
    <x v="126"/>
    <n v="8450"/>
    <s v="Hammel"/>
    <n v="710"/>
    <n v="204"/>
    <x v="46"/>
    <n v="1"/>
    <s v="FJ"/>
    <s v="Fjernvarmeværk"/>
    <n v="353000"/>
    <n v="350030"/>
    <x v="187"/>
    <x v="0"/>
    <s v="fvv"/>
    <d v="1989-06-06T00:00:00"/>
    <m/>
    <n v="7.4"/>
    <n v="0"/>
    <n v="6.66"/>
    <x v="4678"/>
    <n v="1.4760000000000001E-2"/>
    <n v="1.4760000000000001E-2"/>
    <n v="0"/>
    <n v="0"/>
    <n v="1"/>
    <n v="0"/>
    <n v="0"/>
    <x v="0"/>
    <x v="0"/>
    <m/>
    <m/>
    <m/>
    <n v="1.65002E-2"/>
    <m/>
    <m/>
    <m/>
    <m/>
    <m/>
    <m/>
    <m/>
    <m/>
    <m/>
    <m/>
    <m/>
    <m/>
    <m/>
    <m/>
    <s v="553304"/>
    <s v="6232951"/>
    <n v="1.65002E-2"/>
    <n v="0"/>
    <n v="0"/>
  </r>
  <r>
    <n v="184"/>
    <x v="126"/>
    <s v=""/>
    <x v="284"/>
    <n v="2019"/>
    <n v="42272612"/>
    <x v="59"/>
    <x v="124"/>
    <x v="126"/>
    <n v="8450"/>
    <s v="Hammel"/>
    <n v="710"/>
    <n v="204"/>
    <x v="46"/>
    <n v="1"/>
    <s v="FJ"/>
    <s v="Fjernvarmeværk"/>
    <n v="353000"/>
    <n v="350030"/>
    <x v="188"/>
    <x v="0"/>
    <s v="fvv"/>
    <d v="1991-10-01T00:00:00"/>
    <m/>
    <n v="7.4"/>
    <n v="0"/>
    <n v="6.66"/>
    <x v="4679"/>
    <n v="1.8E-3"/>
    <n v="1.8E-3"/>
    <n v="0"/>
    <n v="0"/>
    <n v="1"/>
    <n v="0"/>
    <n v="0"/>
    <x v="0"/>
    <x v="0"/>
    <m/>
    <m/>
    <m/>
    <n v="0"/>
    <m/>
    <m/>
    <m/>
    <m/>
    <m/>
    <m/>
    <m/>
    <m/>
    <m/>
    <n v="1.8522E-3"/>
    <m/>
    <m/>
    <m/>
    <m/>
    <s v="553304"/>
    <s v="6232951"/>
    <n v="0"/>
    <n v="1.8522E-3"/>
    <n v="0"/>
  </r>
  <r>
    <n v="184"/>
    <x v="126"/>
    <s v=""/>
    <x v="285"/>
    <n v="2019"/>
    <n v="42272612"/>
    <x v="59"/>
    <x v="124"/>
    <x v="126"/>
    <n v="8450"/>
    <s v="Hammel"/>
    <n v="710"/>
    <n v="204"/>
    <x v="46"/>
    <n v="1"/>
    <s v="FJ"/>
    <s v="Fjernvarmeværk"/>
    <n v="353000"/>
    <n v="350030"/>
    <x v="189"/>
    <x v="0"/>
    <s v="fvv"/>
    <d v="1986-09-01T00:00:00"/>
    <m/>
    <n v="6.4"/>
    <n v="0"/>
    <n v="6.66"/>
    <x v="4680"/>
    <n v="0"/>
    <n v="0"/>
    <n v="0"/>
    <n v="0"/>
    <n v="1"/>
    <n v="0"/>
    <n v="0"/>
    <x v="0"/>
    <x v="0"/>
    <m/>
    <m/>
    <m/>
    <m/>
    <m/>
    <m/>
    <m/>
    <n v="1.06E-4"/>
    <m/>
    <m/>
    <m/>
    <n v="0"/>
    <m/>
    <m/>
    <m/>
    <m/>
    <m/>
    <m/>
    <s v="553304"/>
    <s v="6232951"/>
    <n v="4.7700000000000001E-5"/>
    <n v="5.8300000000000008E-5"/>
    <n v="0"/>
  </r>
  <r>
    <n v="184"/>
    <x v="126"/>
    <s v=""/>
    <x v="286"/>
    <n v="2019"/>
    <n v="42272612"/>
    <x v="59"/>
    <x v="124"/>
    <x v="126"/>
    <n v="8450"/>
    <s v="Hammel"/>
    <n v="710"/>
    <n v="204"/>
    <x v="46"/>
    <n v="1"/>
    <s v="FJ"/>
    <s v="Fjernvarmeværk"/>
    <n v="353000"/>
    <n v="350030"/>
    <x v="190"/>
    <x v="0"/>
    <s v="fvv"/>
    <d v="2002-09-01T00:00:00"/>
    <m/>
    <n v="14"/>
    <n v="0"/>
    <n v="15.5"/>
    <x v="4681"/>
    <n v="278.95643999999999"/>
    <n v="278.95643999999999"/>
    <n v="0"/>
    <n v="0"/>
    <n v="1"/>
    <n v="0"/>
    <n v="0"/>
    <x v="0"/>
    <x v="0"/>
    <m/>
    <m/>
    <m/>
    <n v="1.3512229"/>
    <m/>
    <m/>
    <m/>
    <n v="255.67583999999999"/>
    <m/>
    <m/>
    <m/>
    <n v="0"/>
    <m/>
    <m/>
    <m/>
    <m/>
    <m/>
    <m/>
    <s v="553304"/>
    <s v="6232951"/>
    <n v="116.4053509"/>
    <n v="140.621712"/>
    <n v="0"/>
  </r>
  <r>
    <n v="184"/>
    <x v="126"/>
    <s v=""/>
    <x v="287"/>
    <n v="2019"/>
    <n v="42272612"/>
    <x v="59"/>
    <x v="124"/>
    <x v="126"/>
    <n v="8450"/>
    <s v="Hammel"/>
    <n v="710"/>
    <n v="204"/>
    <x v="46"/>
    <n v="1"/>
    <s v="FJ"/>
    <s v="Fjernvarmeværk"/>
    <n v="353000"/>
    <n v="350030"/>
    <x v="191"/>
    <x v="0"/>
    <s v="fvv"/>
    <d v="2013-12-03T00:00:00"/>
    <m/>
    <n v="10.87"/>
    <n v="0"/>
    <n v="10"/>
    <x v="4682"/>
    <n v="136.05083999999999"/>
    <n v="136.05083999999999"/>
    <n v="0"/>
    <n v="0"/>
    <n v="1"/>
    <n v="0"/>
    <n v="0"/>
    <x v="0"/>
    <x v="0"/>
    <m/>
    <m/>
    <m/>
    <m/>
    <m/>
    <m/>
    <m/>
    <m/>
    <m/>
    <m/>
    <n v="120.23039999999999"/>
    <n v="1.4500000000000001E-2"/>
    <m/>
    <m/>
    <m/>
    <m/>
    <m/>
    <m/>
    <s v="553304"/>
    <s v="6232951"/>
    <n v="0"/>
    <n v="120.24489999999999"/>
    <n v="0"/>
  </r>
  <r>
    <n v="184"/>
    <x v="126"/>
    <s v=""/>
    <x v="288"/>
    <n v="2019"/>
    <n v="42272612"/>
    <x v="59"/>
    <x v="124"/>
    <x v="126"/>
    <n v="8450"/>
    <s v="Hammel"/>
    <n v="710"/>
    <n v="204"/>
    <x v="46"/>
    <n v="1"/>
    <s v="FJ"/>
    <s v="Fjernvarmeværk"/>
    <n v="353000"/>
    <n v="350030"/>
    <x v="2"/>
    <x v="0"/>
    <s v="fvv"/>
    <d v="2016-01-20T00:00:00"/>
    <m/>
    <n v="12.6"/>
    <n v="0"/>
    <n v="12"/>
    <x v="4683"/>
    <n v="1.458"/>
    <n v="1.458"/>
    <n v="0"/>
    <n v="0"/>
    <n v="1"/>
    <n v="0"/>
    <n v="0"/>
    <x v="0"/>
    <x v="0"/>
    <m/>
    <m/>
    <m/>
    <m/>
    <m/>
    <m/>
    <n v="1.5860196"/>
    <m/>
    <m/>
    <m/>
    <m/>
    <m/>
    <m/>
    <m/>
    <m/>
    <m/>
    <m/>
    <m/>
    <s v="553304"/>
    <s v="6232951"/>
    <n v="1.5860196"/>
    <n v="0"/>
    <n v="0"/>
  </r>
  <r>
    <n v="184"/>
    <x v="127"/>
    <s v=""/>
    <x v="289"/>
    <n v="2019"/>
    <n v="42272612"/>
    <x v="59"/>
    <x v="125"/>
    <x v="127"/>
    <n v="8450"/>
    <s v="Hammel"/>
    <n v="710"/>
    <n v="204"/>
    <x v="46"/>
    <m/>
    <s v="FJ"/>
    <s v="Fjernvarmeværk"/>
    <n v="353000"/>
    <n v="350030"/>
    <x v="192"/>
    <x v="0"/>
    <s v="fvv"/>
    <d v="1957-09-01T00:00:00"/>
    <m/>
    <n v="12"/>
    <n v="0"/>
    <n v="12"/>
    <x v="4684"/>
    <n v="1.8000000000000001E-4"/>
    <n v="1.8000000000000001E-4"/>
    <n v="0"/>
    <n v="0"/>
    <n v="1"/>
    <n v="0"/>
    <n v="0"/>
    <x v="0"/>
    <x v="0"/>
    <m/>
    <m/>
    <m/>
    <m/>
    <m/>
    <m/>
    <m/>
    <m/>
    <m/>
    <m/>
    <m/>
    <m/>
    <m/>
    <n v="2.0580000000000002E-4"/>
    <m/>
    <m/>
    <m/>
    <m/>
    <s v="553846"/>
    <s v="6235056"/>
    <n v="0"/>
    <n v="2.0580000000000002E-4"/>
    <n v="0"/>
  </r>
  <r>
    <n v="184"/>
    <x v="128"/>
    <s v=""/>
    <x v="290"/>
    <n v="2019"/>
    <n v="42272612"/>
    <x v="59"/>
    <x v="126"/>
    <x v="128"/>
    <n v="8471"/>
    <s v="Sabro"/>
    <n v="710"/>
    <n v="204"/>
    <x v="46"/>
    <m/>
    <s v="DC"/>
    <s v="Decentralt værk"/>
    <n v="351100"/>
    <n v="350010"/>
    <x v="14"/>
    <x v="1"/>
    <s v="kvt"/>
    <d v="1996-09-13T00:00:00"/>
    <m/>
    <n v="2"/>
    <n v="0.74"/>
    <n v="0.9"/>
    <x v="4685"/>
    <n v="7.2000000000000005E-4"/>
    <n v="7.2000000000000005E-4"/>
    <n v="5.4000000000000001E-4"/>
    <n v="5.4000000000000001E-4"/>
    <n v="0.22727272727272729"/>
    <n v="0.77272727272727271"/>
    <n v="0"/>
    <x v="0"/>
    <x v="0"/>
    <m/>
    <m/>
    <m/>
    <m/>
    <m/>
    <m/>
    <n v="1.5840000000000001E-3"/>
    <m/>
    <m/>
    <m/>
    <m/>
    <m/>
    <m/>
    <m/>
    <m/>
    <m/>
    <m/>
    <m/>
    <s v="561695"/>
    <s v="6230819"/>
    <n v="1.5840000000000001E-3"/>
    <n v="0"/>
    <n v="0"/>
  </r>
  <r>
    <n v="184"/>
    <x v="128"/>
    <s v=""/>
    <x v="291"/>
    <n v="2019"/>
    <n v="42272612"/>
    <x v="59"/>
    <x v="126"/>
    <x v="128"/>
    <n v="8471"/>
    <s v="Sabro"/>
    <n v="710"/>
    <n v="204"/>
    <x v="46"/>
    <m/>
    <s v="DC"/>
    <s v="Decentralt værk"/>
    <n v="351100"/>
    <n v="350010"/>
    <x v="15"/>
    <x v="1"/>
    <s v="kvt"/>
    <d v="1996-01-01T00:00:00"/>
    <m/>
    <n v="2"/>
    <n v="0.74"/>
    <n v="1.1000000000000001"/>
    <x v="4685"/>
    <n v="7.2000000000000005E-4"/>
    <n v="7.2000000000000005E-4"/>
    <n v="5.4000000000000001E-4"/>
    <n v="5.4000000000000001E-4"/>
    <n v="0.22727272727272729"/>
    <n v="0.77272727272727271"/>
    <n v="0"/>
    <x v="0"/>
    <x v="0"/>
    <m/>
    <m/>
    <m/>
    <m/>
    <m/>
    <m/>
    <n v="1.5840000000000001E-3"/>
    <m/>
    <m/>
    <m/>
    <m/>
    <m/>
    <m/>
    <m/>
    <m/>
    <m/>
    <m/>
    <m/>
    <s v="561695"/>
    <s v="6230819"/>
    <n v="1.5840000000000001E-3"/>
    <n v="0"/>
    <n v="0"/>
  </r>
  <r>
    <n v="184"/>
    <x v="128"/>
    <s v=""/>
    <x v="292"/>
    <n v="2019"/>
    <n v="42272612"/>
    <x v="59"/>
    <x v="126"/>
    <x v="128"/>
    <n v="8471"/>
    <s v="Sabro"/>
    <n v="710"/>
    <n v="204"/>
    <x v="46"/>
    <m/>
    <s v="DC"/>
    <s v="Decentralt værk"/>
    <n v="351100"/>
    <n v="350010"/>
    <x v="193"/>
    <x v="0"/>
    <s v="fvv"/>
    <d v="1996-01-01T00:00:00"/>
    <m/>
    <n v="2.5"/>
    <n v="0"/>
    <n v="2.5"/>
    <x v="4686"/>
    <n v="2.8800000000000002E-3"/>
    <n v="2.8800000000000002E-3"/>
    <n v="0"/>
    <n v="0"/>
    <n v="1"/>
    <n v="0"/>
    <n v="0"/>
    <x v="0"/>
    <x v="0"/>
    <m/>
    <m/>
    <m/>
    <m/>
    <m/>
    <m/>
    <n v="3.2472E-3"/>
    <m/>
    <m/>
    <m/>
    <m/>
    <m/>
    <m/>
    <m/>
    <m/>
    <m/>
    <m/>
    <m/>
    <s v="561695"/>
    <s v="6230819"/>
    <n v="3.2472E-3"/>
    <n v="0"/>
    <n v="0"/>
  </r>
  <r>
    <n v="184"/>
    <x v="129"/>
    <s v=""/>
    <x v="293"/>
    <n v="2019"/>
    <n v="42272612"/>
    <x v="59"/>
    <x v="127"/>
    <x v="129"/>
    <n v="8450"/>
    <s v="Hammel"/>
    <n v="710"/>
    <n v="204"/>
    <x v="46"/>
    <m/>
    <s v="FJ"/>
    <s v="Fjernvarmeværk"/>
    <n v="353000"/>
    <n v="350030"/>
    <x v="13"/>
    <x v="0"/>
    <s v="fvv"/>
    <d v="2014-01-01T00:00:00"/>
    <m/>
    <n v="5.4"/>
    <n v="0"/>
    <n v="5"/>
    <x v="4687"/>
    <n v="8.4239999999999995E-2"/>
    <n v="8.4239999999999995E-2"/>
    <n v="0"/>
    <n v="0"/>
    <n v="1"/>
    <n v="0"/>
    <n v="0"/>
    <x v="0"/>
    <x v="0"/>
    <m/>
    <m/>
    <m/>
    <m/>
    <m/>
    <m/>
    <n v="9.1634400000000005E-2"/>
    <m/>
    <m/>
    <m/>
    <m/>
    <m/>
    <m/>
    <m/>
    <m/>
    <m/>
    <m/>
    <m/>
    <s v="553150,19"/>
    <s v="6233872,97"/>
    <n v="9.1634400000000005E-2"/>
    <n v="0"/>
    <n v="0"/>
  </r>
  <r>
    <n v="184"/>
    <x v="129"/>
    <s v=""/>
    <x v="294"/>
    <n v="2019"/>
    <n v="42272612"/>
    <x v="59"/>
    <x v="127"/>
    <x v="129"/>
    <n v="8450"/>
    <s v="Hammel"/>
    <n v="710"/>
    <n v="204"/>
    <x v="46"/>
    <m/>
    <s v="FJ"/>
    <s v="Fjernvarmeværk"/>
    <n v="353000"/>
    <n v="350030"/>
    <x v="16"/>
    <x v="0"/>
    <s v="fvv"/>
    <d v="2014-01-01T00:00:00"/>
    <m/>
    <n v="5.4"/>
    <n v="0"/>
    <n v="5"/>
    <x v="4688"/>
    <n v="3.6000000000000001E-5"/>
    <n v="3.6000000000000001E-5"/>
    <n v="0"/>
    <n v="0"/>
    <n v="1"/>
    <n v="0"/>
    <n v="0"/>
    <x v="0"/>
    <x v="0"/>
    <m/>
    <m/>
    <m/>
    <m/>
    <m/>
    <m/>
    <n v="3.96E-5"/>
    <m/>
    <m/>
    <m/>
    <m/>
    <m/>
    <m/>
    <m/>
    <m/>
    <m/>
    <m/>
    <m/>
    <s v="553150,19"/>
    <s v="6233872,97"/>
    <n v="3.96E-5"/>
    <n v="0"/>
    <n v="0"/>
  </r>
  <r>
    <n v="185"/>
    <x v="130"/>
    <s v=""/>
    <x v="295"/>
    <n v="2019"/>
    <n v="23067919"/>
    <x v="60"/>
    <x v="128"/>
    <x v="130"/>
    <n v="8830"/>
    <s v="Tjele"/>
    <n v="791"/>
    <n v="265"/>
    <x v="55"/>
    <m/>
    <s v="DC"/>
    <s v="Decentralt værk"/>
    <n v="353000"/>
    <n v="350030"/>
    <x v="194"/>
    <x v="0"/>
    <s v="fvv"/>
    <d v="1986-10-01T00:00:00"/>
    <m/>
    <n v="2.2999999999999998"/>
    <n v="0"/>
    <n v="2.33"/>
    <x v="4689"/>
    <n v="13.9284"/>
    <n v="13.24728"/>
    <n v="0"/>
    <n v="0"/>
    <n v="1"/>
    <n v="0"/>
    <n v="0"/>
    <x v="0"/>
    <x v="0"/>
    <m/>
    <m/>
    <m/>
    <m/>
    <m/>
    <m/>
    <n v="12.995452799999999"/>
    <m/>
    <m/>
    <m/>
    <m/>
    <m/>
    <m/>
    <m/>
    <m/>
    <m/>
    <m/>
    <m/>
    <s v="546115,31"/>
    <s v="6262072,83"/>
    <n v="12.995452799999999"/>
    <n v="0"/>
    <n v="0"/>
  </r>
  <r>
    <n v="185"/>
    <x v="130"/>
    <s v=""/>
    <x v="296"/>
    <n v="2019"/>
    <n v="23067919"/>
    <x v="60"/>
    <x v="128"/>
    <x v="130"/>
    <n v="8830"/>
    <s v="Tjele"/>
    <n v="791"/>
    <n v="265"/>
    <x v="55"/>
    <m/>
    <s v="DC"/>
    <s v="Decentralt værk"/>
    <n v="353000"/>
    <n v="350030"/>
    <x v="195"/>
    <x v="1"/>
    <s v="kvt"/>
    <d v="2006-12-07T00:00:00"/>
    <m/>
    <n v="4.5"/>
    <n v="2"/>
    <n v="2.5499999999999998"/>
    <x v="4690"/>
    <n v="14.2704"/>
    <n v="13.57272"/>
    <n v="9.2854080000000003"/>
    <n v="9.2854080000000003"/>
    <n v="0.27029205315452787"/>
    <n v="0.72970794684547213"/>
    <n v="0"/>
    <x v="0"/>
    <x v="0"/>
    <m/>
    <m/>
    <m/>
    <m/>
    <m/>
    <m/>
    <n v="26.398112400000002"/>
    <m/>
    <m/>
    <m/>
    <m/>
    <m/>
    <m/>
    <m/>
    <m/>
    <m/>
    <m/>
    <m/>
    <s v="546115,31"/>
    <s v="6262072,83"/>
    <n v="26.398112400000002"/>
    <n v="0"/>
    <n v="0"/>
  </r>
  <r>
    <n v="185"/>
    <x v="131"/>
    <s v=""/>
    <x v="297"/>
    <n v="2019"/>
    <n v="23067919"/>
    <x v="60"/>
    <x v="129"/>
    <x v="131"/>
    <n v="8830"/>
    <s v="Tjele"/>
    <n v="791"/>
    <n v="265"/>
    <x v="55"/>
    <m/>
    <s v="FJ"/>
    <s v="Fjernvarmeværk"/>
    <n v="353000"/>
    <n v="350030"/>
    <x v="8"/>
    <x v="3"/>
    <s v="fvv"/>
    <d v="2016-09-15T00:00:00"/>
    <m/>
    <n v="4"/>
    <n v="0"/>
    <n v="4"/>
    <x v="4691"/>
    <n v="8.7408000000000001"/>
    <n v="8.7408000000000001"/>
    <n v="0"/>
    <n v="0"/>
    <n v="1"/>
    <n v="0"/>
    <n v="0"/>
    <x v="0"/>
    <x v="0"/>
    <m/>
    <m/>
    <m/>
    <m/>
    <m/>
    <m/>
    <m/>
    <m/>
    <m/>
    <m/>
    <m/>
    <m/>
    <m/>
    <m/>
    <m/>
    <n v="10.4796"/>
    <m/>
    <m/>
    <s v="546844,4"/>
    <s v="6262250,31"/>
    <n v="0"/>
    <n v="10.4796"/>
    <n v="0"/>
  </r>
  <r>
    <n v="186"/>
    <x v="132"/>
    <s v=""/>
    <x v="298"/>
    <n v="2019"/>
    <n v="23011514"/>
    <x v="61"/>
    <x v="130"/>
    <x v="132"/>
    <n v="7730"/>
    <s v="Hanstholm"/>
    <n v="787"/>
    <n v="234"/>
    <x v="26"/>
    <m/>
    <s v="FJ"/>
    <s v="Fjernvarmeværk"/>
    <n v="353000"/>
    <n v="350030"/>
    <x v="196"/>
    <x v="0"/>
    <s v="fvv"/>
    <d v="1986-01-01T00:00:00"/>
    <m/>
    <n v="6.3"/>
    <n v="0"/>
    <n v="6.3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n v="0"/>
    <m/>
    <m/>
    <m/>
    <m/>
    <s v="476765,36"/>
    <s v="6330213,42"/>
    <n v="0"/>
    <n v="0"/>
    <n v="0"/>
  </r>
  <r>
    <n v="186"/>
    <x v="132"/>
    <s v=""/>
    <x v="299"/>
    <n v="2019"/>
    <n v="23011514"/>
    <x v="61"/>
    <x v="130"/>
    <x v="132"/>
    <n v="7730"/>
    <s v="Hanstholm"/>
    <n v="787"/>
    <n v="234"/>
    <x v="26"/>
    <m/>
    <s v="FJ"/>
    <s v="Fjernvarmeværk"/>
    <n v="353000"/>
    <n v="350030"/>
    <x v="197"/>
    <x v="0"/>
    <s v="fvv"/>
    <d v="1992-01-01T00:00:00"/>
    <m/>
    <n v="3.6"/>
    <n v="0"/>
    <n v="3.6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476765,36"/>
    <s v="6330213,42"/>
    <n v="0"/>
    <n v="0"/>
    <n v="0"/>
  </r>
  <r>
    <n v="186"/>
    <x v="132"/>
    <s v=""/>
    <x v="300"/>
    <n v="2019"/>
    <n v="23011514"/>
    <x v="61"/>
    <x v="130"/>
    <x v="132"/>
    <n v="7730"/>
    <s v="Hanstholm"/>
    <n v="787"/>
    <n v="234"/>
    <x v="26"/>
    <m/>
    <s v="FJ"/>
    <s v="Fjernvarmeværk"/>
    <n v="353000"/>
    <n v="350030"/>
    <x v="198"/>
    <x v="0"/>
    <s v="fvv"/>
    <d v="2007-12-31T00:00:00"/>
    <m/>
    <n v="4.5999999999999996"/>
    <n v="0"/>
    <n v="4.5999999999999996"/>
    <x v="21"/>
    <n v="0"/>
    <n v="0"/>
    <n v="0"/>
    <n v="0"/>
    <n v="1"/>
    <n v="0"/>
    <n v="0"/>
    <x v="0"/>
    <x v="0"/>
    <m/>
    <m/>
    <m/>
    <m/>
    <m/>
    <m/>
    <m/>
    <m/>
    <m/>
    <m/>
    <m/>
    <m/>
    <m/>
    <n v="0"/>
    <m/>
    <m/>
    <m/>
    <m/>
    <s v="476765,36"/>
    <s v="6330213,42"/>
    <n v="0"/>
    <n v="0"/>
    <n v="0"/>
  </r>
  <r>
    <n v="186"/>
    <x v="133"/>
    <s v=""/>
    <x v="301"/>
    <n v="2019"/>
    <n v="23011514"/>
    <x v="61"/>
    <x v="131"/>
    <x v="133"/>
    <n v="7730"/>
    <s v="Hanstholm"/>
    <n v="787"/>
    <n v="234"/>
    <x v="26"/>
    <m/>
    <s v="DC"/>
    <s v="Decentralt værk"/>
    <n v="353000"/>
    <n v="350030"/>
    <x v="199"/>
    <x v="1"/>
    <s v="kvt"/>
    <d v="1994-01-01T00:00:00"/>
    <m/>
    <n v="14.55"/>
    <n v="5.2"/>
    <n v="7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477910,22"/>
    <s v="6330241,34"/>
    <n v="0"/>
    <n v="0"/>
    <n v="0"/>
  </r>
  <r>
    <n v="186"/>
    <x v="133"/>
    <s v=""/>
    <x v="302"/>
    <n v="2019"/>
    <n v="23011514"/>
    <x v="61"/>
    <x v="131"/>
    <x v="133"/>
    <n v="7730"/>
    <s v="Hanstholm"/>
    <n v="787"/>
    <n v="234"/>
    <x v="26"/>
    <m/>
    <s v="DC"/>
    <s v="Decentralt værk"/>
    <n v="353000"/>
    <n v="350030"/>
    <x v="57"/>
    <x v="2"/>
    <s v="fvv"/>
    <d v="2011-07-01T00:00:00"/>
    <m/>
    <n v="10"/>
    <n v="0"/>
    <n v="10"/>
    <x v="4692"/>
    <n v="0.9"/>
    <n v="0.9"/>
    <n v="0"/>
    <n v="0"/>
    <n v="1"/>
    <n v="0"/>
    <n v="0"/>
    <x v="0"/>
    <x v="0"/>
    <m/>
    <m/>
    <m/>
    <m/>
    <m/>
    <m/>
    <m/>
    <m/>
    <m/>
    <m/>
    <m/>
    <m/>
    <m/>
    <m/>
    <m/>
    <m/>
    <m/>
    <n v="0.9"/>
    <s v="477910,22"/>
    <s v="6330241,34"/>
    <n v="0"/>
    <n v="0"/>
    <n v="0.9"/>
  </r>
  <r>
    <n v="186"/>
    <x v="133"/>
    <s v=""/>
    <x v="303"/>
    <n v="2019"/>
    <n v="23011514"/>
    <x v="61"/>
    <x v="131"/>
    <x v="133"/>
    <n v="7730"/>
    <s v="Hanstholm"/>
    <n v="787"/>
    <n v="234"/>
    <x v="26"/>
    <m/>
    <s v="DC"/>
    <s v="Decentralt værk"/>
    <n v="353000"/>
    <n v="350030"/>
    <x v="3"/>
    <x v="0"/>
    <s v="fvv"/>
    <d v="2015-09-01T00:00:00"/>
    <m/>
    <n v="6.3"/>
    <n v="0"/>
    <n v="6.3"/>
    <x v="4693"/>
    <n v="89.061000000000007"/>
    <n v="87.581000000000003"/>
    <n v="0"/>
    <n v="0"/>
    <n v="1"/>
    <n v="0"/>
    <n v="0"/>
    <x v="0"/>
    <x v="0"/>
    <m/>
    <m/>
    <m/>
    <m/>
    <m/>
    <m/>
    <m/>
    <m/>
    <m/>
    <m/>
    <n v="80.965000000000003"/>
    <m/>
    <m/>
    <m/>
    <m/>
    <m/>
    <m/>
    <m/>
    <s v="477910,22"/>
    <s v="6330241,34"/>
    <n v="0"/>
    <n v="80.965000000000003"/>
    <n v="0"/>
  </r>
  <r>
    <n v="192"/>
    <x v="134"/>
    <s v=""/>
    <x v="304"/>
    <n v="2019"/>
    <n v="41529911"/>
    <x v="62"/>
    <x v="132"/>
    <x v="134"/>
    <n v="8722"/>
    <s v="Hedensted"/>
    <n v="766"/>
    <n v="146"/>
    <x v="56"/>
    <n v="1"/>
    <s v="DC"/>
    <s v="Decentralt værk"/>
    <n v="353000"/>
    <n v="350030"/>
    <x v="14"/>
    <x v="1"/>
    <s v="kvt"/>
    <d v="1993-01-01T00:00:00"/>
    <m/>
    <n v="3.8"/>
    <n v="1.4"/>
    <n v="2"/>
    <x v="4694"/>
    <n v="2.16E-3"/>
    <n v="2.16E-3"/>
    <n v="1.08E-3"/>
    <n v="1.08E-3"/>
    <n v="0.24135156878519709"/>
    <n v="0.75864843121480297"/>
    <n v="0"/>
    <x v="0"/>
    <x v="0"/>
    <m/>
    <m/>
    <m/>
    <m/>
    <m/>
    <m/>
    <n v="4.4748000000000001E-3"/>
    <m/>
    <m/>
    <m/>
    <m/>
    <m/>
    <m/>
    <m/>
    <m/>
    <m/>
    <m/>
    <m/>
    <s v="543911,6"/>
    <s v="6181147,96"/>
    <n v="4.4748000000000001E-3"/>
    <n v="0"/>
    <n v="0"/>
  </r>
  <r>
    <n v="192"/>
    <x v="134"/>
    <s v=""/>
    <x v="305"/>
    <n v="2019"/>
    <n v="41529911"/>
    <x v="62"/>
    <x v="132"/>
    <x v="134"/>
    <n v="8722"/>
    <s v="Hedensted"/>
    <n v="766"/>
    <n v="146"/>
    <x v="56"/>
    <n v="1"/>
    <s v="DC"/>
    <s v="Decentralt værk"/>
    <n v="353000"/>
    <n v="350030"/>
    <x v="13"/>
    <x v="0"/>
    <s v="fvv"/>
    <d v="2004-08-31T00:00:00"/>
    <m/>
    <n v="10"/>
    <n v="0"/>
    <n v="10"/>
    <x v="4695"/>
    <n v="73.598399999999998"/>
    <n v="73.598399999999998"/>
    <n v="0"/>
    <n v="0"/>
    <n v="1"/>
    <n v="0"/>
    <n v="0"/>
    <x v="0"/>
    <x v="0"/>
    <m/>
    <n v="0"/>
    <n v="0"/>
    <m/>
    <m/>
    <m/>
    <n v="69.429769199999996"/>
    <m/>
    <m/>
    <m/>
    <m/>
    <m/>
    <m/>
    <n v="0"/>
    <m/>
    <m/>
    <m/>
    <m/>
    <s v="543911,6"/>
    <s v="6181147,96"/>
    <n v="69.429769199999996"/>
    <n v="0"/>
    <n v="0"/>
  </r>
  <r>
    <n v="192"/>
    <x v="134"/>
    <s v=""/>
    <x v="306"/>
    <n v="2019"/>
    <n v="41529911"/>
    <x v="62"/>
    <x v="132"/>
    <x v="134"/>
    <n v="8722"/>
    <s v="Hedensted"/>
    <n v="766"/>
    <n v="146"/>
    <x v="56"/>
    <n v="1"/>
    <s v="DC"/>
    <s v="Decentralt værk"/>
    <n v="353000"/>
    <n v="350030"/>
    <x v="15"/>
    <x v="1"/>
    <s v="kvt"/>
    <d v="1993-01-01T00:00:00"/>
    <m/>
    <n v="3.8"/>
    <n v="1.4"/>
    <n v="2"/>
    <x v="4696"/>
    <n v="5.688E-2"/>
    <n v="5.688E-2"/>
    <n v="4.0680000000000001E-2"/>
    <n v="4.0680000000000001E-2"/>
    <n v="0.25787497959849848"/>
    <n v="0.74212502040150152"/>
    <n v="0"/>
    <x v="0"/>
    <x v="0"/>
    <m/>
    <m/>
    <m/>
    <m/>
    <m/>
    <m/>
    <n v="0.110286"/>
    <m/>
    <m/>
    <m/>
    <m/>
    <m/>
    <m/>
    <m/>
    <m/>
    <m/>
    <m/>
    <m/>
    <s v="543911,6"/>
    <s v="6181147,96"/>
    <n v="0.110286"/>
    <n v="0"/>
    <n v="0"/>
  </r>
  <r>
    <n v="192"/>
    <x v="134"/>
    <s v=""/>
    <x v="307"/>
    <n v="2019"/>
    <n v="41529911"/>
    <x v="62"/>
    <x v="132"/>
    <x v="134"/>
    <n v="8722"/>
    <s v="Hedensted"/>
    <n v="766"/>
    <n v="146"/>
    <x v="56"/>
    <n v="1"/>
    <s v="DC"/>
    <s v="Decentralt værk"/>
    <n v="353000"/>
    <n v="350030"/>
    <x v="200"/>
    <x v="1"/>
    <s v="kvt"/>
    <d v="1993-01-01T00:00:00"/>
    <m/>
    <n v="3.8"/>
    <n v="1.4"/>
    <n v="2"/>
    <x v="4697"/>
    <n v="3.5999999999999999E-3"/>
    <n v="3.5999999999999999E-3"/>
    <n v="2.8800000000000002E-3"/>
    <n v="2.8800000000000002E-3"/>
    <n v="0.22065313327449251"/>
    <n v="0.77934686672550746"/>
    <n v="0"/>
    <x v="0"/>
    <x v="0"/>
    <m/>
    <m/>
    <m/>
    <m/>
    <m/>
    <m/>
    <n v="8.157600000000001E-3"/>
    <m/>
    <m/>
    <m/>
    <m/>
    <m/>
    <m/>
    <m/>
    <m/>
    <m/>
    <m/>
    <m/>
    <s v="543911,6"/>
    <s v="6181147,96"/>
    <n v="8.157600000000001E-3"/>
    <n v="0"/>
    <n v="0"/>
  </r>
  <r>
    <n v="192"/>
    <x v="134"/>
    <s v=""/>
    <x v="308"/>
    <n v="2019"/>
    <n v="41529911"/>
    <x v="62"/>
    <x v="132"/>
    <x v="134"/>
    <n v="8722"/>
    <s v="Hedensted"/>
    <n v="766"/>
    <n v="146"/>
    <x v="56"/>
    <n v="1"/>
    <s v="DC"/>
    <s v="Decentralt værk"/>
    <n v="353000"/>
    <n v="350030"/>
    <x v="201"/>
    <x v="1"/>
    <s v="kvt"/>
    <d v="2001-01-01T00:00:00"/>
    <m/>
    <n v="4.96"/>
    <n v="1.9"/>
    <n v="2.6"/>
    <x v="4698"/>
    <n v="6.4008000000000003"/>
    <n v="6.4008000000000003"/>
    <n v="4.8902400000000004"/>
    <n v="4.8902400000000004"/>
    <n v="0.25662920284445617"/>
    <n v="0.74337079715554388"/>
    <n v="0"/>
    <x v="0"/>
    <x v="0"/>
    <m/>
    <m/>
    <m/>
    <m/>
    <m/>
    <m/>
    <n v="12.4709112"/>
    <m/>
    <m/>
    <m/>
    <m/>
    <m/>
    <m/>
    <m/>
    <m/>
    <m/>
    <m/>
    <m/>
    <s v="543911,6"/>
    <s v="6181147,96"/>
    <n v="12.4709112"/>
    <n v="0"/>
    <n v="0"/>
  </r>
  <r>
    <n v="192"/>
    <x v="134"/>
    <s v=""/>
    <x v="309"/>
    <n v="2019"/>
    <n v="41529911"/>
    <x v="62"/>
    <x v="132"/>
    <x v="134"/>
    <n v="8722"/>
    <s v="Hedensted"/>
    <n v="766"/>
    <n v="146"/>
    <x v="56"/>
    <n v="1"/>
    <s v="DC"/>
    <s v="Decentralt værk"/>
    <n v="353000"/>
    <n v="350030"/>
    <x v="16"/>
    <x v="0"/>
    <s v="fvv"/>
    <d v="2004-08-31T00:00:00"/>
    <m/>
    <n v="4.25"/>
    <n v="0"/>
    <n v="4.25"/>
    <x v="4699"/>
    <n v="0.91439999999999999"/>
    <n v="0.91439999999999999"/>
    <n v="0"/>
    <n v="0"/>
    <n v="1"/>
    <n v="0"/>
    <n v="0"/>
    <x v="0"/>
    <x v="0"/>
    <m/>
    <m/>
    <m/>
    <m/>
    <m/>
    <m/>
    <n v="0.8831196"/>
    <m/>
    <m/>
    <m/>
    <m/>
    <m/>
    <m/>
    <m/>
    <m/>
    <m/>
    <m/>
    <m/>
    <s v="543911,6"/>
    <s v="6181147,96"/>
    <n v="0.8831196"/>
    <n v="0"/>
    <n v="0"/>
  </r>
  <r>
    <n v="192"/>
    <x v="134"/>
    <s v=""/>
    <x v="310"/>
    <n v="2019"/>
    <n v="41529911"/>
    <x v="62"/>
    <x v="132"/>
    <x v="134"/>
    <n v="8722"/>
    <s v="Hedensted"/>
    <n v="766"/>
    <n v="146"/>
    <x v="56"/>
    <n v="1"/>
    <s v="DC"/>
    <s v="Decentralt værk"/>
    <n v="353000"/>
    <n v="350030"/>
    <x v="39"/>
    <x v="5"/>
    <s v="kvt"/>
    <d v="2004-08-31T00:00:00"/>
    <m/>
    <n v="0.18"/>
    <n v="0.18"/>
    <n v="0"/>
    <x v="4700"/>
    <n v="0"/>
    <n v="0"/>
    <n v="0"/>
    <n v="0"/>
    <n v="1"/>
    <n v="0"/>
    <n v="0"/>
    <x v="0"/>
    <x v="0"/>
    <m/>
    <m/>
    <m/>
    <n v="5.1240000000000004E-5"/>
    <m/>
    <m/>
    <m/>
    <m/>
    <m/>
    <m/>
    <m/>
    <m/>
    <m/>
    <m/>
    <m/>
    <m/>
    <m/>
    <m/>
    <s v="543911,6"/>
    <s v="6181147,96"/>
    <n v="5.1240000000000004E-5"/>
    <n v="0"/>
    <n v="0"/>
  </r>
  <r>
    <n v="192"/>
    <x v="134"/>
    <s v=""/>
    <x v="311"/>
    <n v="2019"/>
    <n v="41529911"/>
    <x v="62"/>
    <x v="132"/>
    <x v="134"/>
    <n v="8722"/>
    <s v="Hedensted"/>
    <n v="766"/>
    <n v="146"/>
    <x v="56"/>
    <n v="1"/>
    <s v="DC"/>
    <s v="Decentralt værk"/>
    <n v="353000"/>
    <n v="350030"/>
    <x v="202"/>
    <x v="3"/>
    <s v="fvv"/>
    <d v="2016-07-01T00:00:00"/>
    <m/>
    <n v="8"/>
    <n v="0"/>
    <n v="8"/>
    <x v="4701"/>
    <n v="19.8324"/>
    <n v="19.8324"/>
    <n v="0"/>
    <n v="0"/>
    <n v="1"/>
    <n v="0"/>
    <n v="0"/>
    <x v="0"/>
    <x v="0"/>
    <m/>
    <m/>
    <m/>
    <m/>
    <m/>
    <m/>
    <m/>
    <m/>
    <m/>
    <m/>
    <m/>
    <m/>
    <m/>
    <m/>
    <m/>
    <n v="19.8324"/>
    <m/>
    <m/>
    <s v="543911,6"/>
    <s v="6181147,96"/>
    <n v="0"/>
    <n v="19.8324"/>
    <n v="0"/>
  </r>
  <r>
    <n v="192"/>
    <x v="135"/>
    <s v=""/>
    <x v="312"/>
    <n v="2019"/>
    <n v="41529911"/>
    <x v="62"/>
    <x v="133"/>
    <x v="135"/>
    <n v="8722"/>
    <s v="Hedensted"/>
    <n v="766"/>
    <n v="146"/>
    <x v="56"/>
    <m/>
    <s v="ER"/>
    <s v="Erhvervsværk"/>
    <n v="107200"/>
    <n v="100040"/>
    <x v="203"/>
    <x v="6"/>
    <s v="pvp"/>
    <d v="2015-01-01T00:00:00"/>
    <m/>
    <n v="0.25"/>
    <n v="0"/>
    <n v="0.25"/>
    <x v="4702"/>
    <n v="1.16838"/>
    <n v="1.16838"/>
    <n v="0"/>
    <n v="0"/>
    <n v="1"/>
    <n v="0"/>
    <n v="0"/>
    <x v="0"/>
    <x v="0"/>
    <m/>
    <m/>
    <m/>
    <m/>
    <m/>
    <m/>
    <m/>
    <m/>
    <m/>
    <m/>
    <m/>
    <m/>
    <m/>
    <m/>
    <n v="1.1683800000000002"/>
    <m/>
    <m/>
    <m/>
    <s v="543188,63"/>
    <s v="6179612,62"/>
    <n v="0"/>
    <n v="1.1683800000000002"/>
    <n v="0"/>
  </r>
  <r>
    <n v="192"/>
    <x v="136"/>
    <s v=""/>
    <x v="313"/>
    <n v="2019"/>
    <n v="41529911"/>
    <x v="62"/>
    <x v="134"/>
    <x v="136"/>
    <n v="8722"/>
    <s v="Hedensted"/>
    <n v="766"/>
    <n v="146"/>
    <x v="56"/>
    <m/>
    <s v="ER"/>
    <s v="Erhvervsværk"/>
    <n v="471120"/>
    <n v="470000"/>
    <x v="204"/>
    <x v="6"/>
    <s v="pvp"/>
    <d v="2014-04-01T00:00:00"/>
    <m/>
    <n v="0.05"/>
    <n v="0"/>
    <n v="0.05"/>
    <x v="4703"/>
    <n v="1.8E-5"/>
    <n v="1.8E-5"/>
    <n v="0"/>
    <n v="0"/>
    <n v="1"/>
    <n v="0"/>
    <n v="0"/>
    <x v="0"/>
    <x v="0"/>
    <m/>
    <m/>
    <m/>
    <m/>
    <m/>
    <m/>
    <m/>
    <m/>
    <m/>
    <m/>
    <m/>
    <m/>
    <m/>
    <m/>
    <n v="1.7999999999999997E-5"/>
    <m/>
    <m/>
    <m/>
    <s v="543975,18"/>
    <s v="6180577,95"/>
    <n v="0"/>
    <n v="1.7999999999999997E-5"/>
    <n v="0"/>
  </r>
  <r>
    <n v="192"/>
    <x v="137"/>
    <s v=""/>
    <x v="314"/>
    <n v="2019"/>
    <n v="41529911"/>
    <x v="62"/>
    <x v="135"/>
    <x v="137"/>
    <n v="8722"/>
    <s v="Hedensted"/>
    <n v="766"/>
    <n v="146"/>
    <x v="56"/>
    <m/>
    <s v="ER"/>
    <s v="Erhvervsværk"/>
    <n v="462100"/>
    <n v="460000"/>
    <x v="205"/>
    <x v="6"/>
    <s v="pvp"/>
    <d v="2016-06-01T00:00:00"/>
    <m/>
    <n v="0.8"/>
    <n v="0"/>
    <n v="0.8"/>
    <x v="122"/>
    <n v="3.6000000000000002E-4"/>
    <n v="3.6000000000000002E-4"/>
    <n v="0"/>
    <n v="0"/>
    <n v="1"/>
    <n v="0"/>
    <n v="0"/>
    <x v="0"/>
    <x v="0"/>
    <m/>
    <m/>
    <m/>
    <m/>
    <m/>
    <m/>
    <m/>
    <m/>
    <m/>
    <m/>
    <m/>
    <m/>
    <m/>
    <m/>
    <n v="3.5999999999999997E-4"/>
    <m/>
    <m/>
    <m/>
    <s v="543254,94"/>
    <s v="6179337,18"/>
    <n v="0"/>
    <n v="3.5999999999999997E-4"/>
    <n v="0"/>
  </r>
  <r>
    <n v="192"/>
    <x v="138"/>
    <s v=""/>
    <x v="315"/>
    <n v="2019"/>
    <n v="41529911"/>
    <x v="62"/>
    <x v="136"/>
    <x v="138"/>
    <n v="8722"/>
    <s v="Hedensted"/>
    <n v="766"/>
    <n v="146"/>
    <x v="56"/>
    <m/>
    <s v="FJ"/>
    <s v="Fjernvarmeværk"/>
    <n v="353000"/>
    <n v="350030"/>
    <x v="206"/>
    <x v="0"/>
    <s v="fvv"/>
    <d v="2017-11-07T00:00:00"/>
    <m/>
    <n v="2"/>
    <n v="0"/>
    <n v="1.8"/>
    <x v="4704"/>
    <n v="51.598799999999997"/>
    <n v="51.598799999999997"/>
    <n v="0"/>
    <n v="0"/>
    <n v="1"/>
    <n v="0"/>
    <n v="0"/>
    <x v="0"/>
    <x v="0"/>
    <m/>
    <m/>
    <m/>
    <m/>
    <m/>
    <m/>
    <m/>
    <m/>
    <m/>
    <m/>
    <m/>
    <m/>
    <n v="54.46"/>
    <m/>
    <m/>
    <m/>
    <m/>
    <m/>
    <s v="543866,32"/>
    <s v="6179715,69"/>
    <n v="0"/>
    <n v="54.46"/>
    <n v="0"/>
  </r>
  <r>
    <n v="194"/>
    <x v="139"/>
    <s v=""/>
    <x v="316"/>
    <n v="2019"/>
    <n v="15978538"/>
    <x v="63"/>
    <x v="137"/>
    <x v="139"/>
    <n v="7250"/>
    <s v="Hejnsvig"/>
    <n v="530"/>
    <n v="130"/>
    <x v="57"/>
    <m/>
    <s v="DC"/>
    <s v="Decentralt værk"/>
    <n v="353000"/>
    <n v="350030"/>
    <x v="1"/>
    <x v="1"/>
    <s v="kvt"/>
    <d v="1992-01-01T00:00:00"/>
    <m/>
    <n v="5.7"/>
    <n v="2.08"/>
    <n v="3.2"/>
    <x v="4705"/>
    <n v="7.5599999999999999E-3"/>
    <n v="7.5599999999999999E-3"/>
    <n v="7.5599999999999999E-3"/>
    <n v="7.5599999999999999E-3"/>
    <n v="0.18421052631578946"/>
    <n v="0.81578947368421051"/>
    <n v="0"/>
    <x v="0"/>
    <x v="0"/>
    <m/>
    <m/>
    <m/>
    <m/>
    <m/>
    <m/>
    <n v="2.052E-2"/>
    <m/>
    <m/>
    <m/>
    <m/>
    <m/>
    <m/>
    <m/>
    <m/>
    <m/>
    <m/>
    <m/>
    <s v="500444"/>
    <s v="6172323"/>
    <n v="2.052E-2"/>
    <n v="0"/>
    <n v="0"/>
  </r>
  <r>
    <n v="194"/>
    <x v="139"/>
    <s v=""/>
    <x v="317"/>
    <n v="2019"/>
    <n v="15978538"/>
    <x v="63"/>
    <x v="137"/>
    <x v="139"/>
    <n v="7250"/>
    <s v="Hejnsvig"/>
    <n v="530"/>
    <n v="130"/>
    <x v="57"/>
    <m/>
    <s v="DC"/>
    <s v="Decentralt værk"/>
    <n v="353000"/>
    <n v="350030"/>
    <x v="2"/>
    <x v="0"/>
    <s v="fvv"/>
    <d v="2012-01-01T00:00:00"/>
    <m/>
    <n v="2.5"/>
    <n v="0"/>
    <n v="2.5"/>
    <x v="4706"/>
    <n v="8.9064000000000004E-2"/>
    <n v="8.9064000000000004E-2"/>
    <n v="0"/>
    <n v="0"/>
    <n v="1"/>
    <n v="0"/>
    <n v="0"/>
    <x v="0"/>
    <x v="0"/>
    <m/>
    <m/>
    <m/>
    <m/>
    <m/>
    <m/>
    <n v="9.7970399999999999E-2"/>
    <m/>
    <m/>
    <m/>
    <m/>
    <m/>
    <m/>
    <m/>
    <m/>
    <m/>
    <m/>
    <m/>
    <s v="500444"/>
    <s v="6172323"/>
    <n v="9.7970399999999999E-2"/>
    <n v="0"/>
    <n v="0"/>
  </r>
  <r>
    <n v="194"/>
    <x v="139"/>
    <s v=""/>
    <x v="318"/>
    <n v="2019"/>
    <n v="15978538"/>
    <x v="63"/>
    <x v="137"/>
    <x v="139"/>
    <n v="7250"/>
    <s v="Hejnsvig"/>
    <n v="530"/>
    <n v="130"/>
    <x v="57"/>
    <m/>
    <s v="DC"/>
    <s v="Decentralt værk"/>
    <n v="353000"/>
    <n v="350030"/>
    <x v="207"/>
    <x v="3"/>
    <s v="fvv"/>
    <d v="2010-06-01T00:00:00"/>
    <m/>
    <n v="4.2"/>
    <n v="0"/>
    <n v="4.2"/>
    <x v="4707"/>
    <n v="7.7220000000000004"/>
    <n v="7.7220000000000004"/>
    <n v="0"/>
    <n v="0"/>
    <n v="1"/>
    <n v="0"/>
    <n v="0"/>
    <x v="0"/>
    <x v="0"/>
    <m/>
    <m/>
    <m/>
    <m/>
    <m/>
    <m/>
    <m/>
    <m/>
    <m/>
    <m/>
    <m/>
    <m/>
    <m/>
    <m/>
    <m/>
    <n v="7.7220000000000004"/>
    <m/>
    <m/>
    <s v="500444"/>
    <s v="6172323"/>
    <n v="0"/>
    <n v="7.7220000000000004"/>
    <n v="0"/>
  </r>
  <r>
    <n v="194"/>
    <x v="139"/>
    <s v=""/>
    <x v="319"/>
    <n v="2019"/>
    <n v="15978538"/>
    <x v="63"/>
    <x v="137"/>
    <x v="139"/>
    <n v="7250"/>
    <s v="Hejnsvig"/>
    <n v="530"/>
    <n v="130"/>
    <x v="57"/>
    <m/>
    <s v="DC"/>
    <s v="Decentralt værk"/>
    <n v="353000"/>
    <n v="350030"/>
    <x v="208"/>
    <x v="0"/>
    <s v="fvv"/>
    <d v="2016-10-01T00:00:00"/>
    <m/>
    <n v="1.6"/>
    <n v="0"/>
    <n v="1.6"/>
    <x v="4708"/>
    <n v="27.223199999999999"/>
    <n v="27.223199999999999"/>
    <n v="0"/>
    <n v="0"/>
    <n v="1"/>
    <n v="0"/>
    <n v="0"/>
    <x v="0"/>
    <x v="0"/>
    <m/>
    <m/>
    <m/>
    <m/>
    <m/>
    <m/>
    <m/>
    <m/>
    <m/>
    <m/>
    <m/>
    <m/>
    <n v="27.223200000000002"/>
    <m/>
    <m/>
    <m/>
    <m/>
    <m/>
    <s v="500444"/>
    <s v="6172323"/>
    <n v="0"/>
    <n v="27.223200000000002"/>
    <n v="0"/>
  </r>
  <r>
    <n v="200"/>
    <x v="140"/>
    <s v=""/>
    <x v="320"/>
    <n v="2019"/>
    <n v="25809807"/>
    <x v="716"/>
    <x v="138"/>
    <x v="140"/>
    <n v="7400"/>
    <s v="Herning"/>
    <n v="657"/>
    <n v="163"/>
    <x v="58"/>
    <n v="1"/>
    <s v="FJ"/>
    <s v="Fjernvarmeværk"/>
    <n v="353000"/>
    <n v="350030"/>
    <x v="76"/>
    <x v="0"/>
    <s v="fvv"/>
    <d v="1969-01-01T00:00:00"/>
    <m/>
    <n v="18.600000000000001"/>
    <n v="0"/>
    <n v="18.600000000000001"/>
    <x v="4709"/>
    <n v="0.35099999999999998"/>
    <n v="0.35099999999999998"/>
    <n v="0"/>
    <n v="0"/>
    <n v="1"/>
    <n v="0"/>
    <n v="0"/>
    <x v="0"/>
    <x v="0"/>
    <m/>
    <m/>
    <m/>
    <n v="0.3995918"/>
    <m/>
    <m/>
    <n v="0"/>
    <m/>
    <m/>
    <m/>
    <m/>
    <m/>
    <m/>
    <m/>
    <m/>
    <m/>
    <m/>
    <m/>
    <s v="496237,09"/>
    <s v="6222334,57"/>
    <n v="0.3995918"/>
    <n v="0"/>
    <n v="0"/>
  </r>
  <r>
    <n v="200"/>
    <x v="140"/>
    <s v=""/>
    <x v="321"/>
    <n v="2019"/>
    <n v="25809807"/>
    <x v="716"/>
    <x v="138"/>
    <x v="140"/>
    <n v="7400"/>
    <s v="Herning"/>
    <n v="657"/>
    <n v="163"/>
    <x v="58"/>
    <n v="1"/>
    <s v="FJ"/>
    <s v="Fjernvarmeværk"/>
    <n v="353000"/>
    <n v="350030"/>
    <x v="16"/>
    <x v="0"/>
    <s v="fvv"/>
    <d v="1973-01-01T00:00:00"/>
    <m/>
    <n v="23.6"/>
    <n v="0"/>
    <n v="23.6"/>
    <x v="4710"/>
    <n v="0.52800000000000002"/>
    <n v="0.52800000000000002"/>
    <n v="0"/>
    <n v="0"/>
    <n v="1"/>
    <n v="0"/>
    <n v="0"/>
    <x v="0"/>
    <x v="0"/>
    <m/>
    <m/>
    <m/>
    <n v="0.59974640000000001"/>
    <m/>
    <m/>
    <m/>
    <m/>
    <m/>
    <m/>
    <m/>
    <m/>
    <m/>
    <m/>
    <m/>
    <m/>
    <m/>
    <m/>
    <s v="496237,09"/>
    <s v="6222334,57"/>
    <n v="0.59974640000000001"/>
    <n v="0"/>
    <n v="0"/>
  </r>
  <r>
    <n v="200"/>
    <x v="140"/>
    <s v=""/>
    <x v="322"/>
    <n v="2019"/>
    <n v="25809807"/>
    <x v="716"/>
    <x v="138"/>
    <x v="140"/>
    <n v="7400"/>
    <s v="Herning"/>
    <n v="657"/>
    <n v="163"/>
    <x v="58"/>
    <n v="1"/>
    <s v="FJ"/>
    <s v="Fjernvarmeværk"/>
    <n v="353000"/>
    <n v="350030"/>
    <x v="13"/>
    <x v="0"/>
    <s v="fvv"/>
    <d v="1986-01-01T00:00:00"/>
    <m/>
    <n v="29"/>
    <n v="0"/>
    <n v="29"/>
    <x v="4711"/>
    <n v="92.078500000000005"/>
    <n v="92.078500000000005"/>
    <n v="0"/>
    <n v="0"/>
    <n v="1"/>
    <n v="0"/>
    <n v="0"/>
    <x v="0"/>
    <x v="0"/>
    <m/>
    <m/>
    <m/>
    <m/>
    <m/>
    <m/>
    <n v="89.39664359999999"/>
    <m/>
    <m/>
    <m/>
    <m/>
    <m/>
    <m/>
    <m/>
    <m/>
    <m/>
    <m/>
    <m/>
    <s v="496237,09"/>
    <s v="6222334,57"/>
    <n v="89.39664359999999"/>
    <n v="0"/>
    <n v="0"/>
  </r>
  <r>
    <n v="200"/>
    <x v="140"/>
    <s v=""/>
    <x v="323"/>
    <n v="2019"/>
    <n v="25809807"/>
    <x v="716"/>
    <x v="138"/>
    <x v="140"/>
    <n v="7400"/>
    <s v="Herning"/>
    <n v="657"/>
    <n v="163"/>
    <x v="58"/>
    <n v="1"/>
    <s v="FJ"/>
    <s v="Fjernvarmeværk"/>
    <n v="353000"/>
    <n v="350030"/>
    <x v="4"/>
    <x v="0"/>
    <s v="fvv"/>
    <d v="2012-01-01T00:00:00"/>
    <m/>
    <n v="25"/>
    <n v="0"/>
    <n v="25"/>
    <x v="4712"/>
    <n v="63.269199999999998"/>
    <n v="63.269199999999998"/>
    <n v="0"/>
    <n v="0"/>
    <n v="1"/>
    <n v="0"/>
    <n v="0"/>
    <x v="0"/>
    <x v="0"/>
    <m/>
    <m/>
    <m/>
    <m/>
    <m/>
    <m/>
    <n v="59.130086400000003"/>
    <m/>
    <m/>
    <m/>
    <m/>
    <m/>
    <m/>
    <m/>
    <m/>
    <m/>
    <m/>
    <m/>
    <s v="496237,09"/>
    <s v="6222334,57"/>
    <n v="59.130086400000003"/>
    <n v="0"/>
    <n v="0"/>
  </r>
  <r>
    <n v="200"/>
    <x v="141"/>
    <s v=""/>
    <x v="324"/>
    <n v="2019"/>
    <n v="25809807"/>
    <x v="716"/>
    <x v="139"/>
    <x v="141"/>
    <n v="7400"/>
    <s v="Herning"/>
    <n v="657"/>
    <n v="163"/>
    <x v="58"/>
    <n v="1"/>
    <s v="FJ"/>
    <s v="Fjernvarmeværk"/>
    <n v="353000"/>
    <n v="350030"/>
    <x v="16"/>
    <x v="0"/>
    <s v="fvv"/>
    <d v="1966-01-01T00:00:00"/>
    <m/>
    <n v="9.3000000000000007"/>
    <n v="0"/>
    <n v="9.3000000000000007"/>
    <x v="4713"/>
    <n v="3.4620000000000002"/>
    <n v="3.4620000000000002"/>
    <n v="0"/>
    <n v="0"/>
    <n v="1"/>
    <n v="0"/>
    <n v="0"/>
    <x v="0"/>
    <x v="0"/>
    <m/>
    <m/>
    <m/>
    <m/>
    <m/>
    <m/>
    <n v="3.6350819999999997"/>
    <m/>
    <m/>
    <m/>
    <m/>
    <m/>
    <m/>
    <m/>
    <m/>
    <m/>
    <m/>
    <m/>
    <s v="499473,46"/>
    <s v="6222289,28"/>
    <n v="3.6350819999999997"/>
    <n v="0"/>
    <n v="0"/>
  </r>
  <r>
    <n v="200"/>
    <x v="141"/>
    <s v=""/>
    <x v="325"/>
    <n v="2019"/>
    <n v="25809807"/>
    <x v="716"/>
    <x v="139"/>
    <x v="141"/>
    <n v="7400"/>
    <s v="Herning"/>
    <n v="657"/>
    <n v="163"/>
    <x v="58"/>
    <n v="1"/>
    <s v="FJ"/>
    <s v="Fjernvarmeværk"/>
    <n v="353000"/>
    <n v="350030"/>
    <x v="76"/>
    <x v="0"/>
    <s v="fvv"/>
    <d v="1966-01-01T00:00:00"/>
    <m/>
    <n v="9.3000000000000007"/>
    <n v="0"/>
    <n v="9.3000000000000007"/>
    <x v="4714"/>
    <n v="3.1190000000000002"/>
    <n v="3.1190000000000002"/>
    <n v="0"/>
    <n v="0"/>
    <n v="1"/>
    <n v="0"/>
    <n v="0"/>
    <x v="0"/>
    <x v="0"/>
    <m/>
    <m/>
    <m/>
    <m/>
    <m/>
    <m/>
    <n v="3.2437548"/>
    <m/>
    <m/>
    <m/>
    <m/>
    <m/>
    <m/>
    <m/>
    <m/>
    <m/>
    <m/>
    <m/>
    <s v="499473,46"/>
    <s v="6222289,28"/>
    <n v="3.2437548"/>
    <n v="0"/>
    <n v="0"/>
  </r>
  <r>
    <n v="200"/>
    <x v="141"/>
    <s v=""/>
    <x v="326"/>
    <n v="2019"/>
    <n v="25809807"/>
    <x v="716"/>
    <x v="139"/>
    <x v="141"/>
    <n v="7400"/>
    <s v="Herning"/>
    <n v="657"/>
    <n v="163"/>
    <x v="58"/>
    <n v="1"/>
    <s v="FJ"/>
    <s v="Fjernvarmeværk"/>
    <n v="353000"/>
    <n v="350030"/>
    <x v="13"/>
    <x v="0"/>
    <s v="fvv"/>
    <d v="1986-01-01T00:00:00"/>
    <m/>
    <n v="18.600000000000001"/>
    <n v="0"/>
    <n v="18.600000000000001"/>
    <x v="4715"/>
    <n v="41.875999999999998"/>
    <n v="41.875999999999998"/>
    <n v="0"/>
    <n v="0"/>
    <n v="1"/>
    <n v="0"/>
    <n v="0"/>
    <x v="0"/>
    <x v="0"/>
    <m/>
    <m/>
    <m/>
    <m/>
    <m/>
    <m/>
    <n v="42.299690400000003"/>
    <m/>
    <m/>
    <m/>
    <m/>
    <m/>
    <m/>
    <m/>
    <m/>
    <m/>
    <m/>
    <m/>
    <s v="499473,46"/>
    <s v="6222289,28"/>
    <n v="42.299690400000003"/>
    <n v="0"/>
    <n v="0"/>
  </r>
  <r>
    <n v="200"/>
    <x v="141"/>
    <s v=""/>
    <x v="327"/>
    <n v="2019"/>
    <n v="25809807"/>
    <x v="716"/>
    <x v="139"/>
    <x v="141"/>
    <n v="7400"/>
    <s v="Herning"/>
    <n v="657"/>
    <n v="163"/>
    <x v="58"/>
    <n v="1"/>
    <s v="FJ"/>
    <s v="Fjernvarmeværk"/>
    <n v="353000"/>
    <n v="350030"/>
    <x v="4"/>
    <x v="0"/>
    <s v="fvv"/>
    <d v="2009-05-04T00:00:00"/>
    <m/>
    <n v="21.8"/>
    <n v="0"/>
    <n v="21.8"/>
    <x v="4716"/>
    <n v="55.832000000000001"/>
    <n v="55.832000000000001"/>
    <n v="0"/>
    <n v="0"/>
    <n v="1"/>
    <n v="0"/>
    <n v="0"/>
    <x v="0"/>
    <x v="0"/>
    <m/>
    <m/>
    <m/>
    <m/>
    <m/>
    <m/>
    <n v="53.685165599999998"/>
    <m/>
    <m/>
    <m/>
    <m/>
    <m/>
    <m/>
    <m/>
    <m/>
    <m/>
    <m/>
    <m/>
    <s v="499473,46"/>
    <s v="6222289,28"/>
    <n v="53.685165599999998"/>
    <n v="0"/>
    <n v="0"/>
  </r>
  <r>
    <n v="200"/>
    <x v="142"/>
    <s v=""/>
    <x v="328"/>
    <n v="2019"/>
    <n v="25809807"/>
    <x v="716"/>
    <x v="140"/>
    <x v="142"/>
    <n v="7400"/>
    <s v="Herning"/>
    <n v="657"/>
    <n v="163"/>
    <x v="58"/>
    <m/>
    <s v="FJ"/>
    <s v="Fjernvarmeværk"/>
    <n v="353000"/>
    <n v="350030"/>
    <x v="209"/>
    <x v="0"/>
    <s v="fvv"/>
    <d v="1964-01-01T00:00:00"/>
    <m/>
    <n v="9.3000000000000007"/>
    <n v="0"/>
    <n v="9.3000000000000007"/>
    <x v="4717"/>
    <n v="1.478"/>
    <n v="1.478"/>
    <n v="0"/>
    <n v="0"/>
    <n v="1"/>
    <n v="0"/>
    <n v="0"/>
    <x v="0"/>
    <x v="0"/>
    <m/>
    <m/>
    <m/>
    <n v="1.6930640000000001"/>
    <m/>
    <m/>
    <m/>
    <m/>
    <m/>
    <m/>
    <m/>
    <m/>
    <m/>
    <m/>
    <m/>
    <m/>
    <m/>
    <m/>
    <s v="498781,31"/>
    <s v="6217901,17"/>
    <n v="1.6930640000000001"/>
    <n v="0"/>
    <n v="0"/>
  </r>
  <r>
    <n v="200"/>
    <x v="142"/>
    <s v=""/>
    <x v="2860"/>
    <n v="2019"/>
    <n v="25809807"/>
    <x v="716"/>
    <x v="140"/>
    <x v="142"/>
    <n v="7400"/>
    <s v="Herning"/>
    <n v="657"/>
    <n v="163"/>
    <x v="58"/>
    <m/>
    <s v="FJ"/>
    <s v="Fjernvarmeværk"/>
    <n v="353000"/>
    <n v="350030"/>
    <x v="1441"/>
    <x v="0"/>
    <s v="fvv"/>
    <d v="1973-01-01T00:00:00"/>
    <m/>
    <n v="7.3"/>
    <n v="0"/>
    <n v="7.3"/>
    <x v="4718"/>
    <n v="0.57199999999999995"/>
    <n v="0.57199999999999995"/>
    <n v="0"/>
    <n v="0"/>
    <n v="1"/>
    <n v="0"/>
    <n v="0"/>
    <x v="0"/>
    <x v="0"/>
    <m/>
    <m/>
    <m/>
    <n v="0.67794299999999996"/>
    <m/>
    <m/>
    <m/>
    <m/>
    <m/>
    <m/>
    <m/>
    <m/>
    <m/>
    <m/>
    <m/>
    <m/>
    <m/>
    <m/>
    <s v="498781,31"/>
    <s v="6217901,17"/>
    <n v="0.67794299999999996"/>
    <n v="0"/>
    <n v="0"/>
  </r>
  <r>
    <n v="200"/>
    <x v="143"/>
    <s v=""/>
    <x v="329"/>
    <n v="2019"/>
    <n v="25809807"/>
    <x v="716"/>
    <x v="141"/>
    <x v="143"/>
    <n v="7400"/>
    <s v="Herning"/>
    <n v="657"/>
    <n v="169"/>
    <x v="59"/>
    <m/>
    <s v="FJ"/>
    <s v="Fjernvarmeværk"/>
    <n v="353000"/>
    <n v="350030"/>
    <x v="210"/>
    <x v="0"/>
    <s v="fvv"/>
    <d v="2015-01-01T00:00:00"/>
    <m/>
    <n v="0.95"/>
    <n v="0"/>
    <n v="0.95"/>
    <x v="4719"/>
    <n v="9.2829999999999995"/>
    <n v="9.2829999999999995"/>
    <n v="0"/>
    <n v="0"/>
    <n v="1"/>
    <n v="0"/>
    <n v="0"/>
    <x v="0"/>
    <x v="0"/>
    <m/>
    <m/>
    <m/>
    <m/>
    <m/>
    <m/>
    <m/>
    <m/>
    <m/>
    <m/>
    <m/>
    <m/>
    <n v="10.0275"/>
    <m/>
    <m/>
    <m/>
    <m/>
    <m/>
    <s v="490756,18"/>
    <s v="6230277,63"/>
    <n v="0"/>
    <n v="10.0275"/>
    <n v="0"/>
  </r>
  <r>
    <n v="200"/>
    <x v="143"/>
    <s v=""/>
    <x v="2861"/>
    <n v="2019"/>
    <n v="25809807"/>
    <x v="716"/>
    <x v="141"/>
    <x v="143"/>
    <n v="7400"/>
    <s v="Herning"/>
    <n v="657"/>
    <n v="169"/>
    <x v="59"/>
    <m/>
    <s v="FJ"/>
    <s v="Fjernvarmeværk"/>
    <n v="353000"/>
    <n v="350030"/>
    <x v="1442"/>
    <x v="0"/>
    <s v="fvv"/>
    <d v="2007-01-01T00:00:00"/>
    <m/>
    <n v="1.5"/>
    <n v="0"/>
    <n v="1.5"/>
    <x v="946"/>
    <n v="0.35099999999999998"/>
    <n v="0.35099999999999998"/>
    <n v="0"/>
    <n v="0"/>
    <n v="1"/>
    <n v="0"/>
    <n v="0"/>
    <x v="0"/>
    <x v="0"/>
    <m/>
    <m/>
    <m/>
    <n v="0.376635"/>
    <m/>
    <m/>
    <m/>
    <m/>
    <m/>
    <m/>
    <m/>
    <m/>
    <m/>
    <m/>
    <m/>
    <m/>
    <m/>
    <m/>
    <s v="490756,18"/>
    <s v="6230277,63"/>
    <n v="0.376635"/>
    <n v="0"/>
    <n v="0"/>
  </r>
  <r>
    <n v="200"/>
    <x v="144"/>
    <s v=""/>
    <x v="330"/>
    <n v="2019"/>
    <n v="25809807"/>
    <x v="716"/>
    <x v="142"/>
    <x v="144"/>
    <n v="7451"/>
    <s v="Sunds"/>
    <n v="657"/>
    <n v="170"/>
    <x v="60"/>
    <m/>
    <s v="FJ"/>
    <s v="Fjernvarmeværk"/>
    <n v="353000"/>
    <n v="350030"/>
    <x v="211"/>
    <x v="0"/>
    <s v="fvv"/>
    <d v="2007-01-01T00:00:00"/>
    <m/>
    <n v="0.95"/>
    <n v="0"/>
    <n v="0.95"/>
    <x v="4720"/>
    <n v="9.1910000000000007"/>
    <n v="9.1910000000000007"/>
    <n v="0"/>
    <n v="0"/>
    <n v="1"/>
    <n v="0"/>
    <n v="0"/>
    <x v="0"/>
    <x v="0"/>
    <m/>
    <m/>
    <m/>
    <m/>
    <m/>
    <m/>
    <m/>
    <m/>
    <m/>
    <m/>
    <m/>
    <m/>
    <n v="9.8350000000000009"/>
    <m/>
    <m/>
    <m/>
    <m/>
    <m/>
    <s v="500163"/>
    <s v="6235997"/>
    <n v="0"/>
    <n v="9.8350000000000009"/>
    <n v="0"/>
  </r>
  <r>
    <n v="200"/>
    <x v="144"/>
    <s v=""/>
    <x v="2862"/>
    <n v="2019"/>
    <n v="25809807"/>
    <x v="716"/>
    <x v="142"/>
    <x v="144"/>
    <n v="7451"/>
    <s v="Sunds"/>
    <n v="657"/>
    <n v="170"/>
    <x v="60"/>
    <m/>
    <s v="FJ"/>
    <s v="Fjernvarmeværk"/>
    <n v="353000"/>
    <n v="350030"/>
    <x v="1443"/>
    <x v="0"/>
    <s v="fvv"/>
    <d v="1991-01-01T00:00:00"/>
    <m/>
    <n v="1"/>
    <n v="0"/>
    <n v="1"/>
    <x v="4721"/>
    <n v="0.11600000000000001"/>
    <n v="0.11600000000000001"/>
    <n v="0"/>
    <n v="0"/>
    <n v="1"/>
    <n v="0"/>
    <n v="0"/>
    <x v="0"/>
    <x v="0"/>
    <m/>
    <m/>
    <m/>
    <n v="0.132719"/>
    <m/>
    <m/>
    <m/>
    <m/>
    <m/>
    <m/>
    <m/>
    <m/>
    <m/>
    <m/>
    <m/>
    <m/>
    <m/>
    <m/>
    <s v="500163"/>
    <s v="6235997"/>
    <n v="0.132719"/>
    <n v="0"/>
    <n v="0"/>
  </r>
  <r>
    <n v="200"/>
    <x v="145"/>
    <s v=""/>
    <x v="331"/>
    <n v="2019"/>
    <n v="25809807"/>
    <x v="716"/>
    <x v="143"/>
    <x v="145"/>
    <n v="7330"/>
    <s v="Brande"/>
    <n v="657"/>
    <n v="165"/>
    <x v="61"/>
    <m/>
    <s v="FJ"/>
    <s v="Fjernvarmeværk"/>
    <n v="353000"/>
    <n v="350030"/>
    <x v="212"/>
    <x v="0"/>
    <s v="fvv"/>
    <d v="2006-01-01T00:00:00"/>
    <m/>
    <n v="0.95"/>
    <n v="0"/>
    <n v="0.95"/>
    <x v="4722"/>
    <n v="11.930999999999999"/>
    <n v="11.930999999999999"/>
    <n v="0"/>
    <n v="0"/>
    <n v="1"/>
    <n v="0"/>
    <n v="0"/>
    <x v="0"/>
    <x v="0"/>
    <m/>
    <m/>
    <m/>
    <m/>
    <m/>
    <m/>
    <m/>
    <m/>
    <m/>
    <m/>
    <m/>
    <m/>
    <n v="12.775"/>
    <m/>
    <m/>
    <m/>
    <m/>
    <m/>
    <s v="506887,86"/>
    <s v="6207250,94"/>
    <n v="0"/>
    <n v="12.775"/>
    <n v="0"/>
  </r>
  <r>
    <n v="200"/>
    <x v="145"/>
    <s v=""/>
    <x v="2863"/>
    <n v="2019"/>
    <n v="25809807"/>
    <x v="716"/>
    <x v="143"/>
    <x v="145"/>
    <n v="7330"/>
    <s v="Brande"/>
    <n v="657"/>
    <n v="165"/>
    <x v="61"/>
    <m/>
    <s v="FJ"/>
    <s v="Fjernvarmeværk"/>
    <n v="353000"/>
    <n v="350030"/>
    <x v="1444"/>
    <x v="0"/>
    <s v="fvv"/>
    <d v="1992-01-01T00:00:00"/>
    <m/>
    <n v="0.95"/>
    <n v="0"/>
    <n v="0.95"/>
    <x v="3739"/>
    <n v="0.28000000000000003"/>
    <n v="0.28000000000000003"/>
    <n v="0"/>
    <n v="0"/>
    <n v="1"/>
    <n v="0"/>
    <n v="0"/>
    <x v="0"/>
    <x v="0"/>
    <m/>
    <m/>
    <m/>
    <n v="0.30848200000000003"/>
    <m/>
    <m/>
    <m/>
    <m/>
    <m/>
    <m/>
    <m/>
    <m/>
    <m/>
    <m/>
    <m/>
    <m/>
    <m/>
    <m/>
    <s v="506887,86"/>
    <s v="6207250,94"/>
    <n v="0.30848200000000003"/>
    <n v="0"/>
    <n v="0"/>
  </r>
  <r>
    <n v="200"/>
    <x v="146"/>
    <s v=""/>
    <x v="332"/>
    <n v="2019"/>
    <n v="25809807"/>
    <x v="716"/>
    <x v="144"/>
    <x v="146"/>
    <n v="7400"/>
    <s v="Herning"/>
    <n v="657"/>
    <n v="164"/>
    <x v="62"/>
    <m/>
    <s v="FJ"/>
    <s v="Fjernvarmeværk"/>
    <n v="353000"/>
    <n v="350030"/>
    <x v="213"/>
    <x v="0"/>
    <s v="fvv"/>
    <d v="2013-01-01T00:00:00"/>
    <m/>
    <n v="0.95"/>
    <n v="0"/>
    <n v="0.95"/>
    <x v="4723"/>
    <n v="7.9980000000000002"/>
    <n v="7.9980000000000002"/>
    <n v="0"/>
    <n v="0"/>
    <n v="1"/>
    <n v="0"/>
    <n v="0"/>
    <x v="0"/>
    <x v="0"/>
    <m/>
    <m/>
    <m/>
    <m/>
    <m/>
    <m/>
    <m/>
    <m/>
    <m/>
    <m/>
    <n v="8.6303999999999998"/>
    <m/>
    <m/>
    <m/>
    <m/>
    <m/>
    <m/>
    <m/>
    <s v="499790,36"/>
    <s v="6213188,12"/>
    <n v="0"/>
    <n v="8.6303999999999998"/>
    <n v="0"/>
  </r>
  <r>
    <n v="200"/>
    <x v="146"/>
    <s v=""/>
    <x v="2864"/>
    <n v="2019"/>
    <n v="25809807"/>
    <x v="716"/>
    <x v="144"/>
    <x v="146"/>
    <n v="7400"/>
    <s v="Herning"/>
    <n v="657"/>
    <n v="164"/>
    <x v="62"/>
    <m/>
    <s v="FJ"/>
    <s v="Fjernvarmeværk"/>
    <n v="353000"/>
    <n v="350030"/>
    <x v="1445"/>
    <x v="0"/>
    <s v="fvv"/>
    <d v="1965-01-01T00:00:00"/>
    <m/>
    <n v="1.4"/>
    <n v="0"/>
    <n v="1.4"/>
    <x v="4724"/>
    <n v="0.24299999999999999"/>
    <n v="0.24299999999999999"/>
    <n v="0"/>
    <n v="0"/>
    <n v="1"/>
    <n v="0"/>
    <n v="0"/>
    <x v="0"/>
    <x v="0"/>
    <m/>
    <m/>
    <m/>
    <n v="0.28695999999999999"/>
    <m/>
    <m/>
    <m/>
    <m/>
    <m/>
    <m/>
    <m/>
    <m/>
    <m/>
    <m/>
    <m/>
    <m/>
    <m/>
    <m/>
    <s v="499790,36"/>
    <s v="6213188,12"/>
    <n v="0.28695999999999999"/>
    <n v="0"/>
    <n v="0"/>
  </r>
  <r>
    <n v="200"/>
    <x v="147"/>
    <s v=""/>
    <x v="333"/>
    <n v="2019"/>
    <n v="25809807"/>
    <x v="716"/>
    <x v="145"/>
    <x v="147"/>
    <n v="7400"/>
    <s v="Herning"/>
    <n v="657"/>
    <n v="163"/>
    <x v="58"/>
    <m/>
    <s v="FJ"/>
    <s v="Fjernvarmeværk"/>
    <n v="353000"/>
    <n v="350030"/>
    <x v="214"/>
    <x v="0"/>
    <s v="fvv"/>
    <d v="2012-01-01T00:00:00"/>
    <m/>
    <n v="2"/>
    <n v="0"/>
    <n v="2"/>
    <x v="4725"/>
    <n v="15.553000000000001"/>
    <n v="15.553000000000001"/>
    <n v="0"/>
    <n v="0"/>
    <n v="1"/>
    <n v="0"/>
    <n v="0"/>
    <x v="0"/>
    <x v="0"/>
    <m/>
    <m/>
    <m/>
    <m/>
    <m/>
    <m/>
    <m/>
    <m/>
    <m/>
    <m/>
    <m/>
    <m/>
    <n v="16.8"/>
    <m/>
    <m/>
    <m/>
    <m/>
    <m/>
    <s v="505506"/>
    <s v="6214064"/>
    <n v="0"/>
    <n v="16.8"/>
    <n v="0"/>
  </r>
  <r>
    <n v="200"/>
    <x v="147"/>
    <s v=""/>
    <x v="334"/>
    <n v="2019"/>
    <n v="25809807"/>
    <x v="716"/>
    <x v="145"/>
    <x v="147"/>
    <n v="7400"/>
    <s v="Herning"/>
    <n v="657"/>
    <n v="163"/>
    <x v="58"/>
    <m/>
    <s v="FJ"/>
    <s v="Fjernvarmeværk"/>
    <n v="353000"/>
    <n v="350030"/>
    <x v="215"/>
    <x v="3"/>
    <s v="fvv"/>
    <d v="2016-05-01T00:00:00"/>
    <m/>
    <n v="2"/>
    <n v="0"/>
    <n v="2"/>
    <x v="4726"/>
    <n v="4.415"/>
    <n v="4.415"/>
    <n v="0"/>
    <n v="0"/>
    <n v="1"/>
    <n v="0"/>
    <n v="0"/>
    <x v="0"/>
    <x v="0"/>
    <m/>
    <m/>
    <m/>
    <m/>
    <m/>
    <m/>
    <m/>
    <m/>
    <m/>
    <m/>
    <m/>
    <m/>
    <m/>
    <m/>
    <m/>
    <n v="4.415"/>
    <m/>
    <m/>
    <s v="505506"/>
    <s v="6214064"/>
    <n v="0"/>
    <n v="4.415"/>
    <n v="0"/>
  </r>
  <r>
    <n v="200"/>
    <x v="147"/>
    <s v=""/>
    <x v="2865"/>
    <n v="2019"/>
    <n v="25809807"/>
    <x v="716"/>
    <x v="145"/>
    <x v="147"/>
    <n v="7400"/>
    <s v="Herning"/>
    <n v="657"/>
    <n v="163"/>
    <x v="58"/>
    <m/>
    <s v="FJ"/>
    <s v="Fjernvarmeværk"/>
    <n v="353000"/>
    <n v="350030"/>
    <x v="1446"/>
    <x v="0"/>
    <s v="fvv"/>
    <d v="1992-01-01T00:00:00"/>
    <m/>
    <n v="1.5"/>
    <n v="0"/>
    <n v="1.5"/>
    <x v="4653"/>
    <n v="0.03"/>
    <n v="0.03"/>
    <n v="0"/>
    <n v="0"/>
    <n v="1"/>
    <n v="0"/>
    <n v="0"/>
    <x v="0"/>
    <x v="0"/>
    <m/>
    <m/>
    <m/>
    <n v="3.5869999999999999E-2"/>
    <m/>
    <m/>
    <m/>
    <m/>
    <m/>
    <m/>
    <m/>
    <m/>
    <m/>
    <m/>
    <m/>
    <m/>
    <m/>
    <m/>
    <s v="505506"/>
    <s v="6214064"/>
    <n v="3.5869999999999999E-2"/>
    <n v="0"/>
    <n v="0"/>
  </r>
  <r>
    <n v="200"/>
    <x v="1095"/>
    <s v=""/>
    <x v="2451"/>
    <n v="2019"/>
    <n v="25809807"/>
    <x v="716"/>
    <x v="1093"/>
    <x v="1064"/>
    <n v="7400"/>
    <s v="Herning"/>
    <n v="657"/>
    <n v="166"/>
    <x v="333"/>
    <m/>
    <s v="DC"/>
    <s v="Decentralt værk"/>
    <n v="353000"/>
    <n v="350030"/>
    <x v="1262"/>
    <x v="0"/>
    <s v="fvv"/>
    <d v="2008-01-01T00:00:00"/>
    <m/>
    <n v="0.95"/>
    <n v="0"/>
    <n v="1.1499999999999999"/>
    <x v="4727"/>
    <n v="8.0410000000000004"/>
    <n v="8.0410000000000004"/>
    <n v="0"/>
    <n v="0"/>
    <n v="1"/>
    <n v="0"/>
    <n v="0"/>
    <x v="0"/>
    <x v="0"/>
    <m/>
    <m/>
    <m/>
    <m/>
    <m/>
    <m/>
    <m/>
    <m/>
    <m/>
    <m/>
    <m/>
    <m/>
    <n v="8.3650000000000002"/>
    <m/>
    <m/>
    <m/>
    <m/>
    <m/>
    <s v="499866,56"/>
    <s v="6207473,59"/>
    <n v="0"/>
    <n v="8.3650000000000002"/>
    <n v="0"/>
  </r>
  <r>
    <n v="200"/>
    <x v="1095"/>
    <s v=""/>
    <x v="2866"/>
    <n v="2019"/>
    <n v="25809807"/>
    <x v="716"/>
    <x v="1093"/>
    <x v="1064"/>
    <n v="7400"/>
    <s v="Herning"/>
    <n v="657"/>
    <n v="166"/>
    <x v="333"/>
    <m/>
    <s v="DC"/>
    <s v="Decentralt værk"/>
    <n v="353000"/>
    <n v="350030"/>
    <x v="1447"/>
    <x v="0"/>
    <s v="fvv"/>
    <d v="1964-01-01T00:00:00"/>
    <m/>
    <n v="1.8"/>
    <n v="0"/>
    <n v="1.8"/>
    <x v="4728"/>
    <n v="0.57699999999999996"/>
    <n v="0.57699999999999996"/>
    <n v="0"/>
    <n v="0"/>
    <n v="1"/>
    <n v="0"/>
    <n v="0"/>
    <x v="0"/>
    <x v="0"/>
    <m/>
    <m/>
    <m/>
    <n v="0.65642100000000003"/>
    <m/>
    <m/>
    <m/>
    <m/>
    <m/>
    <m/>
    <m/>
    <m/>
    <m/>
    <m/>
    <m/>
    <m/>
    <m/>
    <m/>
    <s v="499866,56"/>
    <s v="6207473,59"/>
    <n v="0.65642100000000003"/>
    <n v="0"/>
    <n v="0"/>
  </r>
  <r>
    <n v="200"/>
    <x v="148"/>
    <s v=""/>
    <x v="335"/>
    <n v="2019"/>
    <n v="25809807"/>
    <x v="716"/>
    <x v="146"/>
    <x v="148"/>
    <n v="7400"/>
    <s v="Herning"/>
    <n v="657"/>
    <n v="163"/>
    <x v="58"/>
    <m/>
    <s v="FJ"/>
    <s v="Fjernvarmeværk"/>
    <n v="353000"/>
    <n v="350030"/>
    <x v="216"/>
    <x v="0"/>
    <s v="fvv"/>
    <d v="1965-01-01T00:00:00"/>
    <m/>
    <n v="17.5"/>
    <n v="0"/>
    <n v="17.5"/>
    <x v="1818"/>
    <n v="0.24"/>
    <n v="0.24"/>
    <n v="0"/>
    <n v="0"/>
    <n v="1"/>
    <n v="0"/>
    <n v="0"/>
    <x v="0"/>
    <x v="0"/>
    <m/>
    <m/>
    <m/>
    <n v="0.27978599999999998"/>
    <m/>
    <m/>
    <m/>
    <m/>
    <m/>
    <m/>
    <m/>
    <m/>
    <m/>
    <m/>
    <m/>
    <m/>
    <m/>
    <m/>
    <s v="503867,59"/>
    <s v="6220846,37"/>
    <n v="0.27978599999999998"/>
    <n v="0"/>
    <n v="0"/>
  </r>
  <r>
    <n v="200"/>
    <x v="149"/>
    <s v=""/>
    <x v="336"/>
    <n v="2019"/>
    <n v="25809807"/>
    <x v="716"/>
    <x v="147"/>
    <x v="149"/>
    <n v="7490"/>
    <s v="Aulum"/>
    <n v="657"/>
    <n v="160"/>
    <x v="63"/>
    <m/>
    <s v="FJ"/>
    <s v="Fjernvarmeværk"/>
    <n v="353000"/>
    <n v="350030"/>
    <x v="217"/>
    <x v="0"/>
    <s v="fvv"/>
    <d v="1993-01-01T00:00:00"/>
    <m/>
    <n v="2.25"/>
    <n v="0"/>
    <n v="2.25"/>
    <x v="821"/>
    <n v="7.1999999999999995E-2"/>
    <n v="7.1999999999999995E-2"/>
    <n v="0"/>
    <n v="0"/>
    <n v="1"/>
    <n v="0"/>
    <n v="0"/>
    <x v="0"/>
    <x v="0"/>
    <m/>
    <m/>
    <m/>
    <n v="7.8913999999999998E-2"/>
    <m/>
    <m/>
    <m/>
    <m/>
    <m/>
    <m/>
    <m/>
    <m/>
    <m/>
    <m/>
    <m/>
    <m/>
    <m/>
    <m/>
    <s v="491936,13"/>
    <s v="6241456,61"/>
    <n v="7.8913999999999998E-2"/>
    <n v="0"/>
    <n v="0"/>
  </r>
  <r>
    <n v="200"/>
    <x v="149"/>
    <s v=""/>
    <x v="337"/>
    <n v="2019"/>
    <n v="25809807"/>
    <x v="716"/>
    <x v="147"/>
    <x v="149"/>
    <n v="7490"/>
    <s v="Aulum"/>
    <n v="657"/>
    <n v="160"/>
    <x v="63"/>
    <m/>
    <s v="FJ"/>
    <s v="Fjernvarmeværk"/>
    <n v="353000"/>
    <n v="350030"/>
    <x v="218"/>
    <x v="0"/>
    <s v="fvv"/>
    <d v="2007-01-01T00:00:00"/>
    <m/>
    <n v="0.99"/>
    <n v="0"/>
    <n v="1.19"/>
    <x v="4729"/>
    <n v="13.848000000000001"/>
    <n v="13.848000000000001"/>
    <n v="0"/>
    <n v="0"/>
    <n v="1"/>
    <n v="0"/>
    <n v="0"/>
    <x v="0"/>
    <x v="0"/>
    <m/>
    <m/>
    <m/>
    <m/>
    <m/>
    <m/>
    <m/>
    <m/>
    <m/>
    <m/>
    <m/>
    <m/>
    <n v="14.577500000000001"/>
    <m/>
    <m/>
    <m/>
    <m/>
    <m/>
    <s v="491936,13"/>
    <s v="6241456,61"/>
    <n v="0"/>
    <n v="14.577500000000001"/>
    <n v="0"/>
  </r>
  <r>
    <n v="200"/>
    <x v="150"/>
    <s v=""/>
    <x v="338"/>
    <n v="2019"/>
    <n v="25809807"/>
    <x v="716"/>
    <x v="148"/>
    <x v="150"/>
    <n v="7400"/>
    <s v="Herning"/>
    <n v="657"/>
    <n v="168"/>
    <x v="64"/>
    <m/>
    <s v="FJ"/>
    <s v="Fjernvarmeværk"/>
    <n v="353000"/>
    <n v="350030"/>
    <x v="219"/>
    <x v="0"/>
    <s v="fvv"/>
    <d v="2003-01-01T00:00:00"/>
    <m/>
    <n v="0.65"/>
    <n v="0"/>
    <n v="0.65"/>
    <x v="4730"/>
    <n v="6.7370000000000001"/>
    <n v="6.7370000000000001"/>
    <n v="0"/>
    <n v="0"/>
    <n v="1"/>
    <n v="0"/>
    <n v="0"/>
    <x v="0"/>
    <x v="0"/>
    <m/>
    <m/>
    <m/>
    <m/>
    <m/>
    <m/>
    <m/>
    <m/>
    <m/>
    <m/>
    <m/>
    <m/>
    <n v="7.2450000000000001"/>
    <m/>
    <m/>
    <m/>
    <m/>
    <m/>
    <s v="488176"/>
    <s v="6219240"/>
    <n v="0"/>
    <n v="7.2450000000000001"/>
    <n v="0"/>
  </r>
  <r>
    <n v="200"/>
    <x v="150"/>
    <s v=""/>
    <x v="2867"/>
    <n v="2019"/>
    <n v="25809807"/>
    <x v="716"/>
    <x v="148"/>
    <x v="150"/>
    <n v="7400"/>
    <s v="Herning"/>
    <n v="657"/>
    <n v="168"/>
    <x v="64"/>
    <m/>
    <s v="FJ"/>
    <s v="Fjernvarmeværk"/>
    <n v="353000"/>
    <n v="350030"/>
    <x v="1448"/>
    <x v="0"/>
    <s v="fvv"/>
    <d v="1995-01-01T00:00:00"/>
    <m/>
    <n v="0.65"/>
    <n v="0"/>
    <n v="0.65"/>
    <x v="2984"/>
    <n v="0.16200000000000001"/>
    <n v="0.16200000000000001"/>
    <n v="0"/>
    <n v="0"/>
    <n v="1"/>
    <n v="0"/>
    <n v="0"/>
    <x v="0"/>
    <x v="0"/>
    <m/>
    <m/>
    <m/>
    <n v="0.17934999999999998"/>
    <m/>
    <m/>
    <m/>
    <m/>
    <m/>
    <m/>
    <m/>
    <m/>
    <m/>
    <m/>
    <m/>
    <m/>
    <m/>
    <m/>
    <s v="488176"/>
    <s v="6219240"/>
    <n v="0.17934999999999998"/>
    <n v="0"/>
    <n v="0"/>
  </r>
  <r>
    <n v="200"/>
    <x v="151"/>
    <s v=""/>
    <x v="339"/>
    <n v="2019"/>
    <n v="25809807"/>
    <x v="716"/>
    <x v="149"/>
    <x v="151"/>
    <n v="7400"/>
    <s v="Herning"/>
    <n v="657"/>
    <n v="163"/>
    <x v="58"/>
    <m/>
    <s v="FJ"/>
    <s v="Fjernvarmeværk"/>
    <n v="353000"/>
    <n v="350030"/>
    <x v="220"/>
    <x v="0"/>
    <s v="fvv"/>
    <d v="1973-01-01T00:00:00"/>
    <m/>
    <n v="16.399999999999999"/>
    <n v="0"/>
    <n v="16.399999999999999"/>
    <x v="4731"/>
    <n v="11.965999999999999"/>
    <n v="11.965999999999999"/>
    <n v="0"/>
    <n v="0"/>
    <n v="1"/>
    <n v="0"/>
    <n v="0"/>
    <x v="0"/>
    <x v="0"/>
    <m/>
    <m/>
    <m/>
    <n v="13.598317"/>
    <m/>
    <m/>
    <m/>
    <m/>
    <m/>
    <m/>
    <m/>
    <m/>
    <m/>
    <m/>
    <m/>
    <m/>
    <m/>
    <m/>
    <s v="503231,66"/>
    <s v="6222398,41"/>
    <n v="13.598317"/>
    <n v="0"/>
    <n v="0"/>
  </r>
  <r>
    <n v="200"/>
    <x v="152"/>
    <s v=""/>
    <x v="340"/>
    <n v="2019"/>
    <n v="25809807"/>
    <x v="716"/>
    <x v="150"/>
    <x v="152"/>
    <n v="7400"/>
    <s v="Herning"/>
    <n v="657"/>
    <n v="163"/>
    <x v="58"/>
    <m/>
    <s v="FJ"/>
    <s v="Fjernvarmeværk"/>
    <n v="353000"/>
    <n v="350030"/>
    <x v="221"/>
    <x v="0"/>
    <s v="fvv"/>
    <d v="1971-01-01T00:00:00"/>
    <m/>
    <n v="7.3"/>
    <n v="0"/>
    <n v="7.3"/>
    <x v="2524"/>
    <n v="0.123"/>
    <n v="0.123"/>
    <n v="0"/>
    <n v="0"/>
    <n v="1"/>
    <n v="0"/>
    <n v="0"/>
    <x v="0"/>
    <x v="0"/>
    <m/>
    <m/>
    <m/>
    <n v="0.13630600000000001"/>
    <m/>
    <m/>
    <m/>
    <m/>
    <m/>
    <m/>
    <m/>
    <m/>
    <m/>
    <m/>
    <m/>
    <m/>
    <m/>
    <m/>
    <s v="493428,66"/>
    <s v="6220829,67"/>
    <n v="0.13630600000000001"/>
    <n v="0"/>
    <n v="0"/>
  </r>
  <r>
    <n v="200"/>
    <x v="152"/>
    <s v=""/>
    <x v="2868"/>
    <n v="2019"/>
    <n v="25809807"/>
    <x v="716"/>
    <x v="150"/>
    <x v="152"/>
    <n v="7400"/>
    <s v="Herning"/>
    <n v="657"/>
    <n v="163"/>
    <x v="58"/>
    <m/>
    <s v="FJ"/>
    <s v="Fjernvarmeværk"/>
    <n v="353000"/>
    <n v="350030"/>
    <x v="1449"/>
    <x v="0"/>
    <s v="fvv"/>
    <d v="1969-01-01T00:00:00"/>
    <m/>
    <n v="5.8"/>
    <n v="0"/>
    <n v="5.8"/>
    <x v="4732"/>
    <n v="8.7999999999999995E-2"/>
    <n v="8.7999999999999995E-2"/>
    <n v="0"/>
    <n v="0"/>
    <n v="1"/>
    <n v="0"/>
    <n v="0"/>
    <x v="0"/>
    <x v="0"/>
    <m/>
    <m/>
    <m/>
    <n v="0.10043600000000001"/>
    <m/>
    <m/>
    <m/>
    <m/>
    <m/>
    <m/>
    <m/>
    <m/>
    <m/>
    <m/>
    <m/>
    <m/>
    <m/>
    <m/>
    <s v="493428,66"/>
    <s v="6220829,67"/>
    <n v="0.10043600000000001"/>
    <n v="0"/>
    <n v="0"/>
  </r>
  <r>
    <n v="200"/>
    <x v="153"/>
    <s v=""/>
    <x v="341"/>
    <n v="2019"/>
    <n v="25809807"/>
    <x v="716"/>
    <x v="151"/>
    <x v="153"/>
    <n v="7400"/>
    <s v="Herning"/>
    <n v="657"/>
    <n v="163"/>
    <x v="58"/>
    <n v="1"/>
    <s v="FJ"/>
    <s v="Fjernvarmeværk"/>
    <n v="353000"/>
    <n v="350030"/>
    <x v="13"/>
    <x v="0"/>
    <s v="fvv"/>
    <d v="1977-01-01T00:00:00"/>
    <m/>
    <n v="13"/>
    <n v="0"/>
    <n v="11.6"/>
    <x v="4733"/>
    <n v="0.77600000000000002"/>
    <n v="0.77600000000000002"/>
    <n v="0"/>
    <n v="0"/>
    <n v="1"/>
    <n v="0"/>
    <n v="0"/>
    <x v="0"/>
    <x v="0"/>
    <m/>
    <m/>
    <m/>
    <n v="0.84653200000000006"/>
    <m/>
    <m/>
    <m/>
    <m/>
    <m/>
    <m/>
    <m/>
    <m/>
    <m/>
    <m/>
    <m/>
    <m/>
    <m/>
    <m/>
    <s v="497911,72"/>
    <s v="6221689,16"/>
    <n v="0.84653200000000006"/>
    <n v="0"/>
    <n v="0"/>
  </r>
  <r>
    <n v="200"/>
    <x v="153"/>
    <s v=""/>
    <x v="342"/>
    <n v="2019"/>
    <n v="25809807"/>
    <x v="716"/>
    <x v="151"/>
    <x v="153"/>
    <n v="7400"/>
    <s v="Herning"/>
    <n v="657"/>
    <n v="163"/>
    <x v="58"/>
    <n v="1"/>
    <s v="FJ"/>
    <s v="Fjernvarmeværk"/>
    <n v="353000"/>
    <n v="350030"/>
    <x v="16"/>
    <x v="0"/>
    <s v="fvv"/>
    <d v="1977-01-01T00:00:00"/>
    <m/>
    <n v="13"/>
    <n v="0"/>
    <n v="11.6"/>
    <x v="4734"/>
    <n v="0.29499999999999998"/>
    <n v="0.29499999999999998"/>
    <n v="0"/>
    <n v="0"/>
    <n v="1"/>
    <n v="0"/>
    <n v="0"/>
    <x v="0"/>
    <x v="0"/>
    <m/>
    <m/>
    <m/>
    <n v="0.36587400000000003"/>
    <m/>
    <m/>
    <m/>
    <m/>
    <m/>
    <m/>
    <m/>
    <m/>
    <m/>
    <m/>
    <m/>
    <m/>
    <m/>
    <m/>
    <s v="497911,72"/>
    <s v="6221689,16"/>
    <n v="0.36587400000000003"/>
    <n v="0"/>
    <n v="0"/>
  </r>
  <r>
    <n v="200"/>
    <x v="153"/>
    <s v=""/>
    <x v="343"/>
    <n v="2019"/>
    <n v="25809807"/>
    <x v="716"/>
    <x v="151"/>
    <x v="153"/>
    <n v="7400"/>
    <s v="Herning"/>
    <n v="657"/>
    <n v="163"/>
    <x v="58"/>
    <n v="1"/>
    <s v="FJ"/>
    <s v="Fjernvarmeværk"/>
    <n v="353000"/>
    <n v="350030"/>
    <x v="76"/>
    <x v="0"/>
    <s v="fvv"/>
    <d v="1977-01-01T00:00:00"/>
    <m/>
    <n v="13"/>
    <n v="0"/>
    <n v="11.6"/>
    <x v="4735"/>
    <n v="0.58399999999999996"/>
    <n v="0.58399999999999996"/>
    <n v="0"/>
    <n v="0"/>
    <n v="1"/>
    <n v="0"/>
    <n v="0"/>
    <x v="0"/>
    <x v="0"/>
    <m/>
    <m/>
    <m/>
    <n v="0.65283399999999991"/>
    <m/>
    <m/>
    <m/>
    <m/>
    <m/>
    <m/>
    <m/>
    <m/>
    <m/>
    <m/>
    <m/>
    <m/>
    <m/>
    <m/>
    <s v="497911,72"/>
    <s v="6221689,16"/>
    <n v="0.65283399999999991"/>
    <n v="0"/>
    <n v="0"/>
  </r>
  <r>
    <n v="200"/>
    <x v="1096"/>
    <s v=""/>
    <x v="2452"/>
    <n v="2019"/>
    <n v="25809807"/>
    <x v="716"/>
    <x v="1094"/>
    <x v="1065"/>
    <n v="7400"/>
    <s v="Herning"/>
    <n v="657"/>
    <n v="163"/>
    <x v="58"/>
    <m/>
    <s v="DC"/>
    <s v="Decentralt værk"/>
    <n v="353000"/>
    <n v="350030"/>
    <x v="1263"/>
    <x v="0"/>
    <s v="fvv"/>
    <d v="2018-01-01T00:00:00"/>
    <m/>
    <n v="6"/>
    <n v="0"/>
    <n v="6"/>
    <x v="4736"/>
    <n v="17.088999999999999"/>
    <n v="17.088999999999999"/>
    <n v="0"/>
    <n v="0"/>
    <n v="1"/>
    <n v="0"/>
    <n v="0"/>
    <x v="0"/>
    <x v="0"/>
    <m/>
    <m/>
    <m/>
    <m/>
    <m/>
    <m/>
    <n v="19.1122272"/>
    <m/>
    <m/>
    <m/>
    <m/>
    <m/>
    <m/>
    <m/>
    <m/>
    <m/>
    <m/>
    <m/>
    <s v="496573,5"/>
    <s v="6219814,84"/>
    <n v="19.1122272"/>
    <n v="0"/>
    <n v="0"/>
  </r>
  <r>
    <n v="200"/>
    <x v="154"/>
    <s v=""/>
    <x v="344"/>
    <n v="2019"/>
    <n v="25809807"/>
    <x v="716"/>
    <x v="152"/>
    <x v="154"/>
    <n v="7400"/>
    <s v="Herning"/>
    <n v="657"/>
    <n v="163"/>
    <x v="58"/>
    <m/>
    <s v="FJ"/>
    <s v="Fjernvarmeværk"/>
    <n v="353000"/>
    <n v="350030"/>
    <x v="222"/>
    <x v="0"/>
    <s v="fvv"/>
    <d v="2006-10-01T00:00:00"/>
    <m/>
    <n v="1.1000000000000001"/>
    <n v="0"/>
    <n v="1.1000000000000001"/>
    <x v="21"/>
    <n v="0"/>
    <n v="0"/>
    <n v="0"/>
    <n v="0"/>
    <n v="1"/>
    <n v="0"/>
    <n v="0"/>
    <x v="0"/>
    <x v="0"/>
    <m/>
    <m/>
    <m/>
    <n v="0"/>
    <m/>
    <m/>
    <m/>
    <m/>
    <m/>
    <m/>
    <m/>
    <m/>
    <n v="0"/>
    <m/>
    <m/>
    <m/>
    <m/>
    <m/>
    <s v="498463"/>
    <s v="6221283"/>
    <n v="0"/>
    <n v="0"/>
    <n v="0"/>
  </r>
  <r>
    <n v="200"/>
    <x v="155"/>
    <s v=""/>
    <x v="345"/>
    <n v="2019"/>
    <n v="25809807"/>
    <x v="716"/>
    <x v="153"/>
    <x v="155"/>
    <n v="7451"/>
    <s v="Sunds"/>
    <n v="657"/>
    <n v="163"/>
    <x v="58"/>
    <m/>
    <s v="FJ"/>
    <s v="Fjernvarmeværk"/>
    <n v="353000"/>
    <n v="350030"/>
    <x v="223"/>
    <x v="0"/>
    <s v="fvv"/>
    <d v="2001-09-01T00:00:00"/>
    <m/>
    <n v="2"/>
    <n v="0"/>
    <n v="2"/>
    <x v="2521"/>
    <n v="0.114"/>
    <n v="0.114"/>
    <n v="0"/>
    <n v="0"/>
    <n v="1"/>
    <n v="0"/>
    <n v="0"/>
    <x v="0"/>
    <x v="0"/>
    <m/>
    <m/>
    <m/>
    <n v="0.12554499999999999"/>
    <m/>
    <m/>
    <m/>
    <m/>
    <m/>
    <m/>
    <m/>
    <m/>
    <m/>
    <m/>
    <m/>
    <m/>
    <m/>
    <m/>
    <s v="505202"/>
    <s v="6232012"/>
    <n v="0.12554499999999999"/>
    <n v="0"/>
    <n v="0"/>
  </r>
  <r>
    <n v="200"/>
    <x v="156"/>
    <s v=""/>
    <x v="346"/>
    <n v="2019"/>
    <n v="25809807"/>
    <x v="716"/>
    <x v="154"/>
    <x v="156"/>
    <n v="7400"/>
    <s v="Herning"/>
    <n v="657"/>
    <n v="163"/>
    <x v="58"/>
    <m/>
    <s v="FJ"/>
    <s v="Fjernvarmeværk"/>
    <n v="353000"/>
    <n v="350030"/>
    <x v="224"/>
    <x v="0"/>
    <s v="fvv"/>
    <d v="2008-01-01T00:00:00"/>
    <m/>
    <n v="8.5"/>
    <n v="0"/>
    <n v="8.5"/>
    <x v="4737"/>
    <n v="19.597999999999999"/>
    <n v="19.597999999999999"/>
    <n v="0"/>
    <n v="0"/>
    <n v="1"/>
    <n v="0"/>
    <n v="0"/>
    <x v="0"/>
    <x v="0"/>
    <m/>
    <m/>
    <m/>
    <m/>
    <m/>
    <m/>
    <n v="19.723255200000001"/>
    <m/>
    <m/>
    <m/>
    <m/>
    <m/>
    <m/>
    <m/>
    <m/>
    <m/>
    <m/>
    <m/>
    <s v="505892"/>
    <s v="6220959"/>
    <n v="19.723255200000001"/>
    <n v="0"/>
    <n v="0"/>
  </r>
  <r>
    <n v="200"/>
    <x v="156"/>
    <s v=""/>
    <x v="2869"/>
    <n v="2019"/>
    <n v="25809807"/>
    <x v="716"/>
    <x v="154"/>
    <x v="156"/>
    <n v="7400"/>
    <s v="Herning"/>
    <n v="657"/>
    <n v="163"/>
    <x v="58"/>
    <m/>
    <s v="FJ"/>
    <s v="Fjernvarmeværk"/>
    <n v="353000"/>
    <n v="350030"/>
    <x v="1450"/>
    <x v="0"/>
    <s v="fvv"/>
    <d v="2008-01-01T00:00:00"/>
    <m/>
    <n v="10"/>
    <n v="0"/>
    <n v="10"/>
    <x v="4738"/>
    <n v="34.893000000000001"/>
    <n v="34.893000000000001"/>
    <n v="0"/>
    <n v="0"/>
    <n v="1"/>
    <n v="0"/>
    <n v="0"/>
    <x v="0"/>
    <x v="0"/>
    <m/>
    <m/>
    <m/>
    <m/>
    <m/>
    <m/>
    <n v="35.0635428"/>
    <m/>
    <m/>
    <m/>
    <m/>
    <m/>
    <m/>
    <m/>
    <m/>
    <m/>
    <m/>
    <m/>
    <s v="505892"/>
    <s v="6220959"/>
    <n v="35.0635428"/>
    <n v="0"/>
    <n v="0"/>
  </r>
  <r>
    <n v="202"/>
    <x v="157"/>
    <s v=""/>
    <x v="347"/>
    <n v="2019"/>
    <n v="34681228"/>
    <x v="695"/>
    <x v="155"/>
    <x v="157"/>
    <n v="9320"/>
    <s v="Hjallerup"/>
    <n v="810"/>
    <n v="284"/>
    <x v="65"/>
    <n v="1"/>
    <s v="DC"/>
    <s v="Decentralt værk"/>
    <n v="353000"/>
    <n v="350030"/>
    <x v="115"/>
    <x v="1"/>
    <s v="kvt"/>
    <d v="2012-09-01T00:00:00"/>
    <m/>
    <n v="7.57"/>
    <n v="2.8"/>
    <n v="3.7"/>
    <x v="4739"/>
    <n v="41.302799999999998"/>
    <n v="40.993200000000002"/>
    <n v="32.328000000000003"/>
    <n v="31.442399999999999"/>
    <n v="0.26779873038239499"/>
    <n v="0.73220126961760501"/>
    <n v="0"/>
    <x v="0"/>
    <x v="0"/>
    <m/>
    <m/>
    <m/>
    <m/>
    <m/>
    <m/>
    <n v="77.115376799999993"/>
    <m/>
    <m/>
    <m/>
    <m/>
    <m/>
    <m/>
    <m/>
    <m/>
    <m/>
    <m/>
    <m/>
    <s v="569415,06"/>
    <s v="6336602,02"/>
    <n v="77.115376799999993"/>
    <n v="0"/>
    <n v="0"/>
  </r>
  <r>
    <n v="202"/>
    <x v="157"/>
    <s v=""/>
    <x v="348"/>
    <n v="2019"/>
    <n v="34681228"/>
    <x v="695"/>
    <x v="155"/>
    <x v="157"/>
    <n v="9320"/>
    <s v="Hjallerup"/>
    <n v="810"/>
    <n v="284"/>
    <x v="65"/>
    <n v="1"/>
    <s v="DC"/>
    <s v="Decentralt værk"/>
    <n v="353000"/>
    <n v="350030"/>
    <x v="2"/>
    <x v="0"/>
    <s v="fvv"/>
    <d v="1986-10-01T00:00:00"/>
    <m/>
    <n v="10.8"/>
    <n v="0"/>
    <n v="9"/>
    <x v="4740"/>
    <n v="2.1852"/>
    <n v="2.1707999999999998"/>
    <n v="0"/>
    <n v="0"/>
    <n v="1"/>
    <n v="0"/>
    <n v="0"/>
    <x v="0"/>
    <x v="0"/>
    <m/>
    <m/>
    <m/>
    <m/>
    <m/>
    <m/>
    <n v="2.1351923999999998"/>
    <m/>
    <m/>
    <m/>
    <m/>
    <m/>
    <m/>
    <m/>
    <m/>
    <m/>
    <m/>
    <m/>
    <s v="569415,06"/>
    <s v="6336602,02"/>
    <n v="2.1351923999999998"/>
    <n v="0"/>
    <n v="0"/>
  </r>
  <r>
    <n v="202"/>
    <x v="157"/>
    <s v=""/>
    <x v="349"/>
    <n v="2019"/>
    <n v="34681228"/>
    <x v="695"/>
    <x v="155"/>
    <x v="157"/>
    <n v="9320"/>
    <s v="Hjallerup"/>
    <n v="810"/>
    <n v="284"/>
    <x v="65"/>
    <n v="1"/>
    <s v="DC"/>
    <s v="Decentralt værk"/>
    <n v="353000"/>
    <n v="350030"/>
    <x v="39"/>
    <x v="5"/>
    <s v="kvt"/>
    <d v="1986-01-01T00:00:00"/>
    <m/>
    <n v="0.13"/>
    <n v="0"/>
    <n v="0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69415,06"/>
    <s v="6336602,02"/>
    <n v="0"/>
    <n v="0"/>
    <n v="0"/>
  </r>
  <r>
    <n v="202"/>
    <x v="157"/>
    <s v=""/>
    <x v="350"/>
    <n v="2019"/>
    <n v="34681228"/>
    <x v="695"/>
    <x v="155"/>
    <x v="157"/>
    <n v="9320"/>
    <s v="Hjallerup"/>
    <n v="810"/>
    <n v="284"/>
    <x v="65"/>
    <n v="1"/>
    <s v="DC"/>
    <s v="Decentralt værk"/>
    <n v="353000"/>
    <n v="350030"/>
    <x v="21"/>
    <x v="1"/>
    <s v="kvt"/>
    <d v="2012-09-01T00:00:00"/>
    <m/>
    <n v="7.57"/>
    <n v="2.8"/>
    <n v="3.7"/>
    <x v="4741"/>
    <n v="19.519200000000001"/>
    <n v="19.371600000000001"/>
    <n v="15.663600000000001"/>
    <n v="15.235200000000001"/>
    <n v="0.26779863202413295"/>
    <n v="0.73220136797586699"/>
    <n v="0"/>
    <x v="0"/>
    <x v="0"/>
    <m/>
    <m/>
    <m/>
    <m/>
    <m/>
    <m/>
    <n v="36.443800799999998"/>
    <m/>
    <m/>
    <m/>
    <m/>
    <m/>
    <m/>
    <m/>
    <m/>
    <m/>
    <m/>
    <m/>
    <s v="569415,06"/>
    <s v="6336602,02"/>
    <n v="36.443800799999998"/>
    <n v="0"/>
    <n v="0"/>
  </r>
  <r>
    <n v="202"/>
    <x v="157"/>
    <s v=""/>
    <x v="351"/>
    <n v="2019"/>
    <n v="34681228"/>
    <x v="695"/>
    <x v="155"/>
    <x v="157"/>
    <n v="9320"/>
    <s v="Hjallerup"/>
    <n v="810"/>
    <n v="284"/>
    <x v="65"/>
    <n v="1"/>
    <s v="DC"/>
    <s v="Decentralt værk"/>
    <n v="353000"/>
    <n v="350030"/>
    <x v="225"/>
    <x v="2"/>
    <s v="fvv"/>
    <d v="2012-05-25T00:00:00"/>
    <m/>
    <n v="6"/>
    <n v="0"/>
    <n v="6"/>
    <x v="4742"/>
    <n v="14.2128"/>
    <n v="14.104799999999999"/>
    <n v="0"/>
    <n v="0"/>
    <n v="1"/>
    <n v="0"/>
    <n v="0"/>
    <x v="0"/>
    <x v="0"/>
    <m/>
    <m/>
    <m/>
    <m/>
    <m/>
    <m/>
    <m/>
    <m/>
    <m/>
    <m/>
    <m/>
    <m/>
    <m/>
    <m/>
    <m/>
    <m/>
    <m/>
    <n v="14.2128"/>
    <s v="569415,06"/>
    <s v="6336602,02"/>
    <n v="0"/>
    <n v="0"/>
    <n v="14.2128"/>
  </r>
  <r>
    <n v="202"/>
    <x v="158"/>
    <s v=""/>
    <x v="352"/>
    <n v="2019"/>
    <n v="34681228"/>
    <x v="695"/>
    <x v="156"/>
    <x v="158"/>
    <n v="9320"/>
    <s v="Hjallerup"/>
    <n v="810"/>
    <n v="284"/>
    <x v="65"/>
    <m/>
    <s v="DC"/>
    <s v="Decentralt værk"/>
    <n v="353000"/>
    <n v="350030"/>
    <x v="226"/>
    <x v="1"/>
    <s v="kvt"/>
    <d v="2007-11-01T00:00:00"/>
    <m/>
    <n v="4.1500000000000004"/>
    <n v="1.82"/>
    <n v="2.06"/>
    <x v="4743"/>
    <n v="1.6596"/>
    <n v="1.6415999999999999"/>
    <n v="1.3248"/>
    <n v="1.3248"/>
    <n v="0.25693759370419295"/>
    <n v="0.74306240629580711"/>
    <n v="0"/>
    <x v="0"/>
    <x v="0"/>
    <m/>
    <m/>
    <m/>
    <m/>
    <m/>
    <m/>
    <n v="3.2295780000000001"/>
    <m/>
    <m/>
    <m/>
    <m/>
    <m/>
    <m/>
    <m/>
    <m/>
    <m/>
    <m/>
    <m/>
    <s v="569611,13"/>
    <s v="6341175,4"/>
    <n v="3.2295780000000001"/>
    <n v="0"/>
    <n v="0"/>
  </r>
  <r>
    <n v="202"/>
    <x v="158"/>
    <s v=""/>
    <x v="353"/>
    <n v="2019"/>
    <n v="34681228"/>
    <x v="695"/>
    <x v="156"/>
    <x v="158"/>
    <n v="9320"/>
    <s v="Hjallerup"/>
    <n v="810"/>
    <n v="284"/>
    <x v="65"/>
    <m/>
    <s v="DC"/>
    <s v="Decentralt værk"/>
    <n v="353000"/>
    <n v="350030"/>
    <x v="227"/>
    <x v="0"/>
    <s v="fvv"/>
    <d v="1980-01-01T00:00:00"/>
    <m/>
    <n v="2.1"/>
    <n v="0"/>
    <n v="1.85"/>
    <x v="4744"/>
    <n v="1.3140000000000001"/>
    <n v="1.296"/>
    <n v="0"/>
    <n v="0"/>
    <n v="1"/>
    <n v="0"/>
    <n v="0"/>
    <x v="0"/>
    <x v="0"/>
    <m/>
    <m/>
    <m/>
    <m/>
    <m/>
    <m/>
    <n v="1.3384403999999999"/>
    <m/>
    <m/>
    <m/>
    <m/>
    <m/>
    <m/>
    <m/>
    <m/>
    <m/>
    <m/>
    <m/>
    <s v="569611,13"/>
    <s v="6341175,4"/>
    <n v="1.3384403999999999"/>
    <n v="0"/>
    <n v="0"/>
  </r>
  <r>
    <n v="202"/>
    <x v="158"/>
    <s v=""/>
    <x v="2870"/>
    <n v="2019"/>
    <n v="34681228"/>
    <x v="695"/>
    <x v="156"/>
    <x v="158"/>
    <n v="9320"/>
    <s v="Hjallerup"/>
    <n v="810"/>
    <n v="284"/>
    <x v="65"/>
    <m/>
    <s v="DC"/>
    <s v="Decentralt værk"/>
    <n v="353000"/>
    <n v="350030"/>
    <x v="1451"/>
    <x v="10"/>
    <s v="fvv"/>
    <d v="2018-11-01T00:00:00"/>
    <m/>
    <n v="0.97499999999999998"/>
    <n v="0"/>
    <n v="1.6"/>
    <x v="4745"/>
    <n v="18.334800000000001"/>
    <n v="18.122399999999999"/>
    <n v="0"/>
    <n v="0"/>
    <n v="1"/>
    <n v="0"/>
    <n v="0"/>
    <x v="0"/>
    <x v="0"/>
    <m/>
    <m/>
    <m/>
    <m/>
    <m/>
    <m/>
    <n v="12.285306"/>
    <m/>
    <m/>
    <m/>
    <m/>
    <m/>
    <m/>
    <m/>
    <m/>
    <m/>
    <m/>
    <m/>
    <s v="569611,13"/>
    <s v="6341175,4"/>
    <n v="12.285306"/>
    <n v="0"/>
    <n v="0"/>
  </r>
  <r>
    <n v="202"/>
    <x v="159"/>
    <s v=""/>
    <x v="354"/>
    <n v="2019"/>
    <n v="34681228"/>
    <x v="695"/>
    <x v="157"/>
    <x v="159"/>
    <n v="9320"/>
    <s v="Hjallerup"/>
    <n v="810"/>
    <n v="284"/>
    <x v="65"/>
    <m/>
    <s v="FJ"/>
    <s v="Fjernvarmeværk"/>
    <n v="353000"/>
    <n v="350030"/>
    <x v="184"/>
    <x v="0"/>
    <s v="fvv"/>
    <d v="2016-09-01T00:00:00"/>
    <m/>
    <n v="2"/>
    <n v="0"/>
    <n v="1.8"/>
    <x v="4746"/>
    <n v="36.698399999999999"/>
    <n v="36.698399999999999"/>
    <n v="0"/>
    <n v="0"/>
    <n v="1"/>
    <n v="0"/>
    <n v="0"/>
    <x v="0"/>
    <x v="0"/>
    <m/>
    <m/>
    <m/>
    <m/>
    <m/>
    <m/>
    <m/>
    <m/>
    <m/>
    <n v="41.020499999999998"/>
    <m/>
    <m/>
    <m/>
    <m/>
    <m/>
    <m/>
    <m/>
    <m/>
    <s v="569642"/>
    <s v="6337732,99"/>
    <n v="0"/>
    <n v="41.020499999999998"/>
    <n v="0"/>
  </r>
  <r>
    <n v="202"/>
    <x v="159"/>
    <s v=""/>
    <x v="355"/>
    <n v="2019"/>
    <n v="34681228"/>
    <x v="695"/>
    <x v="157"/>
    <x v="159"/>
    <n v="9320"/>
    <s v="Hjallerup"/>
    <n v="810"/>
    <n v="284"/>
    <x v="65"/>
    <m/>
    <s v="FJ"/>
    <s v="Fjernvarmeværk"/>
    <n v="353000"/>
    <n v="350030"/>
    <x v="228"/>
    <x v="3"/>
    <s v="fvv"/>
    <d v="2016-09-01T00:00:00"/>
    <m/>
    <n v="16"/>
    <n v="0"/>
    <n v="16"/>
    <x v="4747"/>
    <n v="44.6616"/>
    <n v="44.6616"/>
    <n v="0"/>
    <n v="0"/>
    <n v="1"/>
    <n v="0"/>
    <n v="0"/>
    <x v="0"/>
    <x v="0"/>
    <m/>
    <m/>
    <m/>
    <m/>
    <m/>
    <m/>
    <m/>
    <m/>
    <m/>
    <m/>
    <m/>
    <m/>
    <m/>
    <m/>
    <m/>
    <n v="44.6616"/>
    <m/>
    <m/>
    <s v="569642"/>
    <s v="6337732,99"/>
    <n v="0"/>
    <n v="44.6616"/>
    <n v="0"/>
  </r>
  <r>
    <n v="203"/>
    <x v="160"/>
    <s v=""/>
    <x v="356"/>
    <n v="2019"/>
    <n v="12389132"/>
    <x v="66"/>
    <x v="158"/>
    <x v="160"/>
    <n v="6230"/>
    <s v="Rødekro"/>
    <n v="580"/>
    <n v="117"/>
    <x v="66"/>
    <m/>
    <s v="DC"/>
    <s v="Decentralt værk"/>
    <n v="353000"/>
    <n v="350030"/>
    <x v="229"/>
    <x v="8"/>
    <s v="kvt"/>
    <d v="1997-09-01T00:00:00"/>
    <m/>
    <n v="4"/>
    <n v="0.6"/>
    <n v="3.4"/>
    <x v="4748"/>
    <n v="63.327599999999997"/>
    <n v="63.327599999999997"/>
    <n v="4.6151999999999997"/>
    <n v="4.6151999999999997"/>
    <n v="0.42740402786026671"/>
    <n v="0.57259597213973334"/>
    <n v="0"/>
    <x v="0"/>
    <x v="0"/>
    <m/>
    <m/>
    <m/>
    <m/>
    <m/>
    <m/>
    <m/>
    <m/>
    <m/>
    <m/>
    <n v="74.084000000000003"/>
    <m/>
    <m/>
    <m/>
    <m/>
    <m/>
    <m/>
    <m/>
    <s v="520151"/>
    <s v="6098103"/>
    <n v="0"/>
    <n v="74.084000000000003"/>
    <n v="0"/>
  </r>
  <r>
    <n v="203"/>
    <x v="160"/>
    <s v=""/>
    <x v="357"/>
    <n v="2019"/>
    <n v="12389132"/>
    <x v="66"/>
    <x v="158"/>
    <x v="160"/>
    <n v="6230"/>
    <s v="Rødekro"/>
    <n v="580"/>
    <n v="117"/>
    <x v="66"/>
    <m/>
    <s v="DC"/>
    <s v="Decentralt værk"/>
    <n v="353000"/>
    <n v="350030"/>
    <x v="3"/>
    <x v="0"/>
    <s v="fvv"/>
    <d v="2009-01-05T00:00:00"/>
    <m/>
    <n v="0.95"/>
    <n v="0"/>
    <n v="0.8"/>
    <x v="4749"/>
    <n v="4.2911999999999999"/>
    <n v="4.2911999999999999"/>
    <n v="0"/>
    <n v="0"/>
    <n v="1"/>
    <n v="0"/>
    <n v="0"/>
    <x v="0"/>
    <x v="0"/>
    <m/>
    <m/>
    <m/>
    <m/>
    <m/>
    <m/>
    <m/>
    <m/>
    <m/>
    <m/>
    <n v="5.2140000000000004"/>
    <m/>
    <m/>
    <m/>
    <m/>
    <m/>
    <m/>
    <m/>
    <s v="520151"/>
    <s v="6098103"/>
    <n v="0"/>
    <n v="5.2140000000000004"/>
    <n v="0"/>
  </r>
  <r>
    <n v="203"/>
    <x v="160"/>
    <s v=""/>
    <x v="358"/>
    <n v="2019"/>
    <n v="12389132"/>
    <x v="66"/>
    <x v="158"/>
    <x v="160"/>
    <n v="6230"/>
    <s v="Rødekro"/>
    <n v="580"/>
    <n v="117"/>
    <x v="66"/>
    <m/>
    <s v="DC"/>
    <s v="Decentralt værk"/>
    <n v="353000"/>
    <n v="350030"/>
    <x v="69"/>
    <x v="0"/>
    <s v="fvv"/>
    <d v="2013-03-28T00:00:00"/>
    <m/>
    <n v="6.15"/>
    <n v="0"/>
    <n v="5.9"/>
    <x v="4750"/>
    <n v="1.332E-2"/>
    <n v="1.332E-2"/>
    <n v="0"/>
    <n v="0"/>
    <n v="1"/>
    <n v="0"/>
    <n v="0"/>
    <x v="0"/>
    <x v="0"/>
    <m/>
    <m/>
    <m/>
    <n v="2.3899999999999998E-2"/>
    <m/>
    <m/>
    <m/>
    <m/>
    <m/>
    <m/>
    <m/>
    <m/>
    <m/>
    <m/>
    <m/>
    <m/>
    <m/>
    <m/>
    <s v="520151"/>
    <s v="6098103"/>
    <n v="2.3899999999999998E-2"/>
    <n v="0"/>
    <n v="0"/>
  </r>
  <r>
    <n v="204"/>
    <x v="161"/>
    <s v=""/>
    <x v="359"/>
    <n v="2019"/>
    <n v="64544616"/>
    <x v="67"/>
    <x v="159"/>
    <x v="161"/>
    <n v="9800"/>
    <s v="Hjørring"/>
    <n v="860"/>
    <n v="298"/>
    <x v="67"/>
    <m/>
    <s v="FJ"/>
    <s v="Fjernvarmeværk"/>
    <n v="353000"/>
    <n v="350030"/>
    <x v="230"/>
    <x v="0"/>
    <s v="fvv"/>
    <d v="1960-01-01T00:00:00"/>
    <m/>
    <n v="18.440000000000001"/>
    <n v="0"/>
    <n v="16.3"/>
    <x v="4751"/>
    <n v="2.3868E-2"/>
    <n v="2.3255999999999999E-2"/>
    <n v="0"/>
    <n v="0"/>
    <n v="1"/>
    <n v="0"/>
    <n v="0"/>
    <x v="0"/>
    <x v="0"/>
    <m/>
    <m/>
    <m/>
    <m/>
    <m/>
    <m/>
    <n v="2.2730399999999998E-2"/>
    <m/>
    <m/>
    <m/>
    <m/>
    <m/>
    <m/>
    <m/>
    <m/>
    <m/>
    <m/>
    <m/>
    <s v="558710,86"/>
    <s v="6369134,67"/>
    <n v="2.2730399999999998E-2"/>
    <n v="0"/>
    <n v="0"/>
  </r>
  <r>
    <n v="204"/>
    <x v="162"/>
    <s v=""/>
    <x v="360"/>
    <n v="2019"/>
    <n v="64544616"/>
    <x v="67"/>
    <x v="160"/>
    <x v="162"/>
    <n v="9800"/>
    <s v="Hjørring"/>
    <n v="860"/>
    <n v="298"/>
    <x v="67"/>
    <n v="1"/>
    <s v="DC"/>
    <s v="Decentralt værk"/>
    <n v="353000"/>
    <n v="350030"/>
    <x v="231"/>
    <x v="0"/>
    <s v="fvv"/>
    <d v="2004-02-01T00:00:00"/>
    <m/>
    <n v="20"/>
    <n v="0"/>
    <n v="18"/>
    <x v="4752"/>
    <n v="31.017600000000002"/>
    <n v="30.24"/>
    <n v="0"/>
    <n v="0"/>
    <n v="1"/>
    <n v="0"/>
    <n v="0"/>
    <x v="0"/>
    <x v="0"/>
    <m/>
    <m/>
    <m/>
    <m/>
    <m/>
    <m/>
    <m/>
    <m/>
    <m/>
    <m/>
    <m/>
    <m/>
    <n v="33.100497499999996"/>
    <m/>
    <m/>
    <m/>
    <m/>
    <m/>
    <s v="561912,03"/>
    <s v="6368388,9"/>
    <n v="0"/>
    <n v="33.100497499999996"/>
    <n v="0"/>
  </r>
  <r>
    <n v="204"/>
    <x v="162"/>
    <s v=""/>
    <x v="361"/>
    <n v="2019"/>
    <n v="64544616"/>
    <x v="67"/>
    <x v="160"/>
    <x v="162"/>
    <n v="9800"/>
    <s v="Hjørring"/>
    <n v="860"/>
    <n v="298"/>
    <x v="67"/>
    <n v="1"/>
    <s v="DC"/>
    <s v="Decentralt værk"/>
    <n v="353000"/>
    <n v="350030"/>
    <x v="232"/>
    <x v="9"/>
    <s v="kvt"/>
    <d v="1996-01-01T00:00:00"/>
    <m/>
    <n v="132"/>
    <n v="56.15"/>
    <n v="48.2"/>
    <x v="1370"/>
    <n v="0"/>
    <n v="0"/>
    <n v="0"/>
    <n v="0"/>
    <n v="1"/>
    <n v="0"/>
    <n v="0"/>
    <x v="0"/>
    <x v="0"/>
    <m/>
    <m/>
    <m/>
    <m/>
    <m/>
    <m/>
    <n v="9.1080000000000002E-4"/>
    <m/>
    <m/>
    <m/>
    <m/>
    <m/>
    <m/>
    <m/>
    <m/>
    <m/>
    <m/>
    <m/>
    <s v="561912,03"/>
    <s v="6368388,9"/>
    <n v="9.1080000000000002E-4"/>
    <n v="0"/>
    <n v="0"/>
  </r>
  <r>
    <n v="204"/>
    <x v="162"/>
    <s v=""/>
    <x v="362"/>
    <n v="2019"/>
    <n v="64544616"/>
    <x v="67"/>
    <x v="160"/>
    <x v="162"/>
    <n v="9800"/>
    <s v="Hjørring"/>
    <n v="860"/>
    <n v="298"/>
    <x v="67"/>
    <n v="1"/>
    <s v="DC"/>
    <s v="Decentralt værk"/>
    <n v="353000"/>
    <n v="350030"/>
    <x v="233"/>
    <x v="5"/>
    <s v="kvt"/>
    <d v="1996-01-01T00:00:00"/>
    <m/>
    <n v="0.14000000000000001"/>
    <n v="0"/>
    <n v="0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61912,03"/>
    <s v="6368388,9"/>
    <n v="0"/>
    <n v="0"/>
    <n v="0"/>
  </r>
  <r>
    <n v="204"/>
    <x v="162"/>
    <s v=""/>
    <x v="363"/>
    <n v="2019"/>
    <n v="64544616"/>
    <x v="67"/>
    <x v="160"/>
    <x v="162"/>
    <n v="9800"/>
    <s v="Hjørring"/>
    <n v="860"/>
    <n v="298"/>
    <x v="67"/>
    <n v="1"/>
    <s v="DC"/>
    <s v="Decentralt værk"/>
    <n v="353000"/>
    <n v="350030"/>
    <x v="234"/>
    <x v="0"/>
    <s v="fvv"/>
    <d v="2014-02-10T00:00:00"/>
    <m/>
    <n v="25"/>
    <n v="0"/>
    <n v="25"/>
    <x v="4753"/>
    <n v="327.2004"/>
    <n v="319.02120000000002"/>
    <n v="0"/>
    <n v="0"/>
    <n v="1"/>
    <n v="0"/>
    <n v="0"/>
    <x v="0"/>
    <x v="0"/>
    <m/>
    <m/>
    <m/>
    <m/>
    <m/>
    <m/>
    <m/>
    <m/>
    <m/>
    <n v="0"/>
    <n v="315.23008855360001"/>
    <n v="0"/>
    <n v="0"/>
    <m/>
    <m/>
    <m/>
    <m/>
    <m/>
    <s v="561912,03"/>
    <s v="6368388,9"/>
    <n v="0"/>
    <n v="315.23008855360001"/>
    <n v="0"/>
  </r>
  <r>
    <n v="204"/>
    <x v="162"/>
    <s v=""/>
    <x v="364"/>
    <n v="2019"/>
    <n v="64544616"/>
    <x v="67"/>
    <x v="160"/>
    <x v="162"/>
    <n v="9800"/>
    <s v="Hjørring"/>
    <n v="860"/>
    <n v="298"/>
    <x v="67"/>
    <n v="1"/>
    <s v="DC"/>
    <s v="Decentralt værk"/>
    <n v="353000"/>
    <n v="350030"/>
    <x v="235"/>
    <x v="5"/>
    <s v="kvt"/>
    <d v="2014-02-17T00:00:00"/>
    <m/>
    <n v="0.15"/>
    <n v="0"/>
    <n v="0"/>
    <x v="4754"/>
    <n v="0"/>
    <n v="0"/>
    <n v="2.1599999999999999E-4"/>
    <n v="1.2239999999999999E-4"/>
    <n v="0"/>
    <n v="1"/>
    <n v="0"/>
    <x v="0"/>
    <x v="0"/>
    <m/>
    <m/>
    <m/>
    <n v="3.9456999999999999E-3"/>
    <m/>
    <m/>
    <m/>
    <m/>
    <m/>
    <m/>
    <m/>
    <m/>
    <m/>
    <m/>
    <m/>
    <m/>
    <m/>
    <m/>
    <s v="561912,03"/>
    <s v="6368388,9"/>
    <n v="3.9456999999999999E-3"/>
    <n v="0"/>
    <n v="0"/>
  </r>
  <r>
    <n v="204"/>
    <x v="163"/>
    <s v=""/>
    <x v="365"/>
    <n v="2019"/>
    <n v="64544616"/>
    <x v="67"/>
    <x v="161"/>
    <x v="163"/>
    <n v="9800"/>
    <s v="Hjørring"/>
    <n v="860"/>
    <n v="298"/>
    <x v="67"/>
    <m/>
    <s v="FJ"/>
    <s v="Fjernvarmeværk"/>
    <n v="353000"/>
    <n v="350030"/>
    <x v="236"/>
    <x v="0"/>
    <s v="fvv"/>
    <d v="1963-01-01T00:00:00"/>
    <m/>
    <n v="8.8000000000000007"/>
    <n v="0"/>
    <n v="7"/>
    <x v="4755"/>
    <n v="1.332E-2"/>
    <n v="1.2959999999999999E-2"/>
    <n v="0"/>
    <n v="0"/>
    <n v="1"/>
    <n v="0"/>
    <n v="0"/>
    <x v="0"/>
    <x v="0"/>
    <m/>
    <m/>
    <m/>
    <m/>
    <m/>
    <m/>
    <n v="1.6434000000000001E-2"/>
    <m/>
    <m/>
    <m/>
    <m/>
    <m/>
    <m/>
    <m/>
    <m/>
    <m/>
    <m/>
    <m/>
    <s v="559333,29"/>
    <s v="6371214,72"/>
    <n v="1.6434000000000001E-2"/>
    <n v="0"/>
    <n v="0"/>
  </r>
  <r>
    <n v="204"/>
    <x v="164"/>
    <s v=""/>
    <x v="366"/>
    <n v="2019"/>
    <n v="64544616"/>
    <x v="67"/>
    <x v="162"/>
    <x v="164"/>
    <n v="9800"/>
    <s v="Hjørring"/>
    <n v="860"/>
    <n v="298"/>
    <x v="67"/>
    <m/>
    <s v="FJ"/>
    <s v="Fjernvarmeværk"/>
    <n v="353000"/>
    <n v="350030"/>
    <x v="237"/>
    <x v="0"/>
    <s v="fvv"/>
    <d v="1972-01-01T00:00:00"/>
    <m/>
    <n v="5.86"/>
    <n v="0"/>
    <n v="5.3"/>
    <x v="4756"/>
    <n v="4.8348000000000004"/>
    <n v="4.7123999999999997"/>
    <n v="0"/>
    <n v="0"/>
    <n v="1"/>
    <n v="0"/>
    <n v="0"/>
    <x v="0"/>
    <x v="0"/>
    <m/>
    <m/>
    <m/>
    <m/>
    <m/>
    <m/>
    <n v="4.7371499999999997"/>
    <m/>
    <m/>
    <m/>
    <m/>
    <m/>
    <m/>
    <m/>
    <m/>
    <m/>
    <m/>
    <m/>
    <s v="560793"/>
    <s v="6366661"/>
    <n v="4.7371499999999997"/>
    <n v="0"/>
    <n v="0"/>
  </r>
  <r>
    <n v="204"/>
    <x v="165"/>
    <s v=""/>
    <x v="367"/>
    <n v="2019"/>
    <n v="64544616"/>
    <x v="67"/>
    <x v="163"/>
    <x v="165"/>
    <n v="9800"/>
    <s v="Hjørring"/>
    <n v="860"/>
    <n v="298"/>
    <x v="67"/>
    <m/>
    <s v="FJ"/>
    <s v="Fjernvarmeværk"/>
    <n v="353000"/>
    <n v="350030"/>
    <x v="238"/>
    <x v="0"/>
    <s v="fvv"/>
    <d v="1974-01-01T00:00:00"/>
    <m/>
    <n v="8.8000000000000007"/>
    <n v="0"/>
    <n v="7"/>
    <x v="4757"/>
    <n v="1.3356E-2"/>
    <n v="1.3032E-2"/>
    <n v="0"/>
    <n v="0"/>
    <n v="1"/>
    <n v="0"/>
    <n v="0"/>
    <x v="0"/>
    <x v="0"/>
    <m/>
    <m/>
    <m/>
    <m/>
    <m/>
    <m/>
    <n v="1.27116E-2"/>
    <m/>
    <m/>
    <m/>
    <m/>
    <m/>
    <m/>
    <m/>
    <m/>
    <m/>
    <m/>
    <m/>
    <s v="558414,62"/>
    <s v="6368364,28"/>
    <n v="1.27116E-2"/>
    <n v="0"/>
    <n v="0"/>
  </r>
  <r>
    <n v="204"/>
    <x v="166"/>
    <s v=""/>
    <x v="368"/>
    <n v="2019"/>
    <n v="64544616"/>
    <x v="67"/>
    <x v="164"/>
    <x v="166"/>
    <n v="9800"/>
    <s v="Hjørring"/>
    <n v="860"/>
    <n v="298"/>
    <x v="67"/>
    <n v="1"/>
    <s v="FJ"/>
    <s v="Fjernvarmeværk"/>
    <n v="353000"/>
    <n v="350030"/>
    <x v="239"/>
    <x v="0"/>
    <s v="fvv"/>
    <d v="1964-01-01T00:00:00"/>
    <m/>
    <n v="8.01"/>
    <n v="0"/>
    <n v="7.21"/>
    <x v="4758"/>
    <n v="10.33812"/>
    <n v="10.079675999999999"/>
    <n v="0"/>
    <n v="0"/>
    <n v="1"/>
    <n v="0"/>
    <n v="0"/>
    <x v="0"/>
    <x v="0"/>
    <m/>
    <m/>
    <m/>
    <m/>
    <m/>
    <m/>
    <n v="9.9175823999999988"/>
    <m/>
    <m/>
    <m/>
    <m/>
    <m/>
    <m/>
    <m/>
    <m/>
    <m/>
    <m/>
    <m/>
    <s v="559478,26"/>
    <s v="6368568,7"/>
    <n v="9.9175823999999988"/>
    <n v="0"/>
    <n v="0"/>
  </r>
  <r>
    <n v="204"/>
    <x v="166"/>
    <s v=""/>
    <x v="369"/>
    <n v="2019"/>
    <n v="64544616"/>
    <x v="67"/>
    <x v="164"/>
    <x v="166"/>
    <n v="9800"/>
    <s v="Hjørring"/>
    <n v="860"/>
    <n v="298"/>
    <x v="67"/>
    <n v="1"/>
    <s v="FJ"/>
    <s v="Fjernvarmeværk"/>
    <n v="353000"/>
    <n v="350030"/>
    <x v="239"/>
    <x v="0"/>
    <s v="fvv"/>
    <d v="2012-01-01T00:00:00"/>
    <m/>
    <n v="7.78"/>
    <n v="0"/>
    <n v="7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59478,26"/>
    <s v="6368568,7"/>
    <n v="0"/>
    <n v="0"/>
    <n v="0"/>
  </r>
  <r>
    <n v="204"/>
    <x v="166"/>
    <s v=""/>
    <x v="370"/>
    <n v="2019"/>
    <n v="64544616"/>
    <x v="67"/>
    <x v="164"/>
    <x v="166"/>
    <n v="9800"/>
    <s v="Hjørring"/>
    <n v="860"/>
    <n v="298"/>
    <x v="67"/>
    <n v="1"/>
    <s v="FJ"/>
    <s v="Fjernvarmeværk"/>
    <n v="353000"/>
    <n v="350030"/>
    <x v="239"/>
    <x v="0"/>
    <s v="fvv"/>
    <d v="2012-01-01T00:00:00"/>
    <m/>
    <n v="10.64"/>
    <n v="0"/>
    <n v="9.58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59478,26"/>
    <s v="6368568,7"/>
    <n v="0"/>
    <n v="0"/>
    <n v="0"/>
  </r>
  <r>
    <n v="205"/>
    <x v="167"/>
    <s v=""/>
    <x v="371"/>
    <n v="2019"/>
    <n v="41429615"/>
    <x v="68"/>
    <x v="165"/>
    <x v="167"/>
    <n v="9500"/>
    <s v="Hobro"/>
    <n v="846"/>
    <n v="300"/>
    <x v="68"/>
    <m/>
    <s v="FJ"/>
    <s v="Fjernvarmeværk"/>
    <n v="353000"/>
    <n v="350030"/>
    <x v="240"/>
    <x v="0"/>
    <s v="fvv"/>
    <d v="1965-01-01T00:00:00"/>
    <m/>
    <n v="19.260000000000002"/>
    <n v="0"/>
    <n v="19"/>
    <x v="4759"/>
    <n v="1.1952"/>
    <n v="1.1952"/>
    <n v="0"/>
    <n v="0"/>
    <n v="1"/>
    <n v="0"/>
    <n v="0"/>
    <x v="0"/>
    <x v="0"/>
    <m/>
    <n v="1.4068965"/>
    <m/>
    <m/>
    <m/>
    <m/>
    <m/>
    <m/>
    <m/>
    <m/>
    <m/>
    <m/>
    <m/>
    <m/>
    <m/>
    <m/>
    <m/>
    <m/>
    <s v="548592,3"/>
    <s v="6278069,94"/>
    <n v="1.4068965"/>
    <n v="0"/>
    <n v="0"/>
  </r>
  <r>
    <n v="205"/>
    <x v="168"/>
    <s v=""/>
    <x v="372"/>
    <n v="2019"/>
    <n v="41429615"/>
    <x v="68"/>
    <x v="166"/>
    <x v="168"/>
    <n v="9500"/>
    <s v="Hobro"/>
    <n v="846"/>
    <n v="300"/>
    <x v="68"/>
    <m/>
    <s v="FJ"/>
    <s v="Fjernvarmeværk"/>
    <n v="353000"/>
    <n v="350030"/>
    <x v="241"/>
    <x v="0"/>
    <s v="fvv"/>
    <d v="2009-12-03T00:00:00"/>
    <m/>
    <n v="6.6"/>
    <n v="0"/>
    <n v="6"/>
    <x v="4760"/>
    <n v="2.7622439999999999"/>
    <n v="2.7622439999999999"/>
    <n v="0"/>
    <n v="0"/>
    <n v="1"/>
    <n v="0"/>
    <n v="0"/>
    <x v="0"/>
    <x v="0"/>
    <m/>
    <n v="0"/>
    <m/>
    <n v="2.7673705000000002"/>
    <m/>
    <m/>
    <m/>
    <m/>
    <m/>
    <m/>
    <m/>
    <m/>
    <m/>
    <n v="0"/>
    <m/>
    <m/>
    <m/>
    <m/>
    <s v="549087"/>
    <s v="6279306"/>
    <n v="2.7673705000000002"/>
    <n v="0"/>
    <n v="0"/>
  </r>
  <r>
    <n v="205"/>
    <x v="168"/>
    <s v=""/>
    <x v="373"/>
    <n v="2019"/>
    <n v="41429615"/>
    <x v="68"/>
    <x v="166"/>
    <x v="168"/>
    <n v="9500"/>
    <s v="Hobro"/>
    <n v="846"/>
    <n v="300"/>
    <x v="68"/>
    <m/>
    <s v="FJ"/>
    <s v="Fjernvarmeværk"/>
    <n v="353000"/>
    <n v="350030"/>
    <x v="242"/>
    <x v="0"/>
    <s v="fvv"/>
    <d v="2017-12-01T00:00:00"/>
    <m/>
    <n v="11.3"/>
    <n v="0"/>
    <n v="13"/>
    <x v="4761"/>
    <n v="213.4836"/>
    <n v="213.37379999999999"/>
    <n v="0"/>
    <n v="0"/>
    <n v="1"/>
    <n v="0"/>
    <n v="0"/>
    <x v="0"/>
    <x v="0"/>
    <m/>
    <m/>
    <m/>
    <m/>
    <m/>
    <m/>
    <m/>
    <m/>
    <m/>
    <m/>
    <n v="213.46289999999999"/>
    <m/>
    <m/>
    <m/>
    <m/>
    <m/>
    <m/>
    <m/>
    <s v="549087"/>
    <s v="6279306"/>
    <n v="0"/>
    <n v="213.46289999999999"/>
    <n v="0"/>
  </r>
  <r>
    <n v="206"/>
    <x v="169"/>
    <s v=""/>
    <x v="374"/>
    <n v="2019"/>
    <n v="39901811"/>
    <x v="69"/>
    <x v="167"/>
    <x v="169"/>
    <n v="8270"/>
    <s v="Højbjerg"/>
    <n v="751"/>
    <n v="206"/>
    <x v="69"/>
    <n v="1"/>
    <s v="FJ"/>
    <s v="Fjernvarmeværk"/>
    <n v="353000"/>
    <n v="350030"/>
    <x v="13"/>
    <x v="0"/>
    <s v="fvv"/>
    <d v="1967-01-01T00:00:00"/>
    <m/>
    <n v="3.7"/>
    <n v="0"/>
    <n v="3.7"/>
    <x v="4762"/>
    <n v="0"/>
    <n v="0"/>
    <n v="0"/>
    <n v="0"/>
    <n v="1"/>
    <n v="0"/>
    <n v="0"/>
    <x v="0"/>
    <x v="0"/>
    <m/>
    <m/>
    <m/>
    <n v="7.9990100000000008E-3"/>
    <m/>
    <m/>
    <m/>
    <m/>
    <m/>
    <m/>
    <m/>
    <m/>
    <m/>
    <m/>
    <m/>
    <m/>
    <m/>
    <m/>
    <s v="572861,43"/>
    <s v="6219447,5"/>
    <n v="7.9990100000000008E-3"/>
    <n v="0"/>
    <n v="0"/>
  </r>
  <r>
    <n v="206"/>
    <x v="169"/>
    <s v=""/>
    <x v="375"/>
    <n v="2019"/>
    <n v="39901811"/>
    <x v="69"/>
    <x v="167"/>
    <x v="169"/>
    <n v="8270"/>
    <s v="Højbjerg"/>
    <n v="751"/>
    <n v="206"/>
    <x v="69"/>
    <n v="1"/>
    <s v="FJ"/>
    <s v="Fjernvarmeværk"/>
    <n v="353000"/>
    <n v="350030"/>
    <x v="16"/>
    <x v="0"/>
    <s v="fvv"/>
    <d v="1997-01-01T00:00:00"/>
    <m/>
    <n v="12"/>
    <n v="0"/>
    <n v="12"/>
    <x v="4762"/>
    <n v="0"/>
    <n v="0"/>
    <n v="0"/>
    <n v="0"/>
    <n v="1"/>
    <n v="0"/>
    <n v="0"/>
    <x v="0"/>
    <x v="0"/>
    <m/>
    <m/>
    <m/>
    <n v="7.9990100000000008E-3"/>
    <m/>
    <m/>
    <m/>
    <m/>
    <m/>
    <m/>
    <m/>
    <m/>
    <m/>
    <m/>
    <m/>
    <m/>
    <m/>
    <m/>
    <s v="572861,43"/>
    <s v="6219447,5"/>
    <n v="7.9990100000000008E-3"/>
    <n v="0"/>
    <n v="0"/>
  </r>
  <r>
    <n v="206"/>
    <x v="169"/>
    <s v=""/>
    <x v="376"/>
    <n v="2019"/>
    <n v="39901811"/>
    <x v="69"/>
    <x v="167"/>
    <x v="169"/>
    <n v="8270"/>
    <s v="Højbjerg"/>
    <n v="751"/>
    <n v="206"/>
    <x v="69"/>
    <n v="1"/>
    <s v="FJ"/>
    <s v="Fjernvarmeværk"/>
    <n v="353000"/>
    <n v="350030"/>
    <x v="76"/>
    <x v="0"/>
    <s v="fvv"/>
    <d v="1971-01-01T00:00:00"/>
    <m/>
    <n v="9.3000000000000007"/>
    <n v="0"/>
    <n v="9.3000000000000007"/>
    <x v="4762"/>
    <n v="0"/>
    <n v="0"/>
    <n v="0"/>
    <n v="0"/>
    <n v="1"/>
    <n v="0"/>
    <n v="0"/>
    <x v="0"/>
    <x v="0"/>
    <m/>
    <m/>
    <m/>
    <n v="7.9990100000000008E-3"/>
    <m/>
    <m/>
    <m/>
    <m/>
    <m/>
    <m/>
    <m/>
    <m/>
    <m/>
    <m/>
    <m/>
    <m/>
    <m/>
    <m/>
    <s v="572861,43"/>
    <s v="6219447,5"/>
    <n v="7.9990100000000008E-3"/>
    <n v="0"/>
    <n v="0"/>
  </r>
  <r>
    <n v="208"/>
    <x v="170"/>
    <s v=""/>
    <x v="377"/>
    <n v="2019"/>
    <n v="26704065"/>
    <x v="70"/>
    <x v="168"/>
    <x v="170"/>
    <n v="7500"/>
    <s v="Holstebro"/>
    <n v="661"/>
    <n v="172"/>
    <x v="70"/>
    <n v="1"/>
    <s v="FJ"/>
    <s v="Fjernvarmeværk"/>
    <n v="353000"/>
    <n v="350030"/>
    <x v="13"/>
    <x v="0"/>
    <s v="fvv"/>
    <d v="1963-01-01T00:00:00"/>
    <m/>
    <n v="3.5"/>
    <n v="0"/>
    <n v="3.5"/>
    <x v="21"/>
    <n v="0"/>
    <n v="0"/>
    <n v="0"/>
    <n v="0"/>
    <n v="1"/>
    <n v="0"/>
    <n v="0"/>
    <x v="0"/>
    <x v="0"/>
    <m/>
    <m/>
    <m/>
    <m/>
    <m/>
    <m/>
    <m/>
    <m/>
    <m/>
    <m/>
    <m/>
    <m/>
    <m/>
    <m/>
    <m/>
    <m/>
    <m/>
    <m/>
    <s v="476170,74"/>
    <s v="6245745,29"/>
    <n v="0"/>
    <n v="0"/>
    <n v="0"/>
  </r>
  <r>
    <n v="208"/>
    <x v="170"/>
    <s v=""/>
    <x v="378"/>
    <n v="2019"/>
    <n v="26704065"/>
    <x v="70"/>
    <x v="168"/>
    <x v="170"/>
    <n v="7500"/>
    <s v="Holstebro"/>
    <n v="661"/>
    <n v="172"/>
    <x v="70"/>
    <n v="1"/>
    <s v="FJ"/>
    <s v="Fjernvarmeværk"/>
    <n v="353000"/>
    <n v="350030"/>
    <x v="16"/>
    <x v="0"/>
    <s v="fvv"/>
    <d v="1963-01-01T00:00:00"/>
    <m/>
    <n v="7.3"/>
    <n v="0"/>
    <n v="7.3"/>
    <x v="21"/>
    <n v="0"/>
    <n v="0"/>
    <n v="0"/>
    <n v="0"/>
    <n v="1"/>
    <n v="0"/>
    <n v="0"/>
    <x v="0"/>
    <x v="0"/>
    <m/>
    <m/>
    <m/>
    <m/>
    <m/>
    <m/>
    <m/>
    <m/>
    <m/>
    <m/>
    <m/>
    <m/>
    <m/>
    <m/>
    <m/>
    <m/>
    <m/>
    <m/>
    <s v="476170,74"/>
    <s v="6245745,29"/>
    <n v="0"/>
    <n v="0"/>
    <n v="0"/>
  </r>
  <r>
    <n v="208"/>
    <x v="170"/>
    <s v=""/>
    <x v="379"/>
    <n v="2019"/>
    <n v="26704065"/>
    <x v="70"/>
    <x v="168"/>
    <x v="170"/>
    <n v="7500"/>
    <s v="Holstebro"/>
    <n v="661"/>
    <n v="172"/>
    <x v="70"/>
    <n v="1"/>
    <s v="FJ"/>
    <s v="Fjernvarmeværk"/>
    <n v="353000"/>
    <n v="350030"/>
    <x v="76"/>
    <x v="0"/>
    <s v="fvv"/>
    <d v="1964-01-01T00:00:00"/>
    <m/>
    <n v="7.3"/>
    <n v="0"/>
    <n v="7.3"/>
    <x v="4763"/>
    <n v="1.32426"/>
    <n v="1.32426"/>
    <n v="0"/>
    <n v="0"/>
    <n v="1"/>
    <n v="0"/>
    <n v="0"/>
    <x v="0"/>
    <x v="0"/>
    <m/>
    <m/>
    <m/>
    <m/>
    <m/>
    <m/>
    <n v="1.4436576000000001"/>
    <m/>
    <m/>
    <m/>
    <m/>
    <m/>
    <m/>
    <m/>
    <m/>
    <m/>
    <m/>
    <m/>
    <s v="476170,74"/>
    <s v="6245745,29"/>
    <n v="1.4436576000000001"/>
    <n v="0"/>
    <n v="0"/>
  </r>
  <r>
    <n v="208"/>
    <x v="170"/>
    <s v=""/>
    <x v="380"/>
    <n v="2019"/>
    <n v="26704065"/>
    <x v="70"/>
    <x v="168"/>
    <x v="170"/>
    <n v="7500"/>
    <s v="Holstebro"/>
    <n v="661"/>
    <n v="172"/>
    <x v="70"/>
    <n v="1"/>
    <s v="FJ"/>
    <s v="Fjernvarmeværk"/>
    <n v="353000"/>
    <n v="350030"/>
    <x v="4"/>
    <x v="0"/>
    <s v="fvv"/>
    <d v="1965-01-01T00:00:00"/>
    <m/>
    <n v="7.3"/>
    <n v="0"/>
    <n v="7.3"/>
    <x v="4764"/>
    <n v="2.954088"/>
    <n v="2.954088"/>
    <n v="0"/>
    <n v="0"/>
    <n v="1"/>
    <n v="0"/>
    <n v="0"/>
    <x v="0"/>
    <x v="0"/>
    <m/>
    <m/>
    <m/>
    <m/>
    <m/>
    <m/>
    <n v="3.2204699999999997"/>
    <m/>
    <m/>
    <m/>
    <m/>
    <m/>
    <m/>
    <m/>
    <m/>
    <m/>
    <m/>
    <m/>
    <s v="476170,74"/>
    <s v="6245745,29"/>
    <n v="3.2204699999999997"/>
    <n v="0"/>
    <n v="0"/>
  </r>
  <r>
    <n v="208"/>
    <x v="170"/>
    <s v=""/>
    <x v="381"/>
    <n v="2019"/>
    <n v="26704065"/>
    <x v="70"/>
    <x v="168"/>
    <x v="170"/>
    <n v="7500"/>
    <s v="Holstebro"/>
    <n v="661"/>
    <n v="172"/>
    <x v="70"/>
    <n v="1"/>
    <s v="FJ"/>
    <s v="Fjernvarmeværk"/>
    <n v="353000"/>
    <n v="350030"/>
    <x v="6"/>
    <x v="0"/>
    <s v="fvv"/>
    <d v="1966-01-01T00:00:00"/>
    <m/>
    <n v="7.3"/>
    <n v="0"/>
    <n v="7.3"/>
    <x v="4765"/>
    <n v="2.5126919999999999"/>
    <n v="2.5126919999999999"/>
    <n v="0"/>
    <n v="0"/>
    <n v="1"/>
    <n v="0"/>
    <n v="0"/>
    <x v="0"/>
    <x v="0"/>
    <m/>
    <m/>
    <m/>
    <m/>
    <m/>
    <m/>
    <n v="2.7392903999999998"/>
    <m/>
    <m/>
    <m/>
    <m/>
    <m/>
    <m/>
    <m/>
    <m/>
    <m/>
    <m/>
    <m/>
    <s v="476170,74"/>
    <s v="6245745,29"/>
    <n v="2.7392903999999998"/>
    <n v="0"/>
    <n v="0"/>
  </r>
  <r>
    <n v="208"/>
    <x v="171"/>
    <s v=""/>
    <x v="382"/>
    <n v="2019"/>
    <n v="26704065"/>
    <x v="70"/>
    <x v="169"/>
    <x v="171"/>
    <n v="7500"/>
    <s v="Holstebro"/>
    <n v="661"/>
    <n v="172"/>
    <x v="70"/>
    <n v="1"/>
    <s v="FJ"/>
    <s v="Fjernvarmeværk"/>
    <n v="353000"/>
    <n v="350030"/>
    <x v="13"/>
    <x v="0"/>
    <s v="fvv"/>
    <d v="1967-01-01T00:00:00"/>
    <m/>
    <n v="7.3"/>
    <n v="0"/>
    <n v="7.3"/>
    <x v="21"/>
    <n v="0"/>
    <n v="0"/>
    <n v="0"/>
    <n v="0"/>
    <n v="1"/>
    <n v="0"/>
    <n v="0"/>
    <x v="0"/>
    <x v="0"/>
    <m/>
    <m/>
    <m/>
    <n v="0"/>
    <m/>
    <n v="0"/>
    <m/>
    <m/>
    <m/>
    <m/>
    <m/>
    <m/>
    <m/>
    <m/>
    <m/>
    <m/>
    <m/>
    <m/>
    <s v="475717,81"/>
    <s v="6247806,69"/>
    <n v="0"/>
    <n v="0"/>
    <n v="0"/>
  </r>
  <r>
    <n v="208"/>
    <x v="171"/>
    <s v=""/>
    <x v="383"/>
    <n v="2019"/>
    <n v="26704065"/>
    <x v="70"/>
    <x v="169"/>
    <x v="171"/>
    <n v="7500"/>
    <s v="Holstebro"/>
    <n v="661"/>
    <n v="172"/>
    <x v="70"/>
    <n v="1"/>
    <s v="FJ"/>
    <s v="Fjernvarmeværk"/>
    <n v="353000"/>
    <n v="350030"/>
    <x v="16"/>
    <x v="0"/>
    <s v="fvv"/>
    <d v="1967-01-01T00:00:00"/>
    <m/>
    <n v="7.3"/>
    <n v="0"/>
    <n v="7.3"/>
    <x v="21"/>
    <n v="0"/>
    <n v="0"/>
    <n v="0"/>
    <n v="0"/>
    <n v="1"/>
    <n v="0"/>
    <n v="0"/>
    <x v="0"/>
    <x v="0"/>
    <m/>
    <m/>
    <m/>
    <n v="0"/>
    <m/>
    <n v="0"/>
    <m/>
    <m/>
    <m/>
    <m/>
    <m/>
    <m/>
    <m/>
    <m/>
    <m/>
    <m/>
    <m/>
    <m/>
    <s v="475717,81"/>
    <s v="6247806,69"/>
    <n v="0"/>
    <n v="0"/>
    <n v="0"/>
  </r>
  <r>
    <n v="208"/>
    <x v="171"/>
    <s v=""/>
    <x v="384"/>
    <n v="2019"/>
    <n v="26704065"/>
    <x v="70"/>
    <x v="169"/>
    <x v="171"/>
    <n v="7500"/>
    <s v="Holstebro"/>
    <n v="661"/>
    <n v="172"/>
    <x v="70"/>
    <n v="1"/>
    <s v="FJ"/>
    <s v="Fjernvarmeværk"/>
    <n v="353000"/>
    <n v="350030"/>
    <x v="76"/>
    <x v="0"/>
    <s v="fvv"/>
    <d v="1968-01-01T00:00:00"/>
    <m/>
    <n v="7.3"/>
    <n v="0"/>
    <n v="7.3"/>
    <x v="4766"/>
    <n v="1.99404"/>
    <n v="1.99404"/>
    <n v="0"/>
    <n v="0"/>
    <n v="1"/>
    <n v="0"/>
    <n v="0"/>
    <x v="0"/>
    <x v="0"/>
    <m/>
    <m/>
    <m/>
    <m/>
    <m/>
    <m/>
    <n v="2.1598236000000002"/>
    <m/>
    <m/>
    <m/>
    <m/>
    <m/>
    <m/>
    <m/>
    <m/>
    <m/>
    <m/>
    <m/>
    <s v="475717,81"/>
    <s v="6247806,69"/>
    <n v="2.1598236000000002"/>
    <n v="0"/>
    <n v="0"/>
  </r>
  <r>
    <n v="208"/>
    <x v="171"/>
    <s v=""/>
    <x v="385"/>
    <n v="2019"/>
    <n v="26704065"/>
    <x v="70"/>
    <x v="169"/>
    <x v="171"/>
    <n v="7500"/>
    <s v="Holstebro"/>
    <n v="661"/>
    <n v="172"/>
    <x v="70"/>
    <n v="1"/>
    <s v="FJ"/>
    <s v="Fjernvarmeværk"/>
    <n v="353000"/>
    <n v="350030"/>
    <x v="4"/>
    <x v="0"/>
    <s v="fvv"/>
    <d v="1968-01-01T00:00:00"/>
    <m/>
    <n v="7.3"/>
    <n v="0"/>
    <n v="7.3"/>
    <x v="4767"/>
    <n v="1.08324"/>
    <n v="1.08324"/>
    <n v="0"/>
    <n v="0"/>
    <n v="1"/>
    <n v="0"/>
    <n v="0"/>
    <x v="0"/>
    <x v="0"/>
    <m/>
    <m/>
    <m/>
    <m/>
    <m/>
    <m/>
    <n v="1.1732292"/>
    <m/>
    <m/>
    <m/>
    <m/>
    <m/>
    <m/>
    <m/>
    <m/>
    <m/>
    <m/>
    <m/>
    <s v="475717,81"/>
    <s v="6247806,69"/>
    <n v="1.1732292"/>
    <n v="0"/>
    <n v="0"/>
  </r>
  <r>
    <n v="208"/>
    <x v="172"/>
    <s v=""/>
    <x v="386"/>
    <n v="2019"/>
    <n v="26704065"/>
    <x v="70"/>
    <x v="170"/>
    <x v="172"/>
    <n v="7500"/>
    <s v="Holstebro"/>
    <n v="661"/>
    <n v="172"/>
    <x v="70"/>
    <n v="1"/>
    <s v="FJ"/>
    <s v="Fjernvarmeværk"/>
    <n v="353000"/>
    <n v="350030"/>
    <x v="76"/>
    <x v="0"/>
    <s v="fvv"/>
    <d v="1977-01-01T00:00:00"/>
    <m/>
    <n v="9.3000000000000007"/>
    <n v="0"/>
    <n v="9.3000000000000007"/>
    <x v="4768"/>
    <n v="1.188E-2"/>
    <n v="1.188E-2"/>
    <n v="0"/>
    <n v="0"/>
    <n v="1"/>
    <n v="0"/>
    <n v="0"/>
    <x v="0"/>
    <x v="0"/>
    <m/>
    <m/>
    <m/>
    <n v="1.29132E-2"/>
    <m/>
    <n v="5.0599999999999997E-5"/>
    <m/>
    <m/>
    <m/>
    <m/>
    <m/>
    <m/>
    <m/>
    <m/>
    <m/>
    <m/>
    <m/>
    <m/>
    <s v="474234,21"/>
    <s v="6247956,7"/>
    <n v="1.2963799999999999E-2"/>
    <n v="0"/>
    <n v="0"/>
  </r>
  <r>
    <n v="208"/>
    <x v="172"/>
    <s v=""/>
    <x v="387"/>
    <n v="2019"/>
    <n v="26704065"/>
    <x v="70"/>
    <x v="170"/>
    <x v="172"/>
    <n v="7500"/>
    <s v="Holstebro"/>
    <n v="661"/>
    <n v="172"/>
    <x v="70"/>
    <n v="1"/>
    <s v="FJ"/>
    <s v="Fjernvarmeværk"/>
    <n v="353000"/>
    <n v="350030"/>
    <x v="4"/>
    <x v="0"/>
    <s v="fvv"/>
    <d v="1979-01-01T00:00:00"/>
    <m/>
    <n v="9.3000000000000007"/>
    <n v="0"/>
    <n v="9.3000000000000007"/>
    <x v="4769"/>
    <n v="1.3866480000000001"/>
    <n v="1.3866480000000001"/>
    <n v="0"/>
    <n v="0"/>
    <n v="1"/>
    <n v="0"/>
    <n v="0"/>
    <x v="0"/>
    <x v="0"/>
    <m/>
    <m/>
    <m/>
    <m/>
    <m/>
    <m/>
    <n v="1.4910192"/>
    <m/>
    <m/>
    <m/>
    <m/>
    <m/>
    <m/>
    <m/>
    <m/>
    <m/>
    <m/>
    <m/>
    <s v="474234,21"/>
    <s v="6247956,7"/>
    <n v="1.4910192"/>
    <n v="0"/>
    <n v="0"/>
  </r>
  <r>
    <n v="208"/>
    <x v="172"/>
    <s v=""/>
    <x v="388"/>
    <n v="2019"/>
    <n v="26704065"/>
    <x v="70"/>
    <x v="170"/>
    <x v="172"/>
    <n v="7500"/>
    <s v="Holstebro"/>
    <n v="661"/>
    <n v="172"/>
    <x v="70"/>
    <n v="1"/>
    <s v="FJ"/>
    <s v="Fjernvarmeværk"/>
    <n v="353000"/>
    <n v="350030"/>
    <x v="16"/>
    <x v="0"/>
    <s v="fvv"/>
    <d v="2015-02-01T00:00:00"/>
    <m/>
    <n v="10"/>
    <n v="0"/>
    <n v="10"/>
    <x v="4770"/>
    <n v="27.418392000000001"/>
    <n v="27.418392000000001"/>
    <n v="0"/>
    <n v="0"/>
    <n v="1"/>
    <n v="0"/>
    <n v="0"/>
    <x v="0"/>
    <x v="0"/>
    <m/>
    <m/>
    <m/>
    <n v="0"/>
    <m/>
    <m/>
    <n v="27.182469600000001"/>
    <m/>
    <m/>
    <m/>
    <m/>
    <m/>
    <m/>
    <m/>
    <m/>
    <m/>
    <m/>
    <m/>
    <s v="474234,21"/>
    <s v="6247956,7"/>
    <n v="27.182469600000001"/>
    <n v="0"/>
    <n v="0"/>
  </r>
  <r>
    <n v="208"/>
    <x v="173"/>
    <s v=""/>
    <x v="389"/>
    <n v="2019"/>
    <n v="26704065"/>
    <x v="70"/>
    <x v="171"/>
    <x v="173"/>
    <n v="7500"/>
    <s v="Holstebro"/>
    <n v="661"/>
    <n v="172"/>
    <x v="70"/>
    <n v="1"/>
    <s v="FJ"/>
    <s v="Fjernvarmeværk"/>
    <n v="353000"/>
    <n v="350030"/>
    <x v="13"/>
    <x v="0"/>
    <s v="fvv"/>
    <d v="1970-01-01T00:00:00"/>
    <m/>
    <n v="4.5999999999999996"/>
    <n v="0"/>
    <n v="4.5999999999999996"/>
    <x v="4771"/>
    <n v="2.4552000000000001E-2"/>
    <n v="2.4552000000000001E-2"/>
    <n v="0"/>
    <n v="0"/>
    <n v="1"/>
    <n v="0"/>
    <n v="0"/>
    <x v="0"/>
    <x v="0"/>
    <m/>
    <m/>
    <m/>
    <n v="0"/>
    <m/>
    <m/>
    <n v="2.72844E-2"/>
    <m/>
    <m/>
    <m/>
    <m/>
    <m/>
    <m/>
    <m/>
    <m/>
    <m/>
    <m/>
    <m/>
    <s v="475415,97"/>
    <s v="6246017,32"/>
    <n v="2.72844E-2"/>
    <n v="0"/>
    <n v="0"/>
  </r>
  <r>
    <n v="208"/>
    <x v="173"/>
    <s v=""/>
    <x v="390"/>
    <n v="2019"/>
    <n v="26704065"/>
    <x v="70"/>
    <x v="171"/>
    <x v="173"/>
    <n v="7500"/>
    <s v="Holstebro"/>
    <n v="661"/>
    <n v="172"/>
    <x v="70"/>
    <n v="1"/>
    <s v="FJ"/>
    <s v="Fjernvarmeværk"/>
    <n v="353000"/>
    <n v="350030"/>
    <x v="16"/>
    <x v="0"/>
    <s v="fvv"/>
    <d v="1987-01-01T00:00:00"/>
    <m/>
    <n v="12.5"/>
    <n v="0"/>
    <n v="12.5"/>
    <x v="4772"/>
    <n v="1.1164320000000001"/>
    <n v="1.1164320000000001"/>
    <n v="0"/>
    <n v="0"/>
    <n v="1"/>
    <n v="0"/>
    <n v="0"/>
    <x v="0"/>
    <x v="0"/>
    <m/>
    <m/>
    <m/>
    <m/>
    <m/>
    <m/>
    <n v="1.2098196000000001"/>
    <m/>
    <m/>
    <m/>
    <m/>
    <m/>
    <m/>
    <m/>
    <m/>
    <m/>
    <m/>
    <m/>
    <s v="475415,97"/>
    <s v="6246017,32"/>
    <n v="1.2098196000000001"/>
    <n v="0"/>
    <n v="0"/>
  </r>
  <r>
    <n v="208"/>
    <x v="173"/>
    <s v=""/>
    <x v="391"/>
    <n v="2019"/>
    <n v="26704065"/>
    <x v="70"/>
    <x v="171"/>
    <x v="173"/>
    <n v="7500"/>
    <s v="Holstebro"/>
    <n v="661"/>
    <n v="172"/>
    <x v="70"/>
    <n v="1"/>
    <s v="FJ"/>
    <s v="Fjernvarmeværk"/>
    <n v="353000"/>
    <n v="350030"/>
    <x v="76"/>
    <x v="0"/>
    <s v="fvv"/>
    <d v="1976-01-01T00:00:00"/>
    <m/>
    <n v="9.3000000000000007"/>
    <n v="0"/>
    <n v="9.3000000000000007"/>
    <x v="4773"/>
    <n v="1.1360520000000001"/>
    <n v="1.1360520000000001"/>
    <n v="0"/>
    <n v="0"/>
    <n v="1"/>
    <n v="0"/>
    <n v="0"/>
    <x v="0"/>
    <x v="0"/>
    <m/>
    <m/>
    <m/>
    <n v="0"/>
    <m/>
    <m/>
    <n v="1.242054"/>
    <m/>
    <m/>
    <m/>
    <m/>
    <m/>
    <m/>
    <m/>
    <m/>
    <m/>
    <m/>
    <m/>
    <s v="475415,97"/>
    <s v="6246017,32"/>
    <n v="1.242054"/>
    <n v="0"/>
    <n v="0"/>
  </r>
  <r>
    <n v="208"/>
    <x v="174"/>
    <s v=""/>
    <x v="392"/>
    <n v="2019"/>
    <n v="26704065"/>
    <x v="70"/>
    <x v="172"/>
    <x v="174"/>
    <n v="7500"/>
    <s v="Holstebro"/>
    <n v="661"/>
    <n v="172"/>
    <x v="70"/>
    <n v="1"/>
    <s v="FJ"/>
    <s v="Fjernvarmeværk"/>
    <n v="353000"/>
    <n v="350030"/>
    <x v="13"/>
    <x v="0"/>
    <s v="fvv"/>
    <d v="1987-01-01T00:00:00"/>
    <m/>
    <n v="11"/>
    <n v="0"/>
    <n v="10"/>
    <x v="4774"/>
    <n v="18.186983999999999"/>
    <n v="18.186983999999999"/>
    <n v="0"/>
    <n v="0"/>
    <n v="1"/>
    <n v="0"/>
    <n v="0"/>
    <x v="0"/>
    <x v="0"/>
    <m/>
    <m/>
    <m/>
    <m/>
    <m/>
    <m/>
    <n v="18.215722799999998"/>
    <m/>
    <m/>
    <m/>
    <m/>
    <m/>
    <m/>
    <m/>
    <m/>
    <m/>
    <m/>
    <m/>
    <s v="477485,29"/>
    <s v="6245916,19"/>
    <n v="18.215722799999998"/>
    <n v="0"/>
    <n v="0"/>
  </r>
  <r>
    <n v="208"/>
    <x v="174"/>
    <s v=""/>
    <x v="393"/>
    <n v="2019"/>
    <n v="26704065"/>
    <x v="70"/>
    <x v="172"/>
    <x v="174"/>
    <n v="7500"/>
    <s v="Holstebro"/>
    <n v="661"/>
    <n v="172"/>
    <x v="70"/>
    <n v="1"/>
    <s v="FJ"/>
    <s v="Fjernvarmeværk"/>
    <n v="353000"/>
    <n v="350030"/>
    <x v="16"/>
    <x v="0"/>
    <s v="fvv"/>
    <d v="2013-01-15T00:00:00"/>
    <m/>
    <n v="13"/>
    <n v="0"/>
    <n v="12"/>
    <x v="4775"/>
    <n v="2.7779759999999998"/>
    <n v="2.7779759999999998"/>
    <n v="0"/>
    <n v="0"/>
    <n v="1"/>
    <n v="0"/>
    <n v="0"/>
    <x v="0"/>
    <x v="0"/>
    <m/>
    <m/>
    <m/>
    <n v="0"/>
    <m/>
    <m/>
    <n v="2.7701388000000002"/>
    <m/>
    <m/>
    <m/>
    <m/>
    <m/>
    <m/>
    <m/>
    <m/>
    <m/>
    <m/>
    <m/>
    <s v="477485,29"/>
    <s v="6245916,19"/>
    <n v="2.7701388000000002"/>
    <n v="0"/>
    <n v="0"/>
  </r>
  <r>
    <n v="208"/>
    <x v="175"/>
    <s v=""/>
    <x v="394"/>
    <n v="2019"/>
    <n v="26704065"/>
    <x v="70"/>
    <x v="173"/>
    <x v="175"/>
    <n v="7500"/>
    <s v="Holstebro"/>
    <n v="661"/>
    <n v="172"/>
    <x v="70"/>
    <m/>
    <s v="FJ"/>
    <s v="Fjernvarmeværk"/>
    <n v="353000"/>
    <n v="350030"/>
    <x v="243"/>
    <x v="0"/>
    <s v="fvv"/>
    <d v="1991-01-01T00:00:00"/>
    <m/>
    <n v="5"/>
    <n v="0"/>
    <n v="5"/>
    <x v="4776"/>
    <n v="5.9619600000000004"/>
    <n v="5.9619600000000004"/>
    <n v="0"/>
    <n v="0"/>
    <n v="1"/>
    <n v="0"/>
    <n v="0"/>
    <x v="0"/>
    <x v="0"/>
    <m/>
    <m/>
    <m/>
    <m/>
    <m/>
    <m/>
    <n v="5.9679180000000001"/>
    <m/>
    <m/>
    <m/>
    <m/>
    <m/>
    <m/>
    <m/>
    <m/>
    <m/>
    <m/>
    <m/>
    <s v="480115"/>
    <s v="6246499"/>
    <n v="5.9679180000000001"/>
    <n v="0"/>
    <n v="0"/>
  </r>
  <r>
    <n v="208"/>
    <x v="176"/>
    <s v=""/>
    <x v="395"/>
    <n v="2019"/>
    <n v="26704065"/>
    <x v="70"/>
    <x v="174"/>
    <x v="176"/>
    <n v="7500"/>
    <s v="Holstebro"/>
    <n v="661"/>
    <n v="172"/>
    <x v="70"/>
    <m/>
    <s v="FJ"/>
    <s v="Fjernvarmeværk"/>
    <n v="353000"/>
    <n v="350030"/>
    <x v="244"/>
    <x v="0"/>
    <s v="fvv"/>
    <d v="2012-01-01T00:00:00"/>
    <m/>
    <n v="5"/>
    <n v="0"/>
    <n v="5"/>
    <x v="4777"/>
    <n v="1.44E-2"/>
    <n v="1.44E-2"/>
    <n v="0"/>
    <n v="0"/>
    <n v="1"/>
    <n v="0"/>
    <n v="0"/>
    <x v="0"/>
    <x v="0"/>
    <m/>
    <m/>
    <m/>
    <n v="1.452735E-2"/>
    <m/>
    <m/>
    <m/>
    <m/>
    <m/>
    <m/>
    <m/>
    <m/>
    <m/>
    <m/>
    <m/>
    <m/>
    <m/>
    <m/>
    <s v="481967"/>
    <s v="6242399"/>
    <n v="1.452735E-2"/>
    <n v="0"/>
    <n v="0"/>
  </r>
  <r>
    <n v="208"/>
    <x v="177"/>
    <s v=""/>
    <x v="396"/>
    <n v="2019"/>
    <n v="26704065"/>
    <x v="70"/>
    <x v="175"/>
    <x v="177"/>
    <n v="7500"/>
    <s v="Holstebro"/>
    <n v="661"/>
    <n v="341"/>
    <x v="71"/>
    <m/>
    <s v="FJ"/>
    <s v="Fjernvarmeværk"/>
    <n v="353000"/>
    <n v="350030"/>
    <x v="13"/>
    <x v="0"/>
    <s v="fvv"/>
    <d v="1994-01-01T00:00:00"/>
    <m/>
    <n v="5"/>
    <n v="0"/>
    <n v="5"/>
    <x v="4778"/>
    <n v="0.42011999999999999"/>
    <n v="0.42011999999999999"/>
    <n v="0"/>
    <n v="0"/>
    <n v="1"/>
    <n v="0"/>
    <n v="0"/>
    <x v="0"/>
    <x v="0"/>
    <m/>
    <m/>
    <m/>
    <n v="0.60756606000000002"/>
    <m/>
    <m/>
    <m/>
    <m/>
    <m/>
    <m/>
    <m/>
    <m/>
    <m/>
    <m/>
    <m/>
    <m/>
    <m/>
    <m/>
    <s v="487390"/>
    <s v="6250550"/>
    <n v="0.60756606000000002"/>
    <n v="0"/>
    <n v="0"/>
  </r>
  <r>
    <n v="208"/>
    <x v="177"/>
    <s v=""/>
    <x v="397"/>
    <n v="2019"/>
    <n v="26704065"/>
    <x v="70"/>
    <x v="175"/>
    <x v="177"/>
    <n v="7500"/>
    <s v="Holstebro"/>
    <n v="661"/>
    <n v="341"/>
    <x v="71"/>
    <m/>
    <s v="FJ"/>
    <s v="Fjernvarmeværk"/>
    <n v="353000"/>
    <n v="350030"/>
    <x v="16"/>
    <x v="0"/>
    <s v="fvv"/>
    <d v="1994-01-01T00:00:00"/>
    <m/>
    <n v="4"/>
    <n v="0"/>
    <n v="4"/>
    <x v="4779"/>
    <n v="61.866"/>
    <n v="61.866"/>
    <n v="0"/>
    <n v="0"/>
    <n v="1"/>
    <n v="0"/>
    <n v="0"/>
    <x v="0"/>
    <x v="0"/>
    <m/>
    <m/>
    <m/>
    <m/>
    <m/>
    <m/>
    <m/>
    <m/>
    <m/>
    <m/>
    <n v="57.218580000000003"/>
    <m/>
    <m/>
    <m/>
    <m/>
    <m/>
    <m/>
    <m/>
    <s v="487390"/>
    <s v="6250550"/>
    <n v="0"/>
    <n v="57.218580000000003"/>
    <n v="0"/>
  </r>
  <r>
    <n v="208"/>
    <x v="178"/>
    <s v=""/>
    <x v="398"/>
    <n v="2019"/>
    <n v="26704065"/>
    <x v="70"/>
    <x v="176"/>
    <x v="178"/>
    <n v="7500"/>
    <s v="Holstebro"/>
    <n v="661"/>
    <n v="172"/>
    <x v="70"/>
    <m/>
    <s v="FJ"/>
    <s v="Fjernvarmeværk"/>
    <n v="353000"/>
    <n v="350030"/>
    <x v="245"/>
    <x v="0"/>
    <s v="fvv"/>
    <d v="2001-04-01T00:00:00"/>
    <m/>
    <n v="5"/>
    <n v="0"/>
    <n v="5"/>
    <x v="4780"/>
    <n v="2.0232000000000001"/>
    <n v="2.0232000000000001"/>
    <n v="0"/>
    <n v="0"/>
    <n v="1"/>
    <n v="0"/>
    <n v="0"/>
    <x v="0"/>
    <x v="0"/>
    <m/>
    <m/>
    <m/>
    <m/>
    <m/>
    <m/>
    <n v="2.0243519999999999"/>
    <m/>
    <m/>
    <m/>
    <m/>
    <m/>
    <m/>
    <m/>
    <m/>
    <m/>
    <m/>
    <m/>
    <s v="478446"/>
    <s v="6246208"/>
    <n v="2.0243519999999999"/>
    <n v="0"/>
    <n v="0"/>
  </r>
  <r>
    <n v="208"/>
    <x v="179"/>
    <s v=""/>
    <x v="399"/>
    <n v="2019"/>
    <n v="26704065"/>
    <x v="70"/>
    <x v="177"/>
    <x v="179"/>
    <n v="7500"/>
    <s v="Holstebro"/>
    <n v="661"/>
    <n v="172"/>
    <x v="70"/>
    <m/>
    <s v="FJ"/>
    <s v="Fjernvarmeværk"/>
    <n v="353000"/>
    <n v="350030"/>
    <x v="246"/>
    <x v="0"/>
    <s v="fvv"/>
    <d v="2012-01-01T00:00:00"/>
    <m/>
    <n v="1"/>
    <n v="0"/>
    <n v="1"/>
    <x v="4781"/>
    <n v="0.79200000000000004"/>
    <n v="0.79200000000000004"/>
    <n v="0"/>
    <n v="0"/>
    <n v="1"/>
    <n v="0"/>
    <n v="0"/>
    <x v="0"/>
    <x v="0"/>
    <m/>
    <m/>
    <m/>
    <n v="0.98678369999999993"/>
    <m/>
    <m/>
    <m/>
    <m/>
    <m/>
    <m/>
    <m/>
    <m/>
    <m/>
    <m/>
    <m/>
    <m/>
    <m/>
    <m/>
    <s v="475997"/>
    <s v="6249765,66"/>
    <n v="0.98678369999999993"/>
    <n v="0"/>
    <n v="0"/>
  </r>
  <r>
    <n v="210"/>
    <x v="180"/>
    <s v=""/>
    <x v="400"/>
    <n v="2019"/>
    <n v="36637919"/>
    <x v="71"/>
    <x v="178"/>
    <x v="180"/>
    <n v="6670"/>
    <s v="Holsted"/>
    <n v="575"/>
    <n v="131"/>
    <x v="72"/>
    <m/>
    <s v="DC"/>
    <s v="Decentralt værk"/>
    <n v="353000"/>
    <n v="350030"/>
    <x v="56"/>
    <x v="0"/>
    <s v="fvv"/>
    <d v="1965-01-01T00:00:00"/>
    <m/>
    <n v="12.1"/>
    <n v="0"/>
    <n v="12.1"/>
    <x v="4782"/>
    <n v="53.915399999999998"/>
    <n v="53.915399999999998"/>
    <n v="0"/>
    <n v="0"/>
    <n v="1"/>
    <n v="0"/>
    <n v="0"/>
    <x v="0"/>
    <x v="0"/>
    <m/>
    <m/>
    <m/>
    <m/>
    <m/>
    <m/>
    <n v="52.540923599999999"/>
    <m/>
    <m/>
    <m/>
    <m/>
    <m/>
    <m/>
    <m/>
    <m/>
    <m/>
    <m/>
    <m/>
    <s v="494597,23"/>
    <s v="6151242,34"/>
    <n v="52.540923599999999"/>
    <n v="0"/>
    <n v="0"/>
  </r>
  <r>
    <n v="210"/>
    <x v="180"/>
    <s v=""/>
    <x v="401"/>
    <n v="2019"/>
    <n v="36637919"/>
    <x v="71"/>
    <x v="178"/>
    <x v="180"/>
    <n v="6670"/>
    <s v="Holsted"/>
    <n v="575"/>
    <n v="131"/>
    <x v="72"/>
    <m/>
    <s v="DC"/>
    <s v="Decentralt værk"/>
    <n v="353000"/>
    <n v="350030"/>
    <x v="247"/>
    <x v="1"/>
    <s v="kvt"/>
    <d v="1995-01-01T00:00:00"/>
    <m/>
    <n v="7.15"/>
    <n v="3"/>
    <n v="3.58"/>
    <x v="4783"/>
    <n v="9.7416"/>
    <n v="9.7416"/>
    <n v="8.1680399999999995"/>
    <n v="8.1680399999999995"/>
    <n v="0.24265524016950354"/>
    <n v="0.75734475983049643"/>
    <n v="0"/>
    <x v="0"/>
    <x v="0"/>
    <m/>
    <m/>
    <m/>
    <m/>
    <m/>
    <m/>
    <n v="20.072923200000002"/>
    <m/>
    <m/>
    <m/>
    <m/>
    <m/>
    <m/>
    <m/>
    <m/>
    <m/>
    <m/>
    <m/>
    <s v="494597,23"/>
    <s v="6151242,34"/>
    <n v="20.072923200000002"/>
    <n v="0"/>
    <n v="0"/>
  </r>
  <r>
    <n v="210"/>
    <x v="181"/>
    <s v=""/>
    <x v="402"/>
    <n v="2019"/>
    <n v="36637919"/>
    <x v="71"/>
    <x v="179"/>
    <x v="181"/>
    <n v="6670"/>
    <s v="Holsted"/>
    <n v="575"/>
    <n v="131"/>
    <x v="72"/>
    <m/>
    <s v="FJ"/>
    <s v="Fjernvarmeværk"/>
    <n v="353000"/>
    <n v="350030"/>
    <x v="248"/>
    <x v="3"/>
    <s v="fvv"/>
    <d v="2016-05-23T00:00:00"/>
    <m/>
    <n v="8"/>
    <n v="0"/>
    <n v="8"/>
    <x v="4784"/>
    <n v="21.04992"/>
    <n v="21.04992"/>
    <n v="0"/>
    <n v="0"/>
    <n v="1"/>
    <n v="0"/>
    <n v="0"/>
    <x v="0"/>
    <x v="0"/>
    <m/>
    <m/>
    <m/>
    <m/>
    <m/>
    <m/>
    <m/>
    <m/>
    <m/>
    <m/>
    <m/>
    <m/>
    <m/>
    <m/>
    <m/>
    <n v="21.049900000000001"/>
    <m/>
    <m/>
    <s v="494052,44"/>
    <s v="6151257,95"/>
    <n v="0"/>
    <n v="21.049900000000001"/>
    <n v="0"/>
  </r>
  <r>
    <n v="212"/>
    <x v="182"/>
    <s v=""/>
    <x v="403"/>
    <n v="2019"/>
    <n v="64235818"/>
    <x v="72"/>
    <x v="180"/>
    <x v="182"/>
    <n v="3100"/>
    <s v="Hornbæk"/>
    <n v="217"/>
    <n v="17"/>
    <x v="17"/>
    <m/>
    <s v="FJ"/>
    <s v="Fjernvarmeværk"/>
    <n v="353000"/>
    <n v="350030"/>
    <x v="56"/>
    <x v="0"/>
    <s v="fvv"/>
    <d v="1964-12-15T00:00:00"/>
    <m/>
    <n v="14.63"/>
    <n v="0"/>
    <n v="12"/>
    <x v="21"/>
    <n v="0"/>
    <n v="0"/>
    <n v="0"/>
    <n v="0"/>
    <n v="1"/>
    <n v="0"/>
    <n v="0"/>
    <x v="0"/>
    <x v="0"/>
    <m/>
    <m/>
    <m/>
    <m/>
    <m/>
    <m/>
    <m/>
    <m/>
    <m/>
    <m/>
    <m/>
    <m/>
    <m/>
    <n v="0"/>
    <m/>
    <m/>
    <m/>
    <m/>
    <s v="715389,9"/>
    <s v="6221354,89"/>
    <n v="0"/>
    <n v="0"/>
    <n v="0"/>
  </r>
  <r>
    <n v="213"/>
    <x v="183"/>
    <s v=""/>
    <x v="404"/>
    <n v="2019"/>
    <n v="66166228"/>
    <x v="73"/>
    <x v="181"/>
    <x v="183"/>
    <n v="8700"/>
    <s v="Horsens"/>
    <n v="615"/>
    <n v="148"/>
    <x v="73"/>
    <n v="1"/>
    <s v="FJ"/>
    <s v="Fjernvarmeværk"/>
    <n v="353000"/>
    <n v="350030"/>
    <x v="13"/>
    <x v="0"/>
    <s v="fvv"/>
    <d v="1991-10-15T00:00:00"/>
    <m/>
    <n v="5"/>
    <n v="0"/>
    <n v="5"/>
    <x v="4785"/>
    <n v="4.2408000000000001"/>
    <n v="4.2408000000000001"/>
    <n v="0"/>
    <n v="0"/>
    <n v="1"/>
    <n v="0"/>
    <n v="0"/>
    <x v="0"/>
    <x v="0"/>
    <m/>
    <m/>
    <m/>
    <m/>
    <m/>
    <m/>
    <n v="5.0738688000000005"/>
    <m/>
    <m/>
    <m/>
    <m/>
    <m/>
    <m/>
    <m/>
    <m/>
    <m/>
    <m/>
    <m/>
    <s v="552719,51"/>
    <s v="6189020,83"/>
    <n v="5.0738688000000005"/>
    <n v="0"/>
    <n v="0"/>
  </r>
  <r>
    <n v="213"/>
    <x v="183"/>
    <s v=""/>
    <x v="405"/>
    <n v="2019"/>
    <n v="66166228"/>
    <x v="73"/>
    <x v="181"/>
    <x v="183"/>
    <n v="8700"/>
    <s v="Horsens"/>
    <n v="615"/>
    <n v="148"/>
    <x v="73"/>
    <n v="1"/>
    <s v="FJ"/>
    <s v="Fjernvarmeværk"/>
    <n v="353000"/>
    <n v="350030"/>
    <x v="16"/>
    <x v="0"/>
    <s v="fvv"/>
    <d v="1991-10-15T00:00:00"/>
    <m/>
    <n v="10"/>
    <n v="0"/>
    <n v="10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52719,51"/>
    <s v="6189020,83"/>
    <n v="0"/>
    <n v="0"/>
    <n v="0"/>
  </r>
  <r>
    <n v="213"/>
    <x v="183"/>
    <s v=""/>
    <x v="406"/>
    <n v="2019"/>
    <n v="66166228"/>
    <x v="73"/>
    <x v="181"/>
    <x v="183"/>
    <n v="8700"/>
    <s v="Horsens"/>
    <n v="615"/>
    <n v="148"/>
    <x v="73"/>
    <n v="1"/>
    <s v="FJ"/>
    <s v="Fjernvarmeværk"/>
    <n v="353000"/>
    <n v="350030"/>
    <x v="76"/>
    <x v="0"/>
    <s v="fvv"/>
    <d v="1991-10-15T00:00:00"/>
    <m/>
    <n v="10"/>
    <n v="0"/>
    <n v="10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52719,51"/>
    <s v="6189020,83"/>
    <n v="0"/>
    <n v="0"/>
    <n v="0"/>
  </r>
  <r>
    <n v="213"/>
    <x v="184"/>
    <s v=""/>
    <x v="407"/>
    <n v="2019"/>
    <n v="66166228"/>
    <x v="73"/>
    <x v="182"/>
    <x v="184"/>
    <n v="8700"/>
    <s v="Horsens"/>
    <n v="615"/>
    <n v="148"/>
    <x v="73"/>
    <n v="1"/>
    <s v="FJ"/>
    <s v="Fjernvarmeværk"/>
    <n v="353000"/>
    <n v="350030"/>
    <x v="13"/>
    <x v="0"/>
    <s v="fvv"/>
    <d v="1963-04-01T00:00:00"/>
    <m/>
    <n v="9.3000000000000007"/>
    <n v="0"/>
    <n v="8.3699999999999992"/>
    <x v="4786"/>
    <n v="0.67320000000000002"/>
    <n v="0.67320000000000002"/>
    <n v="0"/>
    <n v="0"/>
    <n v="1"/>
    <n v="0"/>
    <n v="0"/>
    <x v="0"/>
    <x v="0"/>
    <m/>
    <m/>
    <m/>
    <m/>
    <m/>
    <m/>
    <n v="0.80985960000000001"/>
    <m/>
    <m/>
    <m/>
    <m/>
    <m/>
    <m/>
    <m/>
    <m/>
    <m/>
    <m/>
    <m/>
    <s v="553126,04"/>
    <s v="6191665,73"/>
    <n v="0.80985960000000001"/>
    <n v="0"/>
    <n v="0"/>
  </r>
  <r>
    <n v="213"/>
    <x v="184"/>
    <s v=""/>
    <x v="408"/>
    <n v="2019"/>
    <n v="66166228"/>
    <x v="73"/>
    <x v="182"/>
    <x v="184"/>
    <n v="8700"/>
    <s v="Horsens"/>
    <n v="615"/>
    <n v="148"/>
    <x v="73"/>
    <n v="1"/>
    <s v="FJ"/>
    <s v="Fjernvarmeværk"/>
    <n v="353000"/>
    <n v="350030"/>
    <x v="16"/>
    <x v="0"/>
    <s v="fvv"/>
    <d v="1965-01-01T00:00:00"/>
    <m/>
    <n v="9.3000000000000007"/>
    <n v="0"/>
    <n v="8.3699999999999992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53126,04"/>
    <s v="6191665,73"/>
    <n v="0"/>
    <n v="0"/>
    <n v="0"/>
  </r>
  <r>
    <n v="213"/>
    <x v="184"/>
    <s v=""/>
    <x v="409"/>
    <n v="2019"/>
    <n v="66166228"/>
    <x v="73"/>
    <x v="182"/>
    <x v="184"/>
    <n v="8700"/>
    <s v="Horsens"/>
    <n v="615"/>
    <n v="148"/>
    <x v="73"/>
    <n v="1"/>
    <s v="FJ"/>
    <s v="Fjernvarmeværk"/>
    <n v="353000"/>
    <n v="350030"/>
    <x v="76"/>
    <x v="0"/>
    <s v="fvv"/>
    <d v="1967-01-01T00:00:00"/>
    <m/>
    <n v="10.4"/>
    <n v="0"/>
    <n v="9.36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53126,04"/>
    <s v="6191665,73"/>
    <n v="0"/>
    <n v="0"/>
    <n v="0"/>
  </r>
  <r>
    <n v="213"/>
    <x v="184"/>
    <s v=""/>
    <x v="410"/>
    <n v="2019"/>
    <n v="66166228"/>
    <x v="73"/>
    <x v="182"/>
    <x v="184"/>
    <n v="8700"/>
    <s v="Horsens"/>
    <n v="615"/>
    <n v="148"/>
    <x v="73"/>
    <n v="1"/>
    <s v="FJ"/>
    <s v="Fjernvarmeværk"/>
    <n v="353000"/>
    <n v="350030"/>
    <x v="4"/>
    <x v="0"/>
    <s v="fvv"/>
    <d v="1970-01-01T00:00:00"/>
    <m/>
    <n v="10.4"/>
    <n v="0"/>
    <n v="9.36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53126,04"/>
    <s v="6191665,73"/>
    <n v="0"/>
    <n v="0"/>
    <n v="0"/>
  </r>
  <r>
    <n v="213"/>
    <x v="185"/>
    <s v=""/>
    <x v="411"/>
    <n v="2019"/>
    <n v="66166228"/>
    <x v="73"/>
    <x v="183"/>
    <x v="185"/>
    <n v="8700"/>
    <s v="Horsens"/>
    <n v="615"/>
    <n v="148"/>
    <x v="73"/>
    <n v="1"/>
    <s v="FJ"/>
    <s v="Fjernvarmeværk"/>
    <n v="353000"/>
    <n v="350030"/>
    <x v="13"/>
    <x v="0"/>
    <s v="fvv"/>
    <d v="1967-01-01T00:00:00"/>
    <m/>
    <n v="9.3000000000000007"/>
    <n v="0"/>
    <n v="8.3699999999999992"/>
    <x v="4787"/>
    <n v="56.7288"/>
    <n v="56.7288"/>
    <n v="0"/>
    <n v="0"/>
    <n v="1"/>
    <n v="0"/>
    <n v="0"/>
    <x v="0"/>
    <x v="0"/>
    <m/>
    <m/>
    <m/>
    <m/>
    <m/>
    <m/>
    <n v="58.912959600000001"/>
    <m/>
    <m/>
    <m/>
    <m/>
    <m/>
    <m/>
    <m/>
    <m/>
    <m/>
    <m/>
    <m/>
    <s v="555108,69"/>
    <s v="6191700,62"/>
    <n v="58.912959600000001"/>
    <n v="0"/>
    <n v="0"/>
  </r>
  <r>
    <n v="213"/>
    <x v="185"/>
    <s v=""/>
    <x v="412"/>
    <n v="2019"/>
    <n v="66166228"/>
    <x v="73"/>
    <x v="183"/>
    <x v="185"/>
    <n v="8700"/>
    <s v="Horsens"/>
    <n v="615"/>
    <n v="148"/>
    <x v="73"/>
    <n v="1"/>
    <s v="FJ"/>
    <s v="Fjernvarmeværk"/>
    <n v="353000"/>
    <n v="350030"/>
    <x v="16"/>
    <x v="0"/>
    <s v="fvv"/>
    <d v="1974-01-01T00:00:00"/>
    <m/>
    <n v="11.63"/>
    <n v="0"/>
    <n v="10.47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55108,69"/>
    <s v="6191700,62"/>
    <n v="0"/>
    <n v="0"/>
    <n v="0"/>
  </r>
  <r>
    <n v="213"/>
    <x v="185"/>
    <s v=""/>
    <x v="413"/>
    <n v="2019"/>
    <n v="66166228"/>
    <x v="73"/>
    <x v="183"/>
    <x v="185"/>
    <n v="8700"/>
    <s v="Horsens"/>
    <n v="615"/>
    <n v="148"/>
    <x v="73"/>
    <n v="1"/>
    <s v="FJ"/>
    <s v="Fjernvarmeværk"/>
    <n v="353000"/>
    <n v="350030"/>
    <x v="76"/>
    <x v="0"/>
    <s v="fvv"/>
    <d v="2012-12-01T00:00:00"/>
    <m/>
    <n v="10"/>
    <n v="0"/>
    <n v="9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55108,69"/>
    <s v="6191700,62"/>
    <n v="0"/>
    <n v="0"/>
    <n v="0"/>
  </r>
  <r>
    <n v="213"/>
    <x v="186"/>
    <s v=""/>
    <x v="414"/>
    <n v="2019"/>
    <n v="66166228"/>
    <x v="73"/>
    <x v="184"/>
    <x v="186"/>
    <n v="8700"/>
    <s v="Horsens"/>
    <n v="615"/>
    <n v="148"/>
    <x v="73"/>
    <m/>
    <s v="FJ"/>
    <s v="Fjernvarmeværk"/>
    <n v="353000"/>
    <n v="350030"/>
    <x v="249"/>
    <x v="0"/>
    <s v="fvv"/>
    <d v="1999-04-01T00:00:00"/>
    <m/>
    <n v="14"/>
    <n v="0"/>
    <n v="14"/>
    <x v="4788"/>
    <n v="19.209599999999998"/>
    <n v="19.209599999999998"/>
    <n v="0"/>
    <n v="0"/>
    <n v="1"/>
    <n v="0"/>
    <n v="0"/>
    <x v="0"/>
    <x v="0"/>
    <m/>
    <m/>
    <m/>
    <m/>
    <m/>
    <m/>
    <n v="18.755153999999997"/>
    <m/>
    <m/>
    <m/>
    <m/>
    <m/>
    <m/>
    <m/>
    <m/>
    <m/>
    <m/>
    <m/>
    <s v="552217"/>
    <s v="6192079"/>
    <n v="18.755153999999997"/>
    <n v="0"/>
    <n v="0"/>
  </r>
  <r>
    <n v="213"/>
    <x v="187"/>
    <s v=""/>
    <x v="415"/>
    <n v="2019"/>
    <n v="66166228"/>
    <x v="73"/>
    <x v="185"/>
    <x v="187"/>
    <n v="8700"/>
    <s v="Horsens"/>
    <n v="615"/>
    <n v="148"/>
    <x v="73"/>
    <m/>
    <s v="FJ"/>
    <s v="Fjernvarmeværk"/>
    <n v="353000"/>
    <n v="350030"/>
    <x v="13"/>
    <x v="0"/>
    <s v="fvv"/>
    <d v="2012-08-01T00:00:00"/>
    <d v="2018-12-31T00:00:00"/>
    <n v="0.4"/>
    <n v="0"/>
    <n v="0.4"/>
    <x v="21"/>
    <n v="0"/>
    <n v="0"/>
    <n v="0"/>
    <n v="0"/>
    <n v="1"/>
    <n v="0"/>
    <n v="0"/>
    <x v="0"/>
    <x v="0"/>
    <m/>
    <m/>
    <m/>
    <m/>
    <m/>
    <m/>
    <m/>
    <m/>
    <m/>
    <m/>
    <m/>
    <m/>
    <n v="0"/>
    <m/>
    <m/>
    <m/>
    <m/>
    <m/>
    <s v="552194,45"/>
    <s v="6195338,56"/>
    <n v="0"/>
    <n v="0"/>
    <n v="0"/>
  </r>
  <r>
    <n v="213"/>
    <x v="187"/>
    <s v=""/>
    <x v="416"/>
    <n v="2019"/>
    <n v="66166228"/>
    <x v="73"/>
    <x v="185"/>
    <x v="187"/>
    <n v="8700"/>
    <s v="Horsens"/>
    <n v="615"/>
    <n v="148"/>
    <x v="73"/>
    <m/>
    <s v="FJ"/>
    <s v="Fjernvarmeværk"/>
    <n v="353000"/>
    <n v="350030"/>
    <x v="16"/>
    <x v="0"/>
    <s v="fvv"/>
    <d v="2012-08-01T00:00:00"/>
    <d v="2018-12-31T00:00:00"/>
    <n v="0.4"/>
    <n v="0"/>
    <n v="0.4"/>
    <x v="21"/>
    <n v="0"/>
    <n v="0"/>
    <n v="0"/>
    <n v="0"/>
    <n v="1"/>
    <n v="0"/>
    <n v="0"/>
    <x v="0"/>
    <x v="0"/>
    <m/>
    <m/>
    <m/>
    <m/>
    <m/>
    <m/>
    <m/>
    <m/>
    <m/>
    <m/>
    <m/>
    <m/>
    <n v="0"/>
    <m/>
    <m/>
    <m/>
    <m/>
    <m/>
    <s v="552194,45"/>
    <s v="6195338,56"/>
    <n v="0"/>
    <n v="0"/>
    <n v="0"/>
  </r>
  <r>
    <n v="215"/>
    <x v="188"/>
    <s v=""/>
    <x v="417"/>
    <n v="2019"/>
    <n v="22724118"/>
    <x v="717"/>
    <x v="186"/>
    <x v="188"/>
    <n v="8732"/>
    <s v="Hovedgård"/>
    <n v="615"/>
    <n v="143"/>
    <x v="74"/>
    <m/>
    <s v="FJ"/>
    <s v="Fjernvarmeværk"/>
    <n v="353000"/>
    <n v="350030"/>
    <x v="3"/>
    <x v="0"/>
    <s v="fvv"/>
    <d v="1989-08-01T00:00:00"/>
    <m/>
    <n v="2"/>
    <n v="0"/>
    <n v="2"/>
    <x v="4789"/>
    <n v="18.590399999999999"/>
    <n v="17.863199999999999"/>
    <n v="0"/>
    <n v="0"/>
    <n v="1"/>
    <n v="0"/>
    <n v="0"/>
    <x v="0"/>
    <x v="0"/>
    <m/>
    <m/>
    <m/>
    <m/>
    <m/>
    <m/>
    <m/>
    <m/>
    <m/>
    <m/>
    <n v="16.656299999999998"/>
    <m/>
    <m/>
    <m/>
    <m/>
    <m/>
    <m/>
    <m/>
    <s v="559931,8"/>
    <s v="6201082,74"/>
    <n v="0"/>
    <n v="16.656299999999998"/>
    <n v="0"/>
  </r>
  <r>
    <n v="215"/>
    <x v="188"/>
    <s v=""/>
    <x v="418"/>
    <n v="2019"/>
    <n v="22724118"/>
    <x v="717"/>
    <x v="186"/>
    <x v="188"/>
    <n v="8732"/>
    <s v="Hovedgård"/>
    <n v="615"/>
    <n v="143"/>
    <x v="74"/>
    <m/>
    <s v="FJ"/>
    <s v="Fjernvarmeværk"/>
    <n v="353000"/>
    <n v="350030"/>
    <x v="123"/>
    <x v="0"/>
    <s v="fvv"/>
    <d v="2001-01-08T00:00:00"/>
    <m/>
    <n v="4.25"/>
    <n v="0"/>
    <n v="4.25"/>
    <x v="21"/>
    <n v="0"/>
    <n v="0"/>
    <n v="0"/>
    <n v="0"/>
    <n v="1"/>
    <n v="0"/>
    <n v="0"/>
    <x v="0"/>
    <x v="0"/>
    <m/>
    <n v="0"/>
    <m/>
    <n v="0"/>
    <m/>
    <m/>
    <m/>
    <m/>
    <m/>
    <m/>
    <m/>
    <m/>
    <m/>
    <m/>
    <m/>
    <m/>
    <m/>
    <m/>
    <s v="559931,8"/>
    <s v="6201082,74"/>
    <n v="0"/>
    <n v="0"/>
    <n v="0"/>
  </r>
  <r>
    <n v="215"/>
    <x v="188"/>
    <s v=""/>
    <x v="419"/>
    <n v="2019"/>
    <n v="22724118"/>
    <x v="717"/>
    <x v="186"/>
    <x v="188"/>
    <n v="8732"/>
    <s v="Hovedgård"/>
    <n v="615"/>
    <n v="143"/>
    <x v="74"/>
    <m/>
    <s v="FJ"/>
    <s v="Fjernvarmeværk"/>
    <n v="353000"/>
    <n v="350030"/>
    <x v="250"/>
    <x v="0"/>
    <s v="fvv"/>
    <d v="2008-09-29T00:00:00"/>
    <m/>
    <n v="4.25"/>
    <n v="0"/>
    <n v="4.25"/>
    <x v="4790"/>
    <n v="37.184399999999997"/>
    <n v="35.722799999999999"/>
    <n v="0"/>
    <n v="0"/>
    <n v="1"/>
    <n v="0"/>
    <n v="0"/>
    <x v="0"/>
    <x v="0"/>
    <m/>
    <m/>
    <m/>
    <m/>
    <m/>
    <m/>
    <m/>
    <m/>
    <m/>
    <m/>
    <n v="33.312599999999996"/>
    <m/>
    <m/>
    <m/>
    <m/>
    <m/>
    <m/>
    <m/>
    <s v="559931,8"/>
    <s v="6201082,74"/>
    <n v="0"/>
    <n v="33.312599999999996"/>
    <n v="0"/>
  </r>
  <r>
    <n v="219"/>
    <x v="190"/>
    <s v=""/>
    <x v="421"/>
    <n v="2019"/>
    <n v="32720315"/>
    <x v="76"/>
    <x v="188"/>
    <x v="190"/>
    <n v="3390"/>
    <s v="Hundested"/>
    <n v="260"/>
    <n v="19"/>
    <x v="76"/>
    <m/>
    <s v="FJ"/>
    <s v="Fjernvarmeværk"/>
    <n v="353000"/>
    <n v="350030"/>
    <x v="252"/>
    <x v="0"/>
    <s v="fvv"/>
    <d v="1990-01-01T00:00:00"/>
    <m/>
    <n v="17"/>
    <n v="0"/>
    <n v="16"/>
    <x v="4791"/>
    <n v="71.258399999999995"/>
    <n v="71.258399999999995"/>
    <n v="0"/>
    <n v="0"/>
    <n v="1"/>
    <n v="0"/>
    <n v="0"/>
    <x v="0"/>
    <x v="0"/>
    <m/>
    <m/>
    <m/>
    <m/>
    <m/>
    <m/>
    <n v="73.8233496"/>
    <m/>
    <m/>
    <m/>
    <m/>
    <m/>
    <m/>
    <m/>
    <m/>
    <m/>
    <m/>
    <m/>
    <s v="680001"/>
    <s v="6206027"/>
    <n v="73.8233496"/>
    <n v="0"/>
    <n v="0"/>
  </r>
  <r>
    <n v="219"/>
    <x v="190"/>
    <s v=""/>
    <x v="422"/>
    <n v="2019"/>
    <n v="32720315"/>
    <x v="76"/>
    <x v="188"/>
    <x v="190"/>
    <n v="3390"/>
    <s v="Hundested"/>
    <n v="260"/>
    <n v="19"/>
    <x v="76"/>
    <m/>
    <s v="FJ"/>
    <s v="Fjernvarmeværk"/>
    <n v="353000"/>
    <n v="350030"/>
    <x v="12"/>
    <x v="4"/>
    <s v="fvv"/>
    <d v="2013-10-01T00:00:00"/>
    <m/>
    <n v="0.2"/>
    <n v="0"/>
    <n v="0.8"/>
    <x v="4792"/>
    <n v="7.3907999999999996"/>
    <n v="7.3907999999999996"/>
    <n v="0"/>
    <n v="0"/>
    <n v="1"/>
    <n v="0"/>
    <n v="0"/>
    <x v="0"/>
    <x v="0"/>
    <m/>
    <m/>
    <m/>
    <m/>
    <m/>
    <m/>
    <m/>
    <m/>
    <m/>
    <m/>
    <m/>
    <m/>
    <m/>
    <m/>
    <m/>
    <m/>
    <m/>
    <n v="1.6739999999999999"/>
    <s v="680001"/>
    <s v="6206027"/>
    <n v="0"/>
    <n v="0"/>
    <n v="1.6739999999999999"/>
  </r>
  <r>
    <n v="219"/>
    <x v="190"/>
    <s v=""/>
    <x v="423"/>
    <n v="2019"/>
    <n v="32720315"/>
    <x v="76"/>
    <x v="188"/>
    <x v="190"/>
    <n v="3390"/>
    <s v="Hundested"/>
    <n v="260"/>
    <n v="19"/>
    <x v="76"/>
    <m/>
    <s v="FJ"/>
    <s v="Fjernvarmeværk"/>
    <n v="353000"/>
    <n v="350030"/>
    <x v="253"/>
    <x v="3"/>
    <s v="fvv"/>
    <d v="2015-06-16T00:00:00"/>
    <m/>
    <n v="12.5"/>
    <n v="0"/>
    <n v="12.5"/>
    <x v="4793"/>
    <n v="27.788399999999999"/>
    <n v="27.788399999999999"/>
    <n v="0"/>
    <n v="0"/>
    <n v="1"/>
    <n v="0"/>
    <n v="0"/>
    <x v="0"/>
    <x v="0"/>
    <m/>
    <m/>
    <m/>
    <m/>
    <m/>
    <m/>
    <m/>
    <m/>
    <m/>
    <m/>
    <m/>
    <m/>
    <m/>
    <m/>
    <m/>
    <n v="27.788400000000003"/>
    <m/>
    <m/>
    <s v="680001"/>
    <s v="6206027"/>
    <n v="0"/>
    <n v="27.788400000000003"/>
    <n v="0"/>
  </r>
  <r>
    <n v="219"/>
    <x v="190"/>
    <s v=""/>
    <x v="424"/>
    <n v="2019"/>
    <n v="32720315"/>
    <x v="76"/>
    <x v="188"/>
    <x v="190"/>
    <n v="3390"/>
    <s v="Hundested"/>
    <n v="260"/>
    <n v="19"/>
    <x v="76"/>
    <m/>
    <s v="FJ"/>
    <s v="Fjernvarmeværk"/>
    <n v="353000"/>
    <n v="350030"/>
    <x v="3"/>
    <x v="0"/>
    <s v="fvv"/>
    <d v="2016-02-15T00:00:00"/>
    <m/>
    <n v="1.9"/>
    <n v="0"/>
    <n v="1.9"/>
    <x v="4794"/>
    <n v="16.131599999999999"/>
    <n v="16.131599999999999"/>
    <n v="0"/>
    <n v="0"/>
    <n v="1"/>
    <n v="0"/>
    <n v="0"/>
    <x v="0"/>
    <x v="0"/>
    <m/>
    <m/>
    <m/>
    <m/>
    <m/>
    <m/>
    <m/>
    <m/>
    <m/>
    <m/>
    <n v="16.1448"/>
    <m/>
    <m/>
    <m/>
    <m/>
    <m/>
    <m/>
    <m/>
    <s v="680001"/>
    <s v="6206027"/>
    <n v="0"/>
    <n v="16.1448"/>
    <n v="0"/>
  </r>
  <r>
    <n v="219"/>
    <x v="190"/>
    <s v=""/>
    <x v="2871"/>
    <n v="2019"/>
    <n v="32720315"/>
    <x v="76"/>
    <x v="188"/>
    <x v="190"/>
    <n v="3390"/>
    <s v="Hundested"/>
    <n v="260"/>
    <n v="19"/>
    <x v="76"/>
    <m/>
    <s v="FJ"/>
    <s v="Fjernvarmeværk"/>
    <n v="353000"/>
    <n v="350030"/>
    <x v="1452"/>
    <x v="3"/>
    <s v="fvv"/>
    <d v="2017-04-20T00:00:00"/>
    <m/>
    <n v="0.60899999999999999"/>
    <n v="0"/>
    <n v="0.60899999999999999"/>
    <x v="4795"/>
    <n v="3.2075999999999998"/>
    <n v="3.2075999999999998"/>
    <n v="0"/>
    <n v="0"/>
    <n v="1"/>
    <n v="0"/>
    <n v="0"/>
    <x v="0"/>
    <x v="0"/>
    <m/>
    <m/>
    <m/>
    <m/>
    <m/>
    <m/>
    <m/>
    <m/>
    <m/>
    <m/>
    <m/>
    <m/>
    <m/>
    <m/>
    <m/>
    <n v="3.2075999999999998"/>
    <m/>
    <m/>
    <s v="680001"/>
    <s v="6206027"/>
    <n v="0"/>
    <n v="3.2075999999999998"/>
    <n v="0"/>
  </r>
  <r>
    <n v="219"/>
    <x v="190"/>
    <s v=""/>
    <x v="2941"/>
    <n v="2019"/>
    <n v="32720315"/>
    <x v="76"/>
    <x v="188"/>
    <x v="190"/>
    <n v="3390"/>
    <s v="Hundested"/>
    <n v="260"/>
    <n v="19"/>
    <x v="76"/>
    <m/>
    <s v="FJ"/>
    <s v="Fjernvarmeværk"/>
    <n v="353000"/>
    <n v="350030"/>
    <x v="1484"/>
    <x v="4"/>
    <s v="kvt"/>
    <d v="2019-01-10T00:00:00"/>
    <m/>
    <n v="0.16"/>
    <n v="0.16"/>
    <n v="1.5"/>
    <x v="21"/>
    <n v="0"/>
    <n v="0"/>
    <n v="0"/>
    <n v="0"/>
    <n v="1"/>
    <n v="0"/>
    <n v="0"/>
    <x v="0"/>
    <x v="0"/>
    <m/>
    <m/>
    <m/>
    <m/>
    <m/>
    <m/>
    <m/>
    <m/>
    <m/>
    <m/>
    <m/>
    <m/>
    <m/>
    <m/>
    <m/>
    <m/>
    <m/>
    <n v="0"/>
    <s v="680001"/>
    <s v="6206027"/>
    <n v="0"/>
    <n v="0"/>
    <n v="0"/>
  </r>
  <r>
    <n v="221"/>
    <x v="191"/>
    <s v=""/>
    <x v="425"/>
    <n v="2019"/>
    <n v="43860259"/>
    <x v="77"/>
    <x v="189"/>
    <x v="191"/>
    <n v="7760"/>
    <s v="Hurup Thy"/>
    <n v="787"/>
    <n v="260"/>
    <x v="77"/>
    <m/>
    <s v="FJ"/>
    <s v="Fjernvarmeværk"/>
    <n v="353000"/>
    <n v="350030"/>
    <x v="254"/>
    <x v="0"/>
    <s v="fvv"/>
    <d v="1982-01-01T00:00:00"/>
    <m/>
    <n v="6.45"/>
    <n v="0"/>
    <n v="5.8"/>
    <x v="21"/>
    <n v="0"/>
    <n v="0"/>
    <n v="0"/>
    <n v="0"/>
    <n v="1"/>
    <n v="0"/>
    <n v="0"/>
    <x v="0"/>
    <x v="0"/>
    <m/>
    <m/>
    <m/>
    <m/>
    <m/>
    <m/>
    <m/>
    <m/>
    <m/>
    <m/>
    <m/>
    <m/>
    <n v="0"/>
    <m/>
    <m/>
    <m/>
    <m/>
    <m/>
    <s v="464472,27"/>
    <s v="6289479,3"/>
    <n v="0"/>
    <n v="0"/>
    <n v="0"/>
  </r>
  <r>
    <n v="221"/>
    <x v="191"/>
    <s v=""/>
    <x v="426"/>
    <n v="2019"/>
    <n v="43860259"/>
    <x v="77"/>
    <x v="189"/>
    <x v="191"/>
    <n v="7760"/>
    <s v="Hurup Thy"/>
    <n v="787"/>
    <n v="260"/>
    <x v="77"/>
    <m/>
    <s v="FJ"/>
    <s v="Fjernvarmeværk"/>
    <n v="353000"/>
    <n v="350030"/>
    <x v="145"/>
    <x v="0"/>
    <s v="fvv"/>
    <d v="1966-01-01T00:00:00"/>
    <m/>
    <n v="3.8"/>
    <n v="0"/>
    <n v="3.4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464472,27"/>
    <s v="6289479,3"/>
    <n v="0"/>
    <n v="0"/>
    <n v="0"/>
  </r>
  <r>
    <n v="221"/>
    <x v="191"/>
    <s v=""/>
    <x v="427"/>
    <n v="2019"/>
    <n v="43860259"/>
    <x v="77"/>
    <x v="189"/>
    <x v="191"/>
    <n v="7760"/>
    <s v="Hurup Thy"/>
    <n v="787"/>
    <n v="260"/>
    <x v="77"/>
    <m/>
    <s v="FJ"/>
    <s v="Fjernvarmeværk"/>
    <n v="353000"/>
    <n v="350030"/>
    <x v="140"/>
    <x v="0"/>
    <s v="fvv"/>
    <d v="1973-01-01T00:00:00"/>
    <m/>
    <n v="5.45"/>
    <n v="0"/>
    <n v="4.9000000000000004"/>
    <x v="21"/>
    <n v="0"/>
    <n v="0"/>
    <n v="0"/>
    <n v="0"/>
    <n v="1"/>
    <n v="0"/>
    <n v="0"/>
    <x v="0"/>
    <x v="0"/>
    <m/>
    <m/>
    <m/>
    <m/>
    <m/>
    <m/>
    <m/>
    <m/>
    <m/>
    <m/>
    <m/>
    <m/>
    <m/>
    <m/>
    <m/>
    <m/>
    <m/>
    <m/>
    <s v="464472,27"/>
    <s v="6289479,3"/>
    <n v="0"/>
    <n v="0"/>
    <n v="0"/>
  </r>
  <r>
    <n v="221"/>
    <x v="191"/>
    <s v=""/>
    <x v="428"/>
    <n v="2019"/>
    <n v="43860259"/>
    <x v="77"/>
    <x v="189"/>
    <x v="191"/>
    <n v="7760"/>
    <s v="Hurup Thy"/>
    <n v="787"/>
    <n v="260"/>
    <x v="77"/>
    <m/>
    <s v="FJ"/>
    <s v="Fjernvarmeværk"/>
    <n v="353000"/>
    <n v="350030"/>
    <x v="146"/>
    <x v="0"/>
    <s v="fvv"/>
    <d v="1964-01-01T00:00:00"/>
    <m/>
    <n v="3.67"/>
    <n v="0"/>
    <n v="3.3"/>
    <x v="21"/>
    <n v="0"/>
    <n v="0"/>
    <n v="0"/>
    <n v="0"/>
    <n v="1"/>
    <n v="0"/>
    <n v="0"/>
    <x v="0"/>
    <x v="0"/>
    <m/>
    <m/>
    <m/>
    <m/>
    <m/>
    <m/>
    <m/>
    <m/>
    <m/>
    <m/>
    <m/>
    <m/>
    <m/>
    <m/>
    <m/>
    <m/>
    <m/>
    <m/>
    <s v="464472,27"/>
    <s v="6289479,3"/>
    <n v="0"/>
    <n v="0"/>
    <n v="0"/>
  </r>
  <r>
    <n v="221"/>
    <x v="191"/>
    <s v=""/>
    <x v="429"/>
    <n v="2019"/>
    <n v="43860259"/>
    <x v="77"/>
    <x v="189"/>
    <x v="191"/>
    <n v="7760"/>
    <s v="Hurup Thy"/>
    <n v="787"/>
    <n v="260"/>
    <x v="77"/>
    <m/>
    <s v="FJ"/>
    <s v="Fjernvarmeværk"/>
    <n v="353000"/>
    <n v="350030"/>
    <x v="255"/>
    <x v="0"/>
    <s v="fvv"/>
    <d v="2004-01-01T00:00:00"/>
    <m/>
    <n v="7.78"/>
    <n v="0"/>
    <n v="7"/>
    <x v="4796"/>
    <n v="83.242999999999995"/>
    <n v="83.242999999999995"/>
    <n v="0"/>
    <n v="0"/>
    <n v="1"/>
    <n v="0"/>
    <n v="0"/>
    <x v="0"/>
    <x v="0"/>
    <m/>
    <m/>
    <m/>
    <m/>
    <m/>
    <m/>
    <m/>
    <m/>
    <m/>
    <m/>
    <n v="94.39139999999999"/>
    <m/>
    <m/>
    <m/>
    <m/>
    <m/>
    <m/>
    <m/>
    <s v="464472,27"/>
    <s v="6289479,3"/>
    <n v="0"/>
    <n v="94.39139999999999"/>
    <n v="0"/>
  </r>
  <r>
    <n v="221"/>
    <x v="192"/>
    <s v=""/>
    <x v="430"/>
    <n v="2019"/>
    <n v="43860259"/>
    <x v="77"/>
    <x v="190"/>
    <x v="192"/>
    <n v="7760"/>
    <s v="Hurup Thy"/>
    <n v="785"/>
    <n v="260"/>
    <x v="77"/>
    <m/>
    <s v="FJ"/>
    <s v="Fjernvarmeværk"/>
    <n v="353000"/>
    <n v="350030"/>
    <x v="256"/>
    <x v="0"/>
    <s v="fvv"/>
    <d v="2008-11-26T00:00:00"/>
    <m/>
    <n v="5.56"/>
    <n v="0"/>
    <n v="5"/>
    <x v="4797"/>
    <n v="55.494999999999997"/>
    <n v="55.494999999999997"/>
    <n v="0"/>
    <n v="0"/>
    <n v="1"/>
    <n v="0"/>
    <n v="0"/>
    <x v="0"/>
    <x v="0"/>
    <m/>
    <m/>
    <m/>
    <m/>
    <m/>
    <m/>
    <m/>
    <m/>
    <m/>
    <m/>
    <n v="62.927599999999998"/>
    <m/>
    <m/>
    <m/>
    <m/>
    <m/>
    <m/>
    <m/>
    <s v="465468"/>
    <s v="6289736"/>
    <n v="0"/>
    <n v="62.927599999999998"/>
    <n v="0"/>
  </r>
  <r>
    <n v="222"/>
    <x v="193"/>
    <s v=""/>
    <x v="431"/>
    <n v="2019"/>
    <n v="44057212"/>
    <x v="78"/>
    <x v="191"/>
    <x v="193"/>
    <n v="4330"/>
    <s v="Hvalsø"/>
    <n v="350"/>
    <n v="22"/>
    <x v="78"/>
    <m/>
    <s v="DC"/>
    <s v="Decentralt værk"/>
    <n v="353000"/>
    <n v="350030"/>
    <x v="257"/>
    <x v="1"/>
    <s v="kvt"/>
    <d v="1995-12-01T00:00:00"/>
    <m/>
    <n v="7.41"/>
    <n v="3.04"/>
    <n v="3.7"/>
    <x v="4798"/>
    <n v="0.628776"/>
    <n v="0.628776"/>
    <n v="0.53943479999999999"/>
    <n v="0.53943479999999999"/>
    <n v="0.2330776498470703"/>
    <n v="0.76692235015292964"/>
    <n v="0"/>
    <x v="0"/>
    <x v="0"/>
    <m/>
    <m/>
    <m/>
    <m/>
    <m/>
    <m/>
    <n v="1.3488552"/>
    <m/>
    <m/>
    <m/>
    <m/>
    <m/>
    <m/>
    <m/>
    <m/>
    <m/>
    <m/>
    <m/>
    <s v="680061"/>
    <s v="6164910"/>
    <n v="1.3488552"/>
    <n v="0"/>
    <n v="0"/>
  </r>
  <r>
    <n v="222"/>
    <x v="193"/>
    <s v=""/>
    <x v="432"/>
    <n v="2019"/>
    <n v="44057212"/>
    <x v="78"/>
    <x v="191"/>
    <x v="193"/>
    <n v="4330"/>
    <s v="Hvalsø"/>
    <n v="350"/>
    <n v="22"/>
    <x v="78"/>
    <m/>
    <s v="DC"/>
    <s v="Decentralt værk"/>
    <n v="353000"/>
    <n v="350030"/>
    <x v="257"/>
    <x v="0"/>
    <s v="fvv"/>
    <d v="2000-10-18T00:00:00"/>
    <m/>
    <n v="10"/>
    <n v="0"/>
    <n v="10"/>
    <x v="4799"/>
    <n v="17.1144"/>
    <n v="17.1144"/>
    <n v="0"/>
    <n v="0"/>
    <n v="1"/>
    <n v="0"/>
    <n v="0"/>
    <x v="0"/>
    <x v="0"/>
    <m/>
    <m/>
    <m/>
    <m/>
    <m/>
    <m/>
    <n v="17.4277224"/>
    <m/>
    <m/>
    <m/>
    <m/>
    <m/>
    <m/>
    <m/>
    <m/>
    <m/>
    <m/>
    <m/>
    <s v="680061"/>
    <s v="6164910"/>
    <n v="17.4277224"/>
    <n v="0"/>
    <n v="0"/>
  </r>
  <r>
    <n v="223"/>
    <x v="194"/>
    <s v=""/>
    <x v="433"/>
    <n v="2019"/>
    <n v="69914128"/>
    <x v="79"/>
    <x v="192"/>
    <x v="194"/>
    <n v="6960"/>
    <s v="Hvide Sande"/>
    <n v="760"/>
    <n v="171"/>
    <x v="79"/>
    <n v="1"/>
    <s v="DC"/>
    <s v="Decentralt værk"/>
    <n v="353000"/>
    <n v="350030"/>
    <x v="258"/>
    <x v="1"/>
    <s v="kvt"/>
    <d v="1994-11-01T00:00:00"/>
    <m/>
    <n v="9.44"/>
    <n v="3.73"/>
    <n v="4.22"/>
    <x v="4800"/>
    <n v="7.0632000000000001"/>
    <n v="7.0632000000000001"/>
    <n v="5.4576000000000002"/>
    <n v="5.4576000000000002"/>
    <n v="0.24972157698794029"/>
    <n v="0.75027842301205971"/>
    <n v="0"/>
    <x v="0"/>
    <x v="0"/>
    <m/>
    <m/>
    <m/>
    <m/>
    <m/>
    <m/>
    <n v="14.142149999999999"/>
    <m/>
    <m/>
    <m/>
    <m/>
    <m/>
    <m/>
    <m/>
    <m/>
    <m/>
    <m/>
    <m/>
    <s v="445503,15"/>
    <s v="6207253,04"/>
    <n v="14.142149999999999"/>
    <n v="0"/>
    <n v="0"/>
  </r>
  <r>
    <n v="223"/>
    <x v="194"/>
    <s v=""/>
    <x v="434"/>
    <n v="2019"/>
    <n v="69914128"/>
    <x v="79"/>
    <x v="192"/>
    <x v="194"/>
    <n v="6960"/>
    <s v="Hvide Sande"/>
    <n v="760"/>
    <n v="171"/>
    <x v="79"/>
    <n v="1"/>
    <s v="DC"/>
    <s v="Decentralt værk"/>
    <n v="353000"/>
    <n v="350030"/>
    <x v="259"/>
    <x v="0"/>
    <s v="fvv"/>
    <d v="1994-11-01T00:00:00"/>
    <m/>
    <n v="4"/>
    <n v="0"/>
    <n v="4"/>
    <x v="4801"/>
    <n v="1.2707999999999999"/>
    <n v="1.2707999999999999"/>
    <n v="0"/>
    <n v="0"/>
    <n v="1"/>
    <n v="0"/>
    <n v="0"/>
    <x v="0"/>
    <x v="0"/>
    <m/>
    <m/>
    <m/>
    <m/>
    <m/>
    <m/>
    <n v="1.3384800000000001"/>
    <m/>
    <m/>
    <m/>
    <m/>
    <m/>
    <m/>
    <m/>
    <m/>
    <m/>
    <m/>
    <m/>
    <s v="445503,15"/>
    <s v="6207253,04"/>
    <n v="1.3384800000000001"/>
    <n v="0"/>
    <n v="0"/>
  </r>
  <r>
    <n v="223"/>
    <x v="194"/>
    <s v=""/>
    <x v="435"/>
    <n v="2019"/>
    <n v="69914128"/>
    <x v="79"/>
    <x v="192"/>
    <x v="194"/>
    <n v="6960"/>
    <s v="Hvide Sande"/>
    <n v="760"/>
    <n v="171"/>
    <x v="79"/>
    <n v="1"/>
    <s v="DC"/>
    <s v="Decentralt værk"/>
    <n v="353000"/>
    <n v="350030"/>
    <x v="260"/>
    <x v="0"/>
    <s v="fvv"/>
    <d v="1994-11-01T00:00:00"/>
    <m/>
    <n v="10"/>
    <n v="0"/>
    <n v="10.4"/>
    <x v="4802"/>
    <n v="56.660400000000003"/>
    <n v="56.660400000000003"/>
    <n v="0"/>
    <n v="0"/>
    <n v="1"/>
    <n v="0"/>
    <n v="0"/>
    <x v="0"/>
    <x v="0"/>
    <m/>
    <m/>
    <m/>
    <n v="0"/>
    <m/>
    <m/>
    <n v="54.513914400000004"/>
    <m/>
    <m/>
    <m/>
    <m/>
    <m/>
    <m/>
    <m/>
    <m/>
    <m/>
    <m/>
    <m/>
    <s v="445503,15"/>
    <s v="6207253,04"/>
    <n v="54.513914400000004"/>
    <n v="0"/>
    <n v="0"/>
  </r>
  <r>
    <n v="223"/>
    <x v="194"/>
    <s v=""/>
    <x v="436"/>
    <n v="2019"/>
    <n v="69914128"/>
    <x v="79"/>
    <x v="192"/>
    <x v="194"/>
    <n v="6960"/>
    <s v="Hvide Sande"/>
    <n v="760"/>
    <n v="171"/>
    <x v="79"/>
    <n v="1"/>
    <s v="DC"/>
    <s v="Decentralt værk"/>
    <n v="353000"/>
    <n v="350030"/>
    <x v="261"/>
    <x v="1"/>
    <s v="kvt"/>
    <d v="1994-11-01T00:00:00"/>
    <m/>
    <n v="9.44"/>
    <n v="3.73"/>
    <n v="4.22"/>
    <x v="4803"/>
    <n v="6.9767999999999999"/>
    <n v="6.9767999999999999"/>
    <n v="5.3639999999999999"/>
    <n v="5.3639999999999999"/>
    <n v="0.250971250971251"/>
    <n v="0.74902874902874905"/>
    <n v="0"/>
    <x v="0"/>
    <x v="0"/>
    <m/>
    <m/>
    <m/>
    <m/>
    <m/>
    <m/>
    <n v="13.8996"/>
    <m/>
    <m/>
    <m/>
    <m/>
    <m/>
    <m/>
    <m/>
    <m/>
    <m/>
    <m/>
    <m/>
    <s v="445503,15"/>
    <s v="6207253,04"/>
    <n v="13.8996"/>
    <n v="0"/>
    <n v="0"/>
  </r>
  <r>
    <n v="223"/>
    <x v="194"/>
    <s v=""/>
    <x v="437"/>
    <n v="2019"/>
    <n v="69914128"/>
    <x v="79"/>
    <x v="192"/>
    <x v="194"/>
    <n v="6960"/>
    <s v="Hvide Sande"/>
    <n v="760"/>
    <n v="171"/>
    <x v="79"/>
    <n v="1"/>
    <s v="DC"/>
    <s v="Decentralt værk"/>
    <n v="353000"/>
    <n v="350030"/>
    <x v="57"/>
    <x v="2"/>
    <s v="fvv"/>
    <d v="2010-01-01T00:00:00"/>
    <m/>
    <n v="6"/>
    <n v="0"/>
    <n v="6"/>
    <x v="4804"/>
    <n v="52.869599999999998"/>
    <n v="52.869599999999998"/>
    <n v="0"/>
    <n v="0"/>
    <n v="1"/>
    <n v="0"/>
    <n v="0"/>
    <x v="0"/>
    <x v="0"/>
    <m/>
    <m/>
    <m/>
    <m/>
    <m/>
    <m/>
    <m/>
    <m/>
    <m/>
    <m/>
    <m/>
    <m/>
    <m/>
    <m/>
    <m/>
    <m/>
    <m/>
    <n v="53.002800000000001"/>
    <s v="445503,15"/>
    <s v="6207253,04"/>
    <n v="0"/>
    <n v="0"/>
    <n v="53.002800000000001"/>
  </r>
  <r>
    <n v="223"/>
    <x v="195"/>
    <s v=""/>
    <x v="438"/>
    <n v="2019"/>
    <n v="69914128"/>
    <x v="79"/>
    <x v="193"/>
    <x v="195"/>
    <n v="6960"/>
    <s v="Hvide Sande"/>
    <n v="760"/>
    <n v="171"/>
    <x v="79"/>
    <m/>
    <s v="FJ"/>
    <s v="Fjernvarmeværk"/>
    <n v="353000"/>
    <n v="350030"/>
    <x v="262"/>
    <x v="3"/>
    <s v="fvv"/>
    <d v="2014-11-11T00:00:00"/>
    <m/>
    <n v="6.7"/>
    <n v="0"/>
    <n v="6.7"/>
    <x v="4805"/>
    <n v="17.247599999999998"/>
    <n v="17.247599999999998"/>
    <n v="0"/>
    <n v="0"/>
    <n v="1"/>
    <n v="0"/>
    <n v="0"/>
    <x v="0"/>
    <x v="0"/>
    <m/>
    <m/>
    <m/>
    <m/>
    <m/>
    <m/>
    <m/>
    <m/>
    <m/>
    <m/>
    <m/>
    <m/>
    <m/>
    <m/>
    <m/>
    <n v="18.003599999999999"/>
    <m/>
    <m/>
    <s v="445937,34"/>
    <s v="6206485,86"/>
    <n v="0"/>
    <n v="18.003599999999999"/>
    <n v="0"/>
  </r>
  <r>
    <n v="224"/>
    <x v="196"/>
    <s v=""/>
    <x v="440"/>
    <n v="2019"/>
    <n v="14926402"/>
    <x v="80"/>
    <x v="194"/>
    <x v="196"/>
    <n v="4490"/>
    <s v="Jerslev Sjælland"/>
    <n v="326"/>
    <n v="29"/>
    <x v="80"/>
    <m/>
    <s v="FJ"/>
    <s v="Fjernvarmeværk"/>
    <n v="353000"/>
    <n v="350030"/>
    <x v="185"/>
    <x v="0"/>
    <s v="fvv"/>
    <d v="1991-09-01T00:00:00"/>
    <m/>
    <n v="5"/>
    <n v="0"/>
    <n v="5"/>
    <x v="4806"/>
    <n v="0.38159999999999999"/>
    <n v="0.38159999999999999"/>
    <n v="0"/>
    <n v="0"/>
    <n v="1"/>
    <n v="0"/>
    <n v="0"/>
    <x v="0"/>
    <x v="0"/>
    <m/>
    <m/>
    <m/>
    <n v="0.48237975999999999"/>
    <m/>
    <m/>
    <m/>
    <m/>
    <m/>
    <m/>
    <m/>
    <m/>
    <m/>
    <m/>
    <m/>
    <m/>
    <m/>
    <m/>
    <s v="639049,22"/>
    <s v="6165417,46"/>
    <n v="0.48237975999999999"/>
    <n v="0"/>
    <n v="0"/>
  </r>
  <r>
    <n v="224"/>
    <x v="196"/>
    <s v=""/>
    <x v="441"/>
    <n v="2019"/>
    <n v="14926402"/>
    <x v="80"/>
    <x v="194"/>
    <x v="196"/>
    <n v="4490"/>
    <s v="Jerslev Sjælland"/>
    <n v="326"/>
    <n v="29"/>
    <x v="80"/>
    <m/>
    <s v="FJ"/>
    <s v="Fjernvarmeværk"/>
    <n v="353000"/>
    <n v="350030"/>
    <x v="264"/>
    <x v="3"/>
    <s v="fvv"/>
    <d v="2013-02-01T00:00:00"/>
    <m/>
    <n v="8"/>
    <n v="0"/>
    <n v="8"/>
    <x v="4807"/>
    <n v="19.357199999999999"/>
    <n v="19.357199999999999"/>
    <n v="0"/>
    <n v="0"/>
    <n v="1"/>
    <n v="0"/>
    <n v="0"/>
    <x v="0"/>
    <x v="0"/>
    <m/>
    <m/>
    <m/>
    <m/>
    <m/>
    <m/>
    <m/>
    <m/>
    <m/>
    <m/>
    <m/>
    <m/>
    <m/>
    <m/>
    <m/>
    <n v="19.357200000000002"/>
    <m/>
    <m/>
    <s v="639049,22"/>
    <s v="6165417,46"/>
    <n v="0"/>
    <n v="19.357200000000002"/>
    <n v="0"/>
  </r>
  <r>
    <n v="224"/>
    <x v="196"/>
    <s v=""/>
    <x v="442"/>
    <n v="2019"/>
    <n v="14926402"/>
    <x v="80"/>
    <x v="194"/>
    <x v="196"/>
    <n v="4490"/>
    <s v="Jerslev Sjælland"/>
    <n v="326"/>
    <n v="29"/>
    <x v="80"/>
    <m/>
    <s v="FJ"/>
    <s v="Fjernvarmeværk"/>
    <n v="353000"/>
    <n v="350030"/>
    <x v="265"/>
    <x v="0"/>
    <s v="fvv"/>
    <d v="2017-09-22T00:00:00"/>
    <m/>
    <n v="7"/>
    <n v="0"/>
    <n v="7"/>
    <x v="4808"/>
    <n v="68.464799999999997"/>
    <n v="66.693600000000004"/>
    <n v="0"/>
    <n v="0"/>
    <n v="1"/>
    <n v="0"/>
    <n v="0"/>
    <x v="0"/>
    <x v="0"/>
    <m/>
    <m/>
    <m/>
    <m/>
    <m/>
    <m/>
    <m/>
    <m/>
    <m/>
    <n v="72.576850000000007"/>
    <m/>
    <m/>
    <m/>
    <m/>
    <m/>
    <m/>
    <m/>
    <m/>
    <s v="639049,22"/>
    <s v="6165417,46"/>
    <n v="0"/>
    <n v="72.576850000000007"/>
    <n v="0"/>
  </r>
  <r>
    <n v="227"/>
    <x v="198"/>
    <s v=""/>
    <x v="447"/>
    <n v="2019"/>
    <n v="13057117"/>
    <x v="82"/>
    <x v="196"/>
    <x v="198"/>
    <n v="2630"/>
    <s v="Taastrup"/>
    <n v="169"/>
    <n v="2"/>
    <x v="5"/>
    <n v="1"/>
    <s v="FJ"/>
    <s v="Fjernvarmeværk"/>
    <n v="353000"/>
    <n v="350030"/>
    <x v="13"/>
    <x v="0"/>
    <s v="fvv"/>
    <d v="2013-10-01T00:00:00"/>
    <m/>
    <n v="16.7"/>
    <n v="0"/>
    <n v="15"/>
    <x v="4809"/>
    <n v="1.5549999999999999"/>
    <n v="1.5549999999999999"/>
    <n v="0"/>
    <n v="0"/>
    <n v="1"/>
    <n v="0"/>
    <n v="0"/>
    <x v="0"/>
    <x v="0"/>
    <m/>
    <m/>
    <m/>
    <n v="0"/>
    <m/>
    <m/>
    <n v="1.7166995999999999"/>
    <m/>
    <m/>
    <m/>
    <m/>
    <m/>
    <m/>
    <m/>
    <m/>
    <m/>
    <m/>
    <m/>
    <s v="706881,2"/>
    <s v="6170709,94"/>
    <n v="1.7166995999999999"/>
    <n v="0"/>
    <n v="0"/>
  </r>
  <r>
    <n v="227"/>
    <x v="198"/>
    <s v=""/>
    <x v="448"/>
    <n v="2019"/>
    <n v="13057117"/>
    <x v="82"/>
    <x v="196"/>
    <x v="198"/>
    <n v="2630"/>
    <s v="Taastrup"/>
    <n v="169"/>
    <n v="2"/>
    <x v="5"/>
    <n v="1"/>
    <s v="FJ"/>
    <s v="Fjernvarmeværk"/>
    <n v="353000"/>
    <n v="350030"/>
    <x v="16"/>
    <x v="0"/>
    <s v="fvv"/>
    <d v="2013-10-01T00:00:00"/>
    <m/>
    <n v="16.7"/>
    <n v="0"/>
    <n v="15"/>
    <x v="4810"/>
    <n v="2.0870000000000002"/>
    <n v="2.0870000000000002"/>
    <n v="0"/>
    <n v="0"/>
    <n v="1"/>
    <n v="0"/>
    <n v="0"/>
    <x v="0"/>
    <x v="0"/>
    <m/>
    <m/>
    <m/>
    <n v="0"/>
    <m/>
    <m/>
    <n v="2.3040468000000001"/>
    <m/>
    <m/>
    <m/>
    <m/>
    <m/>
    <m/>
    <m/>
    <m/>
    <m/>
    <m/>
    <m/>
    <s v="706881,2"/>
    <s v="6170709,94"/>
    <n v="2.3040468000000001"/>
    <n v="0"/>
    <n v="0"/>
  </r>
  <r>
    <n v="227"/>
    <x v="199"/>
    <s v=""/>
    <x v="449"/>
    <n v="2019"/>
    <n v="13057117"/>
    <x v="82"/>
    <x v="197"/>
    <x v="199"/>
    <n v="2630"/>
    <s v="Taastrup"/>
    <n v="169"/>
    <n v="2"/>
    <x v="5"/>
    <m/>
    <s v="FJ"/>
    <s v="Fjernvarmeværk"/>
    <n v="353000"/>
    <n v="350030"/>
    <x v="270"/>
    <x v="0"/>
    <s v="fvv"/>
    <d v="2013-11-01T00:00:00"/>
    <m/>
    <n v="8.5"/>
    <n v="0"/>
    <n v="8.5"/>
    <x v="4811"/>
    <n v="5.3892000000000002E-2"/>
    <n v="4.8959999999999997E-2"/>
    <n v="0"/>
    <n v="0"/>
    <n v="1"/>
    <n v="0"/>
    <n v="0"/>
    <x v="0"/>
    <x v="0"/>
    <m/>
    <m/>
    <m/>
    <n v="0.61696400000000007"/>
    <m/>
    <m/>
    <m/>
    <m/>
    <m/>
    <m/>
    <m/>
    <m/>
    <m/>
    <m/>
    <m/>
    <m/>
    <m/>
    <m/>
    <s v="709244"/>
    <s v="6171371"/>
    <n v="0.61696400000000007"/>
    <n v="0"/>
    <n v="0"/>
  </r>
  <r>
    <n v="227"/>
    <x v="199"/>
    <s v=""/>
    <x v="2872"/>
    <n v="2019"/>
    <n v="13057117"/>
    <x v="82"/>
    <x v="197"/>
    <x v="199"/>
    <n v="2630"/>
    <s v="Taastrup"/>
    <n v="169"/>
    <n v="2"/>
    <x v="5"/>
    <m/>
    <s v="FJ"/>
    <s v="Fjernvarmeværk"/>
    <n v="353000"/>
    <n v="350030"/>
    <x v="270"/>
    <x v="0"/>
    <s v="fvv"/>
    <d v="2013-11-01T00:00:00"/>
    <m/>
    <n v="8.5"/>
    <n v="0"/>
    <n v="8.5"/>
    <x v="4812"/>
    <n v="8.7984000000000007E-2"/>
    <n v="7.9200000000000007E-2"/>
    <n v="0"/>
    <n v="0"/>
    <n v="1"/>
    <n v="0"/>
    <n v="0"/>
    <x v="0"/>
    <x v="0"/>
    <m/>
    <m/>
    <m/>
    <n v="0.88900807999999998"/>
    <m/>
    <m/>
    <m/>
    <m/>
    <m/>
    <m/>
    <m/>
    <m/>
    <m/>
    <m/>
    <m/>
    <m/>
    <m/>
    <m/>
    <s v="709244"/>
    <s v="6171371"/>
    <n v="0.88900807999999998"/>
    <n v="0"/>
    <n v="0"/>
  </r>
  <r>
    <n v="227"/>
    <x v="200"/>
    <s v=""/>
    <x v="450"/>
    <n v="2019"/>
    <n v="13057117"/>
    <x v="82"/>
    <x v="198"/>
    <x v="200"/>
    <n v="2640"/>
    <s v="Hedehusene"/>
    <n v="169"/>
    <n v="2"/>
    <x v="5"/>
    <m/>
    <s v="FJ"/>
    <s v="Fjernvarmeværk"/>
    <n v="353000"/>
    <n v="350030"/>
    <x v="271"/>
    <x v="0"/>
    <s v="fvv"/>
    <d v="1964-01-01T00:00:00"/>
    <m/>
    <n v="9.5"/>
    <n v="0"/>
    <n v="9.5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701423"/>
    <s v="6171837"/>
    <n v="0"/>
    <n v="0"/>
    <n v="0"/>
  </r>
  <r>
    <n v="227"/>
    <x v="201"/>
    <s v=""/>
    <x v="451"/>
    <n v="2019"/>
    <n v="13057117"/>
    <x v="82"/>
    <x v="199"/>
    <x v="201"/>
    <n v="2630"/>
    <s v="Taastrup"/>
    <n v="169"/>
    <n v="2"/>
    <x v="5"/>
    <m/>
    <s v="FJ"/>
    <s v="Fjernvarmeværk"/>
    <n v="353000"/>
    <n v="350030"/>
    <x v="13"/>
    <x v="0"/>
    <s v="fvv"/>
    <d v="2013-08-05T00:00:00"/>
    <m/>
    <n v="16.7"/>
    <n v="0"/>
    <n v="15"/>
    <x v="4813"/>
    <n v="6.1740000000000004"/>
    <n v="5.8788"/>
    <n v="0"/>
    <n v="0"/>
    <n v="1"/>
    <n v="0"/>
    <n v="0"/>
    <x v="0"/>
    <x v="0"/>
    <m/>
    <m/>
    <m/>
    <m/>
    <m/>
    <m/>
    <n v="6.7045572"/>
    <m/>
    <m/>
    <m/>
    <m/>
    <m/>
    <m/>
    <m/>
    <m/>
    <m/>
    <m/>
    <m/>
    <s v="707524,88"/>
    <s v="6173526,48"/>
    <n v="6.7045572"/>
    <n v="0"/>
    <n v="0"/>
  </r>
  <r>
    <n v="227"/>
    <x v="202"/>
    <s v=""/>
    <x v="452"/>
    <n v="2019"/>
    <n v="13057117"/>
    <x v="82"/>
    <x v="200"/>
    <x v="202"/>
    <n v="2640"/>
    <s v="Hedehusene"/>
    <n v="169"/>
    <n v="2"/>
    <x v="5"/>
    <m/>
    <s v="FJ"/>
    <s v="Fjernvarmeværk"/>
    <n v="353000"/>
    <n v="350030"/>
    <x v="272"/>
    <x v="3"/>
    <s v="fvv"/>
    <d v="2015-01-15T00:00:00"/>
    <m/>
    <n v="2.1"/>
    <n v="0"/>
    <n v="2.1"/>
    <x v="4814"/>
    <n v="4.806"/>
    <n v="4.806"/>
    <n v="0"/>
    <n v="0"/>
    <n v="1"/>
    <n v="0"/>
    <n v="0"/>
    <x v="0"/>
    <x v="0"/>
    <m/>
    <m/>
    <m/>
    <m/>
    <m/>
    <m/>
    <m/>
    <m/>
    <m/>
    <m/>
    <m/>
    <m/>
    <m/>
    <m/>
    <m/>
    <n v="4.806"/>
    <m/>
    <m/>
    <s v="699820,06"/>
    <s v="6172371,99"/>
    <n v="0"/>
    <n v="4.806"/>
    <n v="0"/>
  </r>
  <r>
    <n v="229"/>
    <x v="203"/>
    <s v=""/>
    <x v="453"/>
    <n v="2019"/>
    <n v="18849518"/>
    <x v="83"/>
    <x v="201"/>
    <x v="203"/>
    <n v="7840"/>
    <s v="Højslev"/>
    <n v="779"/>
    <n v="255"/>
    <x v="82"/>
    <m/>
    <s v="FJ"/>
    <s v="Fjernvarmeværk"/>
    <n v="353000"/>
    <n v="350030"/>
    <x v="2"/>
    <x v="0"/>
    <s v="fvv"/>
    <d v="1973-01-01T00:00:00"/>
    <m/>
    <n v="3.6"/>
    <n v="0"/>
    <n v="3.6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07237,08"/>
    <s v="6267117,21"/>
    <n v="0"/>
    <n v="0"/>
    <n v="0"/>
  </r>
  <r>
    <n v="229"/>
    <x v="204"/>
    <s v=""/>
    <x v="454"/>
    <n v="2019"/>
    <n v="18849518"/>
    <x v="83"/>
    <x v="202"/>
    <x v="204"/>
    <n v="7840"/>
    <s v="Højslev"/>
    <n v="779"/>
    <n v="255"/>
    <x v="82"/>
    <m/>
    <s v="FJ"/>
    <s v="Fjernvarmeværk"/>
    <n v="353000"/>
    <n v="350030"/>
    <x v="3"/>
    <x v="0"/>
    <s v="fvv"/>
    <d v="2009-05-26T00:00:00"/>
    <m/>
    <n v="4"/>
    <n v="0"/>
    <n v="4"/>
    <x v="4815"/>
    <n v="51.755400000000002"/>
    <n v="49.437359999999998"/>
    <n v="0"/>
    <n v="0"/>
    <n v="1"/>
    <n v="0"/>
    <n v="0"/>
    <x v="0"/>
    <x v="0"/>
    <m/>
    <m/>
    <m/>
    <m/>
    <m/>
    <m/>
    <m/>
    <m/>
    <m/>
    <m/>
    <n v="48.353601600000005"/>
    <m/>
    <m/>
    <m/>
    <m/>
    <m/>
    <m/>
    <m/>
    <s v="506712"/>
    <s v="6266852"/>
    <n v="0"/>
    <n v="48.353601600000005"/>
    <n v="0"/>
  </r>
  <r>
    <n v="230"/>
    <x v="205"/>
    <s v=""/>
    <x v="455"/>
    <n v="2019"/>
    <n v="29096716"/>
    <x v="84"/>
    <x v="203"/>
    <x v="205"/>
    <n v="4270"/>
    <s v="Høng"/>
    <n v="326"/>
    <n v="30"/>
    <x v="83"/>
    <m/>
    <s v="FJ"/>
    <s v="Fjernvarmeværk"/>
    <n v="353000"/>
    <n v="350030"/>
    <x v="145"/>
    <x v="0"/>
    <s v="fvv"/>
    <d v="1977-01-01T00:00:00"/>
    <m/>
    <n v="4.0999999999999996"/>
    <n v="0"/>
    <n v="3.7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644278"/>
    <s v="6153456,45"/>
    <n v="0"/>
    <n v="0"/>
    <n v="0"/>
  </r>
  <r>
    <n v="230"/>
    <x v="205"/>
    <s v=""/>
    <x v="456"/>
    <n v="2019"/>
    <n v="29096716"/>
    <x v="84"/>
    <x v="203"/>
    <x v="205"/>
    <n v="4270"/>
    <s v="Høng"/>
    <n v="326"/>
    <n v="30"/>
    <x v="83"/>
    <m/>
    <s v="FJ"/>
    <s v="Fjernvarmeværk"/>
    <n v="353000"/>
    <n v="350030"/>
    <x v="146"/>
    <x v="0"/>
    <s v="fvv"/>
    <d v="1982-01-01T00:00:00"/>
    <m/>
    <n v="8.1"/>
    <n v="0"/>
    <n v="7"/>
    <x v="4816"/>
    <n v="0.14760000000000001"/>
    <n v="0.14327999999999999"/>
    <n v="0"/>
    <n v="0"/>
    <n v="1"/>
    <n v="0"/>
    <n v="0"/>
    <x v="0"/>
    <x v="0"/>
    <m/>
    <m/>
    <m/>
    <n v="0.1499366"/>
    <m/>
    <m/>
    <m/>
    <m/>
    <m/>
    <m/>
    <m/>
    <m/>
    <m/>
    <m/>
    <m/>
    <m/>
    <m/>
    <m/>
    <s v="644278"/>
    <s v="6153456,45"/>
    <n v="0.1499366"/>
    <n v="0"/>
    <n v="0"/>
  </r>
  <r>
    <n v="230"/>
    <x v="205"/>
    <s v=""/>
    <x v="457"/>
    <n v="2019"/>
    <n v="29096716"/>
    <x v="84"/>
    <x v="203"/>
    <x v="205"/>
    <n v="4270"/>
    <s v="Høng"/>
    <n v="326"/>
    <n v="30"/>
    <x v="83"/>
    <m/>
    <s v="FJ"/>
    <s v="Fjernvarmeværk"/>
    <n v="353000"/>
    <n v="350030"/>
    <x v="3"/>
    <x v="0"/>
    <s v="fvv"/>
    <d v="2004-02-25T00:00:00"/>
    <m/>
    <n v="5.4"/>
    <n v="0"/>
    <n v="6"/>
    <x v="4817"/>
    <n v="74.761200000000002"/>
    <n v="72.5184"/>
    <n v="0"/>
    <n v="0"/>
    <n v="1"/>
    <n v="0"/>
    <n v="0"/>
    <x v="0"/>
    <x v="0"/>
    <m/>
    <m/>
    <m/>
    <m/>
    <m/>
    <m/>
    <m/>
    <m/>
    <m/>
    <m/>
    <n v="76.536000000000001"/>
    <m/>
    <m/>
    <m/>
    <m/>
    <m/>
    <m/>
    <m/>
    <s v="644278"/>
    <s v="6153456,45"/>
    <n v="0"/>
    <n v="76.536000000000001"/>
    <n v="0"/>
  </r>
  <r>
    <n v="230"/>
    <x v="205"/>
    <s v=""/>
    <x v="459"/>
    <n v="2019"/>
    <n v="29096716"/>
    <x v="84"/>
    <x v="203"/>
    <x v="205"/>
    <n v="4270"/>
    <s v="Høng"/>
    <n v="326"/>
    <n v="30"/>
    <x v="83"/>
    <m/>
    <s v="FJ"/>
    <s v="Fjernvarmeværk"/>
    <n v="353000"/>
    <n v="350030"/>
    <x v="184"/>
    <x v="0"/>
    <s v="fvv"/>
    <d v="2010-11-01T00:00:00"/>
    <m/>
    <n v="8.3000000000000007"/>
    <n v="0"/>
    <n v="7.5"/>
    <x v="4818"/>
    <n v="56.753999999999998"/>
    <n v="55.051200000000001"/>
    <n v="0"/>
    <n v="0"/>
    <n v="1"/>
    <n v="0"/>
    <n v="0"/>
    <x v="0"/>
    <x v="0"/>
    <m/>
    <m/>
    <m/>
    <m/>
    <m/>
    <m/>
    <m/>
    <m/>
    <m/>
    <n v="59.265800000000006"/>
    <m/>
    <m/>
    <m/>
    <m/>
    <m/>
    <m/>
    <m/>
    <m/>
    <s v="644278"/>
    <s v="6153456,45"/>
    <n v="0"/>
    <n v="59.265800000000006"/>
    <n v="0"/>
  </r>
  <r>
    <n v="230"/>
    <x v="205"/>
    <s v=""/>
    <x v="2942"/>
    <n v="2019"/>
    <n v="29096716"/>
    <x v="84"/>
    <x v="203"/>
    <x v="205"/>
    <n v="4270"/>
    <s v="Høng"/>
    <n v="326"/>
    <n v="30"/>
    <x v="83"/>
    <m/>
    <s v="FJ"/>
    <s v="Fjernvarmeværk"/>
    <n v="353000"/>
    <n v="350030"/>
    <x v="408"/>
    <x v="3"/>
    <s v="fvv"/>
    <d v="2019-04-30T00:00:00"/>
    <m/>
    <n v="15.725"/>
    <n v="0"/>
    <n v="15.725"/>
    <x v="4819"/>
    <n v="23.630400000000002"/>
    <n v="23.630400000000002"/>
    <n v="0"/>
    <n v="0"/>
    <n v="1"/>
    <n v="0"/>
    <n v="0"/>
    <x v="0"/>
    <x v="0"/>
    <m/>
    <m/>
    <m/>
    <m/>
    <m/>
    <m/>
    <m/>
    <m/>
    <m/>
    <m/>
    <m/>
    <m/>
    <m/>
    <m/>
    <m/>
    <n v="23.630400000000002"/>
    <m/>
    <m/>
    <s v="644278"/>
    <s v="6153456,45"/>
    <n v="0"/>
    <n v="23.630400000000002"/>
    <n v="0"/>
  </r>
  <r>
    <n v="230"/>
    <x v="205"/>
    <s v=""/>
    <x v="2943"/>
    <n v="2019"/>
    <n v="29096716"/>
    <x v="84"/>
    <x v="203"/>
    <x v="205"/>
    <n v="4270"/>
    <s v="Høng"/>
    <n v="326"/>
    <n v="30"/>
    <x v="83"/>
    <m/>
    <s v="FJ"/>
    <s v="Fjernvarmeværk"/>
    <n v="353000"/>
    <n v="350030"/>
    <x v="1485"/>
    <x v="5"/>
    <s v="kvt"/>
    <d v="2019-04-30T00:00:00"/>
    <m/>
    <n v="0.47499999999999998"/>
    <n v="0.16"/>
    <n v="0"/>
    <x v="21"/>
    <n v="0"/>
    <n v="0"/>
    <n v="0"/>
    <n v="0"/>
    <n v="1"/>
    <n v="0"/>
    <n v="0"/>
    <x v="0"/>
    <x v="0"/>
    <m/>
    <m/>
    <m/>
    <m/>
    <m/>
    <m/>
    <m/>
    <m/>
    <m/>
    <m/>
    <m/>
    <m/>
    <m/>
    <m/>
    <m/>
    <m/>
    <m/>
    <m/>
    <s v="644278"/>
    <s v="6153456,45"/>
    <n v="0"/>
    <n v="0"/>
    <n v="0"/>
  </r>
  <r>
    <n v="231"/>
    <x v="206"/>
    <s v=""/>
    <x v="461"/>
    <n v="2019"/>
    <n v="11218415"/>
    <x v="85"/>
    <x v="204"/>
    <x v="206"/>
    <n v="9300"/>
    <s v="Sæby"/>
    <n v="813"/>
    <n v="327"/>
    <x v="84"/>
    <m/>
    <s v="FJ"/>
    <s v="Fjernvarmeværk"/>
    <n v="353000"/>
    <n v="350030"/>
    <x v="273"/>
    <x v="0"/>
    <s v="fvv"/>
    <d v="2001-10-25T00:00:00"/>
    <m/>
    <n v="2.6"/>
    <n v="0"/>
    <n v="2.5"/>
    <x v="4820"/>
    <n v="52.682400000000001"/>
    <n v="52.682400000000001"/>
    <n v="0"/>
    <n v="0"/>
    <n v="1"/>
    <n v="0"/>
    <n v="0"/>
    <x v="0"/>
    <x v="0"/>
    <m/>
    <m/>
    <m/>
    <m/>
    <m/>
    <m/>
    <m/>
    <m/>
    <m/>
    <n v="52.6785"/>
    <m/>
    <n v="5.4420000000000002"/>
    <m/>
    <m/>
    <m/>
    <m/>
    <m/>
    <m/>
    <s v="583514"/>
    <s v="6354266"/>
    <n v="0"/>
    <n v="58.1205"/>
    <n v="0"/>
  </r>
  <r>
    <n v="231"/>
    <x v="206"/>
    <s v=""/>
    <x v="462"/>
    <n v="2019"/>
    <n v="11218415"/>
    <x v="85"/>
    <x v="204"/>
    <x v="206"/>
    <n v="9300"/>
    <s v="Sæby"/>
    <n v="813"/>
    <n v="327"/>
    <x v="84"/>
    <m/>
    <s v="FJ"/>
    <s v="Fjernvarmeværk"/>
    <n v="353000"/>
    <n v="350030"/>
    <x v="274"/>
    <x v="0"/>
    <s v="fvv"/>
    <d v="2012-01-01T00:00:00"/>
    <m/>
    <n v="3.1"/>
    <n v="0"/>
    <n v="3.1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83514"/>
    <s v="6354266"/>
    <n v="0"/>
    <n v="0"/>
    <n v="0"/>
  </r>
  <r>
    <n v="236"/>
    <x v="207"/>
    <s v=""/>
    <x v="464"/>
    <n v="2019"/>
    <n v="34208115"/>
    <x v="86"/>
    <x v="205"/>
    <x v="207"/>
    <n v="2300"/>
    <s v="København S"/>
    <n v="101"/>
    <n v="2"/>
    <x v="5"/>
    <n v="1"/>
    <s v="ER"/>
    <s v="Erhvervsværk"/>
    <n v="382120"/>
    <n v="383900"/>
    <x v="276"/>
    <x v="8"/>
    <s v="pev"/>
    <d v="2017-04-10T00:00:00"/>
    <m/>
    <n v="224"/>
    <n v="57"/>
    <n v="190"/>
    <x v="4821"/>
    <n v="4182.1091999999999"/>
    <n v="4177.3680000000004"/>
    <n v="794.34648000000004"/>
    <n v="656.30360519999999"/>
    <n v="0.63629450436936352"/>
    <n v="0.36298331853153587"/>
    <n v="7.2217709910060712E-4"/>
    <x v="0"/>
    <x v="0"/>
    <m/>
    <m/>
    <m/>
    <n v="89.101079999999996"/>
    <m/>
    <m/>
    <m/>
    <n v="4273.8140000000003"/>
    <m/>
    <m/>
    <m/>
    <n v="1076.3495"/>
    <m/>
    <m/>
    <m/>
    <m/>
    <m/>
    <m/>
    <s v="727505,96"/>
    <s v="6176876,7"/>
    <n v="2012.3173800000002"/>
    <n v="3426.9472000000005"/>
    <n v="0"/>
  </r>
  <r>
    <n v="237"/>
    <x v="208"/>
    <s v=""/>
    <x v="465"/>
    <n v="2019"/>
    <n v="37251518"/>
    <x v="718"/>
    <x v="206"/>
    <x v="208"/>
    <n v="7190"/>
    <s v="Billund"/>
    <n v="530"/>
    <n v="119"/>
    <x v="85"/>
    <m/>
    <s v="DC"/>
    <s v="Decentralt værk"/>
    <n v="353000"/>
    <n v="350030"/>
    <x v="277"/>
    <x v="0"/>
    <s v="fvv"/>
    <d v="1984-01-01T00:00:00"/>
    <m/>
    <n v="5"/>
    <n v="0"/>
    <n v="4.5999999999999996"/>
    <x v="4822"/>
    <n v="8.2882800000000003"/>
    <n v="8.2882800000000003"/>
    <n v="0"/>
    <n v="0"/>
    <n v="1"/>
    <n v="0"/>
    <n v="0"/>
    <x v="0"/>
    <x v="0"/>
    <m/>
    <m/>
    <m/>
    <m/>
    <m/>
    <m/>
    <n v="8.174430000000001"/>
    <m/>
    <m/>
    <m/>
    <m/>
    <m/>
    <m/>
    <m/>
    <m/>
    <m/>
    <m/>
    <m/>
    <s v="507433,18"/>
    <s v="6176408,86"/>
    <n v="8.174430000000001"/>
    <n v="0"/>
    <n v="0"/>
  </r>
  <r>
    <n v="237"/>
    <x v="208"/>
    <s v=""/>
    <x v="466"/>
    <n v="2019"/>
    <n v="37251518"/>
    <x v="718"/>
    <x v="206"/>
    <x v="208"/>
    <n v="7190"/>
    <s v="Billund"/>
    <n v="530"/>
    <n v="119"/>
    <x v="85"/>
    <m/>
    <s v="DC"/>
    <s v="Decentralt værk"/>
    <n v="353000"/>
    <n v="350030"/>
    <x v="278"/>
    <x v="0"/>
    <s v="fvv"/>
    <d v="2003-10-01T00:00:00"/>
    <m/>
    <n v="5"/>
    <n v="0"/>
    <n v="4.5999999999999996"/>
    <x v="2613"/>
    <n v="7.1999999999999998E-3"/>
    <n v="7.1999999999999998E-3"/>
    <n v="0"/>
    <n v="0"/>
    <n v="1"/>
    <n v="0"/>
    <n v="0"/>
    <x v="0"/>
    <x v="0"/>
    <m/>
    <m/>
    <m/>
    <m/>
    <m/>
    <m/>
    <n v="7.92E-3"/>
    <m/>
    <m/>
    <m/>
    <m/>
    <m/>
    <m/>
    <m/>
    <m/>
    <m/>
    <m/>
    <m/>
    <s v="507433,18"/>
    <s v="6176408,86"/>
    <n v="7.92E-3"/>
    <n v="0"/>
    <n v="0"/>
  </r>
  <r>
    <n v="237"/>
    <x v="208"/>
    <s v=""/>
    <x v="467"/>
    <n v="2019"/>
    <n v="37251518"/>
    <x v="718"/>
    <x v="206"/>
    <x v="208"/>
    <n v="7190"/>
    <s v="Billund"/>
    <n v="530"/>
    <n v="119"/>
    <x v="85"/>
    <m/>
    <s v="DC"/>
    <s v="Decentralt værk"/>
    <n v="353000"/>
    <n v="350030"/>
    <x v="201"/>
    <x v="1"/>
    <s v="kvt"/>
    <d v="2000-11-15T00:00:00"/>
    <m/>
    <n v="3"/>
    <n v="1.1000000000000001"/>
    <n v="1.4"/>
    <x v="4823"/>
    <n v="0.42371999999999999"/>
    <n v="0.42371999999999999"/>
    <n v="0.25559999999999999"/>
    <n v="0.25559999999999999"/>
    <n v="0.27459836780783248"/>
    <n v="0.72540163219216747"/>
    <n v="0"/>
    <x v="0"/>
    <x v="0"/>
    <m/>
    <m/>
    <m/>
    <m/>
    <m/>
    <m/>
    <n v="0.77152679999999996"/>
    <m/>
    <m/>
    <m/>
    <m/>
    <m/>
    <m/>
    <m/>
    <m/>
    <m/>
    <m/>
    <m/>
    <s v="507433,18"/>
    <s v="6176408,86"/>
    <n v="0.77152679999999996"/>
    <n v="0"/>
    <n v="0"/>
  </r>
  <r>
    <n v="237"/>
    <x v="208"/>
    <s v=""/>
    <x v="468"/>
    <n v="2019"/>
    <n v="37251518"/>
    <x v="718"/>
    <x v="206"/>
    <x v="208"/>
    <n v="7190"/>
    <s v="Billund"/>
    <n v="530"/>
    <n v="119"/>
    <x v="85"/>
    <m/>
    <s v="DC"/>
    <s v="Decentralt værk"/>
    <n v="353000"/>
    <n v="350030"/>
    <x v="279"/>
    <x v="1"/>
    <s v="kvt"/>
    <d v="2001-11-07T00:00:00"/>
    <m/>
    <n v="3"/>
    <n v="1.1000000000000001"/>
    <n v="1.4"/>
    <x v="4824"/>
    <n v="0.21995999999999999"/>
    <n v="0.21995999999999999"/>
    <n v="0.15479999999999999"/>
    <n v="0.15479999999999999"/>
    <n v="0.2615873342067182"/>
    <n v="0.7384126657932818"/>
    <n v="0"/>
    <x v="0"/>
    <x v="0"/>
    <m/>
    <m/>
    <m/>
    <m/>
    <m/>
    <m/>
    <n v="0.42043320000000001"/>
    <m/>
    <m/>
    <m/>
    <m/>
    <m/>
    <m/>
    <m/>
    <m/>
    <m/>
    <m/>
    <m/>
    <s v="507433,18"/>
    <s v="6176408,86"/>
    <n v="0.42043320000000001"/>
    <n v="0"/>
    <n v="0"/>
  </r>
  <r>
    <n v="237"/>
    <x v="208"/>
    <s v=""/>
    <x v="469"/>
    <n v="2019"/>
    <n v="37251518"/>
    <x v="718"/>
    <x v="206"/>
    <x v="208"/>
    <n v="7190"/>
    <s v="Billund"/>
    <n v="530"/>
    <n v="119"/>
    <x v="85"/>
    <m/>
    <s v="DC"/>
    <s v="Decentralt værk"/>
    <n v="353000"/>
    <n v="350030"/>
    <x v="280"/>
    <x v="0"/>
    <s v="fvv"/>
    <d v="2010-12-15T00:00:00"/>
    <m/>
    <n v="3"/>
    <n v="0"/>
    <n v="2.8"/>
    <x v="4825"/>
    <n v="0.56879999999999997"/>
    <n v="0.56879999999999997"/>
    <n v="0"/>
    <n v="0"/>
    <n v="1"/>
    <n v="0"/>
    <n v="0"/>
    <x v="0"/>
    <x v="0"/>
    <m/>
    <m/>
    <m/>
    <m/>
    <m/>
    <m/>
    <n v="0.56881439999999994"/>
    <m/>
    <m/>
    <m/>
    <m/>
    <m/>
    <m/>
    <m/>
    <m/>
    <m/>
    <m/>
    <m/>
    <s v="507433,18"/>
    <s v="6176408,86"/>
    <n v="0.56881439999999994"/>
    <n v="0"/>
    <n v="0"/>
  </r>
  <r>
    <n v="237"/>
    <x v="209"/>
    <s v=""/>
    <x v="470"/>
    <n v="2019"/>
    <n v="37251518"/>
    <x v="718"/>
    <x v="207"/>
    <x v="209"/>
    <n v="7190"/>
    <s v="Billund"/>
    <n v="530"/>
    <n v="119"/>
    <x v="85"/>
    <n v="1"/>
    <s v="DC"/>
    <s v="Decentralt værk"/>
    <n v="353000"/>
    <n v="350030"/>
    <x v="14"/>
    <x v="1"/>
    <s v="kvt"/>
    <d v="1994-01-01T00:00:00"/>
    <m/>
    <n v="6.6"/>
    <n v="2.8"/>
    <n v="3.3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06293,76"/>
    <s v="6175307,07"/>
    <n v="0"/>
    <n v="0"/>
    <n v="0"/>
  </r>
  <r>
    <n v="237"/>
    <x v="209"/>
    <s v=""/>
    <x v="471"/>
    <n v="2019"/>
    <n v="37251518"/>
    <x v="718"/>
    <x v="207"/>
    <x v="209"/>
    <n v="7190"/>
    <s v="Billund"/>
    <n v="530"/>
    <n v="119"/>
    <x v="85"/>
    <n v="1"/>
    <s v="DC"/>
    <s v="Decentralt værk"/>
    <n v="353000"/>
    <n v="350030"/>
    <x v="15"/>
    <x v="1"/>
    <s v="kvt"/>
    <d v="1994-01-01T00:00:00"/>
    <m/>
    <n v="6.6"/>
    <n v="2.8"/>
    <n v="3.3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06293,76"/>
    <s v="6175307,07"/>
    <n v="0"/>
    <n v="0"/>
    <n v="0"/>
  </r>
  <r>
    <n v="237"/>
    <x v="209"/>
    <s v=""/>
    <x v="472"/>
    <n v="2019"/>
    <n v="37251518"/>
    <x v="718"/>
    <x v="207"/>
    <x v="209"/>
    <n v="7190"/>
    <s v="Billund"/>
    <n v="530"/>
    <n v="119"/>
    <x v="85"/>
    <n v="1"/>
    <s v="DC"/>
    <s v="Decentralt værk"/>
    <n v="353000"/>
    <n v="350030"/>
    <x v="200"/>
    <x v="1"/>
    <s v="kvt"/>
    <d v="1994-01-01T00:00:00"/>
    <m/>
    <n v="6.6"/>
    <n v="2.8"/>
    <n v="3.3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06293,76"/>
    <s v="6175307,07"/>
    <n v="0"/>
    <n v="0"/>
    <n v="0"/>
  </r>
  <r>
    <n v="237"/>
    <x v="209"/>
    <s v=""/>
    <x v="473"/>
    <n v="2019"/>
    <n v="37251518"/>
    <x v="718"/>
    <x v="207"/>
    <x v="209"/>
    <n v="7190"/>
    <s v="Billund"/>
    <n v="530"/>
    <n v="119"/>
    <x v="85"/>
    <n v="1"/>
    <s v="DC"/>
    <s v="Decentralt værk"/>
    <n v="353000"/>
    <n v="350030"/>
    <x v="76"/>
    <x v="0"/>
    <s v="fvv"/>
    <d v="2005-05-01T00:00:00"/>
    <m/>
    <n v="6.6"/>
    <n v="0"/>
    <n v="7.1"/>
    <x v="4826"/>
    <n v="8.0244"/>
    <n v="8.0244"/>
    <n v="0"/>
    <n v="0"/>
    <n v="1"/>
    <n v="0"/>
    <n v="0"/>
    <x v="0"/>
    <x v="0"/>
    <m/>
    <m/>
    <m/>
    <m/>
    <m/>
    <m/>
    <n v="7.5950424000000005"/>
    <m/>
    <m/>
    <m/>
    <m/>
    <m/>
    <m/>
    <m/>
    <m/>
    <m/>
    <m/>
    <m/>
    <s v="506293,76"/>
    <s v="6175307,07"/>
    <n v="7.5950424000000005"/>
    <n v="0"/>
    <n v="0"/>
  </r>
  <r>
    <n v="237"/>
    <x v="209"/>
    <s v=""/>
    <x v="474"/>
    <n v="2019"/>
    <n v="37251518"/>
    <x v="718"/>
    <x v="207"/>
    <x v="209"/>
    <n v="7190"/>
    <s v="Billund"/>
    <n v="530"/>
    <n v="119"/>
    <x v="85"/>
    <n v="1"/>
    <s v="DC"/>
    <s v="Decentralt værk"/>
    <n v="353000"/>
    <n v="350030"/>
    <x v="4"/>
    <x v="0"/>
    <s v="fvv"/>
    <d v="2008-11-01T00:00:00"/>
    <m/>
    <n v="7"/>
    <n v="0"/>
    <n v="7"/>
    <x v="4827"/>
    <n v="127.93680000000001"/>
    <n v="127.93680000000001"/>
    <n v="0"/>
    <n v="0"/>
    <n v="1"/>
    <n v="0"/>
    <n v="0"/>
    <x v="0"/>
    <x v="0"/>
    <m/>
    <m/>
    <m/>
    <m/>
    <m/>
    <m/>
    <m/>
    <m/>
    <m/>
    <m/>
    <n v="109.57260000000001"/>
    <m/>
    <m/>
    <m/>
    <m/>
    <m/>
    <m/>
    <m/>
    <s v="506293,76"/>
    <s v="6175307,07"/>
    <n v="0"/>
    <n v="109.57260000000001"/>
    <n v="0"/>
  </r>
  <r>
    <n v="237"/>
    <x v="210"/>
    <s v=""/>
    <x v="475"/>
    <n v="2019"/>
    <n v="37251518"/>
    <x v="718"/>
    <x v="208"/>
    <x v="210"/>
    <n v="7190"/>
    <s v="Billund"/>
    <n v="530"/>
    <n v="119"/>
    <x v="85"/>
    <m/>
    <s v="FJ"/>
    <s v="Fjernvarmeværk"/>
    <n v="351100"/>
    <n v="350010"/>
    <x v="13"/>
    <x v="0"/>
    <s v="fvv"/>
    <d v="1972-06-01T00:00:00"/>
    <m/>
    <n v="2.2999999999999998"/>
    <n v="0"/>
    <n v="3.1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08672"/>
    <s v="6176723"/>
    <n v="0"/>
    <n v="0"/>
    <n v="0"/>
  </r>
  <r>
    <n v="237"/>
    <x v="211"/>
    <s v=""/>
    <x v="476"/>
    <n v="2019"/>
    <n v="37251518"/>
    <x v="718"/>
    <x v="209"/>
    <x v="211"/>
    <n v="7190"/>
    <s v="Billund"/>
    <n v="530"/>
    <n v="119"/>
    <x v="85"/>
    <m/>
    <s v="FJ"/>
    <s v="Fjernvarmeværk"/>
    <n v="353000"/>
    <n v="350030"/>
    <x v="13"/>
    <x v="0"/>
    <s v="fvv"/>
    <d v="2014-11-01T00:00:00"/>
    <m/>
    <n v="10"/>
    <n v="0"/>
    <n v="10"/>
    <x v="4828"/>
    <n v="3.7907999999999999"/>
    <n v="3.7907999999999999"/>
    <n v="0"/>
    <n v="0"/>
    <n v="1"/>
    <n v="0"/>
    <n v="0"/>
    <x v="0"/>
    <x v="0"/>
    <m/>
    <m/>
    <m/>
    <m/>
    <m/>
    <m/>
    <n v="4.1606135999999996"/>
    <m/>
    <m/>
    <m/>
    <m/>
    <m/>
    <m/>
    <m/>
    <m/>
    <m/>
    <m/>
    <m/>
    <s v="508496,23"/>
    <s v="6174835,55"/>
    <n v="4.1606135999999996"/>
    <n v="0"/>
    <n v="0"/>
  </r>
  <r>
    <n v="237"/>
    <x v="211"/>
    <s v=""/>
    <x v="477"/>
    <n v="2019"/>
    <n v="37251518"/>
    <x v="718"/>
    <x v="209"/>
    <x v="211"/>
    <n v="7190"/>
    <s v="Billund"/>
    <n v="530"/>
    <n v="119"/>
    <x v="85"/>
    <m/>
    <s v="FJ"/>
    <s v="Fjernvarmeværk"/>
    <n v="353000"/>
    <n v="350030"/>
    <x v="16"/>
    <x v="0"/>
    <s v="fvv"/>
    <d v="2014-12-15T00:00:00"/>
    <m/>
    <n v="13.3"/>
    <n v="0"/>
    <n v="12"/>
    <x v="4829"/>
    <n v="204.91200000000001"/>
    <n v="204.91200000000001"/>
    <n v="0"/>
    <n v="0"/>
    <n v="1"/>
    <n v="0"/>
    <n v="0"/>
    <x v="0"/>
    <x v="0"/>
    <m/>
    <m/>
    <m/>
    <m/>
    <m/>
    <m/>
    <m/>
    <m/>
    <m/>
    <n v="190.44300000000001"/>
    <m/>
    <m/>
    <m/>
    <m/>
    <m/>
    <m/>
    <m/>
    <m/>
    <s v="508496,23"/>
    <s v="6174835,55"/>
    <n v="0"/>
    <n v="190.44300000000001"/>
    <n v="0"/>
  </r>
  <r>
    <n v="238"/>
    <x v="212"/>
    <s v=""/>
    <x v="478"/>
    <n v="2019"/>
    <n v="58176613"/>
    <x v="88"/>
    <x v="210"/>
    <x v="212"/>
    <n v="7330"/>
    <s v="Brande"/>
    <n v="756"/>
    <n v="161"/>
    <x v="86"/>
    <n v="1"/>
    <s v="DC"/>
    <s v="Decentralt værk"/>
    <n v="353000"/>
    <n v="350030"/>
    <x v="281"/>
    <x v="1"/>
    <s v="kvt"/>
    <d v="1993-01-01T00:00:00"/>
    <m/>
    <n v="5.1100000000000003"/>
    <n v="2.02"/>
    <n v="2.4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07635,57"/>
    <s v="6199895,62"/>
    <n v="0"/>
    <n v="0"/>
    <n v="0"/>
  </r>
  <r>
    <n v="238"/>
    <x v="212"/>
    <s v=""/>
    <x v="479"/>
    <n v="2019"/>
    <n v="58176613"/>
    <x v="88"/>
    <x v="210"/>
    <x v="212"/>
    <n v="7330"/>
    <s v="Brande"/>
    <n v="756"/>
    <n v="161"/>
    <x v="86"/>
    <n v="1"/>
    <s v="DC"/>
    <s v="Decentralt værk"/>
    <n v="353000"/>
    <n v="350030"/>
    <x v="282"/>
    <x v="1"/>
    <s v="kvt"/>
    <d v="1993-01-01T00:00:00"/>
    <m/>
    <n v="6.8"/>
    <n v="2.73"/>
    <n v="3.34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07635,57"/>
    <s v="6199895,62"/>
    <n v="0"/>
    <n v="0"/>
    <n v="0"/>
  </r>
  <r>
    <n v="238"/>
    <x v="212"/>
    <s v=""/>
    <x v="480"/>
    <n v="2019"/>
    <n v="58176613"/>
    <x v="88"/>
    <x v="210"/>
    <x v="212"/>
    <n v="7330"/>
    <s v="Brande"/>
    <n v="756"/>
    <n v="161"/>
    <x v="86"/>
    <n v="1"/>
    <s v="DC"/>
    <s v="Decentralt værk"/>
    <n v="353000"/>
    <n v="350030"/>
    <x v="6"/>
    <x v="0"/>
    <s v="fvv"/>
    <d v="1986-01-01T00:00:00"/>
    <m/>
    <n v="4.2"/>
    <n v="0"/>
    <n v="3.5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07635,57"/>
    <s v="6199895,62"/>
    <n v="0"/>
    <n v="0"/>
    <n v="0"/>
  </r>
  <r>
    <n v="238"/>
    <x v="212"/>
    <s v=""/>
    <x v="481"/>
    <n v="2019"/>
    <n v="58176613"/>
    <x v="88"/>
    <x v="210"/>
    <x v="212"/>
    <n v="7330"/>
    <s v="Brande"/>
    <n v="756"/>
    <n v="161"/>
    <x v="86"/>
    <n v="1"/>
    <s v="DC"/>
    <s v="Decentralt værk"/>
    <n v="353000"/>
    <n v="350030"/>
    <x v="283"/>
    <x v="0"/>
    <s v="fvv"/>
    <d v="2010-09-30T00:00:00"/>
    <m/>
    <n v="11.65"/>
    <n v="0"/>
    <n v="10"/>
    <x v="4830"/>
    <n v="28.706399999999999"/>
    <n v="28.706399999999999"/>
    <n v="0"/>
    <n v="0"/>
    <n v="1"/>
    <n v="0"/>
    <n v="0"/>
    <x v="0"/>
    <x v="0"/>
    <m/>
    <m/>
    <m/>
    <m/>
    <m/>
    <m/>
    <n v="26.910100799999999"/>
    <m/>
    <m/>
    <m/>
    <m/>
    <m/>
    <m/>
    <m/>
    <m/>
    <m/>
    <m/>
    <m/>
    <s v="507635,57"/>
    <s v="6199895,62"/>
    <n v="26.910100799999999"/>
    <n v="0"/>
    <n v="0"/>
  </r>
  <r>
    <n v="238"/>
    <x v="213"/>
    <s v=""/>
    <x v="482"/>
    <n v="2019"/>
    <n v="58176613"/>
    <x v="88"/>
    <x v="211"/>
    <x v="213"/>
    <n v="7330"/>
    <s v="Brande"/>
    <n v="756"/>
    <n v="161"/>
    <x v="86"/>
    <m/>
    <s v="DC"/>
    <s v="Decentralt værk"/>
    <n v="353000"/>
    <n v="350030"/>
    <x v="284"/>
    <x v="1"/>
    <s v="kvt"/>
    <d v="1996-01-01T00:00:00"/>
    <m/>
    <n v="1.9"/>
    <n v="0.74"/>
    <n v="0.79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06951,97"/>
    <s v="6199591,93"/>
    <n v="0"/>
    <n v="0"/>
    <n v="0"/>
  </r>
  <r>
    <n v="238"/>
    <x v="214"/>
    <s v=""/>
    <x v="483"/>
    <n v="2019"/>
    <n v="58176613"/>
    <x v="88"/>
    <x v="212"/>
    <x v="214"/>
    <n v="7330"/>
    <s v="Brande"/>
    <n v="756"/>
    <n v="161"/>
    <x v="86"/>
    <m/>
    <s v="FJ"/>
    <s v="Fjernvarmeværk"/>
    <n v="353000"/>
    <n v="350030"/>
    <x v="3"/>
    <x v="0"/>
    <s v="fvv"/>
    <d v="2011-11-08T00:00:00"/>
    <m/>
    <n v="2.81"/>
    <n v="0"/>
    <n v="2.78"/>
    <x v="4831"/>
    <n v="91.011600000000001"/>
    <n v="91.011600000000001"/>
    <n v="0"/>
    <n v="0"/>
    <n v="1"/>
    <n v="0"/>
    <n v="0"/>
    <x v="0"/>
    <x v="0"/>
    <m/>
    <m/>
    <m/>
    <m/>
    <m/>
    <m/>
    <m/>
    <m/>
    <m/>
    <m/>
    <n v="84.404809999999998"/>
    <m/>
    <m/>
    <m/>
    <m/>
    <m/>
    <m/>
    <m/>
    <s v="507782"/>
    <s v="6200460"/>
    <n v="0"/>
    <n v="84.404809999999998"/>
    <n v="0"/>
  </r>
  <r>
    <n v="238"/>
    <x v="214"/>
    <s v=""/>
    <x v="2873"/>
    <n v="2019"/>
    <n v="58176613"/>
    <x v="88"/>
    <x v="212"/>
    <x v="214"/>
    <n v="7330"/>
    <s v="Brande"/>
    <n v="756"/>
    <n v="161"/>
    <x v="86"/>
    <m/>
    <s v="FJ"/>
    <s v="Fjernvarmeværk"/>
    <n v="353000"/>
    <n v="350030"/>
    <x v="1453"/>
    <x v="10"/>
    <s v="kvt"/>
    <d v="2018-12-19T00:00:00"/>
    <m/>
    <n v="3.74"/>
    <n v="0.22"/>
    <n v="8"/>
    <x v="4832"/>
    <n v="16.4556"/>
    <n v="16.4556"/>
    <n v="0.15479999999999999"/>
    <n v="0"/>
    <n v="0.90192053233634717"/>
    <n v="9.8079467663652831E-2"/>
    <n v="0"/>
    <x v="0"/>
    <x v="0"/>
    <m/>
    <m/>
    <m/>
    <m/>
    <m/>
    <m/>
    <n v="9.1225331999999995"/>
    <m/>
    <m/>
    <m/>
    <m/>
    <m/>
    <m/>
    <m/>
    <m/>
    <m/>
    <m/>
    <m/>
    <s v="507782"/>
    <s v="6200460"/>
    <n v="9.1225331999999995"/>
    <n v="0"/>
    <n v="0"/>
  </r>
  <r>
    <n v="239"/>
    <x v="215"/>
    <s v=""/>
    <x v="484"/>
    <n v="2019"/>
    <n v="10419034"/>
    <x v="89"/>
    <x v="213"/>
    <x v="215"/>
    <n v="8740"/>
    <s v="Brædstrup"/>
    <n v="615"/>
    <n v="140"/>
    <x v="87"/>
    <n v="1"/>
    <s v="DC"/>
    <s v="Decentralt værk"/>
    <n v="351100"/>
    <n v="350010"/>
    <x v="13"/>
    <x v="0"/>
    <s v="fvv"/>
    <d v="1987-01-01T00:00:00"/>
    <m/>
    <n v="13"/>
    <n v="0"/>
    <n v="13"/>
    <x v="4833"/>
    <n v="17.5428"/>
    <n v="17.348400000000002"/>
    <n v="0"/>
    <n v="0"/>
    <n v="1"/>
    <n v="0"/>
    <n v="0"/>
    <x v="0"/>
    <x v="0"/>
    <m/>
    <m/>
    <m/>
    <m/>
    <m/>
    <m/>
    <n v="17.483993999999999"/>
    <m/>
    <m/>
    <m/>
    <m/>
    <m/>
    <m/>
    <m/>
    <m/>
    <m/>
    <m/>
    <m/>
    <s v="538851,26"/>
    <s v="6203632,68"/>
    <n v="17.483993999999999"/>
    <n v="0"/>
    <n v="0"/>
  </r>
  <r>
    <n v="239"/>
    <x v="215"/>
    <s v=""/>
    <x v="485"/>
    <n v="2019"/>
    <n v="10419034"/>
    <x v="89"/>
    <x v="213"/>
    <x v="215"/>
    <n v="8740"/>
    <s v="Brædstrup"/>
    <n v="615"/>
    <n v="140"/>
    <x v="87"/>
    <n v="1"/>
    <s v="DC"/>
    <s v="Decentralt værk"/>
    <n v="351100"/>
    <n v="350010"/>
    <x v="39"/>
    <x v="5"/>
    <s v="kvt"/>
    <d v="2005-09-26T00:00:00"/>
    <m/>
    <n v="0.75"/>
    <n v="0.25"/>
    <n v="0"/>
    <x v="2271"/>
    <n v="0"/>
    <n v="0"/>
    <n v="0"/>
    <n v="0"/>
    <n v="1"/>
    <n v="0"/>
    <n v="0"/>
    <x v="0"/>
    <x v="0"/>
    <m/>
    <m/>
    <m/>
    <n v="1.7935000000000002E-4"/>
    <m/>
    <m/>
    <m/>
    <m/>
    <m/>
    <m/>
    <m/>
    <m/>
    <m/>
    <m/>
    <m/>
    <m/>
    <m/>
    <m/>
    <s v="538851,26"/>
    <s v="6203632,68"/>
    <n v="1.7935000000000002E-4"/>
    <n v="0"/>
    <n v="0"/>
  </r>
  <r>
    <n v="239"/>
    <x v="215"/>
    <s v=""/>
    <x v="486"/>
    <n v="2019"/>
    <n v="10419034"/>
    <x v="89"/>
    <x v="213"/>
    <x v="215"/>
    <n v="8740"/>
    <s v="Brædstrup"/>
    <n v="615"/>
    <n v="140"/>
    <x v="87"/>
    <n v="1"/>
    <s v="DC"/>
    <s v="Decentralt værk"/>
    <n v="351100"/>
    <n v="350010"/>
    <x v="57"/>
    <x v="2"/>
    <s v="fvv"/>
    <d v="2012-06-01T00:00:00"/>
    <m/>
    <n v="10"/>
    <n v="0"/>
    <n v="10"/>
    <x v="4834"/>
    <n v="33.422400000000003"/>
    <n v="32.832000000000001"/>
    <n v="0"/>
    <n v="0"/>
    <n v="1"/>
    <n v="0"/>
    <n v="0"/>
    <x v="0"/>
    <x v="0"/>
    <m/>
    <m/>
    <m/>
    <m/>
    <m/>
    <m/>
    <m/>
    <m/>
    <m/>
    <m/>
    <m/>
    <m/>
    <m/>
    <m/>
    <m/>
    <m/>
    <m/>
    <n v="33.421787999999999"/>
    <s v="538851,26"/>
    <s v="6203632,68"/>
    <n v="0"/>
    <n v="0"/>
    <n v="33.421787999999999"/>
  </r>
  <r>
    <n v="239"/>
    <x v="215"/>
    <s v=""/>
    <x v="487"/>
    <n v="2019"/>
    <n v="10419034"/>
    <x v="89"/>
    <x v="213"/>
    <x v="215"/>
    <n v="8740"/>
    <s v="Brædstrup"/>
    <n v="615"/>
    <n v="140"/>
    <x v="87"/>
    <n v="1"/>
    <s v="DC"/>
    <s v="Decentralt værk"/>
    <n v="351100"/>
    <n v="350010"/>
    <x v="14"/>
    <x v="1"/>
    <s v="kvt"/>
    <d v="2005-08-01T00:00:00"/>
    <m/>
    <n v="8.67"/>
    <n v="3.64"/>
    <n v="4.09"/>
    <x v="4835"/>
    <n v="32.328000000000003"/>
    <n v="31.924800000000001"/>
    <n v="28.51416"/>
    <n v="28.51416"/>
    <n v="0.23292531631024513"/>
    <n v="0.76707468368975484"/>
    <n v="0"/>
    <x v="0"/>
    <x v="0"/>
    <m/>
    <m/>
    <m/>
    <m/>
    <m/>
    <m/>
    <n v="69.395634000000001"/>
    <m/>
    <m/>
    <m/>
    <m/>
    <m/>
    <m/>
    <m/>
    <m/>
    <m/>
    <m/>
    <m/>
    <s v="538851,26"/>
    <s v="6203632,68"/>
    <n v="69.395634000000001"/>
    <n v="0"/>
    <n v="0"/>
  </r>
  <r>
    <n v="239"/>
    <x v="215"/>
    <s v=""/>
    <x v="488"/>
    <n v="2019"/>
    <n v="10419034"/>
    <x v="89"/>
    <x v="213"/>
    <x v="215"/>
    <n v="8740"/>
    <s v="Brædstrup"/>
    <n v="615"/>
    <n v="140"/>
    <x v="87"/>
    <n v="1"/>
    <s v="DC"/>
    <s v="Decentralt værk"/>
    <n v="351100"/>
    <n v="350010"/>
    <x v="15"/>
    <x v="1"/>
    <s v="kvt"/>
    <d v="2005-09-26T00:00:00"/>
    <m/>
    <n v="8.67"/>
    <n v="3.64"/>
    <n v="4.09"/>
    <x v="4836"/>
    <n v="32.2164"/>
    <n v="31.813199999999998"/>
    <n v="27.947880000000001"/>
    <n v="27.947880000000001"/>
    <n v="0.2321210986847457"/>
    <n v="0.76787890131525427"/>
    <n v="0"/>
    <x v="0"/>
    <x v="0"/>
    <m/>
    <m/>
    <m/>
    <n v="0"/>
    <m/>
    <m/>
    <n v="69.395673599999995"/>
    <m/>
    <m/>
    <m/>
    <m/>
    <m/>
    <m/>
    <m/>
    <m/>
    <m/>
    <m/>
    <m/>
    <s v="538851,26"/>
    <s v="6203632,68"/>
    <n v="69.395673599999995"/>
    <n v="0"/>
    <n v="0"/>
  </r>
  <r>
    <n v="239"/>
    <x v="215"/>
    <s v=""/>
    <x v="489"/>
    <n v="2019"/>
    <n v="10419034"/>
    <x v="89"/>
    <x v="213"/>
    <x v="215"/>
    <n v="8740"/>
    <s v="Brædstrup"/>
    <n v="615"/>
    <n v="140"/>
    <x v="87"/>
    <n v="1"/>
    <s v="DC"/>
    <s v="Decentralt værk"/>
    <n v="351100"/>
    <n v="350010"/>
    <x v="285"/>
    <x v="3"/>
    <s v="fvv"/>
    <d v="2007-08-14T00:00:00"/>
    <m/>
    <n v="6"/>
    <n v="0"/>
    <n v="6"/>
    <x v="4837"/>
    <n v="11.199960000000001"/>
    <n v="11.199960000000001"/>
    <n v="0"/>
    <n v="0"/>
    <n v="1"/>
    <n v="0"/>
    <n v="0"/>
    <x v="0"/>
    <x v="0"/>
    <m/>
    <m/>
    <m/>
    <m/>
    <m/>
    <m/>
    <m/>
    <m/>
    <m/>
    <m/>
    <m/>
    <m/>
    <m/>
    <m/>
    <m/>
    <n v="11.200071599999999"/>
    <m/>
    <m/>
    <s v="538851,26"/>
    <s v="6203632,68"/>
    <n v="0"/>
    <n v="11.200071599999999"/>
    <n v="0"/>
  </r>
  <r>
    <n v="239"/>
    <x v="215"/>
    <s v=""/>
    <x v="490"/>
    <n v="2019"/>
    <n v="10419034"/>
    <x v="89"/>
    <x v="213"/>
    <x v="215"/>
    <n v="8740"/>
    <s v="Brædstrup"/>
    <n v="615"/>
    <n v="140"/>
    <x v="87"/>
    <n v="1"/>
    <s v="DC"/>
    <s v="Decentralt værk"/>
    <n v="351100"/>
    <n v="350010"/>
    <x v="16"/>
    <x v="0"/>
    <s v="fvv"/>
    <d v="2006-11-01T00:00:00"/>
    <m/>
    <n v="9.4"/>
    <n v="0"/>
    <n v="9.4"/>
    <x v="4838"/>
    <n v="0.75239999999999996"/>
    <n v="0.73799999999999999"/>
    <n v="0"/>
    <n v="0"/>
    <n v="1"/>
    <n v="0"/>
    <n v="0"/>
    <x v="0"/>
    <x v="0"/>
    <m/>
    <m/>
    <m/>
    <m/>
    <m/>
    <m/>
    <n v="0.75239999999999996"/>
    <m/>
    <m/>
    <m/>
    <m/>
    <m/>
    <m/>
    <m/>
    <m/>
    <m/>
    <m/>
    <m/>
    <s v="538851,26"/>
    <s v="6203632,68"/>
    <n v="0.75239999999999996"/>
    <n v="0"/>
    <n v="0"/>
  </r>
  <r>
    <n v="239"/>
    <x v="215"/>
    <s v=""/>
    <x v="491"/>
    <n v="2019"/>
    <n v="10419034"/>
    <x v="89"/>
    <x v="213"/>
    <x v="215"/>
    <n v="8740"/>
    <s v="Brædstrup"/>
    <n v="615"/>
    <n v="140"/>
    <x v="87"/>
    <n v="1"/>
    <s v="DC"/>
    <s v="Decentralt værk"/>
    <n v="351100"/>
    <n v="350010"/>
    <x v="12"/>
    <x v="4"/>
    <s v="fvv"/>
    <d v="2012-09-01T00:00:00"/>
    <m/>
    <n v="0.45"/>
    <n v="0"/>
    <n v="0.45"/>
    <x v="4839"/>
    <n v="3.1392000000000002"/>
    <n v="3.1032000000000002"/>
    <n v="0"/>
    <n v="0"/>
    <n v="1"/>
    <n v="0"/>
    <n v="0"/>
    <x v="0"/>
    <x v="0"/>
    <m/>
    <m/>
    <m/>
    <m/>
    <m/>
    <m/>
    <m/>
    <m/>
    <m/>
    <m/>
    <m/>
    <m/>
    <m/>
    <m/>
    <m/>
    <m/>
    <m/>
    <n v="1.115496"/>
    <s v="538851,26"/>
    <s v="6203632,68"/>
    <n v="0"/>
    <n v="0"/>
    <n v="1.115496"/>
  </r>
  <r>
    <n v="239"/>
    <x v="215"/>
    <s v=""/>
    <x v="492"/>
    <n v="2019"/>
    <n v="10419034"/>
    <x v="89"/>
    <x v="213"/>
    <x v="215"/>
    <n v="8740"/>
    <s v="Brædstrup"/>
    <n v="615"/>
    <n v="140"/>
    <x v="87"/>
    <n v="1"/>
    <s v="DC"/>
    <s v="Decentralt værk"/>
    <n v="351100"/>
    <n v="350010"/>
    <x v="286"/>
    <x v="3"/>
    <s v="fvv"/>
    <d v="2012-06-01T00:00:00"/>
    <m/>
    <n v="8"/>
    <n v="0"/>
    <n v="8"/>
    <x v="4840"/>
    <n v="16.012799999999999"/>
    <n v="16.012799999999999"/>
    <n v="0"/>
    <n v="0"/>
    <n v="1"/>
    <n v="0"/>
    <n v="0"/>
    <x v="0"/>
    <x v="0"/>
    <m/>
    <m/>
    <m/>
    <m/>
    <m/>
    <m/>
    <m/>
    <m/>
    <m/>
    <m/>
    <m/>
    <m/>
    <m/>
    <m/>
    <m/>
    <n v="16.028639999999999"/>
    <m/>
    <m/>
    <s v="538851,26"/>
    <s v="6203632,68"/>
    <n v="0"/>
    <n v="16.028639999999999"/>
    <n v="0"/>
  </r>
  <r>
    <n v="240"/>
    <x v="216"/>
    <s v=""/>
    <x v="493"/>
    <n v="2019"/>
    <n v="13551472"/>
    <x v="90"/>
    <x v="214"/>
    <x v="216"/>
    <n v="6650"/>
    <s v="Brørup"/>
    <n v="575"/>
    <n v="125"/>
    <x v="88"/>
    <n v="1"/>
    <s v="DC"/>
    <s v="Decentralt værk"/>
    <n v="353000"/>
    <n v="350030"/>
    <x v="14"/>
    <x v="1"/>
    <s v="kvt"/>
    <d v="1994-01-01T00:00:00"/>
    <m/>
    <n v="9.69"/>
    <n v="3.84"/>
    <n v="5.2"/>
    <x v="4841"/>
    <n v="23.3172"/>
    <n v="23.3172"/>
    <n v="15.894360000000001"/>
    <n v="15.894360000000001"/>
    <n v="0.28318287230240663"/>
    <n v="0.71681712769759343"/>
    <n v="0"/>
    <x v="0"/>
    <x v="0"/>
    <m/>
    <m/>
    <m/>
    <m/>
    <m/>
    <m/>
    <n v="41.169862800000004"/>
    <m/>
    <m/>
    <m/>
    <m/>
    <m/>
    <m/>
    <m/>
    <m/>
    <m/>
    <m/>
    <m/>
    <s v="501066,03"/>
    <s v="6148470,09"/>
    <n v="41.169862800000004"/>
    <n v="0"/>
    <n v="0"/>
  </r>
  <r>
    <n v="240"/>
    <x v="216"/>
    <s v=""/>
    <x v="494"/>
    <n v="2019"/>
    <n v="13551472"/>
    <x v="90"/>
    <x v="214"/>
    <x v="216"/>
    <n v="6650"/>
    <s v="Brørup"/>
    <n v="575"/>
    <n v="125"/>
    <x v="88"/>
    <n v="1"/>
    <s v="DC"/>
    <s v="Decentralt værk"/>
    <n v="353000"/>
    <n v="350030"/>
    <x v="287"/>
    <x v="0"/>
    <s v="fvv"/>
    <d v="1984-01-01T00:00:00"/>
    <m/>
    <n v="3.15"/>
    <n v="0"/>
    <n v="3.15"/>
    <x v="4842"/>
    <n v="0.18720000000000001"/>
    <n v="0.18720000000000001"/>
    <n v="0"/>
    <n v="0"/>
    <n v="1"/>
    <n v="0"/>
    <n v="0"/>
    <x v="0"/>
    <x v="0"/>
    <m/>
    <m/>
    <m/>
    <m/>
    <m/>
    <m/>
    <n v="0.16287479999999999"/>
    <m/>
    <m/>
    <m/>
    <m/>
    <m/>
    <m/>
    <m/>
    <m/>
    <m/>
    <m/>
    <m/>
    <s v="501066,03"/>
    <s v="6148470,09"/>
    <n v="0.16287479999999999"/>
    <n v="0"/>
    <n v="0"/>
  </r>
  <r>
    <n v="240"/>
    <x v="216"/>
    <s v=""/>
    <x v="495"/>
    <n v="2019"/>
    <n v="13551472"/>
    <x v="90"/>
    <x v="214"/>
    <x v="216"/>
    <n v="6650"/>
    <s v="Brørup"/>
    <n v="575"/>
    <n v="125"/>
    <x v="88"/>
    <n v="1"/>
    <s v="DC"/>
    <s v="Decentralt værk"/>
    <n v="353000"/>
    <n v="350030"/>
    <x v="20"/>
    <x v="5"/>
    <s v="kvt"/>
    <d v="2009-01-01T00:00:00"/>
    <m/>
    <n v="0.25"/>
    <n v="0.25"/>
    <n v="0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01066,03"/>
    <s v="6148470,09"/>
    <n v="0"/>
    <n v="0"/>
    <n v="0"/>
  </r>
  <r>
    <n v="240"/>
    <x v="216"/>
    <s v=""/>
    <x v="496"/>
    <n v="2019"/>
    <n v="13551472"/>
    <x v="90"/>
    <x v="214"/>
    <x v="216"/>
    <n v="6650"/>
    <s v="Brørup"/>
    <n v="575"/>
    <n v="125"/>
    <x v="88"/>
    <n v="1"/>
    <s v="DC"/>
    <s v="Decentralt værk"/>
    <n v="353000"/>
    <n v="350030"/>
    <x v="288"/>
    <x v="0"/>
    <s v="fvv"/>
    <d v="1984-01-01T00:00:00"/>
    <m/>
    <n v="7.3"/>
    <n v="0"/>
    <n v="7.3"/>
    <x v="4843"/>
    <n v="1.0224"/>
    <n v="1.0224"/>
    <n v="0"/>
    <n v="0"/>
    <n v="1"/>
    <n v="0"/>
    <n v="0"/>
    <x v="0"/>
    <x v="0"/>
    <m/>
    <m/>
    <m/>
    <n v="0"/>
    <m/>
    <m/>
    <n v="0.88957439999999999"/>
    <m/>
    <m/>
    <m/>
    <m/>
    <m/>
    <m/>
    <m/>
    <m/>
    <m/>
    <m/>
    <m/>
    <s v="501066,03"/>
    <s v="6148470,09"/>
    <n v="0.88957439999999999"/>
    <n v="0"/>
    <n v="0"/>
  </r>
  <r>
    <n v="240"/>
    <x v="216"/>
    <s v=""/>
    <x v="497"/>
    <n v="2019"/>
    <n v="13551472"/>
    <x v="90"/>
    <x v="214"/>
    <x v="216"/>
    <n v="6650"/>
    <s v="Brørup"/>
    <n v="575"/>
    <n v="125"/>
    <x v="88"/>
    <n v="1"/>
    <s v="DC"/>
    <s v="Decentralt værk"/>
    <n v="353000"/>
    <n v="350030"/>
    <x v="3"/>
    <x v="0"/>
    <s v="fvv"/>
    <d v="2011-05-15T00:00:00"/>
    <m/>
    <n v="2.6"/>
    <n v="0"/>
    <n v="2.75"/>
    <x v="4844"/>
    <n v="67.021199999999993"/>
    <n v="67.021199999999993"/>
    <n v="0"/>
    <n v="0"/>
    <n v="1"/>
    <n v="0"/>
    <n v="0"/>
    <x v="0"/>
    <x v="0"/>
    <m/>
    <m/>
    <m/>
    <m/>
    <m/>
    <m/>
    <m/>
    <m/>
    <m/>
    <m/>
    <n v="64.672200000000004"/>
    <m/>
    <m/>
    <m/>
    <m/>
    <m/>
    <m/>
    <m/>
    <s v="501066,03"/>
    <s v="6148470,09"/>
    <n v="0"/>
    <n v="64.672200000000004"/>
    <n v="0"/>
  </r>
  <r>
    <n v="240"/>
    <x v="216"/>
    <s v=""/>
    <x v="498"/>
    <n v="2019"/>
    <n v="13551472"/>
    <x v="90"/>
    <x v="214"/>
    <x v="216"/>
    <n v="6650"/>
    <s v="Brørup"/>
    <n v="575"/>
    <n v="125"/>
    <x v="88"/>
    <n v="1"/>
    <s v="DC"/>
    <s v="Decentralt værk"/>
    <n v="353000"/>
    <n v="350030"/>
    <x v="289"/>
    <x v="2"/>
    <s v="fvv"/>
    <d v="2012-04-01T00:00:00"/>
    <m/>
    <n v="10"/>
    <n v="0"/>
    <n v="10"/>
    <x v="4845"/>
    <n v="2.6082000000000001"/>
    <n v="2.6082000000000001"/>
    <n v="0"/>
    <n v="0"/>
    <n v="1"/>
    <n v="0"/>
    <n v="0"/>
    <x v="0"/>
    <x v="0"/>
    <m/>
    <m/>
    <m/>
    <m/>
    <m/>
    <m/>
    <m/>
    <m/>
    <m/>
    <m/>
    <m/>
    <m/>
    <m/>
    <m/>
    <m/>
    <m/>
    <m/>
    <n v="2.6521992000000001"/>
    <s v="501066,03"/>
    <s v="6148470,09"/>
    <n v="0"/>
    <n v="0"/>
    <n v="2.6521992000000001"/>
  </r>
  <r>
    <n v="241"/>
    <x v="217"/>
    <s v=""/>
    <x v="499"/>
    <n v="2019"/>
    <n v="65278316"/>
    <x v="91"/>
    <x v="215"/>
    <x v="217"/>
    <n v="4700"/>
    <s v="Næstved"/>
    <n v="370"/>
    <n v="54"/>
    <x v="89"/>
    <n v="1"/>
    <s v="DC"/>
    <s v="Decentralt værk"/>
    <n v="351100"/>
    <n v="350010"/>
    <x v="290"/>
    <x v="9"/>
    <s v="kvt"/>
    <d v="1995-01-01T00:00:00"/>
    <m/>
    <n v="44"/>
    <n v="12.89"/>
    <n v="23.8"/>
    <x v="4846"/>
    <n v="821.07"/>
    <n v="821.07"/>
    <n v="269.5068"/>
    <n v="221.46119999999999"/>
    <n v="0.29922871172868531"/>
    <n v="0.70077128827131463"/>
    <n v="0"/>
    <x v="0"/>
    <x v="0"/>
    <m/>
    <m/>
    <m/>
    <m/>
    <m/>
    <m/>
    <n v="0"/>
    <n v="1296.0408"/>
    <m/>
    <m/>
    <m/>
    <n v="75.936499999999995"/>
    <m/>
    <m/>
    <m/>
    <m/>
    <m/>
    <m/>
    <s v="673699,86"/>
    <s v="6121310,03"/>
    <n v="583.21835999999996"/>
    <n v="788.75894000000005"/>
    <n v="0"/>
  </r>
  <r>
    <n v="241"/>
    <x v="218"/>
    <s v=""/>
    <x v="500"/>
    <n v="2019"/>
    <n v="65278316"/>
    <x v="91"/>
    <x v="216"/>
    <x v="218"/>
    <n v="4200"/>
    <s v="Slagelse"/>
    <n v="330"/>
    <n v="35"/>
    <x v="90"/>
    <m/>
    <s v="ER"/>
    <s v="Erhvervsværk"/>
    <n v="382120"/>
    <n v="383900"/>
    <x v="291"/>
    <x v="0"/>
    <s v="pvp"/>
    <d v="1990-01-01T00:00:00"/>
    <m/>
    <n v="15.5"/>
    <n v="0"/>
    <n v="17.8"/>
    <x v="21"/>
    <n v="0"/>
    <n v="0"/>
    <n v="0"/>
    <n v="0"/>
    <n v="0"/>
    <n v="0"/>
    <n v="1"/>
    <x v="0"/>
    <x v="0"/>
    <m/>
    <m/>
    <m/>
    <n v="0"/>
    <m/>
    <m/>
    <m/>
    <n v="0"/>
    <m/>
    <m/>
    <m/>
    <m/>
    <m/>
    <m/>
    <m/>
    <m/>
    <m/>
    <m/>
    <s v="648411,99"/>
    <s v="6143583,8"/>
    <n v="0"/>
    <n v="0"/>
    <n v="0"/>
  </r>
  <r>
    <n v="241"/>
    <x v="219"/>
    <s v=""/>
    <x v="501"/>
    <n v="2019"/>
    <n v="65278316"/>
    <x v="91"/>
    <x v="217"/>
    <x v="219"/>
    <n v="4700"/>
    <s v="Næstved"/>
    <n v="370"/>
    <n v="54"/>
    <x v="89"/>
    <n v="1"/>
    <s v="ER"/>
    <s v="Erhvervsværk"/>
    <n v="382120"/>
    <n v="383900"/>
    <x v="292"/>
    <x v="0"/>
    <s v="pvp"/>
    <d v="1996-01-01T00:00:00"/>
    <m/>
    <n v="13"/>
    <n v="0"/>
    <n v="10"/>
    <x v="21"/>
    <n v="0"/>
    <n v="0"/>
    <n v="0"/>
    <n v="0"/>
    <n v="0"/>
    <n v="0"/>
    <n v="1"/>
    <x v="0"/>
    <x v="0"/>
    <m/>
    <m/>
    <m/>
    <m/>
    <m/>
    <m/>
    <m/>
    <n v="0"/>
    <m/>
    <m/>
    <m/>
    <n v="0"/>
    <m/>
    <m/>
    <m/>
    <m/>
    <m/>
    <m/>
    <s v="673638,41"/>
    <s v="6121429,76"/>
    <n v="0"/>
    <n v="0"/>
    <n v="0"/>
  </r>
  <r>
    <n v="241"/>
    <x v="219"/>
    <s v=""/>
    <x v="502"/>
    <n v="2019"/>
    <n v="65278316"/>
    <x v="91"/>
    <x v="217"/>
    <x v="219"/>
    <n v="4700"/>
    <s v="Næstved"/>
    <n v="370"/>
    <n v="54"/>
    <x v="89"/>
    <n v="1"/>
    <s v="ER"/>
    <s v="Erhvervsværk"/>
    <n v="382120"/>
    <n v="383900"/>
    <x v="293"/>
    <x v="0"/>
    <s v="pvp"/>
    <d v="1995-07-01T00:00:00"/>
    <m/>
    <n v="13"/>
    <n v="0"/>
    <n v="13"/>
    <x v="21"/>
    <n v="0"/>
    <n v="0"/>
    <n v="0"/>
    <n v="0"/>
    <n v="0"/>
    <n v="0"/>
    <n v="1"/>
    <x v="0"/>
    <x v="0"/>
    <m/>
    <m/>
    <m/>
    <m/>
    <m/>
    <m/>
    <m/>
    <n v="0"/>
    <m/>
    <m/>
    <m/>
    <n v="0"/>
    <m/>
    <m/>
    <m/>
    <m/>
    <m/>
    <m/>
    <s v="673638,41"/>
    <s v="6121429,76"/>
    <n v="0"/>
    <n v="0"/>
    <n v="0"/>
  </r>
  <r>
    <n v="241"/>
    <x v="219"/>
    <s v=""/>
    <x v="503"/>
    <n v="2019"/>
    <n v="65278316"/>
    <x v="91"/>
    <x v="217"/>
    <x v="219"/>
    <n v="4700"/>
    <s v="Næstved"/>
    <n v="370"/>
    <n v="54"/>
    <x v="89"/>
    <n v="1"/>
    <s v="ER"/>
    <s v="Erhvervsværk"/>
    <n v="382120"/>
    <n v="383900"/>
    <x v="294"/>
    <x v="0"/>
    <s v="pvp"/>
    <d v="2005-07-01T00:00:00"/>
    <m/>
    <n v="26"/>
    <n v="0"/>
    <n v="26"/>
    <x v="21"/>
    <n v="0"/>
    <n v="0"/>
    <n v="0"/>
    <n v="0"/>
    <n v="0"/>
    <n v="0"/>
    <n v="1"/>
    <x v="0"/>
    <x v="0"/>
    <m/>
    <m/>
    <m/>
    <n v="0"/>
    <m/>
    <n v="0"/>
    <m/>
    <n v="0"/>
    <m/>
    <m/>
    <m/>
    <n v="0"/>
    <m/>
    <m/>
    <m/>
    <m/>
    <m/>
    <m/>
    <s v="673638,41"/>
    <s v="6121429,76"/>
    <n v="0"/>
    <n v="0"/>
    <n v="0"/>
  </r>
  <r>
    <n v="241"/>
    <x v="220"/>
    <s v=""/>
    <x v="504"/>
    <n v="2019"/>
    <n v="65278316"/>
    <x v="91"/>
    <x v="218"/>
    <x v="220"/>
    <n v="4241"/>
    <s v="Vemmelev"/>
    <n v="330"/>
    <m/>
    <x v="18"/>
    <m/>
    <s v="LO"/>
    <s v="Lokalt værk"/>
    <n v="382110"/>
    <n v="383900"/>
    <x v="295"/>
    <x v="1"/>
    <s v="pel"/>
    <d v="1998-09-08T00:00:00"/>
    <m/>
    <n v="0.89"/>
    <n v="0.31"/>
    <n v="0"/>
    <x v="4847"/>
    <n v="0"/>
    <n v="0"/>
    <n v="0.76786200000000004"/>
    <n v="0.76786200000000004"/>
    <n v="0"/>
    <n v="1"/>
    <n v="0"/>
    <x v="0"/>
    <x v="0"/>
    <m/>
    <m/>
    <m/>
    <m/>
    <m/>
    <m/>
    <m/>
    <m/>
    <n v="3.2925650000000002"/>
    <m/>
    <m/>
    <m/>
    <m/>
    <m/>
    <m/>
    <m/>
    <m/>
    <m/>
    <s v="642099,98"/>
    <s v="6139657,89"/>
    <n v="0"/>
    <n v="3.2925650000000002"/>
    <n v="0"/>
  </r>
  <r>
    <n v="241"/>
    <x v="221"/>
    <s v=""/>
    <x v="505"/>
    <n v="2019"/>
    <n v="65278316"/>
    <x v="91"/>
    <x v="219"/>
    <x v="221"/>
    <n v="4700"/>
    <s v="Næstved"/>
    <n v="370"/>
    <m/>
    <x v="18"/>
    <m/>
    <s v="LO"/>
    <s v="Lokalt værk"/>
    <n v="382110"/>
    <n v="383900"/>
    <x v="296"/>
    <x v="1"/>
    <s v="pev"/>
    <d v="2012-01-01T00:00:00"/>
    <m/>
    <n v="0.14000000000000001"/>
    <n v="0.05"/>
    <n v="7.4999999999999997E-2"/>
    <x v="4848"/>
    <n v="0"/>
    <n v="0"/>
    <n v="0.54918719999999999"/>
    <n v="0.54918719999999999"/>
    <n v="0"/>
    <n v="1"/>
    <n v="0"/>
    <x v="0"/>
    <x v="0"/>
    <m/>
    <m/>
    <m/>
    <n v="0"/>
    <m/>
    <m/>
    <m/>
    <m/>
    <n v="4.7179669999999998"/>
    <m/>
    <m/>
    <m/>
    <m/>
    <m/>
    <m/>
    <m/>
    <m/>
    <m/>
    <s v="680124,96"/>
    <s v="6120567,6"/>
    <n v="0"/>
    <n v="4.7179669999999998"/>
    <n v="0"/>
  </r>
  <r>
    <n v="241"/>
    <x v="222"/>
    <s v=""/>
    <x v="506"/>
    <n v="2019"/>
    <n v="65278316"/>
    <x v="91"/>
    <x v="220"/>
    <x v="222"/>
    <n v="4640"/>
    <s v="Fakse"/>
    <n v="320"/>
    <m/>
    <x v="18"/>
    <m/>
    <s v="ER"/>
    <s v="Erhvervsværk"/>
    <n v="382110"/>
    <n v="383900"/>
    <x v="295"/>
    <x v="1"/>
    <s v="pel"/>
    <d v="2011-12-01T00:00:00"/>
    <m/>
    <n v="0.4"/>
    <n v="0.13"/>
    <n v="0"/>
    <x v="4849"/>
    <n v="0"/>
    <n v="0"/>
    <n v="0.43797960000000002"/>
    <n v="0.43797960000000002"/>
    <n v="0"/>
    <n v="1"/>
    <n v="0"/>
    <x v="0"/>
    <x v="0"/>
    <m/>
    <m/>
    <m/>
    <m/>
    <m/>
    <m/>
    <m/>
    <m/>
    <n v="4.7054780000000003"/>
    <m/>
    <m/>
    <m/>
    <m/>
    <m/>
    <m/>
    <m/>
    <m/>
    <m/>
    <s v="696810,61"/>
    <s v="6124770,32"/>
    <n v="0"/>
    <n v="4.7054780000000003"/>
    <n v="0"/>
  </r>
  <r>
    <n v="244"/>
    <x v="223"/>
    <s v=""/>
    <x v="507"/>
    <n v="2019"/>
    <n v="42760218"/>
    <x v="92"/>
    <x v="221"/>
    <x v="223"/>
    <n v="3200"/>
    <s v="Helsinge"/>
    <n v="270"/>
    <n v="16"/>
    <x v="91"/>
    <n v="1"/>
    <s v="DC"/>
    <s v="Decentralt værk"/>
    <n v="353000"/>
    <n v="350030"/>
    <x v="13"/>
    <x v="0"/>
    <s v="fvv"/>
    <d v="1995-01-01T00:00:00"/>
    <m/>
    <n v="7"/>
    <n v="0"/>
    <n v="6"/>
    <x v="4850"/>
    <n v="77.0976"/>
    <n v="77.0976"/>
    <n v="0"/>
    <n v="0"/>
    <n v="1"/>
    <n v="0"/>
    <n v="0"/>
    <x v="0"/>
    <x v="0"/>
    <m/>
    <m/>
    <m/>
    <m/>
    <m/>
    <m/>
    <n v="71.126256959999992"/>
    <m/>
    <m/>
    <m/>
    <m/>
    <m/>
    <m/>
    <m/>
    <m/>
    <m/>
    <m/>
    <m/>
    <s v="699113,31"/>
    <s v="6212075,92"/>
    <n v="71.126256959999992"/>
    <n v="0"/>
    <n v="0"/>
  </r>
  <r>
    <n v="244"/>
    <x v="223"/>
    <s v=""/>
    <x v="508"/>
    <n v="2019"/>
    <n v="42760218"/>
    <x v="92"/>
    <x v="221"/>
    <x v="223"/>
    <n v="3200"/>
    <s v="Helsinge"/>
    <n v="270"/>
    <n v="16"/>
    <x v="91"/>
    <n v="1"/>
    <s v="DC"/>
    <s v="Decentralt værk"/>
    <n v="353000"/>
    <n v="350030"/>
    <x v="16"/>
    <x v="0"/>
    <s v="fvv"/>
    <d v="1995-01-01T00:00:00"/>
    <m/>
    <n v="7"/>
    <n v="0"/>
    <n v="6"/>
    <x v="4851"/>
    <n v="19.1556"/>
    <n v="19.1556"/>
    <n v="0"/>
    <n v="0"/>
    <n v="1"/>
    <n v="0"/>
    <n v="0"/>
    <x v="0"/>
    <x v="0"/>
    <m/>
    <m/>
    <m/>
    <m/>
    <m/>
    <m/>
    <n v="17.67196728"/>
    <m/>
    <m/>
    <m/>
    <m/>
    <m/>
    <m/>
    <m/>
    <m/>
    <m/>
    <m/>
    <m/>
    <s v="699113,31"/>
    <s v="6212075,92"/>
    <n v="17.67196728"/>
    <n v="0"/>
    <n v="0"/>
  </r>
  <r>
    <n v="244"/>
    <x v="223"/>
    <s v=""/>
    <x v="509"/>
    <n v="2019"/>
    <n v="42760218"/>
    <x v="92"/>
    <x v="221"/>
    <x v="223"/>
    <n v="3200"/>
    <s v="Helsinge"/>
    <n v="270"/>
    <n v="16"/>
    <x v="91"/>
    <n v="1"/>
    <s v="DC"/>
    <s v="Decentralt værk"/>
    <n v="353000"/>
    <n v="350030"/>
    <x v="297"/>
    <x v="1"/>
    <s v="kvt"/>
    <d v="1995-01-01T00:00:00"/>
    <m/>
    <n v="7.78"/>
    <n v="3"/>
    <n v="3.7"/>
    <x v="4852"/>
    <n v="5.49"/>
    <n v="5.49"/>
    <n v="4.6382399999999997"/>
    <n v="4.6382399999999997"/>
    <n v="0.24110084908604595"/>
    <n v="0.75889915091395399"/>
    <n v="0"/>
    <x v="0"/>
    <x v="0"/>
    <m/>
    <m/>
    <m/>
    <m/>
    <m/>
    <m/>
    <n v="11.385277200000001"/>
    <m/>
    <m/>
    <m/>
    <m/>
    <m/>
    <m/>
    <m/>
    <m/>
    <m/>
    <m/>
    <m/>
    <s v="699113,31"/>
    <s v="6212075,92"/>
    <n v="11.385277200000001"/>
    <n v="0"/>
    <n v="0"/>
  </r>
  <r>
    <n v="244"/>
    <x v="223"/>
    <s v=""/>
    <x v="510"/>
    <n v="2019"/>
    <n v="42760218"/>
    <x v="92"/>
    <x v="221"/>
    <x v="223"/>
    <n v="3200"/>
    <s v="Helsinge"/>
    <n v="270"/>
    <n v="16"/>
    <x v="91"/>
    <n v="1"/>
    <s v="DC"/>
    <s v="Decentralt værk"/>
    <n v="353000"/>
    <n v="350030"/>
    <x v="15"/>
    <x v="1"/>
    <s v="kvt"/>
    <d v="1995-01-01T00:00:00"/>
    <m/>
    <n v="7.33"/>
    <n v="2.8"/>
    <n v="3.5"/>
    <x v="4853"/>
    <n v="3.6539999999999999"/>
    <n v="3.6539999999999999"/>
    <n v="2.6373600000000001"/>
    <n v="2.6373600000000001"/>
    <n v="0.26424185497261515"/>
    <n v="0.7357581450273849"/>
    <n v="0"/>
    <x v="0"/>
    <x v="0"/>
    <m/>
    <m/>
    <m/>
    <m/>
    <m/>
    <m/>
    <n v="6.9141203999999998"/>
    <m/>
    <m/>
    <m/>
    <m/>
    <m/>
    <m/>
    <m/>
    <m/>
    <m/>
    <m/>
    <m/>
    <s v="699113,31"/>
    <s v="6212075,92"/>
    <n v="6.9141203999999998"/>
    <n v="0"/>
    <n v="0"/>
  </r>
  <r>
    <n v="244"/>
    <x v="223"/>
    <s v=""/>
    <x v="511"/>
    <n v="2019"/>
    <n v="42760218"/>
    <x v="92"/>
    <x v="221"/>
    <x v="223"/>
    <n v="3200"/>
    <s v="Helsinge"/>
    <n v="270"/>
    <n v="16"/>
    <x v="91"/>
    <n v="1"/>
    <s v="DC"/>
    <s v="Decentralt værk"/>
    <n v="353000"/>
    <n v="350030"/>
    <x v="298"/>
    <x v="1"/>
    <s v="kvt"/>
    <d v="2007-01-29T00:00:00"/>
    <m/>
    <n v="21.3"/>
    <n v="8.5"/>
    <n v="9.4"/>
    <x v="4854"/>
    <n v="24.3"/>
    <n v="24.3"/>
    <n v="22.627079999999999"/>
    <n v="22.627079999999999"/>
    <n v="0.23648459034878011"/>
    <n v="0.76351540965121989"/>
    <n v="0"/>
    <x v="0"/>
    <x v="0"/>
    <m/>
    <m/>
    <m/>
    <m/>
    <m/>
    <m/>
    <n v="51.377554799999999"/>
    <m/>
    <m/>
    <m/>
    <m/>
    <m/>
    <m/>
    <m/>
    <m/>
    <m/>
    <m/>
    <m/>
    <s v="699113,31"/>
    <s v="6212075,92"/>
    <n v="51.377554799999999"/>
    <n v="0"/>
    <n v="0"/>
  </r>
  <r>
    <n v="244"/>
    <x v="223"/>
    <s v=""/>
    <x v="512"/>
    <n v="2019"/>
    <n v="42760218"/>
    <x v="92"/>
    <x v="221"/>
    <x v="223"/>
    <n v="3200"/>
    <s v="Helsinge"/>
    <n v="270"/>
    <n v="16"/>
    <x v="91"/>
    <n v="1"/>
    <s v="DC"/>
    <s v="Decentralt værk"/>
    <n v="353000"/>
    <n v="350030"/>
    <x v="57"/>
    <x v="2"/>
    <s v="fvv"/>
    <d v="2010-11-22T00:00:00"/>
    <m/>
    <n v="10"/>
    <n v="0"/>
    <n v="10"/>
    <x v="4855"/>
    <n v="0.46764"/>
    <n v="0.46764"/>
    <n v="0"/>
    <n v="0"/>
    <n v="1"/>
    <n v="0"/>
    <n v="0"/>
    <x v="0"/>
    <x v="0"/>
    <m/>
    <m/>
    <m/>
    <m/>
    <m/>
    <m/>
    <m/>
    <m/>
    <m/>
    <m/>
    <m/>
    <m/>
    <m/>
    <m/>
    <m/>
    <m/>
    <m/>
    <n v="0.46764"/>
    <s v="699113,31"/>
    <s v="6212075,92"/>
    <n v="0"/>
    <n v="0"/>
    <n v="0.46764"/>
  </r>
  <r>
    <n v="244"/>
    <x v="223"/>
    <s v=""/>
    <x v="513"/>
    <n v="2019"/>
    <n v="42760218"/>
    <x v="92"/>
    <x v="221"/>
    <x v="223"/>
    <n v="3200"/>
    <s v="Helsinge"/>
    <n v="270"/>
    <n v="16"/>
    <x v="91"/>
    <n v="1"/>
    <s v="DC"/>
    <s v="Decentralt værk"/>
    <n v="353000"/>
    <n v="350030"/>
    <x v="299"/>
    <x v="3"/>
    <s v="fvv"/>
    <d v="2012-06-01T00:00:00"/>
    <m/>
    <n v="3.3"/>
    <n v="0"/>
    <n v="3.3"/>
    <x v="4856"/>
    <n v="8.0028000000000006"/>
    <n v="8.0028000000000006"/>
    <n v="0"/>
    <n v="0"/>
    <n v="1"/>
    <n v="0"/>
    <n v="0"/>
    <x v="0"/>
    <x v="0"/>
    <m/>
    <m/>
    <m/>
    <m/>
    <m/>
    <m/>
    <m/>
    <m/>
    <m/>
    <m/>
    <m/>
    <m/>
    <m/>
    <m/>
    <m/>
    <n v="8.0028000000000006"/>
    <m/>
    <m/>
    <s v="699113,31"/>
    <s v="6212075,92"/>
    <n v="0"/>
    <n v="8.0028000000000006"/>
    <n v="0"/>
  </r>
  <r>
    <n v="244"/>
    <x v="223"/>
    <s v=""/>
    <x v="514"/>
    <n v="2019"/>
    <n v="42760218"/>
    <x v="92"/>
    <x v="221"/>
    <x v="223"/>
    <n v="3200"/>
    <s v="Helsinge"/>
    <n v="270"/>
    <n v="16"/>
    <x v="91"/>
    <n v="1"/>
    <s v="DC"/>
    <s v="Decentralt værk"/>
    <n v="353000"/>
    <n v="350030"/>
    <x v="300"/>
    <x v="3"/>
    <s v="fvv"/>
    <d v="2015-03-01T00:00:00"/>
    <m/>
    <n v="10.7"/>
    <n v="0"/>
    <n v="10.7"/>
    <x v="4857"/>
    <n v="30.387599999999999"/>
    <n v="30.387599999999999"/>
    <n v="0"/>
    <n v="0"/>
    <n v="1"/>
    <n v="0"/>
    <n v="0"/>
    <x v="0"/>
    <x v="0"/>
    <m/>
    <m/>
    <m/>
    <m/>
    <m/>
    <m/>
    <m/>
    <m/>
    <m/>
    <m/>
    <m/>
    <m/>
    <m/>
    <m/>
    <m/>
    <n v="30.387599999999999"/>
    <m/>
    <m/>
    <s v="699113,31"/>
    <s v="6212075,92"/>
    <n v="0"/>
    <n v="30.387599999999999"/>
    <n v="0"/>
  </r>
  <r>
    <n v="245"/>
    <x v="224"/>
    <s v=""/>
    <x v="515"/>
    <n v="2019"/>
    <n v="13507406"/>
    <x v="93"/>
    <x v="222"/>
    <x v="224"/>
    <n v="4000"/>
    <s v="Roskilde"/>
    <n v="265"/>
    <n v="2"/>
    <x v="5"/>
    <n v="1"/>
    <s v="ER"/>
    <s v="Erhvervsværk"/>
    <n v="382110"/>
    <n v="383900"/>
    <x v="301"/>
    <x v="8"/>
    <s v="pev"/>
    <d v="1999-01-01T00:00:00"/>
    <m/>
    <n v="65.099999999999994"/>
    <n v="13.7"/>
    <n v="45"/>
    <x v="4858"/>
    <n v="1302.3150000000001"/>
    <n v="1302.3150000000001"/>
    <n v="308.92068"/>
    <n v="263.77199999999999"/>
    <n v="0.37699777530718398"/>
    <n v="0.62300222469281596"/>
    <n v="0"/>
    <x v="0"/>
    <x v="0"/>
    <m/>
    <m/>
    <m/>
    <n v="0"/>
    <m/>
    <m/>
    <n v="8.3224152"/>
    <n v="1718.896"/>
    <m/>
    <m/>
    <m/>
    <n v="0"/>
    <m/>
    <m/>
    <m/>
    <m/>
    <m/>
    <m/>
    <s v="696381,55"/>
    <s v="6170611,89"/>
    <n v="781.82561520000002"/>
    <n v="945.39280000000008"/>
    <n v="0"/>
  </r>
  <r>
    <n v="245"/>
    <x v="224"/>
    <s v=""/>
    <x v="516"/>
    <n v="2019"/>
    <n v="13507406"/>
    <x v="93"/>
    <x v="222"/>
    <x v="224"/>
    <n v="4000"/>
    <s v="Roskilde"/>
    <n v="265"/>
    <n v="2"/>
    <x v="5"/>
    <n v="1"/>
    <s v="ER"/>
    <s v="Erhvervsværk"/>
    <n v="382110"/>
    <n v="383900"/>
    <x v="302"/>
    <x v="8"/>
    <s v="pev"/>
    <d v="2013-08-28T00:00:00"/>
    <m/>
    <n v="73"/>
    <n v="19.399999999999999"/>
    <n v="51.8"/>
    <x v="4859"/>
    <n v="1528.721"/>
    <n v="1528.721"/>
    <n v="449.80452000000002"/>
    <n v="381.29039999999998"/>
    <n v="0.35724061008310598"/>
    <n v="0.64275938991689396"/>
    <n v="0"/>
    <x v="0"/>
    <x v="0"/>
    <m/>
    <m/>
    <m/>
    <n v="16.676967359999999"/>
    <m/>
    <m/>
    <m/>
    <n v="2122.9467999999997"/>
    <m/>
    <m/>
    <m/>
    <n v="0"/>
    <m/>
    <m/>
    <m/>
    <m/>
    <m/>
    <m/>
    <s v="696381,55"/>
    <s v="6170611,89"/>
    <n v="972.00302735999992"/>
    <n v="1167.6207399999998"/>
    <n v="0"/>
  </r>
  <r>
    <n v="247"/>
    <x v="225"/>
    <s v=""/>
    <x v="517"/>
    <n v="2019"/>
    <n v="28621027"/>
    <x v="94"/>
    <x v="223"/>
    <x v="225"/>
    <n v="5580"/>
    <s v="Nørre Aaby"/>
    <n v="410"/>
    <n v="81"/>
    <x v="20"/>
    <n v="1"/>
    <s v="DC"/>
    <s v="Decentralt værk"/>
    <n v="353000"/>
    <n v="350030"/>
    <x v="303"/>
    <x v="0"/>
    <s v="fvv"/>
    <d v="1983-01-01T00:00:00"/>
    <m/>
    <n v="7.3"/>
    <n v="0"/>
    <n v="7.3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55354,59"/>
    <s v="6146420,64"/>
    <n v="0"/>
    <n v="0"/>
    <n v="0"/>
  </r>
  <r>
    <n v="247"/>
    <x v="225"/>
    <s v=""/>
    <x v="518"/>
    <n v="2019"/>
    <n v="28621027"/>
    <x v="94"/>
    <x v="223"/>
    <x v="225"/>
    <n v="5580"/>
    <s v="Nørre Aaby"/>
    <n v="410"/>
    <n v="81"/>
    <x v="20"/>
    <n v="1"/>
    <s v="DC"/>
    <s v="Decentralt værk"/>
    <n v="353000"/>
    <n v="350030"/>
    <x v="304"/>
    <x v="1"/>
    <s v="kvt"/>
    <d v="1994-06-15T00:00:00"/>
    <m/>
    <n v="7.94"/>
    <n v="2.87"/>
    <n v="3.6"/>
    <x v="4860"/>
    <n v="2.0095200000000002"/>
    <n v="2.0095200000000002"/>
    <n v="1.641168"/>
    <n v="1.641168"/>
    <n v="0.23948057341482484"/>
    <n v="0.76051942658517513"/>
    <n v="0"/>
    <x v="0"/>
    <x v="0"/>
    <m/>
    <m/>
    <m/>
    <m/>
    <m/>
    <m/>
    <n v="4.1955803999999999"/>
    <m/>
    <m/>
    <m/>
    <m/>
    <m/>
    <m/>
    <m/>
    <m/>
    <m/>
    <m/>
    <m/>
    <s v="555354,59"/>
    <s v="6146420,64"/>
    <n v="4.1955803999999999"/>
    <n v="0"/>
    <n v="0"/>
  </r>
  <r>
    <n v="247"/>
    <x v="225"/>
    <s v=""/>
    <x v="519"/>
    <n v="2019"/>
    <n v="28621027"/>
    <x v="94"/>
    <x v="223"/>
    <x v="225"/>
    <n v="5580"/>
    <s v="Nørre Aaby"/>
    <n v="410"/>
    <n v="81"/>
    <x v="20"/>
    <n v="1"/>
    <s v="DC"/>
    <s v="Decentralt værk"/>
    <n v="353000"/>
    <n v="350030"/>
    <x v="305"/>
    <x v="5"/>
    <s v="kvt"/>
    <d v="1987-10-01T00:00:00"/>
    <m/>
    <n v="0.13"/>
    <n v="0"/>
    <n v="0"/>
    <x v="365"/>
    <n v="0"/>
    <n v="0"/>
    <n v="0"/>
    <n v="0"/>
    <n v="1"/>
    <n v="0"/>
    <n v="0"/>
    <x v="0"/>
    <x v="0"/>
    <m/>
    <m/>
    <m/>
    <n v="4.3043999999999998E-4"/>
    <m/>
    <m/>
    <m/>
    <m/>
    <m/>
    <m/>
    <m/>
    <m/>
    <m/>
    <m/>
    <m/>
    <m/>
    <m/>
    <m/>
    <s v="555354,59"/>
    <s v="6146420,64"/>
    <n v="4.3043999999999998E-4"/>
    <n v="0"/>
    <n v="0"/>
  </r>
  <r>
    <n v="247"/>
    <x v="225"/>
    <s v=""/>
    <x v="2944"/>
    <n v="2019"/>
    <n v="28621027"/>
    <x v="94"/>
    <x v="223"/>
    <x v="225"/>
    <n v="5580"/>
    <s v="Nørre Aaby"/>
    <n v="410"/>
    <n v="81"/>
    <x v="20"/>
    <n v="1"/>
    <s v="DC"/>
    <s v="Decentralt værk"/>
    <n v="353000"/>
    <n v="350030"/>
    <x v="1084"/>
    <x v="0"/>
    <s v="fvv"/>
    <d v="1983-01-01T00:00:00"/>
    <m/>
    <n v="5.8"/>
    <n v="0"/>
    <n v="5.8"/>
    <x v="1639"/>
    <n v="4.752E-2"/>
    <n v="4.752E-2"/>
    <n v="0"/>
    <n v="0"/>
    <n v="1"/>
    <n v="0"/>
    <n v="0"/>
    <x v="0"/>
    <x v="0"/>
    <m/>
    <m/>
    <m/>
    <m/>
    <m/>
    <m/>
    <n v="5.71032E-2"/>
    <m/>
    <m/>
    <m/>
    <m/>
    <m/>
    <m/>
    <m/>
    <m/>
    <m/>
    <m/>
    <m/>
    <s v="555354,59"/>
    <s v="6146420,64"/>
    <n v="5.71032E-2"/>
    <n v="0"/>
    <n v="0"/>
  </r>
  <r>
    <n v="247"/>
    <x v="226"/>
    <s v=""/>
    <x v="520"/>
    <n v="2019"/>
    <n v="28621027"/>
    <x v="94"/>
    <x v="224"/>
    <x v="226"/>
    <n v="5500"/>
    <s v="Middelfart"/>
    <n v="410"/>
    <n v="81"/>
    <x v="20"/>
    <n v="1"/>
    <s v="FJ"/>
    <s v="Fjernvarmeværk"/>
    <n v="353000"/>
    <n v="350030"/>
    <x v="306"/>
    <x v="0"/>
    <s v="fvv"/>
    <d v="1984-01-01T00:00:00"/>
    <m/>
    <n v="7.9"/>
    <n v="0"/>
    <n v="7.3"/>
    <x v="4861"/>
    <n v="0.28366999999999998"/>
    <n v="0.28366999999999998"/>
    <n v="0"/>
    <n v="0"/>
    <n v="1"/>
    <n v="0"/>
    <n v="0"/>
    <x v="0"/>
    <x v="0"/>
    <m/>
    <m/>
    <m/>
    <n v="0"/>
    <m/>
    <m/>
    <n v="0.31822599600000001"/>
    <m/>
    <m/>
    <m/>
    <m/>
    <m/>
    <m/>
    <m/>
    <m/>
    <m/>
    <m/>
    <m/>
    <s v="546031,3"/>
    <s v="6151031,27"/>
    <n v="0.31822599600000001"/>
    <n v="0"/>
    <n v="0"/>
  </r>
  <r>
    <n v="247"/>
    <x v="226"/>
    <s v=""/>
    <x v="521"/>
    <n v="2019"/>
    <n v="28621027"/>
    <x v="94"/>
    <x v="224"/>
    <x v="226"/>
    <n v="5500"/>
    <s v="Middelfart"/>
    <n v="410"/>
    <n v="81"/>
    <x v="20"/>
    <n v="1"/>
    <s v="FJ"/>
    <s v="Fjernvarmeværk"/>
    <n v="353000"/>
    <n v="350030"/>
    <x v="307"/>
    <x v="0"/>
    <s v="fvv"/>
    <d v="1984-01-01T00:00:00"/>
    <m/>
    <n v="7.9"/>
    <n v="0"/>
    <n v="7.3"/>
    <x v="4862"/>
    <n v="0.87156"/>
    <n v="0.87156"/>
    <n v="0"/>
    <n v="0"/>
    <n v="1"/>
    <n v="0"/>
    <n v="0"/>
    <x v="0"/>
    <x v="0"/>
    <m/>
    <m/>
    <m/>
    <n v="0"/>
    <m/>
    <m/>
    <n v="0.97772043599999992"/>
    <m/>
    <m/>
    <m/>
    <m/>
    <m/>
    <m/>
    <m/>
    <m/>
    <m/>
    <m/>
    <m/>
    <s v="546031,3"/>
    <s v="6151031,27"/>
    <n v="0.97772043599999992"/>
    <n v="0"/>
    <n v="0"/>
  </r>
  <r>
    <n v="247"/>
    <x v="226"/>
    <s v=""/>
    <x v="522"/>
    <n v="2019"/>
    <n v="28621027"/>
    <x v="94"/>
    <x v="224"/>
    <x v="226"/>
    <n v="5500"/>
    <s v="Middelfart"/>
    <n v="410"/>
    <n v="81"/>
    <x v="20"/>
    <n v="1"/>
    <s v="FJ"/>
    <s v="Fjernvarmeværk"/>
    <n v="353000"/>
    <n v="350030"/>
    <x v="308"/>
    <x v="0"/>
    <s v="fvv"/>
    <d v="1984-01-01T00:00:00"/>
    <m/>
    <n v="5.0999999999999996"/>
    <n v="0"/>
    <n v="4.7"/>
    <x v="4863"/>
    <n v="0.34955000000000003"/>
    <n v="0.34955000000000003"/>
    <n v="0"/>
    <n v="0"/>
    <n v="1"/>
    <n v="0"/>
    <n v="0"/>
    <x v="0"/>
    <x v="0"/>
    <m/>
    <m/>
    <m/>
    <n v="0"/>
    <m/>
    <m/>
    <n v="0.39212315999999997"/>
    <m/>
    <m/>
    <m/>
    <m/>
    <m/>
    <m/>
    <m/>
    <m/>
    <m/>
    <m/>
    <m/>
    <s v="546031,3"/>
    <s v="6151031,27"/>
    <n v="0.39212315999999997"/>
    <n v="0"/>
    <n v="0"/>
  </r>
  <r>
    <n v="247"/>
    <x v="226"/>
    <s v=""/>
    <x v="523"/>
    <n v="2019"/>
    <n v="28621027"/>
    <x v="94"/>
    <x v="224"/>
    <x v="226"/>
    <n v="5500"/>
    <s v="Middelfart"/>
    <n v="410"/>
    <n v="81"/>
    <x v="20"/>
    <n v="1"/>
    <s v="FJ"/>
    <s v="Fjernvarmeværk"/>
    <n v="353000"/>
    <n v="350030"/>
    <x v="309"/>
    <x v="0"/>
    <s v="fvv"/>
    <d v="1984-01-01T00:00:00"/>
    <m/>
    <n v="5.0999999999999996"/>
    <n v="0"/>
    <n v="4.7"/>
    <x v="4864"/>
    <n v="0.33817000000000003"/>
    <n v="0.33817000000000003"/>
    <n v="0"/>
    <n v="0"/>
    <n v="1"/>
    <n v="0"/>
    <n v="0"/>
    <x v="0"/>
    <x v="0"/>
    <m/>
    <m/>
    <m/>
    <n v="0"/>
    <m/>
    <m/>
    <n v="0.37936720800000001"/>
    <m/>
    <m/>
    <m/>
    <m/>
    <m/>
    <m/>
    <m/>
    <m/>
    <m/>
    <m/>
    <m/>
    <s v="546031,3"/>
    <s v="6151031,27"/>
    <n v="0.37936720800000001"/>
    <n v="0"/>
    <n v="0"/>
  </r>
  <r>
    <n v="247"/>
    <x v="226"/>
    <s v=""/>
    <x v="524"/>
    <n v="2019"/>
    <n v="28621027"/>
    <x v="94"/>
    <x v="224"/>
    <x v="226"/>
    <n v="5500"/>
    <s v="Middelfart"/>
    <n v="410"/>
    <n v="81"/>
    <x v="20"/>
    <n v="1"/>
    <s v="FJ"/>
    <s v="Fjernvarmeværk"/>
    <n v="353000"/>
    <n v="350030"/>
    <x v="310"/>
    <x v="0"/>
    <s v="fvv"/>
    <d v="2008-01-01T00:00:00"/>
    <m/>
    <n v="5.45"/>
    <n v="0"/>
    <n v="5"/>
    <x v="4588"/>
    <n v="3.5599999999999998E-3"/>
    <n v="3.5599999999999998E-3"/>
    <n v="0"/>
    <n v="0"/>
    <n v="1"/>
    <n v="0"/>
    <n v="0"/>
    <x v="0"/>
    <x v="0"/>
    <m/>
    <m/>
    <m/>
    <n v="3.96E-3"/>
    <m/>
    <m/>
    <m/>
    <m/>
    <m/>
    <m/>
    <m/>
    <m/>
    <m/>
    <m/>
    <m/>
    <m/>
    <m/>
    <m/>
    <s v="546031,3"/>
    <s v="6151031,27"/>
    <n v="3.96E-3"/>
    <n v="0"/>
    <n v="0"/>
  </r>
  <r>
    <n v="247"/>
    <x v="226"/>
    <s v=""/>
    <x v="525"/>
    <n v="2019"/>
    <n v="28621027"/>
    <x v="94"/>
    <x v="224"/>
    <x v="226"/>
    <n v="5500"/>
    <s v="Middelfart"/>
    <n v="410"/>
    <n v="81"/>
    <x v="20"/>
    <n v="1"/>
    <s v="FJ"/>
    <s v="Fjernvarmeværk"/>
    <n v="353000"/>
    <n v="350030"/>
    <x v="311"/>
    <x v="0"/>
    <s v="fvv"/>
    <d v="2008-01-01T00:00:00"/>
    <m/>
    <n v="5.45"/>
    <n v="0"/>
    <n v="5"/>
    <x v="4865"/>
    <n v="1.9400000000000001E-3"/>
    <n v="1.9400000000000001E-3"/>
    <n v="0"/>
    <n v="0"/>
    <n v="1"/>
    <n v="0"/>
    <n v="0"/>
    <x v="0"/>
    <x v="0"/>
    <m/>
    <m/>
    <m/>
    <n v="2.16E-3"/>
    <m/>
    <m/>
    <m/>
    <m/>
    <m/>
    <m/>
    <m/>
    <m/>
    <m/>
    <m/>
    <m/>
    <m/>
    <m/>
    <m/>
    <s v="546031,3"/>
    <s v="6151031,27"/>
    <n v="2.16E-3"/>
    <n v="0"/>
    <n v="0"/>
  </r>
  <r>
    <n v="247"/>
    <x v="227"/>
    <s v=""/>
    <x v="526"/>
    <n v="2019"/>
    <n v="28621027"/>
    <x v="94"/>
    <x v="225"/>
    <x v="227"/>
    <n v="5500"/>
    <s v="Middelfart"/>
    <n v="410"/>
    <n v="81"/>
    <x v="20"/>
    <m/>
    <s v="FJ"/>
    <s v="Fjernvarmeværk"/>
    <n v="353000"/>
    <n v="350030"/>
    <x v="306"/>
    <x v="0"/>
    <s v="fvv"/>
    <d v="2012-01-01T00:00:00"/>
    <m/>
    <n v="5.2"/>
    <n v="0"/>
    <n v="4.7"/>
    <x v="122"/>
    <n v="3.2000000000000003E-4"/>
    <n v="3.2000000000000003E-4"/>
    <n v="0"/>
    <n v="0"/>
    <n v="1"/>
    <n v="0"/>
    <n v="0"/>
    <x v="0"/>
    <x v="0"/>
    <m/>
    <m/>
    <m/>
    <n v="3.5999999999999997E-4"/>
    <m/>
    <m/>
    <m/>
    <m/>
    <m/>
    <m/>
    <m/>
    <m/>
    <m/>
    <m/>
    <m/>
    <m/>
    <m/>
    <m/>
    <s v="548298,45"/>
    <s v="6150729,16"/>
    <n v="3.5999999999999997E-4"/>
    <n v="0"/>
    <n v="0"/>
  </r>
  <r>
    <n v="247"/>
    <x v="227"/>
    <s v=""/>
    <x v="527"/>
    <n v="2019"/>
    <n v="28621027"/>
    <x v="94"/>
    <x v="225"/>
    <x v="227"/>
    <n v="5500"/>
    <s v="Middelfart"/>
    <n v="410"/>
    <n v="81"/>
    <x v="20"/>
    <m/>
    <s v="FJ"/>
    <s v="Fjernvarmeværk"/>
    <n v="353000"/>
    <n v="350030"/>
    <x v="307"/>
    <x v="0"/>
    <s v="fvv"/>
    <d v="2012-01-01T00:00:00"/>
    <m/>
    <n v="5.2"/>
    <n v="0"/>
    <n v="4.7"/>
    <x v="4866"/>
    <n v="2.462E-2"/>
    <n v="2.462E-2"/>
    <n v="0"/>
    <n v="0"/>
    <n v="1"/>
    <n v="0"/>
    <n v="0"/>
    <x v="0"/>
    <x v="0"/>
    <m/>
    <m/>
    <m/>
    <n v="2.7359999999999999E-2"/>
    <m/>
    <m/>
    <m/>
    <m/>
    <m/>
    <m/>
    <m/>
    <m/>
    <m/>
    <m/>
    <m/>
    <m/>
    <m/>
    <m/>
    <s v="548298,45"/>
    <s v="6150729,16"/>
    <n v="2.7359999999999999E-2"/>
    <n v="0"/>
    <n v="0"/>
  </r>
  <r>
    <n v="247"/>
    <x v="227"/>
    <s v=""/>
    <x v="528"/>
    <n v="2019"/>
    <n v="28621027"/>
    <x v="94"/>
    <x v="225"/>
    <x v="227"/>
    <n v="5500"/>
    <s v="Middelfart"/>
    <n v="410"/>
    <n v="81"/>
    <x v="20"/>
    <m/>
    <s v="FJ"/>
    <s v="Fjernvarmeværk"/>
    <n v="353000"/>
    <n v="350030"/>
    <x v="76"/>
    <x v="0"/>
    <s v="fvv"/>
    <d v="2012-01-01T00:00:00"/>
    <m/>
    <n v="5.45"/>
    <n v="0"/>
    <n v="5"/>
    <x v="423"/>
    <n v="2.5899999999999999E-3"/>
    <n v="2.5899999999999999E-3"/>
    <n v="0"/>
    <n v="0"/>
    <n v="1"/>
    <n v="0"/>
    <n v="0"/>
    <x v="0"/>
    <x v="0"/>
    <m/>
    <m/>
    <m/>
    <n v="2.8799999999999997E-3"/>
    <m/>
    <m/>
    <m/>
    <m/>
    <m/>
    <m/>
    <m/>
    <m/>
    <m/>
    <m/>
    <m/>
    <m/>
    <m/>
    <m/>
    <s v="548298,45"/>
    <s v="6150729,16"/>
    <n v="2.8799999999999997E-3"/>
    <n v="0"/>
    <n v="0"/>
  </r>
  <r>
    <n v="247"/>
    <x v="228"/>
    <s v=""/>
    <x v="529"/>
    <n v="2019"/>
    <n v="28621027"/>
    <x v="94"/>
    <x v="226"/>
    <x v="228"/>
    <n v="5580"/>
    <s v="Nørre Aaby"/>
    <n v="410"/>
    <n v="81"/>
    <x v="20"/>
    <m/>
    <s v="FJ"/>
    <s v="Fjernvarmeværk"/>
    <n v="353000"/>
    <n v="350030"/>
    <x v="312"/>
    <x v="0"/>
    <s v="fvv"/>
    <d v="2006-12-01T00:00:00"/>
    <m/>
    <n v="1"/>
    <n v="0"/>
    <n v="0.9"/>
    <x v="4867"/>
    <n v="11.687760000000001"/>
    <n v="11.687760000000001"/>
    <n v="0"/>
    <n v="0"/>
    <n v="1"/>
    <n v="0"/>
    <n v="0"/>
    <x v="0"/>
    <x v="0"/>
    <m/>
    <m/>
    <m/>
    <m/>
    <m/>
    <m/>
    <m/>
    <m/>
    <m/>
    <m/>
    <m/>
    <m/>
    <n v="12.749975000000001"/>
    <m/>
    <m/>
    <m/>
    <m/>
    <m/>
    <s v="555712,97"/>
    <s v="6145978,1"/>
    <n v="0"/>
    <n v="12.749975000000001"/>
    <n v="0"/>
  </r>
  <r>
    <n v="247"/>
    <x v="228"/>
    <s v=""/>
    <x v="530"/>
    <n v="2019"/>
    <n v="28621027"/>
    <x v="94"/>
    <x v="226"/>
    <x v="228"/>
    <n v="5580"/>
    <s v="Nørre Aaby"/>
    <n v="410"/>
    <n v="81"/>
    <x v="20"/>
    <m/>
    <s v="FJ"/>
    <s v="Fjernvarmeværk"/>
    <n v="353000"/>
    <n v="350030"/>
    <x v="3"/>
    <x v="0"/>
    <s v="fvv"/>
    <d v="2014-10-01T00:00:00"/>
    <m/>
    <n v="2.5"/>
    <n v="0"/>
    <n v="2.2000000000000002"/>
    <x v="4868"/>
    <n v="81.754559999999998"/>
    <n v="81.754559999999998"/>
    <n v="0"/>
    <n v="0"/>
    <n v="1"/>
    <n v="0"/>
    <n v="0"/>
    <x v="0"/>
    <x v="0"/>
    <m/>
    <m/>
    <m/>
    <m/>
    <m/>
    <m/>
    <m/>
    <m/>
    <m/>
    <m/>
    <n v="83.471136299999998"/>
    <m/>
    <m/>
    <m/>
    <m/>
    <m/>
    <m/>
    <m/>
    <s v="555712,97"/>
    <s v="6145978,1"/>
    <n v="0"/>
    <n v="83.471136299999998"/>
    <n v="0"/>
  </r>
  <r>
    <n v="249"/>
    <x v="229"/>
    <s v=""/>
    <x v="531"/>
    <n v="2019"/>
    <n v="14748539"/>
    <x v="95"/>
    <x v="227"/>
    <x v="229"/>
    <n v="2970"/>
    <s v="Hørsholm"/>
    <n v="223"/>
    <n v="17"/>
    <x v="17"/>
    <m/>
    <s v="FJ"/>
    <s v="Fjernvarmeværk"/>
    <n v="353000"/>
    <n v="350030"/>
    <x v="313"/>
    <x v="0"/>
    <s v="fvv"/>
    <d v="2012-01-01T00:00:00"/>
    <m/>
    <n v="10"/>
    <n v="0"/>
    <n v="10"/>
    <x v="4869"/>
    <n v="9.5939999999999994"/>
    <n v="9.5147999999999993"/>
    <n v="0"/>
    <n v="0"/>
    <n v="1"/>
    <n v="0"/>
    <n v="0"/>
    <x v="0"/>
    <x v="0"/>
    <m/>
    <m/>
    <m/>
    <m/>
    <m/>
    <m/>
    <n v="10.623967199999999"/>
    <m/>
    <m/>
    <m/>
    <m/>
    <m/>
    <m/>
    <m/>
    <m/>
    <m/>
    <m/>
    <m/>
    <s v="719850"/>
    <s v="6198820"/>
    <n v="10.623967199999999"/>
    <n v="0"/>
    <n v="0"/>
  </r>
  <r>
    <n v="249"/>
    <x v="230"/>
    <s v=""/>
    <x v="532"/>
    <n v="2019"/>
    <n v="14748539"/>
    <x v="95"/>
    <x v="228"/>
    <x v="230"/>
    <n v="2970"/>
    <s v="Hørsholm"/>
    <n v="223"/>
    <n v="17"/>
    <x v="17"/>
    <n v="1"/>
    <s v="ER"/>
    <s v="Erhvervsværk"/>
    <n v="382120"/>
    <n v="383900"/>
    <x v="314"/>
    <x v="8"/>
    <s v="pev"/>
    <d v="1999-11-23T00:00:00"/>
    <m/>
    <n v="34.700000000000003"/>
    <n v="7.4"/>
    <n v="22.1"/>
    <x v="4870"/>
    <n v="533.30039999999997"/>
    <n v="491.09039999999999"/>
    <n v="127.5372"/>
    <n v="107.0964"/>
    <n v="0.32020942305427391"/>
    <n v="0.65226806836661133"/>
    <n v="2.7522508579114757E-2"/>
    <x v="0"/>
    <x v="0"/>
    <m/>
    <m/>
    <m/>
    <m/>
    <m/>
    <m/>
    <n v="4.3023023999999994"/>
    <n v="548.34860000000003"/>
    <m/>
    <m/>
    <n v="200.64750000000001"/>
    <n v="13.528499999999999"/>
    <m/>
    <m/>
    <m/>
    <m/>
    <m/>
    <m/>
    <s v="718287,74"/>
    <s v="6200508,03"/>
    <n v="251.05917240000002"/>
    <n v="515.76773000000003"/>
    <n v="0"/>
  </r>
  <r>
    <n v="249"/>
    <x v="230"/>
    <s v=""/>
    <x v="534"/>
    <n v="2019"/>
    <n v="14748539"/>
    <x v="95"/>
    <x v="228"/>
    <x v="230"/>
    <n v="2970"/>
    <s v="Hørsholm"/>
    <n v="223"/>
    <n v="17"/>
    <x v="17"/>
    <n v="1"/>
    <s v="ER"/>
    <s v="Erhvervsværk"/>
    <n v="382120"/>
    <n v="383900"/>
    <x v="316"/>
    <x v="0"/>
    <s v="pvp"/>
    <d v="2014-01-01T00:00:00"/>
    <d v="2019-12-31T00:00:00"/>
    <n v="16.5"/>
    <n v="0"/>
    <n v="17"/>
    <x v="21"/>
    <n v="0"/>
    <n v="0"/>
    <n v="0"/>
    <n v="0"/>
    <n v="0"/>
    <n v="0"/>
    <n v="1"/>
    <x v="0"/>
    <x v="0"/>
    <m/>
    <m/>
    <m/>
    <m/>
    <m/>
    <m/>
    <n v="0"/>
    <m/>
    <m/>
    <m/>
    <m/>
    <m/>
    <m/>
    <m/>
    <m/>
    <m/>
    <m/>
    <m/>
    <s v="718287,74"/>
    <s v="6200508,03"/>
    <n v="0"/>
    <n v="0"/>
    <n v="0"/>
  </r>
  <r>
    <n v="249"/>
    <x v="230"/>
    <s v=""/>
    <x v="535"/>
    <n v="2019"/>
    <n v="14748539"/>
    <x v="95"/>
    <x v="228"/>
    <x v="230"/>
    <n v="2970"/>
    <s v="Hørsholm"/>
    <n v="223"/>
    <n v="17"/>
    <x v="17"/>
    <n v="1"/>
    <s v="ER"/>
    <s v="Erhvervsværk"/>
    <n v="382120"/>
    <n v="383900"/>
    <x v="317"/>
    <x v="8"/>
    <s v="pev"/>
    <d v="2016-10-01T00:00:00"/>
    <m/>
    <n v="34.700000000000003"/>
    <n v="8"/>
    <n v="31"/>
    <x v="4871"/>
    <n v="538.93799999999999"/>
    <n v="496.28160000000003"/>
    <n v="166.45320000000001"/>
    <n v="146.4264"/>
    <n v="0.31328921792970027"/>
    <n v="0.65978294473823573"/>
    <n v="2.6927837332063997E-2"/>
    <x v="0"/>
    <x v="0"/>
    <m/>
    <m/>
    <m/>
    <m/>
    <m/>
    <m/>
    <n v="5.0629391999999998"/>
    <n v="565.95519999999999"/>
    <m/>
    <m/>
    <n v="207.0831"/>
    <n v="13.949"/>
    <m/>
    <m/>
    <m/>
    <m/>
    <m/>
    <m/>
    <s v="718287,74"/>
    <s v="6200508,03"/>
    <n v="259.74277920000003"/>
    <n v="532.30745999999999"/>
    <n v="0"/>
  </r>
  <r>
    <n v="249"/>
    <x v="230"/>
    <s v=""/>
    <x v="2945"/>
    <n v="2019"/>
    <n v="14748539"/>
    <x v="95"/>
    <x v="228"/>
    <x v="230"/>
    <n v="2970"/>
    <s v="Hørsholm"/>
    <n v="223"/>
    <n v="17"/>
    <x v="17"/>
    <n v="1"/>
    <s v="ER"/>
    <s v="Erhvervsværk"/>
    <n v="382120"/>
    <n v="383900"/>
    <x v="1486"/>
    <x v="0"/>
    <s v="pvp"/>
    <d v="2014-01-01T00:00:00"/>
    <m/>
    <n v="5.5"/>
    <n v="0"/>
    <n v="5.5"/>
    <x v="4872"/>
    <n v="0.46800000000000003"/>
    <n v="0.46800000000000003"/>
    <n v="0"/>
    <n v="0"/>
    <n v="1"/>
    <n v="0"/>
    <n v="0"/>
    <x v="0"/>
    <x v="0"/>
    <m/>
    <m/>
    <m/>
    <m/>
    <m/>
    <m/>
    <n v="0.80673119999999998"/>
    <m/>
    <m/>
    <m/>
    <m/>
    <m/>
    <m/>
    <m/>
    <m/>
    <m/>
    <m/>
    <m/>
    <s v="718287,74"/>
    <s v="6200508,03"/>
    <n v="0.80673119999999998"/>
    <n v="0"/>
    <n v="0"/>
  </r>
  <r>
    <n v="249"/>
    <x v="230"/>
    <s v=""/>
    <x v="2946"/>
    <n v="2019"/>
    <n v="14748539"/>
    <x v="95"/>
    <x v="228"/>
    <x v="230"/>
    <n v="2970"/>
    <s v="Hørsholm"/>
    <n v="223"/>
    <n v="17"/>
    <x v="17"/>
    <n v="1"/>
    <s v="ER"/>
    <s v="Erhvervsværk"/>
    <n v="382120"/>
    <n v="383900"/>
    <x v="1487"/>
    <x v="0"/>
    <s v="pvp"/>
    <d v="2014-01-01T00:00:00"/>
    <m/>
    <n v="11"/>
    <n v="0"/>
    <n v="11"/>
    <x v="4873"/>
    <n v="5.0076000000000001"/>
    <n v="5.0076000000000001"/>
    <n v="0"/>
    <n v="0"/>
    <n v="1"/>
    <n v="0"/>
    <n v="0"/>
    <x v="0"/>
    <x v="0"/>
    <m/>
    <m/>
    <m/>
    <m/>
    <m/>
    <m/>
    <n v="7.1901324000000004"/>
    <m/>
    <m/>
    <m/>
    <m/>
    <m/>
    <m/>
    <m/>
    <m/>
    <m/>
    <m/>
    <m/>
    <s v="718287,74"/>
    <s v="6200508,03"/>
    <n v="7.1901324000000004"/>
    <n v="0"/>
    <n v="0"/>
  </r>
  <r>
    <n v="249"/>
    <x v="231"/>
    <s v=""/>
    <x v="536"/>
    <n v="2019"/>
    <n v="14748539"/>
    <x v="95"/>
    <x v="229"/>
    <x v="231"/>
    <n v="2970"/>
    <s v="Hørsholm"/>
    <n v="230"/>
    <n v="17"/>
    <x v="17"/>
    <m/>
    <s v="FJ"/>
    <s v="Fjernvarmeværk"/>
    <n v="353000"/>
    <n v="350030"/>
    <x v="75"/>
    <x v="1"/>
    <s v="kvt"/>
    <d v="1994-01-01T00:00:00"/>
    <m/>
    <n v="2.57"/>
    <n v="0.97"/>
    <n v="1.6"/>
    <x v="4874"/>
    <n v="0.1404"/>
    <n v="0.1404"/>
    <n v="8.0640000000000003E-2"/>
    <n v="8.0640000000000003E-2"/>
    <n v="0.24769138923114054"/>
    <n v="0.75230861076885946"/>
    <n v="0"/>
    <x v="0"/>
    <x v="0"/>
    <m/>
    <m/>
    <m/>
    <m/>
    <m/>
    <m/>
    <n v="0.28341719999999998"/>
    <m/>
    <m/>
    <m/>
    <m/>
    <m/>
    <m/>
    <m/>
    <m/>
    <m/>
    <m/>
    <m/>
    <s v="718456,87"/>
    <s v="6196857,55"/>
    <n v="0.28341719999999998"/>
    <n v="0"/>
    <n v="0"/>
  </r>
  <r>
    <n v="249"/>
    <x v="231"/>
    <s v=""/>
    <x v="537"/>
    <n v="2019"/>
    <n v="14748539"/>
    <x v="95"/>
    <x v="229"/>
    <x v="231"/>
    <n v="2970"/>
    <s v="Hørsholm"/>
    <n v="230"/>
    <n v="17"/>
    <x v="17"/>
    <m/>
    <s v="FJ"/>
    <s v="Fjernvarmeværk"/>
    <n v="353000"/>
    <n v="350030"/>
    <x v="318"/>
    <x v="0"/>
    <s v="fvv"/>
    <d v="2012-01-01T00:00:00"/>
    <m/>
    <n v="4.5"/>
    <n v="0"/>
    <n v="4.5"/>
    <x v="4875"/>
    <n v="5.6844000000000001"/>
    <n v="5.5907999999999998"/>
    <n v="0"/>
    <n v="0"/>
    <n v="1"/>
    <n v="0"/>
    <n v="0"/>
    <x v="0"/>
    <x v="0"/>
    <m/>
    <m/>
    <m/>
    <m/>
    <m/>
    <m/>
    <n v="6.4833911999999998"/>
    <m/>
    <m/>
    <m/>
    <m/>
    <m/>
    <m/>
    <m/>
    <m/>
    <m/>
    <m/>
    <m/>
    <s v="718456,87"/>
    <s v="6196857,55"/>
    <n v="6.4833911999999998"/>
    <n v="0"/>
    <n v="0"/>
  </r>
  <r>
    <n v="249"/>
    <x v="232"/>
    <s v=""/>
    <x v="538"/>
    <n v="2019"/>
    <n v="14748539"/>
    <x v="95"/>
    <x v="230"/>
    <x v="232"/>
    <n v="3460"/>
    <s v="Birkerød"/>
    <n v="230"/>
    <n v="17"/>
    <x v="17"/>
    <m/>
    <s v="FJ"/>
    <s v="Fjernvarmeværk"/>
    <n v="353000"/>
    <n v="350030"/>
    <x v="75"/>
    <x v="1"/>
    <s v="kvt"/>
    <d v="1997-10-01T00:00:00"/>
    <m/>
    <n v="2.5499999999999998"/>
    <n v="1.05"/>
    <n v="1.5"/>
    <x v="4876"/>
    <n v="0.1152"/>
    <n v="0.1152"/>
    <n v="0.13031999999999999"/>
    <n v="0.13031999999999999"/>
    <n v="0.16038653154101384"/>
    <n v="0.83961346845898621"/>
    <n v="0"/>
    <x v="0"/>
    <x v="0"/>
    <m/>
    <m/>
    <m/>
    <m/>
    <m/>
    <m/>
    <n v="0.35913240000000002"/>
    <m/>
    <m/>
    <m/>
    <m/>
    <m/>
    <m/>
    <m/>
    <m/>
    <m/>
    <m/>
    <m/>
    <s v="716675"/>
    <s v="6194595"/>
    <n v="0.35913240000000002"/>
    <n v="0"/>
    <n v="0"/>
  </r>
  <r>
    <n v="249"/>
    <x v="232"/>
    <s v=""/>
    <x v="539"/>
    <n v="2019"/>
    <n v="14748539"/>
    <x v="95"/>
    <x v="230"/>
    <x v="232"/>
    <n v="3460"/>
    <s v="Birkerød"/>
    <n v="230"/>
    <n v="17"/>
    <x v="17"/>
    <m/>
    <s v="FJ"/>
    <s v="Fjernvarmeværk"/>
    <n v="353000"/>
    <n v="350030"/>
    <x v="319"/>
    <x v="0"/>
    <s v="fvv"/>
    <d v="2012-01-01T00:00:00"/>
    <m/>
    <n v="4"/>
    <n v="0"/>
    <n v="4"/>
    <x v="4877"/>
    <n v="3.2831999999999999"/>
    <n v="3.1932"/>
    <n v="0"/>
    <n v="0"/>
    <n v="1"/>
    <n v="0"/>
    <n v="0"/>
    <x v="0"/>
    <x v="0"/>
    <m/>
    <m/>
    <m/>
    <m/>
    <m/>
    <m/>
    <n v="3.6111635999999998"/>
    <m/>
    <m/>
    <m/>
    <m/>
    <m/>
    <m/>
    <m/>
    <m/>
    <m/>
    <m/>
    <m/>
    <s v="716675"/>
    <s v="6194595"/>
    <n v="3.6111635999999998"/>
    <n v="0"/>
    <n v="0"/>
  </r>
  <r>
    <n v="249"/>
    <x v="233"/>
    <s v=""/>
    <x v="540"/>
    <n v="2019"/>
    <n v="14748539"/>
    <x v="95"/>
    <x v="231"/>
    <x v="233"/>
    <n v="2990"/>
    <s v="Nivå"/>
    <n v="210"/>
    <n v="17"/>
    <x v="17"/>
    <m/>
    <s v="FJ"/>
    <s v="Fjernvarmeværk"/>
    <n v="353000"/>
    <n v="350030"/>
    <x v="320"/>
    <x v="0"/>
    <s v="fvv"/>
    <d v="1998-01-01T00:00:00"/>
    <m/>
    <n v="3.15"/>
    <n v="0"/>
    <n v="3.15"/>
    <x v="4878"/>
    <n v="1.5174000000000001"/>
    <n v="1.5174000000000001"/>
    <n v="0"/>
    <n v="0"/>
    <n v="1"/>
    <n v="0"/>
    <n v="0"/>
    <x v="0"/>
    <x v="0"/>
    <m/>
    <m/>
    <m/>
    <m/>
    <m/>
    <m/>
    <n v="1.6691400000000001"/>
    <m/>
    <m/>
    <m/>
    <m/>
    <m/>
    <m/>
    <m/>
    <m/>
    <m/>
    <m/>
    <m/>
    <s v="719027,63"/>
    <s v="6204426,68"/>
    <n v="1.6691400000000001"/>
    <n v="0"/>
    <n v="0"/>
  </r>
  <r>
    <n v="249"/>
    <x v="233"/>
    <s v=""/>
    <x v="541"/>
    <n v="2019"/>
    <n v="14748539"/>
    <x v="95"/>
    <x v="231"/>
    <x v="233"/>
    <n v="2990"/>
    <s v="Nivå"/>
    <n v="210"/>
    <n v="17"/>
    <x v="17"/>
    <m/>
    <s v="FJ"/>
    <s v="Fjernvarmeværk"/>
    <n v="353000"/>
    <n v="350030"/>
    <x v="321"/>
    <x v="0"/>
    <s v="fvv"/>
    <d v="1998-01-01T00:00:00"/>
    <m/>
    <n v="6.3"/>
    <n v="0"/>
    <n v="6.3"/>
    <x v="4879"/>
    <n v="1.5174000000000001"/>
    <n v="1.5174000000000001"/>
    <n v="0"/>
    <n v="0"/>
    <n v="1"/>
    <n v="0"/>
    <n v="0"/>
    <x v="0"/>
    <x v="0"/>
    <m/>
    <m/>
    <m/>
    <m/>
    <m/>
    <m/>
    <n v="1.6691795999999999"/>
    <m/>
    <m/>
    <m/>
    <m/>
    <m/>
    <m/>
    <m/>
    <m/>
    <m/>
    <m/>
    <m/>
    <s v="719027,63"/>
    <s v="6204426,68"/>
    <n v="1.6691795999999999"/>
    <n v="0"/>
    <n v="0"/>
  </r>
  <r>
    <n v="249"/>
    <x v="234"/>
    <s v=""/>
    <x v="542"/>
    <n v="2019"/>
    <n v="14748539"/>
    <x v="95"/>
    <x v="232"/>
    <x v="234"/>
    <n v="3460"/>
    <s v="Birkerød"/>
    <n v="230"/>
    <n v="17"/>
    <x v="17"/>
    <m/>
    <s v="FJ"/>
    <s v="Fjernvarmeværk"/>
    <n v="353000"/>
    <n v="350030"/>
    <x v="13"/>
    <x v="0"/>
    <s v="fvv"/>
    <d v="2014-01-01T00:00:00"/>
    <m/>
    <n v="4"/>
    <n v="0"/>
    <n v="4"/>
    <x v="4880"/>
    <n v="5.1731999999999996"/>
    <n v="5.1407999999999996"/>
    <n v="0"/>
    <n v="0"/>
    <n v="1"/>
    <n v="0"/>
    <n v="0"/>
    <x v="0"/>
    <x v="0"/>
    <m/>
    <m/>
    <m/>
    <m/>
    <m/>
    <m/>
    <n v="6.1170119999999999"/>
    <m/>
    <m/>
    <m/>
    <m/>
    <m/>
    <m/>
    <m/>
    <m/>
    <m/>
    <m/>
    <m/>
    <s v="713014,55"/>
    <s v="6193142,18"/>
    <n v="6.1170119999999999"/>
    <n v="0"/>
    <n v="0"/>
  </r>
  <r>
    <n v="249"/>
    <x v="234"/>
    <s v=""/>
    <x v="543"/>
    <n v="2019"/>
    <n v="14748539"/>
    <x v="95"/>
    <x v="232"/>
    <x v="234"/>
    <n v="3460"/>
    <s v="Birkerød"/>
    <n v="230"/>
    <n v="17"/>
    <x v="17"/>
    <m/>
    <s v="FJ"/>
    <s v="Fjernvarmeværk"/>
    <n v="353000"/>
    <n v="350030"/>
    <x v="16"/>
    <x v="0"/>
    <s v="fvv"/>
    <d v="2014-01-01T00:00:00"/>
    <m/>
    <n v="4"/>
    <n v="0"/>
    <n v="4"/>
    <x v="4881"/>
    <n v="5.1731999999999996"/>
    <n v="5.1372"/>
    <n v="0"/>
    <n v="0"/>
    <n v="1"/>
    <n v="0"/>
    <n v="0"/>
    <x v="0"/>
    <x v="0"/>
    <m/>
    <m/>
    <m/>
    <m/>
    <m/>
    <m/>
    <n v="6.1170515999999999"/>
    <m/>
    <m/>
    <m/>
    <m/>
    <m/>
    <m/>
    <m/>
    <m/>
    <m/>
    <m/>
    <m/>
    <s v="713014,55"/>
    <s v="6193142,18"/>
    <n v="6.1170515999999999"/>
    <n v="0"/>
    <n v="0"/>
  </r>
  <r>
    <n v="251"/>
    <x v="236"/>
    <s v=""/>
    <x v="546"/>
    <n v="2019"/>
    <n v="17000888"/>
    <x v="96"/>
    <x v="234"/>
    <x v="236"/>
    <n v="9490"/>
    <s v="Pandrup"/>
    <n v="849"/>
    <n v="309"/>
    <x v="92"/>
    <n v="1"/>
    <s v="DC"/>
    <s v="Decentralt værk"/>
    <n v="353000"/>
    <n v="350030"/>
    <x v="322"/>
    <x v="0"/>
    <s v="fvv"/>
    <d v="1991-11-01T00:00:00"/>
    <m/>
    <n v="11"/>
    <n v="0"/>
    <n v="9"/>
    <x v="4882"/>
    <n v="15.4908"/>
    <n v="15.260400000000001"/>
    <n v="0"/>
    <n v="0"/>
    <n v="1"/>
    <n v="0"/>
    <n v="0"/>
    <x v="0"/>
    <x v="0"/>
    <m/>
    <m/>
    <m/>
    <n v="0"/>
    <m/>
    <m/>
    <n v="15.670551600000001"/>
    <m/>
    <m/>
    <m/>
    <m/>
    <m/>
    <m/>
    <m/>
    <m/>
    <m/>
    <m/>
    <m/>
    <s v="540729,24"/>
    <s v="6340484,07"/>
    <n v="15.670551600000001"/>
    <n v="0"/>
    <n v="0"/>
  </r>
  <r>
    <n v="251"/>
    <x v="236"/>
    <s v=""/>
    <x v="547"/>
    <n v="2019"/>
    <n v="17000888"/>
    <x v="96"/>
    <x v="234"/>
    <x v="236"/>
    <n v="9490"/>
    <s v="Pandrup"/>
    <n v="849"/>
    <n v="309"/>
    <x v="92"/>
    <n v="1"/>
    <s v="DC"/>
    <s v="Decentralt værk"/>
    <n v="353000"/>
    <n v="350030"/>
    <x v="323"/>
    <x v="1"/>
    <s v="kvt"/>
    <d v="2003-02-15T00:00:00"/>
    <m/>
    <n v="6.49"/>
    <n v="2.7"/>
    <n v="3.5"/>
    <x v="4883"/>
    <n v="31.723199999999999"/>
    <n v="31.456800000000001"/>
    <n v="24.102"/>
    <n v="23.968800000000002"/>
    <n v="0.26322702350994892"/>
    <n v="0.73677297649005102"/>
    <n v="0"/>
    <x v="0"/>
    <x v="0"/>
    <m/>
    <m/>
    <m/>
    <m/>
    <m/>
    <m/>
    <n v="60.258250799999999"/>
    <m/>
    <m/>
    <m/>
    <m/>
    <m/>
    <m/>
    <m/>
    <m/>
    <m/>
    <m/>
    <m/>
    <s v="540729,24"/>
    <s v="6340484,07"/>
    <n v="60.258250799999999"/>
    <n v="0"/>
    <n v="0"/>
  </r>
  <r>
    <n v="251"/>
    <x v="236"/>
    <s v=""/>
    <x v="548"/>
    <n v="2019"/>
    <n v="17000888"/>
    <x v="96"/>
    <x v="234"/>
    <x v="236"/>
    <n v="9490"/>
    <s v="Pandrup"/>
    <n v="849"/>
    <n v="309"/>
    <x v="92"/>
    <n v="1"/>
    <s v="DC"/>
    <s v="Decentralt værk"/>
    <n v="353000"/>
    <n v="350030"/>
    <x v="324"/>
    <x v="1"/>
    <s v="kvt"/>
    <d v="2004-10-06T00:00:00"/>
    <m/>
    <n v="6.49"/>
    <n v="2.7"/>
    <n v="3.5"/>
    <x v="4884"/>
    <n v="33.145200000000003"/>
    <n v="32.983199999999997"/>
    <n v="26.020800000000001"/>
    <n v="25.027200000000001"/>
    <n v="0.2647097332851775"/>
    <n v="0.73529026671482245"/>
    <n v="0"/>
    <x v="0"/>
    <x v="0"/>
    <m/>
    <m/>
    <m/>
    <m/>
    <m/>
    <m/>
    <n v="62.606689199999998"/>
    <m/>
    <m/>
    <m/>
    <m/>
    <m/>
    <m/>
    <m/>
    <m/>
    <m/>
    <m/>
    <m/>
    <s v="540729,24"/>
    <s v="6340484,07"/>
    <n v="62.606689199999998"/>
    <n v="0"/>
    <n v="0"/>
  </r>
  <r>
    <n v="251"/>
    <x v="236"/>
    <s v=""/>
    <x v="549"/>
    <n v="2019"/>
    <n v="17000888"/>
    <x v="96"/>
    <x v="234"/>
    <x v="236"/>
    <n v="9490"/>
    <s v="Pandrup"/>
    <n v="849"/>
    <n v="309"/>
    <x v="92"/>
    <n v="1"/>
    <s v="DC"/>
    <s v="Decentralt værk"/>
    <n v="353000"/>
    <n v="350030"/>
    <x v="325"/>
    <x v="1"/>
    <s v="kvt"/>
    <d v="2007-09-30T00:00:00"/>
    <m/>
    <n v="7.15"/>
    <n v="3.04"/>
    <n v="4"/>
    <x v="4885"/>
    <n v="35.611199999999997"/>
    <n v="35.456400000000002"/>
    <n v="27.738"/>
    <n v="26.8596"/>
    <n v="0.26471496203647049"/>
    <n v="0.73528503796352951"/>
    <n v="0"/>
    <x v="0"/>
    <x v="0"/>
    <m/>
    <m/>
    <m/>
    <m/>
    <m/>
    <m/>
    <n v="67.263292800000002"/>
    <m/>
    <m/>
    <m/>
    <m/>
    <m/>
    <m/>
    <m/>
    <m/>
    <m/>
    <m/>
    <m/>
    <s v="540729,24"/>
    <s v="6340484,07"/>
    <n v="67.263292800000002"/>
    <n v="0"/>
    <n v="0"/>
  </r>
  <r>
    <n v="251"/>
    <x v="236"/>
    <s v=""/>
    <x v="550"/>
    <n v="2019"/>
    <n v="17000888"/>
    <x v="96"/>
    <x v="234"/>
    <x v="236"/>
    <n v="9490"/>
    <s v="Pandrup"/>
    <n v="849"/>
    <n v="309"/>
    <x v="92"/>
    <n v="1"/>
    <s v="DC"/>
    <s v="Decentralt værk"/>
    <n v="353000"/>
    <n v="350030"/>
    <x v="326"/>
    <x v="5"/>
    <s v="kvt"/>
    <d v="2012-01-01T00:00:00"/>
    <m/>
    <n v="0.34"/>
    <n v="0"/>
    <n v="0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40729,24"/>
    <s v="6340484,07"/>
    <n v="0"/>
    <n v="0"/>
    <n v="0"/>
  </r>
  <r>
    <n v="251"/>
    <x v="236"/>
    <s v=""/>
    <x v="551"/>
    <n v="2019"/>
    <n v="17000888"/>
    <x v="96"/>
    <x v="234"/>
    <x v="236"/>
    <n v="9490"/>
    <s v="Pandrup"/>
    <n v="849"/>
    <n v="309"/>
    <x v="92"/>
    <n v="1"/>
    <s v="DC"/>
    <s v="Decentralt værk"/>
    <n v="353000"/>
    <n v="350030"/>
    <x v="327"/>
    <x v="3"/>
    <s v="fvv"/>
    <d v="2015-07-01T00:00:00"/>
    <m/>
    <n v="10.6"/>
    <n v="0"/>
    <n v="10.6"/>
    <x v="4886"/>
    <n v="25.592400000000001"/>
    <n v="25.592400000000001"/>
    <n v="0"/>
    <n v="0"/>
    <n v="1"/>
    <n v="0"/>
    <n v="0"/>
    <x v="0"/>
    <x v="0"/>
    <m/>
    <m/>
    <m/>
    <m/>
    <m/>
    <m/>
    <m/>
    <m/>
    <m/>
    <m/>
    <m/>
    <m/>
    <m/>
    <m/>
    <m/>
    <n v="25.592400000000001"/>
    <m/>
    <m/>
    <s v="540729,24"/>
    <s v="6340484,07"/>
    <n v="0"/>
    <n v="25.592400000000001"/>
    <n v="0"/>
  </r>
  <r>
    <n v="251"/>
    <x v="236"/>
    <s v=""/>
    <x v="2947"/>
    <n v="2019"/>
    <n v="17000888"/>
    <x v="96"/>
    <x v="234"/>
    <x v="236"/>
    <n v="9490"/>
    <s v="Pandrup"/>
    <n v="849"/>
    <n v="309"/>
    <x v="92"/>
    <n v="1"/>
    <s v="DC"/>
    <s v="Decentralt værk"/>
    <n v="353000"/>
    <n v="350030"/>
    <x v="129"/>
    <x v="2"/>
    <s v="fvv"/>
    <d v="2019-10-01T00:00:00"/>
    <m/>
    <n v="10"/>
    <n v="0"/>
    <n v="10"/>
    <x v="4887"/>
    <n v="9.1151999999999997"/>
    <n v="9.1151999999999997"/>
    <n v="0"/>
    <n v="0"/>
    <n v="1"/>
    <n v="0"/>
    <n v="0"/>
    <x v="0"/>
    <x v="0"/>
    <m/>
    <m/>
    <m/>
    <m/>
    <m/>
    <m/>
    <m/>
    <m/>
    <m/>
    <m/>
    <m/>
    <m/>
    <m/>
    <m/>
    <m/>
    <m/>
    <m/>
    <n v="9.1152000000000015"/>
    <s v="540729,24"/>
    <s v="6340484,07"/>
    <n v="0"/>
    <n v="0"/>
    <n v="9.1152000000000015"/>
  </r>
  <r>
    <n v="253"/>
    <x v="237"/>
    <s v=""/>
    <x v="552"/>
    <n v="2019"/>
    <n v="78951818"/>
    <x v="97"/>
    <x v="235"/>
    <x v="84"/>
    <n v="4800"/>
    <s v="Nykøbing F"/>
    <n v="376"/>
    <n v="51"/>
    <x v="93"/>
    <n v="1"/>
    <s v="ER"/>
    <s v="Erhvervsværk"/>
    <n v="382120"/>
    <n v="383900"/>
    <x v="328"/>
    <x v="0"/>
    <s v="pvp"/>
    <d v="1983-03-01T00:00:00"/>
    <d v="2019-07-09T00:00:00"/>
    <n v="13"/>
    <n v="0"/>
    <n v="8.5"/>
    <x v="4888"/>
    <n v="108.2106"/>
    <n v="99.484200000000001"/>
    <n v="0"/>
    <n v="0"/>
    <n v="0.91935725335595586"/>
    <n v="0"/>
    <n v="8.0642746644044139E-2"/>
    <x v="0"/>
    <x v="0"/>
    <m/>
    <m/>
    <m/>
    <n v="0"/>
    <m/>
    <m/>
    <m/>
    <n v="122.3664"/>
    <m/>
    <n v="3.2625000000000001E-2"/>
    <m/>
    <n v="8.1308749999999996"/>
    <m/>
    <m/>
    <m/>
    <m/>
    <m/>
    <m/>
    <s v="685460,85"/>
    <s v="6074134,81"/>
    <n v="55.064880000000002"/>
    <n v="75.46502000000001"/>
    <n v="0"/>
  </r>
  <r>
    <n v="253"/>
    <x v="237"/>
    <s v=""/>
    <x v="553"/>
    <n v="2019"/>
    <n v="78951818"/>
    <x v="97"/>
    <x v="235"/>
    <x v="84"/>
    <n v="4800"/>
    <s v="Nykøbing F"/>
    <n v="376"/>
    <n v="51"/>
    <x v="93"/>
    <n v="1"/>
    <s v="ER"/>
    <s v="Erhvervsværk"/>
    <n v="382120"/>
    <n v="383900"/>
    <x v="329"/>
    <x v="0"/>
    <s v="pvp"/>
    <d v="1983-03-01T00:00:00"/>
    <m/>
    <n v="13"/>
    <n v="0"/>
    <n v="8.5"/>
    <x v="4889"/>
    <n v="123.83351999999999"/>
    <n v="113.84748"/>
    <n v="0"/>
    <n v="0"/>
    <n v="0.91935915251379441"/>
    <n v="0"/>
    <n v="8.0640847486205591E-2"/>
    <x v="0"/>
    <x v="0"/>
    <m/>
    <m/>
    <m/>
    <n v="0"/>
    <m/>
    <m/>
    <m/>
    <n v="140.02600000000001"/>
    <m/>
    <n v="3.7265E-2"/>
    <m/>
    <n v="9.3047950000000004"/>
    <m/>
    <m/>
    <m/>
    <m/>
    <m/>
    <m/>
    <s v="685460,85"/>
    <s v="6074134,81"/>
    <n v="63.011700000000005"/>
    <n v="86.356360000000009"/>
    <n v="0"/>
  </r>
  <r>
    <n v="253"/>
    <x v="237"/>
    <s v=""/>
    <x v="554"/>
    <n v="2019"/>
    <n v="78951818"/>
    <x v="97"/>
    <x v="235"/>
    <x v="84"/>
    <n v="4800"/>
    <s v="Nykøbing F"/>
    <n v="376"/>
    <n v="51"/>
    <x v="93"/>
    <n v="1"/>
    <s v="ER"/>
    <s v="Erhvervsværk"/>
    <n v="382120"/>
    <n v="383900"/>
    <x v="330"/>
    <x v="8"/>
    <s v="pev"/>
    <d v="2000-01-11T00:00:00"/>
    <m/>
    <n v="34.5"/>
    <n v="6.7"/>
    <n v="18.899999999999999"/>
    <x v="4890"/>
    <n v="484.71048000000002"/>
    <n v="484.71048000000002"/>
    <n v="164.71799999999999"/>
    <n v="143.54640000000001"/>
    <n v="0.31608255868959484"/>
    <n v="0.68391744131040522"/>
    <n v="0"/>
    <x v="0"/>
    <x v="0"/>
    <m/>
    <m/>
    <m/>
    <n v="1.9524005129999999"/>
    <m/>
    <m/>
    <m/>
    <n v="716.96280000000002"/>
    <m/>
    <n v="0.19111"/>
    <m/>
    <n v="47.640329999999999"/>
    <m/>
    <m/>
    <m/>
    <m/>
    <m/>
    <m/>
    <s v="685460,85"/>
    <s v="6074134,81"/>
    <n v="324.58566051299999"/>
    <n v="442.16098000000005"/>
    <n v="0"/>
  </r>
  <r>
    <n v="253"/>
    <x v="238"/>
    <s v=""/>
    <x v="555"/>
    <n v="2019"/>
    <n v="78951818"/>
    <x v="97"/>
    <x v="236"/>
    <x v="237"/>
    <n v="4800"/>
    <s v="Nykøbing F"/>
    <n v="376"/>
    <n v="51"/>
    <x v="93"/>
    <m/>
    <s v="FJ"/>
    <s v="Fjernvarmeværk"/>
    <n v="353000"/>
    <n v="350030"/>
    <x v="331"/>
    <x v="0"/>
    <s v="fvv"/>
    <d v="2008-01-01T00:00:00"/>
    <m/>
    <n v="9"/>
    <n v="0"/>
    <n v="10.6"/>
    <x v="4891"/>
    <n v="71.061840000000004"/>
    <n v="65.239199999999997"/>
    <n v="0"/>
    <n v="0"/>
    <n v="1"/>
    <n v="0"/>
    <n v="0"/>
    <x v="0"/>
    <x v="0"/>
    <m/>
    <m/>
    <m/>
    <m/>
    <m/>
    <m/>
    <m/>
    <m/>
    <m/>
    <m/>
    <n v="71.079119999999989"/>
    <m/>
    <m/>
    <m/>
    <m/>
    <m/>
    <m/>
    <m/>
    <s v="685463,03"/>
    <s v="6073972,53"/>
    <n v="0"/>
    <n v="71.079119999999989"/>
    <n v="0"/>
  </r>
  <r>
    <n v="254"/>
    <x v="239"/>
    <s v=""/>
    <x v="556"/>
    <n v="2019"/>
    <n v="13523584"/>
    <x v="98"/>
    <x v="237"/>
    <x v="238"/>
    <n v="8660"/>
    <s v="Skanderborg"/>
    <n v="746"/>
    <n v="206"/>
    <x v="69"/>
    <n v="1"/>
    <s v="ER"/>
    <s v="Erhvervsværk"/>
    <n v="382120"/>
    <n v="383900"/>
    <x v="329"/>
    <x v="8"/>
    <s v="pev"/>
    <d v="1993-01-01T00:00:00"/>
    <m/>
    <n v="16"/>
    <n v="2.85"/>
    <n v="11"/>
    <x v="4892"/>
    <n v="423.12599999999998"/>
    <n v="422.20080000000002"/>
    <n v="79.822800000000001"/>
    <n v="59.904000000000003"/>
    <n v="0.63719343236224157"/>
    <n v="0.36141023829962948"/>
    <n v="1.3963293381289432E-3"/>
    <x v="0"/>
    <x v="0"/>
    <m/>
    <m/>
    <m/>
    <n v="1.55162859"/>
    <m/>
    <m/>
    <m/>
    <n v="438.77640000000002"/>
    <m/>
    <n v="0"/>
    <m/>
    <n v="4.4660000000000002"/>
    <m/>
    <m/>
    <m/>
    <m/>
    <m/>
    <m/>
    <s v="558747,1"/>
    <s v="6212252,9"/>
    <n v="199.00100859000003"/>
    <n v="245.79302000000004"/>
    <n v="0"/>
  </r>
  <r>
    <n v="254"/>
    <x v="239"/>
    <s v=""/>
    <x v="557"/>
    <n v="2019"/>
    <n v="13523584"/>
    <x v="98"/>
    <x v="237"/>
    <x v="238"/>
    <n v="8660"/>
    <s v="Skanderborg"/>
    <n v="746"/>
    <n v="206"/>
    <x v="69"/>
    <n v="1"/>
    <s v="ER"/>
    <s v="Erhvervsværk"/>
    <n v="382120"/>
    <n v="383900"/>
    <x v="328"/>
    <x v="0"/>
    <s v="pvp"/>
    <d v="1984-01-01T00:00:00"/>
    <m/>
    <n v="12"/>
    <n v="0"/>
    <n v="10"/>
    <x v="4893"/>
    <n v="256.66559999999998"/>
    <n v="256.10399999999998"/>
    <n v="0"/>
    <n v="0"/>
    <n v="0.99781193895870735"/>
    <n v="0"/>
    <n v="2.1880610412926549E-3"/>
    <x v="0"/>
    <x v="0"/>
    <m/>
    <m/>
    <m/>
    <n v="1.3619121600000001"/>
    <m/>
    <m/>
    <m/>
    <n v="266.15540000000004"/>
    <m/>
    <n v="0"/>
    <m/>
    <n v="2.7115"/>
    <m/>
    <m/>
    <m/>
    <m/>
    <m/>
    <m/>
    <s v="558747,1"/>
    <s v="6212252,9"/>
    <n v="121.13184216000002"/>
    <n v="149.09697000000003"/>
    <n v="0"/>
  </r>
  <r>
    <n v="258"/>
    <x v="240"/>
    <s v=""/>
    <x v="558"/>
    <n v="2019"/>
    <n v="38073117"/>
    <x v="99"/>
    <x v="238"/>
    <x v="239"/>
    <n v="6920"/>
    <s v="Videbæk"/>
    <n v="760"/>
    <n v="192"/>
    <x v="94"/>
    <m/>
    <s v="DC"/>
    <s v="Decentralt værk"/>
    <n v="353000"/>
    <n v="350030"/>
    <x v="75"/>
    <x v="1"/>
    <s v="kvt"/>
    <d v="1994-01-01T00:00:00"/>
    <m/>
    <n v="3.62"/>
    <n v="0.75"/>
    <n v="2.87"/>
    <x v="4894"/>
    <n v="2.1059999999999999"/>
    <n v="2.1059999999999999"/>
    <n v="1.43028"/>
    <n v="1.43028"/>
    <n v="0.26494565217391303"/>
    <n v="0.73505434782608692"/>
    <n v="0"/>
    <x v="0"/>
    <x v="0"/>
    <m/>
    <m/>
    <m/>
    <m/>
    <m/>
    <m/>
    <n v="3.9744000000000002"/>
    <m/>
    <m/>
    <m/>
    <m/>
    <m/>
    <m/>
    <m/>
    <m/>
    <m/>
    <m/>
    <m/>
    <s v="483992"/>
    <s v="6205499"/>
    <n v="3.9744000000000002"/>
    <n v="0"/>
    <n v="0"/>
  </r>
  <r>
    <n v="258"/>
    <x v="240"/>
    <s v=""/>
    <x v="559"/>
    <n v="2019"/>
    <n v="38073117"/>
    <x v="99"/>
    <x v="238"/>
    <x v="239"/>
    <n v="6920"/>
    <s v="Videbæk"/>
    <n v="760"/>
    <n v="192"/>
    <x v="94"/>
    <m/>
    <s v="DC"/>
    <s v="Decentralt værk"/>
    <n v="353000"/>
    <n v="350030"/>
    <x v="56"/>
    <x v="0"/>
    <s v="fvv"/>
    <d v="1997-01-01T00:00:00"/>
    <m/>
    <n v="0.75"/>
    <n v="0"/>
    <n v="0.75"/>
    <x v="4895"/>
    <n v="16.416"/>
    <n v="16.416"/>
    <n v="0"/>
    <n v="0"/>
    <n v="1"/>
    <n v="0"/>
    <n v="0"/>
    <x v="0"/>
    <x v="0"/>
    <m/>
    <m/>
    <m/>
    <m/>
    <m/>
    <m/>
    <n v="15.634799999999998"/>
    <m/>
    <m/>
    <m/>
    <m/>
    <m/>
    <m/>
    <m/>
    <m/>
    <m/>
    <m/>
    <m/>
    <s v="483992"/>
    <s v="6205499"/>
    <n v="15.634799999999998"/>
    <n v="0"/>
    <n v="0"/>
  </r>
  <r>
    <n v="259"/>
    <x v="241"/>
    <s v=""/>
    <x v="560"/>
    <n v="2019"/>
    <n v="10866111"/>
    <x v="100"/>
    <x v="239"/>
    <x v="240"/>
    <n v="2600"/>
    <s v="Glostrup"/>
    <n v="161"/>
    <n v="2"/>
    <x v="5"/>
    <n v="1"/>
    <s v="ER"/>
    <s v="Erhvervsværk"/>
    <n v="382120"/>
    <n v="383900"/>
    <x v="332"/>
    <x v="0"/>
    <s v="pvp"/>
    <d v="1970-01-01T00:00:00"/>
    <m/>
    <n v="32.47"/>
    <n v="0"/>
    <n v="25"/>
    <x v="21"/>
    <n v="0"/>
    <n v="0"/>
    <n v="0"/>
    <n v="0"/>
    <n v="0"/>
    <n v="0"/>
    <n v="1"/>
    <x v="0"/>
    <x v="0"/>
    <m/>
    <m/>
    <m/>
    <n v="0"/>
    <m/>
    <m/>
    <n v="0"/>
    <n v="0"/>
    <m/>
    <m/>
    <m/>
    <m/>
    <m/>
    <m/>
    <m/>
    <m/>
    <m/>
    <m/>
    <s v="715003,4"/>
    <s v="6178719,7"/>
    <n v="0"/>
    <n v="0"/>
    <n v="0"/>
  </r>
  <r>
    <n v="259"/>
    <x v="241"/>
    <s v=""/>
    <x v="561"/>
    <n v="2019"/>
    <n v="10866111"/>
    <x v="100"/>
    <x v="239"/>
    <x v="240"/>
    <n v="2600"/>
    <s v="Glostrup"/>
    <n v="161"/>
    <n v="2"/>
    <x v="5"/>
    <n v="1"/>
    <s v="ER"/>
    <s v="Erhvervsværk"/>
    <n v="382120"/>
    <n v="383900"/>
    <x v="333"/>
    <x v="8"/>
    <s v="pev"/>
    <d v="1998-12-07T00:00:00"/>
    <m/>
    <n v="84.71"/>
    <n v="17"/>
    <n v="69"/>
    <x v="4896"/>
    <n v="2060.7876000000001"/>
    <n v="2020.1687999999999"/>
    <n v="459.60480000000001"/>
    <n v="383.64479999999998"/>
    <n v="0.39036543018947545"/>
    <n v="0.60178563395141205"/>
    <n v="7.8489358591125047E-3"/>
    <x v="0"/>
    <x v="0"/>
    <m/>
    <m/>
    <m/>
    <n v="8.5872779999999995"/>
    <m/>
    <m/>
    <m/>
    <n v="2578.9482000000003"/>
    <m/>
    <m/>
    <m/>
    <m/>
    <m/>
    <m/>
    <m/>
    <m/>
    <m/>
    <m/>
    <s v="715003,4"/>
    <s v="6178719,7"/>
    <n v="1169.1139680000001"/>
    <n v="1418.4215100000004"/>
    <n v="0"/>
  </r>
  <r>
    <n v="259"/>
    <x v="241"/>
    <s v=""/>
    <x v="562"/>
    <n v="2019"/>
    <n v="10866111"/>
    <x v="100"/>
    <x v="239"/>
    <x v="240"/>
    <n v="2600"/>
    <s v="Glostrup"/>
    <n v="161"/>
    <n v="2"/>
    <x v="5"/>
    <n v="1"/>
    <s v="ER"/>
    <s v="Erhvervsværk"/>
    <n v="382120"/>
    <n v="383900"/>
    <x v="334"/>
    <x v="8"/>
    <s v="pev"/>
    <d v="2004-10-01T00:00:00"/>
    <m/>
    <n v="111.76"/>
    <n v="22"/>
    <n v="73"/>
    <x v="4897"/>
    <n v="2276.46"/>
    <n v="2231.5895999999998"/>
    <n v="608.64120000000003"/>
    <n v="533.54880000000003"/>
    <n v="0.353400491698385"/>
    <n v="0.63949371186722437"/>
    <n v="7.1057964343906321E-3"/>
    <x v="0"/>
    <x v="0"/>
    <m/>
    <m/>
    <m/>
    <m/>
    <m/>
    <m/>
    <n v="11.664298800000001"/>
    <n v="3145.6453999999999"/>
    <m/>
    <m/>
    <m/>
    <m/>
    <m/>
    <m/>
    <m/>
    <m/>
    <m/>
    <m/>
    <s v="715003,4"/>
    <s v="6178719,7"/>
    <n v="1427.2047288000001"/>
    <n v="1730.1049700000001"/>
    <n v="0"/>
  </r>
  <r>
    <n v="259"/>
    <x v="241"/>
    <s v=""/>
    <x v="563"/>
    <n v="2019"/>
    <n v="10866111"/>
    <x v="100"/>
    <x v="239"/>
    <x v="240"/>
    <n v="2600"/>
    <s v="Glostrup"/>
    <n v="161"/>
    <n v="2"/>
    <x v="5"/>
    <n v="1"/>
    <s v="ER"/>
    <s v="Erhvervsværk"/>
    <n v="382120"/>
    <n v="383900"/>
    <x v="335"/>
    <x v="5"/>
    <s v="pel"/>
    <d v="2012-01-01T00:00:00"/>
    <m/>
    <n v="5.47"/>
    <n v="2.56"/>
    <n v="0"/>
    <x v="4898"/>
    <n v="0"/>
    <n v="0"/>
    <n v="0"/>
    <n v="0"/>
    <n v="0"/>
    <n v="1"/>
    <n v="0"/>
    <x v="0"/>
    <x v="0"/>
    <m/>
    <m/>
    <m/>
    <n v="2.837317E-2"/>
    <m/>
    <m/>
    <m/>
    <m/>
    <m/>
    <m/>
    <m/>
    <m/>
    <m/>
    <m/>
    <m/>
    <m/>
    <m/>
    <m/>
    <s v="715003,4"/>
    <s v="6178719,7"/>
    <n v="2.837317E-2"/>
    <n v="0"/>
    <n v="0"/>
  </r>
  <r>
    <n v="259"/>
    <x v="241"/>
    <s v=""/>
    <x v="564"/>
    <n v="2019"/>
    <n v="10866111"/>
    <x v="100"/>
    <x v="239"/>
    <x v="240"/>
    <n v="2600"/>
    <s v="Glostrup"/>
    <n v="161"/>
    <n v="2"/>
    <x v="5"/>
    <n v="1"/>
    <s v="ER"/>
    <s v="Erhvervsværk"/>
    <n v="382120"/>
    <n v="383900"/>
    <x v="336"/>
    <x v="0"/>
    <s v="pvp"/>
    <d v="1970-01-01T00:00:00"/>
    <m/>
    <n v="32.47"/>
    <n v="0"/>
    <n v="25"/>
    <x v="21"/>
    <n v="0"/>
    <n v="0"/>
    <n v="0"/>
    <n v="0"/>
    <n v="0"/>
    <n v="0"/>
    <n v="1"/>
    <x v="0"/>
    <x v="0"/>
    <m/>
    <m/>
    <m/>
    <m/>
    <m/>
    <m/>
    <n v="0"/>
    <n v="0"/>
    <m/>
    <m/>
    <m/>
    <m/>
    <m/>
    <m/>
    <m/>
    <m/>
    <m/>
    <m/>
    <s v="715003,4"/>
    <s v="6178719,7"/>
    <n v="0"/>
    <n v="0"/>
    <n v="0"/>
  </r>
  <r>
    <n v="259"/>
    <x v="241"/>
    <s v=""/>
    <x v="565"/>
    <n v="2019"/>
    <n v="10866111"/>
    <x v="100"/>
    <x v="239"/>
    <x v="240"/>
    <n v="2600"/>
    <s v="Glostrup"/>
    <n v="161"/>
    <n v="2"/>
    <x v="5"/>
    <n v="1"/>
    <s v="ER"/>
    <s v="Erhvervsværk"/>
    <n v="382120"/>
    <n v="383900"/>
    <x v="337"/>
    <x v="0"/>
    <s v="pvp"/>
    <d v="1972-01-01T00:00:00"/>
    <m/>
    <n v="22.22"/>
    <n v="0"/>
    <n v="20.350000000000001"/>
    <x v="4899"/>
    <n v="13.1976"/>
    <n v="13.1976"/>
    <n v="0"/>
    <n v="0"/>
    <n v="1"/>
    <n v="0"/>
    <n v="0"/>
    <x v="0"/>
    <x v="0"/>
    <m/>
    <m/>
    <m/>
    <n v="0.18293700000000002"/>
    <m/>
    <m/>
    <n v="15.31728"/>
    <m/>
    <m/>
    <m/>
    <m/>
    <m/>
    <m/>
    <m/>
    <m/>
    <m/>
    <m/>
    <m/>
    <s v="715003,4"/>
    <s v="6178719,7"/>
    <n v="15.500217000000001"/>
    <n v="0"/>
    <n v="0"/>
  </r>
  <r>
    <n v="259"/>
    <x v="241"/>
    <s v=""/>
    <x v="566"/>
    <n v="2019"/>
    <n v="10866111"/>
    <x v="100"/>
    <x v="239"/>
    <x v="240"/>
    <n v="2600"/>
    <s v="Glostrup"/>
    <n v="161"/>
    <n v="2"/>
    <x v="5"/>
    <n v="1"/>
    <s v="ER"/>
    <s v="Erhvervsværk"/>
    <n v="382120"/>
    <n v="383900"/>
    <x v="338"/>
    <x v="0"/>
    <s v="pvp"/>
    <d v="1972-01-01T00:00:00"/>
    <m/>
    <n v="22.22"/>
    <n v="0"/>
    <n v="20.350000000000001"/>
    <x v="4900"/>
    <n v="17.704799999999999"/>
    <n v="17.704799999999999"/>
    <n v="0"/>
    <n v="0"/>
    <n v="1"/>
    <n v="0"/>
    <n v="0"/>
    <x v="0"/>
    <x v="0"/>
    <m/>
    <m/>
    <m/>
    <n v="0.1872414"/>
    <m/>
    <m/>
    <n v="20.109196800000003"/>
    <m/>
    <m/>
    <m/>
    <m/>
    <m/>
    <m/>
    <m/>
    <m/>
    <m/>
    <m/>
    <m/>
    <s v="715003,4"/>
    <s v="6178719,7"/>
    <n v="20.296438200000004"/>
    <n v="0"/>
    <n v="0"/>
  </r>
  <r>
    <n v="259"/>
    <x v="241"/>
    <s v=""/>
    <x v="567"/>
    <n v="2019"/>
    <n v="10866111"/>
    <x v="100"/>
    <x v="239"/>
    <x v="240"/>
    <n v="2600"/>
    <s v="Glostrup"/>
    <n v="161"/>
    <n v="2"/>
    <x v="5"/>
    <n v="1"/>
    <s v="ER"/>
    <s v="Erhvervsværk"/>
    <n v="382120"/>
    <n v="383900"/>
    <x v="339"/>
    <x v="0"/>
    <s v="pvp"/>
    <d v="1981-01-01T00:00:00"/>
    <m/>
    <n v="22.22"/>
    <n v="0"/>
    <n v="20.350000000000001"/>
    <x v="4901"/>
    <n v="5.7779999999999996"/>
    <n v="5.7779999999999996"/>
    <n v="0"/>
    <n v="0"/>
    <n v="1"/>
    <n v="0"/>
    <n v="0"/>
    <x v="0"/>
    <x v="0"/>
    <m/>
    <m/>
    <m/>
    <n v="0.2693837"/>
    <m/>
    <m/>
    <n v="7.2952704000000006"/>
    <m/>
    <m/>
    <m/>
    <m/>
    <m/>
    <m/>
    <m/>
    <m/>
    <m/>
    <m/>
    <m/>
    <s v="715003,4"/>
    <s v="6178719,7"/>
    <n v="7.5646541000000003"/>
    <n v="0"/>
    <n v="0"/>
  </r>
  <r>
    <n v="259"/>
    <x v="242"/>
    <s v=""/>
    <x v="568"/>
    <n v="2019"/>
    <n v="10866111"/>
    <x v="100"/>
    <x v="240"/>
    <x v="241"/>
    <n v="2750"/>
    <s v="Ballerup"/>
    <n v="151"/>
    <n v="2"/>
    <x v="5"/>
    <n v="1"/>
    <s v="FJ"/>
    <s v="Fjernvarmeværk"/>
    <n v="353000"/>
    <n v="350030"/>
    <x v="340"/>
    <x v="0"/>
    <s v="fvv"/>
    <d v="1985-01-01T00:00:00"/>
    <m/>
    <n v="25.84"/>
    <n v="0"/>
    <n v="23.26"/>
    <x v="4902"/>
    <n v="5.4036"/>
    <n v="5.4036"/>
    <n v="0"/>
    <n v="0"/>
    <n v="1"/>
    <n v="0"/>
    <n v="0"/>
    <x v="0"/>
    <x v="0"/>
    <m/>
    <m/>
    <m/>
    <n v="0"/>
    <m/>
    <m/>
    <n v="8.9450064000000005"/>
    <m/>
    <m/>
    <m/>
    <m/>
    <m/>
    <m/>
    <m/>
    <m/>
    <m/>
    <m/>
    <m/>
    <s v="711240,2"/>
    <s v="6179911,03"/>
    <n v="8.9450064000000005"/>
    <n v="0"/>
    <n v="0"/>
  </r>
  <r>
    <n v="259"/>
    <x v="242"/>
    <s v=""/>
    <x v="569"/>
    <n v="2019"/>
    <n v="10866111"/>
    <x v="100"/>
    <x v="240"/>
    <x v="241"/>
    <n v="2750"/>
    <s v="Ballerup"/>
    <n v="151"/>
    <n v="2"/>
    <x v="5"/>
    <n v="1"/>
    <s v="FJ"/>
    <s v="Fjernvarmeværk"/>
    <n v="353000"/>
    <n v="350030"/>
    <x v="341"/>
    <x v="0"/>
    <s v="fvv"/>
    <d v="1987-01-01T00:00:00"/>
    <m/>
    <n v="25.84"/>
    <n v="0"/>
    <n v="23.26"/>
    <x v="4903"/>
    <n v="3.1787999999999998"/>
    <n v="3.1787999999999998"/>
    <n v="0"/>
    <n v="0"/>
    <n v="1"/>
    <n v="0"/>
    <n v="0"/>
    <x v="0"/>
    <x v="0"/>
    <m/>
    <m/>
    <m/>
    <n v="0"/>
    <m/>
    <m/>
    <n v="6.9246144000000003"/>
    <m/>
    <m/>
    <m/>
    <m/>
    <m/>
    <m/>
    <m/>
    <m/>
    <m/>
    <m/>
    <m/>
    <s v="711240,2"/>
    <s v="6179911,03"/>
    <n v="6.9246144000000003"/>
    <n v="0"/>
    <n v="0"/>
  </r>
  <r>
    <n v="259"/>
    <x v="243"/>
    <s v=""/>
    <x v="570"/>
    <n v="2019"/>
    <n v="10866111"/>
    <x v="100"/>
    <x v="241"/>
    <x v="242"/>
    <n v="2760"/>
    <s v="Måløv"/>
    <n v="151"/>
    <n v="2"/>
    <x v="5"/>
    <n v="1"/>
    <s v="FJ"/>
    <s v="Fjernvarmeværk"/>
    <n v="353000"/>
    <n v="350030"/>
    <x v="13"/>
    <x v="0"/>
    <s v="fvv"/>
    <d v="2016-01-02T00:00:00"/>
    <m/>
    <n v="14.1"/>
    <n v="0"/>
    <n v="14.1"/>
    <x v="4904"/>
    <n v="14.6412"/>
    <n v="14.6412"/>
    <n v="0"/>
    <n v="0"/>
    <n v="1"/>
    <n v="0"/>
    <n v="0"/>
    <x v="0"/>
    <x v="0"/>
    <m/>
    <m/>
    <m/>
    <m/>
    <m/>
    <m/>
    <n v="15.7552956"/>
    <m/>
    <m/>
    <m/>
    <m/>
    <m/>
    <m/>
    <m/>
    <m/>
    <m/>
    <m/>
    <m/>
    <s v="706625,64"/>
    <s v="6183455,02"/>
    <n v="15.7552956"/>
    <n v="0"/>
    <n v="0"/>
  </r>
  <r>
    <n v="259"/>
    <x v="243"/>
    <s v=""/>
    <x v="571"/>
    <n v="2019"/>
    <n v="10866111"/>
    <x v="100"/>
    <x v="241"/>
    <x v="242"/>
    <n v="2760"/>
    <s v="Måløv"/>
    <n v="151"/>
    <n v="2"/>
    <x v="5"/>
    <n v="1"/>
    <s v="FJ"/>
    <s v="Fjernvarmeværk"/>
    <n v="353000"/>
    <n v="350030"/>
    <x v="16"/>
    <x v="0"/>
    <s v="fvv"/>
    <d v="2016-01-02T00:00:00"/>
    <m/>
    <n v="14.1"/>
    <n v="0"/>
    <n v="14.1"/>
    <x v="4905"/>
    <n v="28.202400000000001"/>
    <n v="28.202400000000001"/>
    <n v="0"/>
    <n v="0"/>
    <n v="1"/>
    <n v="0"/>
    <n v="0"/>
    <x v="0"/>
    <x v="0"/>
    <m/>
    <m/>
    <m/>
    <m/>
    <m/>
    <m/>
    <n v="30.280575599999999"/>
    <m/>
    <m/>
    <m/>
    <m/>
    <m/>
    <m/>
    <m/>
    <m/>
    <m/>
    <m/>
    <m/>
    <s v="706625,64"/>
    <s v="6183455,02"/>
    <n v="30.280575599999999"/>
    <n v="0"/>
    <n v="0"/>
  </r>
  <r>
    <n v="259"/>
    <x v="1281"/>
    <s v=""/>
    <x v="2874"/>
    <n v="2019"/>
    <n v="10866111"/>
    <x v="100"/>
    <x v="1278"/>
    <x v="1235"/>
    <n v="2860"/>
    <s v="Søborg"/>
    <n v="159"/>
    <n v="2"/>
    <x v="5"/>
    <m/>
    <s v="ER"/>
    <s v="Erhvervsværk"/>
    <n v="212000"/>
    <n v="210000"/>
    <x v="1454"/>
    <x v="6"/>
    <s v="pvp"/>
    <d v="2018-01-01T00:00:00"/>
    <m/>
    <n v="0.9"/>
    <n v="0"/>
    <n v="0.9"/>
    <x v="4906"/>
    <n v="13.013999999999999"/>
    <n v="13.013999999999999"/>
    <n v="0"/>
    <n v="0"/>
    <n v="1"/>
    <n v="0"/>
    <n v="0"/>
    <x v="0"/>
    <x v="0"/>
    <m/>
    <m/>
    <m/>
    <m/>
    <m/>
    <m/>
    <m/>
    <m/>
    <m/>
    <m/>
    <m/>
    <m/>
    <m/>
    <m/>
    <n v="13.013999999999999"/>
    <m/>
    <m/>
    <m/>
    <s v="718412,44"/>
    <s v="6182139,65"/>
    <n v="0"/>
    <n v="13.013999999999999"/>
    <n v="0"/>
  </r>
  <r>
    <n v="259"/>
    <x v="1282"/>
    <s v=""/>
    <x v="2875"/>
    <n v="2019"/>
    <n v="10866111"/>
    <x v="100"/>
    <x v="1279"/>
    <x v="1236"/>
    <n v="2750"/>
    <s v="Ballerup"/>
    <n v="151"/>
    <n v="2"/>
    <x v="5"/>
    <m/>
    <s v="ER"/>
    <s v="Erhvervsværk"/>
    <n v="960300"/>
    <n v="960000"/>
    <x v="1455"/>
    <x v="6"/>
    <s v="pvp"/>
    <d v="2018-01-01T00:00:00"/>
    <m/>
    <n v="0.2"/>
    <n v="0"/>
    <n v="0.2"/>
    <x v="4907"/>
    <n v="2.4300000000000002"/>
    <n v="2.4300000000000002"/>
    <n v="0"/>
    <n v="0"/>
    <n v="1"/>
    <n v="0"/>
    <n v="0"/>
    <x v="0"/>
    <x v="0"/>
    <m/>
    <m/>
    <m/>
    <m/>
    <m/>
    <m/>
    <m/>
    <m/>
    <m/>
    <m/>
    <m/>
    <m/>
    <m/>
    <m/>
    <n v="2.4300000000000002"/>
    <m/>
    <m/>
    <m/>
    <s v="711278,84"/>
    <s v="6182166,1"/>
    <n v="0"/>
    <n v="2.4300000000000002"/>
    <n v="0"/>
  </r>
  <r>
    <n v="263"/>
    <x v="244"/>
    <s v=""/>
    <x v="572"/>
    <n v="2019"/>
    <n v="37683310"/>
    <x v="101"/>
    <x v="242"/>
    <x v="243"/>
    <n v="7480"/>
    <s v="Vildbjerg"/>
    <n v="657"/>
    <n v="187"/>
    <x v="95"/>
    <n v="1"/>
    <s v="DC"/>
    <s v="Decentralt værk"/>
    <n v="353000"/>
    <n v="350030"/>
    <x v="14"/>
    <x v="1"/>
    <s v="kvt"/>
    <d v="2005-09-14T00:00:00"/>
    <m/>
    <n v="8.67"/>
    <n v="3.64"/>
    <n v="4.9000000000000004"/>
    <x v="4908"/>
    <n v="47.360880000000002"/>
    <n v="47.360880000000002"/>
    <n v="34.598458800000003"/>
    <n v="34.598458800000003"/>
    <n v="0.27879455843068407"/>
    <n v="0.72120544156931587"/>
    <n v="0"/>
    <x v="0"/>
    <x v="0"/>
    <m/>
    <m/>
    <m/>
    <m/>
    <m/>
    <m/>
    <n v="84.938673600000001"/>
    <m/>
    <m/>
    <m/>
    <m/>
    <m/>
    <m/>
    <m/>
    <m/>
    <m/>
    <m/>
    <m/>
    <s v="485287,49"/>
    <s v="6228747,82"/>
    <n v="84.938673600000001"/>
    <n v="0"/>
    <n v="0"/>
  </r>
  <r>
    <n v="263"/>
    <x v="244"/>
    <s v=""/>
    <x v="573"/>
    <n v="2019"/>
    <n v="37683310"/>
    <x v="101"/>
    <x v="242"/>
    <x v="243"/>
    <n v="7480"/>
    <s v="Vildbjerg"/>
    <n v="657"/>
    <n v="187"/>
    <x v="95"/>
    <n v="1"/>
    <s v="DC"/>
    <s v="Decentralt værk"/>
    <n v="353000"/>
    <n v="350030"/>
    <x v="8"/>
    <x v="3"/>
    <s v="fvv"/>
    <d v="2014-10-28T00:00:00"/>
    <m/>
    <n v="18"/>
    <n v="0"/>
    <n v="18"/>
    <x v="4909"/>
    <n v="36.456119999999999"/>
    <n v="36.456119999999999"/>
    <n v="0"/>
    <n v="0"/>
    <n v="1"/>
    <n v="0"/>
    <n v="0"/>
    <x v="0"/>
    <x v="0"/>
    <m/>
    <m/>
    <m/>
    <m/>
    <m/>
    <m/>
    <m/>
    <m/>
    <m/>
    <m/>
    <m/>
    <m/>
    <m/>
    <m/>
    <m/>
    <n v="36.456120000000006"/>
    <m/>
    <m/>
    <s v="485287,49"/>
    <s v="6228747,82"/>
    <n v="0"/>
    <n v="36.456120000000006"/>
    <n v="0"/>
  </r>
  <r>
    <n v="263"/>
    <x v="244"/>
    <s v=""/>
    <x v="574"/>
    <n v="2019"/>
    <n v="37683310"/>
    <x v="101"/>
    <x v="242"/>
    <x v="243"/>
    <n v="7480"/>
    <s v="Vildbjerg"/>
    <n v="657"/>
    <n v="187"/>
    <x v="95"/>
    <n v="1"/>
    <s v="DC"/>
    <s v="Decentralt værk"/>
    <n v="353000"/>
    <n v="350030"/>
    <x v="15"/>
    <x v="1"/>
    <s v="kvt"/>
    <d v="2005-09-14T00:00:00"/>
    <m/>
    <n v="8.67"/>
    <n v="3.64"/>
    <n v="4.7"/>
    <x v="4910"/>
    <n v="37.207799999999999"/>
    <n v="37.207799999999999"/>
    <n v="28.402606800000001"/>
    <n v="28.402606800000001"/>
    <n v="0.2666211063722122"/>
    <n v="0.73337889362778785"/>
    <n v="0"/>
    <x v="0"/>
    <x v="0"/>
    <m/>
    <m/>
    <m/>
    <m/>
    <m/>
    <m/>
    <n v="69.776546400000001"/>
    <m/>
    <m/>
    <m/>
    <m/>
    <m/>
    <m/>
    <m/>
    <m/>
    <m/>
    <m/>
    <m/>
    <s v="485287,49"/>
    <s v="6228747,82"/>
    <n v="69.776546400000001"/>
    <n v="0"/>
    <n v="0"/>
  </r>
  <r>
    <n v="263"/>
    <x v="244"/>
    <s v=""/>
    <x v="575"/>
    <n v="2019"/>
    <n v="37683310"/>
    <x v="101"/>
    <x v="242"/>
    <x v="243"/>
    <n v="7480"/>
    <s v="Vildbjerg"/>
    <n v="657"/>
    <n v="187"/>
    <x v="95"/>
    <n v="1"/>
    <s v="DC"/>
    <s v="Decentralt værk"/>
    <n v="353000"/>
    <n v="350030"/>
    <x v="69"/>
    <x v="0"/>
    <s v="fvv"/>
    <d v="1994-11-01T00:00:00"/>
    <m/>
    <n v="11.7"/>
    <n v="0"/>
    <n v="11.5"/>
    <x v="21"/>
    <n v="0"/>
    <n v="0"/>
    <n v="0"/>
    <n v="0"/>
    <n v="1"/>
    <n v="0"/>
    <n v="0"/>
    <x v="0"/>
    <x v="0"/>
    <m/>
    <m/>
    <m/>
    <n v="0"/>
    <m/>
    <n v="0"/>
    <n v="0"/>
    <m/>
    <m/>
    <m/>
    <m/>
    <m/>
    <m/>
    <m/>
    <m/>
    <m/>
    <m/>
    <m/>
    <s v="485287,49"/>
    <s v="6228747,82"/>
    <n v="0"/>
    <n v="0"/>
    <n v="0"/>
  </r>
  <r>
    <n v="263"/>
    <x v="244"/>
    <s v=""/>
    <x v="576"/>
    <n v="2019"/>
    <n v="37683310"/>
    <x v="101"/>
    <x v="242"/>
    <x v="243"/>
    <n v="7480"/>
    <s v="Vildbjerg"/>
    <n v="657"/>
    <n v="187"/>
    <x v="95"/>
    <n v="1"/>
    <s v="DC"/>
    <s v="Decentralt værk"/>
    <n v="353000"/>
    <n v="350030"/>
    <x v="342"/>
    <x v="0"/>
    <s v="fvv"/>
    <d v="1994-11-01T00:00:00"/>
    <m/>
    <n v="4.6500000000000004"/>
    <n v="0"/>
    <n v="4.5999999999999996"/>
    <x v="21"/>
    <n v="0"/>
    <n v="0"/>
    <n v="0"/>
    <n v="0"/>
    <n v="1"/>
    <n v="0"/>
    <n v="0"/>
    <x v="0"/>
    <x v="0"/>
    <m/>
    <m/>
    <m/>
    <n v="0"/>
    <m/>
    <m/>
    <n v="0"/>
    <m/>
    <m/>
    <m/>
    <m/>
    <m/>
    <m/>
    <m/>
    <m/>
    <m/>
    <m/>
    <m/>
    <s v="485287,49"/>
    <s v="6228747,82"/>
    <n v="0"/>
    <n v="0"/>
    <n v="0"/>
  </r>
  <r>
    <n v="263"/>
    <x v="244"/>
    <s v=""/>
    <x v="577"/>
    <n v="2019"/>
    <n v="37683310"/>
    <x v="101"/>
    <x v="242"/>
    <x v="243"/>
    <n v="7480"/>
    <s v="Vildbjerg"/>
    <n v="657"/>
    <n v="187"/>
    <x v="95"/>
    <n v="1"/>
    <s v="DC"/>
    <s v="Decentralt værk"/>
    <n v="353000"/>
    <n v="350030"/>
    <x v="343"/>
    <x v="0"/>
    <s v="fvv"/>
    <d v="1994-11-01T00:00:00"/>
    <m/>
    <n v="7.3"/>
    <n v="0"/>
    <n v="7.2"/>
    <x v="4911"/>
    <n v="1.0548"/>
    <n v="1.0548"/>
    <n v="0"/>
    <n v="0"/>
    <n v="1"/>
    <n v="0"/>
    <n v="0"/>
    <x v="0"/>
    <x v="0"/>
    <m/>
    <m/>
    <m/>
    <m/>
    <m/>
    <m/>
    <n v="1.0240560000000001"/>
    <m/>
    <m/>
    <m/>
    <m/>
    <m/>
    <m/>
    <m/>
    <m/>
    <m/>
    <m/>
    <n v="0"/>
    <s v="485287,49"/>
    <s v="6228747,82"/>
    <n v="1.0240560000000001"/>
    <n v="0"/>
    <n v="0"/>
  </r>
  <r>
    <n v="263"/>
    <x v="244"/>
    <s v=""/>
    <x v="578"/>
    <n v="2019"/>
    <n v="37683310"/>
    <x v="101"/>
    <x v="242"/>
    <x v="243"/>
    <n v="7480"/>
    <s v="Vildbjerg"/>
    <n v="657"/>
    <n v="187"/>
    <x v="95"/>
    <n v="1"/>
    <s v="DC"/>
    <s v="Decentralt værk"/>
    <n v="353000"/>
    <n v="350030"/>
    <x v="39"/>
    <x v="5"/>
    <s v="kvt"/>
    <d v="2008-08-14T00:00:00"/>
    <m/>
    <n v="0.41"/>
    <n v="0"/>
    <n v="0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485287,49"/>
    <s v="6228747,82"/>
    <n v="0"/>
    <n v="0"/>
    <n v="0"/>
  </r>
  <r>
    <n v="263"/>
    <x v="244"/>
    <s v=""/>
    <x v="579"/>
    <n v="2019"/>
    <n v="37683310"/>
    <x v="101"/>
    <x v="242"/>
    <x v="243"/>
    <n v="7480"/>
    <s v="Vildbjerg"/>
    <n v="657"/>
    <n v="187"/>
    <x v="95"/>
    <n v="1"/>
    <s v="DC"/>
    <s v="Decentralt værk"/>
    <n v="353000"/>
    <n v="350030"/>
    <x v="57"/>
    <x v="2"/>
    <s v="fvv"/>
    <d v="2010-11-01T00:00:00"/>
    <m/>
    <n v="12"/>
    <n v="0"/>
    <n v="12"/>
    <x v="4912"/>
    <n v="19.111931999999999"/>
    <n v="19.111931999999999"/>
    <n v="0"/>
    <n v="0"/>
    <n v="1"/>
    <n v="0"/>
    <n v="0"/>
    <x v="0"/>
    <x v="0"/>
    <m/>
    <m/>
    <m/>
    <m/>
    <m/>
    <m/>
    <m/>
    <m/>
    <m/>
    <m/>
    <m/>
    <m/>
    <m/>
    <m/>
    <m/>
    <m/>
    <m/>
    <n v="19.111931999999999"/>
    <s v="485287,49"/>
    <s v="6228747,82"/>
    <n v="0"/>
    <n v="0"/>
    <n v="19.111931999999999"/>
  </r>
  <r>
    <n v="265"/>
    <x v="245"/>
    <s v=""/>
    <x v="580"/>
    <n v="2019"/>
    <n v="19596419"/>
    <x v="102"/>
    <x v="243"/>
    <x v="244"/>
    <n v="9480"/>
    <s v="Løkken"/>
    <n v="849"/>
    <n v="305"/>
    <x v="96"/>
    <m/>
    <s v="DC"/>
    <s v="Decentralt værk"/>
    <n v="353000"/>
    <n v="350030"/>
    <x v="344"/>
    <x v="1"/>
    <s v="kvt"/>
    <d v="1994-01-01T00:00:00"/>
    <m/>
    <n v="1.97"/>
    <n v="0.66"/>
    <n v="0.95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42790,98"/>
    <s v="6352468,43"/>
    <n v="0"/>
    <n v="0"/>
    <n v="0"/>
  </r>
  <r>
    <n v="265"/>
    <x v="245"/>
    <s v=""/>
    <x v="581"/>
    <n v="2019"/>
    <n v="19596419"/>
    <x v="102"/>
    <x v="243"/>
    <x v="244"/>
    <n v="9480"/>
    <s v="Løkken"/>
    <n v="849"/>
    <n v="305"/>
    <x v="96"/>
    <m/>
    <s v="DC"/>
    <s v="Decentralt værk"/>
    <n v="353000"/>
    <n v="350030"/>
    <x v="345"/>
    <x v="0"/>
    <s v="fvv"/>
    <d v="1983-10-01T00:00:00"/>
    <m/>
    <n v="1.25"/>
    <n v="0"/>
    <n v="1.25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42790,98"/>
    <s v="6352468,43"/>
    <n v="0"/>
    <n v="0"/>
    <n v="0"/>
  </r>
  <r>
    <n v="267"/>
    <x v="246"/>
    <s v=""/>
    <x v="582"/>
    <n v="2019"/>
    <n v="11931316"/>
    <x v="103"/>
    <x v="244"/>
    <x v="245"/>
    <n v="2635"/>
    <s v="Ishøj"/>
    <n v="183"/>
    <n v="2"/>
    <x v="5"/>
    <m/>
    <s v="FJ"/>
    <s v="Fjernvarmeværk"/>
    <n v="353000"/>
    <n v="350030"/>
    <x v="346"/>
    <x v="0"/>
    <s v="fvv"/>
    <d v="1982-11-01T00:00:00"/>
    <m/>
    <n v="11"/>
    <n v="0"/>
    <n v="11"/>
    <x v="4913"/>
    <n v="21.341999999999999"/>
    <n v="21.341999999999999"/>
    <n v="0"/>
    <n v="0"/>
    <n v="1"/>
    <n v="0"/>
    <n v="0"/>
    <x v="0"/>
    <x v="0"/>
    <m/>
    <m/>
    <m/>
    <m/>
    <m/>
    <m/>
    <m/>
    <m/>
    <m/>
    <m/>
    <m/>
    <m/>
    <n v="22.626457812000002"/>
    <m/>
    <m/>
    <m/>
    <m/>
    <m/>
    <s v="711011,1"/>
    <s v="6167238,42"/>
    <n v="0"/>
    <n v="22.626457812000002"/>
    <n v="0"/>
  </r>
  <r>
    <n v="267"/>
    <x v="246"/>
    <s v=""/>
    <x v="583"/>
    <n v="2019"/>
    <n v="11931316"/>
    <x v="103"/>
    <x v="244"/>
    <x v="245"/>
    <n v="2635"/>
    <s v="Ishøj"/>
    <n v="183"/>
    <n v="2"/>
    <x v="5"/>
    <m/>
    <s v="FJ"/>
    <s v="Fjernvarmeværk"/>
    <n v="353000"/>
    <n v="350030"/>
    <x v="347"/>
    <x v="0"/>
    <s v="fvv"/>
    <d v="1982-12-01T00:00:00"/>
    <m/>
    <n v="11"/>
    <n v="0"/>
    <n v="11"/>
    <x v="4914"/>
    <n v="15.987"/>
    <n v="15.987"/>
    <n v="0"/>
    <n v="0"/>
    <n v="1"/>
    <n v="0"/>
    <n v="0"/>
    <x v="0"/>
    <x v="0"/>
    <m/>
    <m/>
    <m/>
    <m/>
    <m/>
    <m/>
    <m/>
    <m/>
    <m/>
    <m/>
    <m/>
    <m/>
    <n v="16.947174999999998"/>
    <m/>
    <m/>
    <m/>
    <m/>
    <m/>
    <s v="711011,1"/>
    <s v="6167238,42"/>
    <n v="0"/>
    <n v="16.947174999999998"/>
    <n v="0"/>
  </r>
  <r>
    <n v="267"/>
    <x v="246"/>
    <s v=""/>
    <x v="584"/>
    <n v="2019"/>
    <n v="11931316"/>
    <x v="103"/>
    <x v="244"/>
    <x v="245"/>
    <n v="2635"/>
    <s v="Ishøj"/>
    <n v="183"/>
    <n v="2"/>
    <x v="5"/>
    <m/>
    <s v="FJ"/>
    <s v="Fjernvarmeværk"/>
    <n v="353000"/>
    <n v="350030"/>
    <x v="348"/>
    <x v="0"/>
    <s v="fvv"/>
    <d v="1998-12-01T00:00:00"/>
    <m/>
    <n v="11"/>
    <n v="0"/>
    <n v="11"/>
    <x v="4915"/>
    <n v="15.724"/>
    <n v="15.724"/>
    <n v="0"/>
    <n v="0"/>
    <n v="1"/>
    <n v="0"/>
    <n v="0"/>
    <x v="0"/>
    <x v="0"/>
    <m/>
    <m/>
    <m/>
    <m/>
    <m/>
    <m/>
    <m/>
    <m/>
    <m/>
    <m/>
    <m/>
    <m/>
    <n v="16.670849999999998"/>
    <m/>
    <m/>
    <m/>
    <m/>
    <m/>
    <s v="711011,1"/>
    <s v="6167238,42"/>
    <n v="0"/>
    <n v="16.670849999999998"/>
    <n v="0"/>
  </r>
  <r>
    <n v="267"/>
    <x v="246"/>
    <s v=""/>
    <x v="585"/>
    <n v="2019"/>
    <n v="11931316"/>
    <x v="103"/>
    <x v="244"/>
    <x v="245"/>
    <n v="2635"/>
    <s v="Ishøj"/>
    <n v="183"/>
    <n v="2"/>
    <x v="5"/>
    <m/>
    <s v="FJ"/>
    <s v="Fjernvarmeværk"/>
    <n v="353000"/>
    <n v="350030"/>
    <x v="349"/>
    <x v="0"/>
    <s v="fvv"/>
    <d v="1990-01-01T00:00:00"/>
    <m/>
    <n v="2.5"/>
    <n v="0"/>
    <n v="2.5"/>
    <x v="4916"/>
    <n v="4.0000000000000001E-3"/>
    <n v="4.0000000000000001E-3"/>
    <n v="0"/>
    <n v="0"/>
    <n v="1"/>
    <n v="0"/>
    <n v="0"/>
    <x v="0"/>
    <x v="0"/>
    <m/>
    <m/>
    <m/>
    <m/>
    <m/>
    <m/>
    <n v="4.4352000000000003E-3"/>
    <m/>
    <m/>
    <m/>
    <m/>
    <m/>
    <m/>
    <m/>
    <m/>
    <m/>
    <m/>
    <m/>
    <s v="711011,1"/>
    <s v="6167238,42"/>
    <n v="4.4352000000000003E-3"/>
    <n v="0"/>
    <n v="0"/>
  </r>
  <r>
    <n v="268"/>
    <x v="247"/>
    <s v=""/>
    <x v="586"/>
    <n v="2019"/>
    <n v="17349317"/>
    <x v="104"/>
    <x v="245"/>
    <x v="246"/>
    <n v="7300"/>
    <s v="Jelling"/>
    <n v="630"/>
    <n v="149"/>
    <x v="97"/>
    <m/>
    <s v="FJ"/>
    <s v="Fjernvarmeværk"/>
    <n v="353000"/>
    <n v="350030"/>
    <x v="350"/>
    <x v="0"/>
    <s v="fvv"/>
    <d v="1985-01-01T00:00:00"/>
    <m/>
    <n v="6.25"/>
    <n v="0"/>
    <n v="6.5"/>
    <x v="4917"/>
    <n v="14.8032"/>
    <n v="14.8032"/>
    <n v="0"/>
    <n v="0"/>
    <n v="1"/>
    <n v="0"/>
    <n v="0"/>
    <x v="0"/>
    <x v="0"/>
    <m/>
    <m/>
    <m/>
    <m/>
    <m/>
    <m/>
    <n v="19.577368799999999"/>
    <m/>
    <m/>
    <m/>
    <m/>
    <m/>
    <m/>
    <m/>
    <m/>
    <m/>
    <m/>
    <m/>
    <s v="526688"/>
    <s v="6179183"/>
    <n v="19.577368799999999"/>
    <n v="0"/>
    <n v="0"/>
  </r>
  <r>
    <n v="268"/>
    <x v="247"/>
    <s v=""/>
    <x v="587"/>
    <n v="2019"/>
    <n v="17349317"/>
    <x v="104"/>
    <x v="245"/>
    <x v="246"/>
    <n v="7300"/>
    <s v="Jelling"/>
    <n v="630"/>
    <n v="149"/>
    <x v="97"/>
    <m/>
    <s v="FJ"/>
    <s v="Fjernvarmeværk"/>
    <n v="353000"/>
    <n v="350030"/>
    <x v="351"/>
    <x v="0"/>
    <s v="fvv"/>
    <d v="1985-01-01T00:00:00"/>
    <m/>
    <n v="3.88"/>
    <n v="0"/>
    <n v="4"/>
    <x v="4918"/>
    <n v="0.91080000000000005"/>
    <n v="0.91080000000000005"/>
    <n v="0"/>
    <n v="0"/>
    <n v="1"/>
    <n v="0"/>
    <n v="0"/>
    <x v="0"/>
    <x v="0"/>
    <m/>
    <m/>
    <m/>
    <m/>
    <m/>
    <m/>
    <n v="1.2045527999999999"/>
    <m/>
    <m/>
    <m/>
    <m/>
    <m/>
    <m/>
    <m/>
    <m/>
    <m/>
    <m/>
    <m/>
    <s v="526688"/>
    <s v="6179183"/>
    <n v="1.2045527999999999"/>
    <n v="0"/>
    <n v="0"/>
  </r>
  <r>
    <n v="268"/>
    <x v="247"/>
    <s v=""/>
    <x v="588"/>
    <n v="2019"/>
    <n v="17349317"/>
    <x v="104"/>
    <x v="245"/>
    <x v="246"/>
    <n v="7300"/>
    <s v="Jelling"/>
    <n v="630"/>
    <n v="149"/>
    <x v="97"/>
    <m/>
    <s v="FJ"/>
    <s v="Fjernvarmeværk"/>
    <n v="353000"/>
    <n v="350030"/>
    <x v="352"/>
    <x v="0"/>
    <s v="fvv"/>
    <d v="1961-01-01T00:00:00"/>
    <m/>
    <n v="5.01"/>
    <n v="0"/>
    <n v="4.7"/>
    <x v="3141"/>
    <n v="3.5999999999999999E-3"/>
    <n v="3.5999999999999999E-3"/>
    <n v="0"/>
    <n v="0"/>
    <n v="1"/>
    <n v="0"/>
    <n v="0"/>
    <x v="0"/>
    <x v="0"/>
    <m/>
    <m/>
    <m/>
    <m/>
    <m/>
    <m/>
    <n v="4.7520000000000001E-3"/>
    <m/>
    <m/>
    <m/>
    <m/>
    <m/>
    <m/>
    <m/>
    <m/>
    <m/>
    <m/>
    <m/>
    <s v="526688"/>
    <s v="6179183"/>
    <n v="4.7520000000000001E-3"/>
    <n v="0"/>
    <n v="0"/>
  </r>
  <r>
    <n v="268"/>
    <x v="248"/>
    <s v=""/>
    <x v="589"/>
    <n v="2019"/>
    <n v="17349317"/>
    <x v="104"/>
    <x v="246"/>
    <x v="247"/>
    <n v="7300"/>
    <s v="Jelling"/>
    <n v="630"/>
    <n v="149"/>
    <x v="97"/>
    <m/>
    <s v="DC"/>
    <s v="Decentralt værk"/>
    <n v="353000"/>
    <n v="350030"/>
    <x v="353"/>
    <x v="1"/>
    <s v="kvt"/>
    <d v="1995-01-01T00:00:00"/>
    <m/>
    <n v="14.2"/>
    <n v="6.06"/>
    <n v="7.8"/>
    <x v="4919"/>
    <n v="46.817999999999998"/>
    <n v="46.817999999999998"/>
    <n v="37.576799999999999"/>
    <n v="37.576799999999999"/>
    <n v="0.27075361317105462"/>
    <n v="0.72924638682894538"/>
    <n v="0"/>
    <x v="0"/>
    <x v="0"/>
    <m/>
    <m/>
    <m/>
    <m/>
    <m/>
    <m/>
    <n v="86.458679999999987"/>
    <m/>
    <m/>
    <m/>
    <m/>
    <m/>
    <m/>
    <m/>
    <m/>
    <m/>
    <m/>
    <m/>
    <s v="527429,71"/>
    <s v="6179517,78"/>
    <n v="86.458679999999987"/>
    <n v="0"/>
    <n v="0"/>
  </r>
  <r>
    <n v="268"/>
    <x v="248"/>
    <s v=""/>
    <x v="590"/>
    <n v="2019"/>
    <n v="17349317"/>
    <x v="104"/>
    <x v="246"/>
    <x v="247"/>
    <n v="7300"/>
    <s v="Jelling"/>
    <n v="630"/>
    <n v="149"/>
    <x v="97"/>
    <m/>
    <s v="DC"/>
    <s v="Decentralt værk"/>
    <n v="353000"/>
    <n v="350030"/>
    <x v="354"/>
    <x v="0"/>
    <s v="fvv"/>
    <d v="2005-04-01T00:00:00"/>
    <m/>
    <n v="0.89"/>
    <n v="0"/>
    <n v="1.3"/>
    <x v="4920"/>
    <n v="20.739599999999999"/>
    <n v="20.739599999999999"/>
    <n v="0"/>
    <n v="0"/>
    <n v="1"/>
    <n v="0"/>
    <n v="0"/>
    <x v="0"/>
    <x v="0"/>
    <m/>
    <m/>
    <m/>
    <m/>
    <m/>
    <m/>
    <m/>
    <m/>
    <m/>
    <m/>
    <n v="21.78"/>
    <m/>
    <m/>
    <m/>
    <m/>
    <m/>
    <m/>
    <m/>
    <s v="527429,71"/>
    <s v="6179517,78"/>
    <n v="0"/>
    <n v="21.78"/>
    <n v="0"/>
  </r>
  <r>
    <n v="268"/>
    <x v="248"/>
    <s v=""/>
    <x v="591"/>
    <n v="2019"/>
    <n v="17349317"/>
    <x v="104"/>
    <x v="246"/>
    <x v="247"/>
    <n v="7300"/>
    <s v="Jelling"/>
    <n v="630"/>
    <n v="149"/>
    <x v="97"/>
    <m/>
    <s v="DC"/>
    <s v="Decentralt værk"/>
    <n v="353000"/>
    <n v="350030"/>
    <x v="8"/>
    <x v="3"/>
    <s v="fvv"/>
    <d v="2016-05-25T00:00:00"/>
    <m/>
    <n v="11"/>
    <n v="0"/>
    <n v="11"/>
    <x v="4921"/>
    <n v="29.991599999999998"/>
    <n v="29.991599999999998"/>
    <n v="0"/>
    <n v="0"/>
    <n v="1"/>
    <n v="0"/>
    <n v="0"/>
    <x v="0"/>
    <x v="0"/>
    <m/>
    <m/>
    <m/>
    <m/>
    <m/>
    <m/>
    <m/>
    <m/>
    <m/>
    <m/>
    <m/>
    <m/>
    <m/>
    <m/>
    <m/>
    <n v="29.991599999999998"/>
    <m/>
    <m/>
    <s v="527429,71"/>
    <s v="6179517,78"/>
    <n v="0"/>
    <n v="29.991599999999998"/>
    <n v="0"/>
  </r>
  <r>
    <n v="269"/>
    <x v="249"/>
    <s v=""/>
    <x v="592"/>
    <n v="2019"/>
    <n v="16001910"/>
    <x v="105"/>
    <x v="247"/>
    <x v="248"/>
    <n v="9740"/>
    <s v="Jerslev J"/>
    <n v="810"/>
    <n v="278"/>
    <x v="98"/>
    <m/>
    <s v="DC"/>
    <s v="Decentralt værk"/>
    <n v="353000"/>
    <n v="350030"/>
    <x v="54"/>
    <x v="1"/>
    <s v="kvt"/>
    <d v="1993-10-01T00:00:00"/>
    <m/>
    <n v="5.6"/>
    <n v="2.21"/>
    <n v="3.2"/>
    <x v="4922"/>
    <n v="22.089600000000001"/>
    <n v="22.089600000000001"/>
    <n v="14.616"/>
    <n v="14.417999999999999"/>
    <n v="0.28974497342524835"/>
    <n v="0.71025502657475159"/>
    <n v="0"/>
    <x v="0"/>
    <x v="0"/>
    <m/>
    <m/>
    <m/>
    <m/>
    <m/>
    <m/>
    <n v="38.119039199999996"/>
    <m/>
    <m/>
    <m/>
    <m/>
    <m/>
    <m/>
    <m/>
    <m/>
    <m/>
    <m/>
    <m/>
    <s v="565999"/>
    <s v="6349864"/>
    <n v="38.119039199999996"/>
    <n v="0"/>
    <n v="0"/>
  </r>
  <r>
    <n v="269"/>
    <x v="249"/>
    <s v=""/>
    <x v="593"/>
    <n v="2019"/>
    <n v="16001910"/>
    <x v="105"/>
    <x v="247"/>
    <x v="248"/>
    <n v="9740"/>
    <s v="Jerslev J"/>
    <n v="810"/>
    <n v="278"/>
    <x v="98"/>
    <m/>
    <s v="DC"/>
    <s v="Decentralt værk"/>
    <n v="353000"/>
    <n v="350030"/>
    <x v="2"/>
    <x v="0"/>
    <s v="fvv"/>
    <d v="1959-10-01T00:00:00"/>
    <m/>
    <n v="4"/>
    <n v="0"/>
    <n v="3.5"/>
    <x v="4923"/>
    <n v="5.49"/>
    <n v="5.49"/>
    <n v="0"/>
    <n v="0"/>
    <n v="1"/>
    <n v="0"/>
    <n v="0"/>
    <x v="0"/>
    <x v="0"/>
    <m/>
    <m/>
    <m/>
    <m/>
    <m/>
    <m/>
    <n v="5.3721360000000002"/>
    <m/>
    <m/>
    <m/>
    <m/>
    <m/>
    <m/>
    <m/>
    <m/>
    <m/>
    <m/>
    <m/>
    <s v="565999"/>
    <s v="6349864"/>
    <n v="5.3721360000000002"/>
    <n v="0"/>
    <n v="0"/>
  </r>
  <r>
    <n v="269"/>
    <x v="249"/>
    <s v=""/>
    <x v="594"/>
    <n v="2019"/>
    <n v="16001910"/>
    <x v="105"/>
    <x v="247"/>
    <x v="248"/>
    <n v="9740"/>
    <s v="Jerslev J"/>
    <n v="810"/>
    <n v="278"/>
    <x v="98"/>
    <m/>
    <s v="DC"/>
    <s v="Decentralt værk"/>
    <n v="353000"/>
    <n v="350030"/>
    <x v="355"/>
    <x v="2"/>
    <s v="fvv"/>
    <d v="2012-07-12T00:00:00"/>
    <m/>
    <n v="2.4"/>
    <n v="0"/>
    <n v="2.4"/>
    <x v="4924"/>
    <n v="1.8"/>
    <n v="1.8"/>
    <n v="0"/>
    <n v="0"/>
    <n v="1"/>
    <n v="0"/>
    <n v="0"/>
    <x v="0"/>
    <x v="0"/>
    <m/>
    <m/>
    <m/>
    <m/>
    <m/>
    <m/>
    <m/>
    <m/>
    <m/>
    <m/>
    <m/>
    <m/>
    <m/>
    <m/>
    <m/>
    <m/>
    <m/>
    <n v="1.8504"/>
    <s v="565999"/>
    <s v="6349864"/>
    <n v="0"/>
    <n v="0"/>
    <n v="1.8504"/>
  </r>
  <r>
    <n v="269"/>
    <x v="249"/>
    <s v=""/>
    <x v="595"/>
    <n v="2019"/>
    <n v="16001910"/>
    <x v="105"/>
    <x v="247"/>
    <x v="248"/>
    <n v="9740"/>
    <s v="Jerslev J"/>
    <n v="810"/>
    <n v="278"/>
    <x v="98"/>
    <m/>
    <s v="DC"/>
    <s v="Decentralt værk"/>
    <n v="353000"/>
    <n v="350030"/>
    <x v="356"/>
    <x v="3"/>
    <s v="fvv"/>
    <d v="2015-10-15T00:00:00"/>
    <m/>
    <n v="3.8"/>
    <n v="0"/>
    <n v="3.8"/>
    <x v="4925"/>
    <n v="8.8632000000000009"/>
    <n v="8.8632000000000009"/>
    <n v="0"/>
    <n v="0"/>
    <n v="1"/>
    <n v="0"/>
    <n v="0"/>
    <x v="0"/>
    <x v="0"/>
    <m/>
    <m/>
    <m/>
    <m/>
    <m/>
    <m/>
    <m/>
    <m/>
    <m/>
    <m/>
    <m/>
    <m/>
    <m/>
    <m/>
    <m/>
    <n v="8.8632000000000009"/>
    <m/>
    <m/>
    <s v="565999"/>
    <s v="6349864"/>
    <n v="0"/>
    <n v="8.8632000000000009"/>
    <n v="0"/>
  </r>
  <r>
    <n v="277"/>
    <x v="250"/>
    <s v=""/>
    <x v="596"/>
    <n v="2019"/>
    <n v="16859818"/>
    <x v="106"/>
    <x v="248"/>
    <x v="249"/>
    <n v="7470"/>
    <s v="Karup J"/>
    <n v="791"/>
    <n v="241"/>
    <x v="99"/>
    <m/>
    <s v="DC"/>
    <s v="Decentralt værk"/>
    <n v="353000"/>
    <n v="350030"/>
    <x v="92"/>
    <x v="0"/>
    <s v="fvv"/>
    <d v="2012-01-01T00:00:00"/>
    <m/>
    <n v="11.1"/>
    <n v="0"/>
    <n v="12.2"/>
    <x v="4926"/>
    <n v="21.664439999999999"/>
    <n v="21.664439999999999"/>
    <n v="0"/>
    <n v="0"/>
    <n v="1"/>
    <n v="0"/>
    <n v="0"/>
    <x v="0"/>
    <x v="0"/>
    <m/>
    <m/>
    <m/>
    <m/>
    <m/>
    <m/>
    <n v="20.994652800000001"/>
    <m/>
    <m/>
    <m/>
    <m/>
    <m/>
    <m/>
    <m/>
    <m/>
    <m/>
    <m/>
    <m/>
    <s v="510384,35"/>
    <s v="6240461,86"/>
    <n v="20.994652800000001"/>
    <n v="0"/>
    <n v="0"/>
  </r>
  <r>
    <n v="277"/>
    <x v="250"/>
    <s v=""/>
    <x v="597"/>
    <n v="2019"/>
    <n v="16859818"/>
    <x v="106"/>
    <x v="248"/>
    <x v="249"/>
    <n v="7470"/>
    <s v="Karup J"/>
    <n v="791"/>
    <n v="241"/>
    <x v="99"/>
    <m/>
    <s v="DC"/>
    <s v="Decentralt værk"/>
    <n v="353000"/>
    <n v="350030"/>
    <x v="75"/>
    <x v="1"/>
    <s v="kvt"/>
    <d v="1994-01-01T00:00:00"/>
    <m/>
    <n v="6.76"/>
    <n v="3.1"/>
    <n v="4"/>
    <x v="4927"/>
    <n v="34.491599999999998"/>
    <n v="34.491599999999998"/>
    <n v="24.86196"/>
    <n v="24.86196"/>
    <n v="0.28262446833502713"/>
    <n v="0.71737553166497281"/>
    <n v="0"/>
    <x v="0"/>
    <x v="0"/>
    <m/>
    <m/>
    <m/>
    <m/>
    <m/>
    <m/>
    <n v="61.020194400000001"/>
    <m/>
    <m/>
    <m/>
    <m/>
    <m/>
    <m/>
    <m/>
    <m/>
    <m/>
    <m/>
    <m/>
    <s v="510384,35"/>
    <s v="6240461,86"/>
    <n v="61.020194400000001"/>
    <n v="0"/>
    <n v="0"/>
  </r>
  <r>
    <n v="277"/>
    <x v="250"/>
    <s v=""/>
    <x v="598"/>
    <n v="2019"/>
    <n v="16859818"/>
    <x v="106"/>
    <x v="248"/>
    <x v="249"/>
    <n v="7470"/>
    <s v="Karup J"/>
    <n v="791"/>
    <n v="241"/>
    <x v="99"/>
    <m/>
    <s v="DC"/>
    <s v="Decentralt værk"/>
    <n v="353000"/>
    <n v="350030"/>
    <x v="8"/>
    <x v="3"/>
    <s v="fvv"/>
    <d v="2013-07-01T00:00:00"/>
    <m/>
    <n v="6"/>
    <n v="0"/>
    <n v="6"/>
    <x v="4928"/>
    <n v="19.845359999999999"/>
    <n v="19.845359999999999"/>
    <n v="0"/>
    <n v="0"/>
    <n v="1"/>
    <n v="0"/>
    <n v="0"/>
    <x v="0"/>
    <x v="0"/>
    <m/>
    <m/>
    <m/>
    <m/>
    <m/>
    <m/>
    <m/>
    <m/>
    <m/>
    <m/>
    <m/>
    <m/>
    <m/>
    <m/>
    <m/>
    <n v="19.845359999999999"/>
    <m/>
    <m/>
    <s v="510384,35"/>
    <s v="6240461,86"/>
    <n v="0"/>
    <n v="19.845359999999999"/>
    <n v="0"/>
  </r>
  <r>
    <n v="277"/>
    <x v="259"/>
    <s v=""/>
    <x v="618"/>
    <n v="2019"/>
    <n v="16859818"/>
    <x v="106"/>
    <x v="257"/>
    <x v="258"/>
    <n v="7470"/>
    <s v="Karup J"/>
    <n v="791"/>
    <n v="242"/>
    <x v="105"/>
    <m/>
    <s v="DC"/>
    <s v="Decentralt værk"/>
    <n v="353000"/>
    <n v="350030"/>
    <x v="13"/>
    <x v="0"/>
    <s v="fvv"/>
    <d v="1993-01-01T00:00:00"/>
    <m/>
    <n v="1.5"/>
    <n v="0"/>
    <n v="1.5"/>
    <x v="4929"/>
    <n v="7.1387999999999998"/>
    <n v="7.1387999999999998"/>
    <n v="0"/>
    <n v="0"/>
    <n v="1"/>
    <n v="0"/>
    <n v="0"/>
    <x v="0"/>
    <x v="0"/>
    <m/>
    <m/>
    <m/>
    <m/>
    <m/>
    <m/>
    <n v="7.5161987999999997"/>
    <m/>
    <m/>
    <m/>
    <m/>
    <m/>
    <m/>
    <m/>
    <m/>
    <m/>
    <m/>
    <m/>
    <s v="509096,83"/>
    <s v="6238761,87"/>
    <n v="7.5161987999999997"/>
    <n v="0"/>
    <n v="0"/>
  </r>
  <r>
    <n v="277"/>
    <x v="259"/>
    <s v=""/>
    <x v="619"/>
    <n v="2019"/>
    <n v="16859818"/>
    <x v="106"/>
    <x v="257"/>
    <x v="258"/>
    <n v="7470"/>
    <s v="Karup J"/>
    <n v="791"/>
    <n v="242"/>
    <x v="105"/>
    <m/>
    <s v="DC"/>
    <s v="Decentralt værk"/>
    <n v="353000"/>
    <n v="350030"/>
    <x v="370"/>
    <x v="1"/>
    <s v="kvt"/>
    <d v="2005-10-06T00:00:00"/>
    <m/>
    <n v="3.4"/>
    <n v="1.4"/>
    <n v="1.8"/>
    <x v="4930"/>
    <n v="15.138"/>
    <n v="15.138"/>
    <n v="10.80036"/>
    <n v="10.80036"/>
    <n v="0.28847723808256281"/>
    <n v="0.71152276191743713"/>
    <n v="0"/>
    <x v="0"/>
    <x v="0"/>
    <m/>
    <m/>
    <m/>
    <m/>
    <m/>
    <m/>
    <n v="26.237772"/>
    <m/>
    <m/>
    <m/>
    <m/>
    <m/>
    <m/>
    <m/>
    <m/>
    <m/>
    <m/>
    <m/>
    <s v="509096,83"/>
    <s v="6238761,87"/>
    <n v="26.237772"/>
    <n v="0"/>
    <n v="0"/>
  </r>
  <r>
    <n v="280"/>
    <x v="251"/>
    <s v=""/>
    <x v="599"/>
    <n v="2019"/>
    <n v="39325128"/>
    <x v="696"/>
    <x v="249"/>
    <x v="250"/>
    <n v="6933"/>
    <s v="Kibæk"/>
    <n v="657"/>
    <n v="196"/>
    <x v="100"/>
    <m/>
    <s v="FJ"/>
    <s v="Fjernvarmeværk"/>
    <n v="353000"/>
    <n v="350030"/>
    <x v="357"/>
    <x v="0"/>
    <s v="fvv"/>
    <d v="1961-01-01T00:00:00"/>
    <m/>
    <n v="4"/>
    <n v="0"/>
    <n v="4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490949,51"/>
    <s v="6209583,02"/>
    <n v="0"/>
    <n v="0"/>
    <n v="0"/>
  </r>
  <r>
    <n v="280"/>
    <x v="252"/>
    <s v=""/>
    <x v="600"/>
    <n v="2019"/>
    <n v="39325128"/>
    <x v="696"/>
    <x v="250"/>
    <x v="251"/>
    <n v="6933"/>
    <s v="Kibæk"/>
    <n v="657"/>
    <n v="196"/>
    <x v="100"/>
    <m/>
    <s v="FJ"/>
    <s v="Fjernvarmeværk"/>
    <n v="353000"/>
    <n v="350030"/>
    <x v="358"/>
    <x v="0"/>
    <s v="fvv"/>
    <d v="1982-01-01T00:00:00"/>
    <m/>
    <n v="2.68"/>
    <n v="0"/>
    <n v="2.5"/>
    <x v="21"/>
    <n v="0"/>
    <n v="0"/>
    <n v="0"/>
    <n v="0"/>
    <n v="1"/>
    <n v="0"/>
    <n v="0"/>
    <x v="0"/>
    <x v="0"/>
    <m/>
    <m/>
    <m/>
    <m/>
    <m/>
    <m/>
    <m/>
    <m/>
    <m/>
    <m/>
    <m/>
    <m/>
    <n v="0"/>
    <m/>
    <m/>
    <m/>
    <m/>
    <m/>
    <s v="491276,92"/>
    <s v="6209454,48"/>
    <n v="0"/>
    <n v="0"/>
    <n v="0"/>
  </r>
  <r>
    <n v="280"/>
    <x v="252"/>
    <s v=""/>
    <x v="602"/>
    <n v="2019"/>
    <n v="39325128"/>
    <x v="696"/>
    <x v="250"/>
    <x v="251"/>
    <n v="6933"/>
    <s v="Kibæk"/>
    <n v="657"/>
    <n v="196"/>
    <x v="100"/>
    <m/>
    <s v="FJ"/>
    <s v="Fjernvarmeværk"/>
    <n v="353000"/>
    <n v="350030"/>
    <x v="360"/>
    <x v="0"/>
    <s v="fvv"/>
    <d v="2006-09-01T00:00:00"/>
    <m/>
    <n v="11.22"/>
    <n v="0"/>
    <n v="10"/>
    <x v="4931"/>
    <n v="97.700400000000002"/>
    <n v="97.700400000000002"/>
    <n v="0"/>
    <n v="0"/>
    <n v="1"/>
    <n v="0"/>
    <n v="0"/>
    <x v="0"/>
    <x v="0"/>
    <m/>
    <m/>
    <m/>
    <m/>
    <m/>
    <m/>
    <m/>
    <m/>
    <m/>
    <m/>
    <n v="94.17635700000001"/>
    <m/>
    <m/>
    <m/>
    <m/>
    <m/>
    <m/>
    <m/>
    <s v="491276,92"/>
    <s v="6209454,48"/>
    <n v="0"/>
    <n v="94.17635700000001"/>
    <n v="0"/>
  </r>
  <r>
    <n v="280"/>
    <x v="252"/>
    <s v=""/>
    <x v="2876"/>
    <n v="2019"/>
    <n v="39325128"/>
    <x v="696"/>
    <x v="250"/>
    <x v="251"/>
    <n v="6933"/>
    <s v="Kibæk"/>
    <n v="657"/>
    <n v="196"/>
    <x v="100"/>
    <m/>
    <s v="FJ"/>
    <s v="Fjernvarmeværk"/>
    <n v="353000"/>
    <n v="350030"/>
    <x v="1456"/>
    <x v="0"/>
    <s v="fvv"/>
    <d v="2018-06-18T00:00:00"/>
    <m/>
    <n v="4"/>
    <n v="0"/>
    <n v="5"/>
    <x v="4932"/>
    <n v="24.055199999999999"/>
    <n v="24.055199999999999"/>
    <n v="0"/>
    <n v="0"/>
    <n v="1"/>
    <n v="0"/>
    <n v="0"/>
    <x v="0"/>
    <x v="0"/>
    <m/>
    <m/>
    <m/>
    <m/>
    <m/>
    <m/>
    <m/>
    <m/>
    <m/>
    <m/>
    <n v="22.819688999999997"/>
    <m/>
    <m/>
    <m/>
    <m/>
    <m/>
    <m/>
    <m/>
    <s v="491276,92"/>
    <s v="6209454,48"/>
    <n v="0"/>
    <n v="22.819688999999997"/>
    <n v="0"/>
  </r>
  <r>
    <n v="281"/>
    <x v="253"/>
    <s v=""/>
    <x v="603"/>
    <n v="2019"/>
    <n v="23220113"/>
    <x v="108"/>
    <x v="251"/>
    <x v="252"/>
    <n v="9500"/>
    <s v="Hobro"/>
    <n v="791"/>
    <n v="250"/>
    <x v="101"/>
    <m/>
    <s v="DC"/>
    <s v="Decentralt værk"/>
    <n v="353000"/>
    <n v="350030"/>
    <x v="59"/>
    <x v="0"/>
    <s v="fvv"/>
    <d v="1988-01-01T00:00:00"/>
    <m/>
    <n v="3"/>
    <n v="0"/>
    <n v="2.5"/>
    <x v="4933"/>
    <n v="0.58150000000000002"/>
    <n v="0.16800000000000001"/>
    <n v="0"/>
    <n v="0"/>
    <n v="1"/>
    <n v="0"/>
    <n v="0"/>
    <x v="0"/>
    <x v="0"/>
    <m/>
    <m/>
    <m/>
    <m/>
    <m/>
    <m/>
    <n v="0.58148639999999996"/>
    <m/>
    <m/>
    <m/>
    <m/>
    <m/>
    <m/>
    <m/>
    <m/>
    <m/>
    <m/>
    <m/>
    <s v="538697"/>
    <s v="6272141"/>
    <n v="0.58148639999999996"/>
    <n v="0"/>
    <n v="0"/>
  </r>
  <r>
    <n v="281"/>
    <x v="253"/>
    <s v=""/>
    <x v="604"/>
    <n v="2019"/>
    <n v="23220113"/>
    <x v="108"/>
    <x v="251"/>
    <x v="252"/>
    <n v="9500"/>
    <s v="Hobro"/>
    <n v="791"/>
    <n v="250"/>
    <x v="101"/>
    <m/>
    <s v="DC"/>
    <s v="Decentralt værk"/>
    <n v="353000"/>
    <n v="350030"/>
    <x v="5"/>
    <x v="1"/>
    <s v="kvt"/>
    <d v="2009-09-23T00:00:00"/>
    <m/>
    <n v="3"/>
    <n v="1.1299999999999999"/>
    <n v="1.19"/>
    <x v="4934"/>
    <n v="28.3644"/>
    <n v="0"/>
    <n v="19.59984"/>
    <n v="19.59984"/>
    <n v="0.27498210227580644"/>
    <n v="0.72501789772419356"/>
    <n v="0"/>
    <x v="0"/>
    <x v="0"/>
    <m/>
    <m/>
    <m/>
    <m/>
    <m/>
    <m/>
    <n v="0"/>
    <m/>
    <n v="51.574992999999999"/>
    <m/>
    <m/>
    <m/>
    <m/>
    <m/>
    <m/>
    <m/>
    <m/>
    <m/>
    <s v="538697"/>
    <s v="6272141"/>
    <n v="0"/>
    <n v="51.574992999999999"/>
    <n v="0"/>
  </r>
  <r>
    <n v="288"/>
    <x v="254"/>
    <s v=""/>
    <x v="605"/>
    <n v="2019"/>
    <n v="34484414"/>
    <x v="109"/>
    <x v="252"/>
    <x v="253"/>
    <n v="5800"/>
    <s v="Nyborg"/>
    <n v="450"/>
    <n v="82"/>
    <x v="102"/>
    <m/>
    <s v="ER"/>
    <s v="Erhvervsværk"/>
    <n v="382200"/>
    <n v="383900"/>
    <x v="361"/>
    <x v="9"/>
    <s v="pev"/>
    <d v="1989-01-01T00:00:00"/>
    <m/>
    <n v="24"/>
    <n v="5"/>
    <n v="17"/>
    <x v="4935"/>
    <n v="383.1"/>
    <n v="205.5"/>
    <n v="60.984000000000002"/>
    <n v="25.11"/>
    <n v="0.36304085137054548"/>
    <n v="0.32320705518220938"/>
    <n v="0.31375209344724514"/>
    <x v="0"/>
    <x v="0"/>
    <m/>
    <n v="33.29"/>
    <m/>
    <n v="5.8109999999999999"/>
    <m/>
    <m/>
    <m/>
    <n v="558.06200000000001"/>
    <m/>
    <m/>
    <m/>
    <m/>
    <m/>
    <m/>
    <m/>
    <m/>
    <m/>
    <m/>
    <s v="615132,96"/>
    <s v="6130076,56"/>
    <n v="290.22890000000001"/>
    <n v="306.93410000000006"/>
    <n v="0"/>
  </r>
  <r>
    <n v="288"/>
    <x v="254"/>
    <s v=""/>
    <x v="606"/>
    <n v="2019"/>
    <n v="34484414"/>
    <x v="109"/>
    <x v="252"/>
    <x v="253"/>
    <n v="5800"/>
    <s v="Nyborg"/>
    <n v="450"/>
    <n v="82"/>
    <x v="102"/>
    <m/>
    <s v="ER"/>
    <s v="Erhvervsværk"/>
    <n v="382200"/>
    <n v="383900"/>
    <x v="362"/>
    <x v="9"/>
    <s v="pev"/>
    <d v="1983-01-01T00:00:00"/>
    <m/>
    <n v="24"/>
    <n v="5"/>
    <n v="17"/>
    <x v="4936"/>
    <n v="337.9"/>
    <n v="194.1"/>
    <n v="57.607199999999999"/>
    <n v="23.720400000000001"/>
    <n v="0.38005050109492139"/>
    <n v="0.33838709778478138"/>
    <n v="0.28156240112029723"/>
    <x v="0"/>
    <x v="0"/>
    <m/>
    <n v="16.968"/>
    <m/>
    <n v="1.722"/>
    <m/>
    <m/>
    <m/>
    <n v="567.36400000000003"/>
    <m/>
    <m/>
    <m/>
    <m/>
    <m/>
    <m/>
    <m/>
    <m/>
    <m/>
    <m/>
    <s v="615132,96"/>
    <s v="6130076,56"/>
    <n v="274.00380000000001"/>
    <n v="312.05020000000002"/>
    <n v="0"/>
  </r>
  <r>
    <n v="288"/>
    <x v="254"/>
    <s v=""/>
    <x v="607"/>
    <n v="2019"/>
    <n v="34484414"/>
    <x v="109"/>
    <x v="252"/>
    <x v="253"/>
    <n v="5800"/>
    <s v="Nyborg"/>
    <n v="450"/>
    <n v="82"/>
    <x v="102"/>
    <m/>
    <s v="ER"/>
    <s v="Erhvervsværk"/>
    <n v="382200"/>
    <n v="383900"/>
    <x v="363"/>
    <x v="9"/>
    <s v="pev"/>
    <d v="2002-10-01T00:00:00"/>
    <m/>
    <n v="29"/>
    <n v="7"/>
    <n v="20"/>
    <x v="4937"/>
    <n v="390.2"/>
    <n v="206.7"/>
    <n v="61.3476"/>
    <n v="25.2576"/>
    <n v="0.35995227106025535"/>
    <n v="0.32049648685190302"/>
    <n v="0.31955124208784164"/>
    <x v="0"/>
    <x v="0"/>
    <m/>
    <n v="19.190000000000001"/>
    <m/>
    <n v="6.4560000000000004"/>
    <m/>
    <m/>
    <m/>
    <n v="598.44899999999996"/>
    <m/>
    <m/>
    <m/>
    <m/>
    <m/>
    <m/>
    <m/>
    <m/>
    <m/>
    <m/>
    <s v="615132,96"/>
    <s v="6130076,56"/>
    <n v="294.94805000000002"/>
    <n v="329.14695"/>
    <n v="0"/>
  </r>
  <r>
    <n v="288"/>
    <x v="254"/>
    <s v=""/>
    <x v="608"/>
    <n v="2019"/>
    <n v="34484414"/>
    <x v="109"/>
    <x v="252"/>
    <x v="253"/>
    <n v="5800"/>
    <s v="Nyborg"/>
    <n v="450"/>
    <n v="82"/>
    <x v="102"/>
    <m/>
    <s v="ER"/>
    <s v="Erhvervsværk"/>
    <n v="382200"/>
    <n v="383900"/>
    <x v="364"/>
    <x v="7"/>
    <s v="pev"/>
    <d v="1998-07-01T00:00:00"/>
    <m/>
    <n v="16"/>
    <n v="4.9000000000000004"/>
    <n v="8"/>
    <x v="21"/>
    <n v="0"/>
    <n v="0"/>
    <n v="0"/>
    <n v="0"/>
    <n v="0"/>
    <n v="0"/>
    <n v="1"/>
    <x v="0"/>
    <x v="0"/>
    <m/>
    <m/>
    <m/>
    <m/>
    <m/>
    <m/>
    <n v="0"/>
    <m/>
    <m/>
    <m/>
    <m/>
    <m/>
    <m/>
    <m/>
    <m/>
    <m/>
    <m/>
    <m/>
    <s v="615132,96"/>
    <s v="6130076,56"/>
    <n v="0"/>
    <n v="0"/>
    <n v="0"/>
  </r>
  <r>
    <n v="288"/>
    <x v="255"/>
    <s v=""/>
    <x v="609"/>
    <n v="2019"/>
    <n v="34484414"/>
    <x v="109"/>
    <x v="253"/>
    <x v="254"/>
    <n v="8000"/>
    <s v="Aarhus C"/>
    <n v="751"/>
    <n v="206"/>
    <x v="69"/>
    <m/>
    <s v="ER"/>
    <s v="Erhvervsværk"/>
    <n v="467700"/>
    <n v="460000"/>
    <x v="365"/>
    <x v="6"/>
    <s v="pvp"/>
    <d v="2009-11-01T00:00:00"/>
    <m/>
    <n v="2"/>
    <n v="0"/>
    <n v="2"/>
    <x v="4938"/>
    <n v="17.2224"/>
    <n v="0"/>
    <n v="0"/>
    <n v="0"/>
    <n v="0"/>
    <n v="0"/>
    <n v="1"/>
    <x v="0"/>
    <x v="0"/>
    <m/>
    <m/>
    <m/>
    <m/>
    <m/>
    <m/>
    <m/>
    <m/>
    <m/>
    <m/>
    <m/>
    <m/>
    <m/>
    <m/>
    <n v="17.2224"/>
    <m/>
    <m/>
    <m/>
    <s v="575704,25"/>
    <s v="6223152,5"/>
    <n v="0"/>
    <n v="17.2224"/>
    <n v="0"/>
  </r>
  <r>
    <n v="289"/>
    <x v="256"/>
    <s v=""/>
    <x v="610"/>
    <n v="2019"/>
    <n v="51087119"/>
    <x v="110"/>
    <x v="254"/>
    <x v="255"/>
    <n v="9293"/>
    <s v="Kongerslev"/>
    <n v="851"/>
    <n v="313"/>
    <x v="103"/>
    <m/>
    <s v="DC"/>
    <s v="Decentralt værk"/>
    <n v="353000"/>
    <n v="350030"/>
    <x v="115"/>
    <x v="1"/>
    <s v="kvt"/>
    <d v="1989-01-01T00:00:00"/>
    <m/>
    <n v="2.1"/>
    <n v="0.71"/>
    <n v="1.35"/>
    <x v="4939"/>
    <n v="0.44424000000000002"/>
    <n v="0.44424000000000002"/>
    <n v="0.27539999999999998"/>
    <n v="0.27539999999999998"/>
    <n v="0.28947158533781853"/>
    <n v="0.71052841466218153"/>
    <n v="0"/>
    <x v="0"/>
    <x v="0"/>
    <m/>
    <m/>
    <m/>
    <m/>
    <m/>
    <m/>
    <n v="0.76732920000000004"/>
    <m/>
    <m/>
    <m/>
    <m/>
    <m/>
    <m/>
    <m/>
    <m/>
    <m/>
    <m/>
    <m/>
    <s v="567999"/>
    <s v="6305322"/>
    <n v="0.76732920000000004"/>
    <n v="0"/>
    <n v="0"/>
  </r>
  <r>
    <n v="289"/>
    <x v="256"/>
    <s v=""/>
    <x v="611"/>
    <n v="2019"/>
    <n v="51087119"/>
    <x v="110"/>
    <x v="254"/>
    <x v="255"/>
    <n v="9293"/>
    <s v="Kongerslev"/>
    <n v="851"/>
    <n v="313"/>
    <x v="103"/>
    <m/>
    <s v="DC"/>
    <s v="Decentralt værk"/>
    <n v="353000"/>
    <n v="350030"/>
    <x v="21"/>
    <x v="1"/>
    <s v="kvt"/>
    <d v="1997-01-01T00:00:00"/>
    <m/>
    <n v="2.1"/>
    <n v="0.7"/>
    <n v="1.35"/>
    <x v="4940"/>
    <n v="0.60587999999999997"/>
    <n v="0.60587999999999997"/>
    <n v="0.32040000000000002"/>
    <n v="0.32040000000000002"/>
    <n v="0.28945476559839567"/>
    <n v="0.71054523440160433"/>
    <n v="0"/>
    <x v="0"/>
    <x v="0"/>
    <m/>
    <m/>
    <m/>
    <m/>
    <m/>
    <m/>
    <n v="1.0465884000000001"/>
    <m/>
    <m/>
    <m/>
    <m/>
    <m/>
    <m/>
    <m/>
    <m/>
    <m/>
    <m/>
    <m/>
    <s v="567999"/>
    <s v="6305322"/>
    <n v="1.0465884000000001"/>
    <n v="0"/>
    <n v="0"/>
  </r>
  <r>
    <n v="289"/>
    <x v="256"/>
    <s v=""/>
    <x v="612"/>
    <n v="2019"/>
    <n v="51087119"/>
    <x v="110"/>
    <x v="254"/>
    <x v="255"/>
    <n v="9293"/>
    <s v="Kongerslev"/>
    <n v="851"/>
    <n v="313"/>
    <x v="103"/>
    <m/>
    <s v="DC"/>
    <s v="Decentralt værk"/>
    <n v="353000"/>
    <n v="350030"/>
    <x v="366"/>
    <x v="1"/>
    <s v="kvt"/>
    <d v="1994-01-01T00:00:00"/>
    <m/>
    <n v="1.45"/>
    <n v="0.53"/>
    <n v="0.8"/>
    <x v="4941"/>
    <n v="0.72504000000000002"/>
    <n v="0.72504000000000002"/>
    <n v="0.42227999999999999"/>
    <n v="0.42227999999999999"/>
    <n v="0.28955419580419578"/>
    <n v="0.71044580419580416"/>
    <n v="0"/>
    <x v="0"/>
    <x v="0"/>
    <m/>
    <m/>
    <m/>
    <m/>
    <m/>
    <m/>
    <n v="1.2519936"/>
    <m/>
    <m/>
    <m/>
    <m/>
    <m/>
    <m/>
    <m/>
    <m/>
    <m/>
    <m/>
    <m/>
    <s v="567999"/>
    <s v="6305322"/>
    <n v="1.2519936"/>
    <n v="0"/>
    <n v="0"/>
  </r>
  <r>
    <n v="289"/>
    <x v="256"/>
    <s v=""/>
    <x v="613"/>
    <n v="2019"/>
    <n v="51087119"/>
    <x v="110"/>
    <x v="254"/>
    <x v="255"/>
    <n v="9293"/>
    <s v="Kongerslev"/>
    <n v="851"/>
    <n v="313"/>
    <x v="103"/>
    <m/>
    <s v="DC"/>
    <s v="Decentralt værk"/>
    <n v="353000"/>
    <n v="350030"/>
    <x v="56"/>
    <x v="0"/>
    <s v="fvv"/>
    <d v="1994-01-01T00:00:00"/>
    <m/>
    <n v="2.2400000000000002"/>
    <n v="0"/>
    <n v="2"/>
    <x v="4942"/>
    <n v="1.6293599999999999"/>
    <n v="1.6293599999999999"/>
    <n v="0"/>
    <n v="0"/>
    <n v="1"/>
    <n v="0"/>
    <n v="0"/>
    <x v="0"/>
    <x v="0"/>
    <m/>
    <m/>
    <m/>
    <m/>
    <m/>
    <m/>
    <n v="1.7911476"/>
    <m/>
    <m/>
    <m/>
    <m/>
    <m/>
    <m/>
    <m/>
    <m/>
    <m/>
    <m/>
    <m/>
    <s v="567999"/>
    <s v="6305322"/>
    <n v="1.7911476"/>
    <n v="0"/>
    <n v="0"/>
  </r>
  <r>
    <n v="289"/>
    <x v="257"/>
    <s v=""/>
    <x v="614"/>
    <n v="2019"/>
    <n v="51087119"/>
    <x v="110"/>
    <x v="255"/>
    <x v="256"/>
    <n v="9293"/>
    <s v="Kongerslev"/>
    <n v="851"/>
    <n v="313"/>
    <x v="103"/>
    <m/>
    <s v="FJ"/>
    <s v="Fjernvarmeværk"/>
    <n v="353000"/>
    <n v="350030"/>
    <x v="367"/>
    <x v="0"/>
    <s v="fvv"/>
    <d v="2007-01-01T00:00:00"/>
    <m/>
    <n v="2.78"/>
    <n v="0"/>
    <n v="2.5"/>
    <x v="4943"/>
    <n v="45.507599999999996"/>
    <n v="45.507599999999996"/>
    <n v="0"/>
    <n v="0"/>
    <n v="1"/>
    <n v="0"/>
    <n v="0"/>
    <x v="0"/>
    <x v="0"/>
    <m/>
    <m/>
    <m/>
    <m/>
    <m/>
    <m/>
    <m/>
    <m/>
    <m/>
    <m/>
    <n v="48.185279999999999"/>
    <m/>
    <m/>
    <m/>
    <m/>
    <m/>
    <m/>
    <m/>
    <s v="567913"/>
    <s v="6305118"/>
    <n v="0"/>
    <n v="48.185279999999999"/>
    <n v="0"/>
  </r>
  <r>
    <n v="292"/>
    <x v="258"/>
    <s v=""/>
    <x v="615"/>
    <n v="2019"/>
    <n v="23913615"/>
    <x v="111"/>
    <x v="256"/>
    <x v="257"/>
    <n v="5772"/>
    <s v="Kværndrup"/>
    <n v="430"/>
    <n v="86"/>
    <x v="104"/>
    <m/>
    <s v="FJ"/>
    <s v="Fjernvarmeværk"/>
    <n v="353000"/>
    <n v="350030"/>
    <x v="368"/>
    <x v="0"/>
    <s v="fvv"/>
    <d v="2005-12-01T00:00:00"/>
    <m/>
    <n v="5"/>
    <n v="0"/>
    <n v="5"/>
    <x v="4944"/>
    <n v="46.630800000000001"/>
    <n v="44.539200000000001"/>
    <n v="0"/>
    <n v="0"/>
    <n v="1"/>
    <n v="0"/>
    <n v="0"/>
    <x v="0"/>
    <x v="0"/>
    <m/>
    <m/>
    <m/>
    <m/>
    <m/>
    <m/>
    <m/>
    <m/>
    <m/>
    <n v="50.619500000000002"/>
    <m/>
    <m/>
    <m/>
    <m/>
    <m/>
    <m/>
    <m/>
    <m/>
    <s v="596787"/>
    <s v="6115566"/>
    <n v="0"/>
    <n v="50.619500000000002"/>
    <n v="0"/>
  </r>
  <r>
    <n v="292"/>
    <x v="258"/>
    <s v=""/>
    <x v="616"/>
    <n v="2019"/>
    <n v="23913615"/>
    <x v="111"/>
    <x v="256"/>
    <x v="257"/>
    <n v="5772"/>
    <s v="Kværndrup"/>
    <n v="430"/>
    <n v="86"/>
    <x v="104"/>
    <m/>
    <s v="FJ"/>
    <s v="Fjernvarmeværk"/>
    <n v="353000"/>
    <n v="350030"/>
    <x v="69"/>
    <x v="0"/>
    <s v="fvv"/>
    <d v="2012-09-01T00:00:00"/>
    <m/>
    <n v="6.5"/>
    <n v="0"/>
    <n v="6"/>
    <x v="713"/>
    <n v="3.6000000000000002E-4"/>
    <n v="3.6000000000000002E-4"/>
    <n v="0"/>
    <n v="0"/>
    <n v="1"/>
    <n v="0"/>
    <n v="0"/>
    <x v="0"/>
    <x v="0"/>
    <m/>
    <m/>
    <m/>
    <n v="3.5870000000000005E-4"/>
    <m/>
    <m/>
    <m/>
    <m/>
    <m/>
    <m/>
    <m/>
    <m/>
    <m/>
    <m/>
    <m/>
    <m/>
    <m/>
    <m/>
    <s v="596787"/>
    <s v="6115566"/>
    <n v="3.5870000000000005E-4"/>
    <n v="0"/>
    <n v="0"/>
  </r>
  <r>
    <n v="292"/>
    <x v="258"/>
    <s v=""/>
    <x v="617"/>
    <n v="2019"/>
    <n v="23913615"/>
    <x v="111"/>
    <x v="256"/>
    <x v="257"/>
    <n v="5772"/>
    <s v="Kværndrup"/>
    <n v="430"/>
    <n v="86"/>
    <x v="104"/>
    <m/>
    <s v="FJ"/>
    <s v="Fjernvarmeværk"/>
    <n v="353000"/>
    <n v="350030"/>
    <x v="369"/>
    <x v="3"/>
    <s v="fvv"/>
    <d v="2015-07-01T00:00:00"/>
    <m/>
    <n v="3"/>
    <n v="0"/>
    <n v="3"/>
    <x v="4945"/>
    <n v="10.5624"/>
    <n v="10.526400000000001"/>
    <n v="0"/>
    <n v="0"/>
    <n v="1"/>
    <n v="0"/>
    <n v="0"/>
    <x v="0"/>
    <x v="0"/>
    <m/>
    <m/>
    <m/>
    <m/>
    <m/>
    <m/>
    <m/>
    <m/>
    <m/>
    <m/>
    <m/>
    <m/>
    <m/>
    <m/>
    <m/>
    <n v="11.019600000000001"/>
    <m/>
    <m/>
    <s v="596787"/>
    <s v="6115566"/>
    <n v="0"/>
    <n v="11.019600000000001"/>
    <n v="0"/>
  </r>
  <r>
    <n v="297"/>
    <x v="260"/>
    <s v=""/>
    <x v="620"/>
    <n v="2019"/>
    <n v="42125814"/>
    <x v="113"/>
    <x v="258"/>
    <x v="259"/>
    <n v="8520"/>
    <s v="Lystrup"/>
    <n v="751"/>
    <n v="206"/>
    <x v="69"/>
    <n v="1"/>
    <s v="FJ"/>
    <s v="Fjernvarmeværk"/>
    <n v="353000"/>
    <n v="350030"/>
    <x v="13"/>
    <x v="0"/>
    <s v="fvv"/>
    <d v="1996-01-01T00:00:00"/>
    <m/>
    <n v="12"/>
    <n v="0"/>
    <n v="12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76866,75"/>
    <s v="6232807,5"/>
    <n v="0"/>
    <n v="0"/>
    <n v="0"/>
  </r>
  <r>
    <n v="297"/>
    <x v="260"/>
    <s v=""/>
    <x v="621"/>
    <n v="2019"/>
    <n v="42125814"/>
    <x v="113"/>
    <x v="258"/>
    <x v="259"/>
    <n v="8520"/>
    <s v="Lystrup"/>
    <n v="751"/>
    <n v="206"/>
    <x v="69"/>
    <n v="1"/>
    <s v="FJ"/>
    <s v="Fjernvarmeværk"/>
    <n v="353000"/>
    <n v="350030"/>
    <x v="16"/>
    <x v="0"/>
    <s v="fvv"/>
    <d v="1972-01-01T00:00:00"/>
    <m/>
    <n v="8.5"/>
    <n v="0"/>
    <n v="7.3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76866,75"/>
    <s v="6232807,5"/>
    <n v="0"/>
    <n v="0"/>
    <n v="0"/>
  </r>
  <r>
    <n v="297"/>
    <x v="260"/>
    <s v=""/>
    <x v="622"/>
    <n v="2019"/>
    <n v="42125814"/>
    <x v="113"/>
    <x v="258"/>
    <x v="259"/>
    <n v="8520"/>
    <s v="Lystrup"/>
    <n v="751"/>
    <n v="206"/>
    <x v="69"/>
    <n v="1"/>
    <s v="FJ"/>
    <s v="Fjernvarmeværk"/>
    <n v="353000"/>
    <n v="350030"/>
    <x v="4"/>
    <x v="0"/>
    <s v="fvv"/>
    <d v="1975-01-01T00:00:00"/>
    <m/>
    <n v="7.5"/>
    <n v="0"/>
    <n v="6.3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76866,75"/>
    <s v="6232807,5"/>
    <n v="0"/>
    <n v="0"/>
    <n v="0"/>
  </r>
  <r>
    <n v="300"/>
    <x v="261"/>
    <s v=""/>
    <x v="623"/>
    <n v="2019"/>
    <n v="31223717"/>
    <x v="114"/>
    <x v="259"/>
    <x v="260"/>
    <n v="8870"/>
    <s v="Langå"/>
    <n v="730"/>
    <n v="207"/>
    <x v="106"/>
    <m/>
    <s v="DC"/>
    <s v="Decentralt værk"/>
    <n v="353000"/>
    <n v="350030"/>
    <x v="371"/>
    <x v="0"/>
    <s v="fvv"/>
    <d v="2005-12-01T00:00:00"/>
    <m/>
    <n v="8.5500000000000007"/>
    <n v="0"/>
    <n v="8.4"/>
    <x v="4946"/>
    <n v="12.686400000000001"/>
    <n v="12.686400000000001"/>
    <n v="0"/>
    <n v="0"/>
    <n v="1"/>
    <n v="0"/>
    <n v="0"/>
    <x v="0"/>
    <x v="0"/>
    <m/>
    <m/>
    <m/>
    <m/>
    <m/>
    <m/>
    <n v="12.237191999999999"/>
    <m/>
    <m/>
    <m/>
    <m/>
    <m/>
    <m/>
    <m/>
    <m/>
    <m/>
    <m/>
    <m/>
    <s v="555320"/>
    <s v="6250052,99"/>
    <n v="12.237191999999999"/>
    <n v="0"/>
    <n v="0"/>
  </r>
  <r>
    <n v="300"/>
    <x v="261"/>
    <s v=""/>
    <x v="624"/>
    <n v="2019"/>
    <n v="31223717"/>
    <x v="114"/>
    <x v="259"/>
    <x v="260"/>
    <n v="8870"/>
    <s v="Langå"/>
    <n v="730"/>
    <n v="207"/>
    <x v="106"/>
    <m/>
    <s v="DC"/>
    <s v="Decentralt værk"/>
    <n v="353000"/>
    <n v="350030"/>
    <x v="75"/>
    <x v="1"/>
    <s v="kvt"/>
    <d v="1991-06-01T00:00:00"/>
    <m/>
    <n v="7.4"/>
    <n v="2.95"/>
    <n v="3.85"/>
    <x v="4947"/>
    <n v="45.802799999999998"/>
    <n v="45.802799999999998"/>
    <n v="31.856400000000001"/>
    <n v="31.856400000000001"/>
    <n v="0.2629695581578167"/>
    <n v="0.73703044184218336"/>
    <n v="0"/>
    <x v="0"/>
    <x v="0"/>
    <m/>
    <m/>
    <m/>
    <m/>
    <m/>
    <m/>
    <n v="87.087646800000002"/>
    <m/>
    <m/>
    <m/>
    <m/>
    <m/>
    <m/>
    <m/>
    <m/>
    <m/>
    <m/>
    <m/>
    <s v="555320"/>
    <s v="6250052,99"/>
    <n v="87.087646800000002"/>
    <n v="0"/>
    <n v="0"/>
  </r>
  <r>
    <n v="300"/>
    <x v="261"/>
    <s v=""/>
    <x v="625"/>
    <n v="2019"/>
    <n v="31223717"/>
    <x v="114"/>
    <x v="259"/>
    <x v="260"/>
    <n v="8870"/>
    <s v="Langå"/>
    <n v="730"/>
    <n v="207"/>
    <x v="106"/>
    <m/>
    <s v="DC"/>
    <s v="Decentralt værk"/>
    <n v="353000"/>
    <n v="350030"/>
    <x v="56"/>
    <x v="0"/>
    <s v="fvv"/>
    <d v="2016-03-21T00:00:00"/>
    <m/>
    <n v="1"/>
    <n v="0"/>
    <n v="1"/>
    <x v="4948"/>
    <n v="12.2508"/>
    <n v="12.2508"/>
    <n v="0"/>
    <n v="0"/>
    <n v="1"/>
    <n v="0"/>
    <n v="0"/>
    <x v="0"/>
    <x v="0"/>
    <m/>
    <m/>
    <m/>
    <m/>
    <m/>
    <m/>
    <n v="14.7617712"/>
    <m/>
    <m/>
    <m/>
    <m/>
    <m/>
    <m/>
    <m/>
    <m/>
    <m/>
    <m/>
    <m/>
    <s v="555320"/>
    <s v="6250052,99"/>
    <n v="14.7617712"/>
    <n v="0"/>
    <n v="0"/>
  </r>
  <r>
    <n v="300"/>
    <x v="262"/>
    <s v=""/>
    <x v="626"/>
    <n v="2019"/>
    <n v="31223717"/>
    <x v="114"/>
    <x v="260"/>
    <x v="261"/>
    <n v="8870"/>
    <s v="Langå"/>
    <n v="730"/>
    <n v="207"/>
    <x v="106"/>
    <m/>
    <s v="FJ"/>
    <s v="Fjernvarmeværk"/>
    <n v="353000"/>
    <n v="350030"/>
    <x v="372"/>
    <x v="3"/>
    <s v="fvv"/>
    <d v="2016-05-27T00:00:00"/>
    <m/>
    <n v="6.5"/>
    <n v="0"/>
    <n v="6.5"/>
    <x v="4949"/>
    <n v="14.9436"/>
    <n v="14.9436"/>
    <n v="0"/>
    <n v="0"/>
    <n v="1"/>
    <n v="0"/>
    <n v="0"/>
    <x v="0"/>
    <x v="0"/>
    <m/>
    <m/>
    <m/>
    <m/>
    <m/>
    <m/>
    <m/>
    <m/>
    <m/>
    <m/>
    <m/>
    <m/>
    <m/>
    <m/>
    <m/>
    <n v="14.9436"/>
    <m/>
    <m/>
    <s v="555755"/>
    <s v="6251580,99"/>
    <n v="0"/>
    <n v="14.9436"/>
    <n v="0"/>
  </r>
  <r>
    <n v="301"/>
    <x v="263"/>
    <s v=""/>
    <x v="627"/>
    <n v="2019"/>
    <n v="15763515"/>
    <x v="115"/>
    <x v="261"/>
    <x v="262"/>
    <n v="6940"/>
    <s v="Lem St"/>
    <n v="760"/>
    <n v="181"/>
    <x v="107"/>
    <n v="1"/>
    <s v="DC"/>
    <s v="Decentralt værk"/>
    <n v="353000"/>
    <n v="350030"/>
    <x v="1"/>
    <x v="1"/>
    <s v="kvt"/>
    <d v="1993-05-01T00:00:00"/>
    <m/>
    <n v="8.6"/>
    <n v="3.84"/>
    <n v="4.8"/>
    <x v="4950"/>
    <n v="0.38879999999999998"/>
    <n v="0.38879999999999998"/>
    <n v="0.30492000000000002"/>
    <n v="0.30492000000000002"/>
    <n v="0.23172484819876843"/>
    <n v="0.76827515180123163"/>
    <n v="0"/>
    <x v="0"/>
    <x v="0"/>
    <m/>
    <m/>
    <m/>
    <m/>
    <m/>
    <m/>
    <n v="0.83892600000000006"/>
    <m/>
    <m/>
    <m/>
    <m/>
    <m/>
    <m/>
    <m/>
    <m/>
    <m/>
    <m/>
    <m/>
    <s v="461252,21"/>
    <s v="6208811,12"/>
    <n v="0.83892600000000006"/>
    <n v="0"/>
    <n v="0"/>
  </r>
  <r>
    <n v="301"/>
    <x v="263"/>
    <s v=""/>
    <x v="628"/>
    <n v="2019"/>
    <n v="15763515"/>
    <x v="115"/>
    <x v="261"/>
    <x v="262"/>
    <n v="6940"/>
    <s v="Lem St"/>
    <n v="760"/>
    <n v="181"/>
    <x v="107"/>
    <n v="1"/>
    <s v="DC"/>
    <s v="Decentralt værk"/>
    <n v="353000"/>
    <n v="350030"/>
    <x v="3"/>
    <x v="0"/>
    <s v="fvv"/>
    <d v="2007-10-01T00:00:00"/>
    <m/>
    <n v="5"/>
    <n v="0"/>
    <n v="5"/>
    <x v="4951"/>
    <n v="114.7572"/>
    <n v="114.7572"/>
    <n v="0"/>
    <n v="0"/>
    <n v="1"/>
    <n v="0"/>
    <n v="0"/>
    <x v="0"/>
    <x v="0"/>
    <m/>
    <m/>
    <m/>
    <n v="0"/>
    <m/>
    <m/>
    <m/>
    <m/>
    <m/>
    <m/>
    <n v="97.175699999999992"/>
    <m/>
    <m/>
    <m/>
    <m/>
    <m/>
    <m/>
    <m/>
    <s v="461252,21"/>
    <s v="6208811,12"/>
    <n v="0"/>
    <n v="97.175699999999992"/>
    <n v="0"/>
  </r>
  <r>
    <n v="301"/>
    <x v="263"/>
    <s v=""/>
    <x v="629"/>
    <n v="2019"/>
    <n v="15763515"/>
    <x v="115"/>
    <x v="261"/>
    <x v="262"/>
    <n v="6940"/>
    <s v="Lem St"/>
    <n v="760"/>
    <n v="181"/>
    <x v="107"/>
    <n v="1"/>
    <s v="DC"/>
    <s v="Decentralt værk"/>
    <n v="353000"/>
    <n v="350030"/>
    <x v="2"/>
    <x v="0"/>
    <s v="fvv"/>
    <d v="1993-10-01T00:00:00"/>
    <m/>
    <n v="5"/>
    <n v="0"/>
    <n v="5"/>
    <x v="21"/>
    <n v="0"/>
    <n v="0"/>
    <n v="0"/>
    <n v="0"/>
    <n v="1"/>
    <n v="0"/>
    <n v="0"/>
    <x v="0"/>
    <x v="0"/>
    <m/>
    <m/>
    <m/>
    <m/>
    <m/>
    <m/>
    <m/>
    <m/>
    <m/>
    <m/>
    <m/>
    <m/>
    <m/>
    <m/>
    <m/>
    <m/>
    <m/>
    <m/>
    <s v="461252,21"/>
    <s v="6208811,12"/>
    <n v="0"/>
    <n v="0"/>
    <n v="0"/>
  </r>
  <r>
    <n v="301"/>
    <x v="263"/>
    <s v=""/>
    <x v="630"/>
    <n v="2019"/>
    <n v="15763515"/>
    <x v="115"/>
    <x v="261"/>
    <x v="262"/>
    <n v="6940"/>
    <s v="Lem St"/>
    <n v="760"/>
    <n v="181"/>
    <x v="107"/>
    <n v="1"/>
    <s v="DC"/>
    <s v="Decentralt værk"/>
    <n v="353000"/>
    <n v="350030"/>
    <x v="2"/>
    <x v="0"/>
    <s v="fvv"/>
    <d v="1996-01-01T00:00:00"/>
    <m/>
    <n v="12"/>
    <n v="0"/>
    <n v="12"/>
    <x v="4952"/>
    <n v="23.346"/>
    <n v="23.346"/>
    <n v="0"/>
    <n v="0"/>
    <n v="1"/>
    <n v="0"/>
    <n v="0"/>
    <x v="0"/>
    <x v="0"/>
    <m/>
    <m/>
    <m/>
    <m/>
    <m/>
    <m/>
    <n v="22.577306400000001"/>
    <m/>
    <m/>
    <m/>
    <m/>
    <m/>
    <m/>
    <m/>
    <m/>
    <m/>
    <m/>
    <m/>
    <s v="461252,21"/>
    <s v="6208811,12"/>
    <n v="22.577306400000001"/>
    <n v="0"/>
    <n v="0"/>
  </r>
  <r>
    <n v="301"/>
    <x v="263"/>
    <s v=""/>
    <x v="631"/>
    <n v="2019"/>
    <n v="15763515"/>
    <x v="115"/>
    <x v="261"/>
    <x v="262"/>
    <n v="6940"/>
    <s v="Lem St"/>
    <n v="760"/>
    <n v="181"/>
    <x v="107"/>
    <n v="1"/>
    <s v="DC"/>
    <s v="Decentralt værk"/>
    <n v="353000"/>
    <n v="350030"/>
    <x v="128"/>
    <x v="0"/>
    <s v="fvv"/>
    <d v="1993-10-01T00:00:00"/>
    <m/>
    <n v="5"/>
    <n v="0"/>
    <n v="5"/>
    <x v="21"/>
    <n v="0"/>
    <n v="0"/>
    <n v="0"/>
    <n v="0"/>
    <n v="1"/>
    <n v="0"/>
    <n v="0"/>
    <x v="0"/>
    <x v="0"/>
    <m/>
    <m/>
    <m/>
    <n v="0"/>
    <m/>
    <m/>
    <m/>
    <m/>
    <m/>
    <m/>
    <n v="0"/>
    <m/>
    <m/>
    <m/>
    <m/>
    <m/>
    <m/>
    <m/>
    <s v="461252,21"/>
    <s v="6208811,12"/>
    <n v="0"/>
    <n v="0"/>
    <n v="0"/>
  </r>
  <r>
    <n v="301"/>
    <x v="1283"/>
    <s v=""/>
    <x v="2877"/>
    <n v="2019"/>
    <n v="15763515"/>
    <x v="115"/>
    <x v="1280"/>
    <x v="1237"/>
    <n v="6940"/>
    <s v="Lem St"/>
    <n v="760"/>
    <n v="181"/>
    <x v="107"/>
    <m/>
    <s v="FJ"/>
    <s v="Fjernvarmeværk"/>
    <n v="353000"/>
    <n v="350030"/>
    <x v="1457"/>
    <x v="3"/>
    <s v="fvv"/>
    <d v="2018-05-01T00:00:00"/>
    <m/>
    <n v="6"/>
    <n v="0"/>
    <n v="6"/>
    <x v="4953"/>
    <n v="14.0364"/>
    <n v="14.0364"/>
    <n v="0"/>
    <n v="0"/>
    <n v="1"/>
    <n v="0"/>
    <n v="0"/>
    <x v="0"/>
    <x v="0"/>
    <m/>
    <m/>
    <m/>
    <m/>
    <m/>
    <m/>
    <m/>
    <m/>
    <m/>
    <m/>
    <m/>
    <m/>
    <m/>
    <m/>
    <m/>
    <n v="14.0364"/>
    <m/>
    <m/>
    <s v="460841,02"/>
    <s v="6208813,62"/>
    <n v="0"/>
    <n v="14.0364"/>
    <n v="0"/>
  </r>
  <r>
    <n v="302"/>
    <x v="264"/>
    <s v=""/>
    <x v="632"/>
    <n v="2019"/>
    <n v="36892412"/>
    <x v="116"/>
    <x v="262"/>
    <x v="263"/>
    <n v="7620"/>
    <s v="Lemvig"/>
    <n v="665"/>
    <n v="176"/>
    <x v="108"/>
    <n v="1"/>
    <s v="DC"/>
    <s v="Decentralt værk"/>
    <n v="353000"/>
    <n v="350030"/>
    <x v="373"/>
    <x v="0"/>
    <s v="fvv"/>
    <d v="1992-01-01T00:00:00"/>
    <m/>
    <n v="4.2"/>
    <n v="0"/>
    <n v="3.7"/>
    <x v="3474"/>
    <n v="5.3999999999999999E-2"/>
    <n v="5.3999999999999999E-2"/>
    <n v="0"/>
    <n v="0"/>
    <n v="1"/>
    <n v="0"/>
    <n v="0"/>
    <x v="0"/>
    <x v="0"/>
    <m/>
    <m/>
    <m/>
    <m/>
    <m/>
    <m/>
    <m/>
    <m/>
    <n v="6.8400000000000002E-2"/>
    <m/>
    <m/>
    <m/>
    <m/>
    <m/>
    <m/>
    <m/>
    <m/>
    <m/>
    <s v="456938,52"/>
    <s v="6266833,81"/>
    <n v="0"/>
    <n v="6.8400000000000002E-2"/>
    <n v="0"/>
  </r>
  <r>
    <n v="302"/>
    <x v="264"/>
    <s v=""/>
    <x v="633"/>
    <n v="2019"/>
    <n v="36892412"/>
    <x v="116"/>
    <x v="262"/>
    <x v="263"/>
    <n v="7620"/>
    <s v="Lemvig"/>
    <n v="665"/>
    <n v="176"/>
    <x v="108"/>
    <n v="1"/>
    <s v="DC"/>
    <s v="Decentralt værk"/>
    <n v="353000"/>
    <n v="350030"/>
    <x v="374"/>
    <x v="0"/>
    <s v="fvv"/>
    <d v="1992-01-01T00:00:00"/>
    <m/>
    <n v="1.1000000000000001"/>
    <n v="0"/>
    <n v="0.8"/>
    <x v="4954"/>
    <n v="0.77759999999999996"/>
    <n v="0.77759999999999996"/>
    <n v="0"/>
    <n v="0"/>
    <n v="1"/>
    <n v="0"/>
    <n v="0"/>
    <x v="0"/>
    <x v="0"/>
    <m/>
    <m/>
    <m/>
    <m/>
    <m/>
    <m/>
    <m/>
    <m/>
    <n v="0.99360000000000004"/>
    <m/>
    <m/>
    <m/>
    <m/>
    <m/>
    <m/>
    <m/>
    <m/>
    <m/>
    <s v="456938,52"/>
    <s v="6266833,81"/>
    <n v="0"/>
    <n v="0.99360000000000004"/>
    <n v="0"/>
  </r>
  <r>
    <n v="302"/>
    <x v="264"/>
    <s v=""/>
    <x v="634"/>
    <n v="2019"/>
    <n v="36892412"/>
    <x v="116"/>
    <x v="262"/>
    <x v="263"/>
    <n v="7620"/>
    <s v="Lemvig"/>
    <n v="665"/>
    <n v="176"/>
    <x v="108"/>
    <n v="1"/>
    <s v="DC"/>
    <s v="Decentralt værk"/>
    <n v="353000"/>
    <n v="350030"/>
    <x v="375"/>
    <x v="0"/>
    <s v="fvv"/>
    <d v="1984-01-01T00:00:00"/>
    <m/>
    <n v="5"/>
    <n v="0"/>
    <n v="4.5999999999999996"/>
    <x v="21"/>
    <n v="0"/>
    <n v="0"/>
    <n v="0"/>
    <n v="0"/>
    <n v="1"/>
    <n v="0"/>
    <n v="0"/>
    <x v="0"/>
    <x v="0"/>
    <m/>
    <m/>
    <m/>
    <m/>
    <m/>
    <m/>
    <m/>
    <m/>
    <m/>
    <m/>
    <m/>
    <m/>
    <n v="0"/>
    <m/>
    <m/>
    <m/>
    <m/>
    <m/>
    <s v="456938,52"/>
    <s v="6266833,81"/>
    <n v="0"/>
    <n v="0"/>
    <n v="0"/>
  </r>
  <r>
    <n v="302"/>
    <x v="264"/>
    <s v=""/>
    <x v="635"/>
    <n v="2019"/>
    <n v="36892412"/>
    <x v="116"/>
    <x v="262"/>
    <x v="263"/>
    <n v="7620"/>
    <s v="Lemvig"/>
    <n v="665"/>
    <n v="176"/>
    <x v="108"/>
    <n v="1"/>
    <s v="DC"/>
    <s v="Decentralt værk"/>
    <n v="353000"/>
    <n v="350030"/>
    <x v="376"/>
    <x v="0"/>
    <s v="fvv"/>
    <d v="2004-06-01T00:00:00"/>
    <m/>
    <n v="6.5"/>
    <n v="0"/>
    <n v="7.5"/>
    <x v="4955"/>
    <n v="57.816000000000003"/>
    <n v="57.816000000000003"/>
    <n v="0"/>
    <n v="0"/>
    <n v="1"/>
    <n v="0"/>
    <n v="0"/>
    <x v="0"/>
    <x v="0"/>
    <m/>
    <m/>
    <m/>
    <m/>
    <m/>
    <m/>
    <m/>
    <m/>
    <m/>
    <m/>
    <n v="55.632599999999996"/>
    <m/>
    <m/>
    <m/>
    <m/>
    <m/>
    <m/>
    <m/>
    <s v="456938,52"/>
    <s v="6266833,81"/>
    <n v="0"/>
    <n v="55.632599999999996"/>
    <n v="0"/>
  </r>
  <r>
    <n v="302"/>
    <x v="264"/>
    <s v=""/>
    <x v="636"/>
    <n v="2019"/>
    <n v="36892412"/>
    <x v="116"/>
    <x v="262"/>
    <x v="263"/>
    <n v="7620"/>
    <s v="Lemvig"/>
    <n v="665"/>
    <n v="176"/>
    <x v="108"/>
    <n v="1"/>
    <s v="DC"/>
    <s v="Decentralt værk"/>
    <n v="353000"/>
    <n v="350030"/>
    <x v="377"/>
    <x v="1"/>
    <s v="kvt"/>
    <d v="1993-06-01T00:00:00"/>
    <m/>
    <n v="5"/>
    <n v="2"/>
    <n v="2.5"/>
    <x v="4956"/>
    <n v="5.3999999999999999E-2"/>
    <n v="5.3999999999999999E-2"/>
    <n v="4.3200000000000002E-2"/>
    <n v="4.3200000000000002E-2"/>
    <n v="0.25862068965517238"/>
    <n v="0.74137931034482762"/>
    <n v="0"/>
    <x v="0"/>
    <x v="0"/>
    <m/>
    <m/>
    <m/>
    <m/>
    <m/>
    <m/>
    <m/>
    <m/>
    <n v="0.10440000000000001"/>
    <m/>
    <m/>
    <m/>
    <m/>
    <m/>
    <m/>
    <m/>
    <m/>
    <m/>
    <s v="456938,52"/>
    <s v="6266833,81"/>
    <n v="0"/>
    <n v="0.10440000000000001"/>
    <n v="0"/>
  </r>
  <r>
    <n v="302"/>
    <x v="264"/>
    <s v=""/>
    <x v="637"/>
    <n v="2019"/>
    <n v="36892412"/>
    <x v="116"/>
    <x v="262"/>
    <x v="263"/>
    <n v="7620"/>
    <s v="Lemvig"/>
    <n v="665"/>
    <n v="176"/>
    <x v="108"/>
    <n v="1"/>
    <s v="DC"/>
    <s v="Decentralt værk"/>
    <n v="353000"/>
    <n v="350030"/>
    <x v="378"/>
    <x v="0"/>
    <s v="fvv"/>
    <d v="1992-01-01T00:00:00"/>
    <m/>
    <n v="9.1"/>
    <n v="0"/>
    <n v="8.1999999999999993"/>
    <x v="4957"/>
    <n v="0.28079999999999999"/>
    <n v="0.28079999999999999"/>
    <n v="0"/>
    <n v="0"/>
    <n v="1"/>
    <n v="0"/>
    <n v="0"/>
    <x v="0"/>
    <x v="0"/>
    <m/>
    <m/>
    <m/>
    <n v="0"/>
    <m/>
    <m/>
    <m/>
    <m/>
    <m/>
    <m/>
    <m/>
    <m/>
    <m/>
    <n v="0.39644000000000001"/>
    <m/>
    <m/>
    <m/>
    <m/>
    <s v="456938,52"/>
    <s v="6266833,81"/>
    <n v="0"/>
    <n v="0.39644000000000001"/>
    <n v="0"/>
  </r>
  <r>
    <n v="302"/>
    <x v="264"/>
    <s v=""/>
    <x v="638"/>
    <n v="2019"/>
    <n v="36892412"/>
    <x v="116"/>
    <x v="262"/>
    <x v="263"/>
    <n v="7620"/>
    <s v="Lemvig"/>
    <n v="665"/>
    <n v="176"/>
    <x v="108"/>
    <n v="1"/>
    <s v="DC"/>
    <s v="Decentralt værk"/>
    <n v="353000"/>
    <n v="350030"/>
    <x v="379"/>
    <x v="0"/>
    <s v="fvv"/>
    <d v="1991-01-01T00:00:00"/>
    <m/>
    <n v="11.5"/>
    <n v="0"/>
    <n v="10.4"/>
    <x v="4958"/>
    <n v="0.16919999999999999"/>
    <n v="0.16919999999999999"/>
    <n v="0"/>
    <n v="0"/>
    <n v="1"/>
    <n v="0"/>
    <n v="0"/>
    <x v="0"/>
    <x v="0"/>
    <m/>
    <m/>
    <m/>
    <n v="0"/>
    <m/>
    <m/>
    <m/>
    <m/>
    <m/>
    <m/>
    <m/>
    <m/>
    <m/>
    <n v="0.24309999999999998"/>
    <m/>
    <m/>
    <m/>
    <m/>
    <s v="456938,52"/>
    <s v="6266833,81"/>
    <n v="0"/>
    <n v="0.24309999999999998"/>
    <n v="0"/>
  </r>
  <r>
    <n v="302"/>
    <x v="264"/>
    <s v=""/>
    <x v="639"/>
    <n v="2019"/>
    <n v="36892412"/>
    <x v="116"/>
    <x v="262"/>
    <x v="263"/>
    <n v="7620"/>
    <s v="Lemvig"/>
    <n v="665"/>
    <n v="176"/>
    <x v="108"/>
    <n v="1"/>
    <s v="DC"/>
    <s v="Decentralt værk"/>
    <n v="353000"/>
    <n v="350030"/>
    <x v="380"/>
    <x v="0"/>
    <s v="fvv"/>
    <d v="1984-01-01T00:00:00"/>
    <m/>
    <n v="5"/>
    <n v="0"/>
    <n v="4.5999999999999996"/>
    <x v="21"/>
    <n v="0"/>
    <n v="0"/>
    <n v="0"/>
    <n v="0"/>
    <n v="1"/>
    <n v="0"/>
    <n v="0"/>
    <x v="0"/>
    <x v="0"/>
    <m/>
    <m/>
    <m/>
    <m/>
    <m/>
    <m/>
    <m/>
    <m/>
    <m/>
    <m/>
    <m/>
    <m/>
    <n v="0"/>
    <m/>
    <m/>
    <m/>
    <m/>
    <m/>
    <s v="456938,52"/>
    <s v="6266833,81"/>
    <n v="0"/>
    <n v="0"/>
    <n v="0"/>
  </r>
  <r>
    <n v="302"/>
    <x v="264"/>
    <s v=""/>
    <x v="640"/>
    <n v="2019"/>
    <n v="36892412"/>
    <x v="116"/>
    <x v="262"/>
    <x v="263"/>
    <n v="7620"/>
    <s v="Lemvig"/>
    <n v="665"/>
    <n v="176"/>
    <x v="108"/>
    <n v="1"/>
    <s v="DC"/>
    <s v="Decentralt værk"/>
    <n v="353000"/>
    <n v="350030"/>
    <x v="381"/>
    <x v="0"/>
    <s v="fvv"/>
    <d v="2004-06-01T00:00:00"/>
    <m/>
    <n v="6.5"/>
    <n v="0"/>
    <n v="7.5"/>
    <x v="331"/>
    <n v="35.945999999999998"/>
    <n v="35.945999999999998"/>
    <n v="0"/>
    <n v="0"/>
    <n v="1"/>
    <n v="0"/>
    <n v="0"/>
    <x v="0"/>
    <x v="0"/>
    <m/>
    <m/>
    <m/>
    <m/>
    <m/>
    <m/>
    <m/>
    <m/>
    <m/>
    <m/>
    <n v="33.4056"/>
    <m/>
    <m/>
    <m/>
    <m/>
    <m/>
    <m/>
    <m/>
    <s v="456938,52"/>
    <s v="6266833,81"/>
    <n v="0"/>
    <n v="33.4056"/>
    <n v="0"/>
  </r>
  <r>
    <n v="302"/>
    <x v="340"/>
    <s v=""/>
    <x v="822"/>
    <n v="2019"/>
    <n v="36892412"/>
    <x v="116"/>
    <x v="338"/>
    <x v="338"/>
    <n v="7620"/>
    <s v="Lemvig"/>
    <n v="665"/>
    <n v="177"/>
    <x v="127"/>
    <m/>
    <s v="FJ"/>
    <s v="Fjernvarmeværk"/>
    <n v="353000"/>
    <n v="350030"/>
    <x v="474"/>
    <x v="0"/>
    <s v="fvv"/>
    <d v="2012-01-01T00:00:00"/>
    <m/>
    <n v="0.95"/>
    <n v="0"/>
    <n v="0.85"/>
    <x v="4959"/>
    <n v="18.8064"/>
    <n v="18.8064"/>
    <n v="0"/>
    <n v="0"/>
    <n v="1"/>
    <n v="0"/>
    <n v="0"/>
    <x v="0"/>
    <x v="0"/>
    <m/>
    <m/>
    <m/>
    <m/>
    <m/>
    <m/>
    <m/>
    <m/>
    <m/>
    <m/>
    <m/>
    <m/>
    <n v="20.265000000000001"/>
    <m/>
    <m/>
    <m/>
    <m/>
    <m/>
    <s v="451232,9"/>
    <s v="6260815,23"/>
    <n v="0"/>
    <n v="20.265000000000001"/>
    <n v="0"/>
  </r>
  <r>
    <n v="302"/>
    <x v="340"/>
    <s v=""/>
    <x v="823"/>
    <n v="2019"/>
    <n v="36892412"/>
    <x v="116"/>
    <x v="338"/>
    <x v="338"/>
    <n v="7620"/>
    <s v="Lemvig"/>
    <n v="665"/>
    <n v="177"/>
    <x v="127"/>
    <m/>
    <s v="FJ"/>
    <s v="Fjernvarmeværk"/>
    <n v="353000"/>
    <n v="350030"/>
    <x v="145"/>
    <x v="0"/>
    <s v="fvv"/>
    <d v="1982-06-01T00:00:00"/>
    <m/>
    <n v="0.71"/>
    <n v="0"/>
    <n v="0.64"/>
    <x v="4960"/>
    <n v="3.9600000000000003E-2"/>
    <n v="3.9600000000000003E-2"/>
    <n v="0"/>
    <n v="0"/>
    <n v="1"/>
    <n v="0"/>
    <n v="0"/>
    <x v="0"/>
    <x v="0"/>
    <m/>
    <m/>
    <m/>
    <n v="4.4837499999999995E-2"/>
    <m/>
    <m/>
    <m/>
    <m/>
    <m/>
    <m/>
    <m/>
    <m/>
    <m/>
    <m/>
    <m/>
    <m/>
    <m/>
    <m/>
    <s v="451232,9"/>
    <s v="6260815,23"/>
    <n v="4.4837499999999995E-2"/>
    <n v="0"/>
    <n v="0"/>
  </r>
  <r>
    <n v="302"/>
    <x v="340"/>
    <s v=""/>
    <x v="824"/>
    <n v="2019"/>
    <n v="36892412"/>
    <x v="116"/>
    <x v="338"/>
    <x v="338"/>
    <n v="7620"/>
    <s v="Lemvig"/>
    <n v="665"/>
    <n v="177"/>
    <x v="127"/>
    <m/>
    <s v="FJ"/>
    <s v="Fjernvarmeværk"/>
    <n v="353000"/>
    <n v="350030"/>
    <x v="146"/>
    <x v="0"/>
    <s v="fvv"/>
    <d v="1977-06-01T00:00:00"/>
    <m/>
    <n v="1.2"/>
    <n v="0"/>
    <n v="1.05"/>
    <x v="4960"/>
    <n v="3.9600000000000003E-2"/>
    <n v="3.9600000000000003E-2"/>
    <n v="0"/>
    <n v="0"/>
    <n v="1"/>
    <n v="0"/>
    <n v="0"/>
    <x v="0"/>
    <x v="0"/>
    <m/>
    <m/>
    <m/>
    <n v="4.4837499999999995E-2"/>
    <m/>
    <m/>
    <m/>
    <m/>
    <m/>
    <m/>
    <m/>
    <m/>
    <m/>
    <m/>
    <m/>
    <m/>
    <m/>
    <m/>
    <s v="451232,9"/>
    <s v="6260815,23"/>
    <n v="4.4837499999999995E-2"/>
    <n v="0"/>
    <n v="0"/>
  </r>
  <r>
    <n v="302"/>
    <x v="265"/>
    <s v=""/>
    <x v="641"/>
    <n v="2019"/>
    <n v="36892412"/>
    <x v="116"/>
    <x v="263"/>
    <x v="264"/>
    <n v="7620"/>
    <s v="Lemvig"/>
    <n v="665"/>
    <n v="176"/>
    <x v="108"/>
    <m/>
    <s v="DC"/>
    <s v="Decentralt værk"/>
    <n v="351100"/>
    <n v="350010"/>
    <x v="382"/>
    <x v="0"/>
    <s v="fvv"/>
    <d v="1993-01-01T00:00:00"/>
    <m/>
    <n v="6.8"/>
    <n v="0"/>
    <n v="5"/>
    <x v="4961"/>
    <n v="1.1519999999999999"/>
    <n v="1.1519999999999999"/>
    <n v="0"/>
    <n v="0"/>
    <n v="1"/>
    <n v="0"/>
    <n v="0"/>
    <x v="0"/>
    <x v="0"/>
    <m/>
    <m/>
    <m/>
    <m/>
    <m/>
    <m/>
    <n v="1.2766643999999998"/>
    <m/>
    <m/>
    <m/>
    <m/>
    <m/>
    <m/>
    <m/>
    <m/>
    <m/>
    <m/>
    <m/>
    <s v="464063,94"/>
    <s v="6268034,66"/>
    <n v="1.2766643999999998"/>
    <n v="0"/>
    <n v="0"/>
  </r>
  <r>
    <n v="302"/>
    <x v="265"/>
    <s v=""/>
    <x v="642"/>
    <n v="2019"/>
    <n v="36892412"/>
    <x v="116"/>
    <x v="263"/>
    <x v="264"/>
    <n v="7620"/>
    <s v="Lemvig"/>
    <n v="665"/>
    <n v="176"/>
    <x v="108"/>
    <m/>
    <s v="DC"/>
    <s v="Decentralt værk"/>
    <n v="351100"/>
    <n v="350010"/>
    <x v="383"/>
    <x v="1"/>
    <s v="kvt"/>
    <d v="1993-01-01T00:00:00"/>
    <m/>
    <n v="6.8"/>
    <n v="2.71"/>
    <n v="3.2"/>
    <x v="4962"/>
    <n v="0.79200000000000004"/>
    <n v="0.79200000000000004"/>
    <n v="0.63719999999999999"/>
    <n v="0.63719999999999999"/>
    <n v="0.22144960914143988"/>
    <n v="0.77855039085856015"/>
    <n v="0"/>
    <x v="0"/>
    <x v="0"/>
    <m/>
    <m/>
    <m/>
    <m/>
    <m/>
    <m/>
    <n v="1.7882172000000001"/>
    <m/>
    <m/>
    <m/>
    <m/>
    <m/>
    <m/>
    <m/>
    <m/>
    <m/>
    <m/>
    <m/>
    <s v="464063,94"/>
    <s v="6268034,66"/>
    <n v="1.7882172000000001"/>
    <n v="0"/>
    <n v="0"/>
  </r>
  <r>
    <n v="302"/>
    <x v="266"/>
    <s v=""/>
    <x v="643"/>
    <n v="2019"/>
    <n v="36892412"/>
    <x v="116"/>
    <x v="264"/>
    <x v="265"/>
    <n v="7620"/>
    <s v="Lemvig"/>
    <n v="665"/>
    <n v="176"/>
    <x v="108"/>
    <m/>
    <s v="DC"/>
    <s v="Decentralt værk"/>
    <n v="351100"/>
    <n v="350010"/>
    <x v="115"/>
    <x v="1"/>
    <s v="kvt"/>
    <d v="1997-10-01T00:00:00"/>
    <m/>
    <n v="1.8"/>
    <n v="0.74"/>
    <n v="1.02"/>
    <x v="4963"/>
    <n v="3.1463999999999999"/>
    <n v="3.1463999999999999"/>
    <n v="1.9872000000000001"/>
    <n v="1.9872000000000001"/>
    <n v="0.27042280016930814"/>
    <n v="0.72957719983069191"/>
    <n v="0"/>
    <x v="0"/>
    <x v="0"/>
    <m/>
    <m/>
    <m/>
    <m/>
    <m/>
    <m/>
    <n v="5.8175568000000002"/>
    <m/>
    <m/>
    <m/>
    <m/>
    <m/>
    <m/>
    <m/>
    <m/>
    <m/>
    <m/>
    <m/>
    <s v="452249,52"/>
    <s v="6268956,84"/>
    <n v="5.8175568000000002"/>
    <n v="0"/>
    <n v="0"/>
  </r>
  <r>
    <n v="302"/>
    <x v="266"/>
    <s v=""/>
    <x v="644"/>
    <n v="2019"/>
    <n v="36892412"/>
    <x v="116"/>
    <x v="264"/>
    <x v="265"/>
    <n v="7620"/>
    <s v="Lemvig"/>
    <n v="665"/>
    <n v="176"/>
    <x v="108"/>
    <m/>
    <s v="DC"/>
    <s v="Decentralt værk"/>
    <n v="351100"/>
    <n v="350010"/>
    <x v="384"/>
    <x v="1"/>
    <s v="kvt"/>
    <d v="2011-11-07T00:00:00"/>
    <m/>
    <n v="2.12"/>
    <n v="0.89"/>
    <n v="1.0900000000000001"/>
    <x v="4964"/>
    <n v="17.190000000000001"/>
    <n v="17.190000000000001"/>
    <n v="12.4704"/>
    <n v="12.4704"/>
    <n v="0.28476860687022904"/>
    <n v="0.71523139312977091"/>
    <n v="0"/>
    <x v="0"/>
    <x v="0"/>
    <m/>
    <m/>
    <m/>
    <m/>
    <m/>
    <m/>
    <m/>
    <m/>
    <n v="30.182400000000001"/>
    <m/>
    <m/>
    <m/>
    <m/>
    <m/>
    <m/>
    <m/>
    <m/>
    <m/>
    <s v="452249,52"/>
    <s v="6268956,84"/>
    <n v="0"/>
    <n v="30.182400000000001"/>
    <n v="0"/>
  </r>
  <r>
    <n v="302"/>
    <x v="266"/>
    <s v=""/>
    <x v="645"/>
    <n v="2019"/>
    <n v="36892412"/>
    <x v="116"/>
    <x v="264"/>
    <x v="265"/>
    <n v="7620"/>
    <s v="Lemvig"/>
    <n v="665"/>
    <n v="176"/>
    <x v="108"/>
    <m/>
    <s v="DC"/>
    <s v="Decentralt værk"/>
    <n v="351100"/>
    <n v="350010"/>
    <x v="2"/>
    <x v="0"/>
    <s v="fvv"/>
    <d v="1997-12-21T00:00:00"/>
    <m/>
    <n v="2"/>
    <n v="0"/>
    <n v="2"/>
    <x v="4965"/>
    <n v="0.88200000000000001"/>
    <n v="0.88200000000000001"/>
    <n v="0"/>
    <n v="0"/>
    <n v="1"/>
    <n v="0"/>
    <n v="0"/>
    <x v="0"/>
    <x v="0"/>
    <m/>
    <m/>
    <m/>
    <m/>
    <m/>
    <m/>
    <n v="0.9801396"/>
    <m/>
    <m/>
    <m/>
    <m/>
    <m/>
    <m/>
    <m/>
    <m/>
    <m/>
    <m/>
    <m/>
    <s v="452249,52"/>
    <s v="6268956,84"/>
    <n v="0.9801396"/>
    <n v="0"/>
    <n v="0"/>
  </r>
  <r>
    <n v="302"/>
    <x v="267"/>
    <s v=""/>
    <x v="646"/>
    <n v="2019"/>
    <n v="36892412"/>
    <x v="116"/>
    <x v="265"/>
    <x v="266"/>
    <n v="7620"/>
    <s v="Lemvig"/>
    <n v="665"/>
    <n v="176"/>
    <x v="108"/>
    <m/>
    <s v="DC"/>
    <s v="Decentralt værk"/>
    <n v="353000"/>
    <n v="350030"/>
    <x v="385"/>
    <x v="1"/>
    <s v="kvt"/>
    <d v="2016-04-01T00:00:00"/>
    <m/>
    <n v="7.2"/>
    <n v="3.1"/>
    <n v="4.5"/>
    <x v="4966"/>
    <n v="85.348799999999997"/>
    <n v="85.348799999999997"/>
    <n v="58.597200000000001"/>
    <n v="58.597200000000001"/>
    <n v="0.3097708208116654"/>
    <n v="0.6902291791883346"/>
    <n v="0"/>
    <x v="0"/>
    <x v="0"/>
    <m/>
    <m/>
    <m/>
    <m/>
    <m/>
    <m/>
    <m/>
    <m/>
    <n v="137.7612"/>
    <m/>
    <m/>
    <m/>
    <m/>
    <m/>
    <m/>
    <m/>
    <m/>
    <m/>
    <s v="457125,42"/>
    <s v="6265881,18"/>
    <n v="0"/>
    <n v="137.7612"/>
    <n v="0"/>
  </r>
  <r>
    <n v="302"/>
    <x v="267"/>
    <s v=""/>
    <x v="647"/>
    <n v="2019"/>
    <n v="36892412"/>
    <x v="116"/>
    <x v="265"/>
    <x v="266"/>
    <n v="7620"/>
    <s v="Lemvig"/>
    <n v="665"/>
    <n v="176"/>
    <x v="108"/>
    <m/>
    <s v="DC"/>
    <s v="Decentralt værk"/>
    <n v="353000"/>
    <n v="350030"/>
    <x v="386"/>
    <x v="0"/>
    <s v="fvv"/>
    <d v="2016-11-01T00:00:00"/>
    <m/>
    <n v="8"/>
    <n v="0"/>
    <n v="10.4"/>
    <x v="4967"/>
    <n v="151.75800000000001"/>
    <n v="151.75800000000001"/>
    <n v="0"/>
    <n v="0"/>
    <n v="1"/>
    <n v="0"/>
    <n v="0"/>
    <x v="0"/>
    <x v="0"/>
    <m/>
    <m/>
    <m/>
    <m/>
    <m/>
    <m/>
    <m/>
    <m/>
    <m/>
    <m/>
    <n v="127.6797"/>
    <m/>
    <m/>
    <m/>
    <m/>
    <m/>
    <m/>
    <m/>
    <s v="457125,42"/>
    <s v="6265881,18"/>
    <n v="0"/>
    <n v="127.6797"/>
    <n v="0"/>
  </r>
  <r>
    <n v="302"/>
    <x v="267"/>
    <s v=""/>
    <x v="648"/>
    <n v="2019"/>
    <n v="36892412"/>
    <x v="116"/>
    <x v="265"/>
    <x v="266"/>
    <n v="7620"/>
    <s v="Lemvig"/>
    <n v="665"/>
    <n v="176"/>
    <x v="108"/>
    <m/>
    <s v="DC"/>
    <s v="Decentralt værk"/>
    <n v="353000"/>
    <n v="350030"/>
    <x v="387"/>
    <x v="1"/>
    <s v="kvt"/>
    <d v="2016-11-01T00:00:00"/>
    <m/>
    <n v="7"/>
    <n v="3"/>
    <n v="3.9"/>
    <x v="4968"/>
    <n v="43.2468"/>
    <n v="43.2468"/>
    <n v="33.739199999999997"/>
    <n v="33.739199999999997"/>
    <n v="0.27989282385834108"/>
    <n v="0.72010717614165887"/>
    <n v="0"/>
    <x v="0"/>
    <x v="0"/>
    <m/>
    <m/>
    <m/>
    <m/>
    <m/>
    <m/>
    <m/>
    <m/>
    <n v="77.256"/>
    <m/>
    <m/>
    <m/>
    <m/>
    <m/>
    <m/>
    <m/>
    <m/>
    <m/>
    <s v="457125,42"/>
    <s v="6265881,18"/>
    <n v="0"/>
    <n v="77.256"/>
    <n v="0"/>
  </r>
  <r>
    <n v="308"/>
    <x v="268"/>
    <s v=""/>
    <x v="649"/>
    <n v="2019"/>
    <n v="18791013"/>
    <x v="117"/>
    <x v="266"/>
    <x v="267"/>
    <n v="8831"/>
    <s v="Løgstrup"/>
    <n v="791"/>
    <n v="269"/>
    <x v="109"/>
    <m/>
    <s v="DC"/>
    <s v="Decentralt værk"/>
    <n v="353000"/>
    <n v="350030"/>
    <x v="388"/>
    <x v="1"/>
    <s v="kvt"/>
    <d v="1997-10-10T00:00:00"/>
    <m/>
    <n v="2.2999999999999998"/>
    <n v="0.92"/>
    <n v="1.3"/>
    <x v="4969"/>
    <n v="0.38879999999999998"/>
    <n v="0.38879999999999998"/>
    <n v="0.25380000000000003"/>
    <n v="0.25380000000000003"/>
    <n v="0.31343959322506126"/>
    <n v="0.68656040677493868"/>
    <n v="0"/>
    <x v="0"/>
    <x v="0"/>
    <m/>
    <m/>
    <m/>
    <m/>
    <m/>
    <m/>
    <n v="0.62021519999999997"/>
    <m/>
    <m/>
    <m/>
    <m/>
    <m/>
    <m/>
    <m/>
    <m/>
    <m/>
    <m/>
    <m/>
    <s v="521028"/>
    <s v="6263474"/>
    <n v="0.62021519999999997"/>
    <n v="0"/>
    <n v="0"/>
  </r>
  <r>
    <n v="308"/>
    <x v="268"/>
    <s v=""/>
    <x v="650"/>
    <n v="2019"/>
    <n v="18791013"/>
    <x v="117"/>
    <x v="266"/>
    <x v="267"/>
    <n v="8831"/>
    <s v="Løgstrup"/>
    <n v="791"/>
    <n v="269"/>
    <x v="109"/>
    <m/>
    <s v="DC"/>
    <s v="Decentralt værk"/>
    <n v="353000"/>
    <n v="350030"/>
    <x v="389"/>
    <x v="1"/>
    <s v="kvt"/>
    <d v="2006-10-17T00:00:00"/>
    <m/>
    <n v="5.79"/>
    <n v="2.42"/>
    <n v="3"/>
    <x v="4970"/>
    <n v="32.2956"/>
    <n v="32.2956"/>
    <n v="24.494399999999999"/>
    <n v="24.494399999999999"/>
    <n v="0.25944064931478866"/>
    <n v="0.74055935068521128"/>
    <n v="0"/>
    <x v="0"/>
    <x v="0"/>
    <m/>
    <m/>
    <m/>
    <m/>
    <m/>
    <m/>
    <n v="62.240824799999999"/>
    <m/>
    <m/>
    <m/>
    <m/>
    <m/>
    <m/>
    <m/>
    <m/>
    <m/>
    <m/>
    <m/>
    <s v="521028"/>
    <s v="6263474"/>
    <n v="62.240824799999999"/>
    <n v="0"/>
    <n v="0"/>
  </r>
  <r>
    <n v="308"/>
    <x v="268"/>
    <s v=""/>
    <x v="651"/>
    <n v="2019"/>
    <n v="18791013"/>
    <x v="117"/>
    <x v="266"/>
    <x v="267"/>
    <n v="8831"/>
    <s v="Løgstrup"/>
    <n v="791"/>
    <n v="269"/>
    <x v="109"/>
    <m/>
    <s v="DC"/>
    <s v="Decentralt værk"/>
    <n v="353000"/>
    <n v="350030"/>
    <x v="2"/>
    <x v="0"/>
    <s v="fvv"/>
    <d v="2016-09-01T00:00:00"/>
    <m/>
    <n v="5.8"/>
    <n v="0"/>
    <n v="6.2"/>
    <x v="4971"/>
    <n v="13.3956"/>
    <n v="13.3164"/>
    <n v="0"/>
    <n v="0"/>
    <n v="1"/>
    <n v="0"/>
    <n v="0"/>
    <x v="0"/>
    <x v="0"/>
    <m/>
    <m/>
    <m/>
    <m/>
    <m/>
    <m/>
    <n v="12.926548800000001"/>
    <m/>
    <m/>
    <m/>
    <m/>
    <m/>
    <m/>
    <m/>
    <m/>
    <m/>
    <m/>
    <m/>
    <s v="521028"/>
    <s v="6263474"/>
    <n v="12.926548800000001"/>
    <n v="0"/>
    <n v="0"/>
  </r>
  <r>
    <n v="308"/>
    <x v="269"/>
    <s v=""/>
    <x v="652"/>
    <n v="2019"/>
    <n v="18791013"/>
    <x v="117"/>
    <x v="267"/>
    <x v="268"/>
    <n v="8831"/>
    <s v="Løgstrup"/>
    <n v="791"/>
    <n v="269"/>
    <x v="109"/>
    <m/>
    <s v="FJ"/>
    <s v="Fjernvarmeværk"/>
    <n v="353000"/>
    <n v="350030"/>
    <x v="390"/>
    <x v="3"/>
    <s v="fvv"/>
    <d v="2016-08-15T00:00:00"/>
    <m/>
    <n v="5"/>
    <n v="0"/>
    <n v="5"/>
    <x v="4972"/>
    <n v="12.063599999999999"/>
    <n v="12.063599999999999"/>
    <n v="0"/>
    <n v="0"/>
    <n v="1"/>
    <n v="0"/>
    <n v="0"/>
    <x v="0"/>
    <x v="0"/>
    <m/>
    <m/>
    <m/>
    <m/>
    <m/>
    <m/>
    <m/>
    <m/>
    <m/>
    <m/>
    <m/>
    <m/>
    <m/>
    <m/>
    <m/>
    <n v="12.063600000000001"/>
    <m/>
    <m/>
    <s v="521711,53"/>
    <s v="6263780,47"/>
    <n v="0"/>
    <n v="12.063600000000001"/>
    <n v="0"/>
  </r>
  <r>
    <n v="309"/>
    <x v="270"/>
    <s v=""/>
    <x v="653"/>
    <n v="2019"/>
    <n v="19201414"/>
    <x v="118"/>
    <x v="268"/>
    <x v="269"/>
    <n v="9670"/>
    <s v="Løgstør"/>
    <n v="820"/>
    <n v="301"/>
    <x v="110"/>
    <n v="1"/>
    <s v="DC"/>
    <s v="Decentralt værk"/>
    <n v="353000"/>
    <n v="350030"/>
    <x v="391"/>
    <x v="0"/>
    <s v="fvv"/>
    <d v="1988-01-01T00:00:00"/>
    <m/>
    <n v="10"/>
    <n v="0"/>
    <n v="10"/>
    <x v="4973"/>
    <n v="3.6738"/>
    <n v="3.6738"/>
    <n v="0"/>
    <n v="0"/>
    <n v="1"/>
    <n v="0"/>
    <n v="0"/>
    <x v="0"/>
    <x v="0"/>
    <m/>
    <m/>
    <m/>
    <m/>
    <m/>
    <m/>
    <n v="3.7076688"/>
    <m/>
    <m/>
    <m/>
    <m/>
    <m/>
    <m/>
    <m/>
    <m/>
    <m/>
    <m/>
    <m/>
    <s v="516007,62"/>
    <s v="6312895,41"/>
    <n v="3.7076688"/>
    <n v="0"/>
    <n v="0"/>
  </r>
  <r>
    <n v="309"/>
    <x v="270"/>
    <s v=""/>
    <x v="654"/>
    <n v="2019"/>
    <n v="19201414"/>
    <x v="118"/>
    <x v="268"/>
    <x v="269"/>
    <n v="9670"/>
    <s v="Løgstør"/>
    <n v="820"/>
    <n v="301"/>
    <x v="110"/>
    <n v="1"/>
    <s v="DC"/>
    <s v="Decentralt værk"/>
    <n v="353000"/>
    <n v="350030"/>
    <x v="115"/>
    <x v="1"/>
    <s v="kvt"/>
    <d v="1995-10-01T00:00:00"/>
    <m/>
    <n v="7.98"/>
    <n v="3.86"/>
    <n v="4.5"/>
    <x v="4974"/>
    <n v="0.1242"/>
    <n v="0.1242"/>
    <n v="0.1116"/>
    <n v="0.1116"/>
    <n v="0.19948884597148178"/>
    <n v="0.80051115402851825"/>
    <n v="0"/>
    <x v="0"/>
    <x v="0"/>
    <m/>
    <m/>
    <m/>
    <m/>
    <m/>
    <m/>
    <n v="0.31129560000000001"/>
    <m/>
    <m/>
    <m/>
    <m/>
    <m/>
    <m/>
    <m/>
    <m/>
    <m/>
    <m/>
    <m/>
    <s v="516007,62"/>
    <s v="6312895,41"/>
    <n v="0.31129560000000001"/>
    <n v="0"/>
    <n v="0"/>
  </r>
  <r>
    <n v="309"/>
    <x v="270"/>
    <s v=""/>
    <x v="655"/>
    <n v="2019"/>
    <n v="19201414"/>
    <x v="118"/>
    <x v="268"/>
    <x v="269"/>
    <n v="9670"/>
    <s v="Løgstør"/>
    <n v="820"/>
    <n v="301"/>
    <x v="110"/>
    <n v="1"/>
    <s v="DC"/>
    <s v="Decentralt værk"/>
    <n v="353000"/>
    <n v="350030"/>
    <x v="21"/>
    <x v="1"/>
    <s v="kvt"/>
    <d v="1997-09-01T00:00:00"/>
    <m/>
    <n v="7.98"/>
    <n v="3.86"/>
    <n v="4.5"/>
    <x v="4975"/>
    <n v="0.14544000000000001"/>
    <n v="0.14544000000000001"/>
    <n v="0.13320000000000001"/>
    <n v="0.13320000000000001"/>
    <n v="0.19114849967353353"/>
    <n v="0.80885150032646647"/>
    <n v="0"/>
    <x v="0"/>
    <x v="0"/>
    <m/>
    <m/>
    <m/>
    <m/>
    <m/>
    <m/>
    <n v="0.38043720000000003"/>
    <m/>
    <m/>
    <m/>
    <m/>
    <m/>
    <m/>
    <m/>
    <m/>
    <m/>
    <m/>
    <m/>
    <s v="516007,62"/>
    <s v="6312895,41"/>
    <n v="0.38043720000000003"/>
    <n v="0"/>
    <n v="0"/>
  </r>
  <r>
    <n v="309"/>
    <x v="270"/>
    <s v=""/>
    <x v="656"/>
    <n v="2019"/>
    <n v="19201414"/>
    <x v="118"/>
    <x v="268"/>
    <x v="269"/>
    <n v="9670"/>
    <s v="Løgstør"/>
    <n v="820"/>
    <n v="301"/>
    <x v="110"/>
    <n v="1"/>
    <s v="DC"/>
    <s v="Decentralt værk"/>
    <n v="353000"/>
    <n v="350030"/>
    <x v="184"/>
    <x v="0"/>
    <s v="fvv"/>
    <d v="2008-10-01T00:00:00"/>
    <m/>
    <n v="6.3"/>
    <n v="0"/>
    <n v="6.3"/>
    <x v="4976"/>
    <n v="108.24804"/>
    <n v="105.00048"/>
    <n v="0"/>
    <n v="0"/>
    <n v="1"/>
    <n v="0"/>
    <n v="0"/>
    <x v="0"/>
    <x v="0"/>
    <m/>
    <m/>
    <m/>
    <m/>
    <m/>
    <m/>
    <m/>
    <m/>
    <m/>
    <n v="125.9325"/>
    <m/>
    <m/>
    <m/>
    <m/>
    <m/>
    <m/>
    <m/>
    <m/>
    <s v="516007,62"/>
    <s v="6312895,41"/>
    <n v="0"/>
    <n v="125.9325"/>
    <n v="0"/>
  </r>
  <r>
    <n v="309"/>
    <x v="270"/>
    <s v=""/>
    <x v="657"/>
    <n v="2019"/>
    <n v="19201414"/>
    <x v="118"/>
    <x v="268"/>
    <x v="269"/>
    <n v="9670"/>
    <s v="Løgstør"/>
    <n v="820"/>
    <n v="301"/>
    <x v="110"/>
    <n v="1"/>
    <s v="DC"/>
    <s v="Decentralt værk"/>
    <n v="353000"/>
    <n v="350030"/>
    <x v="254"/>
    <x v="0"/>
    <s v="fvv"/>
    <d v="2009-04-01T00:00:00"/>
    <m/>
    <n v="6.3"/>
    <n v="0"/>
    <n v="6.3"/>
    <x v="4977"/>
    <n v="65.973600000000005"/>
    <n v="63.994391999999998"/>
    <n v="0"/>
    <n v="0"/>
    <n v="1"/>
    <n v="0"/>
    <n v="0"/>
    <x v="0"/>
    <x v="0"/>
    <m/>
    <m/>
    <m/>
    <m/>
    <m/>
    <m/>
    <m/>
    <m/>
    <m/>
    <m/>
    <m/>
    <m/>
    <n v="71.364999999999995"/>
    <m/>
    <m/>
    <m/>
    <m/>
    <m/>
    <s v="516007,62"/>
    <s v="6312895,41"/>
    <n v="0"/>
    <n v="71.364999999999995"/>
    <n v="0"/>
  </r>
  <r>
    <n v="309"/>
    <x v="270"/>
    <s v=""/>
    <x v="658"/>
    <n v="2019"/>
    <n v="19201414"/>
    <x v="118"/>
    <x v="268"/>
    <x v="269"/>
    <n v="9670"/>
    <s v="Løgstør"/>
    <n v="820"/>
    <n v="301"/>
    <x v="110"/>
    <n v="1"/>
    <s v="DC"/>
    <s v="Decentralt værk"/>
    <n v="353000"/>
    <n v="350030"/>
    <x v="39"/>
    <x v="5"/>
    <s v="kvt"/>
    <d v="2008-01-01T00:00:00"/>
    <m/>
    <n v="0.12"/>
    <n v="0"/>
    <n v="0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16007,62"/>
    <s v="6312895,41"/>
    <n v="0"/>
    <n v="0"/>
    <n v="0"/>
  </r>
  <r>
    <n v="309"/>
    <x v="271"/>
    <s v=""/>
    <x v="659"/>
    <n v="2019"/>
    <n v="19201414"/>
    <x v="118"/>
    <x v="269"/>
    <x v="270"/>
    <n v="9681"/>
    <s v="Ranum"/>
    <n v="820"/>
    <n v="301"/>
    <x v="110"/>
    <m/>
    <s v="DC"/>
    <s v="Decentralt værk"/>
    <n v="353000"/>
    <n v="350030"/>
    <x v="229"/>
    <x v="1"/>
    <s v="kvt"/>
    <d v="1996-01-01T00:00:00"/>
    <m/>
    <n v="2.93"/>
    <n v="1.1399999999999999"/>
    <n v="1.58"/>
    <x v="4978"/>
    <n v="1.26E-2"/>
    <n v="1.26E-2"/>
    <n v="5.4000000000000003E-3"/>
    <n v="5.4000000000000003E-3"/>
    <n v="0.36656891495601174"/>
    <n v="0.63343108504398826"/>
    <n v="0"/>
    <x v="0"/>
    <x v="0"/>
    <m/>
    <m/>
    <m/>
    <m/>
    <m/>
    <m/>
    <n v="1.7186399999999998E-2"/>
    <m/>
    <m/>
    <m/>
    <m/>
    <m/>
    <m/>
    <m/>
    <m/>
    <m/>
    <m/>
    <m/>
    <s v="513898,5"/>
    <s v="6306089,6"/>
    <n v="1.7186399999999998E-2"/>
    <n v="0"/>
    <n v="0"/>
  </r>
  <r>
    <n v="309"/>
    <x v="271"/>
    <s v=""/>
    <x v="660"/>
    <n v="2019"/>
    <n v="19201414"/>
    <x v="118"/>
    <x v="269"/>
    <x v="270"/>
    <n v="9681"/>
    <s v="Ranum"/>
    <n v="820"/>
    <n v="301"/>
    <x v="110"/>
    <m/>
    <s v="DC"/>
    <s v="Decentralt værk"/>
    <n v="353000"/>
    <n v="350030"/>
    <x v="392"/>
    <x v="0"/>
    <s v="fvv"/>
    <d v="1975-01-01T00:00:00"/>
    <m/>
    <n v="1.45"/>
    <n v="0"/>
    <n v="1.45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13898,5"/>
    <s v="6306089,6"/>
    <n v="0"/>
    <n v="0"/>
    <n v="0"/>
  </r>
  <r>
    <n v="309"/>
    <x v="271"/>
    <s v=""/>
    <x v="661"/>
    <n v="2019"/>
    <n v="19201414"/>
    <x v="118"/>
    <x v="269"/>
    <x v="270"/>
    <n v="9681"/>
    <s v="Ranum"/>
    <n v="820"/>
    <n v="301"/>
    <x v="110"/>
    <m/>
    <s v="DC"/>
    <s v="Decentralt værk"/>
    <n v="353000"/>
    <n v="350030"/>
    <x v="393"/>
    <x v="0"/>
    <s v="fvv"/>
    <d v="1988-01-01T00:00:00"/>
    <m/>
    <n v="2.9"/>
    <n v="0"/>
    <n v="2.9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13898,5"/>
    <s v="6306089,6"/>
    <n v="0"/>
    <n v="0"/>
    <n v="0"/>
  </r>
  <r>
    <n v="309"/>
    <x v="272"/>
    <s v=""/>
    <x v="662"/>
    <n v="2019"/>
    <n v="19201414"/>
    <x v="118"/>
    <x v="270"/>
    <x v="271"/>
    <n v="9670"/>
    <s v="Løgstør"/>
    <n v="820"/>
    <n v="301"/>
    <x v="110"/>
    <m/>
    <s v="DC"/>
    <s v="Decentralt værk"/>
    <n v="353000"/>
    <n v="350030"/>
    <x v="56"/>
    <x v="0"/>
    <s v="fvv"/>
    <d v="1998-01-01T00:00:00"/>
    <m/>
    <n v="1.1499999999999999"/>
    <n v="0"/>
    <n v="1.1499999999999999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21502,61"/>
    <s v="6309539,87"/>
    <n v="0"/>
    <n v="0"/>
    <n v="0"/>
  </r>
  <r>
    <n v="309"/>
    <x v="272"/>
    <s v=""/>
    <x v="663"/>
    <n v="2019"/>
    <n v="19201414"/>
    <x v="118"/>
    <x v="270"/>
    <x v="271"/>
    <n v="9670"/>
    <s v="Løgstør"/>
    <n v="820"/>
    <n v="301"/>
    <x v="110"/>
    <m/>
    <s v="DC"/>
    <s v="Decentralt værk"/>
    <n v="353000"/>
    <n v="350030"/>
    <x v="229"/>
    <x v="1"/>
    <s v="kvt"/>
    <d v="1998-10-15T00:00:00"/>
    <m/>
    <n v="1.2"/>
    <n v="0.47"/>
    <n v="0.63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21502,61"/>
    <s v="6309539,87"/>
    <n v="0"/>
    <n v="0"/>
    <n v="0"/>
  </r>
  <r>
    <n v="309"/>
    <x v="272"/>
    <s v=""/>
    <x v="664"/>
    <n v="2019"/>
    <n v="19201414"/>
    <x v="118"/>
    <x v="270"/>
    <x v="271"/>
    <n v="9670"/>
    <s v="Løgstør"/>
    <n v="820"/>
    <n v="301"/>
    <x v="110"/>
    <m/>
    <s v="DC"/>
    <s v="Decentralt værk"/>
    <n v="353000"/>
    <n v="350030"/>
    <x v="394"/>
    <x v="3"/>
    <s v="fvv"/>
    <d v="2014-05-01T00:00:00"/>
    <m/>
    <n v="10.6"/>
    <n v="0"/>
    <n v="10.6"/>
    <x v="4979"/>
    <n v="23.148"/>
    <n v="23.148"/>
    <n v="0"/>
    <n v="0"/>
    <n v="1"/>
    <n v="0"/>
    <n v="0"/>
    <x v="0"/>
    <x v="0"/>
    <m/>
    <m/>
    <m/>
    <m/>
    <m/>
    <m/>
    <m/>
    <m/>
    <m/>
    <m/>
    <m/>
    <m/>
    <m/>
    <m/>
    <m/>
    <n v="23.148"/>
    <m/>
    <m/>
    <s v="521502,61"/>
    <s v="6309539,87"/>
    <n v="0"/>
    <n v="23.148"/>
    <n v="0"/>
  </r>
  <r>
    <n v="310"/>
    <x v="273"/>
    <s v=""/>
    <x v="665"/>
    <n v="2019"/>
    <n v="66211118"/>
    <x v="119"/>
    <x v="271"/>
    <x v="272"/>
    <n v="6240"/>
    <s v="Løgumkloster"/>
    <n v="550"/>
    <n v="104"/>
    <x v="111"/>
    <m/>
    <s v="DC"/>
    <s v="Decentralt værk"/>
    <n v="353000"/>
    <n v="350030"/>
    <x v="395"/>
    <x v="9"/>
    <s v="kvt"/>
    <d v="1992-01-01T00:00:00"/>
    <m/>
    <n v="14.5"/>
    <n v="6"/>
    <n v="7.5"/>
    <x v="4980"/>
    <n v="11.685600000000001"/>
    <n v="11.685600000000001"/>
    <n v="10.169280000000001"/>
    <n v="10.169280000000001"/>
    <n v="0.26012192518503796"/>
    <n v="0.73987807481496204"/>
    <n v="0"/>
    <x v="0"/>
    <x v="0"/>
    <m/>
    <m/>
    <m/>
    <m/>
    <m/>
    <m/>
    <n v="22.461774399999999"/>
    <m/>
    <m/>
    <m/>
    <m/>
    <m/>
    <m/>
    <m/>
    <m/>
    <m/>
    <m/>
    <m/>
    <s v="497314"/>
    <s v="6100578"/>
    <n v="22.461774399999999"/>
    <n v="0"/>
    <n v="0"/>
  </r>
  <r>
    <n v="310"/>
    <x v="274"/>
    <s v=""/>
    <x v="666"/>
    <n v="2019"/>
    <n v="66211118"/>
    <x v="119"/>
    <x v="272"/>
    <x v="273"/>
    <n v="6240"/>
    <s v="Løgumkloster"/>
    <n v="550"/>
    <n v="104"/>
    <x v="111"/>
    <m/>
    <s v="FJ"/>
    <s v="Fjernvarmeværk"/>
    <n v="353000"/>
    <n v="350030"/>
    <x v="254"/>
    <x v="0"/>
    <s v="fvv"/>
    <d v="2014-11-10T00:00:00"/>
    <m/>
    <n v="2.1"/>
    <n v="0"/>
    <n v="2"/>
    <x v="4981"/>
    <n v="58.006799999999998"/>
    <n v="58.006799999999998"/>
    <n v="0"/>
    <n v="0"/>
    <n v="1"/>
    <n v="0"/>
    <n v="0"/>
    <x v="0"/>
    <x v="0"/>
    <m/>
    <m/>
    <m/>
    <m/>
    <m/>
    <m/>
    <m/>
    <m/>
    <m/>
    <m/>
    <m/>
    <m/>
    <n v="61.302500000000002"/>
    <m/>
    <m/>
    <m/>
    <m/>
    <m/>
    <s v="497297,13"/>
    <s v="6100652,8"/>
    <n v="0"/>
    <n v="61.302500000000002"/>
    <n v="0"/>
  </r>
  <r>
    <n v="310"/>
    <x v="274"/>
    <s v=""/>
    <x v="667"/>
    <n v="2019"/>
    <n v="66211118"/>
    <x v="119"/>
    <x v="272"/>
    <x v="273"/>
    <n v="6240"/>
    <s v="Løgumkloster"/>
    <n v="550"/>
    <n v="104"/>
    <x v="111"/>
    <m/>
    <s v="FJ"/>
    <s v="Fjernvarmeværk"/>
    <n v="353000"/>
    <n v="350030"/>
    <x v="382"/>
    <x v="0"/>
    <s v="fvv"/>
    <d v="2014-11-10T00:00:00"/>
    <m/>
    <n v="10"/>
    <n v="0"/>
    <n v="10"/>
    <x v="4982"/>
    <n v="17.91"/>
    <n v="17.91"/>
    <n v="0"/>
    <n v="0"/>
    <n v="1"/>
    <n v="0"/>
    <n v="0"/>
    <x v="0"/>
    <x v="0"/>
    <m/>
    <m/>
    <m/>
    <m/>
    <m/>
    <m/>
    <n v="18.1210296"/>
    <m/>
    <m/>
    <m/>
    <m/>
    <m/>
    <m/>
    <m/>
    <m/>
    <m/>
    <m/>
    <m/>
    <s v="497297,13"/>
    <s v="6100652,8"/>
    <n v="18.1210296"/>
    <n v="0"/>
    <n v="0"/>
  </r>
  <r>
    <n v="310"/>
    <x v="274"/>
    <s v=""/>
    <x v="668"/>
    <n v="2019"/>
    <n v="66211118"/>
    <x v="119"/>
    <x v="272"/>
    <x v="273"/>
    <n v="6240"/>
    <s v="Løgumkloster"/>
    <n v="550"/>
    <n v="104"/>
    <x v="111"/>
    <m/>
    <s v="FJ"/>
    <s v="Fjernvarmeværk"/>
    <n v="353000"/>
    <n v="350030"/>
    <x v="396"/>
    <x v="3"/>
    <s v="fvv"/>
    <d v="2015-07-01T00:00:00"/>
    <m/>
    <n v="10"/>
    <n v="0"/>
    <n v="10"/>
    <x v="4983"/>
    <n v="26.3736"/>
    <n v="26.3736"/>
    <n v="0"/>
    <n v="0"/>
    <n v="1"/>
    <n v="0"/>
    <n v="0"/>
    <x v="0"/>
    <x v="0"/>
    <m/>
    <m/>
    <m/>
    <m/>
    <m/>
    <m/>
    <m/>
    <m/>
    <m/>
    <m/>
    <m/>
    <m/>
    <m/>
    <m/>
    <m/>
    <n v="26.3736"/>
    <m/>
    <n v="0.18647999999999998"/>
    <s v="497297,13"/>
    <s v="6100652,8"/>
    <n v="0"/>
    <n v="26.3736"/>
    <n v="0.18647999999999998"/>
  </r>
  <r>
    <n v="310"/>
    <x v="274"/>
    <s v=""/>
    <x v="669"/>
    <n v="2019"/>
    <n v="66211118"/>
    <x v="119"/>
    <x v="272"/>
    <x v="273"/>
    <n v="6240"/>
    <s v="Løgumkloster"/>
    <n v="550"/>
    <n v="104"/>
    <x v="111"/>
    <m/>
    <s v="FJ"/>
    <s v="Fjernvarmeværk"/>
    <n v="353000"/>
    <n v="350030"/>
    <x v="397"/>
    <x v="4"/>
    <s v="fvv"/>
    <d v="2015-10-01T00:00:00"/>
    <m/>
    <n v="0.3"/>
    <n v="0"/>
    <n v="1.3"/>
    <x v="4984"/>
    <n v="4.2984"/>
    <n v="4.2984"/>
    <n v="0"/>
    <n v="0"/>
    <n v="1"/>
    <n v="0"/>
    <n v="0"/>
    <x v="0"/>
    <x v="0"/>
    <m/>
    <m/>
    <m/>
    <m/>
    <m/>
    <m/>
    <m/>
    <m/>
    <m/>
    <m/>
    <m/>
    <m/>
    <m/>
    <m/>
    <m/>
    <m/>
    <m/>
    <n v="0.89424000000000003"/>
    <s v="497297,13"/>
    <s v="6100652,8"/>
    <n v="0"/>
    <n v="0"/>
    <n v="0.89424000000000003"/>
  </r>
  <r>
    <n v="313"/>
    <x v="275"/>
    <s v=""/>
    <x v="670"/>
    <n v="2019"/>
    <n v="41524111"/>
    <x v="120"/>
    <x v="273"/>
    <x v="274"/>
    <n v="8723"/>
    <s v="Løsning"/>
    <n v="766"/>
    <n v="147"/>
    <x v="112"/>
    <m/>
    <s v="FJ"/>
    <s v="Fjernvarmeværk"/>
    <n v="353000"/>
    <n v="350030"/>
    <x v="398"/>
    <x v="0"/>
    <s v="fvv"/>
    <d v="1992-01-01T00:00:00"/>
    <m/>
    <n v="12"/>
    <n v="0"/>
    <n v="12"/>
    <x v="4985"/>
    <n v="7.1496000000000004"/>
    <n v="7.1496000000000004"/>
    <n v="0"/>
    <n v="0"/>
    <n v="1"/>
    <n v="0"/>
    <n v="0"/>
    <x v="0"/>
    <x v="0"/>
    <m/>
    <m/>
    <m/>
    <m/>
    <m/>
    <m/>
    <n v="10.541084399999999"/>
    <m/>
    <m/>
    <m/>
    <m/>
    <m/>
    <m/>
    <m/>
    <m/>
    <m/>
    <m/>
    <m/>
    <s v="543773,48"/>
    <s v="6184512,18"/>
    <n v="10.541084399999999"/>
    <n v="0"/>
    <n v="0"/>
  </r>
  <r>
    <n v="313"/>
    <x v="275"/>
    <s v=""/>
    <x v="671"/>
    <n v="2019"/>
    <n v="41524111"/>
    <x v="120"/>
    <x v="273"/>
    <x v="274"/>
    <n v="8723"/>
    <s v="Løsning"/>
    <n v="766"/>
    <n v="147"/>
    <x v="112"/>
    <m/>
    <s v="FJ"/>
    <s v="Fjernvarmeværk"/>
    <n v="353000"/>
    <n v="350030"/>
    <x v="331"/>
    <x v="0"/>
    <s v="fvv"/>
    <d v="2016-10-18T00:00:00"/>
    <m/>
    <n v="2.6"/>
    <n v="0"/>
    <n v="3.3"/>
    <x v="4986"/>
    <n v="63.92268"/>
    <n v="63.92268"/>
    <n v="0"/>
    <n v="0"/>
    <n v="1"/>
    <n v="0"/>
    <n v="0"/>
    <x v="0"/>
    <x v="0"/>
    <m/>
    <m/>
    <m/>
    <m/>
    <m/>
    <m/>
    <m/>
    <m/>
    <m/>
    <m/>
    <n v="64.932512000000003"/>
    <m/>
    <m/>
    <m/>
    <m/>
    <m/>
    <m/>
    <m/>
    <s v="543773,48"/>
    <s v="6184512,18"/>
    <n v="0"/>
    <n v="64.932512000000003"/>
    <n v="0"/>
  </r>
  <r>
    <n v="314"/>
    <x v="276"/>
    <s v=""/>
    <x v="672"/>
    <n v="2019"/>
    <n v="31220319"/>
    <x v="121"/>
    <x v="274"/>
    <x v="275"/>
    <n v="5960"/>
    <s v="Marstal"/>
    <n v="492"/>
    <n v="80"/>
    <x v="113"/>
    <m/>
    <s v="FJ"/>
    <s v="Fjernvarmeværk"/>
    <n v="353000"/>
    <n v="350030"/>
    <x v="399"/>
    <x v="0"/>
    <s v="fvv"/>
    <d v="1997-01-01T00:00:00"/>
    <m/>
    <n v="18.3"/>
    <n v="0"/>
    <n v="17.75"/>
    <x v="4987"/>
    <n v="7.8983999999999996"/>
    <n v="7.8983999999999996"/>
    <n v="0"/>
    <n v="0"/>
    <n v="1"/>
    <n v="0"/>
    <n v="0"/>
    <x v="0"/>
    <x v="0"/>
    <m/>
    <m/>
    <m/>
    <m/>
    <m/>
    <m/>
    <m/>
    <m/>
    <m/>
    <m/>
    <m/>
    <m/>
    <m/>
    <n v="7.7043999999999997"/>
    <m/>
    <m/>
    <m/>
    <m/>
    <s v="597238,94"/>
    <s v="6079662,05"/>
    <n v="0"/>
    <n v="7.7043999999999997"/>
    <n v="0"/>
  </r>
  <r>
    <n v="314"/>
    <x v="277"/>
    <s v=""/>
    <x v="673"/>
    <n v="2019"/>
    <n v="31220319"/>
    <x v="121"/>
    <x v="275"/>
    <x v="276"/>
    <n v="5960"/>
    <s v="Marstal"/>
    <n v="492"/>
    <n v="80"/>
    <x v="113"/>
    <m/>
    <s v="FJ"/>
    <s v="Fjernvarmeværk"/>
    <n v="353000"/>
    <n v="350030"/>
    <x v="400"/>
    <x v="3"/>
    <s v="fvv"/>
    <d v="1997-01-01T00:00:00"/>
    <m/>
    <n v="11.8"/>
    <n v="0"/>
    <n v="11.8"/>
    <x v="4988"/>
    <n v="13.662000000000001"/>
    <n v="13.662000000000001"/>
    <n v="0"/>
    <n v="0"/>
    <n v="1"/>
    <n v="0"/>
    <n v="0"/>
    <x v="0"/>
    <x v="0"/>
    <m/>
    <m/>
    <m/>
    <m/>
    <m/>
    <m/>
    <m/>
    <m/>
    <m/>
    <m/>
    <m/>
    <m/>
    <m/>
    <m/>
    <m/>
    <n v="13.662000000000001"/>
    <m/>
    <m/>
    <s v="596612"/>
    <s v="6079599"/>
    <n v="0"/>
    <n v="13.662000000000001"/>
    <n v="0"/>
  </r>
  <r>
    <n v="314"/>
    <x v="277"/>
    <s v=""/>
    <x v="2878"/>
    <n v="2019"/>
    <n v="31220319"/>
    <x v="121"/>
    <x v="275"/>
    <x v="276"/>
    <n v="5960"/>
    <s v="Marstal"/>
    <n v="492"/>
    <n v="80"/>
    <x v="113"/>
    <m/>
    <s v="FJ"/>
    <s v="Fjernvarmeværk"/>
    <n v="353000"/>
    <n v="350030"/>
    <x v="1458"/>
    <x v="3"/>
    <s v="fvv"/>
    <d v="1996-06-01T00:00:00"/>
    <m/>
    <n v="0"/>
    <n v="0"/>
    <n v="0"/>
    <x v="4989"/>
    <n v="17.654399999999999"/>
    <n v="17.654399999999999"/>
    <n v="0"/>
    <n v="0"/>
    <n v="1"/>
    <n v="0"/>
    <n v="0"/>
    <x v="0"/>
    <x v="0"/>
    <m/>
    <m/>
    <m/>
    <m/>
    <m/>
    <m/>
    <m/>
    <m/>
    <m/>
    <m/>
    <m/>
    <m/>
    <m/>
    <m/>
    <m/>
    <n v="17.654400000000003"/>
    <m/>
    <m/>
    <s v="596612"/>
    <s v="6079599"/>
    <n v="0"/>
    <n v="17.654400000000003"/>
    <n v="0"/>
  </r>
  <r>
    <n v="314"/>
    <x v="278"/>
    <s v=""/>
    <x v="674"/>
    <n v="2019"/>
    <n v="31220319"/>
    <x v="121"/>
    <x v="276"/>
    <x v="277"/>
    <n v="5960"/>
    <s v="Marstal"/>
    <n v="492"/>
    <n v="80"/>
    <x v="113"/>
    <m/>
    <s v="DC"/>
    <s v="Decentralt værk"/>
    <n v="353000"/>
    <n v="350030"/>
    <x v="401"/>
    <x v="8"/>
    <s v="kvt"/>
    <d v="2012-10-01T00:00:00"/>
    <m/>
    <n v="4.5"/>
    <n v="0.75"/>
    <n v="4"/>
    <x v="4990"/>
    <n v="60.948"/>
    <n v="60.948"/>
    <n v="3.3155999999999999"/>
    <n v="3.3155999999999999"/>
    <n v="0.38980445308800493"/>
    <n v="0.61019554691199507"/>
    <n v="0"/>
    <x v="0"/>
    <x v="0"/>
    <m/>
    <m/>
    <m/>
    <m/>
    <m/>
    <m/>
    <m/>
    <m/>
    <m/>
    <m/>
    <n v="78.177660000000003"/>
    <m/>
    <m/>
    <m/>
    <m/>
    <m/>
    <m/>
    <m/>
    <s v="596648,06"/>
    <s v="6079513,91"/>
    <n v="0"/>
    <n v="78.177660000000003"/>
    <n v="0"/>
  </r>
  <r>
    <n v="314"/>
    <x v="278"/>
    <s v=""/>
    <x v="675"/>
    <n v="2019"/>
    <n v="31220319"/>
    <x v="121"/>
    <x v="276"/>
    <x v="277"/>
    <n v="5960"/>
    <s v="Marstal"/>
    <n v="492"/>
    <n v="80"/>
    <x v="113"/>
    <m/>
    <s v="DC"/>
    <s v="Decentralt værk"/>
    <n v="353000"/>
    <n v="350030"/>
    <x v="402"/>
    <x v="4"/>
    <s v="fvv"/>
    <d v="2012-09-01T00:00:00"/>
    <m/>
    <n v="0.5"/>
    <n v="0"/>
    <n v="1.5"/>
    <x v="4991"/>
    <n v="3.9203999999999999"/>
    <n v="3.9203999999999999"/>
    <n v="0"/>
    <n v="0"/>
    <n v="1"/>
    <n v="0"/>
    <n v="0"/>
    <x v="0"/>
    <x v="0"/>
    <m/>
    <m/>
    <m/>
    <m/>
    <m/>
    <m/>
    <m/>
    <m/>
    <m/>
    <m/>
    <m/>
    <m/>
    <m/>
    <m/>
    <m/>
    <m/>
    <m/>
    <n v="1.0584"/>
    <s v="596648,06"/>
    <s v="6079513,91"/>
    <n v="0"/>
    <n v="0"/>
    <n v="1.0584"/>
  </r>
  <r>
    <n v="314"/>
    <x v="279"/>
    <s v=""/>
    <x v="676"/>
    <n v="2019"/>
    <n v="31220319"/>
    <x v="121"/>
    <x v="277"/>
    <x v="278"/>
    <n v="5960"/>
    <s v="Marstal"/>
    <n v="492"/>
    <n v="80"/>
    <x v="113"/>
    <m/>
    <s v="FJ"/>
    <s v="Fjernvarmeværk"/>
    <n v="353000"/>
    <n v="350030"/>
    <x v="403"/>
    <x v="3"/>
    <s v="fvv"/>
    <d v="2012-07-01T00:00:00"/>
    <m/>
    <n v="10.6"/>
    <n v="0"/>
    <n v="10.6"/>
    <x v="21"/>
    <n v="0"/>
    <n v="0"/>
    <n v="0"/>
    <n v="0"/>
    <n v="1"/>
    <n v="0"/>
    <n v="0"/>
    <x v="0"/>
    <x v="0"/>
    <m/>
    <m/>
    <m/>
    <m/>
    <m/>
    <m/>
    <m/>
    <m/>
    <m/>
    <m/>
    <m/>
    <m/>
    <m/>
    <m/>
    <m/>
    <n v="0"/>
    <m/>
    <m/>
    <s v="596342,31"/>
    <s v="6079365,29"/>
    <n v="0"/>
    <n v="0"/>
    <n v="0"/>
  </r>
  <r>
    <n v="315"/>
    <x v="280"/>
    <s v=""/>
    <x v="677"/>
    <n v="2019"/>
    <n v="36450819"/>
    <x v="122"/>
    <x v="278"/>
    <x v="279"/>
    <n v="8340"/>
    <s v="Malling"/>
    <n v="751"/>
    <n v="206"/>
    <x v="69"/>
    <m/>
    <s v="FJ"/>
    <s v="Fjernvarmeværk"/>
    <n v="353000"/>
    <n v="350030"/>
    <x v="404"/>
    <x v="0"/>
    <s v="fvv"/>
    <d v="1964-01-01T00:00:00"/>
    <m/>
    <n v="12.1"/>
    <n v="0"/>
    <n v="12.1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74265"/>
    <s v="6211283"/>
    <n v="0"/>
    <n v="0"/>
    <n v="0"/>
  </r>
  <r>
    <n v="316"/>
    <x v="281"/>
    <s v=""/>
    <x v="678"/>
    <n v="2019"/>
    <n v="57871628"/>
    <x v="123"/>
    <x v="279"/>
    <x v="280"/>
    <n v="9550"/>
    <s v="Mariager"/>
    <n v="846"/>
    <n v="210"/>
    <x v="114"/>
    <m/>
    <s v="FJ"/>
    <s v="Fjernvarmeværk"/>
    <n v="353000"/>
    <n v="350030"/>
    <x v="184"/>
    <x v="0"/>
    <s v="fvv"/>
    <d v="1996-10-01T00:00:00"/>
    <m/>
    <n v="7"/>
    <n v="0"/>
    <n v="6.3"/>
    <x v="4992"/>
    <n v="80.089200000000005"/>
    <n v="80.089200000000005"/>
    <n v="0"/>
    <n v="0"/>
    <n v="1"/>
    <n v="0"/>
    <n v="0"/>
    <x v="0"/>
    <x v="0"/>
    <m/>
    <m/>
    <m/>
    <m/>
    <m/>
    <m/>
    <m/>
    <m/>
    <m/>
    <m/>
    <m/>
    <n v="75.022999999999996"/>
    <m/>
    <m/>
    <m/>
    <m/>
    <m/>
    <m/>
    <s v="559584,9"/>
    <s v="6277234,35"/>
    <n v="0"/>
    <n v="75.022999999999996"/>
    <n v="0"/>
  </r>
  <r>
    <n v="316"/>
    <x v="281"/>
    <s v=""/>
    <x v="679"/>
    <n v="2019"/>
    <n v="57871628"/>
    <x v="123"/>
    <x v="279"/>
    <x v="280"/>
    <n v="9550"/>
    <s v="Mariager"/>
    <n v="846"/>
    <n v="210"/>
    <x v="114"/>
    <m/>
    <s v="FJ"/>
    <s v="Fjernvarmeværk"/>
    <n v="353000"/>
    <n v="350030"/>
    <x v="145"/>
    <x v="0"/>
    <s v="fvv"/>
    <d v="1987-11-01T00:00:00"/>
    <m/>
    <n v="3.5"/>
    <n v="0"/>
    <n v="3.15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59584,9"/>
    <s v="6277234,35"/>
    <n v="0"/>
    <n v="0"/>
    <n v="0"/>
  </r>
  <r>
    <n v="316"/>
    <x v="281"/>
    <s v=""/>
    <x v="680"/>
    <n v="2019"/>
    <n v="57871628"/>
    <x v="123"/>
    <x v="279"/>
    <x v="280"/>
    <n v="9550"/>
    <s v="Mariager"/>
    <n v="846"/>
    <n v="210"/>
    <x v="114"/>
    <m/>
    <s v="FJ"/>
    <s v="Fjernvarmeværk"/>
    <n v="353000"/>
    <n v="350030"/>
    <x v="146"/>
    <x v="0"/>
    <s v="fvv"/>
    <d v="1987-11-01T00:00:00"/>
    <m/>
    <n v="2.8"/>
    <n v="0"/>
    <n v="2.5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59584,9"/>
    <s v="6277234,35"/>
    <n v="0"/>
    <n v="0"/>
    <n v="0"/>
  </r>
  <r>
    <n v="316"/>
    <x v="281"/>
    <s v=""/>
    <x v="681"/>
    <n v="2019"/>
    <n v="57871628"/>
    <x v="123"/>
    <x v="279"/>
    <x v="280"/>
    <n v="9550"/>
    <s v="Mariager"/>
    <n v="846"/>
    <n v="210"/>
    <x v="114"/>
    <m/>
    <s v="FJ"/>
    <s v="Fjernvarmeværk"/>
    <n v="353000"/>
    <n v="350030"/>
    <x v="405"/>
    <x v="0"/>
    <s v="fvv"/>
    <d v="2003-12-08T00:00:00"/>
    <m/>
    <n v="5.6"/>
    <n v="0"/>
    <n v="5"/>
    <x v="4993"/>
    <n v="58.05"/>
    <n v="58.05"/>
    <n v="0"/>
    <n v="0"/>
    <n v="1"/>
    <n v="0"/>
    <n v="0"/>
    <x v="0"/>
    <x v="0"/>
    <m/>
    <m/>
    <m/>
    <m/>
    <m/>
    <m/>
    <m/>
    <m/>
    <m/>
    <m/>
    <m/>
    <n v="54.345999999999997"/>
    <m/>
    <m/>
    <m/>
    <m/>
    <m/>
    <m/>
    <s v="559584,9"/>
    <s v="6277234,35"/>
    <n v="0"/>
    <n v="54.345999999999997"/>
    <n v="0"/>
  </r>
  <r>
    <n v="319"/>
    <x v="282"/>
    <s v=""/>
    <x v="682"/>
    <n v="2019"/>
    <n v="14324100"/>
    <x v="124"/>
    <x v="280"/>
    <x v="281"/>
    <n v="9280"/>
    <s v="Storvorde"/>
    <n v="851"/>
    <n v="314"/>
    <x v="115"/>
    <m/>
    <s v="DC"/>
    <s v="Decentralt værk"/>
    <n v="351100"/>
    <n v="350010"/>
    <x v="406"/>
    <x v="1"/>
    <s v="kvt"/>
    <d v="1991-01-01T00:00:00"/>
    <m/>
    <n v="2.9"/>
    <n v="1"/>
    <n v="1.7"/>
    <x v="4994"/>
    <n v="0.10728"/>
    <n v="0.10728"/>
    <n v="4.7879999999999999E-2"/>
    <n v="4.7879999999999999E-2"/>
    <n v="0.2724446882428232"/>
    <n v="0.7275553117571768"/>
    <n v="0"/>
    <x v="0"/>
    <x v="0"/>
    <m/>
    <m/>
    <m/>
    <m/>
    <m/>
    <m/>
    <n v="0.19688399999999998"/>
    <m/>
    <m/>
    <m/>
    <m/>
    <m/>
    <m/>
    <m/>
    <m/>
    <m/>
    <m/>
    <m/>
    <s v="574151"/>
    <s v="6314097"/>
    <n v="0.19688399999999998"/>
    <n v="0"/>
    <n v="0"/>
  </r>
  <r>
    <n v="319"/>
    <x v="282"/>
    <s v=""/>
    <x v="683"/>
    <n v="2019"/>
    <n v="14324100"/>
    <x v="124"/>
    <x v="280"/>
    <x v="281"/>
    <n v="9280"/>
    <s v="Storvorde"/>
    <n v="851"/>
    <n v="314"/>
    <x v="115"/>
    <m/>
    <s v="DC"/>
    <s v="Decentralt værk"/>
    <n v="351100"/>
    <n v="350010"/>
    <x v="407"/>
    <x v="1"/>
    <s v="kvt"/>
    <d v="1991-01-01T00:00:00"/>
    <m/>
    <n v="2.9"/>
    <n v="1"/>
    <n v="1.7"/>
    <x v="4995"/>
    <n v="6.3277200000000002"/>
    <n v="6.3277200000000002"/>
    <n v="0.22067999999999999"/>
    <n v="0.22067999999999999"/>
    <n v="0.48315008246289171"/>
    <n v="0.51684991753710829"/>
    <n v="0"/>
    <x v="0"/>
    <x v="0"/>
    <m/>
    <m/>
    <m/>
    <m/>
    <m/>
    <m/>
    <n v="6.5484"/>
    <m/>
    <m/>
    <m/>
    <m/>
    <m/>
    <m/>
    <m/>
    <m/>
    <m/>
    <m/>
    <m/>
    <s v="574151"/>
    <s v="6314097"/>
    <n v="6.5484"/>
    <n v="0"/>
    <n v="0"/>
  </r>
  <r>
    <n v="319"/>
    <x v="282"/>
    <s v=""/>
    <x v="684"/>
    <n v="2019"/>
    <n v="14324100"/>
    <x v="124"/>
    <x v="280"/>
    <x v="281"/>
    <n v="9280"/>
    <s v="Storvorde"/>
    <n v="851"/>
    <n v="314"/>
    <x v="115"/>
    <m/>
    <s v="DC"/>
    <s v="Decentralt værk"/>
    <n v="351100"/>
    <n v="350010"/>
    <x v="56"/>
    <x v="0"/>
    <s v="fvv"/>
    <d v="2012-01-01T00:00:00"/>
    <m/>
    <n v="3"/>
    <n v="0"/>
    <n v="1.7"/>
    <x v="4996"/>
    <n v="2.4344640000000002"/>
    <n v="2.4344640000000002"/>
    <n v="0"/>
    <n v="0"/>
    <n v="1"/>
    <n v="0"/>
    <n v="0"/>
    <x v="0"/>
    <x v="0"/>
    <m/>
    <m/>
    <m/>
    <m/>
    <m/>
    <m/>
    <n v="2.3009976000000001"/>
    <m/>
    <m/>
    <m/>
    <m/>
    <m/>
    <m/>
    <m/>
    <m/>
    <m/>
    <m/>
    <m/>
    <s v="574151"/>
    <s v="6314097"/>
    <n v="2.3009976000000001"/>
    <n v="0"/>
    <n v="0"/>
  </r>
  <r>
    <n v="319"/>
    <x v="282"/>
    <s v=""/>
    <x v="685"/>
    <n v="2019"/>
    <n v="14324100"/>
    <x v="124"/>
    <x v="280"/>
    <x v="281"/>
    <n v="9280"/>
    <s v="Storvorde"/>
    <n v="851"/>
    <n v="314"/>
    <x v="115"/>
    <m/>
    <s v="DC"/>
    <s v="Decentralt værk"/>
    <n v="351100"/>
    <n v="350010"/>
    <x v="408"/>
    <x v="3"/>
    <s v="fvv"/>
    <d v="2013-08-01T00:00:00"/>
    <m/>
    <n v="3.85"/>
    <n v="0"/>
    <n v="3.85"/>
    <x v="4997"/>
    <n v="9.0082799999999992"/>
    <n v="9.0082799999999992"/>
    <n v="0"/>
    <n v="0"/>
    <n v="1"/>
    <n v="0"/>
    <n v="0"/>
    <x v="0"/>
    <x v="0"/>
    <m/>
    <m/>
    <m/>
    <m/>
    <m/>
    <m/>
    <m/>
    <m/>
    <m/>
    <m/>
    <m/>
    <m/>
    <m/>
    <m/>
    <m/>
    <n v="9.008280000000001"/>
    <m/>
    <m/>
    <s v="574151"/>
    <s v="6314097"/>
    <n v="0"/>
    <n v="9.008280000000001"/>
    <n v="0"/>
  </r>
  <r>
    <n v="321"/>
    <x v="283"/>
    <s v=""/>
    <x v="686"/>
    <n v="2019"/>
    <n v="33171412"/>
    <x v="125"/>
    <x v="281"/>
    <x v="282"/>
    <n v="9632"/>
    <s v="Møldrup"/>
    <n v="791"/>
    <n v="247"/>
    <x v="116"/>
    <m/>
    <s v="DC"/>
    <s v="Decentralt værk"/>
    <n v="353000"/>
    <n v="350030"/>
    <x v="56"/>
    <x v="0"/>
    <s v="fvv"/>
    <d v="1987-01-01T00:00:00"/>
    <m/>
    <n v="8.4"/>
    <n v="0"/>
    <n v="7"/>
    <x v="4998"/>
    <n v="7.0117200000000004"/>
    <n v="6.9480000000000004"/>
    <n v="0"/>
    <n v="0"/>
    <n v="1"/>
    <n v="0"/>
    <n v="0"/>
    <x v="0"/>
    <x v="0"/>
    <m/>
    <m/>
    <m/>
    <m/>
    <m/>
    <m/>
    <n v="7.0645211999999997"/>
    <m/>
    <m/>
    <m/>
    <m/>
    <m/>
    <m/>
    <m/>
    <m/>
    <m/>
    <m/>
    <m/>
    <s v="530695"/>
    <s v="6274927"/>
    <n v="7.0645211999999997"/>
    <n v="0"/>
    <n v="0"/>
  </r>
  <r>
    <n v="321"/>
    <x v="283"/>
    <s v=""/>
    <x v="687"/>
    <n v="2019"/>
    <n v="33171412"/>
    <x v="125"/>
    <x v="281"/>
    <x v="282"/>
    <n v="9632"/>
    <s v="Møldrup"/>
    <n v="791"/>
    <n v="247"/>
    <x v="116"/>
    <m/>
    <s v="DC"/>
    <s v="Decentralt værk"/>
    <n v="353000"/>
    <n v="350030"/>
    <x v="409"/>
    <x v="1"/>
    <s v="kvt"/>
    <d v="1996-12-01T00:00:00"/>
    <m/>
    <n v="4.5999999999999996"/>
    <n v="1.8"/>
    <n v="2.7"/>
    <x v="4999"/>
    <n v="39.774239999999999"/>
    <n v="39.6"/>
    <n v="27.093599999999999"/>
    <n v="26.873999999999999"/>
    <n v="0.2795404448600628"/>
    <n v="0.7204595551399372"/>
    <n v="0"/>
    <x v="0"/>
    <x v="0"/>
    <m/>
    <m/>
    <m/>
    <m/>
    <m/>
    <m/>
    <n v="71.142191999999994"/>
    <m/>
    <m/>
    <m/>
    <m/>
    <m/>
    <m/>
    <m/>
    <m/>
    <m/>
    <m/>
    <m/>
    <s v="530695"/>
    <s v="6274927"/>
    <n v="71.142191999999994"/>
    <n v="0"/>
    <n v="0"/>
  </r>
  <r>
    <n v="322"/>
    <x v="284"/>
    <s v=""/>
    <x v="688"/>
    <n v="2019"/>
    <n v="44424010"/>
    <x v="126"/>
    <x v="282"/>
    <x v="283"/>
    <n v="7100"/>
    <s v="Vejle"/>
    <n v="630"/>
    <n v="81"/>
    <x v="20"/>
    <n v="1"/>
    <s v="FJ"/>
    <s v="Fjernvarmeværk"/>
    <n v="353000"/>
    <n v="350030"/>
    <x v="76"/>
    <x v="0"/>
    <s v="fvv"/>
    <d v="1980-01-01T00:00:00"/>
    <m/>
    <n v="3.65"/>
    <n v="0"/>
    <n v="3.65"/>
    <x v="21"/>
    <n v="0"/>
    <n v="0"/>
    <n v="0"/>
    <n v="0"/>
    <n v="1"/>
    <n v="0"/>
    <n v="0"/>
    <x v="0"/>
    <x v="0"/>
    <m/>
    <m/>
    <m/>
    <n v="0"/>
    <m/>
    <m/>
    <n v="0"/>
    <m/>
    <m/>
    <m/>
    <m/>
    <m/>
    <m/>
    <m/>
    <m/>
    <m/>
    <m/>
    <m/>
    <s v="534793,99"/>
    <s v="6171735,21"/>
    <n v="0"/>
    <n v="0"/>
    <n v="0"/>
  </r>
  <r>
    <n v="322"/>
    <x v="284"/>
    <s v=""/>
    <x v="689"/>
    <n v="2019"/>
    <n v="44424010"/>
    <x v="126"/>
    <x v="282"/>
    <x v="283"/>
    <n v="7100"/>
    <s v="Vejle"/>
    <n v="630"/>
    <n v="81"/>
    <x v="20"/>
    <n v="1"/>
    <s v="FJ"/>
    <s v="Fjernvarmeværk"/>
    <n v="353000"/>
    <n v="350030"/>
    <x v="4"/>
    <x v="0"/>
    <s v="fvv"/>
    <d v="1983-01-01T00:00:00"/>
    <m/>
    <n v="4.6500000000000004"/>
    <n v="0"/>
    <n v="4.6500000000000004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34793,99"/>
    <s v="6171735,21"/>
    <n v="0"/>
    <n v="0"/>
    <n v="0"/>
  </r>
  <r>
    <n v="322"/>
    <x v="284"/>
    <s v=""/>
    <x v="690"/>
    <n v="2019"/>
    <n v="44424010"/>
    <x v="126"/>
    <x v="282"/>
    <x v="283"/>
    <n v="7100"/>
    <s v="Vejle"/>
    <n v="630"/>
    <n v="81"/>
    <x v="20"/>
    <n v="1"/>
    <s v="FJ"/>
    <s v="Fjernvarmeværk"/>
    <n v="353000"/>
    <n v="350030"/>
    <x v="6"/>
    <x v="0"/>
    <s v="fvv"/>
    <d v="1974-01-01T00:00:00"/>
    <m/>
    <n v="5.8"/>
    <n v="0"/>
    <n v="5.8"/>
    <x v="5000"/>
    <n v="0.89300000000000002"/>
    <n v="0.89300000000000002"/>
    <n v="0"/>
    <n v="0"/>
    <n v="1"/>
    <n v="0"/>
    <n v="0"/>
    <x v="0"/>
    <x v="0"/>
    <m/>
    <m/>
    <m/>
    <m/>
    <m/>
    <m/>
    <n v="0.97586280000000003"/>
    <m/>
    <m/>
    <m/>
    <m/>
    <m/>
    <m/>
    <m/>
    <m/>
    <m/>
    <m/>
    <m/>
    <s v="534793,99"/>
    <s v="6171735,21"/>
    <n v="0.97586280000000003"/>
    <n v="0"/>
    <n v="0"/>
  </r>
  <r>
    <n v="322"/>
    <x v="284"/>
    <s v=""/>
    <x v="691"/>
    <n v="2019"/>
    <n v="44424010"/>
    <x v="126"/>
    <x v="282"/>
    <x v="283"/>
    <n v="7100"/>
    <s v="Vejle"/>
    <n v="630"/>
    <n v="81"/>
    <x v="20"/>
    <n v="1"/>
    <s v="FJ"/>
    <s v="Fjernvarmeværk"/>
    <n v="353000"/>
    <n v="350030"/>
    <x v="410"/>
    <x v="0"/>
    <s v="fvv"/>
    <d v="1976-01-01T00:00:00"/>
    <m/>
    <n v="7.3"/>
    <n v="0"/>
    <n v="7.3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34793,99"/>
    <s v="6171735,21"/>
    <n v="0"/>
    <n v="0"/>
    <n v="0"/>
  </r>
  <r>
    <n v="323"/>
    <x v="285"/>
    <s v=""/>
    <x v="692"/>
    <n v="2019"/>
    <n v="35580913"/>
    <x v="127"/>
    <x v="283"/>
    <x v="284"/>
    <n v="8544"/>
    <s v="Mørke"/>
    <n v="706"/>
    <n v="218"/>
    <x v="117"/>
    <m/>
    <s v="FJ"/>
    <s v="Fjernvarmeværk"/>
    <n v="353000"/>
    <n v="350030"/>
    <x v="411"/>
    <x v="0"/>
    <s v="fvv"/>
    <d v="1964-07-01T00:00:00"/>
    <d v="2019-12-31T00:00:00"/>
    <n v="4"/>
    <n v="0"/>
    <n v="4.5"/>
    <x v="5001"/>
    <n v="15.435"/>
    <n v="15.435"/>
    <n v="0"/>
    <n v="0"/>
    <n v="1"/>
    <n v="0"/>
    <n v="0"/>
    <x v="0"/>
    <x v="0"/>
    <m/>
    <m/>
    <m/>
    <n v="0"/>
    <m/>
    <m/>
    <m/>
    <m/>
    <m/>
    <m/>
    <m/>
    <m/>
    <n v="15.435"/>
    <m/>
    <m/>
    <m/>
    <m/>
    <m/>
    <s v="585117,91"/>
    <s v="6244335,25"/>
    <n v="0"/>
    <n v="15.435"/>
    <n v="0"/>
  </r>
  <r>
    <n v="323"/>
    <x v="1300"/>
    <s v=""/>
    <x v="2948"/>
    <n v="2019"/>
    <n v="35580913"/>
    <x v="127"/>
    <x v="1296"/>
    <x v="1253"/>
    <n v="8544"/>
    <s v="Mørke"/>
    <n v="706"/>
    <n v="218"/>
    <x v="117"/>
    <m/>
    <s v="FJ"/>
    <s v="Fjernvarmeværk"/>
    <n v="353000"/>
    <n v="350030"/>
    <x v="1488"/>
    <x v="0"/>
    <s v="fvv"/>
    <d v="2019-01-01T00:00:00"/>
    <m/>
    <n v="4.5"/>
    <n v="0"/>
    <n v="4.5"/>
    <x v="5002"/>
    <n v="39.6"/>
    <n v="39.6"/>
    <n v="0"/>
    <n v="0"/>
    <n v="1"/>
    <n v="0"/>
    <n v="0"/>
    <x v="0"/>
    <x v="0"/>
    <m/>
    <m/>
    <m/>
    <m/>
    <m/>
    <m/>
    <m/>
    <m/>
    <m/>
    <n v="45.080500000000001"/>
    <m/>
    <m/>
    <m/>
    <m/>
    <m/>
    <m/>
    <m/>
    <m/>
    <s v="585564,21"/>
    <s v="6244706,27"/>
    <n v="0"/>
    <n v="45.080500000000001"/>
    <n v="0"/>
  </r>
  <r>
    <n v="324"/>
    <x v="286"/>
    <s v=""/>
    <x v="693"/>
    <n v="2019"/>
    <n v="23234114"/>
    <x v="128"/>
    <x v="284"/>
    <x v="285"/>
    <n v="4440"/>
    <s v="Mørkøv"/>
    <n v="316"/>
    <n v="40"/>
    <x v="118"/>
    <m/>
    <s v="DC"/>
    <s v="Decentralt værk"/>
    <n v="353000"/>
    <n v="350030"/>
    <x v="412"/>
    <x v="0"/>
    <s v="fvv"/>
    <d v="1988-12-28T00:00:00"/>
    <m/>
    <n v="6.15"/>
    <n v="0"/>
    <n v="6.15"/>
    <x v="5003"/>
    <n v="9.5574960000000004"/>
    <n v="9.5574960000000004"/>
    <n v="0"/>
    <n v="0"/>
    <n v="1"/>
    <n v="0"/>
    <n v="0"/>
    <x v="0"/>
    <x v="0"/>
    <m/>
    <m/>
    <m/>
    <m/>
    <m/>
    <m/>
    <n v="10.2070188"/>
    <m/>
    <m/>
    <m/>
    <m/>
    <m/>
    <m/>
    <m/>
    <m/>
    <m/>
    <m/>
    <m/>
    <s v="657558"/>
    <s v="6170207"/>
    <n v="10.2070188"/>
    <n v="0"/>
    <n v="0"/>
  </r>
  <r>
    <n v="324"/>
    <x v="286"/>
    <s v=""/>
    <x v="694"/>
    <n v="2019"/>
    <n v="23234114"/>
    <x v="128"/>
    <x v="284"/>
    <x v="285"/>
    <n v="4440"/>
    <s v="Mørkøv"/>
    <n v="316"/>
    <n v="40"/>
    <x v="118"/>
    <m/>
    <s v="DC"/>
    <s v="Decentralt værk"/>
    <n v="353000"/>
    <n v="350030"/>
    <x v="1"/>
    <x v="1"/>
    <s v="kvt"/>
    <d v="1995-01-01T00:00:00"/>
    <m/>
    <n v="4.99"/>
    <n v="2.0499999999999998"/>
    <n v="2.6"/>
    <x v="5004"/>
    <n v="8.99892"/>
    <n v="8.99892"/>
    <n v="6.7694400000000003"/>
    <n v="6.7694400000000003"/>
    <n v="0.26764546724407934"/>
    <n v="0.73235453275592066"/>
    <n v="0"/>
    <x v="0"/>
    <x v="0"/>
    <m/>
    <m/>
    <m/>
    <m/>
    <m/>
    <m/>
    <n v="16.811269199999998"/>
    <m/>
    <m/>
    <m/>
    <m/>
    <m/>
    <m/>
    <m/>
    <m/>
    <m/>
    <m/>
    <m/>
    <s v="657558"/>
    <s v="6170207"/>
    <n v="16.811269199999998"/>
    <n v="0"/>
    <n v="0"/>
  </r>
  <r>
    <n v="324"/>
    <x v="286"/>
    <s v=""/>
    <x v="695"/>
    <n v="2019"/>
    <n v="23234114"/>
    <x v="128"/>
    <x v="284"/>
    <x v="285"/>
    <n v="4440"/>
    <s v="Mørkøv"/>
    <n v="316"/>
    <n v="40"/>
    <x v="118"/>
    <m/>
    <s v="DC"/>
    <s v="Decentralt værk"/>
    <n v="353000"/>
    <n v="350030"/>
    <x v="413"/>
    <x v="0"/>
    <s v="fvv"/>
    <d v="2016-06-02T00:00:00"/>
    <m/>
    <n v="1"/>
    <n v="0"/>
    <n v="1"/>
    <x v="5005"/>
    <n v="23.543279999999999"/>
    <n v="23.543279999999999"/>
    <n v="0"/>
    <n v="0"/>
    <n v="1"/>
    <n v="0"/>
    <n v="0"/>
    <x v="0"/>
    <x v="0"/>
    <m/>
    <m/>
    <m/>
    <m/>
    <m/>
    <m/>
    <m/>
    <m/>
    <m/>
    <m/>
    <m/>
    <m/>
    <n v="22.89"/>
    <m/>
    <m/>
    <m/>
    <m/>
    <m/>
    <s v="657558"/>
    <s v="6170207"/>
    <n v="0"/>
    <n v="22.89"/>
    <n v="0"/>
  </r>
  <r>
    <n v="333"/>
    <x v="287"/>
    <s v=""/>
    <x v="696"/>
    <n v="2019"/>
    <n v="68726018"/>
    <x v="129"/>
    <x v="285"/>
    <x v="286"/>
    <n v="9240"/>
    <s v="Nibe"/>
    <n v="851"/>
    <n v="306"/>
    <x v="119"/>
    <m/>
    <s v="DC"/>
    <s v="Decentralt værk"/>
    <n v="353000"/>
    <n v="350030"/>
    <x v="414"/>
    <x v="1"/>
    <s v="kvt"/>
    <d v="2011-10-07T00:00:00"/>
    <m/>
    <n v="2.61"/>
    <n v="1.06"/>
    <n v="1.55"/>
    <x v="5006"/>
    <n v="21.679200000000002"/>
    <n v="21.679200000000002"/>
    <n v="15.7392"/>
    <n v="15.7392"/>
    <n v="0.27613719735876746"/>
    <n v="0.72386280264123259"/>
    <n v="0"/>
    <x v="0"/>
    <x v="0"/>
    <m/>
    <m/>
    <m/>
    <m/>
    <m/>
    <m/>
    <n v="39.254400000000004"/>
    <m/>
    <m/>
    <m/>
    <m/>
    <m/>
    <m/>
    <m/>
    <m/>
    <m/>
    <m/>
    <m/>
    <s v="539786,78"/>
    <s v="6314973,57"/>
    <n v="39.254400000000004"/>
    <n v="0"/>
    <n v="0"/>
  </r>
  <r>
    <n v="333"/>
    <x v="287"/>
    <s v=""/>
    <x v="697"/>
    <n v="2019"/>
    <n v="68726018"/>
    <x v="129"/>
    <x v="285"/>
    <x v="286"/>
    <n v="9240"/>
    <s v="Nibe"/>
    <n v="851"/>
    <n v="306"/>
    <x v="119"/>
    <m/>
    <s v="DC"/>
    <s v="Decentralt værk"/>
    <n v="353000"/>
    <n v="350030"/>
    <x v="415"/>
    <x v="1"/>
    <s v="kvt"/>
    <d v="2016-06-20T00:00:00"/>
    <m/>
    <n v="2.8650000000000002"/>
    <n v="1.202"/>
    <n v="1.5"/>
    <x v="5007"/>
    <n v="24.66"/>
    <n v="24.66"/>
    <n v="18.187200000000001"/>
    <n v="18.187200000000001"/>
    <n v="0.2718253968253968"/>
    <n v="0.72817460317460325"/>
    <n v="0"/>
    <x v="0"/>
    <x v="0"/>
    <m/>
    <m/>
    <m/>
    <m/>
    <m/>
    <m/>
    <n v="45.36"/>
    <m/>
    <m/>
    <m/>
    <m/>
    <m/>
    <m/>
    <m/>
    <m/>
    <m/>
    <m/>
    <m/>
    <s v="539786,78"/>
    <s v="6314973,57"/>
    <n v="45.36"/>
    <n v="0"/>
    <n v="0"/>
  </r>
  <r>
    <n v="333"/>
    <x v="287"/>
    <s v=""/>
    <x v="698"/>
    <n v="2019"/>
    <n v="68726018"/>
    <x v="129"/>
    <x v="285"/>
    <x v="286"/>
    <n v="9240"/>
    <s v="Nibe"/>
    <n v="851"/>
    <n v="306"/>
    <x v="119"/>
    <m/>
    <s v="DC"/>
    <s v="Decentralt værk"/>
    <n v="353000"/>
    <n v="350030"/>
    <x v="279"/>
    <x v="1"/>
    <s v="kvt"/>
    <d v="2017-06-20T00:00:00"/>
    <m/>
    <n v="2.87"/>
    <n v="1.2"/>
    <n v="1.6"/>
    <x v="5008"/>
    <n v="33.368400000000001"/>
    <n v="33.368400000000001"/>
    <n v="23.6448"/>
    <n v="23.6448"/>
    <n v="0.28293650793650793"/>
    <n v="0.71706349206349207"/>
    <n v="0"/>
    <x v="0"/>
    <x v="0"/>
    <m/>
    <m/>
    <m/>
    <m/>
    <m/>
    <m/>
    <n v="58.968000000000004"/>
    <m/>
    <m/>
    <m/>
    <m/>
    <m/>
    <m/>
    <m/>
    <m/>
    <m/>
    <m/>
    <m/>
    <s v="539786,78"/>
    <s v="6314973,57"/>
    <n v="58.968000000000004"/>
    <n v="0"/>
    <n v="0"/>
  </r>
  <r>
    <n v="333"/>
    <x v="287"/>
    <s v=""/>
    <x v="2949"/>
    <n v="2019"/>
    <n v="68726018"/>
    <x v="129"/>
    <x v="285"/>
    <x v="286"/>
    <n v="9240"/>
    <s v="Nibe"/>
    <n v="851"/>
    <n v="306"/>
    <x v="119"/>
    <m/>
    <s v="DC"/>
    <s v="Decentralt værk"/>
    <n v="353000"/>
    <n v="350030"/>
    <x v="1489"/>
    <x v="4"/>
    <s v="fvv"/>
    <d v="2019-10-01T00:00:00"/>
    <m/>
    <n v="0.4"/>
    <n v="0"/>
    <n v="2"/>
    <x v="5009"/>
    <n v="9.6372"/>
    <n v="9.6372"/>
    <n v="0"/>
    <n v="0"/>
    <n v="1"/>
    <n v="0"/>
    <n v="0"/>
    <x v="0"/>
    <x v="0"/>
    <m/>
    <m/>
    <m/>
    <m/>
    <m/>
    <m/>
    <m/>
    <m/>
    <m/>
    <m/>
    <m/>
    <m/>
    <m/>
    <m/>
    <m/>
    <m/>
    <m/>
    <n v="1.6621416"/>
    <s v="539786,78"/>
    <s v="6314973,57"/>
    <n v="0"/>
    <n v="0"/>
    <n v="1.6621416"/>
  </r>
  <r>
    <n v="333"/>
    <x v="287"/>
    <s v=""/>
    <x v="699"/>
    <n v="2019"/>
    <n v="68726018"/>
    <x v="129"/>
    <x v="285"/>
    <x v="286"/>
    <n v="9240"/>
    <s v="Nibe"/>
    <n v="851"/>
    <n v="306"/>
    <x v="119"/>
    <m/>
    <s v="DC"/>
    <s v="Decentralt værk"/>
    <n v="353000"/>
    <n v="350030"/>
    <x v="13"/>
    <x v="0"/>
    <s v="fvv"/>
    <d v="1989-01-01T00:00:00"/>
    <m/>
    <n v="8.02"/>
    <n v="0"/>
    <n v="8.02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39786,78"/>
    <s v="6314973,57"/>
    <n v="0"/>
    <n v="0"/>
    <n v="0"/>
  </r>
  <r>
    <n v="333"/>
    <x v="287"/>
    <s v=""/>
    <x v="700"/>
    <n v="2019"/>
    <n v="68726018"/>
    <x v="129"/>
    <x v="285"/>
    <x v="286"/>
    <n v="9240"/>
    <s v="Nibe"/>
    <n v="851"/>
    <n v="306"/>
    <x v="119"/>
    <m/>
    <s v="DC"/>
    <s v="Decentralt værk"/>
    <n v="353000"/>
    <n v="350030"/>
    <x v="16"/>
    <x v="0"/>
    <s v="fvv"/>
    <d v="2003-11-01T00:00:00"/>
    <m/>
    <n v="10"/>
    <n v="0"/>
    <n v="11.5"/>
    <x v="5010"/>
    <n v="50.911200000000001"/>
    <n v="50.911200000000001"/>
    <n v="0"/>
    <n v="0"/>
    <n v="1"/>
    <n v="0"/>
    <n v="0"/>
    <x v="0"/>
    <x v="0"/>
    <m/>
    <m/>
    <m/>
    <m/>
    <m/>
    <m/>
    <n v="49.111325999999998"/>
    <m/>
    <m/>
    <m/>
    <m/>
    <m/>
    <m/>
    <m/>
    <m/>
    <m/>
    <m/>
    <m/>
    <s v="539786,78"/>
    <s v="6314973,57"/>
    <n v="49.111325999999998"/>
    <n v="0"/>
    <n v="0"/>
  </r>
  <r>
    <n v="333"/>
    <x v="287"/>
    <s v=""/>
    <x v="701"/>
    <n v="2019"/>
    <n v="68726018"/>
    <x v="129"/>
    <x v="285"/>
    <x v="286"/>
    <n v="9240"/>
    <s v="Nibe"/>
    <n v="851"/>
    <n v="306"/>
    <x v="119"/>
    <m/>
    <s v="DC"/>
    <s v="Decentralt værk"/>
    <n v="353000"/>
    <n v="350030"/>
    <x v="416"/>
    <x v="1"/>
    <s v="kvt"/>
    <d v="2013-12-19T00:00:00"/>
    <m/>
    <n v="2.7290000000000001"/>
    <n v="1.161"/>
    <n v="1.54"/>
    <x v="5011"/>
    <n v="18.867599999999999"/>
    <n v="18.867599999999999"/>
    <n v="15.015599999999999"/>
    <n v="15.015599999999999"/>
    <n v="0.25192270717169774"/>
    <n v="0.74807729282830226"/>
    <n v="0"/>
    <x v="0"/>
    <x v="0"/>
    <m/>
    <m/>
    <m/>
    <m/>
    <m/>
    <m/>
    <n v="37.447199999999995"/>
    <m/>
    <m/>
    <m/>
    <m/>
    <m/>
    <m/>
    <m/>
    <m/>
    <m/>
    <m/>
    <m/>
    <s v="539786,78"/>
    <s v="6314973,57"/>
    <n v="37.447199999999995"/>
    <n v="0"/>
    <n v="0"/>
  </r>
  <r>
    <n v="333"/>
    <x v="287"/>
    <s v=""/>
    <x v="703"/>
    <n v="2019"/>
    <n v="68726018"/>
    <x v="129"/>
    <x v="285"/>
    <x v="286"/>
    <n v="9240"/>
    <s v="Nibe"/>
    <n v="851"/>
    <n v="306"/>
    <x v="119"/>
    <m/>
    <s v="DC"/>
    <s v="Decentralt værk"/>
    <n v="353000"/>
    <n v="350030"/>
    <x v="418"/>
    <x v="1"/>
    <s v="kvt"/>
    <d v="2010-07-27T00:00:00"/>
    <m/>
    <n v="2.61"/>
    <n v="1.06"/>
    <n v="1.55"/>
    <x v="5012"/>
    <n v="17.121600000000001"/>
    <n v="17.121600000000001"/>
    <n v="12.4344"/>
    <n v="12.4344"/>
    <n v="0.27606222428604599"/>
    <n v="0.72393777571395401"/>
    <n v="0"/>
    <x v="0"/>
    <x v="0"/>
    <m/>
    <m/>
    <m/>
    <m/>
    <m/>
    <m/>
    <n v="31.010400000000001"/>
    <m/>
    <m/>
    <m/>
    <m/>
    <m/>
    <m/>
    <m/>
    <m/>
    <m/>
    <m/>
    <m/>
    <s v="539786,78"/>
    <s v="6314973,57"/>
    <n v="31.010400000000001"/>
    <n v="0"/>
    <n v="0"/>
  </r>
  <r>
    <n v="337"/>
    <x v="288"/>
    <s v=""/>
    <x v="704"/>
    <n v="2019"/>
    <n v="25535456"/>
    <x v="130"/>
    <x v="286"/>
    <x v="287"/>
    <n v="5800"/>
    <s v="Nyborg"/>
    <n v="450"/>
    <n v="82"/>
    <x v="102"/>
    <m/>
    <s v="FJ"/>
    <s v="Fjernvarmeværk"/>
    <n v="353000"/>
    <n v="350030"/>
    <x v="419"/>
    <x v="0"/>
    <s v="fvv"/>
    <d v="1964-09-01T00:00:00"/>
    <m/>
    <n v="25"/>
    <n v="0"/>
    <n v="25"/>
    <x v="5013"/>
    <n v="6.444"/>
    <n v="6.444"/>
    <n v="0"/>
    <n v="0"/>
    <n v="1"/>
    <n v="0"/>
    <n v="0"/>
    <x v="0"/>
    <x v="0"/>
    <m/>
    <m/>
    <m/>
    <m/>
    <m/>
    <m/>
    <m/>
    <m/>
    <m/>
    <m/>
    <m/>
    <m/>
    <m/>
    <n v="6.7228000000000003"/>
    <m/>
    <m/>
    <m/>
    <m/>
    <s v="613133"/>
    <s v="6131158"/>
    <n v="0"/>
    <n v="6.7228000000000003"/>
    <n v="0"/>
  </r>
  <r>
    <n v="337"/>
    <x v="289"/>
    <s v=""/>
    <x v="705"/>
    <n v="2019"/>
    <n v="25535456"/>
    <x v="130"/>
    <x v="287"/>
    <x v="288"/>
    <n v="5800"/>
    <s v="Nyborg"/>
    <n v="450"/>
    <n v="82"/>
    <x v="102"/>
    <m/>
    <s v="FJ"/>
    <s v="Fjernvarmeværk"/>
    <n v="353000"/>
    <n v="350030"/>
    <x v="420"/>
    <x v="0"/>
    <s v="fvv"/>
    <d v="1975-05-01T00:00:00"/>
    <m/>
    <n v="13"/>
    <n v="0"/>
    <n v="13"/>
    <x v="5014"/>
    <n v="10.9008"/>
    <n v="10.9008"/>
    <n v="0"/>
    <n v="0"/>
    <n v="1"/>
    <n v="0"/>
    <n v="0"/>
    <x v="0"/>
    <x v="0"/>
    <m/>
    <m/>
    <m/>
    <m/>
    <m/>
    <m/>
    <n v="2.8908E-2"/>
    <m/>
    <m/>
    <m/>
    <m/>
    <m/>
    <m/>
    <n v="11.730600000000001"/>
    <m/>
    <m/>
    <m/>
    <m/>
    <s v="615103,42"/>
    <s v="6130116,8"/>
    <n v="2.8908E-2"/>
    <n v="11.730600000000001"/>
    <n v="0"/>
  </r>
  <r>
    <n v="337"/>
    <x v="290"/>
    <s v=""/>
    <x v="706"/>
    <n v="2019"/>
    <n v="25535456"/>
    <x v="130"/>
    <x v="288"/>
    <x v="289"/>
    <n v="5800"/>
    <s v="Nyborg"/>
    <n v="450"/>
    <n v="82"/>
    <x v="102"/>
    <m/>
    <s v="FJ"/>
    <s v="Fjernvarmeværk"/>
    <n v="353000"/>
    <n v="350030"/>
    <x v="421"/>
    <x v="0"/>
    <s v="fvv"/>
    <d v="1973-10-01T00:00:00"/>
    <m/>
    <n v="18"/>
    <n v="0"/>
    <n v="18"/>
    <x v="5015"/>
    <n v="3.0491999999999999"/>
    <n v="3.0491999999999999"/>
    <n v="0"/>
    <n v="0"/>
    <n v="1"/>
    <n v="0"/>
    <n v="0"/>
    <x v="0"/>
    <x v="0"/>
    <m/>
    <m/>
    <m/>
    <m/>
    <m/>
    <m/>
    <m/>
    <m/>
    <m/>
    <m/>
    <m/>
    <m/>
    <m/>
    <n v="3.1899000000000002"/>
    <m/>
    <m/>
    <m/>
    <m/>
    <s v="613796,2"/>
    <s v="6133445,78"/>
    <n v="0"/>
    <n v="3.1899000000000002"/>
    <n v="0"/>
  </r>
  <r>
    <n v="337"/>
    <x v="291"/>
    <s v=""/>
    <x v="707"/>
    <n v="2019"/>
    <n v="25535456"/>
    <x v="130"/>
    <x v="289"/>
    <x v="290"/>
    <n v="5800"/>
    <s v="Nyborg"/>
    <n v="450"/>
    <n v="82"/>
    <x v="102"/>
    <m/>
    <s v="FJ"/>
    <s v="Fjernvarmeværk"/>
    <n v="353000"/>
    <n v="350030"/>
    <x v="422"/>
    <x v="0"/>
    <s v="fvv"/>
    <d v="1965-10-01T00:00:00"/>
    <m/>
    <n v="19"/>
    <n v="0"/>
    <n v="19"/>
    <x v="5016"/>
    <n v="5.4683999999999999"/>
    <n v="5.4683999999999999"/>
    <n v="0"/>
    <n v="0"/>
    <n v="1"/>
    <n v="0"/>
    <n v="0"/>
    <x v="0"/>
    <x v="0"/>
    <m/>
    <m/>
    <m/>
    <m/>
    <m/>
    <m/>
    <m/>
    <m/>
    <m/>
    <m/>
    <m/>
    <m/>
    <m/>
    <n v="5.8310000000000004"/>
    <m/>
    <m/>
    <m/>
    <m/>
    <s v="613804,14"/>
    <s v="6131730,6"/>
    <n v="0"/>
    <n v="5.8310000000000004"/>
    <n v="0"/>
  </r>
  <r>
    <n v="337"/>
    <x v="292"/>
    <s v=""/>
    <x v="708"/>
    <n v="2019"/>
    <n v="25535456"/>
    <x v="130"/>
    <x v="290"/>
    <x v="291"/>
    <n v="5540"/>
    <s v="Ullerslev"/>
    <n v="450"/>
    <n v="82"/>
    <x v="102"/>
    <m/>
    <s v="DC"/>
    <s v="Decentralt værk"/>
    <n v="351100"/>
    <n v="350010"/>
    <x v="423"/>
    <x v="1"/>
    <s v="kvt"/>
    <d v="1996-01-15T00:00:00"/>
    <m/>
    <n v="7.13"/>
    <n v="3.14"/>
    <n v="3.7"/>
    <x v="5017"/>
    <n v="6.2603999999999997"/>
    <n v="6.2603999999999997"/>
    <n v="5.1516000000000002"/>
    <n v="5.1516000000000002"/>
    <n v="0.23933586019152372"/>
    <n v="0.76066413980847625"/>
    <n v="0"/>
    <x v="0"/>
    <x v="0"/>
    <m/>
    <m/>
    <m/>
    <m/>
    <m/>
    <m/>
    <n v="13.078691999999998"/>
    <m/>
    <m/>
    <m/>
    <m/>
    <m/>
    <m/>
    <m/>
    <m/>
    <m/>
    <m/>
    <m/>
    <s v="606085,41"/>
    <s v="6135435,05"/>
    <n v="13.078691999999998"/>
    <n v="0"/>
    <n v="0"/>
  </r>
  <r>
    <n v="337"/>
    <x v="292"/>
    <s v=""/>
    <x v="710"/>
    <n v="2019"/>
    <n v="25535456"/>
    <x v="130"/>
    <x v="290"/>
    <x v="291"/>
    <n v="5540"/>
    <s v="Ullerslev"/>
    <n v="450"/>
    <n v="82"/>
    <x v="102"/>
    <m/>
    <s v="DC"/>
    <s v="Decentralt værk"/>
    <n v="351100"/>
    <n v="350010"/>
    <x v="116"/>
    <x v="0"/>
    <s v="fvv"/>
    <d v="1983-04-01T00:00:00"/>
    <m/>
    <n v="2.5"/>
    <n v="0"/>
    <n v="2.5"/>
    <x v="5018"/>
    <n v="0.30959999999999999"/>
    <n v="0.30959999999999999"/>
    <n v="0"/>
    <n v="0"/>
    <n v="1"/>
    <n v="0"/>
    <n v="0"/>
    <x v="0"/>
    <x v="0"/>
    <m/>
    <m/>
    <m/>
    <m/>
    <m/>
    <m/>
    <n v="0.31592880000000001"/>
    <m/>
    <m/>
    <m/>
    <m/>
    <m/>
    <m/>
    <m/>
    <m/>
    <m/>
    <m/>
    <m/>
    <s v="606085,41"/>
    <s v="6135435,05"/>
    <n v="0.31592880000000001"/>
    <n v="0"/>
    <n v="0"/>
  </r>
  <r>
    <n v="337"/>
    <x v="292"/>
    <s v=""/>
    <x v="711"/>
    <n v="2019"/>
    <n v="25535456"/>
    <x v="130"/>
    <x v="290"/>
    <x v="291"/>
    <n v="5540"/>
    <s v="Ullerslev"/>
    <n v="450"/>
    <n v="82"/>
    <x v="102"/>
    <m/>
    <s v="DC"/>
    <s v="Decentralt værk"/>
    <n v="351100"/>
    <n v="350010"/>
    <x v="342"/>
    <x v="0"/>
    <s v="fvv"/>
    <d v="2017-10-01T00:00:00"/>
    <m/>
    <n v="7"/>
    <n v="0"/>
    <n v="7"/>
    <x v="5019"/>
    <n v="1.4832000000000001"/>
    <n v="1.4832000000000001"/>
    <n v="0"/>
    <n v="0"/>
    <n v="1"/>
    <n v="0"/>
    <n v="0"/>
    <x v="0"/>
    <x v="0"/>
    <m/>
    <m/>
    <m/>
    <m/>
    <m/>
    <m/>
    <n v="1.513512"/>
    <m/>
    <m/>
    <m/>
    <m/>
    <m/>
    <m/>
    <m/>
    <m/>
    <m/>
    <m/>
    <m/>
    <s v="606085,41"/>
    <s v="6135435,05"/>
    <n v="1.513512"/>
    <n v="0"/>
    <n v="0"/>
  </r>
  <r>
    <n v="337"/>
    <x v="293"/>
    <s v=""/>
    <x v="712"/>
    <n v="2019"/>
    <n v="25535456"/>
    <x v="130"/>
    <x v="291"/>
    <x v="292"/>
    <n v="5800"/>
    <s v="Nyborg"/>
    <n v="450"/>
    <n v="82"/>
    <x v="102"/>
    <m/>
    <s v="FJ"/>
    <s v="Fjernvarmeværk"/>
    <n v="353000"/>
    <n v="350030"/>
    <x v="424"/>
    <x v="0"/>
    <s v="fvv"/>
    <d v="1970-03-01T00:00:00"/>
    <m/>
    <n v="11"/>
    <n v="0"/>
    <n v="11"/>
    <x v="5020"/>
    <n v="4.3200000000000002E-2"/>
    <n v="4.3200000000000002E-2"/>
    <n v="0"/>
    <n v="0"/>
    <n v="1"/>
    <n v="0"/>
    <n v="0"/>
    <x v="0"/>
    <x v="0"/>
    <m/>
    <m/>
    <m/>
    <m/>
    <m/>
    <m/>
    <n v="5.6627999999999998E-2"/>
    <m/>
    <m/>
    <m/>
    <m/>
    <m/>
    <m/>
    <m/>
    <m/>
    <m/>
    <m/>
    <m/>
    <s v="612065"/>
    <s v="6131194"/>
    <n v="5.6627999999999998E-2"/>
    <n v="0"/>
    <n v="0"/>
  </r>
  <r>
    <n v="337"/>
    <x v="294"/>
    <s v=""/>
    <x v="713"/>
    <n v="2019"/>
    <n v="25535456"/>
    <x v="130"/>
    <x v="292"/>
    <x v="293"/>
    <n v="5800"/>
    <s v="Nyborg"/>
    <n v="450"/>
    <n v="82"/>
    <x v="102"/>
    <m/>
    <s v="ER"/>
    <s v="Erhvervsværk"/>
    <n v="370000"/>
    <n v="370000"/>
    <x v="425"/>
    <x v="0"/>
    <s v="pvp"/>
    <d v="1982-11-01T00:00:00"/>
    <m/>
    <n v="0.59"/>
    <n v="0"/>
    <n v="0.59"/>
    <x v="5021"/>
    <n v="7.0776000000000003"/>
    <n v="3.4847999999999999"/>
    <n v="0"/>
    <n v="0"/>
    <n v="0.49237029501525936"/>
    <n v="0"/>
    <n v="0.50762970498474069"/>
    <x v="0"/>
    <x v="0"/>
    <m/>
    <m/>
    <m/>
    <m/>
    <m/>
    <m/>
    <m/>
    <m/>
    <n v="7.1171199999999999"/>
    <m/>
    <m/>
    <m/>
    <m/>
    <m/>
    <m/>
    <m/>
    <m/>
    <m/>
    <s v="615011,88"/>
    <s v="6130031,63"/>
    <n v="0"/>
    <n v="7.1171199999999999"/>
    <n v="0"/>
  </r>
  <r>
    <n v="337"/>
    <x v="295"/>
    <s v=""/>
    <x v="714"/>
    <n v="2019"/>
    <n v="25535456"/>
    <x v="130"/>
    <x v="293"/>
    <x v="294"/>
    <n v="5540"/>
    <s v="Ullerslev"/>
    <n v="450"/>
    <n v="92"/>
    <x v="120"/>
    <m/>
    <s v="LO"/>
    <s v="Lokalt værk"/>
    <n v="162400"/>
    <n v="160000"/>
    <x v="426"/>
    <x v="6"/>
    <s v="pvp"/>
    <d v="2011-12-01T00:00:00"/>
    <m/>
    <n v="0.9"/>
    <n v="0"/>
    <n v="0.9"/>
    <x v="5022"/>
    <n v="14.482799999999999"/>
    <n v="14.482799999999999"/>
    <n v="0"/>
    <n v="0"/>
    <n v="1"/>
    <n v="0"/>
    <n v="0"/>
    <x v="0"/>
    <x v="0"/>
    <m/>
    <m/>
    <m/>
    <m/>
    <m/>
    <m/>
    <m/>
    <m/>
    <m/>
    <m/>
    <m/>
    <m/>
    <m/>
    <m/>
    <n v="14.482799999999999"/>
    <m/>
    <m/>
    <m/>
    <s v="605610,5"/>
    <s v="6135293,52"/>
    <n v="0"/>
    <n v="14.482799999999999"/>
    <n v="0"/>
  </r>
  <r>
    <n v="340"/>
    <x v="296"/>
    <s v=""/>
    <x v="715"/>
    <n v="2019"/>
    <n v="57494115"/>
    <x v="131"/>
    <x v="294"/>
    <x v="295"/>
    <n v="7900"/>
    <s v="Nykøbing M"/>
    <n v="773"/>
    <n v="245"/>
    <x v="121"/>
    <n v="1"/>
    <s v="DC"/>
    <s v="Decentralt værk"/>
    <n v="353000"/>
    <n v="350030"/>
    <x v="427"/>
    <x v="1"/>
    <s v="kvt"/>
    <d v="1989-01-01T00:00:00"/>
    <m/>
    <n v="7.2"/>
    <n v="2.54"/>
    <n v="3.7"/>
    <x v="21"/>
    <n v="0"/>
    <n v="0"/>
    <n v="0"/>
    <n v="0"/>
    <n v="1"/>
    <n v="0"/>
    <n v="0"/>
    <x v="0"/>
    <x v="0"/>
    <m/>
    <m/>
    <m/>
    <n v="0"/>
    <m/>
    <m/>
    <n v="0"/>
    <m/>
    <m/>
    <m/>
    <m/>
    <m/>
    <m/>
    <m/>
    <m/>
    <m/>
    <m/>
    <m/>
    <s v="491644,51"/>
    <s v="6295329,71"/>
    <n v="0"/>
    <n v="0"/>
    <n v="0"/>
  </r>
  <r>
    <n v="340"/>
    <x v="296"/>
    <s v=""/>
    <x v="716"/>
    <n v="2019"/>
    <n v="57494115"/>
    <x v="131"/>
    <x v="294"/>
    <x v="295"/>
    <n v="7900"/>
    <s v="Nykøbing M"/>
    <n v="773"/>
    <n v="245"/>
    <x v="121"/>
    <n v="1"/>
    <s v="DC"/>
    <s v="Decentralt værk"/>
    <n v="353000"/>
    <n v="350030"/>
    <x v="428"/>
    <x v="0"/>
    <s v="fvv"/>
    <d v="1987-01-01T00:00:00"/>
    <m/>
    <n v="16"/>
    <n v="0"/>
    <n v="16.899999999999999"/>
    <x v="5023"/>
    <n v="51.5124"/>
    <n v="51.5124"/>
    <n v="0"/>
    <n v="0"/>
    <n v="1"/>
    <n v="0"/>
    <n v="0"/>
    <x v="0"/>
    <x v="0"/>
    <m/>
    <m/>
    <m/>
    <m/>
    <m/>
    <m/>
    <n v="48.000585600000001"/>
    <m/>
    <m/>
    <m/>
    <m/>
    <m/>
    <m/>
    <m/>
    <m/>
    <m/>
    <m/>
    <m/>
    <s v="491644,51"/>
    <s v="6295329,71"/>
    <n v="48.000585600000001"/>
    <n v="0"/>
    <n v="0"/>
  </r>
  <r>
    <n v="340"/>
    <x v="296"/>
    <s v=""/>
    <x v="717"/>
    <n v="2019"/>
    <n v="57494115"/>
    <x v="131"/>
    <x v="294"/>
    <x v="295"/>
    <n v="7900"/>
    <s v="Nykøbing M"/>
    <n v="773"/>
    <n v="245"/>
    <x v="121"/>
    <n v="1"/>
    <s v="DC"/>
    <s v="Decentralt værk"/>
    <n v="353000"/>
    <n v="350030"/>
    <x v="429"/>
    <x v="0"/>
    <s v="fvv"/>
    <d v="1995-01-01T00:00:00"/>
    <m/>
    <n v="12"/>
    <n v="0"/>
    <n v="12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491644,51"/>
    <s v="6295329,71"/>
    <n v="0"/>
    <n v="0"/>
    <n v="0"/>
  </r>
  <r>
    <n v="340"/>
    <x v="296"/>
    <s v=""/>
    <x v="718"/>
    <n v="2019"/>
    <n v="57494115"/>
    <x v="131"/>
    <x v="294"/>
    <x v="295"/>
    <n v="7900"/>
    <s v="Nykøbing M"/>
    <n v="773"/>
    <n v="245"/>
    <x v="121"/>
    <n v="1"/>
    <s v="DC"/>
    <s v="Decentralt værk"/>
    <n v="353000"/>
    <n v="350030"/>
    <x v="430"/>
    <x v="5"/>
    <s v="kvt"/>
    <d v="2012-01-01T00:00:00"/>
    <m/>
    <n v="0.3"/>
    <n v="0.1"/>
    <n v="0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491644,51"/>
    <s v="6295329,71"/>
    <n v="0"/>
    <n v="0"/>
    <n v="0"/>
  </r>
  <r>
    <n v="340"/>
    <x v="296"/>
    <s v=""/>
    <x v="719"/>
    <n v="2019"/>
    <n v="57494115"/>
    <x v="131"/>
    <x v="294"/>
    <x v="295"/>
    <n v="7900"/>
    <s v="Nykøbing M"/>
    <n v="773"/>
    <n v="245"/>
    <x v="121"/>
    <n v="1"/>
    <s v="DC"/>
    <s v="Decentralt værk"/>
    <n v="353000"/>
    <n v="350030"/>
    <x v="17"/>
    <x v="5"/>
    <s v="kvt"/>
    <d v="2012-01-01T00:00:00"/>
    <m/>
    <n v="0.3"/>
    <n v="0.1"/>
    <n v="0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491644,51"/>
    <s v="6295329,71"/>
    <n v="0"/>
    <n v="0"/>
    <n v="0"/>
  </r>
  <r>
    <n v="340"/>
    <x v="296"/>
    <s v=""/>
    <x v="720"/>
    <n v="2019"/>
    <n v="57494115"/>
    <x v="131"/>
    <x v="294"/>
    <x v="295"/>
    <n v="7900"/>
    <s v="Nykøbing M"/>
    <n v="773"/>
    <n v="245"/>
    <x v="121"/>
    <n v="1"/>
    <s v="DC"/>
    <s v="Decentralt værk"/>
    <n v="353000"/>
    <n v="350030"/>
    <x v="431"/>
    <x v="1"/>
    <s v="kvt"/>
    <d v="1995-01-01T00:00:00"/>
    <m/>
    <n v="8"/>
    <n v="3.13"/>
    <n v="3.84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491644,51"/>
    <s v="6295329,71"/>
    <n v="0"/>
    <n v="0"/>
    <n v="0"/>
  </r>
  <r>
    <n v="340"/>
    <x v="296"/>
    <s v=""/>
    <x v="721"/>
    <n v="2019"/>
    <n v="57494115"/>
    <x v="131"/>
    <x v="294"/>
    <x v="295"/>
    <n v="7900"/>
    <s v="Nykøbing M"/>
    <n v="773"/>
    <n v="245"/>
    <x v="121"/>
    <n v="1"/>
    <s v="DC"/>
    <s v="Decentralt værk"/>
    <n v="353000"/>
    <n v="350030"/>
    <x v="432"/>
    <x v="1"/>
    <s v="kvt"/>
    <d v="2009-11-01T00:00:00"/>
    <m/>
    <n v="7.57"/>
    <n v="3.35"/>
    <n v="3.71"/>
    <x v="5024"/>
    <n v="67.183199999999999"/>
    <n v="67.183199999999999"/>
    <n v="53.045999999999999"/>
    <n v="52.531199999999998"/>
    <n v="0.26763208106415404"/>
    <n v="0.73236791893584596"/>
    <n v="0"/>
    <x v="0"/>
    <x v="0"/>
    <m/>
    <m/>
    <m/>
    <m/>
    <m/>
    <m/>
    <n v="125.51410079999999"/>
    <m/>
    <m/>
    <m/>
    <m/>
    <m/>
    <m/>
    <m/>
    <m/>
    <m/>
    <m/>
    <m/>
    <s v="491644,51"/>
    <s v="6295329,71"/>
    <n v="125.51410079999999"/>
    <n v="0"/>
    <n v="0"/>
  </r>
  <r>
    <n v="340"/>
    <x v="296"/>
    <s v=""/>
    <x v="722"/>
    <n v="2019"/>
    <n v="57494115"/>
    <x v="131"/>
    <x v="294"/>
    <x v="295"/>
    <n v="7900"/>
    <s v="Nykøbing M"/>
    <n v="773"/>
    <n v="245"/>
    <x v="121"/>
    <n v="1"/>
    <s v="DC"/>
    <s v="Decentralt værk"/>
    <n v="353000"/>
    <n v="350030"/>
    <x v="7"/>
    <x v="2"/>
    <s v="fvv"/>
    <d v="2011-01-20T00:00:00"/>
    <m/>
    <n v="6"/>
    <n v="0"/>
    <n v="6"/>
    <x v="5025"/>
    <n v="27.381599999999999"/>
    <n v="27.381599999999999"/>
    <n v="0"/>
    <n v="0"/>
    <n v="1"/>
    <n v="0"/>
    <n v="0"/>
    <x v="0"/>
    <x v="0"/>
    <m/>
    <m/>
    <m/>
    <m/>
    <m/>
    <m/>
    <m/>
    <m/>
    <m/>
    <m/>
    <m/>
    <m/>
    <m/>
    <m/>
    <m/>
    <m/>
    <m/>
    <n v="27.381599999999999"/>
    <s v="491644,51"/>
    <s v="6295329,71"/>
    <n v="0"/>
    <n v="0"/>
    <n v="27.381599999999999"/>
  </r>
  <r>
    <n v="340"/>
    <x v="297"/>
    <s v=""/>
    <x v="723"/>
    <n v="2019"/>
    <n v="57494115"/>
    <x v="131"/>
    <x v="295"/>
    <x v="296"/>
    <n v="7900"/>
    <s v="Nykøbing M"/>
    <n v="773"/>
    <n v="245"/>
    <x v="121"/>
    <m/>
    <s v="FJ"/>
    <s v="Fjernvarmeværk"/>
    <n v="353000"/>
    <n v="350030"/>
    <x v="433"/>
    <x v="3"/>
    <s v="fvv"/>
    <d v="2016-11-07T00:00:00"/>
    <m/>
    <n v="12"/>
    <n v="0"/>
    <n v="12"/>
    <x v="5026"/>
    <n v="24.7788"/>
    <n v="24.7788"/>
    <n v="0"/>
    <n v="0"/>
    <n v="1"/>
    <n v="0"/>
    <n v="0"/>
    <x v="0"/>
    <x v="0"/>
    <m/>
    <m/>
    <m/>
    <m/>
    <m/>
    <m/>
    <m/>
    <m/>
    <m/>
    <m/>
    <m/>
    <m/>
    <m/>
    <m/>
    <m/>
    <n v="24.7788"/>
    <m/>
    <m/>
    <s v="490301,78"/>
    <s v="6295616,18"/>
    <n v="0"/>
    <n v="24.7788"/>
    <n v="0"/>
  </r>
  <r>
    <n v="341"/>
    <x v="298"/>
    <s v=""/>
    <x v="724"/>
    <n v="2019"/>
    <n v="69995713"/>
    <x v="132"/>
    <x v="296"/>
    <x v="297"/>
    <n v="4700"/>
    <s v="Næstved"/>
    <n v="370"/>
    <n v="54"/>
    <x v="89"/>
    <n v="1"/>
    <s v="FJ"/>
    <s v="Fjernvarmeværk"/>
    <n v="353000"/>
    <n v="350030"/>
    <x v="434"/>
    <x v="0"/>
    <s v="fvv"/>
    <d v="2012-01-01T00:00:00"/>
    <m/>
    <n v="10.9"/>
    <n v="0"/>
    <n v="7.3"/>
    <x v="3633"/>
    <n v="1.44E-2"/>
    <n v="1.44E-2"/>
    <n v="0"/>
    <n v="0"/>
    <n v="1"/>
    <n v="0"/>
    <n v="0"/>
    <x v="0"/>
    <x v="0"/>
    <m/>
    <m/>
    <m/>
    <m/>
    <m/>
    <m/>
    <n v="1.4216400000000001E-2"/>
    <m/>
    <m/>
    <m/>
    <m/>
    <m/>
    <m/>
    <m/>
    <m/>
    <m/>
    <m/>
    <m/>
    <s v="674916,72"/>
    <s v="6122486,67"/>
    <n v="1.4216400000000001E-2"/>
    <n v="0"/>
    <n v="0"/>
  </r>
  <r>
    <n v="341"/>
    <x v="298"/>
    <s v=""/>
    <x v="725"/>
    <n v="2019"/>
    <n v="69995713"/>
    <x v="132"/>
    <x v="296"/>
    <x v="297"/>
    <n v="4700"/>
    <s v="Næstved"/>
    <n v="370"/>
    <n v="54"/>
    <x v="89"/>
    <n v="1"/>
    <s v="FJ"/>
    <s v="Fjernvarmeværk"/>
    <n v="353000"/>
    <n v="350030"/>
    <x v="435"/>
    <x v="0"/>
    <s v="fvv"/>
    <d v="2012-01-01T00:00:00"/>
    <m/>
    <n v="10.9"/>
    <n v="0"/>
    <n v="7.3"/>
    <x v="5027"/>
    <n v="2.52E-2"/>
    <n v="2.52E-2"/>
    <n v="0"/>
    <n v="0"/>
    <n v="1"/>
    <n v="0"/>
    <n v="0"/>
    <x v="0"/>
    <x v="0"/>
    <m/>
    <m/>
    <m/>
    <m/>
    <m/>
    <m/>
    <n v="2.6334E-2"/>
    <m/>
    <m/>
    <m/>
    <m/>
    <m/>
    <m/>
    <m/>
    <m/>
    <m/>
    <m/>
    <m/>
    <s v="674916,72"/>
    <s v="6122486,67"/>
    <n v="2.6334E-2"/>
    <n v="0"/>
    <n v="0"/>
  </r>
  <r>
    <n v="341"/>
    <x v="298"/>
    <s v=""/>
    <x v="726"/>
    <n v="2019"/>
    <n v="69995713"/>
    <x v="132"/>
    <x v="296"/>
    <x v="297"/>
    <n v="4700"/>
    <s v="Næstved"/>
    <n v="370"/>
    <n v="54"/>
    <x v="89"/>
    <n v="1"/>
    <s v="FJ"/>
    <s v="Fjernvarmeværk"/>
    <n v="353000"/>
    <n v="350030"/>
    <x v="436"/>
    <x v="0"/>
    <s v="fvv"/>
    <d v="2012-01-01T00:00:00"/>
    <m/>
    <n v="12"/>
    <n v="0"/>
    <n v="9.3000000000000007"/>
    <x v="5028"/>
    <n v="1.0800000000000001E-2"/>
    <n v="1.0800000000000001E-2"/>
    <n v="0"/>
    <n v="0"/>
    <n v="1"/>
    <n v="0"/>
    <n v="0"/>
    <x v="0"/>
    <x v="0"/>
    <m/>
    <m/>
    <m/>
    <m/>
    <m/>
    <m/>
    <n v="1.0929600000000001E-2"/>
    <m/>
    <m/>
    <m/>
    <m/>
    <m/>
    <m/>
    <m/>
    <m/>
    <m/>
    <m/>
    <m/>
    <s v="674916,72"/>
    <s v="6122486,67"/>
    <n v="1.0929600000000001E-2"/>
    <n v="0"/>
    <n v="0"/>
  </r>
  <r>
    <n v="341"/>
    <x v="298"/>
    <s v=""/>
    <x v="727"/>
    <n v="2019"/>
    <n v="69995713"/>
    <x v="132"/>
    <x v="296"/>
    <x v="297"/>
    <n v="4700"/>
    <s v="Næstved"/>
    <n v="370"/>
    <n v="54"/>
    <x v="89"/>
    <n v="1"/>
    <s v="FJ"/>
    <s v="Fjernvarmeværk"/>
    <n v="353000"/>
    <n v="350030"/>
    <x v="437"/>
    <x v="0"/>
    <s v="fvv"/>
    <d v="2012-01-01T00:00:00"/>
    <m/>
    <n v="12"/>
    <n v="0"/>
    <n v="9.3000000000000007"/>
    <x v="5029"/>
    <n v="1.0800000000000001E-2"/>
    <n v="1.0800000000000001E-2"/>
    <n v="0"/>
    <n v="0"/>
    <n v="1"/>
    <n v="0"/>
    <n v="0"/>
    <x v="0"/>
    <x v="0"/>
    <m/>
    <m/>
    <m/>
    <m/>
    <m/>
    <m/>
    <n v="1.14444E-2"/>
    <m/>
    <m/>
    <m/>
    <m/>
    <m/>
    <m/>
    <m/>
    <m/>
    <m/>
    <m/>
    <m/>
    <s v="674916,72"/>
    <s v="6122486,67"/>
    <n v="1.14444E-2"/>
    <n v="0"/>
    <n v="0"/>
  </r>
  <r>
    <n v="341"/>
    <x v="299"/>
    <s v=""/>
    <x v="728"/>
    <n v="2019"/>
    <n v="69995713"/>
    <x v="132"/>
    <x v="297"/>
    <x v="298"/>
    <n v="4700"/>
    <s v="Næstved"/>
    <n v="370"/>
    <n v="54"/>
    <x v="89"/>
    <m/>
    <s v="FJ"/>
    <s v="Fjernvarmeværk"/>
    <n v="353000"/>
    <n v="350030"/>
    <x v="438"/>
    <x v="0"/>
    <s v="fvv"/>
    <d v="2012-01-01T00:00:00"/>
    <m/>
    <n v="8.8000000000000007"/>
    <n v="0"/>
    <n v="7.3"/>
    <x v="5030"/>
    <n v="3.6000000000000002E-4"/>
    <n v="3.6000000000000002E-4"/>
    <n v="0"/>
    <n v="0"/>
    <n v="1"/>
    <n v="0"/>
    <n v="0"/>
    <x v="0"/>
    <x v="0"/>
    <m/>
    <m/>
    <m/>
    <m/>
    <m/>
    <m/>
    <n v="4.3559999999999996E-4"/>
    <m/>
    <m/>
    <m/>
    <m/>
    <m/>
    <m/>
    <m/>
    <m/>
    <m/>
    <m/>
    <m/>
    <s v="674625,03"/>
    <s v="6123967,27"/>
    <n v="4.3559999999999996E-4"/>
    <n v="0"/>
    <n v="0"/>
  </r>
  <r>
    <n v="341"/>
    <x v="299"/>
    <s v=""/>
    <x v="729"/>
    <n v="2019"/>
    <n v="69995713"/>
    <x v="132"/>
    <x v="297"/>
    <x v="298"/>
    <n v="4700"/>
    <s v="Næstved"/>
    <n v="370"/>
    <n v="54"/>
    <x v="89"/>
    <m/>
    <s v="FJ"/>
    <s v="Fjernvarmeværk"/>
    <n v="353000"/>
    <n v="350030"/>
    <x v="439"/>
    <x v="0"/>
    <s v="fvv"/>
    <d v="2012-01-01T00:00:00"/>
    <m/>
    <n v="6.4"/>
    <n v="0"/>
    <n v="5.3"/>
    <x v="5031"/>
    <n v="1.6092"/>
    <n v="1.6092"/>
    <n v="0"/>
    <n v="0"/>
    <n v="1"/>
    <n v="0"/>
    <n v="0"/>
    <x v="0"/>
    <x v="0"/>
    <m/>
    <m/>
    <m/>
    <m/>
    <m/>
    <m/>
    <n v="1.7176104000000001"/>
    <m/>
    <m/>
    <m/>
    <m/>
    <m/>
    <m/>
    <m/>
    <m/>
    <m/>
    <m/>
    <m/>
    <s v="674625,03"/>
    <s v="6123967,27"/>
    <n v="1.7176104000000001"/>
    <n v="0"/>
    <n v="0"/>
  </r>
  <r>
    <n v="341"/>
    <x v="300"/>
    <s v=""/>
    <x v="730"/>
    <n v="2019"/>
    <n v="69995713"/>
    <x v="132"/>
    <x v="298"/>
    <x v="299"/>
    <n v="4700"/>
    <s v="Næstved"/>
    <n v="370"/>
    <n v="54"/>
    <x v="89"/>
    <m/>
    <s v="FJ"/>
    <s v="Fjernvarmeværk"/>
    <n v="353000"/>
    <n v="350030"/>
    <x v="440"/>
    <x v="0"/>
    <s v="fvv"/>
    <d v="2012-01-01T00:00:00"/>
    <m/>
    <n v="6.6"/>
    <n v="0"/>
    <n v="4.5999999999999996"/>
    <x v="5032"/>
    <n v="5.2200000000000003E-2"/>
    <n v="5.2200000000000003E-2"/>
    <n v="0"/>
    <n v="0"/>
    <n v="1"/>
    <n v="0"/>
    <n v="0"/>
    <x v="0"/>
    <x v="0"/>
    <m/>
    <m/>
    <m/>
    <m/>
    <m/>
    <m/>
    <n v="6.4508399999999994E-2"/>
    <m/>
    <m/>
    <m/>
    <m/>
    <m/>
    <m/>
    <m/>
    <m/>
    <m/>
    <m/>
    <m/>
    <s v="676516,46"/>
    <s v="6124156,27"/>
    <n v="6.4508399999999994E-2"/>
    <n v="0"/>
    <n v="0"/>
  </r>
  <r>
    <n v="341"/>
    <x v="300"/>
    <s v=""/>
    <x v="731"/>
    <n v="2019"/>
    <n v="69995713"/>
    <x v="132"/>
    <x v="298"/>
    <x v="299"/>
    <n v="4700"/>
    <s v="Næstved"/>
    <n v="370"/>
    <n v="54"/>
    <x v="89"/>
    <m/>
    <s v="FJ"/>
    <s v="Fjernvarmeværk"/>
    <n v="353000"/>
    <n v="350030"/>
    <x v="436"/>
    <x v="0"/>
    <s v="fvv"/>
    <d v="2012-01-01T00:00:00"/>
    <m/>
    <n v="10.9"/>
    <n v="0"/>
    <n v="9"/>
    <x v="5032"/>
    <n v="5.2200000000000003E-2"/>
    <n v="5.2200000000000003E-2"/>
    <n v="0"/>
    <n v="0"/>
    <n v="1"/>
    <n v="0"/>
    <n v="0"/>
    <x v="0"/>
    <x v="0"/>
    <m/>
    <m/>
    <m/>
    <m/>
    <m/>
    <m/>
    <n v="6.4508399999999994E-2"/>
    <m/>
    <m/>
    <m/>
    <m/>
    <m/>
    <m/>
    <m/>
    <m/>
    <m/>
    <m/>
    <m/>
    <s v="676516,46"/>
    <s v="6124156,27"/>
    <n v="6.4508399999999994E-2"/>
    <n v="0"/>
    <n v="0"/>
  </r>
  <r>
    <n v="341"/>
    <x v="301"/>
    <s v=""/>
    <x v="732"/>
    <n v="2019"/>
    <n v="69995713"/>
    <x v="132"/>
    <x v="299"/>
    <x v="300"/>
    <n v="4700"/>
    <s v="Næstved"/>
    <n v="370"/>
    <n v="54"/>
    <x v="89"/>
    <n v="1"/>
    <s v="FJ"/>
    <s v="Fjernvarmeværk"/>
    <n v="353000"/>
    <n v="350030"/>
    <x v="434"/>
    <x v="0"/>
    <s v="fvv"/>
    <d v="2012-01-01T00:00:00"/>
    <m/>
    <n v="12"/>
    <n v="0"/>
    <n v="11.6"/>
    <x v="5033"/>
    <n v="0.2016"/>
    <n v="0.19439999999999999"/>
    <n v="0"/>
    <n v="0"/>
    <n v="1"/>
    <n v="0"/>
    <n v="0"/>
    <x v="0"/>
    <x v="0"/>
    <m/>
    <m/>
    <m/>
    <m/>
    <m/>
    <m/>
    <n v="0.20128679999999999"/>
    <m/>
    <m/>
    <m/>
    <m/>
    <m/>
    <m/>
    <m/>
    <m/>
    <m/>
    <m/>
    <m/>
    <s v="675143,19"/>
    <s v="6122800,14"/>
    <n v="0.20128679999999999"/>
    <n v="0"/>
    <n v="0"/>
  </r>
  <r>
    <n v="341"/>
    <x v="301"/>
    <s v=""/>
    <x v="733"/>
    <n v="2019"/>
    <n v="69995713"/>
    <x v="132"/>
    <x v="299"/>
    <x v="300"/>
    <n v="4700"/>
    <s v="Næstved"/>
    <n v="370"/>
    <n v="54"/>
    <x v="89"/>
    <n v="1"/>
    <s v="FJ"/>
    <s v="Fjernvarmeværk"/>
    <n v="353000"/>
    <n v="350030"/>
    <x v="435"/>
    <x v="0"/>
    <s v="fvv"/>
    <d v="2012-01-01T00:00:00"/>
    <m/>
    <n v="12"/>
    <n v="0"/>
    <n v="11.6"/>
    <x v="5034"/>
    <n v="1.4652000000000001"/>
    <n v="1.4148000000000001"/>
    <n v="0"/>
    <n v="0"/>
    <n v="1"/>
    <n v="0"/>
    <n v="0"/>
    <x v="0"/>
    <x v="0"/>
    <m/>
    <m/>
    <m/>
    <m/>
    <m/>
    <m/>
    <n v="1.4639724000000001"/>
    <m/>
    <m/>
    <m/>
    <m/>
    <m/>
    <m/>
    <m/>
    <m/>
    <m/>
    <m/>
    <m/>
    <s v="675143,19"/>
    <s v="6122800,14"/>
    <n v="1.4639724000000001"/>
    <n v="0"/>
    <n v="0"/>
  </r>
  <r>
    <n v="341"/>
    <x v="301"/>
    <s v=""/>
    <x v="734"/>
    <n v="2019"/>
    <n v="69995713"/>
    <x v="132"/>
    <x v="299"/>
    <x v="300"/>
    <n v="4700"/>
    <s v="Næstved"/>
    <n v="370"/>
    <n v="54"/>
    <x v="89"/>
    <n v="1"/>
    <s v="FJ"/>
    <s v="Fjernvarmeværk"/>
    <n v="353000"/>
    <n v="350030"/>
    <x v="436"/>
    <x v="0"/>
    <s v="fvv"/>
    <d v="2012-01-01T00:00:00"/>
    <m/>
    <n v="17.5"/>
    <n v="0"/>
    <n v="16"/>
    <x v="5035"/>
    <n v="15.901199999999999"/>
    <n v="15.379200000000001"/>
    <n v="0"/>
    <n v="0"/>
    <n v="1"/>
    <n v="0"/>
    <n v="0"/>
    <x v="0"/>
    <x v="0"/>
    <m/>
    <m/>
    <m/>
    <m/>
    <m/>
    <m/>
    <n v="15.9003108"/>
    <m/>
    <m/>
    <m/>
    <m/>
    <m/>
    <m/>
    <m/>
    <m/>
    <m/>
    <m/>
    <m/>
    <s v="675143,19"/>
    <s v="6122800,14"/>
    <n v="15.9003108"/>
    <n v="0"/>
    <n v="0"/>
  </r>
  <r>
    <n v="341"/>
    <x v="302"/>
    <s v=""/>
    <x v="735"/>
    <n v="2019"/>
    <n v="69995713"/>
    <x v="132"/>
    <x v="300"/>
    <x v="301"/>
    <n v="4700"/>
    <s v="Næstved"/>
    <n v="370"/>
    <n v="54"/>
    <x v="89"/>
    <m/>
    <s v="FJ"/>
    <s v="Fjernvarmeværk"/>
    <n v="353000"/>
    <n v="350030"/>
    <x v="440"/>
    <x v="0"/>
    <s v="fvv"/>
    <d v="2012-01-01T00:00:00"/>
    <m/>
    <n v="9.6"/>
    <n v="0"/>
    <n v="8"/>
    <x v="5036"/>
    <n v="2.4613200000000002"/>
    <n v="2.4516"/>
    <n v="0"/>
    <n v="0"/>
    <n v="1"/>
    <n v="0"/>
    <n v="0"/>
    <x v="0"/>
    <x v="0"/>
    <m/>
    <m/>
    <m/>
    <m/>
    <m/>
    <m/>
    <n v="2.4614964000000001"/>
    <m/>
    <m/>
    <m/>
    <m/>
    <m/>
    <m/>
    <m/>
    <m/>
    <m/>
    <m/>
    <m/>
    <s v="676342"/>
    <s v="6126004"/>
    <n v="2.4614964000000001"/>
    <n v="0"/>
    <n v="0"/>
  </r>
  <r>
    <n v="341"/>
    <x v="303"/>
    <s v=""/>
    <x v="736"/>
    <n v="2019"/>
    <n v="69995713"/>
    <x v="132"/>
    <x v="301"/>
    <x v="302"/>
    <n v="4700"/>
    <s v="Næstved"/>
    <n v="370"/>
    <n v="54"/>
    <x v="89"/>
    <m/>
    <s v="FJ"/>
    <s v="Fjernvarmeværk"/>
    <n v="353000"/>
    <n v="350030"/>
    <x v="441"/>
    <x v="0"/>
    <s v="fvv"/>
    <d v="2012-01-01T00:00:00"/>
    <m/>
    <n v="4.5999999999999996"/>
    <n v="0"/>
    <n v="4.3"/>
    <x v="5037"/>
    <n v="2.8799999999999999E-2"/>
    <n v="2.1600000000000001E-2"/>
    <n v="0"/>
    <n v="0"/>
    <n v="1"/>
    <n v="0"/>
    <n v="0"/>
    <x v="0"/>
    <x v="0"/>
    <m/>
    <m/>
    <m/>
    <m/>
    <m/>
    <m/>
    <n v="2.8630800000000001E-2"/>
    <m/>
    <m/>
    <m/>
    <m/>
    <m/>
    <m/>
    <m/>
    <m/>
    <m/>
    <m/>
    <m/>
    <s v="675526"/>
    <s v="6124595"/>
    <n v="2.8630800000000001E-2"/>
    <n v="0"/>
    <n v="0"/>
  </r>
  <r>
    <n v="342"/>
    <x v="304"/>
    <s v=""/>
    <x v="737"/>
    <n v="2019"/>
    <n v="14411313"/>
    <x v="133"/>
    <x v="302"/>
    <x v="303"/>
    <n v="9610"/>
    <s v="Nørager"/>
    <n v="840"/>
    <n v="270"/>
    <x v="122"/>
    <m/>
    <s v="DC"/>
    <s v="Decentralt værk"/>
    <n v="353000"/>
    <n v="350030"/>
    <x v="13"/>
    <x v="0"/>
    <s v="fvv"/>
    <d v="2012-01-01T00:00:00"/>
    <m/>
    <n v="3.5"/>
    <n v="0"/>
    <n v="3.15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38281,87"/>
    <s v="6284803,49"/>
    <n v="0"/>
    <n v="0"/>
    <n v="0"/>
  </r>
  <r>
    <n v="342"/>
    <x v="304"/>
    <s v=""/>
    <x v="738"/>
    <n v="2019"/>
    <n v="14411313"/>
    <x v="133"/>
    <x v="302"/>
    <x v="303"/>
    <n v="9610"/>
    <s v="Nørager"/>
    <n v="840"/>
    <n v="270"/>
    <x v="122"/>
    <m/>
    <s v="DC"/>
    <s v="Decentralt værk"/>
    <n v="353000"/>
    <n v="350030"/>
    <x v="442"/>
    <x v="1"/>
    <s v="kvt"/>
    <d v="1988-01-01T00:00:00"/>
    <m/>
    <n v="2.8"/>
    <n v="1"/>
    <n v="1.7"/>
    <x v="5038"/>
    <n v="0.49643999999999999"/>
    <n v="0.49643999999999999"/>
    <n v="0.32651999999999998"/>
    <n v="0.32651999999999998"/>
    <n v="0.27013367601197286"/>
    <n v="0.7298663239880272"/>
    <n v="0"/>
    <x v="0"/>
    <x v="0"/>
    <m/>
    <m/>
    <m/>
    <m/>
    <m/>
    <m/>
    <n v="0.9188784000000001"/>
    <m/>
    <m/>
    <m/>
    <m/>
    <m/>
    <m/>
    <m/>
    <m/>
    <m/>
    <m/>
    <m/>
    <s v="538281,87"/>
    <s v="6284803,49"/>
    <n v="0.9188784000000001"/>
    <n v="0"/>
    <n v="0"/>
  </r>
  <r>
    <n v="342"/>
    <x v="304"/>
    <s v=""/>
    <x v="739"/>
    <n v="2019"/>
    <n v="14411313"/>
    <x v="133"/>
    <x v="302"/>
    <x v="303"/>
    <n v="9610"/>
    <s v="Nørager"/>
    <n v="840"/>
    <n v="270"/>
    <x v="122"/>
    <m/>
    <s v="DC"/>
    <s v="Decentralt værk"/>
    <n v="353000"/>
    <n v="350030"/>
    <x v="443"/>
    <x v="1"/>
    <s v="kvt"/>
    <d v="2000-01-01T00:00:00"/>
    <m/>
    <n v="2.8"/>
    <n v="1"/>
    <n v="1.5"/>
    <x v="5039"/>
    <n v="0.28908"/>
    <n v="0.28908"/>
    <n v="0.20663999999999999"/>
    <n v="0.20663999999999999"/>
    <n v="0.2443760042849491"/>
    <n v="0.7556239957150509"/>
    <n v="0"/>
    <x v="0"/>
    <x v="0"/>
    <m/>
    <m/>
    <m/>
    <m/>
    <m/>
    <m/>
    <n v="0.59146560000000004"/>
    <m/>
    <m/>
    <m/>
    <m/>
    <m/>
    <m/>
    <m/>
    <m/>
    <m/>
    <m/>
    <m/>
    <s v="538281,87"/>
    <s v="6284803,49"/>
    <n v="0.59146560000000004"/>
    <n v="0"/>
    <n v="0"/>
  </r>
  <r>
    <n v="342"/>
    <x v="305"/>
    <s v=""/>
    <x v="740"/>
    <n v="2019"/>
    <n v="14411313"/>
    <x v="133"/>
    <x v="303"/>
    <x v="304"/>
    <n v="9620"/>
    <s v="Aalestrup"/>
    <n v="820"/>
    <n v="270"/>
    <x v="122"/>
    <m/>
    <s v="FJ"/>
    <s v="Fjernvarmeværk"/>
    <n v="353000"/>
    <n v="350030"/>
    <x v="444"/>
    <x v="0"/>
    <s v="fvv"/>
    <d v="2012-01-01T00:00:00"/>
    <m/>
    <n v="3.5"/>
    <n v="0"/>
    <n v="4"/>
    <x v="5040"/>
    <n v="16.196400000000001"/>
    <n v="16.196400000000001"/>
    <n v="0"/>
    <n v="0"/>
    <n v="1"/>
    <n v="0"/>
    <n v="0"/>
    <x v="0"/>
    <x v="0"/>
    <m/>
    <m/>
    <m/>
    <m/>
    <m/>
    <m/>
    <m/>
    <m/>
    <m/>
    <m/>
    <m/>
    <n v="17.765000000000001"/>
    <m/>
    <m/>
    <m/>
    <m/>
    <m/>
    <m/>
    <s v="530225,24"/>
    <s v="6283863,47"/>
    <n v="0"/>
    <n v="17.765000000000001"/>
    <n v="0"/>
  </r>
  <r>
    <n v="342"/>
    <x v="305"/>
    <s v=""/>
    <x v="741"/>
    <n v="2019"/>
    <n v="14411313"/>
    <x v="133"/>
    <x v="303"/>
    <x v="304"/>
    <n v="9620"/>
    <s v="Aalestrup"/>
    <n v="820"/>
    <n v="270"/>
    <x v="122"/>
    <m/>
    <s v="FJ"/>
    <s v="Fjernvarmeværk"/>
    <n v="353000"/>
    <n v="350030"/>
    <x v="445"/>
    <x v="0"/>
    <s v="fvv"/>
    <d v="2007-11-01T00:00:00"/>
    <m/>
    <n v="10"/>
    <n v="0"/>
    <n v="10"/>
    <x v="5041"/>
    <n v="116.7696"/>
    <n v="116.7696"/>
    <n v="0"/>
    <n v="0"/>
    <n v="1"/>
    <n v="0"/>
    <n v="0"/>
    <x v="0"/>
    <x v="0"/>
    <m/>
    <m/>
    <m/>
    <m/>
    <m/>
    <m/>
    <m/>
    <m/>
    <m/>
    <m/>
    <m/>
    <n v="118.55500000000001"/>
    <m/>
    <m/>
    <m/>
    <m/>
    <m/>
    <m/>
    <s v="530225,24"/>
    <s v="6283863,47"/>
    <n v="0"/>
    <n v="118.55500000000001"/>
    <n v="0"/>
  </r>
  <r>
    <n v="342"/>
    <x v="679"/>
    <s v=""/>
    <x v="1640"/>
    <n v="2019"/>
    <n v="14411313"/>
    <x v="133"/>
    <x v="677"/>
    <x v="665"/>
    <n v="9620"/>
    <s v="Aalestrup"/>
    <n v="791"/>
    <n v="402"/>
    <x v="272"/>
    <m/>
    <s v="DC"/>
    <s v="Decentralt værk"/>
    <n v="351100"/>
    <n v="350010"/>
    <x v="56"/>
    <x v="0"/>
    <s v="fvv"/>
    <d v="1995-01-01T00:00:00"/>
    <m/>
    <n v="3.4"/>
    <n v="0"/>
    <n v="3.25"/>
    <x v="5042"/>
    <n v="3.8088000000000002"/>
    <n v="3.8088000000000002"/>
    <n v="0"/>
    <n v="0"/>
    <n v="1"/>
    <n v="0"/>
    <n v="0"/>
    <x v="0"/>
    <x v="0"/>
    <m/>
    <m/>
    <m/>
    <m/>
    <m/>
    <m/>
    <n v="4.4141328"/>
    <m/>
    <m/>
    <m/>
    <m/>
    <m/>
    <m/>
    <m/>
    <m/>
    <m/>
    <m/>
    <m/>
    <s v="531348,91"/>
    <s v="6279543,08"/>
    <n v="4.4141328"/>
    <n v="0"/>
    <n v="0"/>
  </r>
  <r>
    <n v="342"/>
    <x v="679"/>
    <s v=""/>
    <x v="1641"/>
    <n v="2019"/>
    <n v="14411313"/>
    <x v="133"/>
    <x v="677"/>
    <x v="665"/>
    <n v="9620"/>
    <s v="Aalestrup"/>
    <n v="791"/>
    <n v="402"/>
    <x v="272"/>
    <m/>
    <s v="DC"/>
    <s v="Decentralt værk"/>
    <n v="351100"/>
    <n v="350010"/>
    <x v="848"/>
    <x v="1"/>
    <s v="kvt"/>
    <d v="2013-10-03T00:00:00"/>
    <m/>
    <n v="2.6360000000000001"/>
    <n v="1.131"/>
    <n v="1.353"/>
    <x v="5043"/>
    <n v="8.4672000000000001"/>
    <n v="8.4672000000000001"/>
    <n v="6.1163999999999996"/>
    <n v="6.1163999999999996"/>
    <n v="0.27675504707306831"/>
    <n v="0.72324495292693169"/>
    <n v="0"/>
    <x v="0"/>
    <x v="0"/>
    <m/>
    <m/>
    <m/>
    <m/>
    <m/>
    <m/>
    <n v="15.297281999999999"/>
    <m/>
    <m/>
    <m/>
    <m/>
    <m/>
    <m/>
    <m/>
    <m/>
    <m/>
    <m/>
    <m/>
    <s v="531348,91"/>
    <s v="6279543,08"/>
    <n v="15.297281999999999"/>
    <n v="0"/>
    <n v="0"/>
  </r>
  <r>
    <n v="342"/>
    <x v="306"/>
    <s v=""/>
    <x v="742"/>
    <n v="2019"/>
    <n v="14411313"/>
    <x v="133"/>
    <x v="304"/>
    <x v="305"/>
    <n v="9620"/>
    <s v="Aalestrup"/>
    <n v="820"/>
    <n v="270"/>
    <x v="122"/>
    <m/>
    <s v="FJ"/>
    <s v="Fjernvarmeværk"/>
    <n v="353000"/>
    <n v="350030"/>
    <x v="446"/>
    <x v="0"/>
    <s v="fvv"/>
    <d v="2012-01-01T00:00:00"/>
    <m/>
    <n v="11"/>
    <n v="0"/>
    <n v="11"/>
    <x v="5044"/>
    <n v="9.3600000000000003E-2"/>
    <n v="9.3600000000000003E-2"/>
    <n v="0"/>
    <n v="0"/>
    <n v="1"/>
    <n v="0"/>
    <n v="0"/>
    <x v="0"/>
    <x v="0"/>
    <m/>
    <m/>
    <m/>
    <n v="0.10969046"/>
    <m/>
    <m/>
    <m/>
    <m/>
    <m/>
    <m/>
    <m/>
    <m/>
    <m/>
    <m/>
    <m/>
    <m/>
    <m/>
    <m/>
    <s v="530262,04"/>
    <s v="6283233,69"/>
    <n v="0.10969046"/>
    <n v="0"/>
    <n v="0"/>
  </r>
  <r>
    <n v="342"/>
    <x v="307"/>
    <s v=""/>
    <x v="743"/>
    <n v="2019"/>
    <n v="14411313"/>
    <x v="133"/>
    <x v="305"/>
    <x v="306"/>
    <n v="9620"/>
    <s v="Aalestrup"/>
    <n v="820"/>
    <n v="270"/>
    <x v="122"/>
    <m/>
    <s v="FJ"/>
    <s v="Fjernvarmeværk"/>
    <n v="353000"/>
    <n v="350030"/>
    <x v="447"/>
    <x v="3"/>
    <s v="fvv"/>
    <d v="2017-12-27T00:00:00"/>
    <m/>
    <n v="20"/>
    <n v="0"/>
    <n v="20"/>
    <x v="5045"/>
    <n v="38.7072"/>
    <n v="38.7072"/>
    <n v="0"/>
    <n v="0"/>
    <n v="1"/>
    <n v="0"/>
    <n v="0"/>
    <x v="0"/>
    <x v="0"/>
    <m/>
    <m/>
    <m/>
    <m/>
    <m/>
    <m/>
    <m/>
    <m/>
    <m/>
    <m/>
    <m/>
    <m/>
    <m/>
    <m/>
    <m/>
    <n v="38.7072"/>
    <m/>
    <m/>
    <s v="529399,89"/>
    <s v="6283927,44"/>
    <n v="0"/>
    <n v="38.7072"/>
    <n v="0"/>
  </r>
  <r>
    <n v="343"/>
    <x v="308"/>
    <s v=""/>
    <x v="744"/>
    <n v="2019"/>
    <n v="28193610"/>
    <x v="134"/>
    <x v="306"/>
    <x v="307"/>
    <n v="8766"/>
    <s v="Nørre Snede"/>
    <n v="756"/>
    <n v="152"/>
    <x v="123"/>
    <m/>
    <s v="FJ"/>
    <s v="Fjernvarmeværk"/>
    <n v="353000"/>
    <n v="350030"/>
    <x v="448"/>
    <x v="0"/>
    <s v="fvv"/>
    <d v="1986-06-01T00:00:00"/>
    <m/>
    <n v="5.2"/>
    <n v="0"/>
    <n v="5.2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24209"/>
    <s v="6202188"/>
    <n v="0"/>
    <n v="0"/>
    <n v="0"/>
  </r>
  <r>
    <n v="343"/>
    <x v="309"/>
    <s v=""/>
    <x v="745"/>
    <n v="2019"/>
    <n v="28193610"/>
    <x v="134"/>
    <x v="307"/>
    <x v="308"/>
    <n v="8766"/>
    <s v="Nørre Snede"/>
    <n v="756"/>
    <n v="152"/>
    <x v="123"/>
    <m/>
    <s v="FJ"/>
    <s v="Fjernvarmeværk"/>
    <n v="353000"/>
    <n v="350030"/>
    <x v="449"/>
    <x v="0"/>
    <s v="fvv"/>
    <d v="1986-06-01T00:00:00"/>
    <m/>
    <n v="7.5"/>
    <n v="0"/>
    <n v="7.5"/>
    <x v="5046"/>
    <n v="16.51932"/>
    <n v="15.963480000000001"/>
    <n v="0"/>
    <n v="0"/>
    <n v="1"/>
    <n v="0"/>
    <n v="0"/>
    <x v="0"/>
    <x v="0"/>
    <m/>
    <m/>
    <m/>
    <m/>
    <m/>
    <m/>
    <n v="16.596954"/>
    <m/>
    <m/>
    <m/>
    <m/>
    <m/>
    <m/>
    <m/>
    <m/>
    <m/>
    <m/>
    <m/>
    <s v="524767,63"/>
    <s v="6202120"/>
    <n v="16.596954"/>
    <n v="0"/>
    <n v="0"/>
  </r>
  <r>
    <n v="343"/>
    <x v="310"/>
    <s v=""/>
    <x v="746"/>
    <n v="2019"/>
    <n v="28193610"/>
    <x v="134"/>
    <x v="308"/>
    <x v="308"/>
    <n v="8766"/>
    <s v="Nørre Snede"/>
    <n v="756"/>
    <n v="152"/>
    <x v="123"/>
    <m/>
    <s v="DC"/>
    <s v="Decentralt værk"/>
    <n v="353000"/>
    <n v="350030"/>
    <x v="54"/>
    <x v="1"/>
    <s v="kvt"/>
    <d v="2004-09-01T00:00:00"/>
    <m/>
    <n v="8.67"/>
    <n v="3.64"/>
    <n v="4.5999999999999996"/>
    <x v="5047"/>
    <n v="47.142359999999996"/>
    <n v="45.555840000000003"/>
    <n v="36.299880000000002"/>
    <n v="36.23292"/>
    <n v="0.26627292329039648"/>
    <n v="0.73372707670960358"/>
    <n v="0"/>
    <x v="0"/>
    <x v="0"/>
    <m/>
    <m/>
    <m/>
    <m/>
    <m/>
    <m/>
    <n v="88.522632000000002"/>
    <m/>
    <m/>
    <m/>
    <m/>
    <m/>
    <m/>
    <m/>
    <m/>
    <m/>
    <m/>
    <m/>
    <s v="524767,63"/>
    <s v="6202120"/>
    <n v="88.522632000000002"/>
    <n v="0"/>
    <n v="0"/>
  </r>
  <r>
    <n v="343"/>
    <x v="310"/>
    <s v=""/>
    <x v="747"/>
    <n v="2019"/>
    <n v="28193610"/>
    <x v="134"/>
    <x v="308"/>
    <x v="308"/>
    <n v="8766"/>
    <s v="Nørre Snede"/>
    <n v="756"/>
    <n v="152"/>
    <x v="123"/>
    <m/>
    <s v="DC"/>
    <s v="Decentralt værk"/>
    <n v="353000"/>
    <n v="350030"/>
    <x v="57"/>
    <x v="2"/>
    <s v="fvv"/>
    <d v="2010-11-01T00:00:00"/>
    <m/>
    <n v="4.5"/>
    <n v="0"/>
    <n v="4.5"/>
    <x v="5048"/>
    <n v="6.4008000000000003"/>
    <n v="6.1855200000000004"/>
    <n v="0"/>
    <n v="0"/>
    <n v="1"/>
    <n v="0"/>
    <n v="0"/>
    <x v="0"/>
    <x v="0"/>
    <m/>
    <m/>
    <m/>
    <m/>
    <m/>
    <m/>
    <m/>
    <m/>
    <m/>
    <m/>
    <m/>
    <m/>
    <m/>
    <m/>
    <m/>
    <m/>
    <m/>
    <n v="6.5789999999999997"/>
    <s v="524767,63"/>
    <s v="6202120"/>
    <n v="0"/>
    <n v="0"/>
    <n v="6.5789999999999997"/>
  </r>
  <r>
    <n v="345"/>
    <x v="311"/>
    <s v=""/>
    <x v="748"/>
    <n v="2019"/>
    <n v="60094411"/>
    <x v="135"/>
    <x v="309"/>
    <x v="309"/>
    <n v="4840"/>
    <s v="Nørre Alslev"/>
    <n v="376"/>
    <n v="55"/>
    <x v="124"/>
    <m/>
    <s v="FJ"/>
    <s v="Fjernvarmeværk"/>
    <n v="353000"/>
    <n v="350030"/>
    <x v="450"/>
    <x v="0"/>
    <s v="fvv"/>
    <d v="2006-10-01T00:00:00"/>
    <m/>
    <n v="6.5"/>
    <n v="0"/>
    <n v="6.5"/>
    <x v="5049"/>
    <n v="30.819600000000001"/>
    <n v="30.819600000000001"/>
    <n v="0"/>
    <n v="0"/>
    <n v="1"/>
    <n v="0"/>
    <n v="0"/>
    <x v="0"/>
    <x v="0"/>
    <m/>
    <m/>
    <m/>
    <m/>
    <m/>
    <m/>
    <m/>
    <m/>
    <m/>
    <n v="34.481000000000002"/>
    <m/>
    <m/>
    <m/>
    <m/>
    <m/>
    <m/>
    <m/>
    <m/>
    <s v="685231,33"/>
    <s v="6087470,6"/>
    <n v="0"/>
    <n v="34.481000000000002"/>
    <n v="0"/>
  </r>
  <r>
    <n v="345"/>
    <x v="312"/>
    <s v=""/>
    <x v="749"/>
    <n v="2019"/>
    <n v="60094411"/>
    <x v="135"/>
    <x v="310"/>
    <x v="310"/>
    <n v="4840"/>
    <s v="Nørre Alslev"/>
    <n v="376"/>
    <n v="55"/>
    <x v="124"/>
    <m/>
    <s v="FJ"/>
    <s v="Fjernvarmeværk"/>
    <n v="353000"/>
    <n v="350030"/>
    <x v="451"/>
    <x v="0"/>
    <s v="fvv"/>
    <d v="2003-10-01T00:00:00"/>
    <m/>
    <n v="2.1"/>
    <n v="0"/>
    <n v="2"/>
    <x v="5050"/>
    <n v="5.2523999999999997"/>
    <n v="5.2523999999999997"/>
    <n v="0"/>
    <n v="0"/>
    <n v="1"/>
    <n v="0"/>
    <n v="0"/>
    <x v="0"/>
    <x v="0"/>
    <m/>
    <m/>
    <m/>
    <m/>
    <m/>
    <m/>
    <m/>
    <m/>
    <m/>
    <m/>
    <m/>
    <m/>
    <n v="5.8449999999999998"/>
    <m/>
    <m/>
    <m/>
    <m/>
    <m/>
    <s v="684894,7"/>
    <s v="6087279,81"/>
    <n v="0"/>
    <n v="5.8449999999999998"/>
    <n v="0"/>
  </r>
  <r>
    <n v="345"/>
    <x v="312"/>
    <s v=""/>
    <x v="750"/>
    <n v="2019"/>
    <n v="60094411"/>
    <x v="135"/>
    <x v="310"/>
    <x v="310"/>
    <n v="4840"/>
    <s v="Nørre Alslev"/>
    <n v="376"/>
    <n v="55"/>
    <x v="124"/>
    <m/>
    <s v="FJ"/>
    <s v="Fjernvarmeværk"/>
    <n v="353000"/>
    <n v="350030"/>
    <x v="452"/>
    <x v="0"/>
    <s v="fvv"/>
    <d v="2013-12-15T00:00:00"/>
    <m/>
    <n v="8"/>
    <n v="0"/>
    <n v="8"/>
    <x v="5051"/>
    <n v="3.9600000000000003E-2"/>
    <n v="3.9600000000000003E-2"/>
    <n v="0"/>
    <n v="0"/>
    <n v="1"/>
    <n v="0"/>
    <n v="0"/>
    <x v="0"/>
    <x v="0"/>
    <m/>
    <m/>
    <m/>
    <n v="3.9600000000000003E-2"/>
    <m/>
    <m/>
    <m/>
    <m/>
    <m/>
    <m/>
    <m/>
    <m/>
    <m/>
    <m/>
    <m/>
    <m/>
    <m/>
    <m/>
    <s v="684894,7"/>
    <s v="6087279,81"/>
    <n v="3.9600000000000003E-2"/>
    <n v="0"/>
    <n v="0"/>
  </r>
  <r>
    <n v="347"/>
    <x v="313"/>
    <s v=""/>
    <x v="751"/>
    <n v="2019"/>
    <n v="11324312"/>
    <x v="136"/>
    <x v="311"/>
    <x v="311"/>
    <n v="6830"/>
    <s v="Nørre Nebel"/>
    <n v="573"/>
    <n v="120"/>
    <x v="125"/>
    <m/>
    <s v="DC"/>
    <s v="Decentralt værk"/>
    <n v="353000"/>
    <n v="350030"/>
    <x v="453"/>
    <x v="0"/>
    <s v="fvv"/>
    <d v="1960-01-01T00:00:00"/>
    <m/>
    <n v="4.6500000000000004"/>
    <n v="0"/>
    <n v="4.6500000000000004"/>
    <x v="21"/>
    <n v="0"/>
    <n v="0"/>
    <n v="0"/>
    <n v="0"/>
    <n v="1"/>
    <n v="0"/>
    <n v="0"/>
    <x v="0"/>
    <x v="0"/>
    <m/>
    <m/>
    <m/>
    <n v="0"/>
    <m/>
    <m/>
    <m/>
    <m/>
    <n v="0"/>
    <m/>
    <m/>
    <m/>
    <m/>
    <m/>
    <m/>
    <m/>
    <m/>
    <m/>
    <s v="456896"/>
    <s v="6181800"/>
    <n v="0"/>
    <n v="0"/>
    <n v="0"/>
  </r>
  <r>
    <n v="347"/>
    <x v="313"/>
    <s v=""/>
    <x v="752"/>
    <n v="2019"/>
    <n v="11324312"/>
    <x v="136"/>
    <x v="311"/>
    <x v="311"/>
    <n v="6830"/>
    <s v="Nørre Nebel"/>
    <n v="573"/>
    <n v="120"/>
    <x v="125"/>
    <m/>
    <s v="DC"/>
    <s v="Decentralt værk"/>
    <n v="353000"/>
    <n v="350030"/>
    <x v="454"/>
    <x v="0"/>
    <s v="fvv"/>
    <d v="1996-01-01T00:00:00"/>
    <m/>
    <n v="1.9"/>
    <n v="0"/>
    <n v="1.9"/>
    <x v="5052"/>
    <n v="7.6556519999999999"/>
    <n v="7.6556519999999999"/>
    <n v="0"/>
    <n v="0"/>
    <n v="1"/>
    <n v="0"/>
    <n v="0"/>
    <x v="0"/>
    <x v="0"/>
    <m/>
    <m/>
    <m/>
    <m/>
    <m/>
    <m/>
    <m/>
    <m/>
    <m/>
    <m/>
    <n v="7.2028500000000006"/>
    <m/>
    <m/>
    <m/>
    <m/>
    <m/>
    <m/>
    <m/>
    <s v="456896"/>
    <s v="6181800"/>
    <n v="0"/>
    <n v="7.2028500000000006"/>
    <n v="0"/>
  </r>
  <r>
    <n v="347"/>
    <x v="313"/>
    <s v=""/>
    <x v="753"/>
    <n v="2019"/>
    <n v="11324312"/>
    <x v="136"/>
    <x v="311"/>
    <x v="311"/>
    <n v="6830"/>
    <s v="Nørre Nebel"/>
    <n v="573"/>
    <n v="120"/>
    <x v="125"/>
    <m/>
    <s v="DC"/>
    <s v="Decentralt værk"/>
    <n v="353000"/>
    <n v="350030"/>
    <x v="387"/>
    <x v="1"/>
    <s v="kvt"/>
    <d v="1996-04-20T00:00:00"/>
    <m/>
    <n v="3.78"/>
    <n v="1.48"/>
    <n v="1.89"/>
    <x v="5053"/>
    <n v="0.69559199999999999"/>
    <n v="0.69559199999999999"/>
    <n v="0.45014399999999999"/>
    <n v="0.45014399999999999"/>
    <n v="0.2927642294900642"/>
    <n v="0.7072357705099358"/>
    <n v="0"/>
    <x v="0"/>
    <x v="0"/>
    <m/>
    <m/>
    <m/>
    <m/>
    <m/>
    <m/>
    <m/>
    <m/>
    <n v="1.1879729999999999"/>
    <m/>
    <m/>
    <m/>
    <m/>
    <m/>
    <m/>
    <m/>
    <m/>
    <m/>
    <s v="456896"/>
    <s v="6181800"/>
    <n v="0"/>
    <n v="1.1879729999999999"/>
    <n v="0"/>
  </r>
  <r>
    <n v="347"/>
    <x v="313"/>
    <s v=""/>
    <x v="754"/>
    <n v="2019"/>
    <n v="11324312"/>
    <x v="136"/>
    <x v="311"/>
    <x v="311"/>
    <n v="6830"/>
    <s v="Nørre Nebel"/>
    <n v="573"/>
    <n v="120"/>
    <x v="125"/>
    <m/>
    <s v="DC"/>
    <s v="Decentralt værk"/>
    <n v="353000"/>
    <n v="350030"/>
    <x v="455"/>
    <x v="1"/>
    <s v="kvt"/>
    <d v="2012-03-01T00:00:00"/>
    <m/>
    <n v="3.55"/>
    <n v="1.49"/>
    <n v="1.8"/>
    <x v="5054"/>
    <n v="52.320743999999998"/>
    <n v="52.320743999999998"/>
    <n v="44.127935999999998"/>
    <n v="44.127935999999998"/>
    <n v="0.24730813975467852"/>
    <n v="0.75269186024532142"/>
    <n v="0"/>
    <x v="0"/>
    <x v="0"/>
    <m/>
    <m/>
    <m/>
    <m/>
    <m/>
    <m/>
    <m/>
    <m/>
    <n v="105.780473"/>
    <m/>
    <m/>
    <m/>
    <m/>
    <m/>
    <m/>
    <m/>
    <m/>
    <m/>
    <s v="456896"/>
    <s v="6181800"/>
    <n v="0"/>
    <n v="105.780473"/>
    <n v="0"/>
  </r>
  <r>
    <n v="347"/>
    <x v="313"/>
    <s v=""/>
    <x v="2950"/>
    <n v="2019"/>
    <n v="11324312"/>
    <x v="136"/>
    <x v="311"/>
    <x v="311"/>
    <n v="6830"/>
    <s v="Nørre Nebel"/>
    <n v="573"/>
    <n v="120"/>
    <x v="125"/>
    <m/>
    <s v="DC"/>
    <s v="Decentralt værk"/>
    <n v="353000"/>
    <n v="350030"/>
    <x v="1286"/>
    <x v="1"/>
    <s v="kvt"/>
    <d v="2019-08-24T00:00:00"/>
    <m/>
    <n v="2.1269999999999998"/>
    <n v="0.88900000000000001"/>
    <n v="1.2"/>
    <x v="5055"/>
    <n v="14.127552"/>
    <n v="14.127552"/>
    <n v="10.8504"/>
    <n v="10.8504"/>
    <n v="0.27546952293631433"/>
    <n v="0.72453047706368567"/>
    <n v="0"/>
    <x v="0"/>
    <x v="0"/>
    <m/>
    <m/>
    <m/>
    <m/>
    <m/>
    <m/>
    <m/>
    <m/>
    <n v="25.642676999999999"/>
    <m/>
    <m/>
    <m/>
    <m/>
    <m/>
    <m/>
    <m/>
    <m/>
    <m/>
    <s v="456896"/>
    <s v="6181800"/>
    <n v="0"/>
    <n v="25.642676999999999"/>
    <n v="0"/>
  </r>
  <r>
    <n v="349"/>
    <x v="314"/>
    <s v=""/>
    <x v="755"/>
    <n v="2019"/>
    <n v="64704710"/>
    <x v="137"/>
    <x v="312"/>
    <x v="312"/>
    <n v="8300"/>
    <s v="Odder"/>
    <n v="727"/>
    <n v="206"/>
    <x v="69"/>
    <n v="1"/>
    <s v="FJ"/>
    <s v="Fjernvarmeværk"/>
    <n v="353000"/>
    <n v="350030"/>
    <x v="13"/>
    <x v="0"/>
    <s v="fvv"/>
    <d v="1989-01-01T00:00:00"/>
    <m/>
    <n v="11.11"/>
    <n v="0"/>
    <n v="10"/>
    <x v="5056"/>
    <n v="4.3200000000000002E-2"/>
    <n v="4.3200000000000002E-2"/>
    <n v="0"/>
    <n v="0"/>
    <n v="1"/>
    <n v="0"/>
    <n v="0"/>
    <x v="0"/>
    <x v="0"/>
    <m/>
    <m/>
    <m/>
    <n v="4.3200000000000002E-2"/>
    <m/>
    <m/>
    <m/>
    <m/>
    <m/>
    <m/>
    <m/>
    <m/>
    <m/>
    <m/>
    <m/>
    <m/>
    <m/>
    <m/>
    <s v="571687,93"/>
    <s v="6205238,68"/>
    <n v="4.3200000000000002E-2"/>
    <n v="0"/>
    <n v="0"/>
  </r>
  <r>
    <n v="349"/>
    <x v="314"/>
    <s v=""/>
    <x v="756"/>
    <n v="2019"/>
    <n v="64704710"/>
    <x v="137"/>
    <x v="312"/>
    <x v="312"/>
    <n v="8300"/>
    <s v="Odder"/>
    <n v="727"/>
    <n v="206"/>
    <x v="69"/>
    <n v="1"/>
    <s v="FJ"/>
    <s v="Fjernvarmeværk"/>
    <n v="353000"/>
    <n v="350030"/>
    <x v="16"/>
    <x v="0"/>
    <s v="fvv"/>
    <d v="1993-01-01T00:00:00"/>
    <m/>
    <n v="3.5"/>
    <n v="0"/>
    <n v="3.15"/>
    <x v="554"/>
    <n v="2.52E-2"/>
    <n v="2.52E-2"/>
    <n v="0"/>
    <n v="0"/>
    <n v="1"/>
    <n v="0"/>
    <n v="0"/>
    <x v="0"/>
    <x v="0"/>
    <m/>
    <m/>
    <m/>
    <n v="2.52E-2"/>
    <m/>
    <m/>
    <m/>
    <m/>
    <m/>
    <m/>
    <m/>
    <m/>
    <m/>
    <m/>
    <m/>
    <m/>
    <m/>
    <m/>
    <s v="571687,93"/>
    <s v="6205238,68"/>
    <n v="2.52E-2"/>
    <n v="0"/>
    <n v="0"/>
  </r>
  <r>
    <n v="349"/>
    <x v="314"/>
    <s v=""/>
    <x v="757"/>
    <n v="2019"/>
    <n v="64704710"/>
    <x v="137"/>
    <x v="312"/>
    <x v="312"/>
    <n v="8300"/>
    <s v="Odder"/>
    <n v="727"/>
    <n v="206"/>
    <x v="69"/>
    <n v="1"/>
    <s v="FJ"/>
    <s v="Fjernvarmeværk"/>
    <n v="353000"/>
    <n v="350030"/>
    <x v="76"/>
    <x v="0"/>
    <s v="fvv"/>
    <d v="1972-01-01T00:00:00"/>
    <m/>
    <n v="6.44"/>
    <n v="0"/>
    <n v="5.8"/>
    <x v="5057"/>
    <n v="0.23760000000000001"/>
    <n v="0.23760000000000001"/>
    <n v="0"/>
    <n v="0"/>
    <n v="1"/>
    <n v="0"/>
    <n v="0"/>
    <x v="0"/>
    <x v="0"/>
    <m/>
    <m/>
    <m/>
    <n v="0.23760000000000001"/>
    <m/>
    <m/>
    <m/>
    <m/>
    <m/>
    <m/>
    <m/>
    <m/>
    <m/>
    <m/>
    <m/>
    <m/>
    <m/>
    <m/>
    <s v="571687,93"/>
    <s v="6205238,68"/>
    <n v="0.23760000000000001"/>
    <n v="0"/>
    <n v="0"/>
  </r>
  <r>
    <n v="349"/>
    <x v="314"/>
    <s v=""/>
    <x v="758"/>
    <n v="2019"/>
    <n v="64704710"/>
    <x v="137"/>
    <x v="312"/>
    <x v="312"/>
    <n v="8300"/>
    <s v="Odder"/>
    <n v="727"/>
    <n v="206"/>
    <x v="69"/>
    <n v="1"/>
    <s v="FJ"/>
    <s v="Fjernvarmeværk"/>
    <n v="353000"/>
    <n v="350030"/>
    <x v="4"/>
    <x v="0"/>
    <s v="fvv"/>
    <d v="2003-01-01T00:00:00"/>
    <m/>
    <n v="11.11"/>
    <n v="0"/>
    <n v="10"/>
    <x v="5058"/>
    <n v="0.35639999999999999"/>
    <n v="0.35639999999999999"/>
    <n v="0"/>
    <n v="0"/>
    <n v="1"/>
    <n v="0"/>
    <n v="0"/>
    <x v="0"/>
    <x v="0"/>
    <m/>
    <m/>
    <m/>
    <n v="0.35639999999999999"/>
    <m/>
    <m/>
    <m/>
    <m/>
    <m/>
    <m/>
    <m/>
    <m/>
    <m/>
    <m/>
    <m/>
    <m/>
    <m/>
    <m/>
    <s v="571687,93"/>
    <s v="6205238,68"/>
    <n v="0.35639999999999999"/>
    <n v="0"/>
    <n v="0"/>
  </r>
  <r>
    <n v="349"/>
    <x v="315"/>
    <s v=""/>
    <x v="759"/>
    <n v="2019"/>
    <n v="64704710"/>
    <x v="137"/>
    <x v="313"/>
    <x v="313"/>
    <n v="8300"/>
    <s v="Odder"/>
    <n v="727"/>
    <n v="206"/>
    <x v="69"/>
    <m/>
    <s v="FJ"/>
    <s v="Fjernvarmeværk"/>
    <n v="353000"/>
    <n v="350030"/>
    <x v="456"/>
    <x v="0"/>
    <s v="fvv"/>
    <d v="1968-01-01T00:00:00"/>
    <m/>
    <n v="14.5"/>
    <n v="0"/>
    <n v="14.5"/>
    <x v="5059"/>
    <n v="1.44E-2"/>
    <n v="1.44E-2"/>
    <n v="0"/>
    <n v="0"/>
    <n v="1"/>
    <n v="0"/>
    <n v="0"/>
    <x v="0"/>
    <x v="0"/>
    <m/>
    <m/>
    <m/>
    <n v="1.44E-2"/>
    <m/>
    <m/>
    <m/>
    <m/>
    <m/>
    <m/>
    <m/>
    <m/>
    <m/>
    <m/>
    <m/>
    <m/>
    <m/>
    <m/>
    <s v="572728"/>
    <s v="6203847"/>
    <n v="1.44E-2"/>
    <n v="0"/>
    <n v="0"/>
  </r>
  <r>
    <n v="350"/>
    <x v="58"/>
    <s v=""/>
    <x v="127"/>
    <n v="2019"/>
    <n v="30174968"/>
    <x v="138"/>
    <x v="58"/>
    <x v="58"/>
    <n v="5863"/>
    <s v="Ferritslev Fyn"/>
    <n v="430"/>
    <n v="79"/>
    <x v="21"/>
    <m/>
    <s v="DC"/>
    <s v="Decentralt værk"/>
    <n v="353000"/>
    <n v="350030"/>
    <x v="87"/>
    <x v="0"/>
    <s v="fvv"/>
    <d v="1987-01-01T00:00:00"/>
    <m/>
    <n v="2.5"/>
    <n v="0"/>
    <n v="2"/>
    <x v="5060"/>
    <n v="0.108"/>
    <n v="0.108"/>
    <n v="0"/>
    <n v="0"/>
    <n v="1"/>
    <n v="0"/>
    <n v="0"/>
    <x v="0"/>
    <x v="0"/>
    <m/>
    <m/>
    <m/>
    <m/>
    <m/>
    <m/>
    <n v="0.22179959999999999"/>
    <m/>
    <m/>
    <m/>
    <m/>
    <m/>
    <m/>
    <m/>
    <m/>
    <m/>
    <m/>
    <m/>
    <s v="600598,06"/>
    <s v="6130364,61"/>
    <n v="0.22179959999999999"/>
    <n v="0"/>
    <n v="0"/>
  </r>
  <r>
    <n v="350"/>
    <x v="58"/>
    <s v=""/>
    <x v="128"/>
    <n v="2019"/>
    <n v="30174968"/>
    <x v="138"/>
    <x v="58"/>
    <x v="58"/>
    <n v="5863"/>
    <s v="Ferritslev Fyn"/>
    <n v="430"/>
    <n v="79"/>
    <x v="21"/>
    <m/>
    <s v="DC"/>
    <s v="Decentralt værk"/>
    <n v="353000"/>
    <n v="350030"/>
    <x v="54"/>
    <x v="1"/>
    <s v="kvt"/>
    <d v="1996-12-12T00:00:00"/>
    <m/>
    <n v="2.1"/>
    <n v="0.9"/>
    <n v="1.2"/>
    <x v="5061"/>
    <n v="0.436"/>
    <n v="0.436"/>
    <n v="0.29992679999999999"/>
    <n v="0.29992679999999999"/>
    <n v="0.2629466232828862"/>
    <n v="0.7370533767171138"/>
    <n v="0"/>
    <x v="0"/>
    <x v="0"/>
    <m/>
    <m/>
    <m/>
    <m/>
    <m/>
    <m/>
    <n v="0.82906560000000007"/>
    <m/>
    <m/>
    <m/>
    <m/>
    <m/>
    <m/>
    <m/>
    <m/>
    <m/>
    <m/>
    <m/>
    <s v="600598,06"/>
    <s v="6130364,61"/>
    <n v="0.82906560000000007"/>
    <n v="0"/>
    <n v="0"/>
  </r>
  <r>
    <n v="350"/>
    <x v="316"/>
    <s v=""/>
    <x v="760"/>
    <n v="2019"/>
    <n v="30174968"/>
    <x v="138"/>
    <x v="314"/>
    <x v="314"/>
    <n v="5672"/>
    <s v="Broby"/>
    <n v="430"/>
    <n v="79"/>
    <x v="21"/>
    <m/>
    <s v="DC"/>
    <s v="Decentralt værk"/>
    <n v="353000"/>
    <n v="350030"/>
    <x v="13"/>
    <x v="0"/>
    <s v="fvv"/>
    <d v="2012-01-01T00:00:00"/>
    <m/>
    <n v="2.91"/>
    <n v="0"/>
    <n v="2.8"/>
    <x v="5062"/>
    <n v="0.19600000000000001"/>
    <n v="0.19600000000000001"/>
    <n v="0"/>
    <n v="0"/>
    <n v="1"/>
    <n v="0"/>
    <n v="0"/>
    <x v="0"/>
    <x v="0"/>
    <m/>
    <m/>
    <m/>
    <m/>
    <m/>
    <m/>
    <n v="0.2168496"/>
    <m/>
    <m/>
    <m/>
    <m/>
    <m/>
    <m/>
    <m/>
    <m/>
    <m/>
    <m/>
    <m/>
    <s v="577965,45"/>
    <s v="6123389,88"/>
    <n v="0.2168496"/>
    <n v="0"/>
    <n v="0"/>
  </r>
  <r>
    <n v="350"/>
    <x v="316"/>
    <s v=""/>
    <x v="761"/>
    <n v="2019"/>
    <n v="30174968"/>
    <x v="138"/>
    <x v="314"/>
    <x v="314"/>
    <n v="5672"/>
    <s v="Broby"/>
    <n v="430"/>
    <n v="79"/>
    <x v="21"/>
    <m/>
    <s v="DC"/>
    <s v="Decentralt værk"/>
    <n v="353000"/>
    <n v="350030"/>
    <x v="457"/>
    <x v="1"/>
    <s v="kvt"/>
    <d v="2008-10-01T00:00:00"/>
    <m/>
    <n v="4.07"/>
    <n v="1.62"/>
    <n v="2.4500000000000002"/>
    <x v="5063"/>
    <n v="1.468"/>
    <n v="1.468"/>
    <n v="0.95801400000000003"/>
    <n v="0.95801400000000003"/>
    <n v="0.27074324849700609"/>
    <n v="0.72925675150299396"/>
    <n v="0"/>
    <x v="0"/>
    <x v="0"/>
    <m/>
    <m/>
    <m/>
    <m/>
    <m/>
    <m/>
    <n v="2.7110556000000003"/>
    <m/>
    <m/>
    <m/>
    <m/>
    <m/>
    <m/>
    <m/>
    <m/>
    <m/>
    <m/>
    <m/>
    <s v="577965,45"/>
    <s v="6123389,88"/>
    <n v="2.7110556000000003"/>
    <n v="0"/>
    <n v="0"/>
  </r>
  <r>
    <n v="350"/>
    <x v="316"/>
    <s v=""/>
    <x v="762"/>
    <n v="2019"/>
    <n v="30174968"/>
    <x v="138"/>
    <x v="314"/>
    <x v="314"/>
    <n v="5672"/>
    <s v="Broby"/>
    <n v="430"/>
    <n v="79"/>
    <x v="21"/>
    <m/>
    <s v="DC"/>
    <s v="Decentralt værk"/>
    <n v="353000"/>
    <n v="350030"/>
    <x v="57"/>
    <x v="2"/>
    <s v="fvv"/>
    <d v="2012-10-01T00:00:00"/>
    <m/>
    <n v="1.47"/>
    <n v="0"/>
    <n v="1.47"/>
    <x v="5064"/>
    <n v="0.876"/>
    <n v="0.876"/>
    <n v="0"/>
    <n v="0"/>
    <n v="1"/>
    <n v="0"/>
    <n v="0"/>
    <x v="0"/>
    <x v="0"/>
    <m/>
    <m/>
    <m/>
    <m/>
    <m/>
    <m/>
    <m/>
    <m/>
    <m/>
    <m/>
    <m/>
    <m/>
    <m/>
    <m/>
    <m/>
    <m/>
    <m/>
    <n v="0.93333600000000005"/>
    <s v="577965,45"/>
    <s v="6123389,88"/>
    <n v="0"/>
    <n v="0"/>
    <n v="0.93333600000000005"/>
  </r>
  <r>
    <n v="350"/>
    <x v="317"/>
    <s v=""/>
    <x v="763"/>
    <n v="2019"/>
    <n v="30174968"/>
    <x v="138"/>
    <x v="315"/>
    <x v="315"/>
    <n v="5260"/>
    <s v="Odense S"/>
    <n v="461"/>
    <n v="79"/>
    <x v="21"/>
    <n v="1"/>
    <s v="FJ"/>
    <s v="Fjernvarmeværk"/>
    <n v="353000"/>
    <n v="350030"/>
    <x v="458"/>
    <x v="0"/>
    <s v="fvv"/>
    <d v="1985-04-03T00:00:00"/>
    <m/>
    <n v="11.63"/>
    <n v="0"/>
    <n v="11.63"/>
    <x v="5065"/>
    <n v="1.3029999999999999"/>
    <n v="1.3029999999999999"/>
    <n v="0"/>
    <n v="0"/>
    <n v="1"/>
    <n v="0"/>
    <n v="0"/>
    <x v="0"/>
    <x v="0"/>
    <m/>
    <m/>
    <m/>
    <n v="1.41715196"/>
    <m/>
    <n v="5.0600000000000005E-4"/>
    <m/>
    <m/>
    <m/>
    <m/>
    <m/>
    <m/>
    <m/>
    <m/>
    <m/>
    <m/>
    <m/>
    <m/>
    <s v="584926,25"/>
    <s v="6132371,88"/>
    <n v="1.4176579599999999"/>
    <n v="0"/>
    <n v="0"/>
  </r>
  <r>
    <n v="350"/>
    <x v="317"/>
    <s v=""/>
    <x v="764"/>
    <n v="2019"/>
    <n v="30174968"/>
    <x v="138"/>
    <x v="315"/>
    <x v="315"/>
    <n v="5260"/>
    <s v="Odense S"/>
    <n v="461"/>
    <n v="79"/>
    <x v="21"/>
    <n v="1"/>
    <s v="FJ"/>
    <s v="Fjernvarmeværk"/>
    <n v="353000"/>
    <n v="350030"/>
    <x v="458"/>
    <x v="0"/>
    <s v="fvv"/>
    <d v="1985-04-03T00:00:00"/>
    <m/>
    <n v="11.63"/>
    <n v="0"/>
    <n v="11.63"/>
    <x v="5066"/>
    <n v="0.27500000000000002"/>
    <n v="0.27500000000000002"/>
    <n v="0"/>
    <n v="0"/>
    <n v="1"/>
    <n v="0"/>
    <n v="0"/>
    <x v="0"/>
    <x v="0"/>
    <m/>
    <m/>
    <m/>
    <n v="0.29962211"/>
    <m/>
    <n v="5.0600000000000005E-4"/>
    <m/>
    <m/>
    <m/>
    <m/>
    <m/>
    <m/>
    <m/>
    <m/>
    <m/>
    <m/>
    <m/>
    <m/>
    <s v="584926,25"/>
    <s v="6132371,88"/>
    <n v="0.30012811"/>
    <n v="0"/>
    <n v="0"/>
  </r>
  <r>
    <n v="350"/>
    <x v="318"/>
    <s v=""/>
    <x v="765"/>
    <n v="2019"/>
    <n v="30174968"/>
    <x v="138"/>
    <x v="316"/>
    <x v="316"/>
    <n v="5230"/>
    <s v="Odense M"/>
    <n v="461"/>
    <n v="79"/>
    <x v="21"/>
    <n v="1"/>
    <s v="FJ"/>
    <s v="Fjernvarmeværk"/>
    <n v="353000"/>
    <n v="350030"/>
    <x v="459"/>
    <x v="0"/>
    <s v="fvv"/>
    <d v="1997-01-13T00:00:00"/>
    <m/>
    <n v="20.5"/>
    <n v="0"/>
    <n v="19"/>
    <x v="5067"/>
    <n v="1.2E-2"/>
    <n v="1.2E-2"/>
    <n v="0"/>
    <n v="0"/>
    <n v="1"/>
    <n v="0"/>
    <n v="0"/>
    <x v="0"/>
    <x v="0"/>
    <m/>
    <m/>
    <m/>
    <n v="1.68589E-2"/>
    <m/>
    <n v="5.0600000000000005E-4"/>
    <n v="0"/>
    <m/>
    <m/>
    <m/>
    <m/>
    <m/>
    <m/>
    <m/>
    <m/>
    <m/>
    <m/>
    <m/>
    <s v="589651,13"/>
    <s v="6138209,67"/>
    <n v="1.7364899999999999E-2"/>
    <n v="0"/>
    <n v="0"/>
  </r>
  <r>
    <n v="350"/>
    <x v="318"/>
    <s v=""/>
    <x v="766"/>
    <n v="2019"/>
    <n v="30174968"/>
    <x v="138"/>
    <x v="316"/>
    <x v="316"/>
    <n v="5230"/>
    <s v="Odense M"/>
    <n v="461"/>
    <n v="79"/>
    <x v="21"/>
    <n v="1"/>
    <s v="FJ"/>
    <s v="Fjernvarmeværk"/>
    <n v="353000"/>
    <n v="350030"/>
    <x v="459"/>
    <x v="0"/>
    <s v="fvv"/>
    <d v="1997-01-13T00:00:00"/>
    <m/>
    <n v="20.5"/>
    <n v="0"/>
    <n v="19"/>
    <x v="5068"/>
    <n v="6.0999999999999999E-2"/>
    <n v="6.0999999999999999E-2"/>
    <n v="0"/>
    <n v="0"/>
    <n v="1"/>
    <n v="0"/>
    <n v="0"/>
    <x v="0"/>
    <x v="0"/>
    <m/>
    <m/>
    <m/>
    <n v="6.6000799999999998E-2"/>
    <m/>
    <n v="0"/>
    <m/>
    <m/>
    <m/>
    <m/>
    <m/>
    <m/>
    <m/>
    <m/>
    <m/>
    <m/>
    <m/>
    <m/>
    <s v="589651,13"/>
    <s v="6138209,67"/>
    <n v="6.6000799999999998E-2"/>
    <n v="0"/>
    <n v="0"/>
  </r>
  <r>
    <n v="350"/>
    <x v="318"/>
    <s v=""/>
    <x v="767"/>
    <n v="2019"/>
    <n v="30174968"/>
    <x v="138"/>
    <x v="316"/>
    <x v="316"/>
    <n v="5230"/>
    <s v="Odense M"/>
    <n v="461"/>
    <n v="79"/>
    <x v="21"/>
    <n v="1"/>
    <s v="FJ"/>
    <s v="Fjernvarmeværk"/>
    <n v="353000"/>
    <n v="350030"/>
    <x v="459"/>
    <x v="0"/>
    <s v="fvv"/>
    <d v="1997-01-13T00:00:00"/>
    <m/>
    <n v="20.5"/>
    <n v="0"/>
    <n v="19"/>
    <x v="5069"/>
    <n v="0.22"/>
    <n v="0.22"/>
    <n v="0"/>
    <n v="0"/>
    <n v="1"/>
    <n v="0"/>
    <n v="0"/>
    <x v="0"/>
    <x v="0"/>
    <m/>
    <m/>
    <m/>
    <n v="0.2675902"/>
    <m/>
    <n v="0"/>
    <m/>
    <m/>
    <m/>
    <m/>
    <m/>
    <m/>
    <m/>
    <m/>
    <m/>
    <m/>
    <m/>
    <m/>
    <s v="589651,13"/>
    <s v="6138209,67"/>
    <n v="0.2675902"/>
    <n v="0"/>
    <n v="0"/>
  </r>
  <r>
    <n v="350"/>
    <x v="318"/>
    <s v=""/>
    <x v="768"/>
    <n v="2019"/>
    <n v="30174968"/>
    <x v="138"/>
    <x v="316"/>
    <x v="316"/>
    <n v="5230"/>
    <s v="Odense M"/>
    <n v="461"/>
    <n v="79"/>
    <x v="21"/>
    <n v="1"/>
    <s v="FJ"/>
    <s v="Fjernvarmeværk"/>
    <n v="353000"/>
    <n v="350030"/>
    <x v="459"/>
    <x v="0"/>
    <s v="fvv"/>
    <d v="1999-01-03T00:00:00"/>
    <m/>
    <n v="20.5"/>
    <n v="0"/>
    <n v="19"/>
    <x v="2459"/>
    <n v="1.7000000000000001E-2"/>
    <n v="1.7000000000000001E-2"/>
    <n v="0"/>
    <n v="0"/>
    <n v="1"/>
    <n v="0"/>
    <n v="0"/>
    <x v="0"/>
    <x v="0"/>
    <m/>
    <m/>
    <m/>
    <n v="2.1163299999999999E-2"/>
    <m/>
    <n v="0"/>
    <m/>
    <m/>
    <m/>
    <m/>
    <m/>
    <m/>
    <m/>
    <m/>
    <m/>
    <m/>
    <m/>
    <m/>
    <s v="589651,13"/>
    <s v="6138209,67"/>
    <n v="2.1163299999999999E-2"/>
    <n v="0"/>
    <n v="0"/>
  </r>
  <r>
    <n v="350"/>
    <x v="318"/>
    <s v=""/>
    <x v="769"/>
    <n v="2019"/>
    <n v="30174968"/>
    <x v="138"/>
    <x v="316"/>
    <x v="316"/>
    <n v="5230"/>
    <s v="Odense M"/>
    <n v="461"/>
    <n v="79"/>
    <x v="21"/>
    <n v="1"/>
    <s v="FJ"/>
    <s v="Fjernvarmeværk"/>
    <n v="353000"/>
    <n v="350030"/>
    <x v="459"/>
    <x v="0"/>
    <s v="fvv"/>
    <d v="1999-01-03T00:00:00"/>
    <m/>
    <n v="20.5"/>
    <n v="0"/>
    <n v="19"/>
    <x v="5070"/>
    <n v="4.4999999999999998E-2"/>
    <n v="4.4999999999999998E-2"/>
    <n v="0"/>
    <n v="0"/>
    <n v="1"/>
    <n v="0"/>
    <n v="0"/>
    <x v="0"/>
    <x v="0"/>
    <m/>
    <m/>
    <m/>
    <n v="5.5239800000000006E-2"/>
    <m/>
    <n v="0"/>
    <m/>
    <m/>
    <m/>
    <m/>
    <m/>
    <m/>
    <m/>
    <m/>
    <m/>
    <m/>
    <m/>
    <m/>
    <s v="589651,13"/>
    <s v="6138209,67"/>
    <n v="5.5239800000000006E-2"/>
    <n v="0"/>
    <n v="0"/>
  </r>
  <r>
    <n v="350"/>
    <x v="318"/>
    <s v=""/>
    <x v="770"/>
    <n v="2019"/>
    <n v="30174968"/>
    <x v="138"/>
    <x v="316"/>
    <x v="316"/>
    <n v="5230"/>
    <s v="Odense M"/>
    <n v="461"/>
    <n v="79"/>
    <x v="21"/>
    <n v="1"/>
    <s v="FJ"/>
    <s v="Fjernvarmeværk"/>
    <n v="353000"/>
    <n v="350030"/>
    <x v="460"/>
    <x v="0"/>
    <s v="fvv"/>
    <d v="1986-01-03T00:00:00"/>
    <m/>
    <n v="25.2"/>
    <n v="0"/>
    <n v="23.26"/>
    <x v="5071"/>
    <n v="19.71"/>
    <n v="19.71"/>
    <n v="0"/>
    <n v="0"/>
    <n v="1"/>
    <n v="0"/>
    <n v="0"/>
    <x v="0"/>
    <x v="0"/>
    <m/>
    <m/>
    <m/>
    <m/>
    <m/>
    <m/>
    <n v="19.874844"/>
    <m/>
    <m/>
    <m/>
    <m/>
    <m/>
    <m/>
    <m/>
    <m/>
    <m/>
    <m/>
    <m/>
    <s v="589651,13"/>
    <s v="6138209,67"/>
    <n v="19.874844"/>
    <n v="0"/>
    <n v="0"/>
  </r>
  <r>
    <n v="350"/>
    <x v="319"/>
    <s v=""/>
    <x v="771"/>
    <n v="2019"/>
    <n v="30174968"/>
    <x v="138"/>
    <x v="317"/>
    <x v="317"/>
    <n v="5200"/>
    <s v="Odense V"/>
    <n v="461"/>
    <n v="79"/>
    <x v="21"/>
    <n v="1"/>
    <s v="FJ"/>
    <s v="Fjernvarmeværk"/>
    <n v="353000"/>
    <n v="350030"/>
    <x v="123"/>
    <x v="0"/>
    <s v="fvv"/>
    <d v="1987-01-01T00:00:00"/>
    <m/>
    <n v="20.2"/>
    <n v="0"/>
    <n v="18.5"/>
    <x v="5072"/>
    <n v="2.7309999999999999"/>
    <n v="2.7309999999999999"/>
    <n v="0"/>
    <n v="0"/>
    <n v="1"/>
    <n v="0"/>
    <n v="0"/>
    <x v="0"/>
    <x v="0"/>
    <m/>
    <m/>
    <m/>
    <n v="3.1226628500000002"/>
    <m/>
    <n v="5.0600000000000005E-4"/>
    <m/>
    <m/>
    <m/>
    <m/>
    <m/>
    <m/>
    <m/>
    <m/>
    <m/>
    <m/>
    <m/>
    <m/>
    <s v="585199,17"/>
    <s v="6139745,66"/>
    <n v="3.1231688500000003"/>
    <n v="0"/>
    <n v="0"/>
  </r>
  <r>
    <n v="350"/>
    <x v="319"/>
    <s v=""/>
    <x v="772"/>
    <n v="2019"/>
    <n v="30174968"/>
    <x v="138"/>
    <x v="317"/>
    <x v="317"/>
    <n v="5200"/>
    <s v="Odense V"/>
    <n v="461"/>
    <n v="79"/>
    <x v="21"/>
    <n v="1"/>
    <s v="FJ"/>
    <s v="Fjernvarmeværk"/>
    <n v="353000"/>
    <n v="350030"/>
    <x v="123"/>
    <x v="0"/>
    <s v="fvv"/>
    <d v="1978-01-01T00:00:00"/>
    <m/>
    <n v="20.6"/>
    <n v="0"/>
    <n v="18.7"/>
    <x v="5073"/>
    <n v="1.3"/>
    <n v="1.3"/>
    <n v="0"/>
    <n v="0"/>
    <n v="1"/>
    <n v="0"/>
    <n v="0"/>
    <x v="0"/>
    <x v="0"/>
    <m/>
    <m/>
    <m/>
    <n v="1.45528177"/>
    <m/>
    <n v="0"/>
    <m/>
    <m/>
    <m/>
    <m/>
    <m/>
    <m/>
    <m/>
    <m/>
    <m/>
    <m/>
    <m/>
    <m/>
    <s v="585199,17"/>
    <s v="6139745,66"/>
    <n v="1.45528177"/>
    <n v="0"/>
    <n v="0"/>
  </r>
  <r>
    <n v="350"/>
    <x v="320"/>
    <s v=""/>
    <x v="773"/>
    <n v="2019"/>
    <n v="30174968"/>
    <x v="138"/>
    <x v="318"/>
    <x v="318"/>
    <n v="5320"/>
    <s v="Agedrup"/>
    <n v="461"/>
    <n v="79"/>
    <x v="21"/>
    <m/>
    <s v="FJ"/>
    <s v="Fjernvarmeværk"/>
    <n v="353000"/>
    <n v="350030"/>
    <x v="461"/>
    <x v="0"/>
    <s v="fvv"/>
    <d v="1979-10-16T00:00:00"/>
    <m/>
    <n v="6.17"/>
    <n v="0"/>
    <n v="5.82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93555"/>
    <s v="6144034"/>
    <n v="0"/>
    <n v="0"/>
    <n v="0"/>
  </r>
  <r>
    <n v="350"/>
    <x v="320"/>
    <s v=""/>
    <x v="774"/>
    <n v="2019"/>
    <n v="30174968"/>
    <x v="138"/>
    <x v="318"/>
    <x v="318"/>
    <n v="5320"/>
    <s v="Agedrup"/>
    <n v="461"/>
    <n v="79"/>
    <x v="21"/>
    <m/>
    <s v="FJ"/>
    <s v="Fjernvarmeværk"/>
    <n v="353000"/>
    <n v="350030"/>
    <x v="16"/>
    <x v="0"/>
    <s v="fvv"/>
    <d v="1980-01-01T00:00:00"/>
    <m/>
    <n v="9.85"/>
    <n v="0"/>
    <n v="9.3000000000000007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93555"/>
    <s v="6144034"/>
    <n v="0"/>
    <n v="0"/>
    <n v="0"/>
  </r>
  <r>
    <n v="350"/>
    <x v="321"/>
    <s v=""/>
    <x v="775"/>
    <n v="2019"/>
    <n v="30174968"/>
    <x v="138"/>
    <x v="319"/>
    <x v="319"/>
    <n v="5000"/>
    <s v="Odense C"/>
    <n v="461"/>
    <n v="79"/>
    <x v="21"/>
    <n v="1"/>
    <s v="FJ"/>
    <s v="Fjernvarmeværk"/>
    <n v="353000"/>
    <n v="350030"/>
    <x v="123"/>
    <x v="0"/>
    <s v="fvv"/>
    <d v="1989-06-01T00:00:00"/>
    <m/>
    <n v="25.1"/>
    <n v="0"/>
    <n v="25.1"/>
    <x v="5074"/>
    <n v="49.707999999999998"/>
    <n v="49.707999999999998"/>
    <n v="0"/>
    <n v="0"/>
    <n v="1"/>
    <n v="0"/>
    <n v="0"/>
    <x v="0"/>
    <x v="0"/>
    <m/>
    <m/>
    <m/>
    <m/>
    <m/>
    <m/>
    <n v="48.571142399999999"/>
    <m/>
    <m/>
    <m/>
    <m/>
    <m/>
    <m/>
    <m/>
    <m/>
    <m/>
    <m/>
    <m/>
    <s v="588243,06"/>
    <s v="6140326,4"/>
    <n v="48.571142399999999"/>
    <n v="0"/>
    <n v="0"/>
  </r>
  <r>
    <n v="350"/>
    <x v="321"/>
    <s v=""/>
    <x v="776"/>
    <n v="2019"/>
    <n v="30174968"/>
    <x v="138"/>
    <x v="319"/>
    <x v="319"/>
    <n v="5000"/>
    <s v="Odense C"/>
    <n v="461"/>
    <n v="79"/>
    <x v="21"/>
    <n v="1"/>
    <s v="FJ"/>
    <s v="Fjernvarmeværk"/>
    <n v="353000"/>
    <n v="350030"/>
    <x v="462"/>
    <x v="0"/>
    <s v="fvv"/>
    <d v="1989-06-01T00:00:00"/>
    <m/>
    <n v="25.1"/>
    <n v="0"/>
    <n v="25.1"/>
    <x v="5075"/>
    <n v="33.822000000000003"/>
    <n v="33.822000000000003"/>
    <n v="0"/>
    <n v="0"/>
    <n v="1"/>
    <n v="0"/>
    <n v="0"/>
    <x v="0"/>
    <x v="0"/>
    <m/>
    <m/>
    <m/>
    <m/>
    <m/>
    <m/>
    <n v="35.526585599999997"/>
    <m/>
    <m/>
    <m/>
    <m/>
    <m/>
    <m/>
    <m/>
    <m/>
    <m/>
    <m/>
    <m/>
    <s v="588243,06"/>
    <s v="6140326,4"/>
    <n v="35.526585599999997"/>
    <n v="0"/>
    <n v="0"/>
  </r>
  <r>
    <n v="350"/>
    <x v="321"/>
    <s v=""/>
    <x v="777"/>
    <n v="2019"/>
    <n v="30174968"/>
    <x v="138"/>
    <x v="319"/>
    <x v="319"/>
    <n v="5000"/>
    <s v="Odense C"/>
    <n v="461"/>
    <n v="79"/>
    <x v="21"/>
    <n v="1"/>
    <s v="FJ"/>
    <s v="Fjernvarmeværk"/>
    <n v="353000"/>
    <n v="350030"/>
    <x v="462"/>
    <x v="0"/>
    <s v="fvv"/>
    <d v="1989-06-01T00:00:00"/>
    <m/>
    <n v="25.1"/>
    <n v="0"/>
    <n v="25.1"/>
    <x v="5076"/>
    <n v="6.7359999999999998"/>
    <n v="6.7359999999999998"/>
    <n v="0"/>
    <n v="0"/>
    <n v="1"/>
    <n v="0"/>
    <n v="0"/>
    <x v="0"/>
    <x v="0"/>
    <m/>
    <m/>
    <m/>
    <m/>
    <m/>
    <m/>
    <n v="6.9809256"/>
    <m/>
    <m/>
    <m/>
    <m/>
    <m/>
    <m/>
    <m/>
    <m/>
    <m/>
    <m/>
    <m/>
    <s v="588243,06"/>
    <s v="6140326,4"/>
    <n v="6.9809256"/>
    <n v="0"/>
    <n v="0"/>
  </r>
  <r>
    <n v="350"/>
    <x v="322"/>
    <s v=""/>
    <x v="778"/>
    <n v="2019"/>
    <n v="30174968"/>
    <x v="138"/>
    <x v="320"/>
    <x v="320"/>
    <n v="5250"/>
    <s v="Odense SV"/>
    <n v="461"/>
    <n v="79"/>
    <x v="21"/>
    <n v="1"/>
    <s v="FJ"/>
    <s v="Fjernvarmeværk"/>
    <n v="353000"/>
    <n v="350030"/>
    <x v="123"/>
    <x v="0"/>
    <s v="fvv"/>
    <d v="1978-12-13T00:00:00"/>
    <m/>
    <n v="16"/>
    <n v="0"/>
    <n v="14.5"/>
    <x v="5077"/>
    <n v="4.7679999999999998"/>
    <n v="4.7679999999999998"/>
    <n v="0"/>
    <n v="0"/>
    <n v="1"/>
    <n v="0"/>
    <n v="0"/>
    <x v="0"/>
    <x v="0"/>
    <m/>
    <m/>
    <m/>
    <n v="0"/>
    <m/>
    <n v="0"/>
    <n v="5.1367535999999996"/>
    <m/>
    <m/>
    <m/>
    <m/>
    <m/>
    <m/>
    <m/>
    <m/>
    <m/>
    <m/>
    <m/>
    <s v="584705,84"/>
    <s v="6135035,35"/>
    <n v="5.1367535999999996"/>
    <n v="0"/>
    <n v="0"/>
  </r>
  <r>
    <n v="350"/>
    <x v="322"/>
    <s v=""/>
    <x v="779"/>
    <n v="2019"/>
    <n v="30174968"/>
    <x v="138"/>
    <x v="320"/>
    <x v="320"/>
    <n v="5250"/>
    <s v="Odense SV"/>
    <n v="461"/>
    <n v="79"/>
    <x v="21"/>
    <n v="1"/>
    <s v="FJ"/>
    <s v="Fjernvarmeværk"/>
    <n v="353000"/>
    <n v="350030"/>
    <x v="123"/>
    <x v="0"/>
    <s v="fvv"/>
    <d v="1986-01-01T00:00:00"/>
    <m/>
    <n v="15.8"/>
    <n v="0"/>
    <n v="14.6"/>
    <x v="5078"/>
    <n v="3.5999999999999997E-2"/>
    <n v="3.5999999999999997E-2"/>
    <n v="0"/>
    <n v="0"/>
    <n v="1"/>
    <n v="0"/>
    <n v="0"/>
    <x v="0"/>
    <x v="0"/>
    <m/>
    <m/>
    <m/>
    <n v="3.9887439999999996E-2"/>
    <m/>
    <n v="5.0600000000000005E-4"/>
    <m/>
    <m/>
    <m/>
    <m/>
    <m/>
    <m/>
    <m/>
    <m/>
    <m/>
    <m/>
    <m/>
    <m/>
    <s v="584705,84"/>
    <s v="6135035,35"/>
    <n v="4.0393439999999996E-2"/>
    <n v="0"/>
    <n v="0"/>
  </r>
  <r>
    <n v="350"/>
    <x v="323"/>
    <s v=""/>
    <x v="780"/>
    <n v="2019"/>
    <n v="30174968"/>
    <x v="138"/>
    <x v="321"/>
    <x v="321"/>
    <n v="5220"/>
    <s v="Odense SØ"/>
    <n v="461"/>
    <n v="338"/>
    <x v="12"/>
    <m/>
    <s v="FJ"/>
    <s v="Fjernvarmeværk"/>
    <n v="353000"/>
    <n v="350030"/>
    <x v="463"/>
    <x v="0"/>
    <s v="fvv"/>
    <d v="1987-01-01T00:00:00"/>
    <m/>
    <n v="2.17"/>
    <n v="0"/>
    <n v="2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97995"/>
    <s v="6132771"/>
    <n v="0"/>
    <n v="0"/>
    <n v="0"/>
  </r>
  <r>
    <n v="350"/>
    <x v="324"/>
    <s v=""/>
    <x v="781"/>
    <n v="2019"/>
    <n v="30174968"/>
    <x v="138"/>
    <x v="322"/>
    <x v="322"/>
    <n v="5260"/>
    <s v="Odense S"/>
    <n v="461"/>
    <n v="79"/>
    <x v="21"/>
    <n v="1"/>
    <s v="FJ"/>
    <s v="Fjernvarmeværk"/>
    <n v="353000"/>
    <n v="350030"/>
    <x v="123"/>
    <x v="0"/>
    <s v="fvv"/>
    <d v="1995-01-01T00:00:00"/>
    <m/>
    <n v="15.2"/>
    <n v="0"/>
    <n v="14"/>
    <x v="5079"/>
    <n v="0.10299999999999999"/>
    <n v="0.10299999999999999"/>
    <n v="0"/>
    <n v="0"/>
    <n v="1"/>
    <n v="0"/>
    <n v="0"/>
    <x v="0"/>
    <x v="0"/>
    <m/>
    <m/>
    <m/>
    <n v="0.11288289"/>
    <m/>
    <n v="5.0600000000000005E-4"/>
    <n v="0"/>
    <m/>
    <m/>
    <m/>
    <m/>
    <m/>
    <m/>
    <m/>
    <m/>
    <m/>
    <m/>
    <m/>
    <s v="587698,5"/>
    <s v="6135904,37"/>
    <n v="0.11338889000000001"/>
    <n v="0"/>
    <n v="0"/>
  </r>
  <r>
    <n v="350"/>
    <x v="324"/>
    <s v=""/>
    <x v="782"/>
    <n v="2019"/>
    <n v="30174968"/>
    <x v="138"/>
    <x v="322"/>
    <x v="322"/>
    <n v="5260"/>
    <s v="Odense S"/>
    <n v="461"/>
    <n v="79"/>
    <x v="21"/>
    <n v="1"/>
    <s v="FJ"/>
    <s v="Fjernvarmeværk"/>
    <n v="353000"/>
    <n v="350030"/>
    <x v="123"/>
    <x v="0"/>
    <s v="fvv"/>
    <d v="1995-01-01T00:00:00"/>
    <m/>
    <n v="15.2"/>
    <n v="0"/>
    <n v="14"/>
    <x v="5080"/>
    <n v="0.104"/>
    <n v="0.104"/>
    <n v="0"/>
    <n v="0"/>
    <n v="1"/>
    <n v="0"/>
    <n v="0"/>
    <x v="0"/>
    <x v="0"/>
    <m/>
    <m/>
    <m/>
    <n v="0.11356442"/>
    <m/>
    <n v="0"/>
    <m/>
    <m/>
    <m/>
    <m/>
    <m/>
    <m/>
    <m/>
    <m/>
    <m/>
    <m/>
    <m/>
    <m/>
    <s v="587698,5"/>
    <s v="6135904,37"/>
    <n v="0.11356442"/>
    <n v="0"/>
    <n v="0"/>
  </r>
  <r>
    <n v="350"/>
    <x v="324"/>
    <s v=""/>
    <x v="783"/>
    <n v="2019"/>
    <n v="30174968"/>
    <x v="138"/>
    <x v="322"/>
    <x v="322"/>
    <n v="5260"/>
    <s v="Odense S"/>
    <n v="461"/>
    <n v="79"/>
    <x v="21"/>
    <n v="1"/>
    <s v="FJ"/>
    <s v="Fjernvarmeværk"/>
    <n v="353000"/>
    <n v="350030"/>
    <x v="464"/>
    <x v="0"/>
    <s v="fvv"/>
    <d v="1988-01-01T00:00:00"/>
    <m/>
    <n v="17.7"/>
    <n v="0"/>
    <n v="16.5"/>
    <x v="5081"/>
    <n v="1.5920000000000001"/>
    <n v="1.5920000000000001"/>
    <n v="0"/>
    <n v="0"/>
    <n v="1"/>
    <n v="0"/>
    <n v="0"/>
    <x v="0"/>
    <x v="0"/>
    <m/>
    <m/>
    <m/>
    <m/>
    <m/>
    <m/>
    <n v="1.7740008"/>
    <m/>
    <m/>
    <m/>
    <m/>
    <m/>
    <m/>
    <m/>
    <m/>
    <m/>
    <m/>
    <m/>
    <s v="587698,5"/>
    <s v="6135904,37"/>
    <n v="1.7740008"/>
    <n v="0"/>
    <n v="0"/>
  </r>
  <r>
    <n v="350"/>
    <x v="324"/>
    <s v=""/>
    <x v="784"/>
    <n v="2019"/>
    <n v="30174968"/>
    <x v="138"/>
    <x v="322"/>
    <x v="322"/>
    <n v="5260"/>
    <s v="Odense S"/>
    <n v="461"/>
    <n v="79"/>
    <x v="21"/>
    <n v="1"/>
    <s v="FJ"/>
    <s v="Fjernvarmeværk"/>
    <n v="353000"/>
    <n v="350030"/>
    <x v="464"/>
    <x v="0"/>
    <s v="fvv"/>
    <d v="1982-01-01T00:00:00"/>
    <m/>
    <n v="18.2"/>
    <n v="0"/>
    <n v="17"/>
    <x v="5082"/>
    <n v="0.13100000000000001"/>
    <n v="0.13100000000000001"/>
    <n v="0"/>
    <n v="0"/>
    <n v="1"/>
    <n v="0"/>
    <n v="0"/>
    <x v="0"/>
    <x v="0"/>
    <m/>
    <m/>
    <m/>
    <n v="0.14782027"/>
    <m/>
    <n v="0"/>
    <m/>
    <m/>
    <m/>
    <m/>
    <m/>
    <m/>
    <m/>
    <m/>
    <m/>
    <m/>
    <m/>
    <m/>
    <s v="587698,5"/>
    <s v="6135904,37"/>
    <n v="0.14782027"/>
    <n v="0"/>
    <n v="0"/>
  </r>
  <r>
    <n v="350"/>
    <x v="325"/>
    <s v=""/>
    <x v="785"/>
    <n v="2019"/>
    <n v="30174968"/>
    <x v="138"/>
    <x v="323"/>
    <x v="323"/>
    <n v="5260"/>
    <s v="Odense S"/>
    <n v="461"/>
    <n v="79"/>
    <x v="21"/>
    <m/>
    <s v="FJ"/>
    <s v="Fjernvarmeværk"/>
    <n v="353000"/>
    <n v="350030"/>
    <x v="465"/>
    <x v="0"/>
    <s v="fvv"/>
    <d v="1988-04-07T00:00:00"/>
    <m/>
    <n v="2.4500000000000002"/>
    <n v="0"/>
    <n v="2.25"/>
    <x v="5083"/>
    <n v="2.1999999999999999E-2"/>
    <n v="2.1999999999999999E-2"/>
    <n v="0"/>
    <n v="0"/>
    <n v="1"/>
    <n v="0"/>
    <n v="0"/>
    <x v="0"/>
    <x v="0"/>
    <m/>
    <m/>
    <m/>
    <n v="2.378181E-2"/>
    <m/>
    <m/>
    <m/>
    <m/>
    <m/>
    <m/>
    <m/>
    <m/>
    <m/>
    <m/>
    <m/>
    <m/>
    <m/>
    <m/>
    <s v="583174,91"/>
    <s v="6130512,37"/>
    <n v="2.378181E-2"/>
    <n v="0"/>
    <n v="0"/>
  </r>
  <r>
    <n v="350"/>
    <x v="325"/>
    <s v=""/>
    <x v="786"/>
    <n v="2019"/>
    <n v="30174968"/>
    <x v="138"/>
    <x v="323"/>
    <x v="323"/>
    <n v="5260"/>
    <s v="Odense S"/>
    <n v="461"/>
    <n v="79"/>
    <x v="21"/>
    <m/>
    <s v="FJ"/>
    <s v="Fjernvarmeværk"/>
    <n v="353000"/>
    <n v="350030"/>
    <x v="465"/>
    <x v="0"/>
    <s v="fvv"/>
    <d v="1988-04-07T00:00:00"/>
    <m/>
    <n v="2.4500000000000002"/>
    <n v="0"/>
    <n v="2.25"/>
    <x v="5084"/>
    <n v="5.0000000000000001E-4"/>
    <n v="5.0000000000000001E-4"/>
    <n v="0"/>
    <n v="0"/>
    <n v="1"/>
    <n v="0"/>
    <n v="0"/>
    <x v="0"/>
    <x v="0"/>
    <m/>
    <m/>
    <m/>
    <n v="6.0979000000000003E-4"/>
    <m/>
    <m/>
    <m/>
    <m/>
    <m/>
    <m/>
    <m/>
    <m/>
    <m/>
    <m/>
    <m/>
    <m/>
    <m/>
    <m/>
    <s v="583174,91"/>
    <s v="6130512,37"/>
    <n v="6.0979000000000003E-4"/>
    <n v="0"/>
    <n v="0"/>
  </r>
  <r>
    <n v="350"/>
    <x v="326"/>
    <s v=""/>
    <x v="787"/>
    <n v="2019"/>
    <n v="30174968"/>
    <x v="138"/>
    <x v="324"/>
    <x v="324"/>
    <n v="5260"/>
    <s v="Odense S"/>
    <n v="461"/>
    <n v="79"/>
    <x v="21"/>
    <m/>
    <s v="FJ"/>
    <s v="Fjernvarmeværk"/>
    <n v="353000"/>
    <n v="350030"/>
    <x v="466"/>
    <x v="0"/>
    <s v="fvv"/>
    <d v="1985-05-23T00:00:00"/>
    <m/>
    <n v="8.5"/>
    <n v="0"/>
    <n v="8"/>
    <x v="5085"/>
    <n v="3.09"/>
    <n v="3.09"/>
    <n v="0"/>
    <n v="0"/>
    <n v="1"/>
    <n v="0"/>
    <n v="0"/>
    <x v="0"/>
    <x v="0"/>
    <m/>
    <m/>
    <m/>
    <m/>
    <m/>
    <m/>
    <n v="3.4737912"/>
    <m/>
    <m/>
    <m/>
    <m/>
    <m/>
    <m/>
    <m/>
    <m/>
    <m/>
    <m/>
    <m/>
    <s v="591400,85"/>
    <s v="6133562,32"/>
    <n v="3.4737912"/>
    <n v="0"/>
    <n v="0"/>
  </r>
  <r>
    <n v="350"/>
    <x v="326"/>
    <s v=""/>
    <x v="788"/>
    <n v="2019"/>
    <n v="30174968"/>
    <x v="138"/>
    <x v="324"/>
    <x v="324"/>
    <n v="5260"/>
    <s v="Odense S"/>
    <n v="461"/>
    <n v="79"/>
    <x v="21"/>
    <m/>
    <s v="FJ"/>
    <s v="Fjernvarmeværk"/>
    <n v="353000"/>
    <n v="350030"/>
    <x v="466"/>
    <x v="0"/>
    <s v="fvv"/>
    <d v="1985-05-23T00:00:00"/>
    <m/>
    <n v="8.5"/>
    <n v="0"/>
    <n v="8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91400,85"/>
    <s v="6133562,32"/>
    <n v="0"/>
    <n v="0"/>
    <n v="0"/>
  </r>
  <r>
    <n v="350"/>
    <x v="327"/>
    <s v=""/>
    <x v="789"/>
    <n v="2019"/>
    <n v="30174968"/>
    <x v="138"/>
    <x v="325"/>
    <x v="325"/>
    <n v="5210"/>
    <s v="Odense NV"/>
    <n v="461"/>
    <n v="79"/>
    <x v="21"/>
    <n v="1"/>
    <s v="FJ"/>
    <s v="Fjernvarmeværk"/>
    <n v="353000"/>
    <n v="350030"/>
    <x v="123"/>
    <x v="0"/>
    <s v="fvv"/>
    <d v="1982-08-24T00:00:00"/>
    <m/>
    <n v="10.199999999999999"/>
    <n v="0"/>
    <n v="9.5"/>
    <x v="5086"/>
    <n v="11.95"/>
    <n v="11.95"/>
    <n v="0"/>
    <n v="0"/>
    <n v="1"/>
    <n v="0"/>
    <n v="0"/>
    <x v="0"/>
    <x v="0"/>
    <m/>
    <m/>
    <m/>
    <m/>
    <m/>
    <n v="0"/>
    <n v="13.089582"/>
    <m/>
    <m/>
    <m/>
    <m/>
    <m/>
    <m/>
    <m/>
    <m/>
    <m/>
    <m/>
    <m/>
    <s v="581221,79"/>
    <s v="6142497,07"/>
    <n v="13.089582"/>
    <n v="0"/>
    <n v="0"/>
  </r>
  <r>
    <n v="350"/>
    <x v="327"/>
    <s v=""/>
    <x v="790"/>
    <n v="2019"/>
    <n v="30174968"/>
    <x v="138"/>
    <x v="325"/>
    <x v="325"/>
    <n v="5210"/>
    <s v="Odense NV"/>
    <n v="461"/>
    <n v="79"/>
    <x v="21"/>
    <n v="1"/>
    <s v="FJ"/>
    <s v="Fjernvarmeværk"/>
    <n v="353000"/>
    <n v="350030"/>
    <x v="123"/>
    <x v="0"/>
    <s v="fvv"/>
    <d v="1982-08-24T00:00:00"/>
    <m/>
    <n v="10.199999999999999"/>
    <n v="0"/>
    <n v="9.5"/>
    <x v="21"/>
    <n v="0"/>
    <n v="0"/>
    <n v="0"/>
    <n v="0"/>
    <n v="1"/>
    <n v="0"/>
    <n v="0"/>
    <x v="0"/>
    <x v="0"/>
    <m/>
    <m/>
    <m/>
    <n v="0"/>
    <m/>
    <n v="0"/>
    <m/>
    <m/>
    <m/>
    <m/>
    <m/>
    <m/>
    <m/>
    <m/>
    <m/>
    <m/>
    <m/>
    <m/>
    <s v="581221,79"/>
    <s v="6142497,07"/>
    <n v="0"/>
    <n v="0"/>
    <n v="0"/>
  </r>
  <r>
    <n v="350"/>
    <x v="327"/>
    <s v=""/>
    <x v="791"/>
    <n v="2019"/>
    <n v="30174968"/>
    <x v="138"/>
    <x v="325"/>
    <x v="325"/>
    <n v="5210"/>
    <s v="Odense NV"/>
    <n v="461"/>
    <n v="79"/>
    <x v="21"/>
    <n v="1"/>
    <s v="FJ"/>
    <s v="Fjernvarmeværk"/>
    <n v="353000"/>
    <n v="350030"/>
    <x v="123"/>
    <x v="0"/>
    <s v="fvv"/>
    <d v="1989-01-01T00:00:00"/>
    <m/>
    <n v="10.199999999999999"/>
    <n v="0"/>
    <n v="9.5"/>
    <x v="21"/>
    <n v="0"/>
    <n v="0"/>
    <n v="0"/>
    <n v="0"/>
    <n v="1"/>
    <n v="0"/>
    <n v="0"/>
    <x v="0"/>
    <x v="0"/>
    <m/>
    <m/>
    <m/>
    <n v="0"/>
    <m/>
    <n v="0"/>
    <m/>
    <m/>
    <m/>
    <m/>
    <m/>
    <m/>
    <m/>
    <m/>
    <m/>
    <m/>
    <m/>
    <m/>
    <s v="581221,79"/>
    <s v="6142497,07"/>
    <n v="0"/>
    <n v="0"/>
    <n v="0"/>
  </r>
  <r>
    <n v="350"/>
    <x v="328"/>
    <s v=""/>
    <x v="792"/>
    <n v="2019"/>
    <n v="30174968"/>
    <x v="138"/>
    <x v="326"/>
    <x v="326"/>
    <n v="5270"/>
    <s v="Odense N"/>
    <n v="461"/>
    <n v="79"/>
    <x v="21"/>
    <m/>
    <s v="FJ"/>
    <s v="Fjernvarmeværk"/>
    <n v="353000"/>
    <n v="350030"/>
    <x v="467"/>
    <x v="0"/>
    <s v="fvv"/>
    <d v="1984-03-01T00:00:00"/>
    <m/>
    <n v="2.4500000000000002"/>
    <n v="0"/>
    <n v="2.25"/>
    <x v="5087"/>
    <n v="7.0000000000000001E-3"/>
    <n v="7.0000000000000001E-3"/>
    <n v="0"/>
    <n v="0"/>
    <n v="1"/>
    <n v="0"/>
    <n v="0"/>
    <x v="0"/>
    <x v="0"/>
    <m/>
    <m/>
    <m/>
    <n v="7.46096E-3"/>
    <m/>
    <m/>
    <m/>
    <m/>
    <m/>
    <m/>
    <m/>
    <m/>
    <m/>
    <m/>
    <m/>
    <m/>
    <m/>
    <m/>
    <s v="587418,23"/>
    <s v="6146309,55"/>
    <n v="7.46096E-3"/>
    <n v="0"/>
    <n v="0"/>
  </r>
  <r>
    <n v="350"/>
    <x v="328"/>
    <s v=""/>
    <x v="793"/>
    <n v="2019"/>
    <n v="30174968"/>
    <x v="138"/>
    <x v="326"/>
    <x v="326"/>
    <n v="5270"/>
    <s v="Odense N"/>
    <n v="461"/>
    <n v="79"/>
    <x v="21"/>
    <m/>
    <s v="FJ"/>
    <s v="Fjernvarmeværk"/>
    <n v="353000"/>
    <n v="350030"/>
    <x v="467"/>
    <x v="0"/>
    <s v="fvv"/>
    <d v="1984-03-01T00:00:00"/>
    <m/>
    <n v="2.4500000000000002"/>
    <n v="0"/>
    <n v="2.25"/>
    <x v="5088"/>
    <n v="1.0999999999999999E-2"/>
    <n v="1.0999999999999999E-2"/>
    <n v="0"/>
    <n v="0"/>
    <n v="1"/>
    <n v="0"/>
    <n v="0"/>
    <x v="0"/>
    <x v="0"/>
    <m/>
    <m/>
    <m/>
    <n v="1.1621880000000001E-2"/>
    <m/>
    <m/>
    <m/>
    <m/>
    <m/>
    <m/>
    <m/>
    <m/>
    <m/>
    <m/>
    <m/>
    <m/>
    <m/>
    <m/>
    <s v="587418,23"/>
    <s v="6146309,55"/>
    <n v="1.1621880000000001E-2"/>
    <n v="0"/>
    <n v="0"/>
  </r>
  <r>
    <n v="350"/>
    <x v="329"/>
    <s v=""/>
    <x v="794"/>
    <n v="2019"/>
    <n v="30174968"/>
    <x v="138"/>
    <x v="327"/>
    <x v="327"/>
    <n v="5270"/>
    <s v="Odense N"/>
    <n v="461"/>
    <n v="79"/>
    <x v="21"/>
    <n v="1"/>
    <s v="FJ"/>
    <s v="Fjernvarmeværk"/>
    <n v="353000"/>
    <n v="350030"/>
    <x v="123"/>
    <x v="0"/>
    <s v="fvv"/>
    <d v="1987-01-01T00:00:00"/>
    <m/>
    <n v="12.6"/>
    <n v="0"/>
    <n v="11.7"/>
    <x v="5089"/>
    <n v="0.16300000000000001"/>
    <n v="0.16300000000000001"/>
    <n v="0"/>
    <n v="0"/>
    <n v="1"/>
    <n v="0"/>
    <n v="0"/>
    <x v="0"/>
    <x v="0"/>
    <m/>
    <m/>
    <m/>
    <n v="0.18996752"/>
    <m/>
    <n v="5.0600000000000005E-4"/>
    <m/>
    <m/>
    <m/>
    <m/>
    <m/>
    <m/>
    <m/>
    <m/>
    <m/>
    <m/>
    <m/>
    <m/>
    <s v="585800,83"/>
    <s v="6142428,01"/>
    <n v="0.19047352000000001"/>
    <n v="0"/>
    <n v="0"/>
  </r>
  <r>
    <n v="350"/>
    <x v="329"/>
    <s v=""/>
    <x v="795"/>
    <n v="2019"/>
    <n v="30174968"/>
    <x v="138"/>
    <x v="327"/>
    <x v="327"/>
    <n v="5270"/>
    <s v="Odense N"/>
    <n v="461"/>
    <n v="79"/>
    <x v="21"/>
    <n v="1"/>
    <s v="FJ"/>
    <s v="Fjernvarmeværk"/>
    <n v="353000"/>
    <n v="350030"/>
    <x v="123"/>
    <x v="0"/>
    <s v="fvv"/>
    <d v="1992-01-01T00:00:00"/>
    <m/>
    <n v="12.6"/>
    <n v="0"/>
    <n v="11.7"/>
    <x v="5090"/>
    <n v="1.7010000000000001"/>
    <n v="1.7010000000000001"/>
    <n v="0"/>
    <n v="0"/>
    <n v="1"/>
    <n v="0"/>
    <n v="0"/>
    <x v="0"/>
    <x v="0"/>
    <m/>
    <m/>
    <m/>
    <n v="1.92984187"/>
    <m/>
    <n v="0"/>
    <m/>
    <m/>
    <m/>
    <m/>
    <m/>
    <m/>
    <m/>
    <m/>
    <m/>
    <m/>
    <m/>
    <m/>
    <s v="585800,83"/>
    <s v="6142428,01"/>
    <n v="1.92984187"/>
    <n v="0"/>
    <n v="0"/>
  </r>
  <r>
    <n v="350"/>
    <x v="329"/>
    <s v=""/>
    <x v="796"/>
    <n v="2019"/>
    <n v="30174968"/>
    <x v="138"/>
    <x v="327"/>
    <x v="327"/>
    <n v="5270"/>
    <s v="Odense N"/>
    <n v="461"/>
    <n v="79"/>
    <x v="21"/>
    <n v="1"/>
    <s v="FJ"/>
    <s v="Fjernvarmeværk"/>
    <n v="353000"/>
    <n v="350030"/>
    <x v="123"/>
    <x v="0"/>
    <s v="fvv"/>
    <d v="1991-01-01T00:00:00"/>
    <m/>
    <n v="15.8"/>
    <n v="0"/>
    <n v="14.7"/>
    <x v="5091"/>
    <n v="0.19900000000000001"/>
    <n v="0.19900000000000001"/>
    <n v="0"/>
    <n v="0"/>
    <n v="1"/>
    <n v="0"/>
    <n v="0"/>
    <x v="0"/>
    <x v="0"/>
    <m/>
    <m/>
    <m/>
    <n v="0.22228639"/>
    <m/>
    <n v="0"/>
    <m/>
    <m/>
    <m/>
    <m/>
    <m/>
    <m/>
    <m/>
    <m/>
    <m/>
    <m/>
    <m/>
    <m/>
    <s v="585800,83"/>
    <s v="6142428,01"/>
    <n v="0.22228639"/>
    <n v="0"/>
    <n v="0"/>
  </r>
  <r>
    <n v="350"/>
    <x v="330"/>
    <s v=""/>
    <x v="797"/>
    <n v="2019"/>
    <n v="30174968"/>
    <x v="138"/>
    <x v="328"/>
    <x v="328"/>
    <n v="5270"/>
    <s v="Odense N"/>
    <n v="461"/>
    <n v="79"/>
    <x v="21"/>
    <m/>
    <s v="FJ"/>
    <s v="Fjernvarmeværk"/>
    <n v="353000"/>
    <n v="350030"/>
    <x v="468"/>
    <x v="0"/>
    <s v="fvv"/>
    <d v="1983-03-16T00:00:00"/>
    <m/>
    <n v="9.3000000000000007"/>
    <n v="0"/>
    <n v="8.6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82886,55"/>
    <s v="6144348,2"/>
    <n v="0"/>
    <n v="0"/>
    <n v="0"/>
  </r>
  <r>
    <n v="350"/>
    <x v="330"/>
    <s v=""/>
    <x v="798"/>
    <n v="2019"/>
    <n v="30174968"/>
    <x v="138"/>
    <x v="328"/>
    <x v="328"/>
    <n v="5270"/>
    <s v="Odense N"/>
    <n v="461"/>
    <n v="79"/>
    <x v="21"/>
    <m/>
    <s v="FJ"/>
    <s v="Fjernvarmeværk"/>
    <n v="353000"/>
    <n v="350030"/>
    <x v="468"/>
    <x v="0"/>
    <s v="fvv"/>
    <d v="1983-03-16T00:00:00"/>
    <m/>
    <n v="9.3000000000000007"/>
    <n v="0"/>
    <n v="8.6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82886,55"/>
    <s v="6144348,2"/>
    <n v="0"/>
    <n v="0"/>
    <n v="0"/>
  </r>
  <r>
    <n v="350"/>
    <x v="331"/>
    <s v=""/>
    <x v="799"/>
    <n v="2019"/>
    <n v="30174968"/>
    <x v="138"/>
    <x v="329"/>
    <x v="329"/>
    <n v="5210"/>
    <s v="Odense NV"/>
    <n v="461"/>
    <n v="79"/>
    <x v="21"/>
    <n v="1"/>
    <s v="FJ"/>
    <s v="Fjernvarmeværk"/>
    <n v="353000"/>
    <n v="350030"/>
    <x v="123"/>
    <x v="0"/>
    <s v="fvv"/>
    <d v="1998-01-01T00:00:00"/>
    <m/>
    <n v="13"/>
    <n v="0"/>
    <n v="12"/>
    <x v="5092"/>
    <n v="2.15"/>
    <n v="2.15"/>
    <n v="0"/>
    <n v="0"/>
    <n v="1"/>
    <n v="0"/>
    <n v="0"/>
    <x v="0"/>
    <x v="0"/>
    <m/>
    <m/>
    <m/>
    <n v="2.1383183100000003"/>
    <m/>
    <n v="5.0600000000000005E-4"/>
    <m/>
    <m/>
    <m/>
    <m/>
    <m/>
    <m/>
    <m/>
    <m/>
    <m/>
    <m/>
    <m/>
    <m/>
    <s v="585251,51"/>
    <s v="6141351,06"/>
    <n v="2.1388243100000004"/>
    <n v="0"/>
    <n v="0"/>
  </r>
  <r>
    <n v="350"/>
    <x v="331"/>
    <s v=""/>
    <x v="800"/>
    <n v="2019"/>
    <n v="30174968"/>
    <x v="138"/>
    <x v="329"/>
    <x v="329"/>
    <n v="5210"/>
    <s v="Odense NV"/>
    <n v="461"/>
    <n v="79"/>
    <x v="21"/>
    <n v="1"/>
    <s v="FJ"/>
    <s v="Fjernvarmeværk"/>
    <n v="353000"/>
    <n v="350030"/>
    <x v="123"/>
    <x v="0"/>
    <s v="fvv"/>
    <d v="1998-01-01T00:00:00"/>
    <m/>
    <n v="13"/>
    <n v="0"/>
    <n v="12"/>
    <x v="5093"/>
    <n v="0.65400000000000003"/>
    <n v="0.65400000000000003"/>
    <n v="0"/>
    <n v="0"/>
    <n v="1"/>
    <n v="0"/>
    <n v="0"/>
    <x v="0"/>
    <x v="0"/>
    <m/>
    <m/>
    <m/>
    <n v="0.65057419000000005"/>
    <m/>
    <n v="0"/>
    <m/>
    <m/>
    <m/>
    <m/>
    <m/>
    <m/>
    <m/>
    <m/>
    <m/>
    <m/>
    <m/>
    <m/>
    <s v="585251,51"/>
    <s v="6141351,06"/>
    <n v="0.65057419000000005"/>
    <n v="0"/>
    <n v="0"/>
  </r>
  <r>
    <n v="350"/>
    <x v="331"/>
    <s v=""/>
    <x v="801"/>
    <n v="2019"/>
    <n v="30174968"/>
    <x v="138"/>
    <x v="329"/>
    <x v="329"/>
    <n v="5210"/>
    <s v="Odense NV"/>
    <n v="461"/>
    <n v="79"/>
    <x v="21"/>
    <n v="1"/>
    <s v="FJ"/>
    <s v="Fjernvarmeværk"/>
    <n v="353000"/>
    <n v="350030"/>
    <x v="464"/>
    <x v="0"/>
    <s v="fvv"/>
    <d v="1982-01-01T00:00:00"/>
    <m/>
    <n v="18.2"/>
    <n v="0"/>
    <n v="17"/>
    <x v="21"/>
    <n v="0"/>
    <n v="0"/>
    <n v="0"/>
    <n v="0"/>
    <n v="1"/>
    <n v="0"/>
    <n v="0"/>
    <x v="0"/>
    <x v="0"/>
    <m/>
    <m/>
    <m/>
    <n v="0"/>
    <m/>
    <n v="0"/>
    <m/>
    <m/>
    <m/>
    <m/>
    <m/>
    <m/>
    <m/>
    <m/>
    <m/>
    <m/>
    <m/>
    <m/>
    <s v="585251,51"/>
    <s v="6141351,06"/>
    <n v="0"/>
    <n v="0"/>
    <n v="0"/>
  </r>
  <r>
    <n v="350"/>
    <x v="332"/>
    <s v=""/>
    <x v="802"/>
    <n v="2019"/>
    <n v="30174968"/>
    <x v="138"/>
    <x v="330"/>
    <x v="330"/>
    <n v="5250"/>
    <s v="Odense SV"/>
    <n v="461"/>
    <n v="79"/>
    <x v="21"/>
    <n v="1"/>
    <s v="FJ"/>
    <s v="Fjernvarmeværk"/>
    <n v="353000"/>
    <n v="350030"/>
    <x v="123"/>
    <x v="0"/>
    <s v="fvv"/>
    <d v="1971-01-01T00:00:00"/>
    <m/>
    <n v="20.6"/>
    <n v="0"/>
    <n v="19"/>
    <x v="21"/>
    <n v="0"/>
    <n v="0"/>
    <n v="0"/>
    <n v="0"/>
    <n v="1"/>
    <n v="0"/>
    <n v="0"/>
    <x v="0"/>
    <x v="0"/>
    <m/>
    <m/>
    <m/>
    <n v="0"/>
    <m/>
    <n v="0"/>
    <m/>
    <m/>
    <m/>
    <m/>
    <m/>
    <m/>
    <m/>
    <m/>
    <m/>
    <m/>
    <m/>
    <m/>
    <s v="584963,78"/>
    <s v="6136633,36"/>
    <n v="0"/>
    <n v="0"/>
    <n v="0"/>
  </r>
  <r>
    <n v="350"/>
    <x v="332"/>
    <s v=""/>
    <x v="803"/>
    <n v="2019"/>
    <n v="30174968"/>
    <x v="138"/>
    <x v="330"/>
    <x v="330"/>
    <n v="5250"/>
    <s v="Odense SV"/>
    <n v="461"/>
    <n v="79"/>
    <x v="21"/>
    <n v="1"/>
    <s v="FJ"/>
    <s v="Fjernvarmeværk"/>
    <n v="353000"/>
    <n v="350030"/>
    <x v="123"/>
    <x v="0"/>
    <s v="fvv"/>
    <d v="1982-01-01T00:00:00"/>
    <m/>
    <n v="25.5"/>
    <n v="0"/>
    <n v="24"/>
    <x v="21"/>
    <n v="0"/>
    <n v="0"/>
    <n v="0"/>
    <n v="0"/>
    <n v="1"/>
    <n v="0"/>
    <n v="0"/>
    <x v="0"/>
    <x v="0"/>
    <m/>
    <m/>
    <m/>
    <n v="0"/>
    <m/>
    <n v="0"/>
    <m/>
    <m/>
    <m/>
    <m/>
    <m/>
    <m/>
    <m/>
    <m/>
    <m/>
    <m/>
    <m/>
    <m/>
    <s v="584963,78"/>
    <s v="6136633,36"/>
    <n v="0"/>
    <n v="0"/>
    <n v="0"/>
  </r>
  <r>
    <n v="350"/>
    <x v="333"/>
    <s v=""/>
    <x v="804"/>
    <n v="2019"/>
    <n v="30174968"/>
    <x v="138"/>
    <x v="331"/>
    <x v="331"/>
    <n v="5270"/>
    <s v="Odense N"/>
    <n v="461"/>
    <n v="79"/>
    <x v="21"/>
    <m/>
    <s v="FJ"/>
    <s v="Fjernvarmeværk"/>
    <n v="353000"/>
    <n v="350030"/>
    <x v="469"/>
    <x v="0"/>
    <s v="fvv"/>
    <d v="1980-01-01T00:00:00"/>
    <m/>
    <n v="12.7"/>
    <n v="0"/>
    <n v="11.63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88318,55"/>
    <s v="6143869,6"/>
    <n v="0"/>
    <n v="0"/>
    <n v="0"/>
  </r>
  <r>
    <n v="350"/>
    <x v="334"/>
    <s v=""/>
    <x v="805"/>
    <n v="2019"/>
    <n v="30174968"/>
    <x v="138"/>
    <x v="332"/>
    <x v="332"/>
    <n v="5220"/>
    <s v="Odense SØ"/>
    <n v="461"/>
    <n v="79"/>
    <x v="21"/>
    <n v="1"/>
    <s v="FJ"/>
    <s v="Fjernvarmeværk"/>
    <n v="353000"/>
    <n v="350030"/>
    <x v="123"/>
    <x v="0"/>
    <s v="fvv"/>
    <d v="1978-01-01T00:00:00"/>
    <m/>
    <n v="20.6"/>
    <n v="0"/>
    <n v="19"/>
    <x v="5094"/>
    <n v="2.3540000000000001"/>
    <n v="2.3540000000000001"/>
    <n v="0"/>
    <n v="0"/>
    <n v="1"/>
    <n v="0"/>
    <n v="0"/>
    <x v="0"/>
    <x v="0"/>
    <m/>
    <m/>
    <m/>
    <n v="2.49856072"/>
    <m/>
    <n v="5.0600000000000005E-4"/>
    <m/>
    <m/>
    <m/>
    <m/>
    <m/>
    <m/>
    <m/>
    <m/>
    <m/>
    <m/>
    <m/>
    <m/>
    <s v="592307,64"/>
    <s v="6136542,74"/>
    <n v="2.4990667200000001"/>
    <n v="0"/>
    <n v="0"/>
  </r>
  <r>
    <n v="350"/>
    <x v="334"/>
    <s v=""/>
    <x v="806"/>
    <n v="2019"/>
    <n v="30174968"/>
    <x v="138"/>
    <x v="332"/>
    <x v="332"/>
    <n v="5220"/>
    <s v="Odense SØ"/>
    <n v="461"/>
    <n v="79"/>
    <x v="21"/>
    <n v="1"/>
    <s v="FJ"/>
    <s v="Fjernvarmeværk"/>
    <n v="353000"/>
    <n v="350030"/>
    <x v="123"/>
    <x v="0"/>
    <s v="fvv"/>
    <d v="1982-01-01T00:00:00"/>
    <m/>
    <n v="20.399999999999999"/>
    <n v="0"/>
    <n v="19"/>
    <x v="21"/>
    <n v="0"/>
    <n v="0"/>
    <n v="0"/>
    <n v="0"/>
    <n v="1"/>
    <n v="0"/>
    <n v="0"/>
    <x v="0"/>
    <x v="0"/>
    <m/>
    <m/>
    <m/>
    <n v="0"/>
    <m/>
    <n v="0"/>
    <m/>
    <m/>
    <m/>
    <m/>
    <m/>
    <m/>
    <m/>
    <m/>
    <m/>
    <m/>
    <m/>
    <m/>
    <s v="592307,64"/>
    <s v="6136542,74"/>
    <n v="0"/>
    <n v="0"/>
    <n v="0"/>
  </r>
  <r>
    <n v="350"/>
    <x v="334"/>
    <s v=""/>
    <x v="807"/>
    <n v="2019"/>
    <n v="30174968"/>
    <x v="138"/>
    <x v="332"/>
    <x v="332"/>
    <n v="5220"/>
    <s v="Odense SØ"/>
    <n v="461"/>
    <n v="79"/>
    <x v="21"/>
    <n v="1"/>
    <s v="FJ"/>
    <s v="Fjernvarmeværk"/>
    <n v="353000"/>
    <n v="350030"/>
    <x v="123"/>
    <x v="0"/>
    <s v="fvv"/>
    <d v="1994-01-01T00:00:00"/>
    <m/>
    <n v="19.7"/>
    <n v="0"/>
    <n v="18"/>
    <x v="21"/>
    <n v="0"/>
    <n v="0"/>
    <n v="0"/>
    <n v="0"/>
    <n v="1"/>
    <n v="0"/>
    <n v="0"/>
    <x v="0"/>
    <x v="0"/>
    <m/>
    <m/>
    <m/>
    <n v="0"/>
    <m/>
    <n v="0"/>
    <m/>
    <m/>
    <m/>
    <m/>
    <m/>
    <m/>
    <m/>
    <m/>
    <m/>
    <m/>
    <m/>
    <m/>
    <s v="592307,64"/>
    <s v="6136542,74"/>
    <n v="0"/>
    <n v="0"/>
    <n v="0"/>
  </r>
  <r>
    <n v="350"/>
    <x v="335"/>
    <s v=""/>
    <x v="808"/>
    <n v="2019"/>
    <n v="30174968"/>
    <x v="138"/>
    <x v="333"/>
    <x v="333"/>
    <n v="5240"/>
    <s v="Odense NØ"/>
    <n v="461"/>
    <n v="79"/>
    <x v="21"/>
    <n v="1"/>
    <s v="FJ"/>
    <s v="Fjernvarmeværk"/>
    <n v="353000"/>
    <n v="350030"/>
    <x v="123"/>
    <x v="0"/>
    <s v="fvv"/>
    <d v="1989-01-01T00:00:00"/>
    <m/>
    <n v="25.4"/>
    <n v="0"/>
    <n v="24"/>
    <x v="5095"/>
    <n v="19.016999999999999"/>
    <n v="19.016999999999999"/>
    <n v="0"/>
    <n v="0"/>
    <n v="1"/>
    <n v="0"/>
    <n v="0"/>
    <x v="0"/>
    <x v="0"/>
    <m/>
    <m/>
    <m/>
    <m/>
    <m/>
    <m/>
    <n v="20.419740000000001"/>
    <m/>
    <m/>
    <m/>
    <m/>
    <m/>
    <m/>
    <m/>
    <m/>
    <m/>
    <m/>
    <m/>
    <s v="591473,52"/>
    <s v="6140859,76"/>
    <n v="20.419740000000001"/>
    <n v="0"/>
    <n v="0"/>
  </r>
  <r>
    <n v="350"/>
    <x v="335"/>
    <s v=""/>
    <x v="809"/>
    <n v="2019"/>
    <n v="30174968"/>
    <x v="138"/>
    <x v="333"/>
    <x v="333"/>
    <n v="5240"/>
    <s v="Odense NØ"/>
    <n v="461"/>
    <n v="79"/>
    <x v="21"/>
    <n v="1"/>
    <s v="FJ"/>
    <s v="Fjernvarmeværk"/>
    <n v="353000"/>
    <n v="350030"/>
    <x v="123"/>
    <x v="0"/>
    <s v="fvv"/>
    <d v="1997-01-01T00:00:00"/>
    <m/>
    <n v="17"/>
    <n v="0"/>
    <n v="17"/>
    <x v="5096"/>
    <n v="0.05"/>
    <n v="0.05"/>
    <n v="0"/>
    <n v="0"/>
    <n v="1"/>
    <n v="0"/>
    <n v="0"/>
    <x v="0"/>
    <x v="0"/>
    <m/>
    <m/>
    <m/>
    <n v="5.6495249999999997E-2"/>
    <m/>
    <n v="5.0600000000000005E-4"/>
    <m/>
    <m/>
    <m/>
    <m/>
    <m/>
    <m/>
    <m/>
    <m/>
    <m/>
    <m/>
    <m/>
    <m/>
    <s v="591473,52"/>
    <s v="6140859,76"/>
    <n v="5.7001249999999996E-2"/>
    <n v="0"/>
    <n v="0"/>
  </r>
  <r>
    <n v="350"/>
    <x v="335"/>
    <s v=""/>
    <x v="810"/>
    <n v="2019"/>
    <n v="30174968"/>
    <x v="138"/>
    <x v="333"/>
    <x v="333"/>
    <n v="5240"/>
    <s v="Odense NØ"/>
    <n v="461"/>
    <n v="79"/>
    <x v="21"/>
    <n v="1"/>
    <s v="FJ"/>
    <s v="Fjernvarmeværk"/>
    <n v="353000"/>
    <n v="350030"/>
    <x v="123"/>
    <x v="0"/>
    <s v="fvv"/>
    <d v="1999-01-01T00:00:00"/>
    <m/>
    <n v="17"/>
    <n v="0"/>
    <n v="17"/>
    <x v="5097"/>
    <n v="0.1"/>
    <n v="0.1"/>
    <n v="0"/>
    <n v="0"/>
    <n v="1"/>
    <n v="0"/>
    <n v="0"/>
    <x v="0"/>
    <x v="0"/>
    <m/>
    <m/>
    <m/>
    <n v="0.11288289"/>
    <m/>
    <n v="0"/>
    <m/>
    <m/>
    <m/>
    <m/>
    <m/>
    <m/>
    <m/>
    <m/>
    <m/>
    <m/>
    <m/>
    <m/>
    <s v="591473,52"/>
    <s v="6140859,76"/>
    <n v="0.11288289"/>
    <n v="0"/>
    <n v="0"/>
  </r>
  <r>
    <n v="350"/>
    <x v="336"/>
    <s v=""/>
    <x v="811"/>
    <n v="2019"/>
    <n v="30174968"/>
    <x v="138"/>
    <x v="334"/>
    <x v="334"/>
    <n v="5450"/>
    <s v="Otterup"/>
    <n v="480"/>
    <n v="79"/>
    <x v="21"/>
    <n v="1"/>
    <s v="FJ"/>
    <s v="Fjernvarmeværk"/>
    <n v="353000"/>
    <n v="350030"/>
    <x v="470"/>
    <x v="0"/>
    <s v="fvv"/>
    <d v="1997-01-01T00:00:00"/>
    <m/>
    <n v="11"/>
    <n v="0"/>
    <n v="9.3000000000000007"/>
    <x v="5098"/>
    <n v="0.14799999999999999"/>
    <n v="0.14799999999999999"/>
    <n v="0"/>
    <n v="0"/>
    <n v="1"/>
    <n v="0"/>
    <n v="0"/>
    <x v="0"/>
    <x v="0"/>
    <m/>
    <m/>
    <m/>
    <n v="0.16123564999999998"/>
    <m/>
    <n v="5.0600000000000005E-4"/>
    <m/>
    <m/>
    <m/>
    <m/>
    <m/>
    <m/>
    <m/>
    <m/>
    <m/>
    <m/>
    <m/>
    <m/>
    <s v="588477,93"/>
    <s v="6152844,54"/>
    <n v="0.16174164999999999"/>
    <n v="0"/>
    <n v="0"/>
  </r>
  <r>
    <n v="350"/>
    <x v="336"/>
    <s v=""/>
    <x v="812"/>
    <n v="2019"/>
    <n v="30174968"/>
    <x v="138"/>
    <x v="334"/>
    <x v="334"/>
    <n v="5450"/>
    <s v="Otterup"/>
    <n v="480"/>
    <n v="79"/>
    <x v="21"/>
    <n v="1"/>
    <s v="FJ"/>
    <s v="Fjernvarmeværk"/>
    <n v="353000"/>
    <n v="350030"/>
    <x v="471"/>
    <x v="0"/>
    <s v="fvv"/>
    <d v="1985-01-01T00:00:00"/>
    <m/>
    <n v="6.2"/>
    <n v="0"/>
    <n v="5.81"/>
    <x v="5099"/>
    <n v="0.29699999999999999"/>
    <n v="0.29699999999999999"/>
    <n v="0"/>
    <n v="0"/>
    <n v="1"/>
    <n v="0"/>
    <n v="0"/>
    <x v="0"/>
    <x v="0"/>
    <m/>
    <m/>
    <m/>
    <m/>
    <m/>
    <m/>
    <n v="0.32345280000000004"/>
    <m/>
    <m/>
    <m/>
    <m/>
    <m/>
    <m/>
    <m/>
    <m/>
    <m/>
    <m/>
    <m/>
    <s v="588477,93"/>
    <s v="6152844,54"/>
    <n v="0.32345280000000004"/>
    <n v="0"/>
    <n v="0"/>
  </r>
  <r>
    <n v="350"/>
    <x v="336"/>
    <s v=""/>
    <x v="813"/>
    <n v="2019"/>
    <n v="30174968"/>
    <x v="138"/>
    <x v="334"/>
    <x v="334"/>
    <n v="5450"/>
    <s v="Otterup"/>
    <n v="480"/>
    <n v="79"/>
    <x v="21"/>
    <n v="1"/>
    <s v="FJ"/>
    <s v="Fjernvarmeværk"/>
    <n v="353000"/>
    <n v="350030"/>
    <x v="472"/>
    <x v="0"/>
    <s v="fvv"/>
    <d v="1988-01-01T00:00:00"/>
    <m/>
    <n v="12.5"/>
    <n v="0"/>
    <n v="11.63"/>
    <x v="5100"/>
    <n v="2.569"/>
    <n v="2.569"/>
    <n v="0"/>
    <n v="0"/>
    <n v="1"/>
    <n v="0"/>
    <n v="0"/>
    <x v="0"/>
    <x v="0"/>
    <m/>
    <m/>
    <m/>
    <m/>
    <m/>
    <m/>
    <n v="2.5036703999999999"/>
    <m/>
    <m/>
    <m/>
    <m/>
    <m/>
    <m/>
    <m/>
    <m/>
    <m/>
    <m/>
    <m/>
    <s v="588477,93"/>
    <s v="6152844,54"/>
    <n v="2.5036703999999999"/>
    <n v="0"/>
    <n v="0"/>
  </r>
  <r>
    <n v="350"/>
    <x v="337"/>
    <s v=""/>
    <x v="814"/>
    <n v="2019"/>
    <n v="30174968"/>
    <x v="138"/>
    <x v="335"/>
    <x v="335"/>
    <n v="5000"/>
    <s v="Odense C"/>
    <n v="461"/>
    <n v="79"/>
    <x v="21"/>
    <m/>
    <s v="FJ"/>
    <s v="Fjernvarmeværk"/>
    <n v="353000"/>
    <n v="350030"/>
    <x v="473"/>
    <x v="0"/>
    <s v="fvv"/>
    <d v="2000-11-08T00:00:00"/>
    <m/>
    <n v="5.0999999999999996"/>
    <n v="0"/>
    <n v="4.6500000000000004"/>
    <x v="5101"/>
    <n v="0.26600000000000001"/>
    <n v="0.26600000000000001"/>
    <n v="0"/>
    <n v="0"/>
    <n v="1"/>
    <n v="0"/>
    <n v="0"/>
    <x v="0"/>
    <x v="0"/>
    <m/>
    <m/>
    <m/>
    <n v="0.28853827999999998"/>
    <m/>
    <m/>
    <m/>
    <m/>
    <m/>
    <m/>
    <m/>
    <m/>
    <m/>
    <m/>
    <m/>
    <m/>
    <m/>
    <m/>
    <s v="587928,32"/>
    <s v="6139454,22"/>
    <n v="0.28853827999999998"/>
    <n v="0"/>
    <n v="0"/>
  </r>
  <r>
    <n v="350"/>
    <x v="338"/>
    <s v=""/>
    <x v="815"/>
    <n v="2019"/>
    <n v="30174968"/>
    <x v="138"/>
    <x v="336"/>
    <x v="336"/>
    <n v="5000"/>
    <s v="Odense C"/>
    <n v="461"/>
    <n v="79"/>
    <x v="21"/>
    <n v="1"/>
    <s v="ER"/>
    <s v="Erhvervsværk"/>
    <n v="353000"/>
    <n v="350030"/>
    <x v="458"/>
    <x v="0"/>
    <s v="fvv"/>
    <d v="1986-01-01T00:00:00"/>
    <m/>
    <n v="6.9"/>
    <n v="0"/>
    <n v="6.9"/>
    <x v="21"/>
    <n v="0"/>
    <n v="0"/>
    <n v="0"/>
    <n v="0"/>
    <n v="1"/>
    <n v="0"/>
    <n v="0"/>
    <x v="0"/>
    <x v="0"/>
    <m/>
    <m/>
    <m/>
    <n v="0"/>
    <m/>
    <m/>
    <n v="0"/>
    <m/>
    <m/>
    <m/>
    <m/>
    <m/>
    <m/>
    <m/>
    <m/>
    <m/>
    <m/>
    <m/>
    <s v="586601,91"/>
    <s v="6138646,84"/>
    <n v="0"/>
    <n v="0"/>
    <n v="0"/>
  </r>
  <r>
    <n v="350"/>
    <x v="338"/>
    <s v=""/>
    <x v="816"/>
    <n v="2019"/>
    <n v="30174968"/>
    <x v="138"/>
    <x v="336"/>
    <x v="336"/>
    <n v="5000"/>
    <s v="Odense C"/>
    <n v="461"/>
    <n v="79"/>
    <x v="21"/>
    <n v="1"/>
    <s v="ER"/>
    <s v="Erhvervsværk"/>
    <n v="353000"/>
    <n v="350030"/>
    <x v="123"/>
    <x v="0"/>
    <s v="fvv"/>
    <d v="1986-01-01T00:00:00"/>
    <m/>
    <n v="7.2"/>
    <n v="0"/>
    <n v="7.2"/>
    <x v="5102"/>
    <n v="0.89100000000000001"/>
    <n v="0.89100000000000001"/>
    <n v="0"/>
    <n v="0"/>
    <n v="1"/>
    <n v="0"/>
    <n v="0"/>
    <x v="0"/>
    <x v="0"/>
    <m/>
    <m/>
    <m/>
    <m/>
    <m/>
    <m/>
    <n v="0.95832000000000006"/>
    <m/>
    <m/>
    <m/>
    <m/>
    <m/>
    <m/>
    <m/>
    <m/>
    <m/>
    <m/>
    <m/>
    <s v="586601,91"/>
    <s v="6138646,84"/>
    <n v="0.95832000000000006"/>
    <n v="0"/>
    <n v="0"/>
  </r>
  <r>
    <n v="350"/>
    <x v="338"/>
    <s v=""/>
    <x v="817"/>
    <n v="2019"/>
    <n v="30174968"/>
    <x v="138"/>
    <x v="336"/>
    <x v="336"/>
    <n v="5000"/>
    <s v="Odense C"/>
    <n v="461"/>
    <n v="79"/>
    <x v="21"/>
    <n v="1"/>
    <s v="ER"/>
    <s v="Erhvervsværk"/>
    <n v="353000"/>
    <n v="350030"/>
    <x v="458"/>
    <x v="0"/>
    <s v="fvv"/>
    <d v="1986-01-01T00:00:00"/>
    <m/>
    <n v="6.8"/>
    <n v="0"/>
    <n v="6.8"/>
    <x v="21"/>
    <n v="0"/>
    <n v="0"/>
    <n v="0"/>
    <n v="0"/>
    <n v="1"/>
    <n v="0"/>
    <n v="0"/>
    <x v="0"/>
    <x v="0"/>
    <m/>
    <m/>
    <m/>
    <n v="0"/>
    <m/>
    <m/>
    <n v="0"/>
    <m/>
    <m/>
    <m/>
    <m/>
    <m/>
    <m/>
    <m/>
    <m/>
    <m/>
    <m/>
    <m/>
    <s v="586601,91"/>
    <s v="6138646,84"/>
    <n v="0"/>
    <n v="0"/>
    <n v="0"/>
  </r>
  <r>
    <n v="352"/>
    <x v="339"/>
    <s v=""/>
    <x v="818"/>
    <n v="2019"/>
    <n v="11325319"/>
    <x v="139"/>
    <x v="337"/>
    <x v="337"/>
    <n v="6855"/>
    <s v="Outrup"/>
    <n v="573"/>
    <n v="121"/>
    <x v="126"/>
    <m/>
    <s v="DC"/>
    <s v="Decentralt værk"/>
    <n v="353000"/>
    <n v="350030"/>
    <x v="342"/>
    <x v="0"/>
    <s v="fvv"/>
    <d v="1986-01-01T00:00:00"/>
    <m/>
    <n v="1.86"/>
    <n v="0"/>
    <n v="1.86"/>
    <x v="5103"/>
    <n v="2.7460800000000001"/>
    <n v="2.7460800000000001"/>
    <n v="0"/>
    <n v="0"/>
    <n v="1"/>
    <n v="0"/>
    <n v="0"/>
    <x v="0"/>
    <x v="0"/>
    <m/>
    <m/>
    <m/>
    <m/>
    <m/>
    <m/>
    <n v="2.8508832000000002"/>
    <m/>
    <m/>
    <m/>
    <m/>
    <m/>
    <m/>
    <m/>
    <m/>
    <m/>
    <m/>
    <m/>
    <s v="458797,81"/>
    <s v="6175171"/>
    <n v="2.8508832000000002"/>
    <n v="0"/>
    <n v="0"/>
  </r>
  <r>
    <n v="352"/>
    <x v="339"/>
    <s v=""/>
    <x v="819"/>
    <n v="2019"/>
    <n v="11325319"/>
    <x v="139"/>
    <x v="337"/>
    <x v="337"/>
    <n v="6855"/>
    <s v="Outrup"/>
    <n v="573"/>
    <n v="121"/>
    <x v="126"/>
    <m/>
    <s v="DC"/>
    <s v="Decentralt værk"/>
    <n v="353000"/>
    <n v="350030"/>
    <x v="1"/>
    <x v="1"/>
    <s v="kvt"/>
    <d v="1992-01-01T00:00:00"/>
    <m/>
    <n v="2.7"/>
    <n v="1"/>
    <n v="1.7"/>
    <x v="5104"/>
    <n v="7.2277199999999997"/>
    <n v="7.2277199999999997"/>
    <n v="4.6712879999999997"/>
    <n v="4.6712879999999997"/>
    <n v="0.27710614889393559"/>
    <n v="0.72289385110606441"/>
    <n v="0"/>
    <x v="0"/>
    <x v="0"/>
    <m/>
    <m/>
    <m/>
    <m/>
    <m/>
    <m/>
    <n v="13.041428400000001"/>
    <m/>
    <m/>
    <m/>
    <m/>
    <m/>
    <m/>
    <m/>
    <m/>
    <m/>
    <m/>
    <m/>
    <s v="458797,81"/>
    <s v="6175171"/>
    <n v="13.041428400000001"/>
    <n v="0"/>
    <n v="0"/>
  </r>
  <r>
    <n v="352"/>
    <x v="339"/>
    <s v=""/>
    <x v="820"/>
    <n v="2019"/>
    <n v="11325319"/>
    <x v="139"/>
    <x v="337"/>
    <x v="337"/>
    <n v="6855"/>
    <s v="Outrup"/>
    <n v="573"/>
    <n v="121"/>
    <x v="126"/>
    <m/>
    <s v="DC"/>
    <s v="Decentralt værk"/>
    <n v="353000"/>
    <n v="350030"/>
    <x v="116"/>
    <x v="0"/>
    <s v="fvv"/>
    <d v="1968-01-01T00:00:00"/>
    <m/>
    <n v="2.9"/>
    <n v="0"/>
    <n v="2.9"/>
    <x v="5105"/>
    <n v="13.94136"/>
    <n v="13.94136"/>
    <n v="0"/>
    <n v="0"/>
    <n v="1"/>
    <n v="0"/>
    <n v="0"/>
    <x v="0"/>
    <x v="0"/>
    <m/>
    <m/>
    <m/>
    <m/>
    <m/>
    <m/>
    <n v="14.481403200000001"/>
    <m/>
    <m/>
    <m/>
    <m/>
    <m/>
    <m/>
    <m/>
    <m/>
    <m/>
    <m/>
    <m/>
    <s v="458797,81"/>
    <s v="6175171"/>
    <n v="14.481403200000001"/>
    <n v="0"/>
    <n v="0"/>
  </r>
  <r>
    <n v="352"/>
    <x v="339"/>
    <s v=""/>
    <x v="821"/>
    <n v="2019"/>
    <n v="11325319"/>
    <x v="139"/>
    <x v="337"/>
    <x v="337"/>
    <n v="6855"/>
    <s v="Outrup"/>
    <n v="573"/>
    <n v="121"/>
    <x v="126"/>
    <m/>
    <s v="DC"/>
    <s v="Decentralt værk"/>
    <n v="353000"/>
    <n v="350030"/>
    <x v="57"/>
    <x v="2"/>
    <s v="fvv"/>
    <d v="2011-11-01T00:00:00"/>
    <m/>
    <n v="1.0900000000000001"/>
    <n v="0"/>
    <n v="1.0900000000000001"/>
    <x v="5106"/>
    <n v="4.0496400000000001"/>
    <n v="4.0496400000000001"/>
    <n v="0"/>
    <n v="0"/>
    <n v="1"/>
    <n v="0"/>
    <n v="0"/>
    <x v="0"/>
    <x v="0"/>
    <m/>
    <m/>
    <m/>
    <m/>
    <m/>
    <m/>
    <m/>
    <m/>
    <m/>
    <m/>
    <m/>
    <m/>
    <m/>
    <m/>
    <m/>
    <m/>
    <m/>
    <n v="4.0259160000000005"/>
    <s v="458797,81"/>
    <s v="6175171"/>
    <n v="0"/>
    <n v="0"/>
    <n v="4.0259160000000005"/>
  </r>
  <r>
    <n v="352"/>
    <x v="1301"/>
    <s v=""/>
    <x v="2951"/>
    <n v="2019"/>
    <n v="11325319"/>
    <x v="139"/>
    <x v="1297"/>
    <x v="1254"/>
    <n v="6855"/>
    <s v="Outrup"/>
    <n v="573"/>
    <n v="121"/>
    <x v="126"/>
    <m/>
    <s v="FJ"/>
    <s v="Fjernvarmeværk"/>
    <n v="353000"/>
    <n v="350030"/>
    <x v="1490"/>
    <x v="4"/>
    <s v="fvv"/>
    <d v="2019-07-01T00:00:00"/>
    <m/>
    <n v="0.35"/>
    <n v="0"/>
    <n v="1.5"/>
    <x v="5107"/>
    <n v="7.6824000000000003"/>
    <n v="7.6824000000000003"/>
    <n v="0"/>
    <n v="0"/>
    <n v="1"/>
    <n v="0"/>
    <n v="0"/>
    <x v="0"/>
    <x v="0"/>
    <m/>
    <m/>
    <m/>
    <m/>
    <m/>
    <m/>
    <m/>
    <m/>
    <m/>
    <m/>
    <m/>
    <m/>
    <m/>
    <m/>
    <m/>
    <m/>
    <m/>
    <n v="2.6064000000000003"/>
    <s v="458974,71"/>
    <s v="6174528,25"/>
    <n v="0"/>
    <n v="0"/>
    <n v="2.6064000000000003"/>
  </r>
  <r>
    <n v="360"/>
    <x v="342"/>
    <s v=""/>
    <x v="827"/>
    <n v="2019"/>
    <n v="25481984"/>
    <x v="141"/>
    <x v="340"/>
    <x v="340"/>
    <n v="8930"/>
    <s v="Randers NØ"/>
    <n v="730"/>
    <n v="217"/>
    <x v="128"/>
    <n v="1"/>
    <s v="CE"/>
    <s v="Centralt værk"/>
    <n v="351100"/>
    <n v="350010"/>
    <x v="229"/>
    <x v="8"/>
    <s v="cev"/>
    <d v="1982-01-01T00:00:00"/>
    <m/>
    <n v="190"/>
    <n v="52"/>
    <n v="145"/>
    <x v="5108"/>
    <n v="1961.3879999999999"/>
    <n v="1961.3879999999999"/>
    <n v="545.15357280000001"/>
    <n v="464.19301439999998"/>
    <n v="0.41817700381531347"/>
    <n v="0.58182299618468658"/>
    <n v="0"/>
    <x v="28"/>
    <x v="0"/>
    <n v="0"/>
    <m/>
    <m/>
    <m/>
    <m/>
    <n v="0"/>
    <m/>
    <m/>
    <n v="6.4196220000000004"/>
    <m/>
    <n v="1953.859003068"/>
    <n v="374.32329999999996"/>
    <m/>
    <m/>
    <m/>
    <m/>
    <m/>
    <m/>
    <s v="564547,99"/>
    <s v="6257549"/>
    <n v="10.562899999999999"/>
    <n v="2334.6019250679997"/>
    <n v="0"/>
  </r>
  <r>
    <n v="360"/>
    <x v="342"/>
    <s v=""/>
    <x v="828"/>
    <n v="2019"/>
    <n v="25481984"/>
    <x v="141"/>
    <x v="340"/>
    <x v="340"/>
    <n v="8930"/>
    <s v="Randers NØ"/>
    <n v="730"/>
    <n v="217"/>
    <x v="128"/>
    <n v="1"/>
    <s v="CE"/>
    <s v="Centralt værk"/>
    <n v="351100"/>
    <n v="350010"/>
    <x v="477"/>
    <x v="0"/>
    <s v="fvv"/>
    <d v="1982-01-01T00:00:00"/>
    <m/>
    <n v="70"/>
    <n v="0"/>
    <n v="69.599999999999994"/>
    <x v="5109"/>
    <n v="21.9636"/>
    <n v="21.9636"/>
    <n v="0"/>
    <n v="0"/>
    <n v="1"/>
    <n v="0"/>
    <n v="0"/>
    <x v="0"/>
    <x v="0"/>
    <m/>
    <m/>
    <n v="0"/>
    <n v="16.519569800000003"/>
    <m/>
    <m/>
    <m/>
    <m/>
    <m/>
    <m/>
    <m/>
    <m/>
    <m/>
    <n v="7.8593990999999992"/>
    <m/>
    <m/>
    <m/>
    <m/>
    <s v="564547,99"/>
    <s v="6257549"/>
    <n v="16.519569800000003"/>
    <n v="7.8593990999999992"/>
    <n v="0"/>
  </r>
  <r>
    <n v="360"/>
    <x v="342"/>
    <s v=""/>
    <x v="829"/>
    <n v="2019"/>
    <n v="25481984"/>
    <x v="141"/>
    <x v="340"/>
    <x v="340"/>
    <n v="8930"/>
    <s v="Randers NØ"/>
    <n v="730"/>
    <n v="217"/>
    <x v="128"/>
    <n v="1"/>
    <s v="CE"/>
    <s v="Centralt værk"/>
    <n v="351100"/>
    <n v="350010"/>
    <x v="17"/>
    <x v="5"/>
    <s v="kvt"/>
    <d v="1982-01-01T00:00:00"/>
    <m/>
    <n v="0.4"/>
    <n v="0"/>
    <n v="0"/>
    <x v="2544"/>
    <n v="0"/>
    <n v="0"/>
    <n v="0"/>
    <n v="0"/>
    <n v="1"/>
    <n v="0"/>
    <n v="0"/>
    <x v="0"/>
    <x v="0"/>
    <m/>
    <m/>
    <m/>
    <n v="1.0761E-3"/>
    <m/>
    <m/>
    <m/>
    <m/>
    <m/>
    <m/>
    <m/>
    <m/>
    <m/>
    <m/>
    <m/>
    <m/>
    <m/>
    <m/>
    <s v="564547,99"/>
    <s v="6257549"/>
    <n v="1.0761E-3"/>
    <n v="0"/>
    <n v="0"/>
  </r>
  <r>
    <n v="360"/>
    <x v="343"/>
    <s v=""/>
    <x v="830"/>
    <n v="2019"/>
    <n v="25481984"/>
    <x v="141"/>
    <x v="341"/>
    <x v="341"/>
    <n v="8920"/>
    <s v="Randers NV"/>
    <n v="730"/>
    <n v="217"/>
    <x v="128"/>
    <n v="1"/>
    <s v="FJ"/>
    <s v="Fjernvarmeværk"/>
    <n v="353000"/>
    <n v="350030"/>
    <x v="13"/>
    <x v="0"/>
    <s v="fvv"/>
    <d v="1975-01-01T00:00:00"/>
    <m/>
    <n v="5.8"/>
    <n v="0"/>
    <n v="5.8"/>
    <x v="5110"/>
    <n v="0.21962124"/>
    <n v="0.21962124"/>
    <n v="0"/>
    <n v="0"/>
    <n v="1"/>
    <n v="0"/>
    <n v="0"/>
    <x v="0"/>
    <x v="0"/>
    <m/>
    <m/>
    <m/>
    <n v="0.246161462"/>
    <m/>
    <n v="0"/>
    <m/>
    <m/>
    <m/>
    <m/>
    <m/>
    <m/>
    <m/>
    <m/>
    <m/>
    <m/>
    <m/>
    <m/>
    <s v="562816,99"/>
    <s v="6260601"/>
    <n v="0.246161462"/>
    <n v="0"/>
    <n v="0"/>
  </r>
  <r>
    <n v="360"/>
    <x v="343"/>
    <s v=""/>
    <x v="831"/>
    <n v="2019"/>
    <n v="25481984"/>
    <x v="141"/>
    <x v="341"/>
    <x v="341"/>
    <n v="8920"/>
    <s v="Randers NV"/>
    <n v="730"/>
    <n v="217"/>
    <x v="128"/>
    <n v="1"/>
    <s v="FJ"/>
    <s v="Fjernvarmeværk"/>
    <n v="353000"/>
    <n v="350030"/>
    <x v="16"/>
    <x v="0"/>
    <s v="fvv"/>
    <d v="1975-01-01T00:00:00"/>
    <m/>
    <n v="5.8"/>
    <n v="0"/>
    <n v="5.8"/>
    <x v="5111"/>
    <n v="0.30596255999999999"/>
    <n v="0.30596255999999999"/>
    <n v="0"/>
    <n v="0"/>
    <n v="1"/>
    <n v="0"/>
    <n v="0"/>
    <x v="0"/>
    <x v="0"/>
    <m/>
    <m/>
    <m/>
    <n v="0.342935135"/>
    <m/>
    <n v="0"/>
    <m/>
    <m/>
    <m/>
    <m/>
    <m/>
    <m/>
    <m/>
    <m/>
    <m/>
    <m/>
    <m/>
    <m/>
    <s v="562816,99"/>
    <s v="6260601"/>
    <n v="0.342935135"/>
    <n v="0"/>
    <n v="0"/>
  </r>
  <r>
    <n v="360"/>
    <x v="343"/>
    <s v=""/>
    <x v="832"/>
    <n v="2019"/>
    <n v="25481984"/>
    <x v="141"/>
    <x v="341"/>
    <x v="341"/>
    <n v="8920"/>
    <s v="Randers NV"/>
    <n v="730"/>
    <n v="217"/>
    <x v="128"/>
    <n v="1"/>
    <s v="FJ"/>
    <s v="Fjernvarmeværk"/>
    <n v="353000"/>
    <n v="350030"/>
    <x v="76"/>
    <x v="0"/>
    <s v="fvv"/>
    <d v="1975-01-01T00:00:00"/>
    <m/>
    <n v="5.8"/>
    <n v="0"/>
    <n v="5.8"/>
    <x v="5112"/>
    <n v="0.51955523999999997"/>
    <n v="0.51955523999999997"/>
    <n v="0"/>
    <n v="0"/>
    <n v="1"/>
    <n v="0"/>
    <n v="0"/>
    <x v="0"/>
    <x v="0"/>
    <m/>
    <m/>
    <m/>
    <n v="0.58234227599999999"/>
    <m/>
    <n v="0"/>
    <m/>
    <m/>
    <m/>
    <m/>
    <m/>
    <m/>
    <m/>
    <m/>
    <m/>
    <m/>
    <m/>
    <m/>
    <s v="562816,99"/>
    <s v="6260601"/>
    <n v="0.58234227599999999"/>
    <n v="0"/>
    <n v="0"/>
  </r>
  <r>
    <n v="360"/>
    <x v="343"/>
    <s v=""/>
    <x v="833"/>
    <n v="2019"/>
    <n v="25481984"/>
    <x v="141"/>
    <x v="341"/>
    <x v="341"/>
    <n v="8920"/>
    <s v="Randers NV"/>
    <n v="730"/>
    <n v="217"/>
    <x v="128"/>
    <n v="1"/>
    <s v="FJ"/>
    <s v="Fjernvarmeværk"/>
    <n v="353000"/>
    <n v="350030"/>
    <x v="4"/>
    <x v="0"/>
    <s v="fvv"/>
    <d v="1981-01-01T00:00:00"/>
    <m/>
    <n v="11.6"/>
    <n v="0"/>
    <n v="11.6"/>
    <x v="5113"/>
    <n v="0.81066095999999999"/>
    <n v="0.81066095999999999"/>
    <n v="0"/>
    <n v="0"/>
    <n v="1"/>
    <n v="0"/>
    <n v="0"/>
    <x v="0"/>
    <x v="0"/>
    <m/>
    <m/>
    <m/>
    <n v="0.90862655700000006"/>
    <m/>
    <n v="0"/>
    <m/>
    <m/>
    <m/>
    <m/>
    <m/>
    <m/>
    <m/>
    <m/>
    <m/>
    <m/>
    <m/>
    <m/>
    <s v="562816,99"/>
    <s v="6260601"/>
    <n v="0.90862655700000006"/>
    <n v="0"/>
    <n v="0"/>
  </r>
  <r>
    <n v="360"/>
    <x v="344"/>
    <s v=""/>
    <x v="834"/>
    <n v="2019"/>
    <n v="25481984"/>
    <x v="141"/>
    <x v="342"/>
    <x v="342"/>
    <n v="8930"/>
    <s v="Randers NØ"/>
    <n v="730"/>
    <n v="217"/>
    <x v="128"/>
    <n v="1"/>
    <s v="FJ"/>
    <s v="Fjernvarmeværk"/>
    <n v="353000"/>
    <n v="350030"/>
    <x v="13"/>
    <x v="0"/>
    <s v="fvv"/>
    <d v="1997-01-01T00:00:00"/>
    <m/>
    <n v="8.9499999999999993"/>
    <n v="0"/>
    <n v="8"/>
    <x v="5114"/>
    <n v="3.492E-2"/>
    <n v="3.492E-2"/>
    <n v="0"/>
    <n v="0"/>
    <n v="1"/>
    <n v="0"/>
    <n v="0"/>
    <x v="0"/>
    <x v="0"/>
    <m/>
    <m/>
    <m/>
    <n v="3.7089579999999997E-2"/>
    <m/>
    <m/>
    <m/>
    <m/>
    <m/>
    <m/>
    <m/>
    <m/>
    <m/>
    <m/>
    <m/>
    <m/>
    <m/>
    <m/>
    <s v="565882"/>
    <s v="6259087"/>
    <n v="3.7089579999999997E-2"/>
    <n v="0"/>
    <n v="0"/>
  </r>
  <r>
    <n v="360"/>
    <x v="344"/>
    <s v=""/>
    <x v="835"/>
    <n v="2019"/>
    <n v="25481984"/>
    <x v="141"/>
    <x v="342"/>
    <x v="342"/>
    <n v="8930"/>
    <s v="Randers NØ"/>
    <n v="730"/>
    <n v="217"/>
    <x v="128"/>
    <n v="1"/>
    <s v="FJ"/>
    <s v="Fjernvarmeværk"/>
    <n v="353000"/>
    <n v="350030"/>
    <x v="16"/>
    <x v="0"/>
    <s v="fvv"/>
    <d v="1997-01-01T00:00:00"/>
    <m/>
    <n v="8.9600000000000009"/>
    <n v="0"/>
    <n v="8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65882"/>
    <s v="6259087"/>
    <n v="0"/>
    <n v="0"/>
    <n v="0"/>
  </r>
  <r>
    <n v="360"/>
    <x v="344"/>
    <s v=""/>
    <x v="836"/>
    <n v="2019"/>
    <n v="25481984"/>
    <x v="141"/>
    <x v="342"/>
    <x v="342"/>
    <n v="8930"/>
    <s v="Randers NØ"/>
    <n v="730"/>
    <n v="217"/>
    <x v="128"/>
    <n v="1"/>
    <s v="FJ"/>
    <s v="Fjernvarmeværk"/>
    <n v="353000"/>
    <n v="350030"/>
    <x v="76"/>
    <x v="0"/>
    <s v="fvv"/>
    <d v="1964-01-01T00:00:00"/>
    <m/>
    <n v="3.91"/>
    <n v="0"/>
    <n v="3.5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65882"/>
    <s v="6259087"/>
    <n v="0"/>
    <n v="0"/>
    <n v="0"/>
  </r>
  <r>
    <n v="360"/>
    <x v="345"/>
    <s v=""/>
    <x v="837"/>
    <n v="2019"/>
    <n v="25481984"/>
    <x v="141"/>
    <x v="343"/>
    <x v="343"/>
    <n v="8940"/>
    <s v="Randers SV"/>
    <n v="730"/>
    <n v="217"/>
    <x v="128"/>
    <n v="1"/>
    <s v="FJ"/>
    <s v="Fjernvarmeværk"/>
    <n v="353000"/>
    <n v="350030"/>
    <x v="13"/>
    <x v="0"/>
    <s v="fvv"/>
    <d v="1998-01-01T00:00:00"/>
    <m/>
    <n v="11.9"/>
    <n v="0"/>
    <n v="11"/>
    <x v="5115"/>
    <n v="10.23948"/>
    <n v="10.23948"/>
    <n v="0"/>
    <n v="0"/>
    <n v="1"/>
    <n v="0"/>
    <n v="0"/>
    <x v="0"/>
    <x v="0"/>
    <m/>
    <m/>
    <m/>
    <n v="0"/>
    <m/>
    <n v="0"/>
    <n v="10.7703288"/>
    <m/>
    <m/>
    <m/>
    <m/>
    <m/>
    <m/>
    <m/>
    <m/>
    <m/>
    <m/>
    <m/>
    <s v="564661,99"/>
    <s v="6254345,99"/>
    <n v="10.7703288"/>
    <n v="0"/>
    <n v="0"/>
  </r>
  <r>
    <n v="360"/>
    <x v="345"/>
    <s v=""/>
    <x v="838"/>
    <n v="2019"/>
    <n v="25481984"/>
    <x v="141"/>
    <x v="343"/>
    <x v="343"/>
    <n v="8940"/>
    <s v="Randers SV"/>
    <n v="730"/>
    <n v="217"/>
    <x v="128"/>
    <n v="1"/>
    <s v="FJ"/>
    <s v="Fjernvarmeværk"/>
    <n v="353000"/>
    <n v="350030"/>
    <x v="16"/>
    <x v="0"/>
    <s v="fvv"/>
    <d v="1998-01-01T00:00:00"/>
    <m/>
    <n v="12"/>
    <n v="0"/>
    <n v="11"/>
    <x v="5116"/>
    <n v="0.18215999999999999"/>
    <n v="0.18215999999999999"/>
    <n v="0"/>
    <n v="0"/>
    <n v="1"/>
    <n v="0"/>
    <n v="0"/>
    <x v="0"/>
    <x v="0"/>
    <m/>
    <m/>
    <m/>
    <n v="0"/>
    <m/>
    <n v="0"/>
    <n v="0.1915056"/>
    <m/>
    <m/>
    <m/>
    <m/>
    <m/>
    <m/>
    <m/>
    <m/>
    <m/>
    <m/>
    <m/>
    <s v="564661,99"/>
    <s v="6254345,99"/>
    <n v="0.1915056"/>
    <n v="0"/>
    <n v="0"/>
  </r>
  <r>
    <n v="366"/>
    <x v="346"/>
    <s v=""/>
    <x v="839"/>
    <n v="2019"/>
    <n v="57205628"/>
    <x v="142"/>
    <x v="344"/>
    <x v="344"/>
    <n v="6760"/>
    <s v="Ribe"/>
    <n v="561"/>
    <n v="133"/>
    <x v="129"/>
    <m/>
    <s v="FJ"/>
    <s v="Fjernvarmeværk"/>
    <n v="353000"/>
    <n v="350030"/>
    <x v="13"/>
    <x v="0"/>
    <s v="fvv"/>
    <d v="1987-09-01T00:00:00"/>
    <m/>
    <n v="8.8000000000000007"/>
    <n v="0"/>
    <n v="7.3"/>
    <x v="5117"/>
    <n v="8.6400000000000001E-3"/>
    <n v="8.6400000000000001E-3"/>
    <n v="0"/>
    <n v="0"/>
    <n v="1"/>
    <n v="0"/>
    <n v="0"/>
    <x v="0"/>
    <x v="0"/>
    <m/>
    <m/>
    <m/>
    <m/>
    <m/>
    <m/>
    <n v="8.1972E-3"/>
    <m/>
    <m/>
    <m/>
    <m/>
    <m/>
    <m/>
    <m/>
    <m/>
    <m/>
    <m/>
    <m/>
    <s v="485361,17"/>
    <s v="6131374,59"/>
    <n v="8.1972E-3"/>
    <n v="0"/>
    <n v="0"/>
  </r>
  <r>
    <n v="366"/>
    <x v="346"/>
    <s v=""/>
    <x v="840"/>
    <n v="2019"/>
    <n v="57205628"/>
    <x v="142"/>
    <x v="344"/>
    <x v="344"/>
    <n v="6760"/>
    <s v="Ribe"/>
    <n v="561"/>
    <n v="133"/>
    <x v="129"/>
    <m/>
    <s v="FJ"/>
    <s v="Fjernvarmeværk"/>
    <n v="353000"/>
    <n v="350030"/>
    <x v="16"/>
    <x v="0"/>
    <s v="fvv"/>
    <d v="1987-09-01T00:00:00"/>
    <m/>
    <n v="8.8000000000000007"/>
    <n v="0"/>
    <n v="7.3"/>
    <x v="5117"/>
    <n v="8.6400000000000001E-3"/>
    <n v="8.6400000000000001E-3"/>
    <n v="0"/>
    <n v="0"/>
    <n v="1"/>
    <n v="0"/>
    <n v="0"/>
    <x v="0"/>
    <x v="0"/>
    <m/>
    <m/>
    <m/>
    <m/>
    <m/>
    <m/>
    <n v="8.1972E-3"/>
    <m/>
    <m/>
    <m/>
    <m/>
    <m/>
    <m/>
    <m/>
    <m/>
    <m/>
    <m/>
    <m/>
    <s v="485361,17"/>
    <s v="6131374,59"/>
    <n v="8.1972E-3"/>
    <n v="0"/>
    <n v="0"/>
  </r>
  <r>
    <n v="366"/>
    <x v="347"/>
    <s v=""/>
    <x v="841"/>
    <n v="2019"/>
    <n v="57205628"/>
    <x v="142"/>
    <x v="345"/>
    <x v="345"/>
    <n v="6760"/>
    <s v="Ribe"/>
    <n v="561"/>
    <n v="133"/>
    <x v="129"/>
    <n v="1"/>
    <s v="DC"/>
    <s v="Decentralt værk"/>
    <n v="353000"/>
    <n v="350030"/>
    <x v="478"/>
    <x v="0"/>
    <s v="fvv"/>
    <d v="1996-12-01T00:00:00"/>
    <m/>
    <n v="5.3"/>
    <n v="0"/>
    <n v="4.2"/>
    <x v="496"/>
    <n v="0.21959999999999999"/>
    <n v="0.21959999999999999"/>
    <n v="0"/>
    <n v="0"/>
    <n v="1"/>
    <n v="0"/>
    <n v="0"/>
    <x v="0"/>
    <x v="0"/>
    <m/>
    <m/>
    <m/>
    <n v="0"/>
    <m/>
    <m/>
    <n v="0.22294800000000001"/>
    <m/>
    <m/>
    <m/>
    <m/>
    <m/>
    <m/>
    <m/>
    <m/>
    <m/>
    <m/>
    <m/>
    <s v="486697,7"/>
    <s v="6132889,94"/>
    <n v="0.22294800000000001"/>
    <n v="0"/>
    <n v="0"/>
  </r>
  <r>
    <n v="366"/>
    <x v="347"/>
    <s v=""/>
    <x v="842"/>
    <n v="2019"/>
    <n v="57205628"/>
    <x v="142"/>
    <x v="345"/>
    <x v="345"/>
    <n v="6760"/>
    <s v="Ribe"/>
    <n v="561"/>
    <n v="133"/>
    <x v="129"/>
    <n v="1"/>
    <s v="DC"/>
    <s v="Decentralt værk"/>
    <n v="353000"/>
    <n v="350030"/>
    <x v="57"/>
    <x v="2"/>
    <s v="fvv"/>
    <d v="2012-11-01T00:00:00"/>
    <m/>
    <n v="10"/>
    <n v="0"/>
    <n v="10"/>
    <x v="5118"/>
    <n v="19.634399999999999"/>
    <n v="19.634399999999999"/>
    <n v="0"/>
    <n v="0"/>
    <n v="1"/>
    <n v="0"/>
    <n v="0"/>
    <x v="0"/>
    <x v="0"/>
    <m/>
    <m/>
    <m/>
    <m/>
    <m/>
    <m/>
    <m/>
    <m/>
    <m/>
    <m/>
    <m/>
    <m/>
    <m/>
    <m/>
    <m/>
    <m/>
    <m/>
    <n v="19.619928000000002"/>
    <s v="486697,7"/>
    <s v="6132889,94"/>
    <n v="0"/>
    <n v="0"/>
    <n v="19.619928000000002"/>
  </r>
  <r>
    <n v="366"/>
    <x v="347"/>
    <s v=""/>
    <x v="843"/>
    <n v="2019"/>
    <n v="57205628"/>
    <x v="142"/>
    <x v="345"/>
    <x v="345"/>
    <n v="6760"/>
    <s v="Ribe"/>
    <n v="561"/>
    <n v="133"/>
    <x v="129"/>
    <n v="1"/>
    <s v="DC"/>
    <s v="Decentralt værk"/>
    <n v="353000"/>
    <n v="350030"/>
    <x v="479"/>
    <x v="0"/>
    <s v="fvv"/>
    <d v="1996-12-01T00:00:00"/>
    <m/>
    <n v="5.8"/>
    <n v="0"/>
    <n v="4"/>
    <x v="21"/>
    <n v="0"/>
    <n v="0"/>
    <n v="0"/>
    <n v="0"/>
    <n v="1"/>
    <n v="0"/>
    <n v="0"/>
    <x v="0"/>
    <x v="0"/>
    <m/>
    <m/>
    <m/>
    <m/>
    <m/>
    <m/>
    <m/>
    <m/>
    <n v="0"/>
    <m/>
    <m/>
    <m/>
    <m/>
    <m/>
    <m/>
    <m/>
    <m/>
    <m/>
    <s v="486697,7"/>
    <s v="6132889,94"/>
    <n v="0"/>
    <n v="0"/>
    <n v="0"/>
  </r>
  <r>
    <n v="366"/>
    <x v="347"/>
    <s v=""/>
    <x v="844"/>
    <n v="2019"/>
    <n v="57205628"/>
    <x v="142"/>
    <x v="345"/>
    <x v="345"/>
    <n v="6760"/>
    <s v="Ribe"/>
    <n v="561"/>
    <n v="133"/>
    <x v="129"/>
    <n v="1"/>
    <s v="DC"/>
    <s v="Decentralt værk"/>
    <n v="353000"/>
    <n v="350030"/>
    <x v="480"/>
    <x v="0"/>
    <s v="fvv"/>
    <d v="1996-12-01T00:00:00"/>
    <m/>
    <n v="10.5"/>
    <n v="0"/>
    <n v="8.3000000000000007"/>
    <x v="5119"/>
    <n v="29.552399999999999"/>
    <n v="29.552399999999999"/>
    <n v="0"/>
    <n v="0"/>
    <n v="1"/>
    <n v="0"/>
    <n v="0"/>
    <x v="0"/>
    <x v="0"/>
    <m/>
    <m/>
    <m/>
    <m/>
    <m/>
    <m/>
    <n v="30.001791600000001"/>
    <m/>
    <m/>
    <m/>
    <m/>
    <m/>
    <m/>
    <m/>
    <m/>
    <m/>
    <m/>
    <m/>
    <s v="486697,7"/>
    <s v="6132889,94"/>
    <n v="30.001791600000001"/>
    <n v="0"/>
    <n v="0"/>
  </r>
  <r>
    <n v="366"/>
    <x v="347"/>
    <s v=""/>
    <x v="845"/>
    <n v="2019"/>
    <n v="57205628"/>
    <x v="142"/>
    <x v="345"/>
    <x v="345"/>
    <n v="6760"/>
    <s v="Ribe"/>
    <n v="561"/>
    <n v="133"/>
    <x v="129"/>
    <n v="1"/>
    <s v="DC"/>
    <s v="Decentralt værk"/>
    <n v="353000"/>
    <n v="350030"/>
    <x v="14"/>
    <x v="1"/>
    <s v="kvt"/>
    <d v="1997-07-01T00:00:00"/>
    <m/>
    <n v="6.9"/>
    <n v="3.03"/>
    <n v="3.38"/>
    <x v="5120"/>
    <n v="16.999199999999998"/>
    <n v="16.999199999999998"/>
    <n v="12.6648"/>
    <n v="12.6648"/>
    <n v="0.2773799961441713"/>
    <n v="0.7226200038558287"/>
    <n v="0"/>
    <x v="0"/>
    <x v="0"/>
    <m/>
    <m/>
    <m/>
    <m/>
    <m/>
    <m/>
    <n v="30.642440399999998"/>
    <m/>
    <m/>
    <m/>
    <m/>
    <m/>
    <m/>
    <m/>
    <m/>
    <m/>
    <m/>
    <m/>
    <s v="486697,7"/>
    <s v="6132889,94"/>
    <n v="30.642440399999998"/>
    <n v="0"/>
    <n v="0"/>
  </r>
  <r>
    <n v="366"/>
    <x v="347"/>
    <s v=""/>
    <x v="846"/>
    <n v="2019"/>
    <n v="57205628"/>
    <x v="142"/>
    <x v="345"/>
    <x v="345"/>
    <n v="6760"/>
    <s v="Ribe"/>
    <n v="561"/>
    <n v="133"/>
    <x v="129"/>
    <n v="1"/>
    <s v="DC"/>
    <s v="Decentralt værk"/>
    <n v="353000"/>
    <n v="350030"/>
    <x v="15"/>
    <x v="1"/>
    <s v="kvt"/>
    <d v="1997-07-01T00:00:00"/>
    <m/>
    <n v="6.9"/>
    <n v="3.03"/>
    <n v="3.38"/>
    <x v="5121"/>
    <n v="11.869199999999999"/>
    <n v="11.869199999999999"/>
    <n v="9.09"/>
    <n v="9.09"/>
    <n v="0.26024498548879643"/>
    <n v="0.73975501451120351"/>
    <n v="0"/>
    <x v="0"/>
    <x v="0"/>
    <m/>
    <m/>
    <m/>
    <m/>
    <m/>
    <m/>
    <n v="22.803897599999999"/>
    <m/>
    <m/>
    <m/>
    <m/>
    <m/>
    <m/>
    <m/>
    <m/>
    <m/>
    <m/>
    <m/>
    <s v="486697,7"/>
    <s v="6132889,94"/>
    <n v="22.803897599999999"/>
    <n v="0"/>
    <n v="0"/>
  </r>
  <r>
    <n v="366"/>
    <x v="347"/>
    <s v=""/>
    <x v="847"/>
    <n v="2019"/>
    <n v="57205628"/>
    <x v="142"/>
    <x v="345"/>
    <x v="345"/>
    <n v="6760"/>
    <s v="Ribe"/>
    <n v="561"/>
    <n v="133"/>
    <x v="129"/>
    <n v="1"/>
    <s v="DC"/>
    <s v="Decentralt værk"/>
    <n v="353000"/>
    <n v="350030"/>
    <x v="200"/>
    <x v="1"/>
    <s v="kvt"/>
    <d v="1997-04-01T00:00:00"/>
    <m/>
    <n v="6.9"/>
    <n v="3.03"/>
    <n v="3.38"/>
    <x v="5122"/>
    <n v="17.082000000000001"/>
    <n v="17.082000000000001"/>
    <n v="13.597200000000001"/>
    <n v="13.597200000000001"/>
    <n v="0.27760528611948998"/>
    <n v="0.72239471388051002"/>
    <n v="0"/>
    <x v="0"/>
    <x v="0"/>
    <m/>
    <m/>
    <m/>
    <m/>
    <m/>
    <m/>
    <n v="30.766705200000001"/>
    <m/>
    <m/>
    <m/>
    <m/>
    <m/>
    <m/>
    <m/>
    <m/>
    <m/>
    <m/>
    <m/>
    <s v="486697,7"/>
    <s v="6132889,94"/>
    <n v="30.766705200000001"/>
    <n v="0"/>
    <n v="0"/>
  </r>
  <r>
    <n v="366"/>
    <x v="347"/>
    <s v=""/>
    <x v="848"/>
    <n v="2019"/>
    <n v="57205628"/>
    <x v="142"/>
    <x v="345"/>
    <x v="345"/>
    <n v="6760"/>
    <s v="Ribe"/>
    <n v="561"/>
    <n v="133"/>
    <x v="129"/>
    <n v="1"/>
    <s v="DC"/>
    <s v="Decentralt værk"/>
    <n v="353000"/>
    <n v="350030"/>
    <x v="481"/>
    <x v="1"/>
    <s v="kvt"/>
    <d v="1997-04-01T00:00:00"/>
    <m/>
    <n v="2.5"/>
    <n v="0.92"/>
    <n v="1.4"/>
    <x v="5123"/>
    <n v="0.94679999999999997"/>
    <n v="0.94679999999999997"/>
    <n v="0.6552"/>
    <n v="0.6552"/>
    <n v="0.2544332330434278"/>
    <n v="0.7455667669565722"/>
    <n v="0"/>
    <x v="0"/>
    <x v="0"/>
    <m/>
    <m/>
    <m/>
    <m/>
    <m/>
    <m/>
    <n v="1.860606"/>
    <m/>
    <m/>
    <m/>
    <m/>
    <m/>
    <m/>
    <m/>
    <m/>
    <m/>
    <m/>
    <m/>
    <s v="486697,7"/>
    <s v="6132889,94"/>
    <n v="1.860606"/>
    <n v="0"/>
    <n v="0"/>
  </r>
  <r>
    <n v="366"/>
    <x v="347"/>
    <s v=""/>
    <x v="849"/>
    <n v="2019"/>
    <n v="57205628"/>
    <x v="142"/>
    <x v="345"/>
    <x v="345"/>
    <n v="6760"/>
    <s v="Ribe"/>
    <n v="561"/>
    <n v="133"/>
    <x v="129"/>
    <n v="1"/>
    <s v="DC"/>
    <s v="Decentralt værk"/>
    <n v="353000"/>
    <n v="350030"/>
    <x v="482"/>
    <x v="1"/>
    <s v="kvt"/>
    <d v="1997-06-01T00:00:00"/>
    <m/>
    <n v="2.5"/>
    <n v="0.92"/>
    <n v="1.4"/>
    <x v="5124"/>
    <n v="2.4624000000000001"/>
    <n v="2.4624000000000001"/>
    <n v="1.8684000000000001"/>
    <n v="1.8684000000000001"/>
    <n v="0.26184243669652846"/>
    <n v="0.7381575633034716"/>
    <n v="0"/>
    <x v="0"/>
    <x v="0"/>
    <m/>
    <m/>
    <m/>
    <m/>
    <m/>
    <m/>
    <n v="4.7020644000000003"/>
    <m/>
    <m/>
    <m/>
    <m/>
    <m/>
    <m/>
    <m/>
    <m/>
    <m/>
    <m/>
    <m/>
    <s v="486697,7"/>
    <s v="6132889,94"/>
    <n v="4.7020644000000003"/>
    <n v="0"/>
    <n v="0"/>
  </r>
  <r>
    <n v="366"/>
    <x v="347"/>
    <s v=""/>
    <x v="850"/>
    <n v="2019"/>
    <n v="57205628"/>
    <x v="142"/>
    <x v="345"/>
    <x v="345"/>
    <n v="6760"/>
    <s v="Ribe"/>
    <n v="561"/>
    <n v="133"/>
    <x v="129"/>
    <n v="1"/>
    <s v="DC"/>
    <s v="Decentralt værk"/>
    <n v="353000"/>
    <n v="350030"/>
    <x v="483"/>
    <x v="0"/>
    <s v="fvv"/>
    <d v="2012-10-01T00:00:00"/>
    <m/>
    <n v="5.57"/>
    <n v="0"/>
    <n v="5.7"/>
    <x v="5125"/>
    <n v="157.0608"/>
    <n v="157.0608"/>
    <n v="0"/>
    <n v="0"/>
    <n v="1"/>
    <n v="0"/>
    <n v="0"/>
    <x v="0"/>
    <x v="0"/>
    <m/>
    <m/>
    <m/>
    <m/>
    <m/>
    <m/>
    <m/>
    <m/>
    <m/>
    <m/>
    <n v="163.08751000000001"/>
    <m/>
    <m/>
    <m/>
    <m/>
    <m/>
    <m/>
    <m/>
    <s v="486697,7"/>
    <s v="6132889,94"/>
    <n v="0"/>
    <n v="163.08751000000001"/>
    <n v="0"/>
  </r>
  <r>
    <n v="368"/>
    <x v="348"/>
    <s v=""/>
    <x v="851"/>
    <n v="2019"/>
    <n v="32476813"/>
    <x v="143"/>
    <x v="346"/>
    <x v="346"/>
    <n v="5750"/>
    <s v="Ringe"/>
    <n v="430"/>
    <n v="84"/>
    <x v="130"/>
    <m/>
    <s v="DC"/>
    <s v="Decentralt værk"/>
    <n v="353000"/>
    <n v="350030"/>
    <x v="484"/>
    <x v="1"/>
    <s v="kvt"/>
    <d v="1994-01-01T00:00:00"/>
    <m/>
    <n v="6.8"/>
    <n v="2.7"/>
    <n v="3.5"/>
    <x v="5126"/>
    <n v="0.33012000000000002"/>
    <n v="0.33012000000000002"/>
    <n v="0.27648"/>
    <n v="0.27648"/>
    <n v="0.24195633703963651"/>
    <n v="0.75804366296036352"/>
    <n v="0"/>
    <x v="0"/>
    <x v="0"/>
    <m/>
    <m/>
    <m/>
    <m/>
    <m/>
    <m/>
    <n v="0.68218920000000005"/>
    <m/>
    <m/>
    <m/>
    <m/>
    <m/>
    <m/>
    <m/>
    <m/>
    <m/>
    <m/>
    <m/>
    <s v="594413,82"/>
    <s v="6122246,11"/>
    <n v="0.68218920000000005"/>
    <n v="0"/>
    <n v="0"/>
  </r>
  <r>
    <n v="368"/>
    <x v="348"/>
    <s v=""/>
    <x v="852"/>
    <n v="2019"/>
    <n v="32476813"/>
    <x v="143"/>
    <x v="346"/>
    <x v="346"/>
    <n v="5750"/>
    <s v="Ringe"/>
    <n v="430"/>
    <n v="84"/>
    <x v="130"/>
    <m/>
    <s v="DC"/>
    <s v="Decentralt værk"/>
    <n v="353000"/>
    <n v="350030"/>
    <x v="485"/>
    <x v="0"/>
    <s v="fvv"/>
    <d v="1994-01-01T00:00:00"/>
    <m/>
    <n v="5.5"/>
    <n v="0"/>
    <n v="5"/>
    <x v="5127"/>
    <n v="0.73799999999999999"/>
    <n v="0.73799999999999999"/>
    <n v="0"/>
    <n v="0"/>
    <n v="1"/>
    <n v="0"/>
    <n v="0"/>
    <x v="0"/>
    <x v="0"/>
    <m/>
    <m/>
    <m/>
    <m/>
    <m/>
    <m/>
    <n v="0.78784199999999993"/>
    <m/>
    <m/>
    <m/>
    <m/>
    <m/>
    <m/>
    <m/>
    <m/>
    <m/>
    <m/>
    <m/>
    <s v="594413,82"/>
    <s v="6122246,11"/>
    <n v="0.78784199999999993"/>
    <n v="0"/>
    <n v="0"/>
  </r>
  <r>
    <n v="368"/>
    <x v="349"/>
    <s v=""/>
    <x v="853"/>
    <n v="2019"/>
    <n v="32476813"/>
    <x v="143"/>
    <x v="347"/>
    <x v="347"/>
    <n v="5750"/>
    <s v="Ringe"/>
    <n v="430"/>
    <n v="84"/>
    <x v="130"/>
    <m/>
    <s v="DC"/>
    <s v="Decentralt værk"/>
    <n v="353000"/>
    <n v="350030"/>
    <x v="486"/>
    <x v="1"/>
    <s v="kvt"/>
    <d v="1994-04-15T00:00:00"/>
    <m/>
    <n v="6.8"/>
    <n v="2.7"/>
    <n v="3.5"/>
    <x v="5128"/>
    <n v="6.336E-2"/>
    <n v="6.336E-2"/>
    <n v="5.2200000000000003E-2"/>
    <n v="5.2200000000000003E-2"/>
    <n v="0.22430325800482251"/>
    <n v="0.77569674199517746"/>
    <n v="0"/>
    <x v="0"/>
    <x v="0"/>
    <m/>
    <m/>
    <m/>
    <m/>
    <m/>
    <m/>
    <n v="0.14123736000000001"/>
    <m/>
    <m/>
    <m/>
    <m/>
    <m/>
    <m/>
    <m/>
    <m/>
    <m/>
    <m/>
    <m/>
    <s v="594011,8"/>
    <s v="6123421,35"/>
    <n v="0.14123736000000001"/>
    <n v="0"/>
    <n v="0"/>
  </r>
  <r>
    <n v="368"/>
    <x v="349"/>
    <s v=""/>
    <x v="854"/>
    <n v="2019"/>
    <n v="32476813"/>
    <x v="143"/>
    <x v="347"/>
    <x v="347"/>
    <n v="5750"/>
    <s v="Ringe"/>
    <n v="430"/>
    <n v="84"/>
    <x v="130"/>
    <m/>
    <s v="DC"/>
    <s v="Decentralt værk"/>
    <n v="353000"/>
    <n v="350030"/>
    <x v="487"/>
    <x v="0"/>
    <s v="fvv"/>
    <d v="1985-01-01T00:00:00"/>
    <m/>
    <n v="4.45"/>
    <n v="0"/>
    <n v="4"/>
    <x v="5129"/>
    <n v="49.073399999999999"/>
    <n v="49.073399999999999"/>
    <n v="0"/>
    <n v="0"/>
    <n v="1"/>
    <n v="0"/>
    <n v="0"/>
    <x v="0"/>
    <x v="0"/>
    <m/>
    <m/>
    <m/>
    <m/>
    <m/>
    <m/>
    <m/>
    <m/>
    <m/>
    <m/>
    <m/>
    <m/>
    <n v="50.715000000000003"/>
    <m/>
    <m/>
    <m/>
    <m/>
    <m/>
    <s v="594011,8"/>
    <s v="6123421,35"/>
    <n v="0"/>
    <n v="50.715000000000003"/>
    <n v="0"/>
  </r>
  <r>
    <n v="368"/>
    <x v="349"/>
    <s v=""/>
    <x v="855"/>
    <n v="2019"/>
    <n v="32476813"/>
    <x v="143"/>
    <x v="347"/>
    <x v="347"/>
    <n v="5750"/>
    <s v="Ringe"/>
    <n v="430"/>
    <n v="84"/>
    <x v="130"/>
    <m/>
    <s v="DC"/>
    <s v="Decentralt værk"/>
    <n v="353000"/>
    <n v="350030"/>
    <x v="488"/>
    <x v="0"/>
    <s v="fvv"/>
    <d v="2005-04-10T00:00:00"/>
    <m/>
    <n v="4.95"/>
    <n v="0"/>
    <n v="4.5"/>
    <x v="5130"/>
    <n v="83.58372"/>
    <n v="83.58372"/>
    <n v="0"/>
    <n v="0"/>
    <n v="1"/>
    <n v="0"/>
    <n v="0"/>
    <x v="0"/>
    <x v="0"/>
    <m/>
    <m/>
    <m/>
    <m/>
    <m/>
    <m/>
    <m/>
    <m/>
    <m/>
    <m/>
    <m/>
    <m/>
    <n v="86.38"/>
    <m/>
    <m/>
    <m/>
    <m/>
    <m/>
    <s v="594011,8"/>
    <s v="6123421,35"/>
    <n v="0"/>
    <n v="86.38"/>
    <n v="0"/>
  </r>
  <r>
    <n v="368"/>
    <x v="349"/>
    <s v=""/>
    <x v="856"/>
    <n v="2019"/>
    <n v="32476813"/>
    <x v="143"/>
    <x v="347"/>
    <x v="347"/>
    <n v="5750"/>
    <s v="Ringe"/>
    <n v="430"/>
    <n v="84"/>
    <x v="130"/>
    <m/>
    <s v="DC"/>
    <s v="Decentralt værk"/>
    <n v="353000"/>
    <n v="350030"/>
    <x v="17"/>
    <x v="5"/>
    <s v="kvt"/>
    <d v="2004-01-01T00:00:00"/>
    <m/>
    <n v="0.6"/>
    <n v="0"/>
    <n v="0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94011,8"/>
    <s v="6123421,35"/>
    <n v="0"/>
    <n v="0"/>
    <n v="0"/>
  </r>
  <r>
    <n v="368"/>
    <x v="349"/>
    <s v=""/>
    <x v="857"/>
    <n v="2019"/>
    <n v="32476813"/>
    <x v="143"/>
    <x v="347"/>
    <x v="347"/>
    <n v="5750"/>
    <s v="Ringe"/>
    <n v="430"/>
    <n v="84"/>
    <x v="130"/>
    <m/>
    <s v="DC"/>
    <s v="Decentralt værk"/>
    <n v="353000"/>
    <n v="350030"/>
    <x v="489"/>
    <x v="1"/>
    <s v="kvt"/>
    <d v="1994-04-18T00:00:00"/>
    <m/>
    <n v="6.8"/>
    <n v="2.7"/>
    <n v="3.5"/>
    <x v="5131"/>
    <n v="5.6160000000000002E-2"/>
    <n v="5.6160000000000002E-2"/>
    <n v="4.6080000000000003E-2"/>
    <n v="4.6080000000000003E-2"/>
    <n v="0.22522262390131784"/>
    <n v="0.77477737609868214"/>
    <n v="0"/>
    <x v="0"/>
    <x v="0"/>
    <m/>
    <m/>
    <m/>
    <m/>
    <m/>
    <m/>
    <n v="0.12467664000000001"/>
    <m/>
    <m/>
    <m/>
    <m/>
    <m/>
    <m/>
    <m/>
    <m/>
    <m/>
    <m/>
    <m/>
    <s v="594011,8"/>
    <s v="6123421,35"/>
    <n v="0.12467664000000001"/>
    <n v="0"/>
    <n v="0"/>
  </r>
  <r>
    <n v="368"/>
    <x v="349"/>
    <s v=""/>
    <x v="858"/>
    <n v="2019"/>
    <n v="32476813"/>
    <x v="143"/>
    <x v="347"/>
    <x v="347"/>
    <n v="5750"/>
    <s v="Ringe"/>
    <n v="430"/>
    <n v="84"/>
    <x v="130"/>
    <m/>
    <s v="DC"/>
    <s v="Decentralt værk"/>
    <n v="353000"/>
    <n v="350030"/>
    <x v="490"/>
    <x v="0"/>
    <s v="fvv"/>
    <d v="1986-12-01T00:00:00"/>
    <m/>
    <n v="4.45"/>
    <n v="0"/>
    <n v="4"/>
    <x v="5132"/>
    <n v="74.913839999999993"/>
    <n v="74.913839999999993"/>
    <n v="0"/>
    <n v="0"/>
    <n v="1"/>
    <n v="0"/>
    <n v="0"/>
    <x v="0"/>
    <x v="0"/>
    <m/>
    <m/>
    <m/>
    <m/>
    <m/>
    <m/>
    <m/>
    <m/>
    <m/>
    <m/>
    <m/>
    <m/>
    <n v="77.42"/>
    <m/>
    <m/>
    <m/>
    <m/>
    <m/>
    <s v="594011,8"/>
    <s v="6123421,35"/>
    <n v="0"/>
    <n v="77.42"/>
    <n v="0"/>
  </r>
  <r>
    <n v="368"/>
    <x v="1302"/>
    <s v=""/>
    <x v="2952"/>
    <n v="2019"/>
    <n v="32476813"/>
    <x v="143"/>
    <x v="1298"/>
    <x v="1255"/>
    <n v="5750"/>
    <s v="Ringe"/>
    <n v="430"/>
    <n v="84"/>
    <x v="130"/>
    <m/>
    <s v="FJ"/>
    <s v="Fjernvarmeværk"/>
    <n v="353000"/>
    <n v="350030"/>
    <x v="1491"/>
    <x v="3"/>
    <s v="fvv"/>
    <d v="2019-06-10T00:00:00"/>
    <m/>
    <n v="22"/>
    <n v="0"/>
    <n v="22"/>
    <x v="5133"/>
    <n v="23.714279999999999"/>
    <n v="23.714279999999999"/>
    <n v="0"/>
    <n v="0"/>
    <n v="1"/>
    <n v="0"/>
    <n v="0"/>
    <x v="0"/>
    <x v="0"/>
    <m/>
    <m/>
    <m/>
    <m/>
    <m/>
    <m/>
    <m/>
    <m/>
    <m/>
    <m/>
    <m/>
    <m/>
    <m/>
    <m/>
    <m/>
    <n v="23.714279999999999"/>
    <m/>
    <m/>
    <s v="594894,32"/>
    <s v="6123511,75"/>
    <n v="0"/>
    <n v="23.714279999999999"/>
    <n v="0"/>
  </r>
  <r>
    <n v="369"/>
    <x v="350"/>
    <s v=""/>
    <x v="859"/>
    <n v="2019"/>
    <n v="37560219"/>
    <x v="144"/>
    <x v="348"/>
    <x v="348"/>
    <n v="6950"/>
    <s v="Ringkøbing"/>
    <n v="760"/>
    <n v="180"/>
    <x v="131"/>
    <n v="1"/>
    <s v="DC"/>
    <s v="Decentralt værk"/>
    <n v="353000"/>
    <n v="350030"/>
    <x v="491"/>
    <x v="7"/>
    <s v="kvt"/>
    <d v="1989-01-01T00:00:00"/>
    <m/>
    <n v="20.7"/>
    <n v="6.3"/>
    <n v="11.9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453300,75"/>
    <s v="6216025,82"/>
    <n v="0"/>
    <n v="0"/>
    <n v="0"/>
  </r>
  <r>
    <n v="369"/>
    <x v="350"/>
    <s v=""/>
    <x v="860"/>
    <n v="2019"/>
    <n v="37560219"/>
    <x v="144"/>
    <x v="348"/>
    <x v="348"/>
    <n v="6950"/>
    <s v="Ringkøbing"/>
    <n v="760"/>
    <n v="180"/>
    <x v="131"/>
    <n v="1"/>
    <s v="DC"/>
    <s v="Decentralt værk"/>
    <n v="353000"/>
    <n v="350030"/>
    <x v="492"/>
    <x v="0"/>
    <s v="fvv"/>
    <d v="1989-01-01T00:00:00"/>
    <m/>
    <n v="7"/>
    <n v="0"/>
    <n v="7.3"/>
    <x v="5134"/>
    <n v="5.7708000000000004"/>
    <n v="5.7708000000000004"/>
    <n v="0"/>
    <n v="0"/>
    <n v="1"/>
    <n v="0"/>
    <n v="0"/>
    <x v="0"/>
    <x v="0"/>
    <m/>
    <m/>
    <m/>
    <m/>
    <m/>
    <m/>
    <n v="5.4960047999999997"/>
    <m/>
    <m/>
    <m/>
    <m/>
    <m/>
    <m/>
    <m/>
    <m/>
    <m/>
    <m/>
    <m/>
    <s v="453300,75"/>
    <s v="6216025,82"/>
    <n v="5.4960047999999997"/>
    <n v="0"/>
    <n v="0"/>
  </r>
  <r>
    <n v="369"/>
    <x v="350"/>
    <s v=""/>
    <x v="861"/>
    <n v="2019"/>
    <n v="37560219"/>
    <x v="144"/>
    <x v="348"/>
    <x v="348"/>
    <n v="6950"/>
    <s v="Ringkøbing"/>
    <n v="760"/>
    <n v="180"/>
    <x v="131"/>
    <n v="1"/>
    <s v="DC"/>
    <s v="Decentralt værk"/>
    <n v="353000"/>
    <n v="350030"/>
    <x v="493"/>
    <x v="0"/>
    <s v="fvv"/>
    <d v="2006-06-15T00:00:00"/>
    <m/>
    <n v="11"/>
    <n v="0"/>
    <n v="11.58"/>
    <x v="5135"/>
    <n v="114.9084"/>
    <n v="114.9084"/>
    <n v="0"/>
    <n v="0"/>
    <n v="1"/>
    <n v="0"/>
    <n v="0"/>
    <x v="0"/>
    <x v="0"/>
    <m/>
    <m/>
    <m/>
    <m/>
    <m/>
    <m/>
    <n v="109.3908816"/>
    <m/>
    <m/>
    <m/>
    <m/>
    <m/>
    <m/>
    <m/>
    <m/>
    <m/>
    <m/>
    <m/>
    <s v="453300,75"/>
    <s v="6216025,82"/>
    <n v="109.3908816"/>
    <n v="0"/>
    <n v="0"/>
  </r>
  <r>
    <n v="369"/>
    <x v="351"/>
    <s v=""/>
    <x v="862"/>
    <n v="2019"/>
    <n v="37560219"/>
    <x v="144"/>
    <x v="349"/>
    <x v="349"/>
    <n v="6950"/>
    <s v="Ringkøbing"/>
    <n v="760"/>
    <n v="180"/>
    <x v="131"/>
    <n v="1"/>
    <s v="DC"/>
    <s v="Decentralt værk"/>
    <n v="353000"/>
    <n v="350030"/>
    <x v="494"/>
    <x v="0"/>
    <s v="fvv"/>
    <d v="1997-07-01T00:00:00"/>
    <m/>
    <n v="9.8000000000000007"/>
    <n v="0"/>
    <n v="9.1999999999999993"/>
    <x v="5136"/>
    <n v="3.5999999999999999E-3"/>
    <n v="3.5999999999999999E-3"/>
    <n v="0"/>
    <n v="0"/>
    <n v="1"/>
    <n v="0"/>
    <n v="0"/>
    <x v="0"/>
    <x v="0"/>
    <m/>
    <m/>
    <m/>
    <n v="0"/>
    <m/>
    <m/>
    <n v="3.7897199999999999E-3"/>
    <m/>
    <m/>
    <m/>
    <m/>
    <m/>
    <m/>
    <m/>
    <m/>
    <m/>
    <m/>
    <m/>
    <s v="455014,53"/>
    <s v="6216347,7"/>
    <n v="3.7897199999999999E-3"/>
    <n v="0"/>
    <n v="0"/>
  </r>
  <r>
    <n v="369"/>
    <x v="351"/>
    <s v=""/>
    <x v="863"/>
    <n v="2019"/>
    <n v="37560219"/>
    <x v="144"/>
    <x v="349"/>
    <x v="349"/>
    <n v="6950"/>
    <s v="Ringkøbing"/>
    <n v="760"/>
    <n v="180"/>
    <x v="131"/>
    <n v="1"/>
    <s v="DC"/>
    <s v="Decentralt værk"/>
    <n v="353000"/>
    <n v="350030"/>
    <x v="1"/>
    <x v="1"/>
    <s v="kvt"/>
    <d v="2002-10-26T00:00:00"/>
    <m/>
    <n v="19.7"/>
    <n v="8.73"/>
    <n v="10"/>
    <x v="5137"/>
    <n v="99.842399999999998"/>
    <n v="99.842399999999998"/>
    <n v="84.78"/>
    <n v="84.78"/>
    <n v="0.25873962252040417"/>
    <n v="0.74126037747959583"/>
    <n v="0"/>
    <x v="0"/>
    <x v="0"/>
    <m/>
    <m/>
    <m/>
    <m/>
    <m/>
    <m/>
    <n v="192.93991200000002"/>
    <m/>
    <m/>
    <m/>
    <m/>
    <m/>
    <m/>
    <m/>
    <m/>
    <m/>
    <m/>
    <m/>
    <s v="455014,53"/>
    <s v="6216347,7"/>
    <n v="192.93991200000002"/>
    <n v="0"/>
    <n v="0"/>
  </r>
  <r>
    <n v="369"/>
    <x v="351"/>
    <s v=""/>
    <x v="864"/>
    <n v="2019"/>
    <n v="37560219"/>
    <x v="144"/>
    <x v="349"/>
    <x v="349"/>
    <n v="6950"/>
    <s v="Ringkøbing"/>
    <n v="760"/>
    <n v="180"/>
    <x v="131"/>
    <n v="1"/>
    <s v="DC"/>
    <s v="Decentralt værk"/>
    <n v="353000"/>
    <n v="350030"/>
    <x v="39"/>
    <x v="5"/>
    <s v="kvt"/>
    <d v="1989-01-01T00:00:00"/>
    <d v="2019-06-15T00:00:00"/>
    <n v="0.2"/>
    <n v="0"/>
    <n v="0"/>
    <x v="5138"/>
    <n v="0"/>
    <n v="0"/>
    <n v="0"/>
    <n v="0"/>
    <n v="1"/>
    <n v="0"/>
    <n v="0"/>
    <x v="0"/>
    <x v="0"/>
    <m/>
    <m/>
    <m/>
    <n v="2.1521999999999999E-3"/>
    <m/>
    <m/>
    <m/>
    <m/>
    <m/>
    <m/>
    <m/>
    <m/>
    <m/>
    <m/>
    <m/>
    <m/>
    <m/>
    <m/>
    <s v="455014,53"/>
    <s v="6216347,7"/>
    <n v="2.1521999999999999E-3"/>
    <n v="0"/>
    <n v="0"/>
  </r>
  <r>
    <n v="369"/>
    <x v="351"/>
    <s v=""/>
    <x v="865"/>
    <n v="2019"/>
    <n v="37560219"/>
    <x v="144"/>
    <x v="349"/>
    <x v="349"/>
    <n v="6950"/>
    <s v="Ringkøbing"/>
    <n v="760"/>
    <n v="180"/>
    <x v="131"/>
    <n v="1"/>
    <s v="DC"/>
    <s v="Decentralt værk"/>
    <n v="353000"/>
    <n v="350030"/>
    <x v="495"/>
    <x v="0"/>
    <s v="fvv"/>
    <d v="1997-07-01T00:00:00"/>
    <m/>
    <n v="10"/>
    <n v="0"/>
    <n v="11"/>
    <x v="5139"/>
    <n v="33.692399999999999"/>
    <n v="33.692399999999999"/>
    <n v="0"/>
    <n v="0"/>
    <n v="1"/>
    <n v="0"/>
    <n v="0"/>
    <x v="0"/>
    <x v="0"/>
    <m/>
    <m/>
    <m/>
    <n v="0"/>
    <m/>
    <m/>
    <n v="32.674118399999998"/>
    <m/>
    <m/>
    <m/>
    <m/>
    <m/>
    <m/>
    <m/>
    <m/>
    <m/>
    <m/>
    <m/>
    <s v="455014,53"/>
    <s v="6216347,7"/>
    <n v="32.674118399999998"/>
    <n v="0"/>
    <n v="0"/>
  </r>
  <r>
    <n v="369"/>
    <x v="351"/>
    <s v=""/>
    <x v="866"/>
    <n v="2019"/>
    <n v="37560219"/>
    <x v="144"/>
    <x v="349"/>
    <x v="349"/>
    <n v="6950"/>
    <s v="Ringkøbing"/>
    <n v="760"/>
    <n v="180"/>
    <x v="131"/>
    <n v="1"/>
    <s v="DC"/>
    <s v="Decentralt værk"/>
    <n v="353000"/>
    <n v="350030"/>
    <x v="496"/>
    <x v="3"/>
    <s v="fvv"/>
    <d v="2010-07-01T00:00:00"/>
    <m/>
    <n v="11"/>
    <n v="0"/>
    <n v="11"/>
    <x v="5140"/>
    <n v="23.0472"/>
    <n v="23.0472"/>
    <n v="0"/>
    <n v="0"/>
    <n v="1"/>
    <n v="0"/>
    <n v="0"/>
    <x v="0"/>
    <x v="0"/>
    <m/>
    <m/>
    <m/>
    <m/>
    <m/>
    <m/>
    <m/>
    <m/>
    <m/>
    <m/>
    <m/>
    <m/>
    <m/>
    <m/>
    <m/>
    <n v="23.0472"/>
    <m/>
    <m/>
    <s v="455014,53"/>
    <s v="6216347,7"/>
    <n v="0"/>
    <n v="23.0472"/>
    <n v="0"/>
  </r>
  <r>
    <n v="369"/>
    <x v="351"/>
    <s v=""/>
    <x v="867"/>
    <n v="2019"/>
    <n v="37560219"/>
    <x v="144"/>
    <x v="349"/>
    <x v="349"/>
    <n v="6950"/>
    <s v="Ringkøbing"/>
    <n v="760"/>
    <n v="180"/>
    <x v="131"/>
    <n v="1"/>
    <s v="DC"/>
    <s v="Decentralt værk"/>
    <n v="353000"/>
    <n v="350030"/>
    <x v="7"/>
    <x v="2"/>
    <s v="fvv"/>
    <d v="2011-01-01T00:00:00"/>
    <m/>
    <n v="12"/>
    <n v="0"/>
    <n v="12"/>
    <x v="5141"/>
    <n v="30.362400000000001"/>
    <n v="30.362400000000001"/>
    <n v="0"/>
    <n v="0"/>
    <n v="1"/>
    <n v="0"/>
    <n v="0"/>
    <x v="0"/>
    <x v="0"/>
    <m/>
    <m/>
    <m/>
    <m/>
    <m/>
    <m/>
    <m/>
    <m/>
    <m/>
    <m/>
    <m/>
    <m/>
    <m/>
    <m/>
    <m/>
    <m/>
    <m/>
    <n v="31.265999999999998"/>
    <s v="455014,53"/>
    <s v="6216347,7"/>
    <n v="0"/>
    <n v="0"/>
    <n v="31.265999999999998"/>
  </r>
  <r>
    <n v="369"/>
    <x v="351"/>
    <s v=""/>
    <x v="868"/>
    <n v="2019"/>
    <n v="37560219"/>
    <x v="144"/>
    <x v="349"/>
    <x v="349"/>
    <n v="6950"/>
    <s v="Ringkøbing"/>
    <n v="760"/>
    <n v="180"/>
    <x v="131"/>
    <n v="1"/>
    <s v="DC"/>
    <s v="Decentralt værk"/>
    <n v="353000"/>
    <n v="350030"/>
    <x v="497"/>
    <x v="3"/>
    <s v="fvv"/>
    <d v="2014-03-01T00:00:00"/>
    <m/>
    <n v="11"/>
    <n v="0"/>
    <n v="11"/>
    <x v="5142"/>
    <n v="21.718800000000002"/>
    <n v="21.718800000000002"/>
    <n v="0"/>
    <n v="0"/>
    <n v="1"/>
    <n v="0"/>
    <n v="0"/>
    <x v="0"/>
    <x v="0"/>
    <m/>
    <m/>
    <m/>
    <m/>
    <m/>
    <m/>
    <m/>
    <m/>
    <m/>
    <m/>
    <m/>
    <m/>
    <m/>
    <m/>
    <m/>
    <n v="21.718799999999998"/>
    <m/>
    <m/>
    <s v="455014,53"/>
    <s v="6216347,7"/>
    <n v="0"/>
    <n v="21.718799999999998"/>
    <n v="0"/>
  </r>
  <r>
    <n v="369"/>
    <x v="352"/>
    <s v=""/>
    <x v="869"/>
    <n v="2019"/>
    <n v="37560219"/>
    <x v="144"/>
    <x v="350"/>
    <x v="350"/>
    <n v="6950"/>
    <s v="Ringkøbing"/>
    <n v="760"/>
    <n v="348"/>
    <x v="132"/>
    <m/>
    <s v="DC"/>
    <s v="Decentralt værk"/>
    <n v="351100"/>
    <n v="350010"/>
    <x v="498"/>
    <x v="1"/>
    <s v="kvt"/>
    <d v="1994-01-01T00:00:00"/>
    <m/>
    <n v="3.09"/>
    <n v="1.32"/>
    <n v="1.77"/>
    <x v="5143"/>
    <n v="16.941600000000001"/>
    <n v="16.941600000000001"/>
    <n v="10.5624"/>
    <n v="10.5624"/>
    <n v="0.29461505531763904"/>
    <n v="0.70538494468236101"/>
    <n v="0"/>
    <x v="0"/>
    <x v="0"/>
    <m/>
    <m/>
    <m/>
    <m/>
    <m/>
    <m/>
    <n v="28.752094799999998"/>
    <m/>
    <m/>
    <m/>
    <m/>
    <m/>
    <m/>
    <m/>
    <m/>
    <m/>
    <m/>
    <m/>
    <s v="449219,01"/>
    <s v="6220973,75"/>
    <n v="28.752094799999998"/>
    <n v="0"/>
    <n v="0"/>
  </r>
  <r>
    <n v="369"/>
    <x v="352"/>
    <s v=""/>
    <x v="870"/>
    <n v="2019"/>
    <n v="37560219"/>
    <x v="144"/>
    <x v="350"/>
    <x v="350"/>
    <n v="6950"/>
    <s v="Ringkøbing"/>
    <n v="760"/>
    <n v="348"/>
    <x v="132"/>
    <m/>
    <s v="DC"/>
    <s v="Decentralt værk"/>
    <n v="351100"/>
    <n v="350010"/>
    <x v="2"/>
    <x v="0"/>
    <s v="fvv"/>
    <d v="2016-01-01T00:00:00"/>
    <m/>
    <n v="1.7"/>
    <n v="0"/>
    <n v="1.7"/>
    <x v="5144"/>
    <n v="4.0895999999999999"/>
    <n v="4.0895999999999999"/>
    <n v="0"/>
    <n v="0"/>
    <n v="1"/>
    <n v="0"/>
    <n v="0"/>
    <x v="0"/>
    <x v="0"/>
    <m/>
    <m/>
    <m/>
    <m/>
    <m/>
    <m/>
    <n v="3.9939372"/>
    <m/>
    <m/>
    <m/>
    <m/>
    <m/>
    <m/>
    <m/>
    <m/>
    <m/>
    <m/>
    <m/>
    <s v="449219,01"/>
    <s v="6220973,75"/>
    <n v="3.9939372"/>
    <n v="0"/>
    <n v="0"/>
  </r>
  <r>
    <n v="369"/>
    <x v="353"/>
    <s v=""/>
    <x v="871"/>
    <n v="2019"/>
    <n v="37560219"/>
    <x v="144"/>
    <x v="351"/>
    <x v="349"/>
    <n v="6950"/>
    <s v="Ringkøbing"/>
    <n v="760"/>
    <n v="180"/>
    <x v="131"/>
    <m/>
    <s v="FJ"/>
    <s v="Fjernvarmeværk"/>
    <n v="353000"/>
    <n v="350030"/>
    <x v="12"/>
    <x v="10"/>
    <s v="kvt"/>
    <d v="2017-10-01T00:00:00"/>
    <m/>
    <n v="2.1"/>
    <n v="0.2"/>
    <n v="4.3"/>
    <x v="5145"/>
    <n v="63.741599999999998"/>
    <n v="63.741599999999998"/>
    <n v="0"/>
    <n v="0"/>
    <n v="1"/>
    <n v="0"/>
    <n v="0"/>
    <x v="0"/>
    <x v="0"/>
    <m/>
    <m/>
    <m/>
    <m/>
    <m/>
    <m/>
    <n v="34.637961600000004"/>
    <m/>
    <m/>
    <m/>
    <m/>
    <m/>
    <m/>
    <m/>
    <m/>
    <m/>
    <m/>
    <n v="0"/>
    <s v="455014,53"/>
    <s v="6216347,7"/>
    <n v="34.637961600000004"/>
    <n v="0"/>
    <n v="0"/>
  </r>
  <r>
    <n v="374"/>
    <x v="354"/>
    <s v=""/>
    <x v="872"/>
    <n v="2019"/>
    <n v="41160128"/>
    <x v="145"/>
    <x v="352"/>
    <x v="351"/>
    <n v="7870"/>
    <s v="Roslev"/>
    <n v="779"/>
    <n v="253"/>
    <x v="133"/>
    <m/>
    <s v="FJ"/>
    <s v="Fjernvarmeværk"/>
    <n v="353000"/>
    <n v="350030"/>
    <x v="499"/>
    <x v="0"/>
    <s v="fvv"/>
    <d v="1984-01-01T00:00:00"/>
    <m/>
    <n v="4.9000000000000004"/>
    <n v="0"/>
    <n v="4.9000000000000004"/>
    <x v="5146"/>
    <n v="27.972000000000001"/>
    <n v="27.972000000000001"/>
    <n v="0"/>
    <n v="0"/>
    <n v="1"/>
    <n v="0"/>
    <n v="0"/>
    <x v="0"/>
    <x v="0"/>
    <m/>
    <m/>
    <m/>
    <m/>
    <m/>
    <m/>
    <m/>
    <m/>
    <m/>
    <m/>
    <n v="27.972000000000001"/>
    <m/>
    <m/>
    <m/>
    <m/>
    <m/>
    <m/>
    <m/>
    <s v="498914"/>
    <s v="6285112"/>
    <n v="0"/>
    <n v="27.972000000000001"/>
    <n v="0"/>
  </r>
  <r>
    <n v="374"/>
    <x v="354"/>
    <s v=""/>
    <x v="873"/>
    <n v="2019"/>
    <n v="41160128"/>
    <x v="145"/>
    <x v="352"/>
    <x v="351"/>
    <n v="7870"/>
    <s v="Roslev"/>
    <n v="779"/>
    <n v="253"/>
    <x v="133"/>
    <m/>
    <s v="FJ"/>
    <s v="Fjernvarmeværk"/>
    <n v="353000"/>
    <n v="350030"/>
    <x v="500"/>
    <x v="0"/>
    <s v="fvv"/>
    <d v="1992-01-01T00:00:00"/>
    <m/>
    <n v="5"/>
    <n v="0"/>
    <n v="5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498914"/>
    <s v="6285112"/>
    <n v="0"/>
    <n v="0"/>
    <n v="0"/>
  </r>
  <r>
    <n v="374"/>
    <x v="354"/>
    <s v=""/>
    <x v="2953"/>
    <n v="2019"/>
    <n v="41160128"/>
    <x v="145"/>
    <x v="352"/>
    <x v="351"/>
    <n v="7870"/>
    <s v="Roslev"/>
    <n v="779"/>
    <n v="253"/>
    <x v="133"/>
    <m/>
    <s v="FJ"/>
    <s v="Fjernvarmeværk"/>
    <n v="353000"/>
    <n v="350030"/>
    <x v="1492"/>
    <x v="3"/>
    <s v="fvv"/>
    <d v="2019-06-17T00:00:00"/>
    <m/>
    <n v="0.6"/>
    <n v="0"/>
    <n v="0.6"/>
    <x v="5147"/>
    <n v="6.6167999999999996"/>
    <n v="6.6167999999999996"/>
    <n v="0"/>
    <n v="0"/>
    <n v="1"/>
    <n v="0"/>
    <n v="0"/>
    <x v="0"/>
    <x v="0"/>
    <m/>
    <m/>
    <m/>
    <m/>
    <m/>
    <m/>
    <m/>
    <m/>
    <m/>
    <m/>
    <m/>
    <m/>
    <m/>
    <m/>
    <m/>
    <n v="6.6168000000000005"/>
    <m/>
    <m/>
    <s v="498914"/>
    <s v="6285112"/>
    <n v="0"/>
    <n v="6.6168000000000005"/>
    <n v="0"/>
  </r>
  <r>
    <n v="376"/>
    <x v="355"/>
    <s v=""/>
    <x v="875"/>
    <n v="2019"/>
    <n v="40744517"/>
    <x v="146"/>
    <x v="353"/>
    <x v="352"/>
    <n v="5900"/>
    <s v="Rudkøbing"/>
    <n v="482"/>
    <n v="85"/>
    <x v="134"/>
    <m/>
    <s v="DC"/>
    <s v="Decentralt værk"/>
    <n v="353000"/>
    <n v="350030"/>
    <x v="91"/>
    <x v="0"/>
    <s v="fvv"/>
    <d v="2012-09-15T00:00:00"/>
    <m/>
    <n v="6"/>
    <n v="0"/>
    <n v="7.5"/>
    <x v="5148"/>
    <n v="88.095600000000005"/>
    <n v="88.095600000000005"/>
    <n v="0"/>
    <n v="0"/>
    <n v="1"/>
    <n v="0"/>
    <n v="0"/>
    <x v="0"/>
    <x v="0"/>
    <m/>
    <m/>
    <m/>
    <m/>
    <m/>
    <m/>
    <m/>
    <m/>
    <m/>
    <m/>
    <n v="93.347080000000005"/>
    <m/>
    <m/>
    <m/>
    <m/>
    <m/>
    <m/>
    <m/>
    <s v="611229,64"/>
    <s v="6088997,89"/>
    <n v="0"/>
    <n v="93.347080000000005"/>
    <n v="0"/>
  </r>
  <r>
    <n v="376"/>
    <x v="355"/>
    <s v=""/>
    <x v="2954"/>
    <n v="2019"/>
    <n v="40744517"/>
    <x v="146"/>
    <x v="353"/>
    <x v="352"/>
    <n v="5900"/>
    <s v="Rudkøbing"/>
    <n v="482"/>
    <n v="85"/>
    <x v="134"/>
    <m/>
    <s v="DC"/>
    <s v="Decentralt værk"/>
    <n v="353000"/>
    <n v="350030"/>
    <x v="368"/>
    <x v="0"/>
    <s v="fvv"/>
    <d v="2019-01-31T00:00:00"/>
    <m/>
    <n v="7.8"/>
    <n v="0"/>
    <n v="8.5"/>
    <x v="5149"/>
    <n v="162.191"/>
    <n v="154.8972"/>
    <n v="0"/>
    <n v="0"/>
    <n v="1"/>
    <n v="0"/>
    <n v="0"/>
    <x v="0"/>
    <x v="0"/>
    <m/>
    <m/>
    <m/>
    <m/>
    <m/>
    <m/>
    <m/>
    <m/>
    <m/>
    <n v="160.87539999999998"/>
    <m/>
    <m/>
    <m/>
    <m/>
    <m/>
    <m/>
    <m/>
    <m/>
    <s v="611229,64"/>
    <s v="6088997,89"/>
    <n v="0"/>
    <n v="160.87539999999998"/>
    <n v="0"/>
  </r>
  <r>
    <n v="376"/>
    <x v="356"/>
    <s v=""/>
    <x v="876"/>
    <n v="2019"/>
    <n v="40744517"/>
    <x v="146"/>
    <x v="354"/>
    <x v="353"/>
    <n v="5900"/>
    <s v="Rudkøbing"/>
    <n v="482"/>
    <n v="85"/>
    <x v="134"/>
    <m/>
    <s v="FJ"/>
    <s v="Fjernvarmeværk"/>
    <n v="353000"/>
    <n v="350030"/>
    <x v="502"/>
    <x v="0"/>
    <s v="fvv"/>
    <d v="1961-01-01T00:00:00"/>
    <m/>
    <n v="16.62"/>
    <n v="0"/>
    <n v="15.58"/>
    <x v="5150"/>
    <n v="1.5696000000000001"/>
    <n v="1.5624"/>
    <n v="0"/>
    <n v="0"/>
    <n v="1"/>
    <n v="0"/>
    <n v="0"/>
    <x v="0"/>
    <x v="0"/>
    <m/>
    <m/>
    <m/>
    <n v="1.69092"/>
    <m/>
    <m/>
    <m/>
    <m/>
    <m/>
    <m/>
    <m/>
    <m/>
    <m/>
    <n v="0"/>
    <m/>
    <m/>
    <m/>
    <m/>
    <s v="609951,47"/>
    <s v="6089382,27"/>
    <n v="1.69092"/>
    <n v="0"/>
    <n v="0"/>
  </r>
  <r>
    <n v="376"/>
    <x v="357"/>
    <s v=""/>
    <x v="877"/>
    <n v="2019"/>
    <n v="40744517"/>
    <x v="146"/>
    <x v="355"/>
    <x v="354"/>
    <n v="5953"/>
    <s v="Tranekær"/>
    <n v="482"/>
    <n v="85"/>
    <x v="134"/>
    <m/>
    <s v="FJ"/>
    <s v="Fjernvarmeværk"/>
    <n v="353000"/>
    <n v="350030"/>
    <x v="274"/>
    <x v="0"/>
    <s v="fvv"/>
    <d v="1991-09-01T00:00:00"/>
    <m/>
    <n v="2.5"/>
    <n v="0"/>
    <n v="2.5"/>
    <x v="21"/>
    <n v="0"/>
    <n v="0"/>
    <n v="0"/>
    <n v="0"/>
    <n v="1"/>
    <n v="0"/>
    <n v="0"/>
    <x v="0"/>
    <x v="0"/>
    <m/>
    <m/>
    <m/>
    <m/>
    <m/>
    <m/>
    <m/>
    <m/>
    <m/>
    <m/>
    <m/>
    <m/>
    <m/>
    <n v="0"/>
    <m/>
    <m/>
    <m/>
    <m/>
    <s v="615370,34"/>
    <s v="6090848,22"/>
    <n v="0"/>
    <n v="0"/>
    <n v="0"/>
  </r>
  <r>
    <n v="377"/>
    <x v="358"/>
    <s v=""/>
    <x v="878"/>
    <n v="2019"/>
    <n v="49302355"/>
    <x v="147"/>
    <x v="356"/>
    <x v="355"/>
    <n v="8270"/>
    <s v="Højbjerg"/>
    <n v="751"/>
    <n v="206"/>
    <x v="69"/>
    <m/>
    <s v="FJ"/>
    <s v="Fjernvarmeværk"/>
    <n v="353000"/>
    <n v="350030"/>
    <x v="322"/>
    <x v="0"/>
    <s v="fvv"/>
    <d v="2010-09-01T00:00:00"/>
    <m/>
    <n v="4.5999999999999996"/>
    <n v="0"/>
    <n v="4.5999999999999996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73172"/>
    <s v="6219844"/>
    <n v="0"/>
    <n v="0"/>
    <n v="0"/>
  </r>
  <r>
    <n v="378"/>
    <x v="359"/>
    <s v=""/>
    <x v="879"/>
    <n v="2019"/>
    <n v="22950312"/>
    <x v="148"/>
    <x v="357"/>
    <x v="356"/>
    <n v="8680"/>
    <s v="Ry"/>
    <n v="746"/>
    <n v="222"/>
    <x v="135"/>
    <m/>
    <s v="FJ"/>
    <s v="Fjernvarmeværk"/>
    <n v="353000"/>
    <n v="350030"/>
    <x v="503"/>
    <x v="0"/>
    <s v="fvv"/>
    <d v="1987-01-01T00:00:00"/>
    <m/>
    <n v="6.3"/>
    <n v="0"/>
    <n v="5.8"/>
    <x v="21"/>
    <n v="0"/>
    <n v="0"/>
    <n v="0"/>
    <n v="0"/>
    <n v="1"/>
    <n v="0"/>
    <n v="0"/>
    <x v="0"/>
    <x v="0"/>
    <m/>
    <m/>
    <m/>
    <m/>
    <m/>
    <m/>
    <m/>
    <m/>
    <m/>
    <m/>
    <m/>
    <m/>
    <n v="0"/>
    <m/>
    <m/>
    <m/>
    <m/>
    <m/>
    <s v="548523"/>
    <s v="6216490"/>
    <n v="0"/>
    <n v="0"/>
    <n v="0"/>
  </r>
  <r>
    <n v="378"/>
    <x v="359"/>
    <s v=""/>
    <x v="880"/>
    <n v="2019"/>
    <n v="22950312"/>
    <x v="148"/>
    <x v="357"/>
    <x v="356"/>
    <n v="8680"/>
    <s v="Ry"/>
    <n v="746"/>
    <n v="222"/>
    <x v="135"/>
    <m/>
    <s v="FJ"/>
    <s v="Fjernvarmeværk"/>
    <n v="353000"/>
    <n v="350030"/>
    <x v="504"/>
    <x v="0"/>
    <s v="fvv"/>
    <d v="1997-01-01T00:00:00"/>
    <m/>
    <n v="6.9"/>
    <n v="0"/>
    <n v="6.4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48523"/>
    <s v="6216490"/>
    <n v="0"/>
    <n v="0"/>
    <n v="0"/>
  </r>
  <r>
    <n v="378"/>
    <x v="359"/>
    <s v=""/>
    <x v="881"/>
    <n v="2019"/>
    <n v="22950312"/>
    <x v="148"/>
    <x v="357"/>
    <x v="356"/>
    <n v="8680"/>
    <s v="Ry"/>
    <n v="746"/>
    <n v="222"/>
    <x v="135"/>
    <m/>
    <s v="FJ"/>
    <s v="Fjernvarmeværk"/>
    <n v="353000"/>
    <n v="350030"/>
    <x v="505"/>
    <x v="3"/>
    <s v="fvv"/>
    <d v="1990-01-01T00:00:00"/>
    <d v="2019-04-23T00:00:00"/>
    <n v="1.7"/>
    <n v="0"/>
    <n v="1.7"/>
    <x v="21"/>
    <n v="0"/>
    <n v="0"/>
    <n v="0"/>
    <n v="0"/>
    <n v="1"/>
    <n v="0"/>
    <n v="0"/>
    <x v="0"/>
    <x v="0"/>
    <m/>
    <m/>
    <m/>
    <m/>
    <m/>
    <m/>
    <m/>
    <m/>
    <m/>
    <m/>
    <m/>
    <m/>
    <m/>
    <m/>
    <m/>
    <n v="0"/>
    <m/>
    <m/>
    <s v="548523"/>
    <s v="6216490"/>
    <n v="0"/>
    <n v="0"/>
    <n v="0"/>
  </r>
  <r>
    <n v="378"/>
    <x v="359"/>
    <s v=""/>
    <x v="882"/>
    <n v="2019"/>
    <n v="22950312"/>
    <x v="148"/>
    <x v="357"/>
    <x v="356"/>
    <n v="8680"/>
    <s v="Ry"/>
    <n v="746"/>
    <n v="222"/>
    <x v="135"/>
    <m/>
    <s v="FJ"/>
    <s v="Fjernvarmeværk"/>
    <n v="353000"/>
    <n v="350030"/>
    <x v="506"/>
    <x v="0"/>
    <s v="fvv"/>
    <d v="1996-01-01T00:00:00"/>
    <m/>
    <n v="6.4"/>
    <n v="0"/>
    <n v="5.8"/>
    <x v="21"/>
    <n v="0"/>
    <n v="0"/>
    <n v="0"/>
    <n v="0"/>
    <n v="1"/>
    <n v="0"/>
    <n v="0"/>
    <x v="0"/>
    <x v="0"/>
    <m/>
    <m/>
    <m/>
    <m/>
    <m/>
    <m/>
    <m/>
    <m/>
    <m/>
    <m/>
    <m/>
    <m/>
    <n v="0"/>
    <m/>
    <m/>
    <m/>
    <m/>
    <m/>
    <s v="548523"/>
    <s v="6216490"/>
    <n v="0"/>
    <n v="0"/>
    <n v="0"/>
  </r>
  <r>
    <n v="378"/>
    <x v="360"/>
    <s v=""/>
    <x v="883"/>
    <n v="2019"/>
    <n v="22950312"/>
    <x v="148"/>
    <x v="358"/>
    <x v="357"/>
    <n v="8680"/>
    <s v="Ry"/>
    <n v="746"/>
    <n v="222"/>
    <x v="135"/>
    <m/>
    <s v="FJ"/>
    <s v="Fjernvarmeværk"/>
    <n v="353000"/>
    <n v="350030"/>
    <x v="507"/>
    <x v="0"/>
    <s v="fvv"/>
    <d v="1998-01-01T00:00:00"/>
    <m/>
    <n v="7.5"/>
    <n v="0"/>
    <n v="7.5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47350"/>
    <s v="6216681"/>
    <n v="0"/>
    <n v="0"/>
    <n v="0"/>
  </r>
  <r>
    <n v="378"/>
    <x v="361"/>
    <s v=""/>
    <x v="884"/>
    <n v="2019"/>
    <n v="22950312"/>
    <x v="148"/>
    <x v="359"/>
    <x v="358"/>
    <n v="8680"/>
    <s v="Ry"/>
    <n v="746"/>
    <n v="222"/>
    <x v="135"/>
    <m/>
    <s v="FJ"/>
    <s v="Fjernvarmeværk"/>
    <n v="353000"/>
    <n v="350030"/>
    <x v="147"/>
    <x v="0"/>
    <s v="fvv"/>
    <d v="2003-01-01T00:00:00"/>
    <m/>
    <n v="8"/>
    <n v="0"/>
    <n v="10"/>
    <x v="5151"/>
    <n v="56.718000000000004"/>
    <n v="55.584000000000003"/>
    <n v="0"/>
    <n v="0"/>
    <n v="1"/>
    <n v="0"/>
    <n v="0"/>
    <x v="0"/>
    <x v="0"/>
    <m/>
    <m/>
    <m/>
    <m/>
    <m/>
    <m/>
    <m/>
    <m/>
    <m/>
    <m/>
    <n v="53.588000000000001"/>
    <m/>
    <m/>
    <m/>
    <m/>
    <m/>
    <m/>
    <m/>
    <s v="548949,77"/>
    <s v="6215641,81"/>
    <n v="0"/>
    <n v="53.588000000000001"/>
    <n v="0"/>
  </r>
  <r>
    <n v="378"/>
    <x v="361"/>
    <s v=""/>
    <x v="885"/>
    <n v="2019"/>
    <n v="22950312"/>
    <x v="148"/>
    <x v="359"/>
    <x v="358"/>
    <n v="8680"/>
    <s v="Ry"/>
    <n v="746"/>
    <n v="222"/>
    <x v="135"/>
    <m/>
    <s v="FJ"/>
    <s v="Fjernvarmeværk"/>
    <n v="353000"/>
    <n v="350030"/>
    <x v="96"/>
    <x v="0"/>
    <s v="fvv"/>
    <d v="2014-10-01T00:00:00"/>
    <m/>
    <n v="8"/>
    <n v="0"/>
    <n v="11.8"/>
    <x v="5152"/>
    <n v="159.63839999999999"/>
    <n v="156.4452"/>
    <n v="0"/>
    <n v="0"/>
    <n v="1"/>
    <n v="0"/>
    <n v="0"/>
    <x v="0"/>
    <x v="0"/>
    <m/>
    <m/>
    <m/>
    <m/>
    <m/>
    <m/>
    <m/>
    <m/>
    <m/>
    <m/>
    <n v="147.59800000000001"/>
    <m/>
    <m/>
    <m/>
    <m/>
    <m/>
    <m/>
    <m/>
    <s v="548949,77"/>
    <s v="6215641,81"/>
    <n v="0"/>
    <n v="147.59800000000001"/>
    <n v="0"/>
  </r>
  <r>
    <n v="379"/>
    <x v="362"/>
    <s v=""/>
    <x v="886"/>
    <n v="2019"/>
    <n v="57858311"/>
    <x v="149"/>
    <x v="360"/>
    <x v="359"/>
    <n v="8550"/>
    <s v="Ryomgård"/>
    <n v="706"/>
    <n v="212"/>
    <x v="136"/>
    <m/>
    <s v="FJ"/>
    <s v="Fjernvarmeværk"/>
    <n v="353000"/>
    <n v="350030"/>
    <x v="508"/>
    <x v="0"/>
    <s v="fvv"/>
    <d v="1989-06-16T00:00:00"/>
    <d v="2019-08-01T00:00:00"/>
    <n v="4"/>
    <n v="0"/>
    <n v="4"/>
    <x v="5153"/>
    <n v="3.024"/>
    <n v="3.024"/>
    <n v="0"/>
    <n v="0"/>
    <n v="1"/>
    <n v="0"/>
    <n v="0"/>
    <x v="0"/>
    <x v="0"/>
    <m/>
    <m/>
    <m/>
    <m/>
    <m/>
    <m/>
    <m/>
    <m/>
    <m/>
    <n v="3.1141000000000001"/>
    <m/>
    <m/>
    <m/>
    <m/>
    <m/>
    <m/>
    <m/>
    <m/>
    <s v="593130,42"/>
    <s v="6250617,08"/>
    <n v="0"/>
    <n v="3.1141000000000001"/>
    <n v="0"/>
  </r>
  <r>
    <n v="379"/>
    <x v="362"/>
    <s v=""/>
    <x v="887"/>
    <n v="2019"/>
    <n v="57858311"/>
    <x v="149"/>
    <x v="360"/>
    <x v="359"/>
    <n v="8550"/>
    <s v="Ryomgård"/>
    <n v="706"/>
    <n v="212"/>
    <x v="136"/>
    <m/>
    <s v="FJ"/>
    <s v="Fjernvarmeværk"/>
    <n v="353000"/>
    <n v="350030"/>
    <x v="69"/>
    <x v="0"/>
    <s v="fvv"/>
    <d v="1989-10-15T00:00:00"/>
    <d v="2019-08-01T00:00:00"/>
    <n v="4"/>
    <n v="0"/>
    <n v="4"/>
    <x v="21"/>
    <n v="0"/>
    <n v="0"/>
    <n v="0"/>
    <n v="0"/>
    <n v="1"/>
    <n v="0"/>
    <n v="0"/>
    <x v="0"/>
    <x v="0"/>
    <m/>
    <n v="0"/>
    <m/>
    <m/>
    <m/>
    <m/>
    <m/>
    <m/>
    <m/>
    <m/>
    <m/>
    <m/>
    <m/>
    <m/>
    <m/>
    <m/>
    <m/>
    <m/>
    <s v="593130,42"/>
    <s v="6250617,08"/>
    <n v="0"/>
    <n v="0"/>
    <n v="0"/>
  </r>
  <r>
    <n v="379"/>
    <x v="362"/>
    <s v=""/>
    <x v="2955"/>
    <n v="2019"/>
    <n v="57858311"/>
    <x v="149"/>
    <x v="360"/>
    <x v="359"/>
    <n v="8550"/>
    <s v="Ryomgård"/>
    <n v="706"/>
    <n v="212"/>
    <x v="136"/>
    <m/>
    <s v="FJ"/>
    <s v="Fjernvarmeværk"/>
    <n v="353000"/>
    <n v="350030"/>
    <x v="1493"/>
    <x v="0"/>
    <s v="fvv"/>
    <d v="2019-08-01T00:00:00"/>
    <m/>
    <n v="8"/>
    <n v="0"/>
    <n v="8"/>
    <x v="5154"/>
    <n v="57.441600000000001"/>
    <n v="57.441600000000001"/>
    <n v="0"/>
    <n v="0"/>
    <n v="1"/>
    <n v="0"/>
    <n v="0"/>
    <x v="0"/>
    <x v="0"/>
    <m/>
    <m/>
    <m/>
    <m/>
    <m/>
    <m/>
    <m/>
    <m/>
    <m/>
    <n v="59.003999999999998"/>
    <m/>
    <m/>
    <m/>
    <m/>
    <m/>
    <m/>
    <m/>
    <m/>
    <s v="593130,42"/>
    <s v="6250617,08"/>
    <n v="0"/>
    <n v="59.003999999999998"/>
    <n v="0"/>
  </r>
  <r>
    <n v="379"/>
    <x v="362"/>
    <s v=""/>
    <x v="2956"/>
    <n v="2019"/>
    <n v="57858311"/>
    <x v="149"/>
    <x v="360"/>
    <x v="359"/>
    <n v="8550"/>
    <s v="Ryomgård"/>
    <n v="706"/>
    <n v="212"/>
    <x v="136"/>
    <m/>
    <s v="FJ"/>
    <s v="Fjernvarmeværk"/>
    <n v="353000"/>
    <n v="350030"/>
    <x v="69"/>
    <x v="0"/>
    <s v="fvv"/>
    <d v="2019-08-01T00:00:00"/>
    <m/>
    <n v="8"/>
    <n v="0"/>
    <n v="8"/>
    <x v="21"/>
    <n v="0"/>
    <n v="0"/>
    <n v="0"/>
    <n v="0"/>
    <n v="1"/>
    <n v="0"/>
    <n v="0"/>
    <x v="0"/>
    <x v="0"/>
    <m/>
    <n v="0"/>
    <m/>
    <m/>
    <m/>
    <m/>
    <m/>
    <m/>
    <m/>
    <m/>
    <m/>
    <m/>
    <m/>
    <m/>
    <m/>
    <m/>
    <m/>
    <m/>
    <s v="593130,42"/>
    <s v="6250617,08"/>
    <n v="0"/>
    <n v="0"/>
    <n v="0"/>
  </r>
  <r>
    <n v="380"/>
    <x v="363"/>
    <s v=""/>
    <x v="888"/>
    <n v="2019"/>
    <n v="24591328"/>
    <x v="150"/>
    <x v="361"/>
    <x v="360"/>
    <n v="4970"/>
    <s v="Rødby"/>
    <n v="360"/>
    <n v="57"/>
    <x v="137"/>
    <m/>
    <s v="FJ"/>
    <s v="Fjernvarmeværk"/>
    <n v="353000"/>
    <n v="350030"/>
    <x v="184"/>
    <x v="0"/>
    <s v="fvv"/>
    <d v="2003-11-01T00:00:00"/>
    <m/>
    <n v="6"/>
    <n v="0"/>
    <n v="6"/>
    <x v="5155"/>
    <n v="93.506399999999999"/>
    <n v="90.45"/>
    <n v="0"/>
    <n v="0"/>
    <n v="1"/>
    <n v="0"/>
    <n v="0"/>
    <x v="0"/>
    <x v="0"/>
    <m/>
    <m/>
    <m/>
    <n v="0"/>
    <m/>
    <m/>
    <m/>
    <m/>
    <m/>
    <n v="93.506399999999999"/>
    <m/>
    <m/>
    <m/>
    <m/>
    <m/>
    <m/>
    <m/>
    <m/>
    <s v="654589"/>
    <s v="6063647"/>
    <n v="0"/>
    <n v="93.506399999999999"/>
    <n v="0"/>
  </r>
  <r>
    <n v="380"/>
    <x v="363"/>
    <s v=""/>
    <x v="889"/>
    <n v="2019"/>
    <n v="24591328"/>
    <x v="150"/>
    <x v="361"/>
    <x v="360"/>
    <n v="4970"/>
    <s v="Rødby"/>
    <n v="360"/>
    <n v="57"/>
    <x v="137"/>
    <m/>
    <s v="FJ"/>
    <s v="Fjernvarmeværk"/>
    <n v="353000"/>
    <n v="350030"/>
    <x v="69"/>
    <x v="0"/>
    <s v="fvv"/>
    <d v="2003-01-01T00:00:00"/>
    <m/>
    <n v="7.5"/>
    <n v="0"/>
    <n v="7.5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654589"/>
    <s v="6063647"/>
    <n v="0"/>
    <n v="0"/>
    <n v="0"/>
  </r>
  <r>
    <n v="380"/>
    <x v="363"/>
    <s v=""/>
    <x v="890"/>
    <n v="2019"/>
    <n v="24591328"/>
    <x v="150"/>
    <x v="361"/>
    <x v="360"/>
    <n v="4970"/>
    <s v="Rødby"/>
    <n v="360"/>
    <n v="57"/>
    <x v="137"/>
    <m/>
    <s v="FJ"/>
    <s v="Fjernvarmeværk"/>
    <n v="353000"/>
    <n v="350030"/>
    <x v="254"/>
    <x v="0"/>
    <s v="fvv"/>
    <d v="2012-01-01T00:00:00"/>
    <m/>
    <n v="3"/>
    <n v="0"/>
    <n v="3"/>
    <x v="5156"/>
    <n v="0.54468000000000005"/>
    <n v="0.54"/>
    <n v="0"/>
    <n v="0"/>
    <n v="1"/>
    <n v="0"/>
    <n v="0"/>
    <x v="0"/>
    <x v="0"/>
    <m/>
    <m/>
    <m/>
    <m/>
    <m/>
    <m/>
    <m/>
    <m/>
    <m/>
    <m/>
    <m/>
    <m/>
    <n v="0.54467999999999994"/>
    <m/>
    <m/>
    <m/>
    <m/>
    <m/>
    <s v="654589"/>
    <s v="6063647"/>
    <n v="0"/>
    <n v="0.54467999999999994"/>
    <n v="0"/>
  </r>
  <r>
    <n v="381"/>
    <x v="364"/>
    <s v=""/>
    <x v="891"/>
    <n v="2019"/>
    <n v="16783013"/>
    <x v="151"/>
    <x v="362"/>
    <x v="361"/>
    <n v="4970"/>
    <s v="Rødby"/>
    <n v="360"/>
    <n v="58"/>
    <x v="138"/>
    <m/>
    <s v="FJ"/>
    <s v="Fjernvarmeværk"/>
    <n v="353000"/>
    <n v="350030"/>
    <x v="76"/>
    <x v="0"/>
    <s v="fvv"/>
    <d v="2006-10-01T00:00:00"/>
    <m/>
    <n v="5.5"/>
    <n v="0"/>
    <n v="5.5"/>
    <x v="5157"/>
    <n v="62.787599999999998"/>
    <n v="62.787599999999998"/>
    <n v="0"/>
    <n v="0"/>
    <n v="1"/>
    <n v="0"/>
    <n v="0"/>
    <x v="0"/>
    <x v="0"/>
    <m/>
    <m/>
    <m/>
    <m/>
    <m/>
    <m/>
    <m/>
    <m/>
    <m/>
    <n v="68.512500000000003"/>
    <m/>
    <m/>
    <m/>
    <m/>
    <m/>
    <m/>
    <m/>
    <m/>
    <s v="652328"/>
    <s v="6059806"/>
    <n v="0"/>
    <n v="68.512500000000003"/>
    <n v="0"/>
  </r>
  <r>
    <n v="381"/>
    <x v="364"/>
    <s v=""/>
    <x v="892"/>
    <n v="2019"/>
    <n v="16783013"/>
    <x v="151"/>
    <x v="362"/>
    <x v="361"/>
    <n v="4970"/>
    <s v="Rødby"/>
    <n v="360"/>
    <n v="58"/>
    <x v="138"/>
    <m/>
    <s v="FJ"/>
    <s v="Fjernvarmeværk"/>
    <n v="353000"/>
    <n v="350030"/>
    <x v="4"/>
    <x v="0"/>
    <s v="fvv"/>
    <d v="2011-11-01T00:00:00"/>
    <m/>
    <n v="5.5"/>
    <n v="0"/>
    <n v="5.5"/>
    <x v="5158"/>
    <n v="69.519599999999997"/>
    <n v="69.519599999999997"/>
    <n v="0"/>
    <n v="0"/>
    <n v="1"/>
    <n v="0"/>
    <n v="0"/>
    <x v="0"/>
    <x v="0"/>
    <m/>
    <m/>
    <m/>
    <m/>
    <m/>
    <m/>
    <m/>
    <m/>
    <m/>
    <n v="75.849500000000006"/>
    <m/>
    <m/>
    <m/>
    <m/>
    <m/>
    <m/>
    <m/>
    <m/>
    <s v="652328"/>
    <s v="6059806"/>
    <n v="0"/>
    <n v="75.849500000000006"/>
    <n v="0"/>
  </r>
  <r>
    <n v="381"/>
    <x v="365"/>
    <s v=""/>
    <x v="893"/>
    <n v="2019"/>
    <n v="16783013"/>
    <x v="151"/>
    <x v="363"/>
    <x v="362"/>
    <n v="4970"/>
    <s v="Rødby"/>
    <n v="360"/>
    <n v="58"/>
    <x v="138"/>
    <m/>
    <s v="FJ"/>
    <s v="Fjernvarmeværk"/>
    <n v="353000"/>
    <n v="350030"/>
    <x v="123"/>
    <x v="0"/>
    <s v="fvv"/>
    <d v="1965-09-01T00:00:00"/>
    <m/>
    <n v="8.1999999999999993"/>
    <n v="0"/>
    <n v="8.1999999999999993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652195,08"/>
    <s v="6059770,73"/>
    <n v="0"/>
    <n v="0"/>
    <n v="0"/>
  </r>
  <r>
    <n v="384"/>
    <x v="366"/>
    <s v=""/>
    <x v="894"/>
    <n v="2019"/>
    <n v="18211912"/>
    <x v="152"/>
    <x v="364"/>
    <x v="363"/>
    <n v="8840"/>
    <s v="Rødkærsbro"/>
    <n v="791"/>
    <n v="232"/>
    <x v="139"/>
    <m/>
    <s v="DC"/>
    <s v="Decentralt værk"/>
    <n v="353000"/>
    <n v="350030"/>
    <x v="509"/>
    <x v="1"/>
    <s v="kvt"/>
    <d v="1994-01-01T00:00:00"/>
    <m/>
    <n v="6.4"/>
    <n v="2.7"/>
    <n v="3.5"/>
    <x v="5159"/>
    <n v="12.588948"/>
    <n v="12.588948"/>
    <n v="10.166399999999999"/>
    <n v="10.166399999999999"/>
    <n v="0.25464486779465123"/>
    <n v="0.74535513220534877"/>
    <n v="0"/>
    <x v="0"/>
    <x v="0"/>
    <m/>
    <m/>
    <m/>
    <m/>
    <m/>
    <m/>
    <n v="24.718636799999999"/>
    <m/>
    <m/>
    <m/>
    <m/>
    <m/>
    <m/>
    <m/>
    <m/>
    <m/>
    <m/>
    <m/>
    <s v="531143,3"/>
    <s v="6245455,14"/>
    <n v="24.718636799999999"/>
    <n v="0"/>
    <n v="0"/>
  </r>
  <r>
    <n v="384"/>
    <x v="366"/>
    <s v=""/>
    <x v="895"/>
    <n v="2019"/>
    <n v="18211912"/>
    <x v="152"/>
    <x v="364"/>
    <x v="363"/>
    <n v="8840"/>
    <s v="Rødkærsbro"/>
    <n v="791"/>
    <n v="232"/>
    <x v="139"/>
    <m/>
    <s v="DC"/>
    <s v="Decentralt værk"/>
    <n v="353000"/>
    <n v="350030"/>
    <x v="510"/>
    <x v="0"/>
    <s v="fvv"/>
    <d v="1986-01-01T00:00:00"/>
    <m/>
    <n v="4"/>
    <n v="0"/>
    <n v="4"/>
    <x v="5160"/>
    <n v="2.25"/>
    <n v="2.25"/>
    <n v="0"/>
    <n v="0"/>
    <n v="1"/>
    <n v="0"/>
    <n v="0"/>
    <x v="0"/>
    <x v="0"/>
    <m/>
    <m/>
    <m/>
    <m/>
    <m/>
    <m/>
    <n v="2.2796532000000003"/>
    <m/>
    <m/>
    <m/>
    <m/>
    <m/>
    <m/>
    <m/>
    <m/>
    <m/>
    <m/>
    <m/>
    <s v="531143,3"/>
    <s v="6245455,14"/>
    <n v="2.2796532000000003"/>
    <n v="0"/>
    <n v="0"/>
  </r>
  <r>
    <n v="384"/>
    <x v="366"/>
    <s v=""/>
    <x v="2879"/>
    <n v="2019"/>
    <n v="18211912"/>
    <x v="152"/>
    <x v="364"/>
    <x v="363"/>
    <n v="8840"/>
    <s v="Rødkærsbro"/>
    <n v="791"/>
    <n v="232"/>
    <x v="139"/>
    <m/>
    <s v="DC"/>
    <s v="Decentralt værk"/>
    <n v="353000"/>
    <n v="350030"/>
    <x v="12"/>
    <x v="4"/>
    <s v="fvv"/>
    <d v="2017-02-26T00:00:00"/>
    <m/>
    <n v="0.6"/>
    <n v="0"/>
    <n v="1.5"/>
    <x v="5161"/>
    <n v="3.5997840000000001"/>
    <n v="3.5997840000000001"/>
    <n v="0"/>
    <n v="0"/>
    <n v="1"/>
    <n v="0"/>
    <n v="0"/>
    <x v="0"/>
    <x v="0"/>
    <m/>
    <m/>
    <m/>
    <m/>
    <m/>
    <m/>
    <m/>
    <m/>
    <m/>
    <m/>
    <m/>
    <m/>
    <m/>
    <m/>
    <m/>
    <m/>
    <m/>
    <n v="0.94313520000000006"/>
    <s v="531143,3"/>
    <s v="6245455,14"/>
    <n v="0"/>
    <n v="0"/>
    <n v="0.94313520000000006"/>
  </r>
  <r>
    <n v="386"/>
    <x v="367"/>
    <s v=""/>
    <x v="896"/>
    <n v="2019"/>
    <n v="89711215"/>
    <x v="153"/>
    <x v="365"/>
    <x v="364"/>
    <n v="8410"/>
    <s v="Rønde"/>
    <n v="706"/>
    <n v="223"/>
    <x v="140"/>
    <m/>
    <s v="FJ"/>
    <s v="Fjernvarmeværk"/>
    <n v="353000"/>
    <n v="350030"/>
    <x v="145"/>
    <x v="0"/>
    <s v="fvv"/>
    <d v="1996-01-01T00:00:00"/>
    <m/>
    <n v="7"/>
    <n v="0"/>
    <n v="5.5"/>
    <x v="5162"/>
    <n v="8.8199999999999997E-3"/>
    <n v="8.8199999999999997E-3"/>
    <n v="0"/>
    <n v="0"/>
    <n v="1"/>
    <n v="0"/>
    <n v="0"/>
    <x v="0"/>
    <x v="0"/>
    <m/>
    <n v="1.1016E-2"/>
    <m/>
    <m/>
    <m/>
    <m/>
    <m/>
    <m/>
    <m/>
    <m/>
    <m/>
    <m/>
    <m/>
    <m/>
    <m/>
    <m/>
    <m/>
    <m/>
    <s v="590450,59"/>
    <s v="6241213,24"/>
    <n v="1.1016E-2"/>
    <n v="0"/>
    <n v="0"/>
  </r>
  <r>
    <n v="386"/>
    <x v="367"/>
    <s v=""/>
    <x v="897"/>
    <n v="2019"/>
    <n v="89711215"/>
    <x v="153"/>
    <x v="365"/>
    <x v="364"/>
    <n v="8410"/>
    <s v="Rønde"/>
    <n v="706"/>
    <n v="223"/>
    <x v="140"/>
    <m/>
    <s v="FJ"/>
    <s v="Fjernvarmeværk"/>
    <n v="353000"/>
    <n v="350030"/>
    <x v="511"/>
    <x v="0"/>
    <s v="fvv"/>
    <d v="2017-01-01T00:00:00"/>
    <m/>
    <n v="6"/>
    <n v="0"/>
    <n v="5.5"/>
    <x v="5163"/>
    <n v="10.7525"/>
    <n v="10.7525"/>
    <n v="0"/>
    <n v="0"/>
    <n v="1"/>
    <n v="0"/>
    <n v="0"/>
    <x v="0"/>
    <x v="0"/>
    <m/>
    <m/>
    <m/>
    <m/>
    <m/>
    <m/>
    <m/>
    <m/>
    <m/>
    <m/>
    <m/>
    <n v="3.7372519999999998"/>
    <n v="7.9502499999999996"/>
    <m/>
    <m/>
    <m/>
    <m/>
    <m/>
    <s v="590450,59"/>
    <s v="6241213,24"/>
    <n v="0"/>
    <n v="11.687501999999999"/>
    <n v="0"/>
  </r>
  <r>
    <n v="386"/>
    <x v="367"/>
    <s v=""/>
    <x v="898"/>
    <n v="2019"/>
    <n v="89711215"/>
    <x v="153"/>
    <x v="365"/>
    <x v="364"/>
    <n v="8410"/>
    <s v="Rønde"/>
    <n v="706"/>
    <n v="223"/>
    <x v="140"/>
    <m/>
    <s v="FJ"/>
    <s v="Fjernvarmeværk"/>
    <n v="353000"/>
    <n v="350030"/>
    <x v="512"/>
    <x v="0"/>
    <s v="fvv"/>
    <d v="2005-11-01T00:00:00"/>
    <m/>
    <n v="7"/>
    <n v="0"/>
    <n v="6.3"/>
    <x v="5164"/>
    <n v="97.330690000000004"/>
    <n v="97.330690000000004"/>
    <n v="0"/>
    <n v="0"/>
    <n v="1"/>
    <n v="0"/>
    <n v="0"/>
    <x v="0"/>
    <x v="0"/>
    <m/>
    <m/>
    <m/>
    <m/>
    <m/>
    <m/>
    <m/>
    <m/>
    <m/>
    <n v="108.145205"/>
    <m/>
    <m/>
    <m/>
    <m/>
    <m/>
    <m/>
    <m/>
    <m/>
    <s v="590450,59"/>
    <s v="6241213,24"/>
    <n v="0"/>
    <n v="108.145205"/>
    <n v="0"/>
  </r>
  <r>
    <n v="389"/>
    <x v="368"/>
    <s v=""/>
    <x v="899"/>
    <n v="2019"/>
    <n v="56353712"/>
    <x v="154"/>
    <x v="366"/>
    <x v="365"/>
    <n v="4780"/>
    <s v="Stege"/>
    <n v="390"/>
    <n v="49"/>
    <x v="141"/>
    <m/>
    <s v="FJ"/>
    <s v="Fjernvarmeværk"/>
    <n v="353000"/>
    <n v="350030"/>
    <x v="513"/>
    <x v="0"/>
    <s v="fvv"/>
    <d v="1964-01-01T00:00:00"/>
    <m/>
    <n v="12"/>
    <n v="0"/>
    <n v="12.1"/>
    <x v="21"/>
    <n v="0"/>
    <n v="0"/>
    <n v="0"/>
    <n v="0"/>
    <n v="1"/>
    <n v="0"/>
    <n v="0"/>
    <x v="0"/>
    <x v="0"/>
    <m/>
    <m/>
    <m/>
    <m/>
    <m/>
    <m/>
    <m/>
    <m/>
    <m/>
    <m/>
    <m/>
    <m/>
    <m/>
    <n v="0"/>
    <m/>
    <m/>
    <m/>
    <m/>
    <s v="710222,89"/>
    <s v="6098663,34"/>
    <n v="0"/>
    <n v="0"/>
    <n v="0"/>
  </r>
  <r>
    <n v="389"/>
    <x v="369"/>
    <s v=""/>
    <x v="900"/>
    <n v="2019"/>
    <n v="56353712"/>
    <x v="154"/>
    <x v="367"/>
    <x v="366"/>
    <n v="4780"/>
    <s v="Stege"/>
    <n v="390"/>
    <n v="49"/>
    <x v="141"/>
    <m/>
    <s v="FJ"/>
    <s v="Fjernvarmeværk"/>
    <n v="353000"/>
    <n v="350030"/>
    <x v="184"/>
    <x v="0"/>
    <s v="fvv"/>
    <d v="2004-06-01T00:00:00"/>
    <m/>
    <n v="16"/>
    <n v="0"/>
    <n v="16"/>
    <x v="5165"/>
    <n v="124.0308"/>
    <n v="124.0308"/>
    <n v="0"/>
    <n v="0"/>
    <n v="1"/>
    <n v="0"/>
    <n v="0"/>
    <x v="0"/>
    <x v="0"/>
    <m/>
    <m/>
    <m/>
    <m/>
    <m/>
    <m/>
    <m/>
    <m/>
    <m/>
    <n v="110.28700000000001"/>
    <m/>
    <m/>
    <m/>
    <m/>
    <m/>
    <m/>
    <m/>
    <m/>
    <s v="710087,34"/>
    <s v="6099521,98"/>
    <n v="0"/>
    <n v="110.28700000000001"/>
    <n v="0"/>
  </r>
  <r>
    <n v="389"/>
    <x v="370"/>
    <s v=""/>
    <x v="901"/>
    <n v="2019"/>
    <n v="56353712"/>
    <x v="154"/>
    <x v="368"/>
    <x v="367"/>
    <n v="4780"/>
    <s v="Stege"/>
    <n v="390"/>
    <n v="49"/>
    <x v="141"/>
    <m/>
    <s v="FJ"/>
    <s v="Fjernvarmeværk"/>
    <n v="353000"/>
    <n v="350030"/>
    <x v="514"/>
    <x v="3"/>
    <s v="fvv"/>
    <d v="2016-04-15T00:00:00"/>
    <m/>
    <n v="9"/>
    <n v="0"/>
    <n v="9"/>
    <x v="478"/>
    <n v="22.6404"/>
    <n v="22.6404"/>
    <n v="0"/>
    <n v="0"/>
    <n v="1"/>
    <n v="0"/>
    <n v="0"/>
    <x v="0"/>
    <x v="0"/>
    <m/>
    <m/>
    <m/>
    <m/>
    <m/>
    <m/>
    <m/>
    <m/>
    <m/>
    <m/>
    <m/>
    <m/>
    <m/>
    <m/>
    <m/>
    <n v="22.640400000000003"/>
    <m/>
    <m/>
    <s v="710344,42"/>
    <s v="6099813,34"/>
    <n v="0"/>
    <n v="22.640400000000003"/>
    <n v="0"/>
  </r>
  <r>
    <n v="390"/>
    <x v="371"/>
    <s v=""/>
    <x v="902"/>
    <n v="2019"/>
    <n v="19739112"/>
    <x v="155"/>
    <x v="369"/>
    <x v="368"/>
    <n v="4990"/>
    <s v="Sakskøbing"/>
    <n v="376"/>
    <n v="48"/>
    <x v="142"/>
    <m/>
    <s v="FJ"/>
    <s v="Fjernvarmeværk"/>
    <n v="353000"/>
    <n v="350030"/>
    <x v="515"/>
    <x v="0"/>
    <s v="fvv"/>
    <d v="2012-01-01T00:00:00"/>
    <m/>
    <n v="20.55"/>
    <n v="0"/>
    <n v="18.7"/>
    <x v="5166"/>
    <n v="2.1000000000000001E-2"/>
    <n v="2.1000000000000001E-2"/>
    <n v="0"/>
    <n v="0"/>
    <n v="1"/>
    <n v="0"/>
    <n v="0"/>
    <x v="0"/>
    <x v="0"/>
    <m/>
    <m/>
    <m/>
    <n v="9.6849000000000005E-2"/>
    <m/>
    <m/>
    <m/>
    <m/>
    <m/>
    <m/>
    <m/>
    <m/>
    <m/>
    <m/>
    <m/>
    <m/>
    <m/>
    <m/>
    <s v="669180,82"/>
    <s v="6076025,21"/>
    <n v="9.6849000000000005E-2"/>
    <n v="0"/>
    <n v="0"/>
  </r>
  <r>
    <n v="391"/>
    <x v="372"/>
    <s v=""/>
    <x v="903"/>
    <n v="2019"/>
    <n v="20928719"/>
    <x v="156"/>
    <x v="370"/>
    <x v="369"/>
    <n v="9493"/>
    <s v="Saltum"/>
    <n v="849"/>
    <n v="310"/>
    <x v="143"/>
    <m/>
    <s v="DC"/>
    <s v="Decentralt værk"/>
    <n v="353000"/>
    <n v="350030"/>
    <x v="428"/>
    <x v="0"/>
    <s v="fvv"/>
    <d v="1989-10-01T00:00:00"/>
    <m/>
    <n v="4"/>
    <n v="0"/>
    <n v="4"/>
    <x v="5167"/>
    <n v="30.0852"/>
    <n v="30.0852"/>
    <n v="0"/>
    <n v="0"/>
    <n v="1"/>
    <n v="0"/>
    <n v="0"/>
    <x v="0"/>
    <x v="0"/>
    <m/>
    <m/>
    <m/>
    <m/>
    <m/>
    <m/>
    <n v="30.026264399999999"/>
    <m/>
    <m/>
    <m/>
    <m/>
    <m/>
    <m/>
    <m/>
    <m/>
    <m/>
    <m/>
    <m/>
    <s v="542272"/>
    <s v="6348266"/>
    <n v="30.026264399999999"/>
    <n v="0"/>
    <n v="0"/>
  </r>
  <r>
    <n v="391"/>
    <x v="372"/>
    <s v=""/>
    <x v="904"/>
    <n v="2019"/>
    <n v="20928719"/>
    <x v="156"/>
    <x v="370"/>
    <x v="369"/>
    <n v="9493"/>
    <s v="Saltum"/>
    <n v="849"/>
    <n v="310"/>
    <x v="143"/>
    <m/>
    <s v="DC"/>
    <s v="Decentralt værk"/>
    <n v="353000"/>
    <n v="350030"/>
    <x v="55"/>
    <x v="1"/>
    <s v="kvt"/>
    <d v="1995-01-01T00:00:00"/>
    <m/>
    <n v="3.29"/>
    <n v="1.22"/>
    <n v="1.85"/>
    <x v="5168"/>
    <n v="0.34200000000000003"/>
    <n v="0.34200000000000003"/>
    <n v="0.34200000000000003"/>
    <n v="0.34200000000000003"/>
    <n v="0.2168523988440626"/>
    <n v="0.7831476011559374"/>
    <n v="0"/>
    <x v="0"/>
    <x v="0"/>
    <m/>
    <m/>
    <m/>
    <m/>
    <m/>
    <m/>
    <n v="0.7885548"/>
    <m/>
    <m/>
    <m/>
    <m/>
    <m/>
    <m/>
    <m/>
    <m/>
    <m/>
    <m/>
    <m/>
    <s v="542272"/>
    <s v="6348266"/>
    <n v="0.7885548"/>
    <n v="0"/>
    <n v="0"/>
  </r>
  <r>
    <n v="391"/>
    <x v="372"/>
    <s v=""/>
    <x v="905"/>
    <n v="2019"/>
    <n v="20928719"/>
    <x v="156"/>
    <x v="370"/>
    <x v="369"/>
    <n v="9493"/>
    <s v="Saltum"/>
    <n v="849"/>
    <n v="310"/>
    <x v="143"/>
    <m/>
    <s v="DC"/>
    <s v="Decentralt værk"/>
    <n v="353000"/>
    <n v="350030"/>
    <x v="516"/>
    <x v="3"/>
    <s v="fvv"/>
    <d v="1988-09-21T00:00:00"/>
    <m/>
    <n v="0.5"/>
    <n v="0"/>
    <n v="0.6"/>
    <x v="5169"/>
    <n v="0.54"/>
    <n v="0.54"/>
    <n v="0"/>
    <n v="0"/>
    <n v="1"/>
    <n v="0"/>
    <n v="0"/>
    <x v="0"/>
    <x v="0"/>
    <m/>
    <m/>
    <m/>
    <m/>
    <m/>
    <m/>
    <m/>
    <m/>
    <m/>
    <m/>
    <m/>
    <m/>
    <m/>
    <m/>
    <m/>
    <n v="0.54"/>
    <m/>
    <m/>
    <s v="542272"/>
    <s v="6348266"/>
    <n v="0"/>
    <n v="0.54"/>
    <n v="0"/>
  </r>
  <r>
    <n v="392"/>
    <x v="373"/>
    <s v=""/>
    <x v="906"/>
    <n v="2019"/>
    <n v="24989712"/>
    <x v="157"/>
    <x v="371"/>
    <x v="370"/>
    <n v="7260"/>
    <s v="Sønder Omme"/>
    <n v="530"/>
    <n v="129"/>
    <x v="144"/>
    <m/>
    <s v="FJ"/>
    <s v="Fjernvarmeværk"/>
    <n v="353000"/>
    <n v="350030"/>
    <x v="517"/>
    <x v="0"/>
    <s v="fvv"/>
    <d v="2011-06-07T00:00:00"/>
    <m/>
    <n v="5.14"/>
    <n v="0"/>
    <n v="6"/>
    <x v="5170"/>
    <n v="66.585599999999999"/>
    <n v="65.941199999999995"/>
    <n v="0"/>
    <n v="0"/>
    <n v="1"/>
    <n v="0"/>
    <n v="0"/>
    <x v="0"/>
    <x v="0"/>
    <m/>
    <m/>
    <m/>
    <m/>
    <m/>
    <m/>
    <m/>
    <m/>
    <m/>
    <m/>
    <n v="55.8093"/>
    <m/>
    <m/>
    <m/>
    <m/>
    <m/>
    <m/>
    <m/>
    <s v="492882"/>
    <s v="6188929"/>
    <n v="0"/>
    <n v="55.8093"/>
    <n v="0"/>
  </r>
  <r>
    <n v="392"/>
    <x v="373"/>
    <s v=""/>
    <x v="907"/>
    <n v="2019"/>
    <n v="24989712"/>
    <x v="157"/>
    <x v="371"/>
    <x v="370"/>
    <n v="7260"/>
    <s v="Sønder Omme"/>
    <n v="530"/>
    <n v="129"/>
    <x v="144"/>
    <m/>
    <s v="FJ"/>
    <s v="Fjernvarmeværk"/>
    <n v="353000"/>
    <n v="350030"/>
    <x v="518"/>
    <x v="0"/>
    <s v="fvv"/>
    <d v="2011-06-07T00:00:00"/>
    <m/>
    <n v="8.7899999999999991"/>
    <n v="0"/>
    <n v="8"/>
    <x v="5171"/>
    <n v="0.30599999999999999"/>
    <n v="0.29880000000000001"/>
    <n v="0"/>
    <n v="0"/>
    <n v="1"/>
    <n v="0"/>
    <n v="0"/>
    <x v="0"/>
    <x v="0"/>
    <m/>
    <m/>
    <n v="0.42699999999999999"/>
    <m/>
    <m/>
    <m/>
    <m/>
    <m/>
    <m/>
    <m/>
    <m/>
    <m/>
    <m/>
    <m/>
    <m/>
    <m/>
    <m/>
    <m/>
    <s v="492882"/>
    <s v="6188929"/>
    <n v="0.42699999999999999"/>
    <n v="0"/>
    <n v="0"/>
  </r>
  <r>
    <n v="394"/>
    <x v="374"/>
    <s v=""/>
    <x v="908"/>
    <n v="2019"/>
    <n v="18693518"/>
    <x v="158"/>
    <x v="372"/>
    <x v="371"/>
    <n v="6800"/>
    <s v="Varde"/>
    <n v="573"/>
    <n v="134"/>
    <x v="145"/>
    <m/>
    <s v="DC"/>
    <s v="Decentralt værk"/>
    <n v="353000"/>
    <n v="350030"/>
    <x v="56"/>
    <x v="0"/>
    <s v="fvv"/>
    <d v="1986-10-01T00:00:00"/>
    <m/>
    <n v="2.4"/>
    <n v="0"/>
    <n v="2.5"/>
    <x v="5172"/>
    <n v="6.8183999999999996"/>
    <n v="6.4151999999999996"/>
    <n v="0"/>
    <n v="0"/>
    <n v="1"/>
    <n v="0"/>
    <n v="0"/>
    <x v="0"/>
    <x v="0"/>
    <m/>
    <m/>
    <m/>
    <m/>
    <m/>
    <m/>
    <n v="6.5304755999999999"/>
    <m/>
    <m/>
    <m/>
    <m/>
    <m/>
    <m/>
    <m/>
    <m/>
    <m/>
    <m/>
    <m/>
    <s v="473191,2"/>
    <s v="6168786,23"/>
    <n v="6.5304755999999999"/>
    <n v="0"/>
    <n v="0"/>
  </r>
  <r>
    <n v="394"/>
    <x v="374"/>
    <s v=""/>
    <x v="909"/>
    <n v="2019"/>
    <n v="18693518"/>
    <x v="158"/>
    <x v="372"/>
    <x v="371"/>
    <n v="6800"/>
    <s v="Varde"/>
    <n v="573"/>
    <n v="134"/>
    <x v="145"/>
    <m/>
    <s v="DC"/>
    <s v="Decentralt værk"/>
    <n v="353000"/>
    <n v="350030"/>
    <x v="75"/>
    <x v="1"/>
    <s v="kvt"/>
    <d v="1995-07-01T00:00:00"/>
    <m/>
    <n v="3.4"/>
    <n v="1.36"/>
    <n v="2"/>
    <x v="5173"/>
    <n v="0.59040000000000004"/>
    <n v="0.5544"/>
    <n v="0.38591999999999999"/>
    <n v="0.38577240000000002"/>
    <n v="0.28350747145909544"/>
    <n v="0.71649252854090451"/>
    <n v="0"/>
    <x v="0"/>
    <x v="0"/>
    <m/>
    <m/>
    <m/>
    <m/>
    <m/>
    <m/>
    <n v="1.0412424"/>
    <m/>
    <m/>
    <m/>
    <m/>
    <m/>
    <m/>
    <m/>
    <m/>
    <m/>
    <m/>
    <m/>
    <s v="473191,2"/>
    <s v="6168786,23"/>
    <n v="1.0412424"/>
    <n v="0"/>
    <n v="0"/>
  </r>
  <r>
    <n v="394"/>
    <x v="374"/>
    <s v=""/>
    <x v="910"/>
    <n v="2019"/>
    <n v="18693518"/>
    <x v="158"/>
    <x v="372"/>
    <x v="371"/>
    <n v="6800"/>
    <s v="Varde"/>
    <n v="573"/>
    <n v="134"/>
    <x v="145"/>
    <m/>
    <s v="DC"/>
    <s v="Decentralt værk"/>
    <n v="353000"/>
    <n v="350030"/>
    <x v="8"/>
    <x v="3"/>
    <s v="fvv"/>
    <d v="2013-12-20T00:00:00"/>
    <m/>
    <n v="2.78"/>
    <n v="0"/>
    <n v="2.78"/>
    <x v="5174"/>
    <n v="5.2488000000000001"/>
    <n v="4.9391999999999996"/>
    <n v="0"/>
    <n v="0"/>
    <n v="1"/>
    <n v="0"/>
    <n v="0"/>
    <x v="0"/>
    <x v="0"/>
    <m/>
    <m/>
    <m/>
    <m/>
    <m/>
    <m/>
    <m/>
    <m/>
    <m/>
    <m/>
    <m/>
    <m/>
    <m/>
    <m/>
    <m/>
    <n v="5.2488000000000001"/>
    <m/>
    <m/>
    <s v="473191,2"/>
    <s v="6168786,23"/>
    <n v="0"/>
    <n v="5.2488000000000001"/>
    <n v="0"/>
  </r>
  <r>
    <n v="394"/>
    <x v="374"/>
    <s v=""/>
    <x v="911"/>
    <n v="2019"/>
    <n v="18693518"/>
    <x v="158"/>
    <x v="372"/>
    <x v="371"/>
    <n v="6800"/>
    <s v="Varde"/>
    <n v="573"/>
    <n v="134"/>
    <x v="145"/>
    <m/>
    <s v="DC"/>
    <s v="Decentralt værk"/>
    <n v="353000"/>
    <n v="350030"/>
    <x v="12"/>
    <x v="4"/>
    <s v="fvv"/>
    <d v="2017-10-02T00:00:00"/>
    <m/>
    <n v="0.24099999999999999"/>
    <n v="0"/>
    <n v="0.84"/>
    <x v="5175"/>
    <n v="12.7692"/>
    <n v="12.013199999999999"/>
    <n v="0"/>
    <n v="0"/>
    <n v="1"/>
    <n v="0"/>
    <n v="0"/>
    <x v="0"/>
    <x v="0"/>
    <m/>
    <m/>
    <m/>
    <m/>
    <m/>
    <m/>
    <m/>
    <m/>
    <m/>
    <m/>
    <m/>
    <m/>
    <m/>
    <m/>
    <m/>
    <m/>
    <m/>
    <n v="4.2608268000000002"/>
    <s v="473191,2"/>
    <s v="6168786,23"/>
    <n v="0"/>
    <n v="0"/>
    <n v="4.2608268000000002"/>
  </r>
  <r>
    <n v="396"/>
    <x v="375"/>
    <s v=""/>
    <x v="912"/>
    <n v="2019"/>
    <n v="59426915"/>
    <x v="159"/>
    <x v="373"/>
    <x v="372"/>
    <n v="9870"/>
    <s v="Sindal"/>
    <n v="860"/>
    <n v="315"/>
    <x v="146"/>
    <n v="1"/>
    <s v="DC"/>
    <s v="Decentralt værk"/>
    <n v="353000"/>
    <n v="350030"/>
    <x v="519"/>
    <x v="1"/>
    <s v="kvt"/>
    <d v="1993-01-01T00:00:00"/>
    <m/>
    <n v="7.3"/>
    <n v="2.88"/>
    <n v="3.4"/>
    <x v="5176"/>
    <n v="1.242"/>
    <n v="1.242"/>
    <n v="0.98438040000000004"/>
    <n v="0.98438040000000004"/>
    <n v="0.20102962127767435"/>
    <n v="0.79897037872232568"/>
    <n v="0"/>
    <x v="0"/>
    <x v="0"/>
    <m/>
    <m/>
    <m/>
    <m/>
    <m/>
    <m/>
    <n v="3.0890970000000002"/>
    <m/>
    <m/>
    <m/>
    <m/>
    <m/>
    <m/>
    <m/>
    <m/>
    <m/>
    <m/>
    <m/>
    <s v="571705,37"/>
    <s v="6371439,85"/>
    <n v="3.0890970000000002"/>
    <n v="0"/>
    <n v="0"/>
  </r>
  <r>
    <n v="396"/>
    <x v="375"/>
    <s v=""/>
    <x v="913"/>
    <n v="2019"/>
    <n v="59426915"/>
    <x v="159"/>
    <x v="373"/>
    <x v="372"/>
    <n v="9870"/>
    <s v="Sindal"/>
    <n v="860"/>
    <n v="315"/>
    <x v="146"/>
    <n v="1"/>
    <s v="DC"/>
    <s v="Decentralt værk"/>
    <n v="353000"/>
    <n v="350030"/>
    <x v="520"/>
    <x v="0"/>
    <s v="fvv"/>
    <d v="2010-11-01T00:00:00"/>
    <m/>
    <n v="9.1999999999999993"/>
    <n v="0"/>
    <n v="8.5"/>
    <x v="5177"/>
    <n v="16.416"/>
    <n v="16.416"/>
    <n v="0"/>
    <n v="0"/>
    <n v="1"/>
    <n v="0"/>
    <n v="0"/>
    <x v="0"/>
    <x v="0"/>
    <m/>
    <m/>
    <m/>
    <m/>
    <m/>
    <m/>
    <n v="15.612656400000001"/>
    <m/>
    <m/>
    <m/>
    <m/>
    <m/>
    <m/>
    <m/>
    <m/>
    <m/>
    <m/>
    <m/>
    <s v="571705,37"/>
    <s v="6371439,85"/>
    <n v="15.612656400000001"/>
    <n v="0"/>
    <n v="0"/>
  </r>
  <r>
    <n v="396"/>
    <x v="375"/>
    <s v=""/>
    <x v="914"/>
    <n v="2019"/>
    <n v="59426915"/>
    <x v="159"/>
    <x v="373"/>
    <x v="372"/>
    <n v="9870"/>
    <s v="Sindal"/>
    <n v="860"/>
    <n v="315"/>
    <x v="146"/>
    <n v="1"/>
    <s v="DC"/>
    <s v="Decentralt værk"/>
    <n v="353000"/>
    <n v="350030"/>
    <x v="521"/>
    <x v="1"/>
    <s v="kvt"/>
    <d v="1993-01-01T00:00:00"/>
    <m/>
    <n v="7.3"/>
    <n v="2.88"/>
    <n v="3.4"/>
    <x v="5176"/>
    <n v="1.8"/>
    <n v="1.8"/>
    <n v="1.364976"/>
    <n v="1.364976"/>
    <n v="0.29134727721402076"/>
    <n v="0.70865272278597924"/>
    <n v="0"/>
    <x v="0"/>
    <x v="0"/>
    <m/>
    <m/>
    <m/>
    <m/>
    <m/>
    <m/>
    <n v="3.0890970000000002"/>
    <m/>
    <m/>
    <m/>
    <m/>
    <m/>
    <m/>
    <m/>
    <m/>
    <m/>
    <m/>
    <m/>
    <s v="571705,37"/>
    <s v="6371439,85"/>
    <n v="3.0890970000000002"/>
    <n v="0"/>
    <n v="0"/>
  </r>
  <r>
    <n v="396"/>
    <x v="1284"/>
    <s v=""/>
    <x v="2880"/>
    <n v="2019"/>
    <n v="59426915"/>
    <x v="159"/>
    <x v="1281"/>
    <x v="1238"/>
    <n v="9870"/>
    <s v="Sindal"/>
    <n v="860"/>
    <n v="315"/>
    <x v="146"/>
    <m/>
    <s v="DC"/>
    <s v="Decentralt værk"/>
    <n v="351100"/>
    <n v="350010"/>
    <x v="1459"/>
    <x v="11"/>
    <s v="kvt"/>
    <d v="2018-08-01T00:00:00"/>
    <m/>
    <n v="6"/>
    <n v="1.018"/>
    <n v="5"/>
    <x v="5178"/>
    <n v="87.778800000000004"/>
    <n v="87.778800000000004"/>
    <n v="13.23"/>
    <n v="13.23"/>
    <n v="0.40813863177487775"/>
    <n v="0.59186136822512225"/>
    <n v="0"/>
    <x v="0"/>
    <x v="0"/>
    <m/>
    <m/>
    <m/>
    <m/>
    <m/>
    <m/>
    <m/>
    <m/>
    <m/>
    <m/>
    <n v="107.53552000000001"/>
    <m/>
    <m/>
    <m/>
    <m/>
    <m/>
    <m/>
    <m/>
    <s v="571789,87"/>
    <s v="6372056,46"/>
    <n v="0"/>
    <n v="107.53552000000001"/>
    <n v="0"/>
  </r>
  <r>
    <n v="398"/>
    <x v="377"/>
    <s v=""/>
    <x v="916"/>
    <n v="2019"/>
    <n v="30179358"/>
    <x v="160"/>
    <x v="375"/>
    <x v="374"/>
    <n v="9900"/>
    <s v="Frederikshavn"/>
    <n v="813"/>
    <n v="289"/>
    <x v="147"/>
    <m/>
    <s v="ER"/>
    <s v="Erhvervsværk"/>
    <n v="382120"/>
    <n v="383900"/>
    <x v="523"/>
    <x v="8"/>
    <s v="pev"/>
    <d v="1994-01-01T00:00:00"/>
    <m/>
    <n v="13.8"/>
    <n v="2.4"/>
    <n v="9.1999999999999993"/>
    <x v="5179"/>
    <n v="276.82920000000001"/>
    <n v="276.45839999999998"/>
    <n v="59.6736"/>
    <n v="47.854799999999997"/>
    <n v="0.40132280571457718"/>
    <n v="0.59813891982402478"/>
    <n v="5.3827446139803614E-4"/>
    <x v="0"/>
    <x v="0"/>
    <m/>
    <m/>
    <m/>
    <n v="2.1378519999999996"/>
    <m/>
    <m/>
    <m/>
    <n v="334.01659999999998"/>
    <m/>
    <m/>
    <m/>
    <n v="8.2795000000000005"/>
    <m/>
    <m/>
    <m/>
    <m/>
    <m/>
    <m/>
    <s v="588954,56"/>
    <s v="6369364,41"/>
    <n v="152.445322"/>
    <n v="191.98863000000003"/>
    <n v="0"/>
  </r>
  <r>
    <n v="399"/>
    <x v="378"/>
    <s v=""/>
    <x v="917"/>
    <n v="2019"/>
    <n v="33507410"/>
    <x v="161"/>
    <x v="376"/>
    <x v="375"/>
    <n v="9990"/>
    <s v="Skagen"/>
    <n v="813"/>
    <n v="317"/>
    <x v="25"/>
    <n v="1"/>
    <s v="FJ"/>
    <s v="Fjernvarmeværk"/>
    <n v="353000"/>
    <n v="350030"/>
    <x v="13"/>
    <x v="0"/>
    <s v="fvv"/>
    <d v="1988-11-12T00:00:00"/>
    <m/>
    <n v="8.77"/>
    <n v="0"/>
    <n v="6.5"/>
    <x v="5180"/>
    <n v="6.516"/>
    <n v="6.516"/>
    <n v="0"/>
    <n v="0"/>
    <n v="1"/>
    <n v="0"/>
    <n v="0"/>
    <x v="0"/>
    <x v="0"/>
    <m/>
    <m/>
    <m/>
    <n v="0"/>
    <m/>
    <n v="0"/>
    <n v="5.99586372"/>
    <m/>
    <m/>
    <m/>
    <m/>
    <m/>
    <m/>
    <m/>
    <m/>
    <m/>
    <m/>
    <m/>
    <s v="594255,86"/>
    <s v="6399113,63"/>
    <n v="5.99586372"/>
    <n v="0"/>
    <n v="0"/>
  </r>
  <r>
    <n v="399"/>
    <x v="378"/>
    <s v=""/>
    <x v="918"/>
    <n v="2019"/>
    <n v="33507410"/>
    <x v="161"/>
    <x v="376"/>
    <x v="375"/>
    <n v="9990"/>
    <s v="Skagen"/>
    <n v="813"/>
    <n v="317"/>
    <x v="25"/>
    <n v="1"/>
    <s v="FJ"/>
    <s v="Fjernvarmeværk"/>
    <n v="353000"/>
    <n v="350030"/>
    <x v="16"/>
    <x v="0"/>
    <s v="fvv"/>
    <d v="1988-11-12T00:00:00"/>
    <m/>
    <n v="12.9"/>
    <n v="0"/>
    <n v="9.9"/>
    <x v="21"/>
    <n v="0"/>
    <n v="0"/>
    <n v="0"/>
    <n v="0"/>
    <n v="1"/>
    <n v="0"/>
    <n v="0"/>
    <x v="0"/>
    <x v="0"/>
    <m/>
    <m/>
    <m/>
    <n v="0"/>
    <m/>
    <m/>
    <n v="0"/>
    <m/>
    <m/>
    <m/>
    <m/>
    <m/>
    <m/>
    <m/>
    <m/>
    <m/>
    <m/>
    <m/>
    <s v="594255,86"/>
    <s v="6399113,63"/>
    <n v="0"/>
    <n v="0"/>
    <n v="0"/>
  </r>
  <r>
    <n v="399"/>
    <x v="378"/>
    <s v=""/>
    <x v="919"/>
    <n v="2019"/>
    <n v="33507410"/>
    <x v="161"/>
    <x v="376"/>
    <x v="375"/>
    <n v="9990"/>
    <s v="Skagen"/>
    <n v="813"/>
    <n v="317"/>
    <x v="25"/>
    <n v="1"/>
    <s v="FJ"/>
    <s v="Fjernvarmeværk"/>
    <n v="353000"/>
    <n v="350030"/>
    <x v="76"/>
    <x v="0"/>
    <s v="fvv"/>
    <d v="1988-11-12T00:00:00"/>
    <m/>
    <n v="11.66"/>
    <n v="0"/>
    <n v="9.6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94255,86"/>
    <s v="6399113,63"/>
    <n v="0"/>
    <n v="0"/>
    <n v="0"/>
  </r>
  <r>
    <n v="399"/>
    <x v="378"/>
    <s v=""/>
    <x v="920"/>
    <n v="2019"/>
    <n v="33507410"/>
    <x v="161"/>
    <x v="376"/>
    <x v="375"/>
    <n v="9990"/>
    <s v="Skagen"/>
    <n v="813"/>
    <n v="317"/>
    <x v="25"/>
    <n v="1"/>
    <s v="FJ"/>
    <s v="Fjernvarmeværk"/>
    <n v="353000"/>
    <n v="350030"/>
    <x v="4"/>
    <x v="0"/>
    <s v="fvv"/>
    <d v="1988-11-12T00:00:00"/>
    <m/>
    <n v="12.95"/>
    <n v="0"/>
    <n v="10"/>
    <x v="21"/>
    <n v="0"/>
    <n v="0"/>
    <n v="0"/>
    <n v="0"/>
    <n v="1"/>
    <n v="0"/>
    <n v="0"/>
    <x v="0"/>
    <x v="0"/>
    <m/>
    <m/>
    <m/>
    <n v="0"/>
    <m/>
    <m/>
    <n v="0"/>
    <m/>
    <m/>
    <m/>
    <m/>
    <m/>
    <m/>
    <m/>
    <m/>
    <m/>
    <m/>
    <m/>
    <s v="594255,86"/>
    <s v="6399113,63"/>
    <n v="0"/>
    <n v="0"/>
    <n v="0"/>
  </r>
  <r>
    <n v="399"/>
    <x v="378"/>
    <s v=""/>
    <x v="921"/>
    <n v="2019"/>
    <n v="33507410"/>
    <x v="161"/>
    <x v="376"/>
    <x v="375"/>
    <n v="9990"/>
    <s v="Skagen"/>
    <n v="813"/>
    <n v="317"/>
    <x v="25"/>
    <n v="1"/>
    <s v="FJ"/>
    <s v="Fjernvarmeværk"/>
    <n v="353000"/>
    <n v="350030"/>
    <x v="524"/>
    <x v="5"/>
    <s v="kvt"/>
    <d v="2003-10-01T00:00:00"/>
    <m/>
    <n v="0.8"/>
    <n v="0"/>
    <n v="0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94255,86"/>
    <s v="6399113,63"/>
    <n v="0"/>
    <n v="0"/>
    <n v="0"/>
  </r>
  <r>
    <n v="399"/>
    <x v="379"/>
    <s v=""/>
    <x v="922"/>
    <n v="2019"/>
    <n v="33507410"/>
    <x v="161"/>
    <x v="377"/>
    <x v="376"/>
    <n v="9990"/>
    <s v="Skagen"/>
    <n v="813"/>
    <n v="317"/>
    <x v="25"/>
    <n v="1"/>
    <s v="DC"/>
    <s v="Decentralt værk"/>
    <n v="353000"/>
    <n v="350030"/>
    <x v="525"/>
    <x v="1"/>
    <s v="kvt"/>
    <d v="1998-10-19T00:00:00"/>
    <m/>
    <n v="11.3"/>
    <n v="4.7"/>
    <n v="5.5"/>
    <x v="5181"/>
    <n v="43.81776"/>
    <n v="43.81776"/>
    <n v="29.882159999999999"/>
    <n v="29.882159999999999"/>
    <n v="0.28761921033631133"/>
    <n v="0.71238078966368867"/>
    <n v="0"/>
    <x v="0"/>
    <x v="0"/>
    <m/>
    <m/>
    <m/>
    <m/>
    <m/>
    <m/>
    <n v="76.173215184"/>
    <m/>
    <m/>
    <m/>
    <m/>
    <m/>
    <m/>
    <m/>
    <m/>
    <m/>
    <m/>
    <m/>
    <s v="593808,12"/>
    <s v="6400395,48"/>
    <n v="76.173215184"/>
    <n v="0"/>
    <n v="0"/>
  </r>
  <r>
    <n v="399"/>
    <x v="379"/>
    <s v=""/>
    <x v="923"/>
    <n v="2019"/>
    <n v="33507410"/>
    <x v="161"/>
    <x v="377"/>
    <x v="376"/>
    <n v="9990"/>
    <s v="Skagen"/>
    <n v="813"/>
    <n v="317"/>
    <x v="25"/>
    <n v="1"/>
    <s v="DC"/>
    <s v="Decentralt værk"/>
    <n v="353000"/>
    <n v="350030"/>
    <x v="525"/>
    <x v="1"/>
    <s v="kvt"/>
    <d v="1998-10-19T00:00:00"/>
    <m/>
    <n v="11.3"/>
    <n v="4.7"/>
    <n v="5.5"/>
    <x v="5182"/>
    <n v="72.753984000000003"/>
    <n v="72.753984000000003"/>
    <n v="46.407240000000002"/>
    <n v="46.407240000000002"/>
    <n v="0.30742747028104522"/>
    <n v="0.69257252971895478"/>
    <n v="0"/>
    <x v="0"/>
    <x v="0"/>
    <m/>
    <m/>
    <m/>
    <m/>
    <m/>
    <m/>
    <n v="118.327070664"/>
    <m/>
    <m/>
    <m/>
    <m/>
    <m/>
    <m/>
    <m/>
    <m/>
    <m/>
    <m/>
    <m/>
    <s v="593808,12"/>
    <s v="6400395,48"/>
    <n v="118.327070664"/>
    <n v="0"/>
    <n v="0"/>
  </r>
  <r>
    <n v="399"/>
    <x v="379"/>
    <s v=""/>
    <x v="924"/>
    <n v="2019"/>
    <n v="33507410"/>
    <x v="161"/>
    <x v="377"/>
    <x v="376"/>
    <n v="9990"/>
    <s v="Skagen"/>
    <n v="813"/>
    <n v="317"/>
    <x v="25"/>
    <n v="1"/>
    <s v="DC"/>
    <s v="Decentralt værk"/>
    <n v="353000"/>
    <n v="350030"/>
    <x v="525"/>
    <x v="1"/>
    <s v="kvt"/>
    <d v="1998-10-19T00:00:00"/>
    <m/>
    <n v="11.3"/>
    <n v="4.7"/>
    <n v="5.5"/>
    <x v="5183"/>
    <n v="79.776359999999997"/>
    <n v="79.776359999999997"/>
    <n v="49.176000000000002"/>
    <n v="49.176000000000002"/>
    <n v="0.31455447271335696"/>
    <n v="0.6854455272866431"/>
    <n v="0"/>
    <x v="0"/>
    <x v="0"/>
    <m/>
    <m/>
    <m/>
    <m/>
    <m/>
    <m/>
    <n v="126.808497288"/>
    <m/>
    <m/>
    <m/>
    <m/>
    <m/>
    <m/>
    <m/>
    <m/>
    <m/>
    <m/>
    <m/>
    <s v="593808,12"/>
    <s v="6400395,48"/>
    <n v="126.808497288"/>
    <n v="0"/>
    <n v="0"/>
  </r>
  <r>
    <n v="399"/>
    <x v="379"/>
    <s v=""/>
    <x v="925"/>
    <n v="2019"/>
    <n v="33507410"/>
    <x v="161"/>
    <x v="377"/>
    <x v="376"/>
    <n v="9990"/>
    <s v="Skagen"/>
    <n v="813"/>
    <n v="317"/>
    <x v="25"/>
    <n v="1"/>
    <s v="DC"/>
    <s v="Decentralt værk"/>
    <n v="353000"/>
    <n v="350030"/>
    <x v="20"/>
    <x v="5"/>
    <s v="kvt"/>
    <d v="1998-10-19T00:00:00"/>
    <m/>
    <n v="0.3"/>
    <n v="0"/>
    <n v="0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93808,12"/>
    <s v="6400395,48"/>
    <n v="0"/>
    <n v="0"/>
    <n v="0"/>
  </r>
  <r>
    <n v="399"/>
    <x v="379"/>
    <s v=""/>
    <x v="926"/>
    <n v="2019"/>
    <n v="33507410"/>
    <x v="161"/>
    <x v="377"/>
    <x v="376"/>
    <n v="9990"/>
    <s v="Skagen"/>
    <n v="813"/>
    <n v="317"/>
    <x v="25"/>
    <n v="1"/>
    <s v="DC"/>
    <s v="Decentralt værk"/>
    <n v="353000"/>
    <n v="350030"/>
    <x v="7"/>
    <x v="2"/>
    <s v="fvv"/>
    <d v="2008-10-01T00:00:00"/>
    <m/>
    <n v="12"/>
    <n v="0"/>
    <n v="12"/>
    <x v="5184"/>
    <n v="24.529968"/>
    <n v="24.529968"/>
    <n v="0"/>
    <n v="0"/>
    <n v="1"/>
    <n v="0"/>
    <n v="0"/>
    <x v="0"/>
    <x v="0"/>
    <m/>
    <m/>
    <m/>
    <m/>
    <m/>
    <m/>
    <m/>
    <m/>
    <m/>
    <m/>
    <m/>
    <m/>
    <m/>
    <m/>
    <m/>
    <m/>
    <m/>
    <n v="24.646464000000002"/>
    <s v="593808,12"/>
    <s v="6400395,48"/>
    <n v="0"/>
    <n v="0"/>
    <n v="24.646464000000002"/>
  </r>
  <r>
    <n v="400"/>
    <x v="380"/>
    <s v=""/>
    <x v="928"/>
    <n v="2019"/>
    <n v="11278612"/>
    <x v="162"/>
    <x v="378"/>
    <x v="377"/>
    <n v="8832"/>
    <s v="Skals"/>
    <n v="791"/>
    <n v="249"/>
    <x v="148"/>
    <m/>
    <s v="DC"/>
    <s v="Decentralt værk"/>
    <n v="353000"/>
    <n v="350030"/>
    <x v="526"/>
    <x v="0"/>
    <s v="fvv"/>
    <d v="2012-01-01T00:00:00"/>
    <m/>
    <n v="10"/>
    <n v="0"/>
    <n v="10"/>
    <x v="5185"/>
    <n v="11.1816"/>
    <n v="11.1816"/>
    <n v="0"/>
    <n v="0"/>
    <n v="1"/>
    <n v="0"/>
    <n v="0"/>
    <x v="0"/>
    <x v="0"/>
    <m/>
    <m/>
    <m/>
    <m/>
    <m/>
    <m/>
    <n v="9.7193844000000009"/>
    <m/>
    <n v="0.77749199999999996"/>
    <m/>
    <m/>
    <m/>
    <m/>
    <m/>
    <m/>
    <m/>
    <m/>
    <m/>
    <s v="524667,58"/>
    <s v="6268214,38"/>
    <n v="9.7193844000000009"/>
    <n v="0.77749199999999996"/>
    <n v="0"/>
  </r>
  <r>
    <n v="400"/>
    <x v="380"/>
    <s v=""/>
    <x v="2881"/>
    <n v="2019"/>
    <n v="11278612"/>
    <x v="162"/>
    <x v="378"/>
    <x v="377"/>
    <n v="8832"/>
    <s v="Skals"/>
    <n v="791"/>
    <n v="249"/>
    <x v="148"/>
    <m/>
    <s v="DC"/>
    <s v="Decentralt værk"/>
    <n v="353000"/>
    <n v="350030"/>
    <x v="195"/>
    <x v="1"/>
    <s v="kvt"/>
    <d v="2018-09-10T00:00:00"/>
    <m/>
    <n v="3.5379999999999998"/>
    <n v="1.4990000000000001"/>
    <n v="2"/>
    <x v="5186"/>
    <n v="58.154400000000003"/>
    <n v="58.154400000000003"/>
    <n v="36.424439999999997"/>
    <n v="36.424439999999997"/>
    <n v="0.31016521664331886"/>
    <n v="0.68983478335668114"/>
    <n v="0"/>
    <x v="0"/>
    <x v="0"/>
    <m/>
    <m/>
    <m/>
    <m/>
    <m/>
    <m/>
    <m/>
    <m/>
    <n v="93.747456"/>
    <m/>
    <m/>
    <m/>
    <m/>
    <m/>
    <m/>
    <m/>
    <m/>
    <m/>
    <s v="524667,58"/>
    <s v="6268214,38"/>
    <n v="0"/>
    <n v="93.747456"/>
    <n v="0"/>
  </r>
  <r>
    <n v="400"/>
    <x v="380"/>
    <s v=""/>
    <x v="2957"/>
    <n v="2019"/>
    <n v="11278612"/>
    <x v="162"/>
    <x v="378"/>
    <x v="377"/>
    <n v="8832"/>
    <s v="Skals"/>
    <n v="791"/>
    <n v="249"/>
    <x v="148"/>
    <m/>
    <s v="DC"/>
    <s v="Decentralt værk"/>
    <n v="353000"/>
    <n v="350030"/>
    <x v="1494"/>
    <x v="4"/>
    <s v="fvv"/>
    <d v="2019-02-11T00:00:00"/>
    <m/>
    <n v="0.13200000000000001"/>
    <n v="0"/>
    <n v="0.5"/>
    <x v="5187"/>
    <n v="5.9976000000000003"/>
    <n v="5.2991999999999999"/>
    <n v="0"/>
    <n v="0"/>
    <n v="1"/>
    <n v="0"/>
    <n v="0"/>
    <x v="0"/>
    <x v="0"/>
    <m/>
    <m/>
    <m/>
    <m/>
    <m/>
    <m/>
    <m/>
    <m/>
    <m/>
    <m/>
    <m/>
    <m/>
    <m/>
    <m/>
    <m/>
    <m/>
    <m/>
    <n v="1.0548"/>
    <s v="524667,58"/>
    <s v="6268214,38"/>
    <n v="0"/>
    <n v="0"/>
    <n v="1.0548"/>
  </r>
  <r>
    <n v="401"/>
    <x v="381"/>
    <s v=""/>
    <x v="929"/>
    <n v="2019"/>
    <n v="37949019"/>
    <x v="163"/>
    <x v="379"/>
    <x v="378"/>
    <n v="8362"/>
    <s v="Hørning"/>
    <n v="746"/>
    <n v="206"/>
    <x v="69"/>
    <m/>
    <s v="FJ"/>
    <s v="Fjernvarmeværk"/>
    <n v="353000"/>
    <n v="350030"/>
    <x v="527"/>
    <x v="0"/>
    <s v="fvv"/>
    <d v="1984-01-01T00:00:00"/>
    <m/>
    <n v="5.5"/>
    <n v="0"/>
    <n v="4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64784"/>
    <s v="6217025"/>
    <n v="0"/>
    <n v="0"/>
    <n v="0"/>
  </r>
  <r>
    <n v="401"/>
    <x v="381"/>
    <s v=""/>
    <x v="930"/>
    <n v="2019"/>
    <n v="37949019"/>
    <x v="163"/>
    <x v="379"/>
    <x v="378"/>
    <n v="8362"/>
    <s v="Hørning"/>
    <n v="746"/>
    <n v="206"/>
    <x v="69"/>
    <m/>
    <s v="FJ"/>
    <s v="Fjernvarmeværk"/>
    <n v="353000"/>
    <n v="350030"/>
    <x v="528"/>
    <x v="0"/>
    <s v="fvv"/>
    <d v="1984-01-01T00:00:00"/>
    <m/>
    <n v="5.5"/>
    <n v="0"/>
    <n v="4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64784"/>
    <s v="6217025"/>
    <n v="0"/>
    <n v="0"/>
    <n v="0"/>
  </r>
  <r>
    <n v="401"/>
    <x v="382"/>
    <s v=""/>
    <x v="931"/>
    <n v="2019"/>
    <n v="37949019"/>
    <x v="163"/>
    <x v="380"/>
    <x v="379"/>
    <n v="8362"/>
    <s v="Hørning"/>
    <n v="746"/>
    <n v="206"/>
    <x v="69"/>
    <m/>
    <s v="FJ"/>
    <s v="Fjernvarmeværk"/>
    <n v="353000"/>
    <n v="350030"/>
    <x v="529"/>
    <x v="0"/>
    <s v="fvv"/>
    <d v="2000-01-10T00:00:00"/>
    <m/>
    <n v="9"/>
    <n v="0"/>
    <n v="7.5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64378,65"/>
    <s v="6216143,64"/>
    <n v="0"/>
    <n v="0"/>
    <n v="0"/>
  </r>
  <r>
    <n v="401"/>
    <x v="382"/>
    <s v=""/>
    <x v="932"/>
    <n v="2019"/>
    <n v="37949019"/>
    <x v="163"/>
    <x v="380"/>
    <x v="379"/>
    <n v="8362"/>
    <s v="Hørning"/>
    <n v="746"/>
    <n v="206"/>
    <x v="69"/>
    <m/>
    <s v="FJ"/>
    <s v="Fjernvarmeværk"/>
    <n v="353000"/>
    <n v="350030"/>
    <x v="530"/>
    <x v="0"/>
    <s v="fvv"/>
    <d v="2000-01-10T00:00:00"/>
    <m/>
    <n v="9"/>
    <n v="0"/>
    <n v="7.5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64378,65"/>
    <s v="6216143,64"/>
    <n v="0"/>
    <n v="0"/>
    <n v="0"/>
  </r>
  <r>
    <n v="401"/>
    <x v="383"/>
    <s v=""/>
    <x v="2882"/>
    <n v="2019"/>
    <n v="37949019"/>
    <x v="163"/>
    <x v="381"/>
    <x v="380"/>
    <n v="8660"/>
    <s v="Skanderborg"/>
    <n v="746"/>
    <m/>
    <x v="18"/>
    <n v="1"/>
    <s v="FJ"/>
    <s v="Fjernvarmeværk"/>
    <n v="353000"/>
    <n v="350030"/>
    <x v="1460"/>
    <x v="0"/>
    <s v="fvv"/>
    <d v="2018-09-27T00:00:00"/>
    <m/>
    <n v="9.36"/>
    <n v="0"/>
    <n v="9.36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58770,55"/>
    <s v="6212092,62"/>
    <n v="0"/>
    <n v="0"/>
    <n v="0"/>
  </r>
  <r>
    <n v="401"/>
    <x v="383"/>
    <s v=""/>
    <x v="936"/>
    <n v="2019"/>
    <n v="37949019"/>
    <x v="163"/>
    <x v="381"/>
    <x v="380"/>
    <n v="8660"/>
    <s v="Skanderborg"/>
    <n v="746"/>
    <m/>
    <x v="18"/>
    <n v="1"/>
    <s v="FJ"/>
    <s v="Fjernvarmeværk"/>
    <n v="353000"/>
    <n v="350030"/>
    <x v="531"/>
    <x v="0"/>
    <s v="fvv"/>
    <d v="2005-01-01T00:00:00"/>
    <m/>
    <n v="11.6"/>
    <n v="0"/>
    <n v="11.6"/>
    <x v="5188"/>
    <n v="127.61279999999999"/>
    <n v="127.61279999999999"/>
    <n v="0"/>
    <n v="0"/>
    <n v="1"/>
    <n v="0"/>
    <n v="0"/>
    <x v="0"/>
    <x v="0"/>
    <m/>
    <m/>
    <m/>
    <m/>
    <m/>
    <m/>
    <m/>
    <m/>
    <m/>
    <m/>
    <m/>
    <m/>
    <n v="135.38"/>
    <m/>
    <m/>
    <m/>
    <m/>
    <m/>
    <s v="558770,55"/>
    <s v="6212092,62"/>
    <n v="0"/>
    <n v="135.38"/>
    <n v="0"/>
  </r>
  <r>
    <n v="401"/>
    <x v="383"/>
    <s v=""/>
    <x v="937"/>
    <n v="2019"/>
    <n v="37949019"/>
    <x v="163"/>
    <x v="381"/>
    <x v="380"/>
    <n v="8660"/>
    <s v="Skanderborg"/>
    <n v="746"/>
    <m/>
    <x v="18"/>
    <n v="1"/>
    <s v="FJ"/>
    <s v="Fjernvarmeværk"/>
    <n v="353000"/>
    <n v="350030"/>
    <x v="147"/>
    <x v="0"/>
    <s v="fvv"/>
    <d v="2010-06-01T00:00:00"/>
    <m/>
    <n v="9"/>
    <n v="0"/>
    <n v="10"/>
    <x v="5189"/>
    <n v="287.985636"/>
    <n v="287.985636"/>
    <n v="0"/>
    <n v="0"/>
    <n v="1"/>
    <n v="0"/>
    <n v="0"/>
    <x v="0"/>
    <x v="0"/>
    <m/>
    <m/>
    <m/>
    <m/>
    <m/>
    <m/>
    <m/>
    <m/>
    <m/>
    <m/>
    <n v="282.21088000000003"/>
    <m/>
    <m/>
    <m/>
    <m/>
    <m/>
    <m/>
    <m/>
    <s v="558770,55"/>
    <s v="6212092,62"/>
    <n v="0"/>
    <n v="282.21088000000003"/>
    <n v="0"/>
  </r>
  <r>
    <n v="401"/>
    <x v="383"/>
    <s v=""/>
    <x v="938"/>
    <n v="2019"/>
    <n v="37949019"/>
    <x v="163"/>
    <x v="381"/>
    <x v="380"/>
    <n v="8660"/>
    <s v="Skanderborg"/>
    <n v="746"/>
    <m/>
    <x v="18"/>
    <n v="1"/>
    <s v="FJ"/>
    <s v="Fjernvarmeværk"/>
    <n v="353000"/>
    <n v="350030"/>
    <x v="96"/>
    <x v="0"/>
    <s v="fvv"/>
    <d v="2010-06-01T00:00:00"/>
    <m/>
    <n v="9"/>
    <n v="0"/>
    <n v="10"/>
    <x v="5189"/>
    <n v="287.985636"/>
    <n v="287.985636"/>
    <n v="0"/>
    <n v="0"/>
    <n v="1"/>
    <n v="0"/>
    <n v="0"/>
    <x v="0"/>
    <x v="0"/>
    <m/>
    <m/>
    <m/>
    <m/>
    <m/>
    <m/>
    <m/>
    <m/>
    <m/>
    <m/>
    <n v="282.21088000000003"/>
    <m/>
    <m/>
    <m/>
    <m/>
    <m/>
    <m/>
    <m/>
    <s v="558770,55"/>
    <s v="6212092,62"/>
    <n v="0"/>
    <n v="282.21088000000003"/>
    <n v="0"/>
  </r>
  <r>
    <n v="401"/>
    <x v="383"/>
    <s v=""/>
    <x v="2883"/>
    <n v="2019"/>
    <n v="37949019"/>
    <x v="163"/>
    <x v="381"/>
    <x v="380"/>
    <n v="8660"/>
    <s v="Skanderborg"/>
    <n v="746"/>
    <m/>
    <x v="18"/>
    <n v="1"/>
    <s v="FJ"/>
    <s v="Fjernvarmeværk"/>
    <n v="353000"/>
    <n v="350030"/>
    <x v="574"/>
    <x v="0"/>
    <s v="fvv"/>
    <d v="2017-10-01T00:00:00"/>
    <m/>
    <n v="9.36"/>
    <n v="0"/>
    <n v="9.36"/>
    <x v="5190"/>
    <n v="6.0602400000000003"/>
    <n v="6.0602400000000003"/>
    <n v="0"/>
    <n v="0"/>
    <n v="1"/>
    <n v="0"/>
    <n v="0"/>
    <x v="0"/>
    <x v="0"/>
    <m/>
    <m/>
    <m/>
    <n v="6.4566000000000008"/>
    <m/>
    <m/>
    <m/>
    <m/>
    <m/>
    <m/>
    <m/>
    <m/>
    <m/>
    <m/>
    <m/>
    <m/>
    <m/>
    <m/>
    <s v="558770,55"/>
    <s v="6212092,62"/>
    <n v="6.4566000000000008"/>
    <n v="0"/>
    <n v="0"/>
  </r>
  <r>
    <n v="401"/>
    <x v="383"/>
    <s v=""/>
    <x v="2884"/>
    <n v="2019"/>
    <n v="37949019"/>
    <x v="163"/>
    <x v="381"/>
    <x v="380"/>
    <n v="8660"/>
    <s v="Skanderborg"/>
    <n v="746"/>
    <m/>
    <x v="18"/>
    <n v="1"/>
    <s v="FJ"/>
    <s v="Fjernvarmeværk"/>
    <n v="353000"/>
    <n v="350030"/>
    <x v="1461"/>
    <x v="0"/>
    <s v="fvv"/>
    <d v="2018-09-27T00:00:00"/>
    <m/>
    <n v="9.36"/>
    <n v="0"/>
    <n v="9.36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58770,55"/>
    <s v="6212092,62"/>
    <n v="0"/>
    <n v="0"/>
    <n v="0"/>
  </r>
  <r>
    <n v="401"/>
    <x v="384"/>
    <s v=""/>
    <x v="939"/>
    <n v="2019"/>
    <n v="37949019"/>
    <x v="163"/>
    <x v="382"/>
    <x v="381"/>
    <n v="8660"/>
    <s v="Skanderborg"/>
    <n v="746"/>
    <n v="206"/>
    <x v="69"/>
    <m/>
    <s v="FJ"/>
    <s v="Fjernvarmeværk"/>
    <n v="353000"/>
    <n v="350030"/>
    <x v="532"/>
    <x v="0"/>
    <s v="fvv"/>
    <d v="1958-01-01T00:00:00"/>
    <m/>
    <n v="14"/>
    <n v="0"/>
    <n v="14"/>
    <x v="2521"/>
    <n v="0.11772000000000001"/>
    <n v="0.11772000000000001"/>
    <n v="0"/>
    <n v="0"/>
    <n v="1"/>
    <n v="0"/>
    <n v="0"/>
    <x v="0"/>
    <x v="0"/>
    <m/>
    <m/>
    <m/>
    <n v="0.12554499999999999"/>
    <m/>
    <m/>
    <m/>
    <m/>
    <m/>
    <m/>
    <m/>
    <m/>
    <m/>
    <m/>
    <m/>
    <m/>
    <m/>
    <m/>
    <s v="557807"/>
    <s v="6210680"/>
    <n v="0.12554499999999999"/>
    <n v="0"/>
    <n v="0"/>
  </r>
  <r>
    <n v="401"/>
    <x v="385"/>
    <s v=""/>
    <x v="940"/>
    <n v="2019"/>
    <n v="37949019"/>
    <x v="163"/>
    <x v="383"/>
    <x v="382"/>
    <n v="8660"/>
    <s v="Skanderborg"/>
    <n v="746"/>
    <n v="206"/>
    <x v="69"/>
    <m/>
    <s v="FJ"/>
    <s v="Fjernvarmeværk"/>
    <n v="353000"/>
    <n v="350030"/>
    <x v="533"/>
    <x v="0"/>
    <s v="fvv"/>
    <d v="2012-01-01T00:00:00"/>
    <m/>
    <n v="3"/>
    <n v="0"/>
    <n v="3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64213,13"/>
    <s v="6210097,3"/>
    <n v="0"/>
    <n v="0"/>
    <n v="0"/>
  </r>
  <r>
    <n v="402"/>
    <x v="386"/>
    <s v=""/>
    <x v="941"/>
    <n v="2019"/>
    <n v="68326214"/>
    <x v="164"/>
    <x v="384"/>
    <x v="383"/>
    <n v="7800"/>
    <s v="Skive"/>
    <n v="779"/>
    <n v="254"/>
    <x v="149"/>
    <n v="1"/>
    <s v="DC"/>
    <s v="Decentralt værk"/>
    <n v="353000"/>
    <n v="350030"/>
    <x v="13"/>
    <x v="0"/>
    <s v="fvv"/>
    <d v="1993-01-01T00:00:00"/>
    <m/>
    <n v="6.78"/>
    <n v="0"/>
    <n v="6.5"/>
    <x v="21"/>
    <n v="0"/>
    <n v="0"/>
    <n v="0"/>
    <n v="0"/>
    <n v="1"/>
    <n v="0"/>
    <n v="0"/>
    <x v="0"/>
    <x v="0"/>
    <m/>
    <m/>
    <m/>
    <m/>
    <m/>
    <m/>
    <m/>
    <m/>
    <m/>
    <m/>
    <m/>
    <m/>
    <m/>
    <n v="0"/>
    <m/>
    <m/>
    <m/>
    <m/>
    <s v="501919,67"/>
    <s v="6268622,95"/>
    <n v="0"/>
    <n v="0"/>
    <n v="0"/>
  </r>
  <r>
    <n v="402"/>
    <x v="386"/>
    <s v=""/>
    <x v="942"/>
    <n v="2019"/>
    <n v="68326214"/>
    <x v="164"/>
    <x v="384"/>
    <x v="383"/>
    <n v="7800"/>
    <s v="Skive"/>
    <n v="779"/>
    <n v="254"/>
    <x v="149"/>
    <n v="1"/>
    <s v="DC"/>
    <s v="Decentralt værk"/>
    <n v="353000"/>
    <n v="350030"/>
    <x v="16"/>
    <x v="0"/>
    <s v="fvv"/>
    <d v="2002-01-01T00:00:00"/>
    <m/>
    <n v="12.2"/>
    <n v="0"/>
    <n v="10.199999999999999"/>
    <x v="5191"/>
    <n v="0.24479999999999999"/>
    <n v="0.24479999999999999"/>
    <n v="0"/>
    <n v="0"/>
    <n v="1"/>
    <n v="0"/>
    <n v="0"/>
    <x v="0"/>
    <x v="0"/>
    <m/>
    <m/>
    <m/>
    <m/>
    <m/>
    <m/>
    <m/>
    <m/>
    <m/>
    <m/>
    <m/>
    <m/>
    <m/>
    <n v="0.27062700000000001"/>
    <m/>
    <m/>
    <m/>
    <m/>
    <s v="501919,67"/>
    <s v="6268622,95"/>
    <n v="0"/>
    <n v="0.27062700000000001"/>
    <n v="0"/>
  </r>
  <r>
    <n v="402"/>
    <x v="386"/>
    <s v=""/>
    <x v="943"/>
    <n v="2019"/>
    <n v="68326214"/>
    <x v="164"/>
    <x v="384"/>
    <x v="383"/>
    <n v="7800"/>
    <s v="Skive"/>
    <n v="779"/>
    <n v="254"/>
    <x v="149"/>
    <n v="1"/>
    <s v="DC"/>
    <s v="Decentralt værk"/>
    <n v="353000"/>
    <n v="350030"/>
    <x v="76"/>
    <x v="0"/>
    <s v="fvv"/>
    <d v="1965-01-01T00:00:00"/>
    <m/>
    <n v="9.0299999999999994"/>
    <n v="0"/>
    <n v="8.1999999999999993"/>
    <x v="21"/>
    <n v="0"/>
    <n v="0"/>
    <n v="0"/>
    <n v="0"/>
    <n v="1"/>
    <n v="0"/>
    <n v="0"/>
    <x v="0"/>
    <x v="0"/>
    <m/>
    <m/>
    <m/>
    <m/>
    <m/>
    <m/>
    <m/>
    <m/>
    <m/>
    <m/>
    <m/>
    <m/>
    <m/>
    <n v="0"/>
    <m/>
    <m/>
    <m/>
    <m/>
    <s v="501919,67"/>
    <s v="6268622,95"/>
    <n v="0"/>
    <n v="0"/>
    <n v="0"/>
  </r>
  <r>
    <n v="402"/>
    <x v="386"/>
    <s v=""/>
    <x v="944"/>
    <n v="2019"/>
    <n v="68326214"/>
    <x v="164"/>
    <x v="384"/>
    <x v="383"/>
    <n v="7800"/>
    <s v="Skive"/>
    <n v="779"/>
    <n v="254"/>
    <x v="149"/>
    <n v="1"/>
    <s v="DC"/>
    <s v="Decentralt værk"/>
    <n v="353000"/>
    <n v="350030"/>
    <x v="4"/>
    <x v="0"/>
    <s v="fvv"/>
    <d v="1969-01-01T00:00:00"/>
    <d v="2019-05-28T00:00:00"/>
    <n v="8.4700000000000006"/>
    <n v="0"/>
    <n v="8.1999999999999993"/>
    <x v="21"/>
    <n v="0"/>
    <n v="0"/>
    <n v="0"/>
    <n v="0"/>
    <n v="1"/>
    <n v="0"/>
    <n v="0"/>
    <x v="0"/>
    <x v="0"/>
    <m/>
    <m/>
    <m/>
    <m/>
    <m/>
    <m/>
    <m/>
    <m/>
    <m/>
    <m/>
    <m/>
    <m/>
    <m/>
    <n v="0"/>
    <m/>
    <m/>
    <m/>
    <m/>
    <s v="501919,67"/>
    <s v="6268622,95"/>
    <n v="0"/>
    <n v="0"/>
    <n v="0"/>
  </r>
  <r>
    <n v="402"/>
    <x v="386"/>
    <s v=""/>
    <x v="945"/>
    <n v="2019"/>
    <n v="68326214"/>
    <x v="164"/>
    <x v="384"/>
    <x v="383"/>
    <n v="7800"/>
    <s v="Skive"/>
    <n v="779"/>
    <n v="254"/>
    <x v="149"/>
    <n v="1"/>
    <s v="DC"/>
    <s v="Decentralt værk"/>
    <n v="353000"/>
    <n v="350030"/>
    <x v="6"/>
    <x v="0"/>
    <s v="fvv"/>
    <d v="1973-01-01T00:00:00"/>
    <d v="2019-05-28T00:00:00"/>
    <n v="13.55"/>
    <n v="0"/>
    <n v="11.9"/>
    <x v="21"/>
    <n v="0"/>
    <n v="0"/>
    <n v="0"/>
    <n v="0"/>
    <n v="1"/>
    <n v="0"/>
    <n v="0"/>
    <x v="0"/>
    <x v="0"/>
    <m/>
    <m/>
    <m/>
    <m/>
    <m/>
    <m/>
    <m/>
    <m/>
    <m/>
    <m/>
    <m/>
    <m/>
    <m/>
    <n v="0"/>
    <m/>
    <m/>
    <m/>
    <m/>
    <s v="501919,67"/>
    <s v="6268622,95"/>
    <n v="0"/>
    <n v="0"/>
    <n v="0"/>
  </r>
  <r>
    <n v="402"/>
    <x v="386"/>
    <s v=""/>
    <x v="946"/>
    <n v="2019"/>
    <n v="68326214"/>
    <x v="164"/>
    <x v="384"/>
    <x v="383"/>
    <n v="7800"/>
    <s v="Skive"/>
    <n v="779"/>
    <n v="254"/>
    <x v="149"/>
    <n v="1"/>
    <s v="DC"/>
    <s v="Decentralt værk"/>
    <n v="353000"/>
    <n v="350030"/>
    <x v="14"/>
    <x v="1"/>
    <s v="kvt"/>
    <d v="1994-11-25T00:00:00"/>
    <m/>
    <n v="8.25"/>
    <n v="3.1"/>
    <n v="3.4"/>
    <x v="5192"/>
    <n v="7.8803999999999998"/>
    <n v="7.8803999999999998"/>
    <n v="6.6963600000000003"/>
    <n v="6.6963600000000003"/>
    <n v="0.22353623084215868"/>
    <n v="0.77646376915784132"/>
    <n v="0"/>
    <x v="0"/>
    <x v="0"/>
    <m/>
    <m/>
    <m/>
    <m/>
    <m/>
    <m/>
    <n v="17.626672800000001"/>
    <m/>
    <m/>
    <m/>
    <m/>
    <m/>
    <m/>
    <m/>
    <m/>
    <m/>
    <m/>
    <m/>
    <s v="501919,67"/>
    <s v="6268622,95"/>
    <n v="17.626672800000001"/>
    <n v="0"/>
    <n v="0"/>
  </r>
  <r>
    <n v="402"/>
    <x v="386"/>
    <s v=""/>
    <x v="947"/>
    <n v="2019"/>
    <n v="68326214"/>
    <x v="164"/>
    <x v="384"/>
    <x v="383"/>
    <n v="7800"/>
    <s v="Skive"/>
    <n v="779"/>
    <n v="254"/>
    <x v="149"/>
    <n v="1"/>
    <s v="DC"/>
    <s v="Decentralt værk"/>
    <n v="353000"/>
    <n v="350030"/>
    <x v="15"/>
    <x v="1"/>
    <s v="kvt"/>
    <d v="1994-11-25T00:00:00"/>
    <m/>
    <n v="8.25"/>
    <n v="3.1"/>
    <n v="3.4"/>
    <x v="5192"/>
    <n v="7.8803999999999998"/>
    <n v="7.8803999999999998"/>
    <n v="6.6963600000000003"/>
    <n v="6.6963600000000003"/>
    <n v="0.22353623084215868"/>
    <n v="0.77646376915784132"/>
    <n v="0"/>
    <x v="0"/>
    <x v="0"/>
    <m/>
    <m/>
    <m/>
    <m/>
    <m/>
    <m/>
    <n v="17.626672800000001"/>
    <m/>
    <m/>
    <m/>
    <m/>
    <m/>
    <m/>
    <m/>
    <m/>
    <m/>
    <m/>
    <m/>
    <s v="501919,67"/>
    <s v="6268622,95"/>
    <n v="17.626672800000001"/>
    <n v="0"/>
    <n v="0"/>
  </r>
  <r>
    <n v="402"/>
    <x v="386"/>
    <s v=""/>
    <x v="948"/>
    <n v="2019"/>
    <n v="68326214"/>
    <x v="164"/>
    <x v="384"/>
    <x v="383"/>
    <n v="7800"/>
    <s v="Skive"/>
    <n v="779"/>
    <n v="254"/>
    <x v="149"/>
    <n v="1"/>
    <s v="DC"/>
    <s v="Decentralt værk"/>
    <n v="353000"/>
    <n v="350030"/>
    <x v="200"/>
    <x v="1"/>
    <s v="kvt"/>
    <d v="1994-11-25T00:00:00"/>
    <m/>
    <n v="8.25"/>
    <n v="3.1"/>
    <n v="3.4"/>
    <x v="5193"/>
    <n v="8.1432000000000002"/>
    <n v="8.1432000000000002"/>
    <n v="6.9195599999999997"/>
    <n v="6.9195599999999997"/>
    <n v="0.22353916856869313"/>
    <n v="0.77646083143130684"/>
    <n v="0"/>
    <x v="0"/>
    <x v="0"/>
    <m/>
    <m/>
    <m/>
    <m/>
    <m/>
    <m/>
    <n v="18.2142576"/>
    <m/>
    <m/>
    <m/>
    <m/>
    <m/>
    <m/>
    <m/>
    <m/>
    <m/>
    <m/>
    <m/>
    <s v="501919,67"/>
    <s v="6268622,95"/>
    <n v="18.2142576"/>
    <n v="0"/>
    <n v="0"/>
  </r>
  <r>
    <n v="402"/>
    <x v="386"/>
    <s v=""/>
    <x v="949"/>
    <n v="2019"/>
    <n v="68326214"/>
    <x v="164"/>
    <x v="384"/>
    <x v="383"/>
    <n v="7800"/>
    <s v="Skive"/>
    <n v="779"/>
    <n v="254"/>
    <x v="149"/>
    <n v="1"/>
    <s v="DC"/>
    <s v="Decentralt værk"/>
    <n v="353000"/>
    <n v="350030"/>
    <x v="201"/>
    <x v="1"/>
    <s v="kvt"/>
    <d v="1996-11-01T00:00:00"/>
    <m/>
    <n v="8.25"/>
    <n v="3.1"/>
    <n v="3.4"/>
    <x v="5194"/>
    <n v="2.3616000000000001"/>
    <n v="2.3616000000000001"/>
    <n v="2.0091600000000001"/>
    <n v="2.0091600000000001"/>
    <n v="0.22329695226891488"/>
    <n v="0.77670304773108512"/>
    <n v="0"/>
    <x v="0"/>
    <x v="0"/>
    <m/>
    <m/>
    <m/>
    <m/>
    <m/>
    <m/>
    <n v="5.2880256000000001"/>
    <m/>
    <m/>
    <m/>
    <m/>
    <m/>
    <m/>
    <m/>
    <m/>
    <m/>
    <m/>
    <m/>
    <s v="501919,67"/>
    <s v="6268622,95"/>
    <n v="5.2880256000000001"/>
    <n v="0"/>
    <n v="0"/>
  </r>
  <r>
    <n v="402"/>
    <x v="387"/>
    <s v=""/>
    <x v="950"/>
    <n v="2019"/>
    <n v="68326214"/>
    <x v="164"/>
    <x v="385"/>
    <x v="384"/>
    <n v="7800"/>
    <s v="Skive"/>
    <n v="779"/>
    <n v="254"/>
    <x v="149"/>
    <m/>
    <s v="DC"/>
    <s v="Decentralt værk"/>
    <n v="353000"/>
    <n v="350030"/>
    <x v="534"/>
    <x v="0"/>
    <s v="fvv"/>
    <d v="1984-07-01T00:00:00"/>
    <m/>
    <n v="20"/>
    <n v="0"/>
    <n v="17"/>
    <x v="5195"/>
    <n v="233.7516"/>
    <n v="233.7516"/>
    <n v="0"/>
    <n v="0"/>
    <n v="1"/>
    <n v="0"/>
    <n v="0"/>
    <x v="0"/>
    <x v="0"/>
    <m/>
    <m/>
    <m/>
    <m/>
    <m/>
    <m/>
    <m/>
    <m/>
    <m/>
    <m/>
    <m/>
    <m/>
    <n v="266.56"/>
    <m/>
    <m/>
    <m/>
    <m/>
    <m/>
    <s v="502528,34"/>
    <s v="6267859,86"/>
    <n v="0"/>
    <n v="266.56"/>
    <n v="0"/>
  </r>
  <r>
    <n v="402"/>
    <x v="387"/>
    <s v=""/>
    <x v="951"/>
    <n v="2019"/>
    <n v="68326214"/>
    <x v="164"/>
    <x v="385"/>
    <x v="384"/>
    <n v="7800"/>
    <s v="Skive"/>
    <n v="779"/>
    <n v="254"/>
    <x v="149"/>
    <m/>
    <s v="DC"/>
    <s v="Decentralt værk"/>
    <n v="353000"/>
    <n v="350030"/>
    <x v="535"/>
    <x v="11"/>
    <s v="kvt"/>
    <d v="2008-04-12T00:00:00"/>
    <m/>
    <n v="6.6"/>
    <n v="2"/>
    <n v="3.7"/>
    <x v="5196"/>
    <n v="77.212800000000001"/>
    <n v="77.212800000000001"/>
    <n v="34.889760000000003"/>
    <n v="34.889760000000003"/>
    <n v="0.27992386752950138"/>
    <n v="0.72007613247049862"/>
    <n v="0"/>
    <x v="0"/>
    <x v="0"/>
    <m/>
    <m/>
    <m/>
    <m/>
    <m/>
    <m/>
    <m/>
    <m/>
    <m/>
    <m/>
    <m/>
    <m/>
    <n v="137.91749999999999"/>
    <m/>
    <m/>
    <m/>
    <m/>
    <m/>
    <s v="502528,34"/>
    <s v="6267859,86"/>
    <n v="0"/>
    <n v="137.91749999999999"/>
    <n v="0"/>
  </r>
  <r>
    <n v="402"/>
    <x v="387"/>
    <s v=""/>
    <x v="952"/>
    <n v="2019"/>
    <n v="68326214"/>
    <x v="164"/>
    <x v="385"/>
    <x v="384"/>
    <n v="7800"/>
    <s v="Skive"/>
    <n v="779"/>
    <n v="254"/>
    <x v="149"/>
    <m/>
    <s v="DC"/>
    <s v="Decentralt værk"/>
    <n v="353000"/>
    <n v="350030"/>
    <x v="535"/>
    <x v="11"/>
    <s v="kvt"/>
    <d v="2009-01-20T00:00:00"/>
    <m/>
    <n v="6.6"/>
    <n v="2"/>
    <n v="3.7"/>
    <x v="5197"/>
    <n v="89.28"/>
    <n v="89.28"/>
    <n v="40.341239999999999"/>
    <n v="40.341239999999999"/>
    <n v="0.27991409446473642"/>
    <n v="0.72008590553526353"/>
    <n v="0"/>
    <x v="0"/>
    <x v="0"/>
    <m/>
    <m/>
    <m/>
    <m/>
    <m/>
    <m/>
    <m/>
    <m/>
    <m/>
    <m/>
    <m/>
    <m/>
    <n v="159.47749999999999"/>
    <m/>
    <m/>
    <m/>
    <m/>
    <m/>
    <s v="502528,34"/>
    <s v="6267859,86"/>
    <n v="0"/>
    <n v="159.47749999999999"/>
    <n v="0"/>
  </r>
  <r>
    <n v="402"/>
    <x v="387"/>
    <s v=""/>
    <x v="953"/>
    <n v="2019"/>
    <n v="68326214"/>
    <x v="164"/>
    <x v="385"/>
    <x v="384"/>
    <n v="7800"/>
    <s v="Skive"/>
    <n v="779"/>
    <n v="254"/>
    <x v="149"/>
    <m/>
    <s v="DC"/>
    <s v="Decentralt værk"/>
    <n v="353000"/>
    <n v="350030"/>
    <x v="535"/>
    <x v="11"/>
    <s v="kvt"/>
    <d v="2009-05-05T00:00:00"/>
    <m/>
    <n v="6.6"/>
    <n v="2"/>
    <n v="3.7"/>
    <x v="5198"/>
    <n v="74.800799999999995"/>
    <n v="74.800799999999995"/>
    <n v="33.799680000000002"/>
    <n v="33.799680000000002"/>
    <n v="0.27991692394049955"/>
    <n v="0.7200830760595005"/>
    <n v="0"/>
    <x v="0"/>
    <x v="0"/>
    <m/>
    <m/>
    <m/>
    <m/>
    <m/>
    <m/>
    <m/>
    <m/>
    <m/>
    <m/>
    <m/>
    <m/>
    <n v="133.61250000000001"/>
    <m/>
    <m/>
    <m/>
    <m/>
    <m/>
    <s v="502528,34"/>
    <s v="6267859,86"/>
    <n v="0"/>
    <n v="133.61250000000001"/>
    <n v="0"/>
  </r>
  <r>
    <n v="402"/>
    <x v="387"/>
    <s v=""/>
    <x v="954"/>
    <n v="2019"/>
    <n v="68326214"/>
    <x v="164"/>
    <x v="385"/>
    <x v="384"/>
    <n v="7800"/>
    <s v="Skive"/>
    <n v="779"/>
    <n v="254"/>
    <x v="149"/>
    <m/>
    <s v="DC"/>
    <s v="Decentralt værk"/>
    <n v="353000"/>
    <n v="350030"/>
    <x v="536"/>
    <x v="5"/>
    <s v="kvt"/>
    <d v="2008-02-19T00:00:00"/>
    <m/>
    <n v="0.7"/>
    <n v="0.64800000000000002"/>
    <n v="0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02528,34"/>
    <s v="6267859,86"/>
    <n v="0"/>
    <n v="0"/>
    <n v="0"/>
  </r>
  <r>
    <n v="402"/>
    <x v="388"/>
    <s v=""/>
    <x v="955"/>
    <n v="2019"/>
    <n v="68326214"/>
    <x v="164"/>
    <x v="386"/>
    <x v="385"/>
    <n v="7800"/>
    <s v="Skive"/>
    <n v="779"/>
    <n v="254"/>
    <x v="149"/>
    <m/>
    <s v="FJ"/>
    <s v="Fjernvarmeværk"/>
    <n v="353000"/>
    <n v="350030"/>
    <x v="537"/>
    <x v="0"/>
    <s v="fvv"/>
    <d v="1977-07-01T00:00:00"/>
    <m/>
    <n v="10.4"/>
    <n v="0"/>
    <n v="9.3000000000000007"/>
    <x v="5199"/>
    <n v="23.641200000000001"/>
    <n v="23.641200000000001"/>
    <n v="0"/>
    <n v="0"/>
    <n v="1"/>
    <n v="0"/>
    <n v="0"/>
    <x v="0"/>
    <x v="0"/>
    <m/>
    <m/>
    <m/>
    <m/>
    <m/>
    <m/>
    <n v="25.919784"/>
    <m/>
    <m/>
    <m/>
    <m/>
    <m/>
    <m/>
    <m/>
    <m/>
    <m/>
    <m/>
    <m/>
    <s v="502471"/>
    <s v="6271091"/>
    <n v="25.919784"/>
    <n v="0"/>
    <n v="0"/>
  </r>
  <r>
    <n v="403"/>
    <x v="389"/>
    <s v=""/>
    <x v="956"/>
    <n v="2019"/>
    <n v="46076915"/>
    <x v="165"/>
    <x v="387"/>
    <x v="386"/>
    <n v="6900"/>
    <s v="Skjern"/>
    <n v="760"/>
    <n v="183"/>
    <x v="150"/>
    <n v="1"/>
    <s v="DC"/>
    <s v="Decentralt værk"/>
    <n v="353000"/>
    <n v="350030"/>
    <x v="538"/>
    <x v="9"/>
    <s v="kvt"/>
    <d v="2012-07-01T00:00:00"/>
    <m/>
    <n v="6.84"/>
    <n v="3"/>
    <n v="3.6"/>
    <x v="5200"/>
    <n v="9.0540000000000003"/>
    <n v="9.0540000000000003"/>
    <n v="7.65"/>
    <n v="7.65"/>
    <n v="0.25012949049567612"/>
    <n v="0.74987050950432388"/>
    <n v="0"/>
    <x v="0"/>
    <x v="0"/>
    <m/>
    <m/>
    <m/>
    <m/>
    <m/>
    <m/>
    <n v="18.098625599999998"/>
    <m/>
    <m/>
    <m/>
    <m/>
    <m/>
    <m/>
    <m/>
    <m/>
    <m/>
    <m/>
    <m/>
    <s v="469302,35"/>
    <s v="6200627,42"/>
    <n v="18.098625599999998"/>
    <n v="0"/>
    <n v="0"/>
  </r>
  <r>
    <n v="403"/>
    <x v="389"/>
    <s v=""/>
    <x v="957"/>
    <n v="2019"/>
    <n v="46076915"/>
    <x v="165"/>
    <x v="387"/>
    <x v="386"/>
    <n v="6900"/>
    <s v="Skjern"/>
    <n v="760"/>
    <n v="183"/>
    <x v="150"/>
    <n v="1"/>
    <s v="DC"/>
    <s v="Decentralt værk"/>
    <n v="353000"/>
    <n v="350030"/>
    <x v="4"/>
    <x v="0"/>
    <s v="fvv"/>
    <d v="2009-10-01T00:00:00"/>
    <m/>
    <n v="10"/>
    <n v="0"/>
    <n v="11.6"/>
    <x v="5201"/>
    <n v="2.2391999999999999"/>
    <n v="2.2391999999999999"/>
    <n v="0"/>
    <n v="0"/>
    <n v="1"/>
    <n v="0"/>
    <n v="0"/>
    <x v="0"/>
    <x v="0"/>
    <m/>
    <m/>
    <m/>
    <m/>
    <m/>
    <m/>
    <n v="2.1307968000000002"/>
    <m/>
    <m/>
    <m/>
    <m/>
    <m/>
    <m/>
    <m/>
    <m/>
    <m/>
    <m/>
    <m/>
    <s v="469302,35"/>
    <s v="6200627,42"/>
    <n v="2.1307968000000002"/>
    <n v="0"/>
    <n v="0"/>
  </r>
  <r>
    <n v="403"/>
    <x v="389"/>
    <s v=""/>
    <x v="958"/>
    <n v="2019"/>
    <n v="46076915"/>
    <x v="165"/>
    <x v="387"/>
    <x v="386"/>
    <n v="6900"/>
    <s v="Skjern"/>
    <n v="760"/>
    <n v="183"/>
    <x v="150"/>
    <n v="1"/>
    <s v="DC"/>
    <s v="Decentralt værk"/>
    <n v="353000"/>
    <n v="350030"/>
    <x v="539"/>
    <x v="0"/>
    <s v="fvv"/>
    <d v="2015-09-01T00:00:00"/>
    <m/>
    <n v="5.3710000000000004"/>
    <n v="0"/>
    <n v="4.83"/>
    <x v="5202"/>
    <n v="98.420400000000001"/>
    <n v="98.420400000000001"/>
    <n v="0"/>
    <n v="0"/>
    <n v="1"/>
    <n v="0"/>
    <n v="0"/>
    <x v="0"/>
    <x v="0"/>
    <m/>
    <m/>
    <m/>
    <m/>
    <m/>
    <m/>
    <m/>
    <m/>
    <m/>
    <m/>
    <n v="91.214399999999998"/>
    <m/>
    <m/>
    <m/>
    <m/>
    <m/>
    <m/>
    <m/>
    <s v="469302,35"/>
    <s v="6200627,42"/>
    <n v="0"/>
    <n v="91.214399999999998"/>
    <n v="0"/>
  </r>
  <r>
    <n v="403"/>
    <x v="389"/>
    <s v=""/>
    <x v="959"/>
    <n v="2019"/>
    <n v="46076915"/>
    <x v="165"/>
    <x v="387"/>
    <x v="386"/>
    <n v="6900"/>
    <s v="Skjern"/>
    <n v="760"/>
    <n v="183"/>
    <x v="150"/>
    <n v="1"/>
    <s v="DC"/>
    <s v="Decentralt værk"/>
    <n v="353000"/>
    <n v="350030"/>
    <x v="13"/>
    <x v="0"/>
    <s v="fvv"/>
    <d v="2016-11-15T00:00:00"/>
    <m/>
    <n v="5"/>
    <n v="0"/>
    <n v="5"/>
    <x v="5203"/>
    <n v="2.4516"/>
    <n v="2.4516"/>
    <n v="0"/>
    <n v="0"/>
    <n v="1"/>
    <n v="0"/>
    <n v="0"/>
    <x v="0"/>
    <x v="0"/>
    <m/>
    <m/>
    <m/>
    <m/>
    <m/>
    <m/>
    <n v="2.3329548"/>
    <m/>
    <m/>
    <m/>
    <m/>
    <m/>
    <m/>
    <m/>
    <m/>
    <m/>
    <m/>
    <m/>
    <s v="469302,35"/>
    <s v="6200627,42"/>
    <n v="2.3329548"/>
    <n v="0"/>
    <n v="0"/>
  </r>
  <r>
    <n v="403"/>
    <x v="390"/>
    <s v=""/>
    <x v="960"/>
    <n v="2019"/>
    <n v="46076915"/>
    <x v="165"/>
    <x v="388"/>
    <x v="387"/>
    <n v="6900"/>
    <s v="Skjern"/>
    <n v="760"/>
    <n v="183"/>
    <x v="150"/>
    <m/>
    <s v="FJ"/>
    <s v="Fjernvarmeværk"/>
    <n v="353000"/>
    <n v="350030"/>
    <x v="13"/>
    <x v="0"/>
    <s v="fvv"/>
    <d v="2006-08-01T00:00:00"/>
    <m/>
    <n v="5"/>
    <n v="0"/>
    <n v="5"/>
    <x v="5204"/>
    <n v="1.242"/>
    <n v="1.242"/>
    <n v="0"/>
    <n v="0"/>
    <n v="1"/>
    <n v="0"/>
    <n v="0"/>
    <x v="0"/>
    <x v="0"/>
    <m/>
    <m/>
    <m/>
    <n v="0"/>
    <m/>
    <m/>
    <n v="1.2179772"/>
    <m/>
    <m/>
    <m/>
    <m/>
    <m/>
    <m/>
    <m/>
    <m/>
    <m/>
    <m/>
    <m/>
    <s v="469968"/>
    <s v="6199674"/>
    <n v="1.2179772"/>
    <n v="0"/>
    <n v="0"/>
  </r>
  <r>
    <n v="403"/>
    <x v="390"/>
    <s v=""/>
    <x v="961"/>
    <n v="2019"/>
    <n v="46076915"/>
    <x v="165"/>
    <x v="388"/>
    <x v="387"/>
    <n v="6900"/>
    <s v="Skjern"/>
    <n v="760"/>
    <n v="183"/>
    <x v="150"/>
    <m/>
    <s v="FJ"/>
    <s v="Fjernvarmeværk"/>
    <n v="353000"/>
    <n v="350030"/>
    <x v="16"/>
    <x v="0"/>
    <s v="fvv"/>
    <d v="2016-11-01T00:00:00"/>
    <m/>
    <n v="5"/>
    <n v="0"/>
    <n v="5"/>
    <x v="5205"/>
    <n v="6.8400000000000002E-2"/>
    <n v="6.8400000000000002E-2"/>
    <n v="0"/>
    <n v="0"/>
    <n v="1"/>
    <n v="0"/>
    <n v="0"/>
    <x v="0"/>
    <x v="0"/>
    <m/>
    <m/>
    <m/>
    <m/>
    <m/>
    <m/>
    <n v="6.70824E-2"/>
    <m/>
    <m/>
    <m/>
    <m/>
    <m/>
    <m/>
    <m/>
    <m/>
    <m/>
    <m/>
    <m/>
    <s v="469968"/>
    <s v="6199674"/>
    <n v="6.70824E-2"/>
    <n v="0"/>
    <n v="0"/>
  </r>
  <r>
    <n v="404"/>
    <x v="391"/>
    <s v=""/>
    <x v="962"/>
    <n v="2019"/>
    <n v="14454918"/>
    <x v="166"/>
    <x v="389"/>
    <x v="388"/>
    <n v="6823"/>
    <s v="Ansager"/>
    <n v="573"/>
    <n v="138"/>
    <x v="151"/>
    <m/>
    <s v="DC"/>
    <s v="Decentralt værk"/>
    <n v="353000"/>
    <n v="350030"/>
    <x v="540"/>
    <x v="1"/>
    <s v="kvt"/>
    <d v="1997-10-05T00:00:00"/>
    <m/>
    <n v="4.84"/>
    <n v="1.84"/>
    <n v="2.64"/>
    <x v="5206"/>
    <n v="1.03464"/>
    <n v="1.03464"/>
    <n v="0.66996"/>
    <n v="0.66996"/>
    <n v="0.29175532346874133"/>
    <n v="0.70824467653125867"/>
    <n v="0"/>
    <x v="0"/>
    <x v="0"/>
    <m/>
    <m/>
    <m/>
    <m/>
    <m/>
    <m/>
    <n v="1.7731296000000001"/>
    <m/>
    <m/>
    <m/>
    <m/>
    <m/>
    <m/>
    <m/>
    <m/>
    <m/>
    <m/>
    <m/>
    <s v="481344,45"/>
    <s v="6177328,85"/>
    <n v="1.7731296000000001"/>
    <n v="0"/>
    <n v="0"/>
  </r>
  <r>
    <n v="404"/>
    <x v="391"/>
    <s v=""/>
    <x v="963"/>
    <n v="2019"/>
    <n v="14454918"/>
    <x v="166"/>
    <x v="389"/>
    <x v="388"/>
    <n v="6823"/>
    <s v="Ansager"/>
    <n v="573"/>
    <n v="138"/>
    <x v="151"/>
    <m/>
    <s v="DC"/>
    <s v="Decentralt værk"/>
    <n v="353000"/>
    <n v="350030"/>
    <x v="541"/>
    <x v="0"/>
    <s v="fvv"/>
    <d v="1997-10-05T00:00:00"/>
    <m/>
    <n v="3.25"/>
    <n v="0"/>
    <n v="3.25"/>
    <x v="5207"/>
    <n v="1.1854800000000001"/>
    <n v="1.1854800000000001"/>
    <n v="0"/>
    <n v="0"/>
    <n v="1"/>
    <n v="0"/>
    <n v="0"/>
    <x v="0"/>
    <x v="0"/>
    <m/>
    <m/>
    <m/>
    <n v="0"/>
    <m/>
    <m/>
    <n v="1.1908907999999998"/>
    <m/>
    <m/>
    <m/>
    <m/>
    <m/>
    <m/>
    <m/>
    <m/>
    <m/>
    <m/>
    <m/>
    <s v="481344,45"/>
    <s v="6177328,85"/>
    <n v="1.1908907999999998"/>
    <n v="0"/>
    <n v="0"/>
  </r>
  <r>
    <n v="404"/>
    <x v="391"/>
    <s v=""/>
    <x v="964"/>
    <n v="2019"/>
    <n v="14454918"/>
    <x v="166"/>
    <x v="389"/>
    <x v="388"/>
    <n v="6823"/>
    <s v="Ansager"/>
    <n v="573"/>
    <n v="138"/>
    <x v="151"/>
    <m/>
    <s v="DC"/>
    <s v="Decentralt værk"/>
    <n v="353000"/>
    <n v="350030"/>
    <x v="542"/>
    <x v="3"/>
    <s v="fvv"/>
    <d v="2011-10-27T00:00:00"/>
    <m/>
    <n v="2.14"/>
    <n v="0"/>
    <n v="2.14"/>
    <x v="3242"/>
    <n v="4.3452000000000002"/>
    <n v="4.3452000000000002"/>
    <n v="0"/>
    <n v="0"/>
    <n v="1"/>
    <n v="0"/>
    <n v="0"/>
    <x v="0"/>
    <x v="0"/>
    <m/>
    <m/>
    <m/>
    <m/>
    <m/>
    <m/>
    <m/>
    <m/>
    <m/>
    <m/>
    <m/>
    <m/>
    <m/>
    <m/>
    <m/>
    <n v="4.3452000000000002"/>
    <m/>
    <m/>
    <s v="481344,45"/>
    <s v="6177328,85"/>
    <n v="0"/>
    <n v="4.3452000000000002"/>
    <n v="0"/>
  </r>
  <r>
    <n v="404"/>
    <x v="391"/>
    <s v=""/>
    <x v="965"/>
    <n v="2019"/>
    <n v="14454918"/>
    <x v="166"/>
    <x v="389"/>
    <x v="388"/>
    <n v="6823"/>
    <s v="Ansager"/>
    <n v="573"/>
    <n v="138"/>
    <x v="151"/>
    <m/>
    <s v="DC"/>
    <s v="Decentralt værk"/>
    <n v="353000"/>
    <n v="350030"/>
    <x v="543"/>
    <x v="0"/>
    <s v="fvv"/>
    <d v="2016-04-01T00:00:00"/>
    <m/>
    <n v="0.99"/>
    <n v="0"/>
    <n v="0.93"/>
    <x v="5208"/>
    <n v="16.754760000000001"/>
    <n v="16.754760000000001"/>
    <n v="0"/>
    <n v="0"/>
    <n v="1"/>
    <n v="0"/>
    <n v="0"/>
    <x v="0"/>
    <x v="0"/>
    <m/>
    <m/>
    <m/>
    <m/>
    <m/>
    <m/>
    <m/>
    <m/>
    <m/>
    <m/>
    <m/>
    <n v="14.920500000000001"/>
    <m/>
    <m/>
    <m/>
    <m/>
    <m/>
    <m/>
    <s v="481344,45"/>
    <s v="6177328,85"/>
    <n v="0"/>
    <n v="14.920500000000001"/>
    <n v="0"/>
  </r>
  <r>
    <n v="406"/>
    <x v="392"/>
    <s v=""/>
    <x v="966"/>
    <n v="2019"/>
    <n v="61668713"/>
    <x v="167"/>
    <x v="390"/>
    <x v="389"/>
    <n v="9460"/>
    <s v="Brovst"/>
    <n v="849"/>
    <n v="274"/>
    <x v="152"/>
    <m/>
    <s v="FJ"/>
    <s v="Fjernvarmeværk"/>
    <n v="353000"/>
    <n v="350030"/>
    <x v="32"/>
    <x v="0"/>
    <s v="fvv"/>
    <d v="1997-01-01T00:00:00"/>
    <m/>
    <n v="2"/>
    <n v="0"/>
    <n v="2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29960"/>
    <s v="6327506"/>
    <n v="0"/>
    <n v="0"/>
    <n v="0"/>
  </r>
  <r>
    <n v="406"/>
    <x v="392"/>
    <s v=""/>
    <x v="967"/>
    <n v="2019"/>
    <n v="61668713"/>
    <x v="167"/>
    <x v="390"/>
    <x v="389"/>
    <n v="9460"/>
    <s v="Brovst"/>
    <n v="849"/>
    <n v="274"/>
    <x v="152"/>
    <m/>
    <s v="FJ"/>
    <s v="Fjernvarmeværk"/>
    <n v="353000"/>
    <n v="350030"/>
    <x v="3"/>
    <x v="0"/>
    <s v="fvv"/>
    <d v="1997-11-01T00:00:00"/>
    <m/>
    <n v="2"/>
    <n v="0"/>
    <n v="2"/>
    <x v="5209"/>
    <n v="23.630759999999999"/>
    <n v="23.630759999999999"/>
    <n v="0"/>
    <n v="0"/>
    <n v="1"/>
    <n v="0"/>
    <n v="0"/>
    <x v="0"/>
    <x v="0"/>
    <m/>
    <m/>
    <m/>
    <m/>
    <m/>
    <m/>
    <m/>
    <m/>
    <m/>
    <m/>
    <n v="26.726400000000002"/>
    <m/>
    <m/>
    <m/>
    <m/>
    <m/>
    <m/>
    <m/>
    <s v="529960"/>
    <s v="6327506"/>
    <n v="0"/>
    <n v="26.726400000000002"/>
    <n v="0"/>
  </r>
  <r>
    <n v="406"/>
    <x v="392"/>
    <s v=""/>
    <x v="2885"/>
    <n v="2019"/>
    <n v="61668713"/>
    <x v="167"/>
    <x v="390"/>
    <x v="389"/>
    <n v="9460"/>
    <s v="Brovst"/>
    <n v="849"/>
    <n v="274"/>
    <x v="152"/>
    <m/>
    <s v="FJ"/>
    <s v="Fjernvarmeværk"/>
    <n v="353000"/>
    <n v="350030"/>
    <x v="8"/>
    <x v="3"/>
    <s v="fvv"/>
    <d v="2018-08-01T00:00:00"/>
    <m/>
    <n v="3.1"/>
    <n v="0"/>
    <n v="3.1"/>
    <x v="5210"/>
    <n v="7.8188399999999998"/>
    <n v="7.8188399999999998"/>
    <n v="0"/>
    <n v="0"/>
    <n v="1"/>
    <n v="0"/>
    <n v="0"/>
    <x v="0"/>
    <x v="0"/>
    <m/>
    <m/>
    <m/>
    <m/>
    <m/>
    <m/>
    <m/>
    <m/>
    <m/>
    <m/>
    <m/>
    <m/>
    <m/>
    <m/>
    <m/>
    <n v="8.1824399999999997"/>
    <m/>
    <m/>
    <s v="529960"/>
    <s v="6327506"/>
    <n v="0"/>
    <n v="8.1824399999999997"/>
    <n v="0"/>
  </r>
  <r>
    <n v="407"/>
    <x v="393"/>
    <s v=""/>
    <x v="968"/>
    <n v="2019"/>
    <n v="26832217"/>
    <x v="168"/>
    <x v="391"/>
    <x v="390"/>
    <n v="5881"/>
    <s v="Skårup Fyn"/>
    <n v="479"/>
    <n v="88"/>
    <x v="153"/>
    <m/>
    <s v="DC"/>
    <s v="Decentralt værk"/>
    <n v="353000"/>
    <n v="350030"/>
    <x v="342"/>
    <x v="0"/>
    <s v="fvv"/>
    <d v="1985-06-01T00:00:00"/>
    <m/>
    <n v="4.3"/>
    <n v="0"/>
    <n v="4.3"/>
    <x v="5211"/>
    <n v="2.0699999999999998"/>
    <n v="2.0699999999999998"/>
    <n v="0"/>
    <n v="0"/>
    <n v="1"/>
    <n v="0"/>
    <n v="0"/>
    <x v="0"/>
    <x v="0"/>
    <m/>
    <m/>
    <m/>
    <m/>
    <m/>
    <m/>
    <n v="2.0642687999999998"/>
    <m/>
    <m/>
    <m/>
    <m/>
    <m/>
    <m/>
    <m/>
    <m/>
    <m/>
    <m/>
    <m/>
    <s v="608048,12"/>
    <s v="6106278,81"/>
    <n v="2.0642687999999998"/>
    <n v="0"/>
    <n v="0"/>
  </r>
  <r>
    <n v="407"/>
    <x v="393"/>
    <s v=""/>
    <x v="969"/>
    <n v="2019"/>
    <n v="26832217"/>
    <x v="168"/>
    <x v="391"/>
    <x v="390"/>
    <n v="5881"/>
    <s v="Skårup Fyn"/>
    <n v="479"/>
    <n v="88"/>
    <x v="153"/>
    <m/>
    <s v="DC"/>
    <s v="Decentralt værk"/>
    <n v="353000"/>
    <n v="350030"/>
    <x v="544"/>
    <x v="1"/>
    <s v="kvt"/>
    <d v="1996-02-01T00:00:00"/>
    <m/>
    <n v="3.5"/>
    <n v="1.4"/>
    <n v="2"/>
    <x v="5212"/>
    <n v="10.126799999999999"/>
    <n v="10.126799999999999"/>
    <n v="7.2611999999999997"/>
    <n v="7.2611999999999997"/>
    <n v="0.27709098789389175"/>
    <n v="0.72290901210610825"/>
    <n v="0"/>
    <x v="0"/>
    <x v="0"/>
    <m/>
    <m/>
    <m/>
    <m/>
    <m/>
    <m/>
    <n v="18.273419999999998"/>
    <m/>
    <m/>
    <m/>
    <m/>
    <m/>
    <m/>
    <m/>
    <m/>
    <m/>
    <m/>
    <m/>
    <s v="608048,12"/>
    <s v="6106278,81"/>
    <n v="18.273419999999998"/>
    <n v="0"/>
    <n v="0"/>
  </r>
  <r>
    <n v="407"/>
    <x v="393"/>
    <s v=""/>
    <x v="970"/>
    <n v="2019"/>
    <n v="26832217"/>
    <x v="168"/>
    <x v="391"/>
    <x v="390"/>
    <n v="5881"/>
    <s v="Skårup Fyn"/>
    <n v="479"/>
    <n v="88"/>
    <x v="153"/>
    <m/>
    <s v="DC"/>
    <s v="Decentralt værk"/>
    <n v="353000"/>
    <n v="350030"/>
    <x v="116"/>
    <x v="0"/>
    <s v="fvv"/>
    <d v="2014-08-01T00:00:00"/>
    <m/>
    <n v="5"/>
    <n v="0"/>
    <n v="6"/>
    <x v="5213"/>
    <n v="23.065200000000001"/>
    <n v="23.065200000000001"/>
    <n v="0"/>
    <n v="0"/>
    <n v="1"/>
    <n v="0"/>
    <n v="0"/>
    <x v="0"/>
    <x v="0"/>
    <m/>
    <m/>
    <m/>
    <m/>
    <m/>
    <m/>
    <n v="22.4923644"/>
    <m/>
    <m/>
    <m/>
    <m/>
    <m/>
    <m/>
    <m/>
    <m/>
    <m/>
    <m/>
    <m/>
    <s v="608048,12"/>
    <s v="6106278,81"/>
    <n v="22.4923644"/>
    <n v="0"/>
    <n v="0"/>
  </r>
  <r>
    <n v="407"/>
    <x v="393"/>
    <s v=""/>
    <x v="971"/>
    <n v="2019"/>
    <n v="26832217"/>
    <x v="168"/>
    <x v="391"/>
    <x v="390"/>
    <n v="5881"/>
    <s v="Skårup Fyn"/>
    <n v="479"/>
    <n v="88"/>
    <x v="153"/>
    <m/>
    <s v="DC"/>
    <s v="Decentralt værk"/>
    <n v="353000"/>
    <n v="350030"/>
    <x v="12"/>
    <x v="4"/>
    <s v="fvv"/>
    <d v="2014-08-01T00:00:00"/>
    <m/>
    <n v="0.05"/>
    <n v="0"/>
    <n v="0.3"/>
    <x v="3810"/>
    <n v="1.9656"/>
    <n v="1.9656"/>
    <n v="0"/>
    <n v="0"/>
    <n v="1"/>
    <n v="0"/>
    <n v="0"/>
    <x v="0"/>
    <x v="0"/>
    <m/>
    <m/>
    <m/>
    <m/>
    <m/>
    <m/>
    <m/>
    <m/>
    <m/>
    <m/>
    <m/>
    <m/>
    <m/>
    <m/>
    <m/>
    <m/>
    <m/>
    <n v="0.39239999999999997"/>
    <s v="608048,12"/>
    <s v="6106278,81"/>
    <n v="0"/>
    <n v="0"/>
    <n v="0.39239999999999997"/>
  </r>
  <r>
    <n v="407"/>
    <x v="394"/>
    <s v=""/>
    <x v="972"/>
    <n v="2019"/>
    <n v="26832217"/>
    <x v="168"/>
    <x v="392"/>
    <x v="391"/>
    <n v="5881"/>
    <s v="Skårup Fyn"/>
    <n v="479"/>
    <n v="88"/>
    <x v="153"/>
    <m/>
    <s v="FJ"/>
    <s v="Fjernvarmeværk"/>
    <n v="353000"/>
    <n v="350030"/>
    <x v="545"/>
    <x v="3"/>
    <s v="fvv"/>
    <d v="2016-10-01T00:00:00"/>
    <m/>
    <n v="3.5"/>
    <n v="0"/>
    <n v="3.5"/>
    <x v="5214"/>
    <n v="8.64"/>
    <n v="8.64"/>
    <n v="0"/>
    <n v="0"/>
    <n v="1"/>
    <n v="0"/>
    <n v="0"/>
    <x v="0"/>
    <x v="0"/>
    <m/>
    <m/>
    <m/>
    <m/>
    <m/>
    <m/>
    <m/>
    <m/>
    <m/>
    <m/>
    <m/>
    <m/>
    <m/>
    <m/>
    <m/>
    <n v="8.64"/>
    <m/>
    <m/>
    <s v="608125,52"/>
    <s v="6106024,08"/>
    <n v="0"/>
    <n v="8.64"/>
    <n v="0"/>
  </r>
  <r>
    <n v="408"/>
    <x v="395"/>
    <s v=""/>
    <x v="973"/>
    <n v="2019"/>
    <n v="30990714"/>
    <x v="169"/>
    <x v="393"/>
    <x v="392"/>
    <n v="6780"/>
    <s v="Skærbæk"/>
    <n v="550"/>
    <n v="113"/>
    <x v="154"/>
    <m/>
    <s v="FJ"/>
    <s v="Fjernvarmeværk"/>
    <n v="353000"/>
    <n v="350030"/>
    <x v="382"/>
    <x v="0"/>
    <s v="fvv"/>
    <d v="1988-01-11T00:00:00"/>
    <m/>
    <n v="5.9"/>
    <n v="0"/>
    <n v="5"/>
    <x v="5215"/>
    <n v="0"/>
    <n v="0"/>
    <n v="0"/>
    <n v="0"/>
    <n v="1"/>
    <n v="0"/>
    <n v="0"/>
    <x v="0"/>
    <x v="0"/>
    <m/>
    <m/>
    <m/>
    <m/>
    <m/>
    <m/>
    <n v="1.7819999999999999E-3"/>
    <m/>
    <m/>
    <m/>
    <m/>
    <m/>
    <m/>
    <m/>
    <m/>
    <m/>
    <m/>
    <m/>
    <s v="485221"/>
    <s v="6112328"/>
    <n v="1.7819999999999999E-3"/>
    <n v="0"/>
    <n v="0"/>
  </r>
  <r>
    <n v="408"/>
    <x v="396"/>
    <s v=""/>
    <x v="975"/>
    <n v="2019"/>
    <n v="30990714"/>
    <x v="169"/>
    <x v="394"/>
    <x v="393"/>
    <n v="6780"/>
    <s v="Skærbæk"/>
    <n v="550"/>
    <n v="113"/>
    <x v="154"/>
    <m/>
    <s v="DC"/>
    <s v="Decentralt værk"/>
    <n v="353000"/>
    <n v="350030"/>
    <x v="547"/>
    <x v="1"/>
    <s v="kvt"/>
    <d v="1991-01-01T00:00:00"/>
    <m/>
    <n v="2.8"/>
    <n v="1"/>
    <n v="1.6"/>
    <x v="5216"/>
    <n v="0.63360000000000005"/>
    <n v="0.63360000000000005"/>
    <n v="0.40679999999999999"/>
    <n v="0.4032"/>
    <n v="0.28713972937080506"/>
    <n v="0.71286027062919488"/>
    <n v="0"/>
    <x v="0"/>
    <x v="0"/>
    <m/>
    <m/>
    <m/>
    <m/>
    <m/>
    <m/>
    <n v="1.1032955999999998"/>
    <m/>
    <m/>
    <m/>
    <m/>
    <m/>
    <m/>
    <m/>
    <m/>
    <m/>
    <m/>
    <m/>
    <s v="485582"/>
    <s v="6112714"/>
    <n v="1.1032955999999998"/>
    <n v="0"/>
    <n v="0"/>
  </r>
  <r>
    <n v="408"/>
    <x v="396"/>
    <s v=""/>
    <x v="976"/>
    <n v="2019"/>
    <n v="30990714"/>
    <x v="169"/>
    <x v="394"/>
    <x v="393"/>
    <n v="6780"/>
    <s v="Skærbæk"/>
    <n v="550"/>
    <n v="113"/>
    <x v="154"/>
    <m/>
    <s v="DC"/>
    <s v="Decentralt værk"/>
    <n v="353000"/>
    <n v="350030"/>
    <x v="548"/>
    <x v="1"/>
    <s v="kvt"/>
    <d v="1991-01-01T00:00:00"/>
    <m/>
    <n v="2.8"/>
    <n v="1"/>
    <n v="1.6"/>
    <x v="5217"/>
    <n v="0.65159999999999996"/>
    <n v="0.65159999999999996"/>
    <n v="0.40679999999999999"/>
    <n v="0.39960000000000001"/>
    <n v="0.29205795978958915"/>
    <n v="0.70794204021041085"/>
    <n v="0"/>
    <x v="0"/>
    <x v="0"/>
    <m/>
    <m/>
    <m/>
    <m/>
    <m/>
    <m/>
    <n v="1.115532"/>
    <m/>
    <m/>
    <m/>
    <m/>
    <m/>
    <m/>
    <m/>
    <m/>
    <m/>
    <m/>
    <m/>
    <s v="485582"/>
    <s v="6112714"/>
    <n v="1.115532"/>
    <n v="0"/>
    <n v="0"/>
  </r>
  <r>
    <n v="408"/>
    <x v="396"/>
    <s v=""/>
    <x v="977"/>
    <n v="2019"/>
    <n v="30990714"/>
    <x v="169"/>
    <x v="394"/>
    <x v="393"/>
    <n v="6780"/>
    <s v="Skærbæk"/>
    <n v="550"/>
    <n v="113"/>
    <x v="154"/>
    <m/>
    <s v="DC"/>
    <s v="Decentralt værk"/>
    <n v="353000"/>
    <n v="350030"/>
    <x v="549"/>
    <x v="1"/>
    <s v="kvt"/>
    <d v="1991-01-01T00:00:00"/>
    <m/>
    <n v="2.8"/>
    <n v="1"/>
    <n v="1.6"/>
    <x v="5218"/>
    <n v="0.63360000000000005"/>
    <n v="0.63360000000000005"/>
    <n v="0.39960000000000001"/>
    <n v="0.39600000000000002"/>
    <n v="0.25225452481553889"/>
    <n v="0.74774547518446111"/>
    <n v="0"/>
    <x v="0"/>
    <x v="0"/>
    <m/>
    <m/>
    <m/>
    <m/>
    <m/>
    <m/>
    <n v="1.2558743999999999"/>
    <m/>
    <m/>
    <m/>
    <m/>
    <m/>
    <m/>
    <m/>
    <m/>
    <m/>
    <m/>
    <m/>
    <s v="485582"/>
    <s v="6112714"/>
    <n v="1.2558743999999999"/>
    <n v="0"/>
    <n v="0"/>
  </r>
  <r>
    <n v="408"/>
    <x v="396"/>
    <s v=""/>
    <x v="978"/>
    <n v="2019"/>
    <n v="30990714"/>
    <x v="169"/>
    <x v="394"/>
    <x v="393"/>
    <n v="6780"/>
    <s v="Skærbæk"/>
    <n v="550"/>
    <n v="113"/>
    <x v="154"/>
    <m/>
    <s v="DC"/>
    <s v="Decentralt værk"/>
    <n v="353000"/>
    <n v="350030"/>
    <x v="550"/>
    <x v="1"/>
    <s v="kvt"/>
    <d v="1995-01-01T00:00:00"/>
    <m/>
    <n v="2.8"/>
    <n v="1.05"/>
    <n v="1.55"/>
    <x v="5219"/>
    <n v="0.63360000000000005"/>
    <n v="0.63360000000000005"/>
    <n v="0.39600000000000002"/>
    <n v="0.39240000000000003"/>
    <n v="0.29134345751848217"/>
    <n v="0.70865654248151788"/>
    <n v="0"/>
    <x v="0"/>
    <x v="0"/>
    <m/>
    <m/>
    <m/>
    <m/>
    <m/>
    <m/>
    <n v="1.0873764000000001"/>
    <m/>
    <m/>
    <m/>
    <m/>
    <m/>
    <m/>
    <m/>
    <m/>
    <m/>
    <m/>
    <m/>
    <s v="485582"/>
    <s v="6112714"/>
    <n v="1.0873764000000001"/>
    <n v="0"/>
    <n v="0"/>
  </r>
  <r>
    <n v="408"/>
    <x v="396"/>
    <s v=""/>
    <x v="979"/>
    <n v="2019"/>
    <n v="30990714"/>
    <x v="169"/>
    <x v="394"/>
    <x v="393"/>
    <n v="6780"/>
    <s v="Skærbæk"/>
    <n v="550"/>
    <n v="113"/>
    <x v="154"/>
    <m/>
    <s v="DC"/>
    <s v="Decentralt værk"/>
    <n v="353000"/>
    <n v="350030"/>
    <x v="3"/>
    <x v="0"/>
    <s v="fvv"/>
    <d v="2012-12-05T00:00:00"/>
    <m/>
    <n v="5.3"/>
    <n v="0"/>
    <n v="5.82"/>
    <x v="5220"/>
    <n v="105.6528"/>
    <n v="105.6528"/>
    <n v="0"/>
    <n v="0"/>
    <n v="1"/>
    <n v="0"/>
    <n v="0"/>
    <x v="0"/>
    <x v="0"/>
    <m/>
    <m/>
    <m/>
    <m/>
    <m/>
    <m/>
    <m/>
    <m/>
    <m/>
    <m/>
    <n v="102.36239999999999"/>
    <m/>
    <m/>
    <m/>
    <m/>
    <m/>
    <m/>
    <m/>
    <s v="485582"/>
    <s v="6112714"/>
    <n v="0"/>
    <n v="102.36239999999999"/>
    <n v="0"/>
  </r>
  <r>
    <n v="411"/>
    <x v="397"/>
    <s v=""/>
    <x v="980"/>
    <n v="2019"/>
    <n v="27736904"/>
    <x v="170"/>
    <x v="395"/>
    <x v="394"/>
    <n v="4200"/>
    <s v="Slagelse"/>
    <n v="330"/>
    <n v="35"/>
    <x v="90"/>
    <m/>
    <s v="DC"/>
    <s v="Decentralt værk"/>
    <n v="353000"/>
    <n v="350030"/>
    <x v="551"/>
    <x v="8"/>
    <s v="kvt"/>
    <d v="1990-01-01T00:00:00"/>
    <m/>
    <n v="44"/>
    <n v="10.9"/>
    <n v="28.1"/>
    <x v="5221"/>
    <n v="624.54960000000005"/>
    <n v="624.54960000000005"/>
    <n v="169.79400000000001"/>
    <n v="149.32079999999999"/>
    <n v="0.36303509273661966"/>
    <n v="0.63696490726338029"/>
    <n v="0"/>
    <x v="0"/>
    <x v="0"/>
    <m/>
    <m/>
    <m/>
    <m/>
    <m/>
    <m/>
    <m/>
    <n v="430.95359999999999"/>
    <m/>
    <n v="429.2244"/>
    <m/>
    <m/>
    <m/>
    <m/>
    <m/>
    <m/>
    <m/>
    <m/>
    <s v="648587,35"/>
    <s v="6143655,93"/>
    <n v="193.92912000000001"/>
    <n v="666.24887999999999"/>
    <n v="0"/>
  </r>
  <r>
    <n v="411"/>
    <x v="398"/>
    <s v=""/>
    <x v="981"/>
    <n v="2019"/>
    <n v="27736904"/>
    <x v="170"/>
    <x v="396"/>
    <x v="395"/>
    <n v="4220"/>
    <s v="Korsør"/>
    <n v="330"/>
    <n v="32"/>
    <x v="155"/>
    <m/>
    <s v="DC"/>
    <s v="Decentralt værk"/>
    <n v="353000"/>
    <n v="350030"/>
    <x v="552"/>
    <x v="1"/>
    <s v="kvt"/>
    <d v="1993-01-01T00:00:00"/>
    <m/>
    <n v="2.96"/>
    <n v="1.05"/>
    <n v="1.6"/>
    <x v="5222"/>
    <n v="0.49197600000000002"/>
    <n v="0.49197600000000002"/>
    <n v="0.33746399999999999"/>
    <n v="0.33746399999999999"/>
    <n v="0.25452189832585831"/>
    <n v="0.74547810167414164"/>
    <n v="0"/>
    <x v="0"/>
    <x v="0"/>
    <m/>
    <m/>
    <m/>
    <m/>
    <m/>
    <m/>
    <n v="0.96647086800000004"/>
    <m/>
    <m/>
    <m/>
    <m/>
    <m/>
    <m/>
    <m/>
    <m/>
    <m/>
    <m/>
    <m/>
    <s v="637236,69"/>
    <s v="6133330,66"/>
    <n v="0.96647086800000004"/>
    <n v="0"/>
    <n v="0"/>
  </r>
  <r>
    <n v="411"/>
    <x v="398"/>
    <s v=""/>
    <x v="982"/>
    <n v="2019"/>
    <n v="27736904"/>
    <x v="170"/>
    <x v="396"/>
    <x v="395"/>
    <n v="4220"/>
    <s v="Korsør"/>
    <n v="330"/>
    <n v="32"/>
    <x v="155"/>
    <m/>
    <s v="DC"/>
    <s v="Decentralt værk"/>
    <n v="353000"/>
    <n v="350030"/>
    <x v="552"/>
    <x v="1"/>
    <s v="kvt"/>
    <d v="1993-01-01T00:00:00"/>
    <m/>
    <n v="2.96"/>
    <n v="1.05"/>
    <n v="1.6"/>
    <x v="5222"/>
    <n v="0.49197600000000002"/>
    <n v="0.49197600000000002"/>
    <n v="0.33746399999999999"/>
    <n v="0.33746399999999999"/>
    <n v="0.25452189832585831"/>
    <n v="0.74547810167414164"/>
    <n v="0"/>
    <x v="0"/>
    <x v="0"/>
    <m/>
    <m/>
    <m/>
    <m/>
    <m/>
    <m/>
    <n v="0.96647086800000004"/>
    <m/>
    <m/>
    <m/>
    <m/>
    <m/>
    <m/>
    <m/>
    <m/>
    <m/>
    <m/>
    <m/>
    <s v="637236,69"/>
    <s v="6133330,66"/>
    <n v="0.96647086800000004"/>
    <n v="0"/>
    <n v="0"/>
  </r>
  <r>
    <n v="411"/>
    <x v="398"/>
    <s v=""/>
    <x v="983"/>
    <n v="2019"/>
    <n v="27736904"/>
    <x v="170"/>
    <x v="396"/>
    <x v="395"/>
    <n v="4220"/>
    <s v="Korsør"/>
    <n v="330"/>
    <n v="32"/>
    <x v="155"/>
    <m/>
    <s v="DC"/>
    <s v="Decentralt værk"/>
    <n v="353000"/>
    <n v="350030"/>
    <x v="553"/>
    <x v="0"/>
    <s v="fvv"/>
    <d v="1970-01-01T00:00:00"/>
    <m/>
    <n v="4.3"/>
    <n v="0"/>
    <n v="4.0999999999999996"/>
    <x v="5223"/>
    <n v="0.69120000000000004"/>
    <n v="0.69120000000000004"/>
    <n v="0"/>
    <n v="0"/>
    <n v="1"/>
    <n v="0"/>
    <n v="0"/>
    <x v="0"/>
    <x v="0"/>
    <m/>
    <m/>
    <m/>
    <n v="0"/>
    <m/>
    <m/>
    <n v="0.84292678799999998"/>
    <m/>
    <m/>
    <m/>
    <m/>
    <m/>
    <m/>
    <m/>
    <m/>
    <m/>
    <m/>
    <m/>
    <s v="637236,69"/>
    <s v="6133330,66"/>
    <n v="0.84292678799999998"/>
    <n v="0"/>
    <n v="0"/>
  </r>
  <r>
    <n v="411"/>
    <x v="398"/>
    <s v=""/>
    <x v="984"/>
    <n v="2019"/>
    <n v="27736904"/>
    <x v="170"/>
    <x v="396"/>
    <x v="395"/>
    <n v="4220"/>
    <s v="Korsør"/>
    <n v="330"/>
    <n v="32"/>
    <x v="155"/>
    <m/>
    <s v="DC"/>
    <s v="Decentralt værk"/>
    <n v="353000"/>
    <n v="350030"/>
    <x v="554"/>
    <x v="0"/>
    <s v="fvv"/>
    <d v="1971-01-01T00:00:00"/>
    <m/>
    <n v="5.52"/>
    <n v="0"/>
    <n v="4.8"/>
    <x v="5224"/>
    <n v="6.9443999999999999"/>
    <n v="6.9443999999999999"/>
    <n v="0"/>
    <n v="0"/>
    <n v="1"/>
    <n v="0"/>
    <n v="0"/>
    <x v="0"/>
    <x v="0"/>
    <m/>
    <m/>
    <m/>
    <n v="0"/>
    <m/>
    <m/>
    <n v="7.2337498199999999"/>
    <m/>
    <m/>
    <m/>
    <m/>
    <m/>
    <m/>
    <m/>
    <m/>
    <m/>
    <m/>
    <m/>
    <s v="637236,69"/>
    <s v="6133330,66"/>
    <n v="7.2337498199999999"/>
    <n v="0"/>
    <n v="0"/>
  </r>
  <r>
    <n v="411"/>
    <x v="398"/>
    <s v=""/>
    <x v="985"/>
    <n v="2019"/>
    <n v="27736904"/>
    <x v="170"/>
    <x v="396"/>
    <x v="395"/>
    <n v="4220"/>
    <s v="Korsør"/>
    <n v="330"/>
    <n v="32"/>
    <x v="155"/>
    <m/>
    <s v="DC"/>
    <s v="Decentralt værk"/>
    <n v="353000"/>
    <n v="350030"/>
    <x v="555"/>
    <x v="0"/>
    <s v="fvv"/>
    <d v="1975-01-01T00:00:00"/>
    <m/>
    <n v="6.95"/>
    <n v="0"/>
    <n v="7.5"/>
    <x v="5225"/>
    <n v="35.953200000000002"/>
    <n v="35.953200000000002"/>
    <n v="0"/>
    <n v="0"/>
    <n v="1"/>
    <n v="0"/>
    <n v="0"/>
    <x v="0"/>
    <x v="0"/>
    <m/>
    <m/>
    <m/>
    <m/>
    <m/>
    <m/>
    <n v="34.218953999999997"/>
    <m/>
    <m/>
    <m/>
    <m/>
    <m/>
    <m/>
    <m/>
    <m/>
    <m/>
    <m/>
    <m/>
    <s v="637236,69"/>
    <s v="6133330,66"/>
    <n v="34.218953999999997"/>
    <n v="0"/>
    <n v="0"/>
  </r>
  <r>
    <n v="411"/>
    <x v="398"/>
    <s v=""/>
    <x v="986"/>
    <n v="2019"/>
    <n v="27736904"/>
    <x v="170"/>
    <x v="396"/>
    <x v="395"/>
    <n v="4220"/>
    <s v="Korsør"/>
    <n v="330"/>
    <n v="32"/>
    <x v="155"/>
    <m/>
    <s v="DC"/>
    <s v="Decentralt værk"/>
    <n v="353000"/>
    <n v="350030"/>
    <x v="556"/>
    <x v="0"/>
    <s v="fvv"/>
    <d v="1971-01-01T00:00:00"/>
    <m/>
    <n v="2.65"/>
    <n v="0"/>
    <n v="2.4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637236,69"/>
    <s v="6133330,66"/>
    <n v="0"/>
    <n v="0"/>
    <n v="0"/>
  </r>
  <r>
    <n v="411"/>
    <x v="398"/>
    <s v=""/>
    <x v="987"/>
    <n v="2019"/>
    <n v="27736904"/>
    <x v="170"/>
    <x v="396"/>
    <x v="395"/>
    <n v="4220"/>
    <s v="Korsør"/>
    <n v="330"/>
    <n v="32"/>
    <x v="155"/>
    <m/>
    <s v="DC"/>
    <s v="Decentralt værk"/>
    <n v="353000"/>
    <n v="350030"/>
    <x v="3"/>
    <x v="0"/>
    <s v="fvv"/>
    <d v="2008-12-03T00:00:00"/>
    <m/>
    <n v="2.91"/>
    <n v="0"/>
    <n v="2.5"/>
    <x v="5226"/>
    <n v="53.596080000000001"/>
    <n v="53.596080000000001"/>
    <n v="0"/>
    <n v="0"/>
    <n v="1"/>
    <n v="0"/>
    <n v="0"/>
    <x v="0"/>
    <x v="0"/>
    <m/>
    <m/>
    <m/>
    <m/>
    <m/>
    <m/>
    <m/>
    <m/>
    <m/>
    <m/>
    <n v="53.282211000000004"/>
    <m/>
    <m/>
    <m/>
    <m/>
    <m/>
    <m/>
    <m/>
    <s v="637236,69"/>
    <s v="6133330,66"/>
    <n v="0"/>
    <n v="53.282211000000004"/>
    <n v="0"/>
  </r>
  <r>
    <n v="411"/>
    <x v="398"/>
    <s v=""/>
    <x v="988"/>
    <n v="2019"/>
    <n v="27736904"/>
    <x v="170"/>
    <x v="396"/>
    <x v="395"/>
    <n v="4220"/>
    <s v="Korsør"/>
    <n v="330"/>
    <n v="32"/>
    <x v="155"/>
    <m/>
    <s v="DC"/>
    <s v="Decentralt værk"/>
    <n v="353000"/>
    <n v="350030"/>
    <x v="557"/>
    <x v="5"/>
    <s v="kvt"/>
    <d v="2009-01-05T00:00:00"/>
    <m/>
    <n v="0.68"/>
    <n v="0.28000000000000003"/>
    <n v="0"/>
    <x v="713"/>
    <n v="0"/>
    <n v="0"/>
    <n v="0"/>
    <n v="0"/>
    <n v="1"/>
    <n v="0"/>
    <n v="0"/>
    <x v="0"/>
    <x v="0"/>
    <m/>
    <m/>
    <m/>
    <n v="3.5870000000000005E-4"/>
    <m/>
    <m/>
    <m/>
    <m/>
    <m/>
    <m/>
    <m/>
    <m/>
    <m/>
    <m/>
    <m/>
    <m/>
    <m/>
    <m/>
    <s v="637236,69"/>
    <s v="6133330,66"/>
    <n v="3.5870000000000005E-4"/>
    <n v="0"/>
    <n v="0"/>
  </r>
  <r>
    <n v="411"/>
    <x v="398"/>
    <s v=""/>
    <x v="989"/>
    <n v="2019"/>
    <n v="27736904"/>
    <x v="170"/>
    <x v="396"/>
    <x v="395"/>
    <n v="4220"/>
    <s v="Korsør"/>
    <n v="330"/>
    <n v="32"/>
    <x v="155"/>
    <m/>
    <s v="DC"/>
    <s v="Decentralt værk"/>
    <n v="353000"/>
    <n v="350030"/>
    <x v="552"/>
    <x v="1"/>
    <s v="kvt"/>
    <d v="1993-01-01T00:00:00"/>
    <m/>
    <n v="2.96"/>
    <n v="1.05"/>
    <n v="1.6"/>
    <x v="5222"/>
    <n v="0.49197600000000002"/>
    <n v="0.49197600000000002"/>
    <n v="0.33746399999999999"/>
    <n v="0.33746399999999999"/>
    <n v="0.25452189832585831"/>
    <n v="0.74547810167414164"/>
    <n v="0"/>
    <x v="0"/>
    <x v="0"/>
    <m/>
    <m/>
    <m/>
    <m/>
    <m/>
    <m/>
    <n v="0.96647086800000004"/>
    <m/>
    <m/>
    <m/>
    <m/>
    <m/>
    <m/>
    <m/>
    <m/>
    <m/>
    <m/>
    <m/>
    <s v="637236,69"/>
    <s v="6133330,66"/>
    <n v="0.96647086800000004"/>
    <n v="0"/>
    <n v="0"/>
  </r>
  <r>
    <n v="411"/>
    <x v="398"/>
    <s v=""/>
    <x v="990"/>
    <n v="2019"/>
    <n v="27736904"/>
    <x v="170"/>
    <x v="396"/>
    <x v="395"/>
    <n v="4220"/>
    <s v="Korsør"/>
    <n v="330"/>
    <n v="32"/>
    <x v="155"/>
    <m/>
    <s v="DC"/>
    <s v="Decentralt værk"/>
    <n v="353000"/>
    <n v="350030"/>
    <x v="552"/>
    <x v="1"/>
    <s v="kvt"/>
    <d v="1993-01-01T00:00:00"/>
    <m/>
    <n v="2.96"/>
    <n v="1.05"/>
    <n v="1.6"/>
    <x v="5222"/>
    <n v="0.49197600000000002"/>
    <n v="0.49197600000000002"/>
    <n v="0.33746399999999999"/>
    <n v="0.33746399999999999"/>
    <n v="0.25452189832585831"/>
    <n v="0.74547810167414164"/>
    <n v="0"/>
    <x v="0"/>
    <x v="0"/>
    <m/>
    <m/>
    <m/>
    <m/>
    <m/>
    <m/>
    <n v="0.96647086800000004"/>
    <m/>
    <m/>
    <m/>
    <m/>
    <m/>
    <m/>
    <m/>
    <m/>
    <m/>
    <m/>
    <m/>
    <s v="637236,69"/>
    <s v="6133330,66"/>
    <n v="0.96647086800000004"/>
    <n v="0"/>
    <n v="0"/>
  </r>
  <r>
    <n v="411"/>
    <x v="398"/>
    <s v=""/>
    <x v="991"/>
    <n v="2019"/>
    <n v="27736904"/>
    <x v="170"/>
    <x v="396"/>
    <x v="395"/>
    <n v="4220"/>
    <s v="Korsør"/>
    <n v="330"/>
    <n v="32"/>
    <x v="155"/>
    <m/>
    <s v="DC"/>
    <s v="Decentralt værk"/>
    <n v="353000"/>
    <n v="350030"/>
    <x v="552"/>
    <x v="1"/>
    <s v="kvt"/>
    <d v="1993-01-01T00:00:00"/>
    <m/>
    <n v="2.96"/>
    <n v="1.05"/>
    <n v="1.6"/>
    <x v="5222"/>
    <n v="0.49197600000000002"/>
    <n v="0.49197600000000002"/>
    <n v="0.33746399999999999"/>
    <n v="0.33746399999999999"/>
    <n v="0.25452189832585831"/>
    <n v="0.74547810167414164"/>
    <n v="0"/>
    <x v="0"/>
    <x v="0"/>
    <m/>
    <m/>
    <m/>
    <m/>
    <m/>
    <m/>
    <n v="0.96647086800000004"/>
    <m/>
    <m/>
    <m/>
    <m/>
    <m/>
    <m/>
    <m/>
    <m/>
    <m/>
    <m/>
    <m/>
    <s v="637236,69"/>
    <s v="6133330,66"/>
    <n v="0.96647086800000004"/>
    <n v="0"/>
    <n v="0"/>
  </r>
  <r>
    <n v="411"/>
    <x v="398"/>
    <s v=""/>
    <x v="992"/>
    <n v="2019"/>
    <n v="27736904"/>
    <x v="170"/>
    <x v="396"/>
    <x v="395"/>
    <n v="4220"/>
    <s v="Korsør"/>
    <n v="330"/>
    <n v="32"/>
    <x v="155"/>
    <m/>
    <s v="DC"/>
    <s v="Decentralt værk"/>
    <n v="353000"/>
    <n v="350030"/>
    <x v="552"/>
    <x v="1"/>
    <s v="kvt"/>
    <d v="1993-01-01T00:00:00"/>
    <m/>
    <n v="2.96"/>
    <n v="1.05"/>
    <n v="1.6"/>
    <x v="5222"/>
    <n v="0.49197600000000002"/>
    <n v="0.49197600000000002"/>
    <n v="0.33746399999999999"/>
    <n v="0.33746399999999999"/>
    <n v="0.25452189832585831"/>
    <n v="0.74547810167414164"/>
    <n v="0"/>
    <x v="0"/>
    <x v="0"/>
    <m/>
    <m/>
    <m/>
    <m/>
    <m/>
    <m/>
    <n v="0.96647086800000004"/>
    <m/>
    <m/>
    <m/>
    <m/>
    <m/>
    <m/>
    <m/>
    <m/>
    <m/>
    <m/>
    <m/>
    <s v="637236,69"/>
    <s v="6133330,66"/>
    <n v="0.96647086800000004"/>
    <n v="0"/>
    <n v="0"/>
  </r>
  <r>
    <n v="411"/>
    <x v="399"/>
    <s v=""/>
    <x v="993"/>
    <n v="2019"/>
    <n v="27736904"/>
    <x v="170"/>
    <x v="397"/>
    <x v="396"/>
    <n v="4220"/>
    <s v="Korsør"/>
    <n v="330"/>
    <n v="32"/>
    <x v="155"/>
    <m/>
    <s v="FJ"/>
    <s v="Fjernvarmeværk"/>
    <n v="353000"/>
    <n v="350030"/>
    <x v="13"/>
    <x v="0"/>
    <s v="fvv"/>
    <d v="1980-01-01T00:00:00"/>
    <m/>
    <n v="5.8"/>
    <n v="0"/>
    <n v="5.8"/>
    <x v="5227"/>
    <n v="0.15840000000000001"/>
    <n v="0.15840000000000001"/>
    <n v="0"/>
    <n v="0"/>
    <n v="1"/>
    <n v="0"/>
    <n v="0"/>
    <x v="0"/>
    <x v="0"/>
    <m/>
    <m/>
    <m/>
    <m/>
    <m/>
    <m/>
    <n v="0.19800000000000001"/>
    <m/>
    <m/>
    <m/>
    <m/>
    <m/>
    <m/>
    <m/>
    <m/>
    <m/>
    <m/>
    <m/>
    <s v="636033"/>
    <s v="6133672"/>
    <n v="0.19800000000000001"/>
    <n v="0"/>
    <n v="0"/>
  </r>
  <r>
    <n v="411"/>
    <x v="399"/>
    <s v=""/>
    <x v="994"/>
    <n v="2019"/>
    <n v="27736904"/>
    <x v="170"/>
    <x v="397"/>
    <x v="396"/>
    <n v="4220"/>
    <s v="Korsør"/>
    <n v="330"/>
    <n v="32"/>
    <x v="155"/>
    <m/>
    <s v="FJ"/>
    <s v="Fjernvarmeværk"/>
    <n v="353000"/>
    <n v="350030"/>
    <x v="16"/>
    <x v="0"/>
    <s v="fvv"/>
    <d v="1980-01-01T00:00:00"/>
    <m/>
    <n v="5.8"/>
    <n v="0"/>
    <n v="5.8"/>
    <x v="5228"/>
    <n v="0.432"/>
    <n v="0.432"/>
    <n v="0"/>
    <n v="0"/>
    <n v="1"/>
    <n v="0"/>
    <n v="0"/>
    <x v="0"/>
    <x v="0"/>
    <m/>
    <m/>
    <m/>
    <m/>
    <m/>
    <m/>
    <n v="0.51499800000000007"/>
    <m/>
    <m/>
    <m/>
    <m/>
    <m/>
    <m/>
    <m/>
    <m/>
    <m/>
    <m/>
    <m/>
    <s v="636033"/>
    <s v="6133672"/>
    <n v="0.51499800000000007"/>
    <n v="0"/>
    <n v="0"/>
  </r>
  <r>
    <n v="411"/>
    <x v="400"/>
    <s v=""/>
    <x v="995"/>
    <n v="2019"/>
    <n v="27736904"/>
    <x v="170"/>
    <x v="398"/>
    <x v="397"/>
    <n v="4200"/>
    <s v="Slagelse"/>
    <n v="330"/>
    <n v="35"/>
    <x v="90"/>
    <m/>
    <s v="FJ"/>
    <s v="Fjernvarmeværk"/>
    <n v="353000"/>
    <n v="350030"/>
    <x v="558"/>
    <x v="0"/>
    <s v="fvv"/>
    <d v="1977-01-01T00:00:00"/>
    <m/>
    <n v="2.2999999999999998"/>
    <n v="0"/>
    <n v="2.2999999999999998"/>
    <x v="5229"/>
    <n v="0.24984000000000001"/>
    <n v="0.24984000000000001"/>
    <n v="0"/>
    <n v="0"/>
    <n v="1"/>
    <n v="0"/>
    <n v="0"/>
    <x v="0"/>
    <x v="0"/>
    <m/>
    <m/>
    <m/>
    <n v="0"/>
    <m/>
    <m/>
    <n v="0.26864640000000001"/>
    <m/>
    <m/>
    <m/>
    <m/>
    <m/>
    <m/>
    <m/>
    <m/>
    <m/>
    <m/>
    <m/>
    <s v="649138"/>
    <s v="6141021"/>
    <n v="0.26864640000000001"/>
    <n v="0"/>
    <n v="0"/>
  </r>
  <r>
    <n v="411"/>
    <x v="400"/>
    <s v=""/>
    <x v="996"/>
    <n v="2019"/>
    <n v="27736904"/>
    <x v="170"/>
    <x v="398"/>
    <x v="397"/>
    <n v="4200"/>
    <s v="Slagelse"/>
    <n v="330"/>
    <n v="35"/>
    <x v="90"/>
    <m/>
    <s v="FJ"/>
    <s v="Fjernvarmeværk"/>
    <n v="353000"/>
    <n v="350030"/>
    <x v="559"/>
    <x v="0"/>
    <s v="fvv"/>
    <d v="1978-01-01T00:00:00"/>
    <m/>
    <n v="4.5999999999999996"/>
    <n v="0"/>
    <n v="4.5999999999999996"/>
    <x v="5230"/>
    <n v="2.2751999999999999"/>
    <n v="2.2751999999999999"/>
    <n v="0"/>
    <n v="0"/>
    <n v="1"/>
    <n v="0"/>
    <n v="0"/>
    <x v="0"/>
    <x v="0"/>
    <m/>
    <m/>
    <m/>
    <n v="0"/>
    <m/>
    <m/>
    <n v="2.474208"/>
    <m/>
    <m/>
    <m/>
    <m/>
    <m/>
    <m/>
    <m/>
    <m/>
    <m/>
    <m/>
    <m/>
    <s v="649138"/>
    <s v="6141021"/>
    <n v="2.474208"/>
    <n v="0"/>
    <n v="0"/>
  </r>
  <r>
    <n v="411"/>
    <x v="400"/>
    <s v=""/>
    <x v="997"/>
    <n v="2019"/>
    <n v="27736904"/>
    <x v="170"/>
    <x v="398"/>
    <x v="397"/>
    <n v="4200"/>
    <s v="Slagelse"/>
    <n v="330"/>
    <n v="35"/>
    <x v="90"/>
    <m/>
    <s v="FJ"/>
    <s v="Fjernvarmeværk"/>
    <n v="353000"/>
    <n v="350030"/>
    <x v="560"/>
    <x v="0"/>
    <s v="fvv"/>
    <d v="1987-01-01T00:00:00"/>
    <m/>
    <n v="7.3"/>
    <n v="0"/>
    <n v="7.3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649138"/>
    <s v="6141021"/>
    <n v="0"/>
    <n v="0"/>
    <n v="0"/>
  </r>
  <r>
    <n v="411"/>
    <x v="400"/>
    <s v=""/>
    <x v="998"/>
    <n v="2019"/>
    <n v="27736904"/>
    <x v="170"/>
    <x v="398"/>
    <x v="397"/>
    <n v="4200"/>
    <s v="Slagelse"/>
    <n v="330"/>
    <n v="35"/>
    <x v="90"/>
    <m/>
    <s v="FJ"/>
    <s v="Fjernvarmeværk"/>
    <n v="353000"/>
    <n v="350030"/>
    <x v="561"/>
    <x v="0"/>
    <s v="fvv"/>
    <d v="1987-01-01T00:00:00"/>
    <m/>
    <n v="8"/>
    <n v="0"/>
    <n v="8"/>
    <x v="5231"/>
    <n v="5.7240000000000002"/>
    <n v="5.7240000000000002"/>
    <n v="0"/>
    <n v="0"/>
    <n v="1"/>
    <n v="0"/>
    <n v="0"/>
    <x v="0"/>
    <x v="0"/>
    <m/>
    <m/>
    <m/>
    <n v="0"/>
    <m/>
    <m/>
    <n v="5.9013900000000001"/>
    <m/>
    <m/>
    <m/>
    <m/>
    <m/>
    <m/>
    <m/>
    <m/>
    <m/>
    <m/>
    <m/>
    <s v="649138"/>
    <s v="6141021"/>
    <n v="5.9013900000000001"/>
    <n v="0"/>
    <n v="0"/>
  </r>
  <r>
    <n v="411"/>
    <x v="401"/>
    <s v=""/>
    <x v="999"/>
    <n v="2019"/>
    <n v="27736904"/>
    <x v="170"/>
    <x v="399"/>
    <x v="398"/>
    <n v="4200"/>
    <s v="Slagelse"/>
    <n v="330"/>
    <n v="35"/>
    <x v="90"/>
    <m/>
    <s v="FJ"/>
    <s v="Fjernvarmeværk"/>
    <n v="353000"/>
    <n v="350030"/>
    <x v="562"/>
    <x v="0"/>
    <s v="fvv"/>
    <d v="1972-01-01T00:00:00"/>
    <m/>
    <n v="2.2999999999999998"/>
    <n v="0"/>
    <n v="2.2999999999999998"/>
    <x v="5232"/>
    <n v="0.13320000000000001"/>
    <n v="0.13320000000000001"/>
    <n v="0"/>
    <n v="0"/>
    <n v="1"/>
    <n v="0"/>
    <n v="0"/>
    <x v="0"/>
    <x v="0"/>
    <m/>
    <m/>
    <m/>
    <n v="0"/>
    <m/>
    <m/>
    <n v="0.1531728"/>
    <m/>
    <m/>
    <m/>
    <m/>
    <m/>
    <m/>
    <m/>
    <m/>
    <m/>
    <m/>
    <m/>
    <s v="650582"/>
    <s v="6142427"/>
    <n v="0.1531728"/>
    <n v="0"/>
    <n v="0"/>
  </r>
  <r>
    <n v="411"/>
    <x v="401"/>
    <s v=""/>
    <x v="1000"/>
    <n v="2019"/>
    <n v="27736904"/>
    <x v="170"/>
    <x v="399"/>
    <x v="398"/>
    <n v="4200"/>
    <s v="Slagelse"/>
    <n v="330"/>
    <n v="35"/>
    <x v="90"/>
    <m/>
    <s v="FJ"/>
    <s v="Fjernvarmeværk"/>
    <n v="353000"/>
    <n v="350030"/>
    <x v="563"/>
    <x v="0"/>
    <s v="fvv"/>
    <d v="1967-01-01T00:00:00"/>
    <m/>
    <n v="3.6"/>
    <n v="0"/>
    <n v="3.6"/>
    <x v="5233"/>
    <n v="0.42480000000000001"/>
    <n v="0.42480000000000001"/>
    <n v="0"/>
    <n v="0"/>
    <n v="1"/>
    <n v="0"/>
    <n v="0"/>
    <x v="0"/>
    <x v="0"/>
    <m/>
    <m/>
    <m/>
    <m/>
    <m/>
    <m/>
    <n v="0.44312400000000002"/>
    <m/>
    <m/>
    <m/>
    <m/>
    <m/>
    <m/>
    <m/>
    <m/>
    <m/>
    <m/>
    <m/>
    <s v="650582"/>
    <s v="6142427"/>
    <n v="0.44312400000000002"/>
    <n v="0"/>
    <n v="0"/>
  </r>
  <r>
    <n v="411"/>
    <x v="401"/>
    <s v=""/>
    <x v="1001"/>
    <n v="2019"/>
    <n v="27736904"/>
    <x v="170"/>
    <x v="399"/>
    <x v="398"/>
    <n v="4200"/>
    <s v="Slagelse"/>
    <n v="330"/>
    <n v="35"/>
    <x v="90"/>
    <m/>
    <s v="FJ"/>
    <s v="Fjernvarmeværk"/>
    <n v="353000"/>
    <n v="350030"/>
    <x v="564"/>
    <x v="0"/>
    <s v="fvv"/>
    <d v="1985-01-01T00:00:00"/>
    <m/>
    <n v="4.5999999999999996"/>
    <n v="0"/>
    <n v="4.5999999999999996"/>
    <x v="5234"/>
    <n v="2.5703999999999998"/>
    <n v="2.5703999999999998"/>
    <n v="0"/>
    <n v="0"/>
    <n v="1"/>
    <n v="0"/>
    <n v="0"/>
    <x v="0"/>
    <x v="0"/>
    <m/>
    <m/>
    <m/>
    <m/>
    <m/>
    <m/>
    <n v="2.6651592000000002"/>
    <m/>
    <m/>
    <m/>
    <m/>
    <m/>
    <m/>
    <m/>
    <m/>
    <m/>
    <m/>
    <m/>
    <s v="650582"/>
    <s v="6142427"/>
    <n v="2.6651592000000002"/>
    <n v="0"/>
    <n v="0"/>
  </r>
  <r>
    <n v="411"/>
    <x v="402"/>
    <s v=""/>
    <x v="1002"/>
    <n v="2019"/>
    <n v="27736904"/>
    <x v="170"/>
    <x v="400"/>
    <x v="399"/>
    <n v="4200"/>
    <s v="Slagelse"/>
    <n v="330"/>
    <n v="35"/>
    <x v="90"/>
    <m/>
    <s v="FJ"/>
    <s v="Fjernvarmeværk"/>
    <n v="353000"/>
    <n v="350030"/>
    <x v="565"/>
    <x v="0"/>
    <s v="fvv"/>
    <d v="1963-01-01T00:00:00"/>
    <m/>
    <n v="5.3"/>
    <n v="0"/>
    <n v="5.3"/>
    <x v="5235"/>
    <n v="2.9952000000000001"/>
    <n v="2.9952000000000001"/>
    <n v="0"/>
    <n v="0"/>
    <n v="1"/>
    <n v="0"/>
    <n v="0"/>
    <x v="0"/>
    <x v="0"/>
    <m/>
    <m/>
    <m/>
    <m/>
    <m/>
    <m/>
    <n v="3.2203710000000001"/>
    <m/>
    <m/>
    <m/>
    <m/>
    <m/>
    <m/>
    <m/>
    <m/>
    <m/>
    <m/>
    <m/>
    <s v="649529,32"/>
    <s v="6143696,21"/>
    <n v="3.2203710000000001"/>
    <n v="0"/>
    <n v="0"/>
  </r>
  <r>
    <n v="411"/>
    <x v="402"/>
    <s v=""/>
    <x v="1003"/>
    <n v="2019"/>
    <n v="27736904"/>
    <x v="170"/>
    <x v="400"/>
    <x v="399"/>
    <n v="4200"/>
    <s v="Slagelse"/>
    <n v="330"/>
    <n v="35"/>
    <x v="90"/>
    <m/>
    <s v="FJ"/>
    <s v="Fjernvarmeværk"/>
    <n v="353000"/>
    <n v="350030"/>
    <x v="566"/>
    <x v="0"/>
    <s v="fvv"/>
    <d v="1963-01-01T00:00:00"/>
    <m/>
    <n v="7.3"/>
    <n v="0"/>
    <n v="7.3"/>
    <x v="5235"/>
    <n v="2.9952000000000001"/>
    <n v="2.9952000000000001"/>
    <n v="0"/>
    <n v="0"/>
    <n v="1"/>
    <n v="0"/>
    <n v="0"/>
    <x v="0"/>
    <x v="0"/>
    <m/>
    <m/>
    <m/>
    <m/>
    <m/>
    <m/>
    <n v="3.2203710000000001"/>
    <m/>
    <m/>
    <m/>
    <m/>
    <m/>
    <m/>
    <m/>
    <m/>
    <m/>
    <m/>
    <m/>
    <s v="649529,32"/>
    <s v="6143696,21"/>
    <n v="3.2203710000000001"/>
    <n v="0"/>
    <n v="0"/>
  </r>
  <r>
    <n v="411"/>
    <x v="403"/>
    <s v=""/>
    <x v="1004"/>
    <n v="2019"/>
    <n v="27736904"/>
    <x v="170"/>
    <x v="401"/>
    <x v="400"/>
    <n v="4200"/>
    <s v="Slagelse"/>
    <n v="330"/>
    <n v="35"/>
    <x v="90"/>
    <n v="1"/>
    <s v="FJ"/>
    <s v="Fjernvarmeværk"/>
    <n v="353000"/>
    <n v="350030"/>
    <x v="4"/>
    <x v="0"/>
    <s v="fvv"/>
    <d v="1979-01-01T00:00:00"/>
    <m/>
    <n v="7.3"/>
    <n v="0"/>
    <n v="6.9"/>
    <x v="654"/>
    <n v="1.7999999999999999E-2"/>
    <n v="1.7999999999999999E-2"/>
    <n v="0"/>
    <n v="0"/>
    <n v="1"/>
    <n v="0"/>
    <n v="0"/>
    <x v="0"/>
    <x v="0"/>
    <m/>
    <m/>
    <m/>
    <n v="2.1521999999999999E-2"/>
    <m/>
    <m/>
    <m/>
    <m/>
    <m/>
    <m/>
    <m/>
    <m/>
    <m/>
    <m/>
    <m/>
    <m/>
    <m/>
    <m/>
    <s v="648959,68"/>
    <s v="6142548,86"/>
    <n v="2.1521999999999999E-2"/>
    <n v="0"/>
    <n v="0"/>
  </r>
  <r>
    <n v="411"/>
    <x v="403"/>
    <s v=""/>
    <x v="1005"/>
    <n v="2019"/>
    <n v="27736904"/>
    <x v="170"/>
    <x v="401"/>
    <x v="400"/>
    <n v="4200"/>
    <s v="Slagelse"/>
    <n v="330"/>
    <n v="35"/>
    <x v="90"/>
    <n v="1"/>
    <s v="FJ"/>
    <s v="Fjernvarmeværk"/>
    <n v="353000"/>
    <n v="350030"/>
    <x v="410"/>
    <x v="0"/>
    <s v="fvv"/>
    <d v="1968-01-01T00:00:00"/>
    <m/>
    <n v="9.3000000000000007"/>
    <n v="0"/>
    <n v="8.8000000000000007"/>
    <x v="1202"/>
    <n v="4.6800000000000001E-2"/>
    <n v="4.6800000000000001E-2"/>
    <n v="0"/>
    <n v="0"/>
    <n v="1"/>
    <n v="0"/>
    <n v="0"/>
    <x v="0"/>
    <x v="0"/>
    <m/>
    <m/>
    <m/>
    <n v="5.3804999999999999E-2"/>
    <m/>
    <m/>
    <m/>
    <m/>
    <m/>
    <m/>
    <m/>
    <m/>
    <m/>
    <m/>
    <m/>
    <m/>
    <m/>
    <m/>
    <s v="648959,68"/>
    <s v="6142548,86"/>
    <n v="5.3804999999999999E-2"/>
    <n v="0"/>
    <n v="0"/>
  </r>
  <r>
    <n v="411"/>
    <x v="403"/>
    <s v=""/>
    <x v="1006"/>
    <n v="2019"/>
    <n v="27736904"/>
    <x v="170"/>
    <x v="401"/>
    <x v="400"/>
    <n v="4200"/>
    <s v="Slagelse"/>
    <n v="330"/>
    <n v="35"/>
    <x v="90"/>
    <n v="1"/>
    <s v="FJ"/>
    <s v="Fjernvarmeværk"/>
    <n v="353000"/>
    <n v="350030"/>
    <x v="567"/>
    <x v="0"/>
    <s v="fvv"/>
    <d v="1987-01-01T00:00:00"/>
    <m/>
    <n v="16"/>
    <n v="0"/>
    <n v="15.2"/>
    <x v="5236"/>
    <n v="6.5411999999999999"/>
    <n v="6.5411999999999999"/>
    <n v="0"/>
    <n v="0"/>
    <n v="1"/>
    <n v="0"/>
    <n v="0"/>
    <x v="0"/>
    <x v="0"/>
    <m/>
    <m/>
    <m/>
    <m/>
    <m/>
    <m/>
    <n v="7.0335540000000005"/>
    <m/>
    <m/>
    <m/>
    <m/>
    <m/>
    <m/>
    <m/>
    <m/>
    <m/>
    <m/>
    <m/>
    <s v="648959,68"/>
    <s v="6142548,86"/>
    <n v="7.0335540000000005"/>
    <n v="0"/>
    <n v="0"/>
  </r>
  <r>
    <n v="411"/>
    <x v="403"/>
    <s v=""/>
    <x v="1007"/>
    <n v="2019"/>
    <n v="27736904"/>
    <x v="170"/>
    <x v="401"/>
    <x v="400"/>
    <n v="4200"/>
    <s v="Slagelse"/>
    <n v="330"/>
    <n v="35"/>
    <x v="90"/>
    <n v="1"/>
    <s v="FJ"/>
    <s v="Fjernvarmeværk"/>
    <n v="353000"/>
    <n v="350030"/>
    <x v="568"/>
    <x v="0"/>
    <s v="fvv"/>
    <d v="1987-01-01T00:00:00"/>
    <m/>
    <n v="16"/>
    <n v="0"/>
    <n v="15.2"/>
    <x v="5237"/>
    <n v="20.203199999999999"/>
    <n v="20.203199999999999"/>
    <n v="0"/>
    <n v="0"/>
    <n v="1"/>
    <n v="0"/>
    <n v="0"/>
    <x v="0"/>
    <x v="0"/>
    <m/>
    <m/>
    <m/>
    <m/>
    <m/>
    <m/>
    <n v="21.680603999999999"/>
    <m/>
    <m/>
    <m/>
    <m/>
    <m/>
    <m/>
    <m/>
    <m/>
    <m/>
    <m/>
    <m/>
    <s v="648959,68"/>
    <s v="6142548,86"/>
    <n v="21.680603999999999"/>
    <n v="0"/>
    <n v="0"/>
  </r>
  <r>
    <n v="411"/>
    <x v="404"/>
    <s v=""/>
    <x v="1008"/>
    <n v="2019"/>
    <n v="27736904"/>
    <x v="170"/>
    <x v="402"/>
    <x v="401"/>
    <n v="4200"/>
    <s v="Slagelse"/>
    <n v="330"/>
    <n v="35"/>
    <x v="90"/>
    <m/>
    <s v="FJ"/>
    <s v="Fjernvarmeværk"/>
    <n v="353000"/>
    <n v="350030"/>
    <x v="147"/>
    <x v="0"/>
    <s v="fvv"/>
    <d v="2015-01-01T00:00:00"/>
    <m/>
    <n v="12.5"/>
    <n v="0"/>
    <n v="14"/>
    <x v="5238"/>
    <n v="165.3228"/>
    <n v="165.3228"/>
    <n v="0"/>
    <n v="0"/>
    <n v="1"/>
    <n v="0"/>
    <n v="0"/>
    <x v="0"/>
    <x v="0"/>
    <m/>
    <m/>
    <m/>
    <m/>
    <m/>
    <m/>
    <m/>
    <m/>
    <m/>
    <m/>
    <n v="157.73729999999998"/>
    <m/>
    <m/>
    <m/>
    <m/>
    <m/>
    <m/>
    <m/>
    <s v="649932,93"/>
    <s v="6140089,39"/>
    <n v="0"/>
    <n v="157.73729999999998"/>
    <n v="0"/>
  </r>
  <r>
    <n v="411"/>
    <x v="1303"/>
    <s v=""/>
    <x v="2958"/>
    <n v="2019"/>
    <n v="27736904"/>
    <x v="170"/>
    <x v="1299"/>
    <x v="1256"/>
    <n v="4220"/>
    <s v="Korsør"/>
    <n v="330"/>
    <n v="32"/>
    <x v="155"/>
    <m/>
    <s v="FJ"/>
    <s v="Fjernvarmeværk"/>
    <n v="353000"/>
    <n v="350030"/>
    <x v="184"/>
    <x v="0"/>
    <s v="fvv"/>
    <d v="2018-10-22T00:00:00"/>
    <m/>
    <n v="11.5"/>
    <n v="0"/>
    <n v="11.5"/>
    <x v="5239"/>
    <n v="93.261600000000001"/>
    <n v="93.261600000000001"/>
    <n v="0"/>
    <n v="0"/>
    <n v="1"/>
    <n v="0"/>
    <n v="0"/>
    <x v="0"/>
    <x v="0"/>
    <m/>
    <m/>
    <m/>
    <m/>
    <m/>
    <m/>
    <m/>
    <m/>
    <m/>
    <n v="101.268"/>
    <m/>
    <m/>
    <m/>
    <m/>
    <m/>
    <m/>
    <m/>
    <m/>
    <s v="635471,06"/>
    <s v="6136188,37"/>
    <n v="0"/>
    <n v="101.268"/>
    <n v="0"/>
  </r>
  <r>
    <n v="411"/>
    <x v="1303"/>
    <s v=""/>
    <x v="2959"/>
    <n v="2019"/>
    <n v="27736904"/>
    <x v="170"/>
    <x v="1299"/>
    <x v="1256"/>
    <n v="4220"/>
    <s v="Korsør"/>
    <n v="330"/>
    <n v="32"/>
    <x v="155"/>
    <m/>
    <s v="FJ"/>
    <s v="Fjernvarmeværk"/>
    <n v="353000"/>
    <n v="350030"/>
    <x v="8"/>
    <x v="3"/>
    <s v="fvv"/>
    <d v="2019-07-19T00:00:00"/>
    <m/>
    <n v="8"/>
    <n v="0"/>
    <n v="8"/>
    <x v="5240"/>
    <n v="8.1072000000000006"/>
    <n v="8.1072000000000006"/>
    <n v="0"/>
    <n v="0"/>
    <n v="1"/>
    <n v="0"/>
    <n v="0"/>
    <x v="0"/>
    <x v="0"/>
    <m/>
    <m/>
    <m/>
    <m/>
    <m/>
    <m/>
    <m/>
    <m/>
    <m/>
    <m/>
    <m/>
    <m/>
    <m/>
    <m/>
    <m/>
    <n v="8.1069999999999993"/>
    <m/>
    <m/>
    <s v="635471,06"/>
    <s v="6136188,37"/>
    <n v="0"/>
    <n v="8.1069999999999993"/>
    <n v="0"/>
  </r>
  <r>
    <n v="413"/>
    <x v="405"/>
    <s v=""/>
    <x v="1009"/>
    <n v="2019"/>
    <n v="21445711"/>
    <x v="171"/>
    <x v="403"/>
    <x v="402"/>
    <n v="2765"/>
    <s v="Smørum"/>
    <n v="240"/>
    <n v="4"/>
    <x v="156"/>
    <n v="1"/>
    <s v="DC"/>
    <s v="Decentralt værk"/>
    <n v="353000"/>
    <n v="350030"/>
    <x v="14"/>
    <x v="1"/>
    <s v="kvt"/>
    <d v="1995-10-06T00:00:00"/>
    <m/>
    <n v="7.73"/>
    <n v="2.8"/>
    <n v="3.4"/>
    <x v="5241"/>
    <n v="0.45612000000000003"/>
    <n v="0.45612000000000003"/>
    <n v="0.34584480000000001"/>
    <n v="0.34584480000000001"/>
    <n v="0.22819876036381692"/>
    <n v="0.77180123963618308"/>
    <n v="0"/>
    <x v="0"/>
    <x v="0"/>
    <m/>
    <m/>
    <m/>
    <m/>
    <m/>
    <m/>
    <n v="0.99939193199999998"/>
    <m/>
    <m/>
    <m/>
    <m/>
    <m/>
    <m/>
    <m/>
    <m/>
    <m/>
    <m/>
    <m/>
    <s v="707639,73"/>
    <s v="6180927,81"/>
    <n v="0.99939193199999998"/>
    <n v="0"/>
    <n v="0"/>
  </r>
  <r>
    <n v="413"/>
    <x v="405"/>
    <s v=""/>
    <x v="1010"/>
    <n v="2019"/>
    <n v="21445711"/>
    <x v="171"/>
    <x v="403"/>
    <x v="402"/>
    <n v="2765"/>
    <s v="Smørum"/>
    <n v="240"/>
    <n v="4"/>
    <x v="156"/>
    <n v="1"/>
    <s v="DC"/>
    <s v="Decentralt værk"/>
    <n v="353000"/>
    <n v="350030"/>
    <x v="15"/>
    <x v="1"/>
    <s v="kvt"/>
    <d v="2000-02-03T00:00:00"/>
    <m/>
    <n v="8.1"/>
    <n v="3.1"/>
    <n v="3.8"/>
    <x v="5242"/>
    <n v="1.2110399999999999"/>
    <n v="1.2110399999999999"/>
    <n v="1.00332"/>
    <n v="1.00332"/>
    <n v="0.22825352534313004"/>
    <n v="0.77174647465686996"/>
    <n v="0"/>
    <x v="0"/>
    <x v="0"/>
    <m/>
    <m/>
    <m/>
    <m/>
    <m/>
    <m/>
    <n v="2.6528396400000003"/>
    <m/>
    <m/>
    <m/>
    <m/>
    <m/>
    <m/>
    <m/>
    <m/>
    <m/>
    <m/>
    <m/>
    <s v="707639,73"/>
    <s v="6180927,81"/>
    <n v="2.6528396400000003"/>
    <n v="0"/>
    <n v="0"/>
  </r>
  <r>
    <n v="413"/>
    <x v="405"/>
    <s v=""/>
    <x v="1011"/>
    <n v="2019"/>
    <n v="21445711"/>
    <x v="171"/>
    <x v="403"/>
    <x v="402"/>
    <n v="2765"/>
    <s v="Smørum"/>
    <n v="240"/>
    <n v="4"/>
    <x v="156"/>
    <n v="1"/>
    <s v="DC"/>
    <s v="Decentralt værk"/>
    <n v="353000"/>
    <n v="350030"/>
    <x v="200"/>
    <x v="1"/>
    <s v="kvt"/>
    <d v="2000-07-01T00:00:00"/>
    <m/>
    <n v="13.8"/>
    <n v="5.5"/>
    <n v="6.5"/>
    <x v="5243"/>
    <n v="1.962"/>
    <n v="1.962"/>
    <n v="1.8262799999999999"/>
    <n v="1.8262799999999999"/>
    <n v="0.22021591827330678"/>
    <n v="0.77978408172669322"/>
    <n v="0"/>
    <x v="0"/>
    <x v="0"/>
    <m/>
    <m/>
    <m/>
    <m/>
    <m/>
    <m/>
    <n v="4.45471884"/>
    <m/>
    <m/>
    <m/>
    <m/>
    <m/>
    <m/>
    <m/>
    <m/>
    <m/>
    <m/>
    <m/>
    <s v="707639,73"/>
    <s v="6180927,81"/>
    <n v="4.45471884"/>
    <n v="0"/>
    <n v="0"/>
  </r>
  <r>
    <n v="413"/>
    <x v="405"/>
    <s v=""/>
    <x v="1012"/>
    <n v="2019"/>
    <n v="21445711"/>
    <x v="171"/>
    <x v="403"/>
    <x v="402"/>
    <n v="2765"/>
    <s v="Smørum"/>
    <n v="240"/>
    <n v="4"/>
    <x v="156"/>
    <n v="1"/>
    <s v="DC"/>
    <s v="Decentralt værk"/>
    <n v="353000"/>
    <n v="350030"/>
    <x v="17"/>
    <x v="5"/>
    <s v="kvt"/>
    <d v="2007-07-01T00:00:00"/>
    <m/>
    <n v="0.56000000000000005"/>
    <n v="0"/>
    <n v="0"/>
    <x v="5244"/>
    <n v="0"/>
    <n v="0"/>
    <n v="0"/>
    <n v="0"/>
    <n v="1"/>
    <n v="0"/>
    <n v="0"/>
    <x v="0"/>
    <x v="0"/>
    <m/>
    <m/>
    <m/>
    <n v="2.0535575000000003E-3"/>
    <m/>
    <m/>
    <m/>
    <m/>
    <m/>
    <m/>
    <m/>
    <m/>
    <m/>
    <m/>
    <m/>
    <m/>
    <m/>
    <m/>
    <s v="707639,73"/>
    <s v="6180927,81"/>
    <n v="2.0535575000000003E-3"/>
    <n v="0"/>
    <n v="0"/>
  </r>
  <r>
    <n v="413"/>
    <x v="405"/>
    <s v=""/>
    <x v="1013"/>
    <n v="2019"/>
    <n v="21445711"/>
    <x v="171"/>
    <x v="403"/>
    <x v="402"/>
    <n v="2765"/>
    <s v="Smørum"/>
    <n v="240"/>
    <n v="4"/>
    <x v="156"/>
    <n v="1"/>
    <s v="DC"/>
    <s v="Decentralt værk"/>
    <n v="353000"/>
    <n v="350030"/>
    <x v="16"/>
    <x v="0"/>
    <s v="fvv"/>
    <d v="2010-01-01T00:00:00"/>
    <m/>
    <n v="8.5"/>
    <n v="0"/>
    <n v="8.5"/>
    <x v="5245"/>
    <n v="58.443480000000001"/>
    <n v="58.443480000000001"/>
    <n v="0"/>
    <n v="0"/>
    <n v="1"/>
    <n v="0"/>
    <n v="0"/>
    <x v="0"/>
    <x v="0"/>
    <m/>
    <m/>
    <m/>
    <m/>
    <m/>
    <m/>
    <n v="55.463957999999998"/>
    <m/>
    <m/>
    <m/>
    <m/>
    <m/>
    <m/>
    <m/>
    <m/>
    <m/>
    <m/>
    <m/>
    <s v="707639,73"/>
    <s v="6180927,81"/>
    <n v="55.463957999999998"/>
    <n v="0"/>
    <n v="0"/>
  </r>
  <r>
    <n v="413"/>
    <x v="405"/>
    <s v=""/>
    <x v="1014"/>
    <n v="2019"/>
    <n v="21445711"/>
    <x v="171"/>
    <x v="403"/>
    <x v="402"/>
    <n v="2765"/>
    <s v="Smørum"/>
    <n v="240"/>
    <n v="4"/>
    <x v="156"/>
    <n v="1"/>
    <s v="DC"/>
    <s v="Decentralt værk"/>
    <n v="353000"/>
    <n v="350030"/>
    <x v="13"/>
    <x v="0"/>
    <s v="fvv"/>
    <d v="2013-05-31T00:00:00"/>
    <m/>
    <n v="10"/>
    <n v="0"/>
    <n v="9.3000000000000007"/>
    <x v="5246"/>
    <n v="65.519639999999995"/>
    <n v="65.519639999999995"/>
    <n v="0"/>
    <n v="0"/>
    <n v="1"/>
    <n v="0"/>
    <n v="0"/>
    <x v="0"/>
    <x v="0"/>
    <m/>
    <m/>
    <m/>
    <m/>
    <m/>
    <m/>
    <n v="62.179385400000001"/>
    <m/>
    <m/>
    <m/>
    <m/>
    <m/>
    <m/>
    <m/>
    <m/>
    <m/>
    <m/>
    <m/>
    <s v="707639,73"/>
    <s v="6180927,81"/>
    <n v="62.179385400000001"/>
    <n v="0"/>
    <n v="0"/>
  </r>
  <r>
    <n v="413"/>
    <x v="405"/>
    <s v=""/>
    <x v="1015"/>
    <n v="2019"/>
    <n v="21445711"/>
    <x v="171"/>
    <x v="403"/>
    <x v="402"/>
    <n v="2765"/>
    <s v="Smørum"/>
    <n v="240"/>
    <n v="4"/>
    <x v="156"/>
    <n v="1"/>
    <s v="DC"/>
    <s v="Decentralt værk"/>
    <n v="353000"/>
    <n v="350030"/>
    <x v="7"/>
    <x v="2"/>
    <s v="fvv"/>
    <d v="2012-03-01T00:00:00"/>
    <m/>
    <n v="10"/>
    <n v="0"/>
    <n v="10"/>
    <x v="5247"/>
    <n v="17.546399999999998"/>
    <n v="17.546399999999998"/>
    <n v="0"/>
    <n v="0"/>
    <n v="1"/>
    <n v="0"/>
    <n v="0"/>
    <x v="0"/>
    <x v="0"/>
    <m/>
    <m/>
    <m/>
    <m/>
    <m/>
    <m/>
    <m/>
    <m/>
    <m/>
    <m/>
    <m/>
    <m/>
    <m/>
    <m/>
    <m/>
    <m/>
    <m/>
    <n v="17.787599999999998"/>
    <s v="707639,73"/>
    <s v="6180927,81"/>
    <n v="0"/>
    <n v="0"/>
    <n v="17.787599999999998"/>
  </r>
  <r>
    <n v="413"/>
    <x v="1285"/>
    <s v=""/>
    <x v="2886"/>
    <n v="2019"/>
    <n v="21445711"/>
    <x v="171"/>
    <x v="1282"/>
    <x v="1239"/>
    <n v="2765"/>
    <s v="Smørum"/>
    <n v="240"/>
    <n v="4"/>
    <x v="156"/>
    <m/>
    <s v="FJ"/>
    <s v="Fjernvarmeværk"/>
    <n v="353000"/>
    <n v="350030"/>
    <x v="1462"/>
    <x v="3"/>
    <s v="fvv"/>
    <d v="2018-03-01T00:00:00"/>
    <m/>
    <n v="7.9"/>
    <n v="0"/>
    <n v="7.9"/>
    <x v="5248"/>
    <n v="19.918800000000001"/>
    <n v="19.918800000000001"/>
    <n v="0"/>
    <n v="0"/>
    <n v="1"/>
    <n v="0"/>
    <n v="0"/>
    <x v="0"/>
    <x v="0"/>
    <m/>
    <m/>
    <m/>
    <m/>
    <m/>
    <m/>
    <m/>
    <m/>
    <m/>
    <m/>
    <m/>
    <m/>
    <m/>
    <m/>
    <m/>
    <n v="19.918800000000001"/>
    <m/>
    <m/>
    <s v="706895,57"/>
    <s v="6179708,88"/>
    <n v="0"/>
    <n v="19.918800000000001"/>
    <n v="0"/>
  </r>
  <r>
    <n v="414"/>
    <x v="406"/>
    <s v=""/>
    <x v="1016"/>
    <n v="2019"/>
    <n v="52443016"/>
    <x v="172"/>
    <x v="404"/>
    <x v="403"/>
    <n v="7752"/>
    <s v="Snedsted"/>
    <n v="787"/>
    <n v="262"/>
    <x v="157"/>
    <m/>
    <s v="DC"/>
    <s v="Decentralt værk"/>
    <n v="353000"/>
    <n v="350030"/>
    <x v="428"/>
    <x v="0"/>
    <s v="fvv"/>
    <d v="1988-12-01T00:00:00"/>
    <m/>
    <n v="4.5"/>
    <n v="0"/>
    <n v="4.0999999999999996"/>
    <x v="5249"/>
    <n v="12.10284"/>
    <n v="12.10284"/>
    <n v="0"/>
    <n v="0"/>
    <n v="1"/>
    <n v="0"/>
    <n v="0"/>
    <x v="0"/>
    <x v="0"/>
    <m/>
    <m/>
    <m/>
    <m/>
    <m/>
    <m/>
    <n v="11.865600000000001"/>
    <m/>
    <m/>
    <m/>
    <m/>
    <m/>
    <m/>
    <m/>
    <m/>
    <m/>
    <m/>
    <m/>
    <s v="471160"/>
    <s v="6305801"/>
    <n v="11.865600000000001"/>
    <n v="0"/>
    <n v="0"/>
  </r>
  <r>
    <n v="414"/>
    <x v="406"/>
    <s v=""/>
    <x v="1017"/>
    <n v="2019"/>
    <n v="52443016"/>
    <x v="172"/>
    <x v="404"/>
    <x v="403"/>
    <n v="7752"/>
    <s v="Snedsted"/>
    <n v="787"/>
    <n v="262"/>
    <x v="157"/>
    <m/>
    <s v="DC"/>
    <s v="Decentralt værk"/>
    <n v="353000"/>
    <n v="350030"/>
    <x v="569"/>
    <x v="0"/>
    <s v="fvv"/>
    <d v="2012-01-01T00:00:00"/>
    <m/>
    <n v="4"/>
    <n v="0"/>
    <n v="4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471160"/>
    <s v="6305801"/>
    <n v="0"/>
    <n v="0"/>
    <n v="0"/>
  </r>
  <r>
    <n v="414"/>
    <x v="406"/>
    <s v=""/>
    <x v="1018"/>
    <n v="2019"/>
    <n v="52443016"/>
    <x v="172"/>
    <x v="404"/>
    <x v="403"/>
    <n v="7752"/>
    <s v="Snedsted"/>
    <n v="787"/>
    <n v="262"/>
    <x v="157"/>
    <m/>
    <s v="DC"/>
    <s v="Decentralt værk"/>
    <n v="353000"/>
    <n v="350030"/>
    <x v="570"/>
    <x v="1"/>
    <s v="kvt"/>
    <d v="1996-01-01T00:00:00"/>
    <m/>
    <n v="2.9"/>
    <n v="1.03"/>
    <n v="1.5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471160"/>
    <s v="6305801"/>
    <n v="0"/>
    <n v="0"/>
    <n v="0"/>
  </r>
  <r>
    <n v="414"/>
    <x v="406"/>
    <s v=""/>
    <x v="1019"/>
    <n v="2019"/>
    <n v="52443016"/>
    <x v="172"/>
    <x v="404"/>
    <x v="403"/>
    <n v="7752"/>
    <s v="Snedsted"/>
    <n v="787"/>
    <n v="262"/>
    <x v="157"/>
    <m/>
    <s v="DC"/>
    <s v="Decentralt værk"/>
    <n v="353000"/>
    <n v="350030"/>
    <x v="79"/>
    <x v="1"/>
    <s v="kvt"/>
    <d v="2007-04-15T00:00:00"/>
    <m/>
    <n v="7.26"/>
    <n v="3.03"/>
    <n v="4"/>
    <x v="5250"/>
    <n v="22.255559999999999"/>
    <n v="22.255559999999999"/>
    <n v="16.922988"/>
    <n v="16.922988"/>
    <n v="0.25673441433024963"/>
    <n v="0.74326558566975032"/>
    <n v="0"/>
    <x v="0"/>
    <x v="0"/>
    <m/>
    <m/>
    <m/>
    <m/>
    <m/>
    <m/>
    <n v="43.343546400000001"/>
    <m/>
    <m/>
    <m/>
    <m/>
    <m/>
    <m/>
    <m/>
    <m/>
    <m/>
    <m/>
    <m/>
    <s v="471160"/>
    <s v="6305801"/>
    <n v="43.343546400000001"/>
    <n v="0"/>
    <n v="0"/>
  </r>
  <r>
    <n v="414"/>
    <x v="406"/>
    <s v=""/>
    <x v="1020"/>
    <n v="2019"/>
    <n v="52443016"/>
    <x v="172"/>
    <x v="404"/>
    <x v="403"/>
    <n v="7752"/>
    <s v="Snedsted"/>
    <n v="787"/>
    <n v="262"/>
    <x v="157"/>
    <m/>
    <s v="DC"/>
    <s v="Decentralt værk"/>
    <n v="353000"/>
    <n v="350030"/>
    <x v="57"/>
    <x v="2"/>
    <s v="fvv"/>
    <d v="2011-04-01T00:00:00"/>
    <m/>
    <n v="6"/>
    <n v="0"/>
    <n v="6"/>
    <x v="5251"/>
    <n v="2.5448400000000002"/>
    <n v="2.5448400000000002"/>
    <n v="0"/>
    <n v="0"/>
    <n v="1"/>
    <n v="0"/>
    <n v="0"/>
    <x v="0"/>
    <x v="0"/>
    <m/>
    <m/>
    <m/>
    <m/>
    <m/>
    <m/>
    <m/>
    <m/>
    <m/>
    <m/>
    <m/>
    <m/>
    <m/>
    <m/>
    <m/>
    <m/>
    <m/>
    <n v="2.5448400000000002"/>
    <s v="471160"/>
    <s v="6305801"/>
    <n v="0"/>
    <n v="0"/>
    <n v="2.5448400000000002"/>
  </r>
  <r>
    <n v="414"/>
    <x v="406"/>
    <s v=""/>
    <x v="1021"/>
    <n v="2019"/>
    <n v="52443016"/>
    <x v="172"/>
    <x v="404"/>
    <x v="403"/>
    <n v="7752"/>
    <s v="Snedsted"/>
    <n v="787"/>
    <n v="262"/>
    <x v="157"/>
    <m/>
    <s v="DC"/>
    <s v="Decentralt værk"/>
    <n v="353000"/>
    <n v="350030"/>
    <x v="408"/>
    <x v="3"/>
    <s v="fvv"/>
    <d v="2015-07-01T00:00:00"/>
    <m/>
    <n v="4"/>
    <n v="0"/>
    <n v="4"/>
    <x v="5252"/>
    <n v="11.502359999999999"/>
    <n v="11.502359999999999"/>
    <n v="0"/>
    <n v="0"/>
    <n v="1"/>
    <n v="0"/>
    <n v="0"/>
    <x v="0"/>
    <x v="0"/>
    <m/>
    <m/>
    <m/>
    <m/>
    <m/>
    <m/>
    <m/>
    <m/>
    <m/>
    <m/>
    <m/>
    <m/>
    <m/>
    <m/>
    <m/>
    <n v="11.502360000000001"/>
    <m/>
    <m/>
    <s v="471160"/>
    <s v="6305801"/>
    <n v="0"/>
    <n v="11.502360000000001"/>
    <n v="0"/>
  </r>
  <r>
    <n v="415"/>
    <x v="407"/>
    <s v=""/>
    <x v="1022"/>
    <n v="2019"/>
    <n v="23104113"/>
    <x v="173"/>
    <x v="405"/>
    <x v="404"/>
    <n v="4622"/>
    <s v="Havdrup"/>
    <n v="269"/>
    <n v="339"/>
    <x v="158"/>
    <m/>
    <s v="DC"/>
    <s v="Decentralt værk"/>
    <n v="353000"/>
    <n v="350030"/>
    <x v="571"/>
    <x v="0"/>
    <s v="fvv"/>
    <d v="1991-02-01T00:00:00"/>
    <m/>
    <n v="1"/>
    <n v="0"/>
    <n v="1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696467,37"/>
    <s v="6159646,92"/>
    <n v="0"/>
    <n v="0"/>
    <n v="0"/>
  </r>
  <r>
    <n v="415"/>
    <x v="407"/>
    <s v=""/>
    <x v="1023"/>
    <n v="2019"/>
    <n v="23104113"/>
    <x v="173"/>
    <x v="405"/>
    <x v="404"/>
    <n v="4622"/>
    <s v="Havdrup"/>
    <n v="269"/>
    <n v="339"/>
    <x v="158"/>
    <m/>
    <s v="DC"/>
    <s v="Decentralt værk"/>
    <n v="353000"/>
    <n v="350030"/>
    <x v="572"/>
    <x v="1"/>
    <s v="kvt"/>
    <d v="1997-05-01T00:00:00"/>
    <d v="2019-12-20T00:00:00"/>
    <n v="1.6"/>
    <n v="0.6"/>
    <n v="0.99"/>
    <x v="5253"/>
    <n v="7.5600000000000001E-2"/>
    <n v="7.5600000000000001E-2"/>
    <n v="4.9680000000000002E-2"/>
    <n v="4.9680000000000002E-2"/>
    <n v="0.27195027195027194"/>
    <n v="0.72804972804972801"/>
    <n v="0"/>
    <x v="0"/>
    <x v="0"/>
    <m/>
    <m/>
    <m/>
    <m/>
    <m/>
    <m/>
    <n v="0.13899600000000001"/>
    <m/>
    <m/>
    <m/>
    <m/>
    <m/>
    <m/>
    <m/>
    <m/>
    <m/>
    <m/>
    <m/>
    <s v="696467,37"/>
    <s v="6159646,92"/>
    <n v="0.13899600000000001"/>
    <n v="0"/>
    <n v="0"/>
  </r>
  <r>
    <n v="415"/>
    <x v="407"/>
    <s v=""/>
    <x v="2887"/>
    <n v="2019"/>
    <n v="23104113"/>
    <x v="173"/>
    <x v="405"/>
    <x v="404"/>
    <n v="4622"/>
    <s v="Havdrup"/>
    <n v="269"/>
    <n v="339"/>
    <x v="158"/>
    <m/>
    <s v="DC"/>
    <s v="Decentralt værk"/>
    <n v="353000"/>
    <n v="350030"/>
    <x v="1463"/>
    <x v="0"/>
    <s v="fvv"/>
    <d v="2018-11-01T00:00:00"/>
    <m/>
    <n v="2"/>
    <n v="0"/>
    <n v="2"/>
    <x v="5254"/>
    <n v="8.5446000000000009"/>
    <n v="8.5446000000000009"/>
    <n v="0"/>
    <n v="0"/>
    <n v="1"/>
    <n v="0"/>
    <n v="0"/>
    <x v="0"/>
    <x v="0"/>
    <m/>
    <m/>
    <m/>
    <m/>
    <m/>
    <m/>
    <n v="12.064179599999999"/>
    <m/>
    <m/>
    <m/>
    <m/>
    <m/>
    <m/>
    <m/>
    <m/>
    <m/>
    <m/>
    <m/>
    <s v="696467,37"/>
    <s v="6159646,92"/>
    <n v="12.064179599999999"/>
    <n v="0"/>
    <n v="0"/>
  </r>
  <r>
    <n v="415"/>
    <x v="408"/>
    <s v=""/>
    <x v="1024"/>
    <n v="2019"/>
    <n v="23104113"/>
    <x v="173"/>
    <x v="406"/>
    <x v="405"/>
    <n v="4622"/>
    <s v="Havdrup"/>
    <n v="269"/>
    <n v="339"/>
    <x v="158"/>
    <m/>
    <s v="FJ"/>
    <s v="Fjernvarmeværk"/>
    <n v="353000"/>
    <n v="350030"/>
    <x v="573"/>
    <x v="3"/>
    <s v="fvv"/>
    <d v="2016-12-31T00:00:00"/>
    <m/>
    <n v="1.9"/>
    <n v="0"/>
    <n v="1.9"/>
    <x v="5255"/>
    <n v="3.4236"/>
    <n v="3.4236"/>
    <n v="0"/>
    <n v="0"/>
    <n v="1"/>
    <n v="0"/>
    <n v="0"/>
    <x v="0"/>
    <x v="0"/>
    <m/>
    <m/>
    <m/>
    <m/>
    <m/>
    <m/>
    <m/>
    <m/>
    <m/>
    <m/>
    <m/>
    <m/>
    <m/>
    <m/>
    <m/>
    <n v="3.9780000000000002"/>
    <m/>
    <m/>
    <s v="696596,53"/>
    <s v="6159038,41"/>
    <n v="0"/>
    <n v="3.9780000000000002"/>
    <n v="0"/>
  </r>
  <r>
    <n v="418"/>
    <x v="409"/>
    <s v=""/>
    <x v="1025"/>
    <n v="2019"/>
    <n v="37325813"/>
    <x v="174"/>
    <x v="407"/>
    <x v="406"/>
    <n v="6971"/>
    <s v="Spjald"/>
    <n v="760"/>
    <n v="191"/>
    <x v="159"/>
    <m/>
    <s v="DC"/>
    <s v="Decentralt værk"/>
    <n v="351100"/>
    <n v="350010"/>
    <x v="54"/>
    <x v="1"/>
    <s v="kvt"/>
    <d v="1994-05-01T00:00:00"/>
    <m/>
    <n v="7.8"/>
    <n v="3.06"/>
    <n v="4.0999999999999996"/>
    <x v="5256"/>
    <n v="1.3104"/>
    <n v="1.3104"/>
    <n v="1.0224"/>
    <n v="1.0224"/>
    <n v="0.26669011195123382"/>
    <n v="0.73330988804876618"/>
    <n v="0"/>
    <x v="0"/>
    <x v="0"/>
    <m/>
    <m/>
    <m/>
    <m/>
    <m/>
    <m/>
    <n v="2.4567840000000003"/>
    <m/>
    <m/>
    <m/>
    <m/>
    <m/>
    <m/>
    <m/>
    <m/>
    <m/>
    <m/>
    <m/>
    <s v="469825"/>
    <s v="6220680"/>
    <n v="2.4567840000000003"/>
    <n v="0"/>
    <n v="0"/>
  </r>
  <r>
    <n v="418"/>
    <x v="409"/>
    <s v=""/>
    <x v="1026"/>
    <n v="2019"/>
    <n v="37325813"/>
    <x v="174"/>
    <x v="407"/>
    <x v="406"/>
    <n v="6971"/>
    <s v="Spjald"/>
    <n v="760"/>
    <n v="191"/>
    <x v="159"/>
    <m/>
    <s v="DC"/>
    <s v="Decentralt værk"/>
    <n v="351100"/>
    <n v="350010"/>
    <x v="428"/>
    <x v="0"/>
    <s v="fvv"/>
    <d v="1988-10-01T00:00:00"/>
    <m/>
    <n v="7.5"/>
    <n v="0"/>
    <n v="7.15"/>
    <x v="5257"/>
    <n v="0.2268"/>
    <n v="0.2268"/>
    <n v="0"/>
    <n v="0"/>
    <n v="1"/>
    <n v="0"/>
    <n v="0"/>
    <x v="0"/>
    <x v="0"/>
    <m/>
    <m/>
    <m/>
    <m/>
    <m/>
    <m/>
    <n v="0.220968"/>
    <m/>
    <m/>
    <m/>
    <m/>
    <m/>
    <m/>
    <m/>
    <m/>
    <m/>
    <m/>
    <m/>
    <s v="469825"/>
    <s v="6220680"/>
    <n v="0.220968"/>
    <n v="0"/>
    <n v="0"/>
  </r>
  <r>
    <n v="418"/>
    <x v="409"/>
    <s v=""/>
    <x v="1027"/>
    <n v="2019"/>
    <n v="37325813"/>
    <x v="174"/>
    <x v="407"/>
    <x v="406"/>
    <n v="6971"/>
    <s v="Spjald"/>
    <n v="760"/>
    <n v="191"/>
    <x v="159"/>
    <m/>
    <s v="DC"/>
    <s v="Decentralt værk"/>
    <n v="351100"/>
    <n v="350010"/>
    <x v="384"/>
    <x v="1"/>
    <s v="kvt"/>
    <d v="2016-04-15T00:00:00"/>
    <m/>
    <n v="2.85"/>
    <n v="1.18"/>
    <n v="1.7"/>
    <x v="5258"/>
    <n v="42.674399999999999"/>
    <n v="42.674399999999999"/>
    <n v="29.52"/>
    <n v="29.52"/>
    <n v="0.28309208970871652"/>
    <n v="0.71690791029128342"/>
    <n v="0"/>
    <x v="0"/>
    <x v="0"/>
    <m/>
    <m/>
    <m/>
    <m/>
    <m/>
    <m/>
    <m/>
    <m/>
    <n v="75.371940000000009"/>
    <m/>
    <m/>
    <m/>
    <m/>
    <m/>
    <m/>
    <m/>
    <m/>
    <m/>
    <s v="469825"/>
    <s v="6220680"/>
    <n v="0"/>
    <n v="75.371940000000009"/>
    <n v="0"/>
  </r>
  <r>
    <n v="418"/>
    <x v="409"/>
    <s v=""/>
    <x v="1028"/>
    <n v="2019"/>
    <n v="37325813"/>
    <x v="174"/>
    <x v="407"/>
    <x v="406"/>
    <n v="6971"/>
    <s v="Spjald"/>
    <n v="760"/>
    <n v="191"/>
    <x v="159"/>
    <m/>
    <s v="DC"/>
    <s v="Decentralt værk"/>
    <n v="351100"/>
    <n v="350010"/>
    <x v="12"/>
    <x v="4"/>
    <s v="fvv"/>
    <d v="2016-04-15T00:00:00"/>
    <m/>
    <n v="0.1"/>
    <n v="0"/>
    <n v="0.5"/>
    <x v="5259"/>
    <n v="5.5944000000000003"/>
    <n v="5.5944000000000003"/>
    <n v="0"/>
    <n v="0"/>
    <n v="1"/>
    <n v="0"/>
    <n v="0"/>
    <x v="0"/>
    <x v="0"/>
    <m/>
    <m/>
    <m/>
    <m/>
    <m/>
    <m/>
    <m/>
    <m/>
    <m/>
    <m/>
    <m/>
    <m/>
    <m/>
    <m/>
    <m/>
    <m/>
    <m/>
    <n v="1.224"/>
    <s v="469825"/>
    <s v="6220680"/>
    <n v="0"/>
    <n v="0"/>
    <n v="1.224"/>
  </r>
  <r>
    <n v="418"/>
    <x v="409"/>
    <s v=""/>
    <x v="2888"/>
    <n v="2019"/>
    <n v="37325813"/>
    <x v="174"/>
    <x v="407"/>
    <x v="406"/>
    <n v="6971"/>
    <s v="Spjald"/>
    <n v="760"/>
    <n v="191"/>
    <x v="159"/>
    <m/>
    <s v="DC"/>
    <s v="Decentralt værk"/>
    <n v="351100"/>
    <n v="350010"/>
    <x v="1464"/>
    <x v="0"/>
    <s v="fvv"/>
    <d v="2018-11-01T00:00:00"/>
    <m/>
    <n v="2.1"/>
    <n v="0"/>
    <n v="2.1"/>
    <x v="5260"/>
    <n v="3.6"/>
    <n v="3.6"/>
    <n v="0"/>
    <n v="0"/>
    <n v="1"/>
    <n v="0"/>
    <n v="0"/>
    <x v="0"/>
    <x v="0"/>
    <m/>
    <m/>
    <m/>
    <m/>
    <m/>
    <m/>
    <m/>
    <m/>
    <n v="3.3424749999999999"/>
    <m/>
    <m/>
    <m/>
    <m/>
    <m/>
    <m/>
    <m/>
    <m/>
    <m/>
    <s v="469825"/>
    <s v="6220680"/>
    <n v="0"/>
    <n v="3.3424749999999999"/>
    <n v="0"/>
  </r>
  <r>
    <n v="420"/>
    <x v="411"/>
    <s v=""/>
    <x v="1032"/>
    <n v="2019"/>
    <n v="64289713"/>
    <x v="176"/>
    <x v="409"/>
    <x v="408"/>
    <n v="5771"/>
    <s v="Stenstrup"/>
    <n v="479"/>
    <n v="74"/>
    <x v="161"/>
    <m/>
    <s v="DC"/>
    <s v="Decentralt værk"/>
    <n v="353000"/>
    <n v="350030"/>
    <x v="247"/>
    <x v="1"/>
    <s v="kvt"/>
    <d v="1994-09-01T00:00:00"/>
    <m/>
    <n v="3"/>
    <n v="1"/>
    <n v="1.9"/>
    <x v="5261"/>
    <n v="0.29160000000000003"/>
    <n v="0.1512"/>
    <n v="0.1404"/>
    <n v="0.1404"/>
    <n v="0.32738913229754418"/>
    <n v="0.67261086770245582"/>
    <n v="0"/>
    <x v="0"/>
    <x v="0"/>
    <m/>
    <m/>
    <m/>
    <m/>
    <m/>
    <m/>
    <n v="0.4453416"/>
    <m/>
    <m/>
    <m/>
    <m/>
    <m/>
    <m/>
    <m/>
    <m/>
    <m/>
    <m/>
    <m/>
    <s v="595910,31"/>
    <s v="6110367,91"/>
    <n v="0.4453416"/>
    <n v="0"/>
    <n v="0"/>
  </r>
  <r>
    <n v="420"/>
    <x v="411"/>
    <s v=""/>
    <x v="1033"/>
    <n v="2019"/>
    <n v="64289713"/>
    <x v="176"/>
    <x v="409"/>
    <x v="408"/>
    <n v="5771"/>
    <s v="Stenstrup"/>
    <n v="479"/>
    <n v="74"/>
    <x v="161"/>
    <m/>
    <s v="DC"/>
    <s v="Decentralt værk"/>
    <n v="353000"/>
    <n v="350030"/>
    <x v="296"/>
    <x v="0"/>
    <s v="fvv"/>
    <d v="2003-01-01T00:00:00"/>
    <m/>
    <n v="4.3"/>
    <n v="0"/>
    <n v="4.3"/>
    <x v="5262"/>
    <n v="6.1199999999999997E-2"/>
    <n v="6.1199999999999997E-2"/>
    <n v="0"/>
    <n v="0"/>
    <n v="1"/>
    <n v="0"/>
    <n v="0"/>
    <x v="0"/>
    <x v="0"/>
    <m/>
    <m/>
    <m/>
    <m/>
    <m/>
    <m/>
    <n v="6.9181199999999998E-2"/>
    <m/>
    <m/>
    <m/>
    <m/>
    <m/>
    <m/>
    <n v="0"/>
    <m/>
    <m/>
    <m/>
    <m/>
    <s v="595910,31"/>
    <s v="6110367,91"/>
    <n v="6.9181199999999998E-2"/>
    <n v="0"/>
    <n v="0"/>
  </r>
  <r>
    <n v="420"/>
    <x v="412"/>
    <s v=""/>
    <x v="1034"/>
    <n v="2019"/>
    <n v="64289713"/>
    <x v="176"/>
    <x v="410"/>
    <x v="409"/>
    <n v="5771"/>
    <s v="Stenstrup"/>
    <n v="479"/>
    <n v="74"/>
    <x v="161"/>
    <m/>
    <s v="FJ"/>
    <s v="Fjernvarmeværk"/>
    <n v="353000"/>
    <n v="350030"/>
    <x v="184"/>
    <x v="0"/>
    <s v="fvv"/>
    <d v="2007-07-01T00:00:00"/>
    <m/>
    <n v="2"/>
    <n v="0"/>
    <n v="2"/>
    <x v="5263"/>
    <n v="47.213999999999999"/>
    <n v="45.932400000000001"/>
    <n v="0"/>
    <n v="0"/>
    <n v="1"/>
    <n v="0"/>
    <n v="0"/>
    <x v="0"/>
    <x v="0"/>
    <m/>
    <m/>
    <m/>
    <m/>
    <m/>
    <m/>
    <m/>
    <m/>
    <m/>
    <n v="48.705500000000001"/>
    <m/>
    <m/>
    <m/>
    <m/>
    <m/>
    <m/>
    <m/>
    <m/>
    <s v="595580,57"/>
    <s v="6111126,84"/>
    <n v="0"/>
    <n v="48.705500000000001"/>
    <n v="0"/>
  </r>
  <r>
    <n v="421"/>
    <x v="413"/>
    <s v=""/>
    <x v="1035"/>
    <n v="2019"/>
    <n v="68738016"/>
    <x v="177"/>
    <x v="411"/>
    <x v="410"/>
    <n v="7850"/>
    <s v="Stoholm Jyll"/>
    <n v="791"/>
    <n v="233"/>
    <x v="162"/>
    <m/>
    <s v="FJ"/>
    <s v="Fjernvarmeværk"/>
    <n v="353000"/>
    <n v="350030"/>
    <x v="13"/>
    <x v="0"/>
    <s v="fvv"/>
    <d v="2012-01-01T00:00:00"/>
    <m/>
    <n v="5.8"/>
    <n v="0"/>
    <n v="4"/>
    <x v="5264"/>
    <n v="8.5248000000000008"/>
    <n v="8.5248000000000008"/>
    <n v="0"/>
    <n v="0"/>
    <n v="1"/>
    <n v="0"/>
    <n v="0"/>
    <x v="0"/>
    <x v="0"/>
    <m/>
    <m/>
    <m/>
    <m/>
    <m/>
    <m/>
    <n v="8.6654304"/>
    <m/>
    <m/>
    <m/>
    <m/>
    <m/>
    <m/>
    <m/>
    <m/>
    <m/>
    <m/>
    <m/>
    <s v="509190,5"/>
    <s v="6260032,84"/>
    <n v="8.6654304"/>
    <n v="0"/>
    <n v="0"/>
  </r>
  <r>
    <n v="421"/>
    <x v="413"/>
    <s v=""/>
    <x v="1036"/>
    <n v="2019"/>
    <n v="68738016"/>
    <x v="177"/>
    <x v="411"/>
    <x v="410"/>
    <n v="7850"/>
    <s v="Stoholm Jyll"/>
    <n v="791"/>
    <n v="233"/>
    <x v="162"/>
    <m/>
    <s v="FJ"/>
    <s v="Fjernvarmeværk"/>
    <n v="353000"/>
    <n v="350030"/>
    <x v="16"/>
    <x v="0"/>
    <s v="fvv"/>
    <d v="2012-01-01T00:00:00"/>
    <m/>
    <n v="3.5"/>
    <n v="0"/>
    <n v="2.15"/>
    <x v="21"/>
    <n v="0"/>
    <n v="0"/>
    <n v="0"/>
    <n v="0"/>
    <n v="1"/>
    <n v="0"/>
    <n v="0"/>
    <x v="0"/>
    <x v="0"/>
    <m/>
    <m/>
    <m/>
    <m/>
    <m/>
    <m/>
    <m/>
    <m/>
    <m/>
    <m/>
    <m/>
    <m/>
    <m/>
    <m/>
    <m/>
    <m/>
    <m/>
    <m/>
    <s v="509190,5"/>
    <s v="6260032,84"/>
    <n v="0"/>
    <n v="0"/>
    <n v="0"/>
  </r>
  <r>
    <n v="421"/>
    <x v="414"/>
    <s v=""/>
    <x v="1037"/>
    <n v="2019"/>
    <n v="68738016"/>
    <x v="177"/>
    <x v="412"/>
    <x v="411"/>
    <n v="7850"/>
    <s v="Stoholm Jyll"/>
    <n v="791"/>
    <n v="233"/>
    <x v="162"/>
    <m/>
    <s v="DC"/>
    <s v="Decentralt værk"/>
    <n v="353000"/>
    <n v="350030"/>
    <x v="79"/>
    <x v="1"/>
    <s v="kvt"/>
    <d v="2004-11-08T00:00:00"/>
    <m/>
    <n v="7.15"/>
    <n v="3.05"/>
    <n v="3.64"/>
    <x v="5265"/>
    <n v="21.3948"/>
    <n v="21.3948"/>
    <n v="17.958600000000001"/>
    <n v="17.958600000000001"/>
    <n v="0.2399320390379884"/>
    <n v="0.76006796096201157"/>
    <n v="0"/>
    <x v="0"/>
    <x v="0"/>
    <m/>
    <m/>
    <m/>
    <m/>
    <m/>
    <m/>
    <n v="44.5851252"/>
    <m/>
    <m/>
    <m/>
    <m/>
    <m/>
    <m/>
    <m/>
    <m/>
    <m/>
    <m/>
    <m/>
    <s v="509501"/>
    <s v="6259422"/>
    <n v="44.5851252"/>
    <n v="0"/>
    <n v="0"/>
  </r>
  <r>
    <n v="421"/>
    <x v="414"/>
    <s v=""/>
    <x v="1038"/>
    <n v="2019"/>
    <n v="68738016"/>
    <x v="177"/>
    <x v="412"/>
    <x v="411"/>
    <n v="7850"/>
    <s v="Stoholm Jyll"/>
    <n v="791"/>
    <n v="233"/>
    <x v="162"/>
    <m/>
    <s v="DC"/>
    <s v="Decentralt værk"/>
    <n v="353000"/>
    <n v="350030"/>
    <x v="94"/>
    <x v="1"/>
    <s v="kvt"/>
    <d v="2007-01-12T00:00:00"/>
    <m/>
    <n v="4.47"/>
    <n v="1.82"/>
    <n v="2.25"/>
    <x v="5266"/>
    <n v="15.2424"/>
    <n v="15.2424"/>
    <n v="11.74464"/>
    <n v="11.74464"/>
    <n v="0.27136927269189348"/>
    <n v="0.72863072730810652"/>
    <n v="0"/>
    <x v="0"/>
    <x v="0"/>
    <m/>
    <m/>
    <m/>
    <m/>
    <m/>
    <m/>
    <n v="28.0842408"/>
    <m/>
    <m/>
    <m/>
    <m/>
    <m/>
    <m/>
    <m/>
    <m/>
    <m/>
    <m/>
    <m/>
    <s v="509501"/>
    <s v="6259422"/>
    <n v="28.0842408"/>
    <n v="0"/>
    <n v="0"/>
  </r>
  <r>
    <n v="421"/>
    <x v="414"/>
    <s v=""/>
    <x v="1039"/>
    <n v="2019"/>
    <n v="68738016"/>
    <x v="177"/>
    <x v="412"/>
    <x v="411"/>
    <n v="7850"/>
    <s v="Stoholm Jyll"/>
    <n v="791"/>
    <n v="233"/>
    <x v="162"/>
    <m/>
    <s v="DC"/>
    <s v="Decentralt værk"/>
    <n v="353000"/>
    <n v="350030"/>
    <x v="575"/>
    <x v="0"/>
    <s v="fvv"/>
    <d v="2016-01-01T00:00:00"/>
    <m/>
    <n v="4"/>
    <n v="0"/>
    <n v="4"/>
    <x v="5267"/>
    <n v="14.958"/>
    <n v="14.958"/>
    <n v="0"/>
    <n v="0"/>
    <n v="1"/>
    <n v="0"/>
    <n v="0"/>
    <x v="0"/>
    <x v="0"/>
    <m/>
    <m/>
    <m/>
    <m/>
    <m/>
    <m/>
    <m/>
    <m/>
    <m/>
    <m/>
    <m/>
    <m/>
    <n v="16.695"/>
    <m/>
    <m/>
    <m/>
    <m/>
    <m/>
    <s v="509501"/>
    <s v="6259422"/>
    <n v="0"/>
    <n v="16.695"/>
    <n v="0"/>
  </r>
  <r>
    <n v="422"/>
    <x v="416"/>
    <s v=""/>
    <x v="1041"/>
    <n v="2019"/>
    <n v="42615919"/>
    <x v="178"/>
    <x v="414"/>
    <x v="413"/>
    <n v="9970"/>
    <s v="Strandby"/>
    <n v="813"/>
    <n v="290"/>
    <x v="163"/>
    <m/>
    <s v="DC"/>
    <s v="Decentralt værk"/>
    <n v="353000"/>
    <n v="350030"/>
    <x v="577"/>
    <x v="1"/>
    <s v="kvt"/>
    <d v="2003-01-01T00:00:00"/>
    <m/>
    <n v="8.8800000000000008"/>
    <n v="3.66"/>
    <n v="4.2"/>
    <x v="5268"/>
    <n v="31.595687999999999"/>
    <n v="31.595687999999999"/>
    <n v="28.382400000000001"/>
    <n v="28.382400000000001"/>
    <n v="0.23919417167893781"/>
    <n v="0.76080582832106214"/>
    <n v="0"/>
    <x v="0"/>
    <x v="0"/>
    <m/>
    <m/>
    <m/>
    <m/>
    <m/>
    <m/>
    <n v="66.046107599999999"/>
    <m/>
    <m/>
    <m/>
    <m/>
    <m/>
    <m/>
    <m/>
    <m/>
    <m/>
    <m/>
    <m/>
    <s v="589219,11"/>
    <s v="6372620,37"/>
    <n v="66.046107599999999"/>
    <n v="0"/>
    <n v="0"/>
  </r>
  <r>
    <n v="422"/>
    <x v="416"/>
    <s v=""/>
    <x v="1042"/>
    <n v="2019"/>
    <n v="42615919"/>
    <x v="178"/>
    <x v="414"/>
    <x v="413"/>
    <n v="9970"/>
    <s v="Strandby"/>
    <n v="813"/>
    <n v="290"/>
    <x v="163"/>
    <m/>
    <s v="DC"/>
    <s v="Decentralt værk"/>
    <n v="353000"/>
    <n v="350030"/>
    <x v="578"/>
    <x v="3"/>
    <s v="fvv"/>
    <d v="2009-02-01T00:00:00"/>
    <m/>
    <n v="6"/>
    <n v="0"/>
    <n v="6"/>
    <x v="5269"/>
    <n v="15.1128"/>
    <n v="15.1128"/>
    <n v="0"/>
    <n v="0"/>
    <n v="1"/>
    <n v="0"/>
    <n v="0"/>
    <x v="0"/>
    <x v="0"/>
    <m/>
    <m/>
    <m/>
    <m/>
    <m/>
    <m/>
    <m/>
    <m/>
    <m/>
    <m/>
    <m/>
    <m/>
    <m/>
    <m/>
    <m/>
    <n v="15.1128"/>
    <m/>
    <m/>
    <s v="589219,11"/>
    <s v="6372620,37"/>
    <n v="0"/>
    <n v="15.1128"/>
    <n v="0"/>
  </r>
  <r>
    <n v="422"/>
    <x v="416"/>
    <s v=""/>
    <x v="1043"/>
    <n v="2019"/>
    <n v="42615919"/>
    <x v="178"/>
    <x v="414"/>
    <x v="413"/>
    <n v="9970"/>
    <s v="Strandby"/>
    <n v="813"/>
    <n v="290"/>
    <x v="163"/>
    <m/>
    <s v="DC"/>
    <s v="Decentralt værk"/>
    <n v="353000"/>
    <n v="350030"/>
    <x v="57"/>
    <x v="2"/>
    <s v="fvv"/>
    <d v="2012-10-01T00:00:00"/>
    <m/>
    <n v="10"/>
    <n v="0"/>
    <n v="10"/>
    <x v="5270"/>
    <n v="16.383600000000001"/>
    <n v="16.383600000000001"/>
    <n v="0"/>
    <n v="0"/>
    <n v="1"/>
    <n v="0"/>
    <n v="0"/>
    <x v="0"/>
    <x v="0"/>
    <m/>
    <m/>
    <m/>
    <m/>
    <m/>
    <m/>
    <m/>
    <m/>
    <m/>
    <m/>
    <m/>
    <m/>
    <m/>
    <m/>
    <m/>
    <m/>
    <m/>
    <n v="16.386479999999999"/>
    <s v="589219,11"/>
    <s v="6372620,37"/>
    <n v="0"/>
    <n v="0"/>
    <n v="16.386479999999999"/>
  </r>
  <r>
    <n v="422"/>
    <x v="416"/>
    <s v=""/>
    <x v="2889"/>
    <n v="2019"/>
    <n v="42615919"/>
    <x v="178"/>
    <x v="414"/>
    <x v="413"/>
    <n v="9970"/>
    <s v="Strandby"/>
    <n v="813"/>
    <n v="290"/>
    <x v="163"/>
    <m/>
    <s v="DC"/>
    <s v="Decentralt værk"/>
    <n v="353000"/>
    <n v="350030"/>
    <x v="1465"/>
    <x v="0"/>
    <s v="fvv"/>
    <d v="2000-01-01T00:00:00"/>
    <m/>
    <n v="10"/>
    <n v="0"/>
    <n v="11"/>
    <x v="5271"/>
    <n v="13.1112"/>
    <n v="13.1112"/>
    <n v="0"/>
    <n v="0"/>
    <n v="1"/>
    <n v="0"/>
    <n v="0"/>
    <x v="0"/>
    <x v="0"/>
    <m/>
    <m/>
    <m/>
    <m/>
    <m/>
    <m/>
    <n v="12.326014800000001"/>
    <m/>
    <m/>
    <m/>
    <m/>
    <m/>
    <m/>
    <m/>
    <m/>
    <m/>
    <m/>
    <m/>
    <s v="589219,11"/>
    <s v="6372620,37"/>
    <n v="12.326014800000001"/>
    <n v="0"/>
    <n v="0"/>
  </r>
  <r>
    <n v="423"/>
    <x v="417"/>
    <s v=""/>
    <x v="1044"/>
    <n v="2019"/>
    <n v="26203562"/>
    <x v="719"/>
    <x v="415"/>
    <x v="414"/>
    <n v="7600"/>
    <s v="Struer"/>
    <n v="671"/>
    <n v="172"/>
    <x v="70"/>
    <m/>
    <s v="DC"/>
    <s v="Decentralt værk"/>
    <n v="353000"/>
    <n v="350030"/>
    <x v="579"/>
    <x v="0"/>
    <s v="fvv"/>
    <d v="1964-01-01T00:00:00"/>
    <m/>
    <n v="3.15"/>
    <n v="0"/>
    <n v="2.9"/>
    <x v="4173"/>
    <n v="0.313"/>
    <n v="0.313"/>
    <n v="0"/>
    <n v="0"/>
    <n v="1"/>
    <n v="0"/>
    <n v="0"/>
    <x v="0"/>
    <x v="0"/>
    <m/>
    <m/>
    <m/>
    <m/>
    <m/>
    <m/>
    <n v="0.3405204"/>
    <m/>
    <m/>
    <m/>
    <m/>
    <m/>
    <m/>
    <m/>
    <m/>
    <m/>
    <m/>
    <m/>
    <s v="472359,54"/>
    <s v="6266254,12"/>
    <n v="0.3405204"/>
    <n v="0"/>
    <n v="0"/>
  </r>
  <r>
    <n v="423"/>
    <x v="418"/>
    <s v=""/>
    <x v="1045"/>
    <n v="2019"/>
    <n v="26203562"/>
    <x v="719"/>
    <x v="416"/>
    <x v="415"/>
    <n v="7600"/>
    <s v="Struer"/>
    <n v="671"/>
    <n v="172"/>
    <x v="70"/>
    <m/>
    <s v="FJ"/>
    <s v="Fjernvarmeværk"/>
    <n v="353000"/>
    <n v="350030"/>
    <x v="580"/>
    <x v="0"/>
    <s v="fvv"/>
    <d v="1992-01-01T00:00:00"/>
    <m/>
    <n v="9.1999999999999993"/>
    <n v="0"/>
    <n v="9"/>
    <x v="5272"/>
    <n v="0.436"/>
    <n v="0.436"/>
    <n v="0"/>
    <n v="0"/>
    <n v="1"/>
    <n v="0"/>
    <n v="0"/>
    <x v="0"/>
    <x v="0"/>
    <m/>
    <m/>
    <m/>
    <m/>
    <m/>
    <m/>
    <n v="0.47349720000000001"/>
    <m/>
    <m/>
    <m/>
    <m/>
    <m/>
    <m/>
    <m/>
    <m/>
    <m/>
    <m/>
    <m/>
    <s v="474615"/>
    <s v="6259110"/>
    <n v="0.47349720000000001"/>
    <n v="0"/>
    <n v="0"/>
  </r>
  <r>
    <n v="423"/>
    <x v="419"/>
    <s v=""/>
    <x v="1046"/>
    <n v="2019"/>
    <n v="26203562"/>
    <x v="719"/>
    <x v="417"/>
    <x v="416"/>
    <n v="7560"/>
    <s v="Hjerm"/>
    <n v="671"/>
    <n v="172"/>
    <x v="70"/>
    <m/>
    <s v="FJ"/>
    <s v="Fjernvarmeværk"/>
    <n v="353000"/>
    <n v="350030"/>
    <x v="581"/>
    <x v="0"/>
    <s v="fvv"/>
    <d v="1991-01-01T00:00:00"/>
    <m/>
    <n v="3.4"/>
    <n v="0"/>
    <n v="3.15"/>
    <x v="5273"/>
    <n v="1.08E-3"/>
    <n v="1.08E-3"/>
    <n v="0"/>
    <n v="0"/>
    <n v="1"/>
    <n v="0"/>
    <n v="0"/>
    <x v="0"/>
    <x v="0"/>
    <m/>
    <m/>
    <m/>
    <n v="1.25545E-3"/>
    <m/>
    <m/>
    <m/>
    <m/>
    <m/>
    <m/>
    <m/>
    <m/>
    <m/>
    <m/>
    <m/>
    <m/>
    <m/>
    <m/>
    <s v="477397,88"/>
    <s v="6254844,8"/>
    <n v="1.25545E-3"/>
    <n v="0"/>
    <n v="0"/>
  </r>
  <r>
    <n v="423"/>
    <x v="420"/>
    <s v=""/>
    <x v="1047"/>
    <n v="2019"/>
    <n v="26203562"/>
    <x v="719"/>
    <x v="418"/>
    <x v="417"/>
    <n v="7600"/>
    <s v="Struer"/>
    <n v="671"/>
    <n v="172"/>
    <x v="70"/>
    <m/>
    <s v="FJ"/>
    <s v="Fjernvarmeværk"/>
    <n v="353000"/>
    <n v="350030"/>
    <x v="582"/>
    <x v="0"/>
    <s v="fvv"/>
    <d v="1966-01-01T00:00:00"/>
    <m/>
    <n v="18"/>
    <n v="0"/>
    <n v="16.2"/>
    <x v="5274"/>
    <n v="18.864000000000001"/>
    <n v="18.864000000000001"/>
    <n v="0"/>
    <n v="0"/>
    <n v="1"/>
    <n v="0"/>
    <n v="0"/>
    <x v="0"/>
    <x v="0"/>
    <m/>
    <m/>
    <m/>
    <m/>
    <m/>
    <m/>
    <n v="18.493912799999997"/>
    <m/>
    <m/>
    <m/>
    <m/>
    <m/>
    <m/>
    <m/>
    <m/>
    <m/>
    <m/>
    <m/>
    <s v="474219"/>
    <s v="6260739"/>
    <n v="18.493912799999997"/>
    <n v="0"/>
    <n v="0"/>
  </r>
  <r>
    <n v="423"/>
    <x v="421"/>
    <s v=""/>
    <x v="1048"/>
    <n v="2019"/>
    <n v="26203562"/>
    <x v="719"/>
    <x v="419"/>
    <x v="418"/>
    <n v="7600"/>
    <s v="Struer"/>
    <n v="671"/>
    <n v="172"/>
    <x v="70"/>
    <m/>
    <s v="FJ"/>
    <s v="Fjernvarmeværk"/>
    <n v="353000"/>
    <n v="350030"/>
    <x v="583"/>
    <x v="0"/>
    <s v="fvv"/>
    <d v="1975-01-01T00:00:00"/>
    <m/>
    <n v="10.5"/>
    <n v="0"/>
    <n v="9.5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473405,14"/>
    <s v="6259927,28"/>
    <n v="0"/>
    <n v="0"/>
    <n v="0"/>
  </r>
  <r>
    <n v="423"/>
    <x v="422"/>
    <s v=""/>
    <x v="1049"/>
    <n v="2019"/>
    <n v="26203562"/>
    <x v="719"/>
    <x v="420"/>
    <x v="419"/>
    <n v="7600"/>
    <s v="Struer"/>
    <n v="671"/>
    <n v="172"/>
    <x v="70"/>
    <m/>
    <s v="FJ"/>
    <s v="Fjernvarmeværk"/>
    <n v="353000"/>
    <n v="350030"/>
    <x v="584"/>
    <x v="0"/>
    <s v="fvv"/>
    <d v="1993-01-01T00:00:00"/>
    <m/>
    <n v="4.3"/>
    <n v="0"/>
    <n v="3.95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474148,58"/>
    <s v="6262610,39"/>
    <n v="0"/>
    <n v="0"/>
    <n v="0"/>
  </r>
  <r>
    <n v="423"/>
    <x v="422"/>
    <s v=""/>
    <x v="2960"/>
    <n v="2019"/>
    <n v="26203562"/>
    <x v="719"/>
    <x v="420"/>
    <x v="419"/>
    <n v="7600"/>
    <s v="Struer"/>
    <n v="671"/>
    <n v="172"/>
    <x v="70"/>
    <m/>
    <s v="FJ"/>
    <s v="Fjernvarmeværk"/>
    <n v="353000"/>
    <n v="350030"/>
    <x v="16"/>
    <x v="0"/>
    <s v="fvv"/>
    <d v="2019-12-01T00:00:00"/>
    <m/>
    <n v="5.0999999999999996"/>
    <n v="0"/>
    <n v="4.7"/>
    <x v="5275"/>
    <n v="4.2000000000000003E-2"/>
    <n v="4.2000000000000003E-2"/>
    <n v="0"/>
    <n v="0"/>
    <n v="1"/>
    <n v="0"/>
    <n v="0"/>
    <x v="0"/>
    <x v="0"/>
    <m/>
    <m/>
    <m/>
    <n v="4.8137539999999999E-2"/>
    <m/>
    <m/>
    <n v="0"/>
    <m/>
    <m/>
    <m/>
    <m/>
    <m/>
    <m/>
    <m/>
    <m/>
    <m/>
    <m/>
    <m/>
    <s v="474148,58"/>
    <s v="6262610,39"/>
    <n v="4.8137539999999999E-2"/>
    <n v="0"/>
    <n v="0"/>
  </r>
  <r>
    <n v="423"/>
    <x v="423"/>
    <s v=""/>
    <x v="1050"/>
    <n v="2019"/>
    <n v="26203562"/>
    <x v="719"/>
    <x v="421"/>
    <x v="420"/>
    <n v="7600"/>
    <s v="Struer"/>
    <n v="671"/>
    <n v="172"/>
    <x v="70"/>
    <m/>
    <s v="FJ"/>
    <s v="Fjernvarmeværk"/>
    <n v="353000"/>
    <n v="350030"/>
    <x v="57"/>
    <x v="2"/>
    <s v="fvv"/>
    <d v="2009-12-01T00:00:00"/>
    <m/>
    <n v="0.9"/>
    <n v="0"/>
    <n v="0.9"/>
    <x v="5276"/>
    <n v="2.0000000000000001E-4"/>
    <n v="2.0000000000000001E-4"/>
    <n v="0"/>
    <n v="0"/>
    <n v="1"/>
    <n v="0"/>
    <n v="0"/>
    <x v="0"/>
    <x v="0"/>
    <m/>
    <m/>
    <m/>
    <m/>
    <m/>
    <m/>
    <m/>
    <m/>
    <m/>
    <m/>
    <m/>
    <m/>
    <m/>
    <m/>
    <m/>
    <m/>
    <m/>
    <n v="2.0159999999999999E-4"/>
    <s v="474610,8"/>
    <s v="6255902,82"/>
    <n v="0"/>
    <n v="0"/>
    <n v="2.0159999999999999E-4"/>
  </r>
  <r>
    <n v="426"/>
    <x v="424"/>
    <s v=""/>
    <x v="1051"/>
    <n v="2019"/>
    <n v="16276111"/>
    <x v="180"/>
    <x v="422"/>
    <x v="421"/>
    <n v="9530"/>
    <s v="Støvring"/>
    <n v="840"/>
    <n v="322"/>
    <x v="164"/>
    <n v="1"/>
    <s v="DC"/>
    <s v="Decentralt værk"/>
    <n v="353000"/>
    <n v="350030"/>
    <x v="585"/>
    <x v="1"/>
    <s v="kvt"/>
    <d v="2004-08-01T00:00:00"/>
    <m/>
    <n v="7.4"/>
    <n v="3.04"/>
    <n v="3.91"/>
    <x v="5277"/>
    <n v="34.182000000000002"/>
    <n v="34.182000000000002"/>
    <n v="25.174800000000001"/>
    <n v="25.174800000000001"/>
    <n v="0.27820053897378755"/>
    <n v="0.7217994610262124"/>
    <n v="0"/>
    <x v="0"/>
    <x v="0"/>
    <m/>
    <m/>
    <m/>
    <m/>
    <m/>
    <m/>
    <n v="61.434100965600003"/>
    <m/>
    <m/>
    <m/>
    <m/>
    <m/>
    <m/>
    <m/>
    <m/>
    <m/>
    <m/>
    <m/>
    <s v="549899,25"/>
    <s v="6305186,35"/>
    <n v="61.434100965600003"/>
    <n v="0"/>
    <n v="0"/>
  </r>
  <r>
    <n v="426"/>
    <x v="424"/>
    <s v=""/>
    <x v="1052"/>
    <n v="2019"/>
    <n v="16276111"/>
    <x v="180"/>
    <x v="422"/>
    <x v="421"/>
    <n v="9530"/>
    <s v="Støvring"/>
    <n v="840"/>
    <n v="322"/>
    <x v="164"/>
    <n v="1"/>
    <s v="DC"/>
    <s v="Decentralt værk"/>
    <n v="353000"/>
    <n v="350030"/>
    <x v="586"/>
    <x v="0"/>
    <s v="fvv"/>
    <d v="1973-01-01T00:00:00"/>
    <m/>
    <n v="7.37"/>
    <n v="0"/>
    <n v="5.8"/>
    <x v="5278"/>
    <n v="2.052E-2"/>
    <n v="2.052E-2"/>
    <n v="0"/>
    <n v="0"/>
    <n v="1"/>
    <n v="0"/>
    <n v="0"/>
    <x v="0"/>
    <x v="0"/>
    <m/>
    <m/>
    <m/>
    <n v="2.4965520000000001E-2"/>
    <m/>
    <m/>
    <m/>
    <m/>
    <m/>
    <m/>
    <m/>
    <m/>
    <m/>
    <m/>
    <m/>
    <m/>
    <m/>
    <m/>
    <s v="549899,25"/>
    <s v="6305186,35"/>
    <n v="2.4965520000000001E-2"/>
    <n v="0"/>
    <n v="0"/>
  </r>
  <r>
    <n v="426"/>
    <x v="424"/>
    <s v=""/>
    <x v="1053"/>
    <n v="2019"/>
    <n v="16276111"/>
    <x v="180"/>
    <x v="422"/>
    <x v="421"/>
    <n v="9530"/>
    <s v="Støvring"/>
    <n v="840"/>
    <n v="322"/>
    <x v="164"/>
    <n v="1"/>
    <s v="DC"/>
    <s v="Decentralt værk"/>
    <n v="353000"/>
    <n v="350030"/>
    <x v="587"/>
    <x v="0"/>
    <s v="fvv"/>
    <d v="1973-01-01T00:00:00"/>
    <m/>
    <n v="7.34"/>
    <n v="0"/>
    <n v="7.3"/>
    <x v="5279"/>
    <n v="6.2675999999999998"/>
    <n v="6.2675999999999998"/>
    <n v="0"/>
    <n v="0"/>
    <n v="1"/>
    <n v="0"/>
    <n v="0"/>
    <x v="0"/>
    <x v="0"/>
    <m/>
    <m/>
    <m/>
    <m/>
    <m/>
    <m/>
    <n v="6.3235864929600005"/>
    <m/>
    <m/>
    <m/>
    <m/>
    <m/>
    <m/>
    <m/>
    <m/>
    <m/>
    <m/>
    <m/>
    <s v="549899,25"/>
    <s v="6305186,35"/>
    <n v="6.3235864929600005"/>
    <n v="0"/>
    <n v="0"/>
  </r>
  <r>
    <n v="426"/>
    <x v="424"/>
    <s v=""/>
    <x v="1054"/>
    <n v="2019"/>
    <n v="16276111"/>
    <x v="180"/>
    <x v="422"/>
    <x v="421"/>
    <n v="9530"/>
    <s v="Støvring"/>
    <n v="840"/>
    <n v="322"/>
    <x v="164"/>
    <n v="1"/>
    <s v="DC"/>
    <s v="Decentralt værk"/>
    <n v="353000"/>
    <n v="350030"/>
    <x v="588"/>
    <x v="0"/>
    <s v="fvv"/>
    <d v="1978-01-01T00:00:00"/>
    <m/>
    <n v="11.56"/>
    <n v="0"/>
    <n v="11.63"/>
    <x v="5280"/>
    <n v="36.172800000000002"/>
    <n v="36.172800000000002"/>
    <n v="0"/>
    <n v="0"/>
    <n v="1"/>
    <n v="0"/>
    <n v="0"/>
    <x v="0"/>
    <x v="0"/>
    <m/>
    <m/>
    <m/>
    <n v="0"/>
    <m/>
    <m/>
    <n v="36.80614112472"/>
    <m/>
    <m/>
    <m/>
    <m/>
    <m/>
    <m/>
    <m/>
    <m/>
    <m/>
    <m/>
    <m/>
    <s v="549899,25"/>
    <s v="6305186,35"/>
    <n v="36.80614112472"/>
    <n v="0"/>
    <n v="0"/>
  </r>
  <r>
    <n v="426"/>
    <x v="424"/>
    <s v=""/>
    <x v="1055"/>
    <n v="2019"/>
    <n v="16276111"/>
    <x v="180"/>
    <x v="422"/>
    <x v="421"/>
    <n v="9530"/>
    <s v="Støvring"/>
    <n v="840"/>
    <n v="322"/>
    <x v="164"/>
    <n v="1"/>
    <s v="DC"/>
    <s v="Decentralt værk"/>
    <n v="353000"/>
    <n v="350030"/>
    <x v="589"/>
    <x v="1"/>
    <s v="kvt"/>
    <d v="2004-08-01T00:00:00"/>
    <m/>
    <n v="7.4"/>
    <n v="3.04"/>
    <n v="3.91"/>
    <x v="5281"/>
    <n v="72.590400000000002"/>
    <n v="72.590400000000002"/>
    <n v="55.000799999999998"/>
    <n v="55.000799999999998"/>
    <n v="0.27080112985553373"/>
    <n v="0.72919887014446627"/>
    <n v="0"/>
    <x v="0"/>
    <x v="0"/>
    <m/>
    <m/>
    <m/>
    <m/>
    <m/>
    <m/>
    <n v="134.02898289000001"/>
    <m/>
    <m/>
    <m/>
    <m/>
    <m/>
    <m/>
    <m/>
    <m/>
    <m/>
    <m/>
    <m/>
    <s v="549899,25"/>
    <s v="6305186,35"/>
    <n v="134.02898289000001"/>
    <n v="0"/>
    <n v="0"/>
  </r>
  <r>
    <n v="426"/>
    <x v="424"/>
    <s v=""/>
    <x v="1056"/>
    <n v="2019"/>
    <n v="16276111"/>
    <x v="180"/>
    <x v="422"/>
    <x v="421"/>
    <n v="9530"/>
    <s v="Støvring"/>
    <n v="840"/>
    <n v="322"/>
    <x v="164"/>
    <n v="1"/>
    <s v="DC"/>
    <s v="Decentralt værk"/>
    <n v="353000"/>
    <n v="350030"/>
    <x v="590"/>
    <x v="1"/>
    <s v="kvt"/>
    <d v="2004-08-01T00:00:00"/>
    <m/>
    <n v="7.4"/>
    <n v="3.04"/>
    <n v="3.91"/>
    <x v="5282"/>
    <n v="70.3476"/>
    <n v="70.3476"/>
    <n v="53.035200000000003"/>
    <n v="53.035200000000003"/>
    <n v="0.27475841646816185"/>
    <n v="0.72524158353183821"/>
    <n v="0"/>
    <x v="0"/>
    <x v="0"/>
    <m/>
    <m/>
    <m/>
    <m/>
    <m/>
    <m/>
    <n v="128.01718852560001"/>
    <m/>
    <m/>
    <m/>
    <m/>
    <m/>
    <m/>
    <m/>
    <m/>
    <m/>
    <m/>
    <m/>
    <s v="549899,25"/>
    <s v="6305186,35"/>
    <n v="128.01718852560001"/>
    <n v="0"/>
    <n v="0"/>
  </r>
  <r>
    <n v="426"/>
    <x v="424"/>
    <s v=""/>
    <x v="2961"/>
    <n v="2019"/>
    <n v="16276111"/>
    <x v="180"/>
    <x v="422"/>
    <x v="421"/>
    <n v="9530"/>
    <s v="Støvring"/>
    <n v="840"/>
    <n v="322"/>
    <x v="164"/>
    <n v="1"/>
    <s v="DC"/>
    <s v="Decentralt værk"/>
    <n v="353000"/>
    <n v="350030"/>
    <x v="1495"/>
    <x v="4"/>
    <s v="fvv"/>
    <d v="2019-10-01T00:00:00"/>
    <m/>
    <n v="2.6"/>
    <n v="0"/>
    <n v="7.3"/>
    <x v="5283"/>
    <n v="26.435196000000001"/>
    <n v="26.435196000000001"/>
    <n v="0"/>
    <n v="0"/>
    <n v="1"/>
    <n v="0"/>
    <n v="0"/>
    <x v="0"/>
    <x v="0"/>
    <m/>
    <m/>
    <m/>
    <m/>
    <m/>
    <m/>
    <m/>
    <m/>
    <m/>
    <m/>
    <m/>
    <m/>
    <m/>
    <m/>
    <m/>
    <m/>
    <m/>
    <n v="7.9883999999999995"/>
    <s v="549899,25"/>
    <s v="6305186,35"/>
    <n v="0"/>
    <n v="0"/>
    <n v="7.9883999999999995"/>
  </r>
  <r>
    <n v="429"/>
    <x v="425"/>
    <s v=""/>
    <x v="1057"/>
    <n v="2019"/>
    <n v="41719613"/>
    <x v="181"/>
    <x v="423"/>
    <x v="422"/>
    <n v="7451"/>
    <s v="Sunds"/>
    <n v="657"/>
    <n v="163"/>
    <x v="58"/>
    <m/>
    <s v="FJ"/>
    <s v="Fjernvarmeværk"/>
    <n v="353000"/>
    <n v="350030"/>
    <x v="591"/>
    <x v="0"/>
    <s v="fvv"/>
    <d v="1966-01-01T00:00:00"/>
    <m/>
    <n v="5.8"/>
    <n v="0"/>
    <n v="5.8"/>
    <x v="5284"/>
    <n v="0.76788000000000001"/>
    <n v="0.76788000000000001"/>
    <n v="0"/>
    <n v="0"/>
    <n v="1"/>
    <n v="0"/>
    <n v="0"/>
    <x v="0"/>
    <x v="0"/>
    <m/>
    <m/>
    <m/>
    <n v="0.83971669999999998"/>
    <m/>
    <m/>
    <m/>
    <m/>
    <m/>
    <m/>
    <m/>
    <m/>
    <m/>
    <m/>
    <m/>
    <m/>
    <m/>
    <m/>
    <s v="501102"/>
    <s v="6228857"/>
    <n v="0.83971669999999998"/>
    <n v="0"/>
    <n v="0"/>
  </r>
  <r>
    <n v="429"/>
    <x v="425"/>
    <s v=""/>
    <x v="1058"/>
    <n v="2019"/>
    <n v="41719613"/>
    <x v="181"/>
    <x v="423"/>
    <x v="422"/>
    <n v="7451"/>
    <s v="Sunds"/>
    <n v="657"/>
    <n v="163"/>
    <x v="58"/>
    <m/>
    <s v="FJ"/>
    <s v="Fjernvarmeværk"/>
    <n v="353000"/>
    <n v="350030"/>
    <x v="591"/>
    <x v="0"/>
    <s v="fvv"/>
    <d v="1962-01-01T00:00:00"/>
    <m/>
    <n v="2.4"/>
    <n v="0"/>
    <n v="2.4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01102"/>
    <s v="6228857"/>
    <n v="0"/>
    <n v="0"/>
    <n v="0"/>
  </r>
  <r>
    <n v="429"/>
    <x v="426"/>
    <s v=""/>
    <x v="1059"/>
    <n v="2019"/>
    <n v="41719613"/>
    <x v="181"/>
    <x v="424"/>
    <x v="423"/>
    <n v="7451"/>
    <s v="Sunds"/>
    <n v="657"/>
    <n v="163"/>
    <x v="58"/>
    <m/>
    <s v="FJ"/>
    <s v="Fjernvarmeværk"/>
    <n v="353000"/>
    <n v="350030"/>
    <x v="592"/>
    <x v="0"/>
    <s v="fvv"/>
    <d v="2014-11-01T00:00:00"/>
    <m/>
    <n v="5"/>
    <n v="0"/>
    <n v="5"/>
    <x v="5285"/>
    <n v="7.1928000000000001"/>
    <n v="7.1928000000000001"/>
    <n v="0"/>
    <n v="0"/>
    <n v="1"/>
    <n v="0"/>
    <n v="0"/>
    <x v="0"/>
    <x v="0"/>
    <m/>
    <m/>
    <m/>
    <m/>
    <m/>
    <m/>
    <n v="6.6573144000000006"/>
    <m/>
    <m/>
    <m/>
    <m/>
    <m/>
    <m/>
    <m/>
    <m/>
    <m/>
    <m/>
    <m/>
    <s v="499879,11"/>
    <s v="6229520,04"/>
    <n v="6.6573144000000006"/>
    <n v="0"/>
    <n v="0"/>
  </r>
  <r>
    <n v="429"/>
    <x v="426"/>
    <s v=""/>
    <x v="1060"/>
    <n v="2019"/>
    <n v="41719613"/>
    <x v="181"/>
    <x v="424"/>
    <x v="423"/>
    <n v="7451"/>
    <s v="Sunds"/>
    <n v="657"/>
    <n v="163"/>
    <x v="58"/>
    <m/>
    <s v="FJ"/>
    <s v="Fjernvarmeværk"/>
    <n v="353000"/>
    <n v="350030"/>
    <x v="593"/>
    <x v="0"/>
    <s v="fvv"/>
    <d v="1978-06-01T00:00:00"/>
    <m/>
    <n v="2.9"/>
    <n v="0"/>
    <n v="2.9"/>
    <x v="5286"/>
    <n v="0.1152"/>
    <n v="0.1152"/>
    <n v="0"/>
    <n v="0"/>
    <n v="1"/>
    <n v="0"/>
    <n v="0"/>
    <x v="0"/>
    <x v="0"/>
    <m/>
    <m/>
    <m/>
    <n v="0.129132"/>
    <m/>
    <m/>
    <m/>
    <m/>
    <m/>
    <m/>
    <m/>
    <m/>
    <m/>
    <m/>
    <m/>
    <m/>
    <m/>
    <m/>
    <s v="499879,11"/>
    <s v="6229520,04"/>
    <n v="0.129132"/>
    <n v="0"/>
    <n v="0"/>
  </r>
  <r>
    <n v="429"/>
    <x v="426"/>
    <s v=""/>
    <x v="2962"/>
    <n v="2019"/>
    <n v="41719613"/>
    <x v="181"/>
    <x v="424"/>
    <x v="423"/>
    <n v="7451"/>
    <s v="Sunds"/>
    <n v="657"/>
    <n v="163"/>
    <x v="58"/>
    <m/>
    <s v="FJ"/>
    <s v="Fjernvarmeværk"/>
    <n v="353000"/>
    <n v="350030"/>
    <x v="116"/>
    <x v="0"/>
    <s v="fvv"/>
    <d v="2019-04-01T00:00:00"/>
    <m/>
    <n v="7.5"/>
    <n v="0"/>
    <n v="8.6"/>
    <x v="5287"/>
    <n v="13.8636"/>
    <n v="13.8636"/>
    <n v="0"/>
    <n v="0"/>
    <n v="1"/>
    <n v="0"/>
    <n v="0"/>
    <x v="0"/>
    <x v="0"/>
    <m/>
    <m/>
    <m/>
    <m/>
    <m/>
    <m/>
    <n v="13.4603964"/>
    <m/>
    <m/>
    <m/>
    <m/>
    <m/>
    <m/>
    <m/>
    <m/>
    <m/>
    <m/>
    <m/>
    <s v="499879,11"/>
    <s v="6229520,04"/>
    <n v="13.4603964"/>
    <n v="0"/>
    <n v="0"/>
  </r>
  <r>
    <n v="430"/>
    <x v="427"/>
    <s v=""/>
    <x v="1061"/>
    <n v="2019"/>
    <n v="15427078"/>
    <x v="182"/>
    <x v="425"/>
    <x v="424"/>
    <n v="4470"/>
    <s v="Svebølle"/>
    <n v="326"/>
    <n v="24"/>
    <x v="165"/>
    <m/>
    <s v="FJ"/>
    <s v="Fjernvarmeværk"/>
    <n v="353000"/>
    <n v="350030"/>
    <x v="147"/>
    <x v="0"/>
    <s v="fvv"/>
    <d v="1992-09-03T00:00:00"/>
    <m/>
    <n v="2.16"/>
    <n v="0"/>
    <n v="2.16"/>
    <x v="5288"/>
    <n v="4.66092"/>
    <n v="4.66092"/>
    <n v="0"/>
    <n v="0"/>
    <n v="1"/>
    <n v="0"/>
    <n v="0"/>
    <x v="0"/>
    <x v="0"/>
    <m/>
    <m/>
    <m/>
    <m/>
    <m/>
    <m/>
    <m/>
    <m/>
    <m/>
    <m/>
    <n v="4.7409999999999997"/>
    <m/>
    <m/>
    <m/>
    <m/>
    <m/>
    <m/>
    <m/>
    <s v="644145,2"/>
    <s v="6169860,42"/>
    <n v="0"/>
    <n v="4.7409999999999997"/>
    <n v="0"/>
  </r>
  <r>
    <n v="430"/>
    <x v="427"/>
    <s v=""/>
    <x v="1062"/>
    <n v="2019"/>
    <n v="15427078"/>
    <x v="182"/>
    <x v="425"/>
    <x v="424"/>
    <n v="4470"/>
    <s v="Svebølle"/>
    <n v="326"/>
    <n v="24"/>
    <x v="165"/>
    <m/>
    <s v="FJ"/>
    <s v="Fjernvarmeværk"/>
    <n v="353000"/>
    <n v="350030"/>
    <x v="594"/>
    <x v="0"/>
    <s v="fvv"/>
    <d v="1991-01-01T00:00:00"/>
    <m/>
    <n v="0.85"/>
    <n v="0"/>
    <n v="0.7"/>
    <x v="21"/>
    <n v="0"/>
    <n v="0"/>
    <n v="0"/>
    <n v="0"/>
    <n v="1"/>
    <n v="0"/>
    <n v="0"/>
    <x v="0"/>
    <x v="0"/>
    <m/>
    <m/>
    <m/>
    <m/>
    <m/>
    <m/>
    <m/>
    <m/>
    <m/>
    <m/>
    <m/>
    <n v="0"/>
    <m/>
    <m/>
    <m/>
    <m/>
    <m/>
    <m/>
    <s v="644145,2"/>
    <s v="6169860,42"/>
    <n v="0"/>
    <n v="0"/>
    <n v="0"/>
  </r>
  <r>
    <n v="430"/>
    <x v="427"/>
    <s v=""/>
    <x v="1063"/>
    <n v="2019"/>
    <n v="15427078"/>
    <x v="182"/>
    <x v="425"/>
    <x v="424"/>
    <n v="4470"/>
    <s v="Svebølle"/>
    <n v="326"/>
    <n v="24"/>
    <x v="165"/>
    <m/>
    <s v="FJ"/>
    <s v="Fjernvarmeværk"/>
    <n v="353000"/>
    <n v="350030"/>
    <x v="595"/>
    <x v="0"/>
    <s v="fvv"/>
    <d v="2003-12-01T00:00:00"/>
    <m/>
    <n v="7"/>
    <n v="0"/>
    <n v="6"/>
    <x v="21"/>
    <n v="0"/>
    <n v="0"/>
    <n v="0"/>
    <n v="0"/>
    <n v="1"/>
    <n v="0"/>
    <n v="0"/>
    <x v="0"/>
    <x v="0"/>
    <m/>
    <m/>
    <m/>
    <m/>
    <m/>
    <m/>
    <m/>
    <m/>
    <m/>
    <m/>
    <m/>
    <m/>
    <m/>
    <n v="0"/>
    <m/>
    <m/>
    <m/>
    <m/>
    <s v="644145,2"/>
    <s v="6169860,42"/>
    <n v="0"/>
    <n v="0"/>
    <n v="0"/>
  </r>
  <r>
    <n v="430"/>
    <x v="427"/>
    <s v=""/>
    <x v="1065"/>
    <n v="2019"/>
    <n v="15427078"/>
    <x v="182"/>
    <x v="425"/>
    <x v="424"/>
    <n v="4470"/>
    <s v="Svebølle"/>
    <n v="326"/>
    <n v="24"/>
    <x v="165"/>
    <m/>
    <s v="FJ"/>
    <s v="Fjernvarmeværk"/>
    <n v="353000"/>
    <n v="350030"/>
    <x v="96"/>
    <x v="0"/>
    <s v="fvv"/>
    <d v="2010-11-01T00:00:00"/>
    <m/>
    <n v="3.4"/>
    <n v="0"/>
    <n v="3.4"/>
    <x v="5289"/>
    <n v="30.929400000000001"/>
    <n v="30.929400000000001"/>
    <n v="0"/>
    <n v="0"/>
    <n v="1"/>
    <n v="0"/>
    <n v="0"/>
    <x v="0"/>
    <x v="0"/>
    <m/>
    <m/>
    <m/>
    <m/>
    <m/>
    <m/>
    <m/>
    <m/>
    <m/>
    <m/>
    <n v="30.7525464"/>
    <m/>
    <m/>
    <m/>
    <m/>
    <m/>
    <m/>
    <m/>
    <s v="644145,2"/>
    <s v="6169860,42"/>
    <n v="0"/>
    <n v="30.7525464"/>
    <n v="0"/>
  </r>
  <r>
    <n v="430"/>
    <x v="427"/>
    <s v=""/>
    <x v="1066"/>
    <n v="2019"/>
    <n v="15427078"/>
    <x v="182"/>
    <x v="425"/>
    <x v="424"/>
    <n v="4470"/>
    <s v="Svebølle"/>
    <n v="326"/>
    <n v="24"/>
    <x v="165"/>
    <m/>
    <s v="FJ"/>
    <s v="Fjernvarmeværk"/>
    <n v="353000"/>
    <n v="350030"/>
    <x v="596"/>
    <x v="3"/>
    <s v="fvv"/>
    <d v="2011-05-01T00:00:00"/>
    <m/>
    <n v="7.7"/>
    <n v="0"/>
    <n v="7.7"/>
    <x v="5290"/>
    <n v="17.207999999999998"/>
    <n v="17.207999999999998"/>
    <n v="0"/>
    <n v="0"/>
    <n v="1"/>
    <n v="0"/>
    <n v="0"/>
    <x v="0"/>
    <x v="0"/>
    <m/>
    <m/>
    <m/>
    <m/>
    <m/>
    <m/>
    <m/>
    <m/>
    <m/>
    <m/>
    <m/>
    <m/>
    <m/>
    <m/>
    <m/>
    <n v="17.21"/>
    <m/>
    <m/>
    <s v="644145,2"/>
    <s v="6169860,42"/>
    <n v="0"/>
    <n v="17.21"/>
    <n v="0"/>
  </r>
  <r>
    <n v="431"/>
    <x v="428"/>
    <s v=""/>
    <x v="1067"/>
    <n v="2019"/>
    <n v="22113410"/>
    <x v="183"/>
    <x v="426"/>
    <x v="425"/>
    <n v="5700"/>
    <s v="Svendborg"/>
    <n v="479"/>
    <n v="87"/>
    <x v="166"/>
    <n v="1"/>
    <s v="FJ"/>
    <s v="Fjernvarmeværk"/>
    <n v="353000"/>
    <n v="350030"/>
    <x v="107"/>
    <x v="0"/>
    <s v="fvv"/>
    <d v="1990-01-01T00:00:00"/>
    <m/>
    <n v="19"/>
    <n v="0"/>
    <n v="17.45"/>
    <x v="5291"/>
    <n v="2.5300799999999999"/>
    <n v="2.5300799999999999"/>
    <n v="0"/>
    <n v="0"/>
    <n v="1"/>
    <n v="0"/>
    <n v="0"/>
    <x v="0"/>
    <x v="0"/>
    <m/>
    <m/>
    <m/>
    <n v="0"/>
    <m/>
    <m/>
    <m/>
    <m/>
    <m/>
    <m/>
    <m/>
    <m/>
    <m/>
    <n v="3.1562860000000001"/>
    <m/>
    <m/>
    <m/>
    <m/>
    <s v="602619,01"/>
    <s v="6102845,41"/>
    <n v="0"/>
    <n v="3.1562860000000001"/>
    <n v="0"/>
  </r>
  <r>
    <n v="431"/>
    <x v="428"/>
    <s v=""/>
    <x v="1068"/>
    <n v="2019"/>
    <n v="22113410"/>
    <x v="183"/>
    <x v="426"/>
    <x v="425"/>
    <n v="5700"/>
    <s v="Svendborg"/>
    <n v="479"/>
    <n v="87"/>
    <x v="166"/>
    <n v="1"/>
    <s v="FJ"/>
    <s v="Fjernvarmeværk"/>
    <n v="353000"/>
    <n v="350030"/>
    <x v="597"/>
    <x v="0"/>
    <s v="fvv"/>
    <d v="2000-01-09T00:00:00"/>
    <m/>
    <n v="6.6"/>
    <n v="0"/>
    <n v="6"/>
    <x v="5292"/>
    <n v="0.66347999999999996"/>
    <n v="0.66347999999999996"/>
    <n v="0"/>
    <n v="0"/>
    <n v="1"/>
    <n v="0"/>
    <n v="0"/>
    <x v="0"/>
    <x v="0"/>
    <m/>
    <m/>
    <m/>
    <n v="0"/>
    <m/>
    <m/>
    <m/>
    <m/>
    <m/>
    <m/>
    <m/>
    <m/>
    <m/>
    <n v="0.74019399999999991"/>
    <m/>
    <m/>
    <m/>
    <m/>
    <s v="602619,01"/>
    <s v="6102845,41"/>
    <n v="0"/>
    <n v="0.74019399999999991"/>
    <n v="0"/>
  </r>
  <r>
    <n v="431"/>
    <x v="429"/>
    <s v=""/>
    <x v="1069"/>
    <n v="2019"/>
    <n v="22113410"/>
    <x v="183"/>
    <x v="427"/>
    <x v="426"/>
    <n v="5700"/>
    <s v="Svendborg"/>
    <n v="479"/>
    <n v="87"/>
    <x v="166"/>
    <n v="1"/>
    <s v="FJ"/>
    <s v="Fjernvarmeværk"/>
    <n v="353000"/>
    <n v="350030"/>
    <x v="598"/>
    <x v="0"/>
    <s v="fvv"/>
    <d v="1997-01-01T00:00:00"/>
    <m/>
    <n v="15.5"/>
    <n v="0"/>
    <n v="14"/>
    <x v="5293"/>
    <n v="1.7856000000000001"/>
    <n v="1.7856000000000001"/>
    <n v="0"/>
    <n v="0"/>
    <n v="1"/>
    <n v="0"/>
    <n v="0"/>
    <x v="0"/>
    <x v="0"/>
    <m/>
    <m/>
    <m/>
    <n v="0"/>
    <m/>
    <m/>
    <m/>
    <m/>
    <m/>
    <m/>
    <m/>
    <m/>
    <m/>
    <n v="2.217495"/>
    <m/>
    <m/>
    <m/>
    <m/>
    <s v="601408,16"/>
    <s v="6102070,2"/>
    <n v="0"/>
    <n v="2.217495"/>
    <n v="0"/>
  </r>
  <r>
    <n v="431"/>
    <x v="429"/>
    <s v=""/>
    <x v="1070"/>
    <n v="2019"/>
    <n v="22113410"/>
    <x v="183"/>
    <x v="427"/>
    <x v="426"/>
    <n v="5700"/>
    <s v="Svendborg"/>
    <n v="479"/>
    <n v="87"/>
    <x v="166"/>
    <n v="1"/>
    <s v="FJ"/>
    <s v="Fjernvarmeværk"/>
    <n v="353000"/>
    <n v="350030"/>
    <x v="599"/>
    <x v="0"/>
    <s v="fvv"/>
    <d v="1985-01-01T00:00:00"/>
    <m/>
    <n v="12.8"/>
    <n v="0"/>
    <n v="11.5"/>
    <x v="5294"/>
    <n v="3.4272"/>
    <n v="3.4272"/>
    <n v="0"/>
    <n v="0"/>
    <n v="1"/>
    <n v="0"/>
    <n v="0"/>
    <x v="0"/>
    <x v="0"/>
    <m/>
    <m/>
    <m/>
    <n v="0"/>
    <m/>
    <m/>
    <m/>
    <m/>
    <m/>
    <m/>
    <m/>
    <m/>
    <m/>
    <n v="4.0995359999999996"/>
    <m/>
    <m/>
    <m/>
    <m/>
    <s v="601408,16"/>
    <s v="6102070,2"/>
    <n v="0"/>
    <n v="4.0995359999999996"/>
    <n v="0"/>
  </r>
  <r>
    <n v="431"/>
    <x v="430"/>
    <s v=""/>
    <x v="1071"/>
    <n v="2019"/>
    <n v="22113410"/>
    <x v="183"/>
    <x v="428"/>
    <x v="427"/>
    <n v="5700"/>
    <s v="Svendborg"/>
    <n v="479"/>
    <n v="87"/>
    <x v="166"/>
    <n v="1"/>
    <s v="DC"/>
    <s v="Decentralt værk"/>
    <n v="353000"/>
    <n v="350030"/>
    <x v="115"/>
    <x v="1"/>
    <s v="kvt"/>
    <d v="1997-07-01T00:00:00"/>
    <m/>
    <n v="13.5"/>
    <n v="5.5"/>
    <n v="6.7"/>
    <x v="5295"/>
    <n v="11.334528000000001"/>
    <n v="11.334528000000001"/>
    <n v="9.6134400000000007"/>
    <n v="9.6134400000000007"/>
    <n v="0.24376292760787344"/>
    <n v="0.75623707239212656"/>
    <n v="0"/>
    <x v="0"/>
    <x v="0"/>
    <m/>
    <m/>
    <m/>
    <m/>
    <m/>
    <m/>
    <n v="23.249080799999998"/>
    <m/>
    <m/>
    <m/>
    <m/>
    <m/>
    <m/>
    <m/>
    <m/>
    <m/>
    <m/>
    <m/>
    <s v="600750,16"/>
    <s v="6104933,18"/>
    <n v="23.249080799999998"/>
    <n v="0"/>
    <n v="0"/>
  </r>
  <r>
    <n v="431"/>
    <x v="430"/>
    <s v=""/>
    <x v="1072"/>
    <n v="2019"/>
    <n v="22113410"/>
    <x v="183"/>
    <x v="428"/>
    <x v="427"/>
    <n v="5700"/>
    <s v="Svendborg"/>
    <n v="479"/>
    <n v="87"/>
    <x v="166"/>
    <n v="1"/>
    <s v="DC"/>
    <s v="Decentralt værk"/>
    <n v="353000"/>
    <n v="350030"/>
    <x v="21"/>
    <x v="1"/>
    <s v="kvt"/>
    <d v="1997-07-01T00:00:00"/>
    <m/>
    <n v="13.6"/>
    <n v="5.5"/>
    <n v="6.7"/>
    <x v="5296"/>
    <n v="8.2941479999999999"/>
    <n v="8.2941479999999999"/>
    <n v="7.2345600000000001"/>
    <n v="7.2345600000000001"/>
    <n v="0.24452134553656446"/>
    <n v="0.75547865446343554"/>
    <n v="0"/>
    <x v="0"/>
    <x v="0"/>
    <m/>
    <m/>
    <m/>
    <m/>
    <m/>
    <m/>
    <n v="16.959967199999998"/>
    <m/>
    <m/>
    <m/>
    <m/>
    <m/>
    <m/>
    <m/>
    <m/>
    <m/>
    <m/>
    <m/>
    <s v="600750,16"/>
    <s v="6104933,18"/>
    <n v="16.959967199999998"/>
    <n v="0"/>
    <n v="0"/>
  </r>
  <r>
    <n v="431"/>
    <x v="430"/>
    <s v=""/>
    <x v="1073"/>
    <n v="2019"/>
    <n v="22113410"/>
    <x v="183"/>
    <x v="428"/>
    <x v="427"/>
    <n v="5700"/>
    <s v="Svendborg"/>
    <n v="479"/>
    <n v="87"/>
    <x v="166"/>
    <n v="1"/>
    <s v="DC"/>
    <s v="Decentralt værk"/>
    <n v="353000"/>
    <n v="350030"/>
    <x v="366"/>
    <x v="1"/>
    <s v="kvt"/>
    <d v="1997-07-01T00:00:00"/>
    <m/>
    <n v="13.6"/>
    <n v="5.5"/>
    <n v="6.7"/>
    <x v="5297"/>
    <n v="13.290407999999999"/>
    <n v="13.290407999999999"/>
    <n v="12.21012"/>
    <n v="12.21012"/>
    <n v="0.23656179109733919"/>
    <n v="0.76343820890266079"/>
    <n v="0"/>
    <x v="0"/>
    <x v="0"/>
    <m/>
    <m/>
    <m/>
    <m/>
    <m/>
    <m/>
    <n v="28.090774799999998"/>
    <m/>
    <m/>
    <m/>
    <m/>
    <m/>
    <m/>
    <m/>
    <m/>
    <m/>
    <m/>
    <m/>
    <s v="600750,16"/>
    <s v="6104933,18"/>
    <n v="28.090774799999998"/>
    <n v="0"/>
    <n v="0"/>
  </r>
  <r>
    <n v="431"/>
    <x v="430"/>
    <s v=""/>
    <x v="1074"/>
    <n v="2019"/>
    <n v="22113410"/>
    <x v="183"/>
    <x v="428"/>
    <x v="427"/>
    <n v="5700"/>
    <s v="Svendborg"/>
    <n v="479"/>
    <n v="87"/>
    <x v="166"/>
    <n v="1"/>
    <s v="DC"/>
    <s v="Decentralt værk"/>
    <n v="353000"/>
    <n v="350030"/>
    <x v="342"/>
    <x v="0"/>
    <s v="fvv"/>
    <d v="2008-02-08T00:00:00"/>
    <m/>
    <n v="15"/>
    <n v="0"/>
    <n v="15"/>
    <x v="5298"/>
    <n v="58.399920000000002"/>
    <n v="58.399920000000002"/>
    <n v="0"/>
    <n v="0"/>
    <n v="1"/>
    <n v="0"/>
    <n v="0"/>
    <x v="0"/>
    <x v="0"/>
    <m/>
    <m/>
    <m/>
    <m/>
    <m/>
    <m/>
    <n v="57.110159699999997"/>
    <m/>
    <m/>
    <m/>
    <m/>
    <m/>
    <m/>
    <m/>
    <m/>
    <m/>
    <m/>
    <m/>
    <s v="600750,16"/>
    <s v="6104933,18"/>
    <n v="57.110159699999997"/>
    <n v="0"/>
    <n v="0"/>
  </r>
  <r>
    <n v="431"/>
    <x v="430"/>
    <s v=""/>
    <x v="1075"/>
    <n v="2019"/>
    <n v="22113410"/>
    <x v="183"/>
    <x v="428"/>
    <x v="427"/>
    <n v="5700"/>
    <s v="Svendborg"/>
    <n v="479"/>
    <n v="87"/>
    <x v="166"/>
    <n v="1"/>
    <s v="DC"/>
    <s v="Decentralt værk"/>
    <n v="353000"/>
    <n v="350030"/>
    <x v="116"/>
    <x v="0"/>
    <s v="fvv"/>
    <d v="2008-02-08T00:00:00"/>
    <m/>
    <n v="15"/>
    <n v="0"/>
    <n v="15"/>
    <x v="5299"/>
    <n v="85.694040000000001"/>
    <n v="85.694040000000001"/>
    <n v="0"/>
    <n v="0"/>
    <n v="1"/>
    <n v="0"/>
    <n v="0"/>
    <x v="0"/>
    <x v="0"/>
    <m/>
    <m/>
    <m/>
    <m/>
    <m/>
    <m/>
    <n v="83.801480400000003"/>
    <m/>
    <m/>
    <m/>
    <m/>
    <m/>
    <m/>
    <m/>
    <m/>
    <m/>
    <m/>
    <m/>
    <s v="600750,16"/>
    <s v="6104933,18"/>
    <n v="83.801480400000003"/>
    <n v="0"/>
    <n v="0"/>
  </r>
  <r>
    <n v="431"/>
    <x v="430"/>
    <s v=""/>
    <x v="1076"/>
    <n v="2019"/>
    <n v="22113410"/>
    <x v="183"/>
    <x v="428"/>
    <x v="427"/>
    <n v="5700"/>
    <s v="Svendborg"/>
    <n v="479"/>
    <n v="87"/>
    <x v="166"/>
    <n v="1"/>
    <s v="DC"/>
    <s v="Decentralt værk"/>
    <n v="353000"/>
    <n v="350030"/>
    <x v="600"/>
    <x v="2"/>
    <s v="fvv"/>
    <d v="2017-02-01T00:00:00"/>
    <m/>
    <n v="25"/>
    <n v="0"/>
    <n v="25"/>
    <x v="5300"/>
    <n v="75.035160000000005"/>
    <n v="75.035160000000005"/>
    <n v="0"/>
    <n v="0"/>
    <n v="1"/>
    <n v="0"/>
    <n v="0"/>
    <x v="0"/>
    <x v="0"/>
    <m/>
    <m/>
    <m/>
    <m/>
    <m/>
    <m/>
    <m/>
    <m/>
    <m/>
    <m/>
    <m/>
    <m/>
    <m/>
    <m/>
    <m/>
    <m/>
    <m/>
    <n v="75.035160000000005"/>
    <s v="600750,16"/>
    <s v="6104933,18"/>
    <n v="0"/>
    <n v="0"/>
    <n v="75.035160000000005"/>
  </r>
  <r>
    <n v="433"/>
    <x v="431"/>
    <s v=""/>
    <x v="1077"/>
    <n v="2019"/>
    <n v="33054521"/>
    <x v="184"/>
    <x v="429"/>
    <x v="427"/>
    <n v="5700"/>
    <s v="Svendborg"/>
    <n v="479"/>
    <n v="87"/>
    <x v="166"/>
    <m/>
    <s v="ER"/>
    <s v="Erhvervsværk"/>
    <n v="382120"/>
    <n v="383900"/>
    <x v="328"/>
    <x v="8"/>
    <s v="pev"/>
    <d v="1999-05-01T00:00:00"/>
    <m/>
    <n v="20"/>
    <n v="4.5"/>
    <n v="13.8"/>
    <x v="5301"/>
    <n v="381.81240000000003"/>
    <n v="380.36412000000001"/>
    <n v="101.60757719999999"/>
    <n v="86.368921200000003"/>
    <n v="0.33592508273383248"/>
    <n v="0.66279584399600266"/>
    <n v="1.2790732701648544E-3"/>
    <x v="29"/>
    <x v="0"/>
    <m/>
    <m/>
    <m/>
    <m/>
    <m/>
    <m/>
    <n v="2.2628231999999997"/>
    <n v="529.88436460000003"/>
    <m/>
    <n v="2.1929799999999999"/>
    <m/>
    <n v="31.710339999999999"/>
    <m/>
    <m/>
    <m/>
    <m/>
    <m/>
    <m/>
    <s v="600750,16"/>
    <s v="6104933,18"/>
    <n v="240.80454727"/>
    <n v="325.33972053000002"/>
    <n v="0"/>
  </r>
  <r>
    <n v="433"/>
    <x v="431"/>
    <s v=""/>
    <x v="1078"/>
    <n v="2019"/>
    <n v="33054521"/>
    <x v="184"/>
    <x v="429"/>
    <x v="427"/>
    <n v="5700"/>
    <s v="Svendborg"/>
    <n v="479"/>
    <n v="87"/>
    <x v="166"/>
    <m/>
    <s v="ER"/>
    <s v="Erhvervsværk"/>
    <n v="382120"/>
    <n v="383900"/>
    <x v="17"/>
    <x v="5"/>
    <s v="pel"/>
    <d v="1999-05-01T00:00:00"/>
    <m/>
    <n v="0.76"/>
    <n v="0.3"/>
    <n v="0"/>
    <x v="5302"/>
    <n v="0"/>
    <n v="0"/>
    <n v="0"/>
    <n v="0"/>
    <n v="0"/>
    <n v="1"/>
    <n v="0"/>
    <x v="0"/>
    <x v="0"/>
    <m/>
    <m/>
    <m/>
    <n v="1.7683910000000001E-2"/>
    <m/>
    <m/>
    <m/>
    <m/>
    <m/>
    <m/>
    <m/>
    <m/>
    <m/>
    <m/>
    <m/>
    <m/>
    <m/>
    <m/>
    <s v="600750,16"/>
    <s v="6104933,18"/>
    <n v="1.7683910000000001E-2"/>
    <n v="0"/>
    <n v="0"/>
  </r>
  <r>
    <n v="434"/>
    <x v="432"/>
    <s v=""/>
    <x v="1079"/>
    <n v="2019"/>
    <n v="50187128"/>
    <x v="185"/>
    <x v="430"/>
    <x v="428"/>
    <n v="4000"/>
    <s v="Roskilde"/>
    <n v="265"/>
    <n v="2"/>
    <x v="5"/>
    <n v="1"/>
    <s v="FJ"/>
    <s v="Fjernvarmeværk"/>
    <n v="353000"/>
    <n v="350030"/>
    <x v="13"/>
    <x v="0"/>
    <s v="fvv"/>
    <d v="1968-04-30T00:00:00"/>
    <m/>
    <n v="5.8"/>
    <n v="0"/>
    <n v="5.0999999999999996"/>
    <x v="21"/>
    <n v="0"/>
    <n v="0"/>
    <n v="0"/>
    <n v="0"/>
    <n v="1"/>
    <n v="0"/>
    <n v="0"/>
    <x v="0"/>
    <x v="0"/>
    <m/>
    <m/>
    <m/>
    <n v="0"/>
    <m/>
    <m/>
    <n v="0"/>
    <m/>
    <m/>
    <m/>
    <m/>
    <m/>
    <m/>
    <m/>
    <m/>
    <m/>
    <m/>
    <m/>
    <s v="690046,92"/>
    <s v="6169251,24"/>
    <n v="0"/>
    <n v="0"/>
    <n v="0"/>
  </r>
  <r>
    <n v="434"/>
    <x v="432"/>
    <s v=""/>
    <x v="1080"/>
    <n v="2019"/>
    <n v="50187128"/>
    <x v="185"/>
    <x v="430"/>
    <x v="428"/>
    <n v="4000"/>
    <s v="Roskilde"/>
    <n v="265"/>
    <n v="2"/>
    <x v="5"/>
    <n v="1"/>
    <s v="FJ"/>
    <s v="Fjernvarmeværk"/>
    <n v="353000"/>
    <n v="350030"/>
    <x v="16"/>
    <x v="0"/>
    <s v="fvv"/>
    <d v="1966-01-01T00:00:00"/>
    <m/>
    <n v="5.6"/>
    <n v="0"/>
    <n v="5"/>
    <x v="21"/>
    <n v="0"/>
    <n v="0"/>
    <n v="0"/>
    <n v="0"/>
    <n v="1"/>
    <n v="0"/>
    <n v="0"/>
    <x v="0"/>
    <x v="0"/>
    <m/>
    <m/>
    <m/>
    <n v="0"/>
    <m/>
    <m/>
    <n v="0"/>
    <m/>
    <m/>
    <m/>
    <m/>
    <m/>
    <m/>
    <m/>
    <m/>
    <m/>
    <m/>
    <m/>
    <s v="690046,92"/>
    <s v="6169251,24"/>
    <n v="0"/>
    <n v="0"/>
    <n v="0"/>
  </r>
  <r>
    <n v="434"/>
    <x v="432"/>
    <s v=""/>
    <x v="1081"/>
    <n v="2019"/>
    <n v="50187128"/>
    <x v="185"/>
    <x v="430"/>
    <x v="428"/>
    <n v="4000"/>
    <s v="Roskilde"/>
    <n v="265"/>
    <n v="2"/>
    <x v="5"/>
    <n v="1"/>
    <s v="FJ"/>
    <s v="Fjernvarmeværk"/>
    <n v="353000"/>
    <n v="350030"/>
    <x v="76"/>
    <x v="0"/>
    <s v="fvv"/>
    <d v="1975-01-01T00:00:00"/>
    <m/>
    <n v="3.7"/>
    <n v="0"/>
    <n v="3.2"/>
    <x v="21"/>
    <n v="0"/>
    <n v="0"/>
    <n v="0"/>
    <n v="0"/>
    <n v="1"/>
    <n v="0"/>
    <n v="0"/>
    <x v="0"/>
    <x v="0"/>
    <m/>
    <m/>
    <m/>
    <n v="0"/>
    <m/>
    <m/>
    <n v="0"/>
    <m/>
    <m/>
    <m/>
    <m/>
    <m/>
    <m/>
    <m/>
    <m/>
    <m/>
    <m/>
    <m/>
    <s v="690046,92"/>
    <s v="6169251,24"/>
    <n v="0"/>
    <n v="0"/>
    <n v="0"/>
  </r>
  <r>
    <n v="434"/>
    <x v="432"/>
    <s v=""/>
    <x v="1082"/>
    <n v="2019"/>
    <n v="50187128"/>
    <x v="185"/>
    <x v="430"/>
    <x v="428"/>
    <n v="4000"/>
    <s v="Roskilde"/>
    <n v="265"/>
    <n v="2"/>
    <x v="5"/>
    <n v="1"/>
    <s v="FJ"/>
    <s v="Fjernvarmeværk"/>
    <n v="353000"/>
    <n v="350030"/>
    <x v="4"/>
    <x v="0"/>
    <s v="fvv"/>
    <d v="1972-01-01T00:00:00"/>
    <m/>
    <n v="7.3"/>
    <n v="0"/>
    <n v="6.4"/>
    <x v="21"/>
    <n v="0"/>
    <n v="0"/>
    <n v="0"/>
    <n v="0"/>
    <n v="1"/>
    <n v="0"/>
    <n v="0"/>
    <x v="0"/>
    <x v="0"/>
    <m/>
    <m/>
    <m/>
    <n v="0"/>
    <m/>
    <m/>
    <n v="0"/>
    <m/>
    <m/>
    <m/>
    <m/>
    <m/>
    <m/>
    <m/>
    <m/>
    <m/>
    <m/>
    <m/>
    <s v="690046,92"/>
    <s v="6169251,24"/>
    <n v="0"/>
    <n v="0"/>
    <n v="0"/>
  </r>
  <r>
    <n v="436"/>
    <x v="433"/>
    <s v=""/>
    <x v="2963"/>
    <n v="2019"/>
    <n v="64429418"/>
    <x v="186"/>
    <x v="431"/>
    <x v="429"/>
    <n v="9300"/>
    <s v="Sæby"/>
    <n v="813"/>
    <n v="325"/>
    <x v="167"/>
    <n v="1"/>
    <s v="DC"/>
    <s v="Decentralt værk"/>
    <n v="353000"/>
    <n v="350030"/>
    <x v="1496"/>
    <x v="3"/>
    <s v="fvv"/>
    <d v="2019-05-13T00:00:00"/>
    <m/>
    <n v="17"/>
    <n v="0"/>
    <n v="17"/>
    <x v="5303"/>
    <n v="28.047599999999999"/>
    <n v="28.047599999999999"/>
    <n v="0"/>
    <n v="0"/>
    <n v="1"/>
    <n v="0"/>
    <n v="0"/>
    <x v="0"/>
    <x v="0"/>
    <m/>
    <m/>
    <m/>
    <m/>
    <m/>
    <m/>
    <m/>
    <m/>
    <m/>
    <m/>
    <m/>
    <m/>
    <m/>
    <m/>
    <m/>
    <n v="28.047599999999999"/>
    <m/>
    <m/>
    <s v="590389,43"/>
    <s v="6353880,87"/>
    <n v="0"/>
    <n v="28.047599999999999"/>
    <n v="0"/>
  </r>
  <r>
    <n v="436"/>
    <x v="433"/>
    <s v=""/>
    <x v="2964"/>
    <n v="2019"/>
    <n v="64429418"/>
    <x v="186"/>
    <x v="431"/>
    <x v="429"/>
    <n v="9300"/>
    <s v="Sæby"/>
    <n v="813"/>
    <n v="325"/>
    <x v="167"/>
    <n v="1"/>
    <s v="DC"/>
    <s v="Decentralt værk"/>
    <n v="353000"/>
    <n v="350030"/>
    <x v="1496"/>
    <x v="3"/>
    <s v="fvv"/>
    <d v="2019-05-13T00:00:00"/>
    <m/>
    <n v="17"/>
    <n v="0"/>
    <n v="17"/>
    <x v="21"/>
    <n v="0"/>
    <n v="0"/>
    <n v="0"/>
    <n v="0"/>
    <n v="1"/>
    <n v="0"/>
    <n v="0"/>
    <x v="0"/>
    <x v="0"/>
    <m/>
    <m/>
    <m/>
    <m/>
    <m/>
    <m/>
    <m/>
    <m/>
    <m/>
    <m/>
    <m/>
    <m/>
    <m/>
    <m/>
    <m/>
    <m/>
    <m/>
    <m/>
    <s v="590389,43"/>
    <s v="6353880,87"/>
    <n v="0"/>
    <n v="0"/>
    <n v="0"/>
  </r>
  <r>
    <n v="436"/>
    <x v="433"/>
    <s v=""/>
    <x v="1083"/>
    <n v="2019"/>
    <n v="64429418"/>
    <x v="186"/>
    <x v="431"/>
    <x v="429"/>
    <n v="9300"/>
    <s v="Sæby"/>
    <n v="813"/>
    <n v="325"/>
    <x v="167"/>
    <n v="1"/>
    <s v="DC"/>
    <s v="Decentralt værk"/>
    <n v="353000"/>
    <n v="350030"/>
    <x v="601"/>
    <x v="0"/>
    <s v="fvv"/>
    <d v="1988-01-01T00:00:00"/>
    <m/>
    <n v="11.6"/>
    <n v="0"/>
    <n v="11.6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90389,43"/>
    <s v="6353880,87"/>
    <n v="0"/>
    <n v="0"/>
    <n v="0"/>
  </r>
  <r>
    <n v="436"/>
    <x v="433"/>
    <s v=""/>
    <x v="1084"/>
    <n v="2019"/>
    <n v="64429418"/>
    <x v="186"/>
    <x v="431"/>
    <x v="429"/>
    <n v="9300"/>
    <s v="Sæby"/>
    <n v="813"/>
    <n v="325"/>
    <x v="167"/>
    <n v="1"/>
    <s v="DC"/>
    <s v="Decentralt værk"/>
    <n v="353000"/>
    <n v="350030"/>
    <x v="602"/>
    <x v="1"/>
    <s v="kvt"/>
    <d v="2001-11-06T00:00:00"/>
    <m/>
    <n v="13.7"/>
    <n v="6"/>
    <n v="8.5"/>
    <x v="5304"/>
    <n v="105.14879999999999"/>
    <n v="105.14879999999999"/>
    <n v="72.842399999999998"/>
    <n v="70.0488"/>
    <n v="0.30210596029366998"/>
    <n v="0.69789403970633002"/>
    <n v="0"/>
    <x v="0"/>
    <x v="0"/>
    <m/>
    <m/>
    <m/>
    <m/>
    <m/>
    <m/>
    <n v="174.02635800000002"/>
    <m/>
    <m/>
    <m/>
    <m/>
    <m/>
    <m/>
    <m/>
    <m/>
    <m/>
    <m/>
    <n v="0"/>
    <s v="590389,43"/>
    <s v="6353880,87"/>
    <n v="174.02635800000002"/>
    <n v="0"/>
    <n v="0"/>
  </r>
  <r>
    <n v="436"/>
    <x v="433"/>
    <s v=""/>
    <x v="1085"/>
    <n v="2019"/>
    <n v="64429418"/>
    <x v="186"/>
    <x v="431"/>
    <x v="429"/>
    <n v="9300"/>
    <s v="Sæby"/>
    <n v="813"/>
    <n v="325"/>
    <x v="167"/>
    <n v="1"/>
    <s v="DC"/>
    <s v="Decentralt værk"/>
    <n v="353000"/>
    <n v="350030"/>
    <x v="603"/>
    <x v="1"/>
    <s v="kvt"/>
    <d v="2001-11-06T00:00:00"/>
    <m/>
    <n v="13.7"/>
    <n v="6"/>
    <n v="8.5"/>
    <x v="5304"/>
    <n v="105.14879999999999"/>
    <n v="105.14879999999999"/>
    <n v="72.842399999999998"/>
    <n v="70.0488"/>
    <n v="0.30210596029366998"/>
    <n v="0.69789403970633002"/>
    <n v="0"/>
    <x v="0"/>
    <x v="0"/>
    <m/>
    <m/>
    <m/>
    <m/>
    <m/>
    <m/>
    <n v="174.02635800000002"/>
    <m/>
    <m/>
    <m/>
    <m/>
    <m/>
    <m/>
    <m/>
    <m/>
    <n v="0"/>
    <m/>
    <m/>
    <s v="590389,43"/>
    <s v="6353880,87"/>
    <n v="174.02635800000002"/>
    <n v="0"/>
    <n v="0"/>
  </r>
  <r>
    <n v="436"/>
    <x v="433"/>
    <s v=""/>
    <x v="1086"/>
    <n v="2019"/>
    <n v="64429418"/>
    <x v="186"/>
    <x v="431"/>
    <x v="429"/>
    <n v="9300"/>
    <s v="Sæby"/>
    <n v="813"/>
    <n v="325"/>
    <x v="167"/>
    <n v="1"/>
    <s v="DC"/>
    <s v="Decentralt værk"/>
    <n v="353000"/>
    <n v="350030"/>
    <x v="39"/>
    <x v="5"/>
    <s v="kvt"/>
    <d v="1988-01-01T00:00:00"/>
    <m/>
    <n v="0.36"/>
    <n v="0"/>
    <n v="0"/>
    <x v="5305"/>
    <n v="0"/>
    <n v="0"/>
    <n v="0"/>
    <n v="0"/>
    <n v="1"/>
    <n v="0"/>
    <n v="0"/>
    <x v="0"/>
    <x v="0"/>
    <m/>
    <m/>
    <m/>
    <n v="1.4706699999999999E-3"/>
    <m/>
    <m/>
    <m/>
    <m/>
    <m/>
    <m/>
    <m/>
    <m/>
    <m/>
    <m/>
    <m/>
    <m/>
    <m/>
    <m/>
    <s v="590389,43"/>
    <s v="6353880,87"/>
    <n v="1.4706699999999999E-3"/>
    <n v="0"/>
    <n v="0"/>
  </r>
  <r>
    <n v="436"/>
    <x v="433"/>
    <s v=""/>
    <x v="1087"/>
    <n v="2019"/>
    <n v="64429418"/>
    <x v="186"/>
    <x v="431"/>
    <x v="429"/>
    <n v="9300"/>
    <s v="Sæby"/>
    <n v="813"/>
    <n v="325"/>
    <x v="167"/>
    <n v="1"/>
    <s v="DC"/>
    <s v="Decentralt værk"/>
    <n v="353000"/>
    <n v="350030"/>
    <x v="57"/>
    <x v="2"/>
    <s v="fvv"/>
    <d v="2009-11-04T00:00:00"/>
    <m/>
    <n v="12"/>
    <n v="0"/>
    <n v="12"/>
    <x v="5306"/>
    <n v="20.192399999999999"/>
    <n v="20.192399999999999"/>
    <n v="0"/>
    <n v="0"/>
    <n v="1"/>
    <n v="0"/>
    <n v="0"/>
    <x v="0"/>
    <x v="0"/>
    <m/>
    <m/>
    <m/>
    <m/>
    <m/>
    <m/>
    <m/>
    <m/>
    <m/>
    <m/>
    <m/>
    <m/>
    <m/>
    <m/>
    <m/>
    <m/>
    <m/>
    <n v="20.4696"/>
    <s v="590389,43"/>
    <s v="6353880,87"/>
    <n v="0"/>
    <n v="0"/>
    <n v="20.4696"/>
  </r>
  <r>
    <n v="436"/>
    <x v="433"/>
    <s v=""/>
    <x v="1088"/>
    <n v="2019"/>
    <n v="64429418"/>
    <x v="186"/>
    <x v="431"/>
    <x v="429"/>
    <n v="9300"/>
    <s v="Sæby"/>
    <n v="813"/>
    <n v="325"/>
    <x v="167"/>
    <n v="1"/>
    <s v="DC"/>
    <s v="Decentralt værk"/>
    <n v="353000"/>
    <n v="350030"/>
    <x v="604"/>
    <x v="3"/>
    <s v="fvv"/>
    <d v="2011-07-01T00:00:00"/>
    <m/>
    <n v="8"/>
    <n v="0"/>
    <n v="8"/>
    <x v="5307"/>
    <n v="17.388000000000002"/>
    <n v="17.388000000000002"/>
    <n v="0"/>
    <n v="0"/>
    <n v="1"/>
    <n v="0"/>
    <n v="0"/>
    <x v="0"/>
    <x v="0"/>
    <m/>
    <m/>
    <m/>
    <m/>
    <m/>
    <m/>
    <m/>
    <m/>
    <m/>
    <m/>
    <m/>
    <m/>
    <m/>
    <m/>
    <m/>
    <n v="17.388000000000002"/>
    <m/>
    <m/>
    <s v="590389,43"/>
    <s v="6353880,87"/>
    <n v="0"/>
    <n v="17.388000000000002"/>
    <n v="0"/>
  </r>
  <r>
    <n v="436"/>
    <x v="433"/>
    <s v=""/>
    <x v="1089"/>
    <n v="2019"/>
    <n v="64429418"/>
    <x v="186"/>
    <x v="431"/>
    <x v="429"/>
    <n v="9300"/>
    <s v="Sæby"/>
    <n v="813"/>
    <n v="325"/>
    <x v="167"/>
    <n v="1"/>
    <s v="DC"/>
    <s v="Decentralt værk"/>
    <n v="353000"/>
    <n v="350030"/>
    <x v="605"/>
    <x v="0"/>
    <s v="fvv"/>
    <d v="2017-04-03T00:00:00"/>
    <m/>
    <n v="16.5"/>
    <n v="0"/>
    <n v="17.5"/>
    <x v="5308"/>
    <n v="17.553599999999999"/>
    <n v="17.553599999999999"/>
    <n v="0"/>
    <n v="0"/>
    <n v="1"/>
    <n v="0"/>
    <n v="0"/>
    <x v="0"/>
    <x v="0"/>
    <m/>
    <m/>
    <m/>
    <m/>
    <m/>
    <m/>
    <n v="16.743949199999999"/>
    <m/>
    <m/>
    <m/>
    <m/>
    <m/>
    <m/>
    <m/>
    <m/>
    <m/>
    <m/>
    <m/>
    <s v="590389,43"/>
    <s v="6353880,87"/>
    <n v="16.743949199999999"/>
    <n v="0"/>
    <n v="0"/>
  </r>
  <r>
    <n v="438"/>
    <x v="441"/>
    <s v=""/>
    <x v="1107"/>
    <n v="2019"/>
    <n v="35602313"/>
    <x v="697"/>
    <x v="439"/>
    <x v="437"/>
    <n v="6400"/>
    <s v="Sønderborg"/>
    <n v="540"/>
    <n v="114"/>
    <x v="168"/>
    <m/>
    <s v="FJ"/>
    <s v="Fjernvarmeværk"/>
    <n v="353000"/>
    <n v="350030"/>
    <x v="613"/>
    <x v="0"/>
    <s v="fvv"/>
    <d v="2015-10-01T00:00:00"/>
    <m/>
    <n v="9"/>
    <n v="0"/>
    <n v="9"/>
    <x v="5309"/>
    <n v="58.338999999999999"/>
    <n v="58.338999999999999"/>
    <n v="0"/>
    <n v="0"/>
    <n v="1"/>
    <n v="0"/>
    <n v="0"/>
    <x v="0"/>
    <x v="0"/>
    <m/>
    <m/>
    <m/>
    <m/>
    <m/>
    <m/>
    <m/>
    <m/>
    <m/>
    <n v="0"/>
    <n v="56.014000000000003"/>
    <n v="0"/>
    <n v="0"/>
    <m/>
    <m/>
    <m/>
    <m/>
    <m/>
    <s v="555686,23"/>
    <s v="6087072,99"/>
    <n v="0"/>
    <n v="56.014000000000003"/>
    <n v="0"/>
  </r>
  <r>
    <n v="439"/>
    <x v="442"/>
    <s v=""/>
    <x v="1108"/>
    <n v="2019"/>
    <n v="15296275"/>
    <x v="188"/>
    <x v="440"/>
    <x v="438"/>
    <n v="9240"/>
    <s v="Nibe"/>
    <n v="851"/>
    <n v="330"/>
    <x v="169"/>
    <m/>
    <s v="DC"/>
    <s v="Decentralt værk"/>
    <n v="353000"/>
    <n v="350030"/>
    <x v="55"/>
    <x v="1"/>
    <s v="kvt"/>
    <d v="1992-02-01T00:00:00"/>
    <m/>
    <n v="2.82"/>
    <n v="1.01"/>
    <n v="1.52"/>
    <x v="5310"/>
    <n v="1.2416400000000001"/>
    <n v="1.2416400000000001"/>
    <n v="0.82440000000000002"/>
    <n v="0.81521999999999994"/>
    <n v="0.27385795911107724"/>
    <n v="0.72614204088892276"/>
    <n v="0"/>
    <x v="0"/>
    <x v="0"/>
    <m/>
    <m/>
    <m/>
    <m/>
    <m/>
    <m/>
    <n v="2.2669416"/>
    <m/>
    <m/>
    <m/>
    <m/>
    <m/>
    <m/>
    <m/>
    <m/>
    <m/>
    <m/>
    <m/>
    <s v="544372,69"/>
    <s v="6318214,71"/>
    <n v="2.2669416"/>
    <n v="0"/>
    <n v="0"/>
  </r>
  <r>
    <n v="439"/>
    <x v="442"/>
    <s v=""/>
    <x v="1109"/>
    <n v="2019"/>
    <n v="15296275"/>
    <x v="188"/>
    <x v="440"/>
    <x v="438"/>
    <n v="9240"/>
    <s v="Nibe"/>
    <n v="851"/>
    <n v="330"/>
    <x v="169"/>
    <m/>
    <s v="DC"/>
    <s v="Decentralt værk"/>
    <n v="353000"/>
    <n v="350030"/>
    <x v="428"/>
    <x v="0"/>
    <s v="fvv"/>
    <d v="1991-01-01T00:00:00"/>
    <m/>
    <n v="2.15"/>
    <n v="0"/>
    <n v="2.1"/>
    <x v="5311"/>
    <n v="6.4360799999999996"/>
    <n v="6.4360799999999996"/>
    <n v="0"/>
    <n v="0"/>
    <n v="1"/>
    <n v="0"/>
    <n v="0"/>
    <x v="0"/>
    <x v="0"/>
    <m/>
    <m/>
    <m/>
    <m/>
    <m/>
    <m/>
    <n v="6.8622443999999998"/>
    <m/>
    <m/>
    <m/>
    <m/>
    <m/>
    <m/>
    <m/>
    <m/>
    <m/>
    <m/>
    <m/>
    <s v="544372,69"/>
    <s v="6318214,71"/>
    <n v="6.8622443999999998"/>
    <n v="0"/>
    <n v="0"/>
  </r>
  <r>
    <n v="439"/>
    <x v="442"/>
    <s v=""/>
    <x v="1110"/>
    <n v="2019"/>
    <n v="15296275"/>
    <x v="188"/>
    <x v="440"/>
    <x v="438"/>
    <n v="9240"/>
    <s v="Nibe"/>
    <n v="851"/>
    <n v="330"/>
    <x v="169"/>
    <m/>
    <s v="DC"/>
    <s v="Decentralt værk"/>
    <n v="353000"/>
    <n v="350030"/>
    <x v="614"/>
    <x v="0"/>
    <s v="fvv"/>
    <d v="2013-02-15T00:00:00"/>
    <m/>
    <n v="0.99"/>
    <n v="0"/>
    <n v="0.9"/>
    <x v="5312"/>
    <n v="12.927960000000001"/>
    <n v="12.927960000000001"/>
    <n v="0"/>
    <n v="0"/>
    <n v="1"/>
    <n v="0"/>
    <n v="0"/>
    <x v="0"/>
    <x v="0"/>
    <m/>
    <m/>
    <m/>
    <m/>
    <m/>
    <m/>
    <m/>
    <m/>
    <m/>
    <m/>
    <m/>
    <m/>
    <n v="13.1852"/>
    <m/>
    <m/>
    <m/>
    <m/>
    <m/>
    <s v="544372,69"/>
    <s v="6318214,71"/>
    <n v="0"/>
    <n v="13.1852"/>
    <n v="0"/>
  </r>
  <r>
    <n v="439"/>
    <x v="442"/>
    <s v=""/>
    <x v="2965"/>
    <n v="2019"/>
    <n v="15296275"/>
    <x v="188"/>
    <x v="440"/>
    <x v="438"/>
    <n v="9240"/>
    <s v="Nibe"/>
    <n v="851"/>
    <n v="330"/>
    <x v="169"/>
    <m/>
    <s v="DC"/>
    <s v="Decentralt værk"/>
    <n v="353000"/>
    <n v="350030"/>
    <x v="1497"/>
    <x v="3"/>
    <s v="fvv"/>
    <d v="2019-01-29T00:00:00"/>
    <m/>
    <n v="2.9"/>
    <n v="0"/>
    <n v="2.9"/>
    <x v="5313"/>
    <n v="6.7863600000000002"/>
    <n v="6.7863600000000002"/>
    <n v="0"/>
    <n v="0"/>
    <n v="1"/>
    <n v="0"/>
    <n v="0"/>
    <x v="0"/>
    <x v="0"/>
    <m/>
    <m/>
    <m/>
    <m/>
    <m/>
    <m/>
    <m/>
    <m/>
    <m/>
    <m/>
    <m/>
    <m/>
    <m/>
    <m/>
    <m/>
    <n v="7.4440799999999996"/>
    <m/>
    <m/>
    <s v="544372,69"/>
    <s v="6318214,71"/>
    <n v="0"/>
    <n v="7.4440799999999996"/>
    <n v="0"/>
  </r>
  <r>
    <n v="443"/>
    <x v="443"/>
    <s v=""/>
    <x v="1111"/>
    <n v="2019"/>
    <n v="30992512"/>
    <x v="189"/>
    <x v="441"/>
    <x v="439"/>
    <n v="7700"/>
    <s v="Thisted"/>
    <n v="787"/>
    <n v="261"/>
    <x v="170"/>
    <m/>
    <s v="FJ"/>
    <s v="Fjernvarmeværk"/>
    <n v="353000"/>
    <n v="350030"/>
    <x v="615"/>
    <x v="0"/>
    <s v="fvv"/>
    <d v="1988-01-01T00:00:00"/>
    <m/>
    <n v="10"/>
    <n v="0"/>
    <n v="11"/>
    <x v="5314"/>
    <n v="29.6172"/>
    <n v="29.6172"/>
    <n v="0"/>
    <n v="0"/>
    <n v="1"/>
    <n v="0"/>
    <n v="0"/>
    <x v="0"/>
    <x v="0"/>
    <m/>
    <m/>
    <m/>
    <m/>
    <m/>
    <m/>
    <n v="29.717265599999998"/>
    <m/>
    <m/>
    <m/>
    <m/>
    <m/>
    <m/>
    <m/>
    <m/>
    <m/>
    <m/>
    <m/>
    <s v="482681"/>
    <s v="6313740"/>
    <n v="29.717265599999998"/>
    <n v="0"/>
    <n v="0"/>
  </r>
  <r>
    <n v="443"/>
    <x v="443"/>
    <s v=""/>
    <x v="1112"/>
    <n v="2019"/>
    <n v="30992512"/>
    <x v="189"/>
    <x v="441"/>
    <x v="439"/>
    <n v="7700"/>
    <s v="Thisted"/>
    <n v="787"/>
    <n v="261"/>
    <x v="170"/>
    <m/>
    <s v="FJ"/>
    <s v="Fjernvarmeværk"/>
    <n v="353000"/>
    <n v="350030"/>
    <x v="616"/>
    <x v="12"/>
    <s v="fvv"/>
    <d v="1988-01-01T00:00:00"/>
    <m/>
    <n v="8.6"/>
    <n v="0"/>
    <n v="8.3000000000000007"/>
    <x v="5315"/>
    <n v="68.497200000000007"/>
    <n v="68.497200000000007"/>
    <n v="0"/>
    <n v="0"/>
    <n v="1"/>
    <n v="0"/>
    <n v="0"/>
    <x v="0"/>
    <x v="0"/>
    <m/>
    <m/>
    <m/>
    <m/>
    <m/>
    <m/>
    <m/>
    <m/>
    <m/>
    <m/>
    <m/>
    <m/>
    <m/>
    <m/>
    <n v="68.497199999999992"/>
    <m/>
    <m/>
    <m/>
    <s v="482681"/>
    <s v="6313740"/>
    <n v="0"/>
    <n v="68.497199999999992"/>
    <n v="0"/>
  </r>
  <r>
    <n v="443"/>
    <x v="443"/>
    <s v=""/>
    <x v="1113"/>
    <n v="2019"/>
    <n v="30992512"/>
    <x v="189"/>
    <x v="441"/>
    <x v="439"/>
    <n v="7700"/>
    <s v="Thisted"/>
    <n v="787"/>
    <n v="261"/>
    <x v="170"/>
    <m/>
    <s v="FJ"/>
    <s v="Fjernvarmeværk"/>
    <n v="353000"/>
    <n v="350030"/>
    <x v="617"/>
    <x v="0"/>
    <s v="fvv"/>
    <d v="2005-11-01T00:00:00"/>
    <m/>
    <n v="11.5"/>
    <n v="0"/>
    <n v="9.8000000000000007"/>
    <x v="5316"/>
    <n v="126.1836"/>
    <n v="126.1836"/>
    <n v="0"/>
    <n v="0"/>
    <n v="1"/>
    <n v="0"/>
    <n v="0"/>
    <x v="0"/>
    <x v="0"/>
    <m/>
    <m/>
    <m/>
    <m/>
    <m/>
    <m/>
    <m/>
    <m/>
    <m/>
    <n v="129.42699999999999"/>
    <m/>
    <m/>
    <m/>
    <m/>
    <m/>
    <m/>
    <m/>
    <m/>
    <s v="482681"/>
    <s v="6313740"/>
    <n v="0"/>
    <n v="129.42699999999999"/>
    <n v="0"/>
  </r>
  <r>
    <n v="443"/>
    <x v="443"/>
    <s v=""/>
    <x v="1114"/>
    <n v="2019"/>
    <n v="30992512"/>
    <x v="189"/>
    <x v="441"/>
    <x v="439"/>
    <n v="7700"/>
    <s v="Thisted"/>
    <n v="787"/>
    <n v="261"/>
    <x v="170"/>
    <m/>
    <s v="FJ"/>
    <s v="Fjernvarmeværk"/>
    <n v="353000"/>
    <n v="350030"/>
    <x v="39"/>
    <x v="5"/>
    <s v="kvt"/>
    <d v="2005-01-01T00:00:00"/>
    <m/>
    <n v="0.76"/>
    <n v="0.32"/>
    <n v="0"/>
    <x v="21"/>
    <n v="0"/>
    <n v="0"/>
    <n v="0"/>
    <n v="0"/>
    <n v="1"/>
    <n v="0"/>
    <n v="0"/>
    <x v="0"/>
    <x v="0"/>
    <m/>
    <m/>
    <m/>
    <m/>
    <m/>
    <m/>
    <m/>
    <m/>
    <m/>
    <m/>
    <m/>
    <m/>
    <m/>
    <m/>
    <m/>
    <m/>
    <m/>
    <m/>
    <s v="482681"/>
    <s v="6313740"/>
    <n v="0"/>
    <n v="0"/>
    <n v="0"/>
  </r>
  <r>
    <n v="443"/>
    <x v="444"/>
    <s v=""/>
    <x v="1115"/>
    <n v="2019"/>
    <n v="30992512"/>
    <x v="189"/>
    <x v="442"/>
    <x v="440"/>
    <n v="7700"/>
    <s v="Thisted"/>
    <n v="787"/>
    <n v="261"/>
    <x v="170"/>
    <m/>
    <s v="FJ"/>
    <s v="Fjernvarmeværk"/>
    <n v="353000"/>
    <n v="350030"/>
    <x v="618"/>
    <x v="0"/>
    <s v="fvv"/>
    <d v="1961-01-01T00:00:00"/>
    <m/>
    <n v="16.5"/>
    <n v="0"/>
    <n v="17.5"/>
    <x v="5317"/>
    <n v="11.188800000000001"/>
    <n v="11.188800000000001"/>
    <n v="0"/>
    <n v="0"/>
    <n v="1"/>
    <n v="0"/>
    <n v="0"/>
    <x v="0"/>
    <x v="0"/>
    <m/>
    <m/>
    <m/>
    <m/>
    <m/>
    <m/>
    <n v="11.1342924"/>
    <m/>
    <m/>
    <m/>
    <m/>
    <m/>
    <m/>
    <m/>
    <m/>
    <m/>
    <m/>
    <m/>
    <s v="480861"/>
    <s v="6312658"/>
    <n v="11.1342924"/>
    <n v="0"/>
    <n v="0"/>
  </r>
  <r>
    <n v="443"/>
    <x v="445"/>
    <s v=""/>
    <x v="1116"/>
    <n v="2019"/>
    <n v="30992512"/>
    <x v="189"/>
    <x v="443"/>
    <x v="441"/>
    <n v="7700"/>
    <s v="Thisted"/>
    <n v="787"/>
    <n v="261"/>
    <x v="170"/>
    <n v="1"/>
    <s v="DC"/>
    <s v="Decentralt værk"/>
    <n v="353000"/>
    <n v="350030"/>
    <x v="619"/>
    <x v="0"/>
    <s v="fvv"/>
    <d v="1967-01-01T00:00:00"/>
    <m/>
    <n v="27.5"/>
    <n v="0"/>
    <n v="27.5"/>
    <x v="5318"/>
    <n v="2.6280000000000001"/>
    <n v="2.6280000000000001"/>
    <n v="0"/>
    <n v="0"/>
    <n v="1"/>
    <n v="0"/>
    <n v="0"/>
    <x v="0"/>
    <x v="0"/>
    <m/>
    <m/>
    <m/>
    <n v="0"/>
    <m/>
    <n v="0"/>
    <n v="2.5592292000000003"/>
    <m/>
    <m/>
    <m/>
    <m/>
    <m/>
    <m/>
    <m/>
    <m/>
    <m/>
    <m/>
    <m/>
    <s v="481976"/>
    <s v="6313361"/>
    <n v="2.5592292000000003"/>
    <n v="0"/>
    <n v="0"/>
  </r>
  <r>
    <n v="443"/>
    <x v="445"/>
    <s v=""/>
    <x v="1117"/>
    <n v="2019"/>
    <n v="30992512"/>
    <x v="189"/>
    <x v="443"/>
    <x v="441"/>
    <n v="7700"/>
    <s v="Thisted"/>
    <n v="787"/>
    <n v="261"/>
    <x v="170"/>
    <n v="1"/>
    <s v="DC"/>
    <s v="Decentralt værk"/>
    <n v="353000"/>
    <n v="350030"/>
    <x v="620"/>
    <x v="1"/>
    <s v="kvt"/>
    <d v="1997-11-01T00:00:00"/>
    <m/>
    <n v="1.8"/>
    <n v="0.63"/>
    <n v="1.1000000000000001"/>
    <x v="5319"/>
    <n v="0.2016"/>
    <n v="0.2016"/>
    <n v="0.12959999999999999"/>
    <n v="0.12959999999999999"/>
    <n v="0.25536261491317669"/>
    <n v="0.74463738508682331"/>
    <n v="0"/>
    <x v="0"/>
    <x v="0"/>
    <m/>
    <m/>
    <m/>
    <m/>
    <m/>
    <m/>
    <n v="0.39473279999999999"/>
    <m/>
    <m/>
    <m/>
    <m/>
    <m/>
    <m/>
    <m/>
    <m/>
    <m/>
    <m/>
    <m/>
    <s v="481976"/>
    <s v="6313361"/>
    <n v="0.39473279999999999"/>
    <n v="0"/>
    <n v="0"/>
  </r>
  <r>
    <n v="443"/>
    <x v="446"/>
    <s v=""/>
    <x v="1118"/>
    <n v="2019"/>
    <n v="30992512"/>
    <x v="189"/>
    <x v="444"/>
    <x v="442"/>
    <n v="7700"/>
    <s v="Thisted"/>
    <n v="787"/>
    <n v="261"/>
    <x v="170"/>
    <m/>
    <s v="DC"/>
    <s v="Decentralt værk"/>
    <n v="351100"/>
    <n v="350010"/>
    <x v="621"/>
    <x v="1"/>
    <s v="kvt"/>
    <d v="1994-11-01T00:00:00"/>
    <m/>
    <n v="1.47"/>
    <n v="1.47"/>
    <n v="2.1"/>
    <x v="5320"/>
    <n v="0.2412"/>
    <n v="0.2412"/>
    <n v="0.18720000000000001"/>
    <n v="0.18720000000000001"/>
    <n v="0.23096121230506184"/>
    <n v="0.76903878769493816"/>
    <n v="0"/>
    <x v="0"/>
    <x v="0"/>
    <m/>
    <m/>
    <m/>
    <m/>
    <m/>
    <m/>
    <n v="0.52216560000000001"/>
    <m/>
    <m/>
    <m/>
    <m/>
    <m/>
    <m/>
    <m/>
    <m/>
    <m/>
    <m/>
    <m/>
    <s v="470391,88"/>
    <s v="6321996,25"/>
    <n v="0.52216560000000001"/>
    <n v="0"/>
    <n v="0"/>
  </r>
  <r>
    <n v="443"/>
    <x v="446"/>
    <s v=""/>
    <x v="1119"/>
    <n v="2019"/>
    <n v="30992512"/>
    <x v="189"/>
    <x v="444"/>
    <x v="442"/>
    <n v="7700"/>
    <s v="Thisted"/>
    <n v="787"/>
    <n v="261"/>
    <x v="170"/>
    <m/>
    <s v="DC"/>
    <s v="Decentralt værk"/>
    <n v="351100"/>
    <n v="350010"/>
    <x v="56"/>
    <x v="0"/>
    <s v="fvv"/>
    <d v="1994-11-01T00:00:00"/>
    <m/>
    <n v="1.5"/>
    <n v="0"/>
    <n v="1.4219999999999999"/>
    <x v="4556"/>
    <n v="1.7999999999999999E-2"/>
    <n v="1.7999999999999999E-2"/>
    <n v="0"/>
    <n v="0"/>
    <n v="1"/>
    <n v="0"/>
    <n v="0"/>
    <x v="0"/>
    <x v="0"/>
    <m/>
    <m/>
    <m/>
    <m/>
    <m/>
    <m/>
    <n v="1.9404000000000001E-2"/>
    <m/>
    <m/>
    <m/>
    <m/>
    <m/>
    <m/>
    <m/>
    <m/>
    <m/>
    <m/>
    <m/>
    <s v="470391,88"/>
    <s v="6321996,25"/>
    <n v="1.9404000000000001E-2"/>
    <n v="0"/>
    <n v="0"/>
  </r>
  <r>
    <n v="443"/>
    <x v="447"/>
    <s v=""/>
    <x v="1120"/>
    <n v="2019"/>
    <n v="30992512"/>
    <x v="189"/>
    <x v="445"/>
    <x v="443"/>
    <n v="7700"/>
    <s v="Thisted"/>
    <n v="787"/>
    <n v="261"/>
    <x v="170"/>
    <m/>
    <s v="DC"/>
    <s v="Decentralt værk"/>
    <n v="351100"/>
    <n v="350010"/>
    <x v="621"/>
    <x v="1"/>
    <s v="kvt"/>
    <d v="1993-01-01T00:00:00"/>
    <m/>
    <n v="1.55"/>
    <n v="0.74"/>
    <n v="0.81"/>
    <x v="5321"/>
    <n v="0.17280000000000001"/>
    <n v="0.17280000000000001"/>
    <n v="0.12959999999999999"/>
    <n v="0.12959999999999999"/>
    <n v="0.23751558696039426"/>
    <n v="0.76248441303960579"/>
    <n v="0"/>
    <x v="0"/>
    <x v="0"/>
    <m/>
    <m/>
    <m/>
    <m/>
    <m/>
    <m/>
    <n v="0.36376560000000002"/>
    <m/>
    <m/>
    <m/>
    <m/>
    <m/>
    <m/>
    <m/>
    <m/>
    <m/>
    <m/>
    <m/>
    <s v="483384,22"/>
    <s v="6318781,91"/>
    <n v="0.36376560000000002"/>
    <n v="0"/>
    <n v="0"/>
  </r>
  <r>
    <n v="443"/>
    <x v="447"/>
    <s v=""/>
    <x v="1121"/>
    <n v="2019"/>
    <n v="30992512"/>
    <x v="189"/>
    <x v="445"/>
    <x v="443"/>
    <n v="7700"/>
    <s v="Thisted"/>
    <n v="787"/>
    <n v="261"/>
    <x v="170"/>
    <m/>
    <s v="DC"/>
    <s v="Decentralt værk"/>
    <n v="351100"/>
    <n v="350010"/>
    <x v="123"/>
    <x v="0"/>
    <s v="fvv"/>
    <d v="1993-01-01T00:00:00"/>
    <m/>
    <n v="1.454"/>
    <n v="0"/>
    <n v="1.454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483384,22"/>
    <s v="6318781,91"/>
    <n v="0"/>
    <n v="0"/>
    <n v="0"/>
  </r>
  <r>
    <n v="444"/>
    <x v="448"/>
    <s v=""/>
    <x v="1122"/>
    <n v="2019"/>
    <n v="12575130"/>
    <x v="190"/>
    <x v="446"/>
    <x v="444"/>
    <n v="8410"/>
    <s v="Rønde"/>
    <n v="706"/>
    <n v="224"/>
    <x v="171"/>
    <m/>
    <s v="FJ"/>
    <s v="Fjernvarmeværk"/>
    <n v="353000"/>
    <n v="350030"/>
    <x v="622"/>
    <x v="0"/>
    <s v="fvv"/>
    <d v="2007-09-01T00:00:00"/>
    <m/>
    <n v="3.15"/>
    <n v="0"/>
    <n v="3.15"/>
    <x v="5322"/>
    <n v="35.549999999999997"/>
    <n v="32.5152"/>
    <n v="0"/>
    <n v="0"/>
    <n v="1"/>
    <n v="0"/>
    <n v="0"/>
    <x v="0"/>
    <x v="0"/>
    <m/>
    <m/>
    <m/>
    <m/>
    <m/>
    <m/>
    <m/>
    <m/>
    <m/>
    <n v="36.003500000000003"/>
    <m/>
    <m/>
    <m/>
    <m/>
    <m/>
    <m/>
    <m/>
    <m/>
    <s v="590380"/>
    <s v="6245903"/>
    <n v="0"/>
    <n v="36.003500000000003"/>
    <n v="0"/>
  </r>
  <r>
    <n v="444"/>
    <x v="448"/>
    <s v=""/>
    <x v="1123"/>
    <n v="2019"/>
    <n v="12575130"/>
    <x v="190"/>
    <x v="446"/>
    <x v="444"/>
    <n v="8410"/>
    <s v="Rønde"/>
    <n v="706"/>
    <n v="224"/>
    <x v="171"/>
    <m/>
    <s v="FJ"/>
    <s v="Fjernvarmeværk"/>
    <n v="353000"/>
    <n v="350030"/>
    <x v="185"/>
    <x v="0"/>
    <s v="fvv"/>
    <d v="1989-11-01T00:00:00"/>
    <m/>
    <n v="3.15"/>
    <n v="0"/>
    <n v="3.15"/>
    <x v="21"/>
    <n v="0"/>
    <n v="0"/>
    <n v="0"/>
    <n v="0"/>
    <n v="1"/>
    <n v="0"/>
    <n v="0"/>
    <x v="0"/>
    <x v="0"/>
    <m/>
    <m/>
    <m/>
    <m/>
    <m/>
    <m/>
    <m/>
    <m/>
    <m/>
    <m/>
    <m/>
    <m/>
    <m/>
    <m/>
    <m/>
    <m/>
    <m/>
    <m/>
    <s v="590380"/>
    <s v="6245903"/>
    <n v="0"/>
    <n v="0"/>
    <n v="0"/>
  </r>
  <r>
    <n v="445"/>
    <x v="449"/>
    <s v=""/>
    <x v="1124"/>
    <n v="2019"/>
    <n v="22883313"/>
    <x v="191"/>
    <x v="447"/>
    <x v="445"/>
    <n v="8881"/>
    <s v="Thorsø"/>
    <n v="710"/>
    <n v="239"/>
    <x v="172"/>
    <m/>
    <s v="DC"/>
    <s v="Decentralt værk"/>
    <n v="353000"/>
    <n v="350030"/>
    <x v="229"/>
    <x v="1"/>
    <s v="kvt"/>
    <d v="2018-03-06T00:00:00"/>
    <m/>
    <n v="5.2"/>
    <n v="2.1"/>
    <n v="2.8"/>
    <x v="5323"/>
    <n v="55.772640000000003"/>
    <n v="54.223559999999999"/>
    <n v="44.10792"/>
    <n v="43.150320000000001"/>
    <n v="0.25282633543797645"/>
    <n v="0.7471736645620235"/>
    <n v="0"/>
    <x v="0"/>
    <x v="0"/>
    <m/>
    <m/>
    <m/>
    <m/>
    <m/>
    <m/>
    <n v="5.4502668000000005"/>
    <m/>
    <n v="104.84805299999999"/>
    <m/>
    <m/>
    <m/>
    <m/>
    <m/>
    <m/>
    <m/>
    <m/>
    <m/>
    <s v="549085"/>
    <s v="6239709"/>
    <n v="5.4502668000000005"/>
    <n v="104.84805299999999"/>
    <n v="0"/>
  </r>
  <r>
    <n v="445"/>
    <x v="449"/>
    <s v=""/>
    <x v="1125"/>
    <n v="2019"/>
    <n v="22883313"/>
    <x v="191"/>
    <x v="447"/>
    <x v="445"/>
    <n v="8881"/>
    <s v="Thorsø"/>
    <n v="710"/>
    <n v="239"/>
    <x v="172"/>
    <m/>
    <s v="DC"/>
    <s v="Decentralt værk"/>
    <n v="353000"/>
    <n v="350030"/>
    <x v="428"/>
    <x v="0"/>
    <s v="fvv"/>
    <d v="1986-01-01T00:00:00"/>
    <m/>
    <n v="4.4000000000000004"/>
    <n v="0"/>
    <n v="4"/>
    <x v="5324"/>
    <n v="5.4359999999999999E-2"/>
    <n v="5.4359999999999999E-2"/>
    <n v="0"/>
    <n v="0"/>
    <n v="1"/>
    <n v="0"/>
    <n v="0"/>
    <x v="0"/>
    <x v="0"/>
    <m/>
    <m/>
    <m/>
    <m/>
    <m/>
    <m/>
    <n v="5.7816000000000005E-3"/>
    <m/>
    <n v="4.6391000000000002E-2"/>
    <m/>
    <m/>
    <m/>
    <m/>
    <m/>
    <m/>
    <m/>
    <m/>
    <m/>
    <s v="549085"/>
    <s v="6239709"/>
    <n v="5.7816000000000005E-3"/>
    <n v="4.6391000000000002E-2"/>
    <n v="0"/>
  </r>
  <r>
    <n v="445"/>
    <x v="449"/>
    <s v=""/>
    <x v="1126"/>
    <n v="2019"/>
    <n v="22883313"/>
    <x v="191"/>
    <x v="447"/>
    <x v="445"/>
    <n v="8881"/>
    <s v="Thorsø"/>
    <n v="710"/>
    <n v="239"/>
    <x v="172"/>
    <m/>
    <s v="DC"/>
    <s v="Decentralt værk"/>
    <n v="353000"/>
    <n v="350030"/>
    <x v="623"/>
    <x v="0"/>
    <s v="fvv"/>
    <d v="2001-01-01T00:00:00"/>
    <m/>
    <n v="2.7"/>
    <n v="0"/>
    <n v="2.2999999999999998"/>
    <x v="5325"/>
    <n v="0.14471999999999999"/>
    <n v="0.14471999999999999"/>
    <n v="0"/>
    <n v="0"/>
    <n v="1"/>
    <n v="0"/>
    <n v="0"/>
    <x v="0"/>
    <x v="0"/>
    <m/>
    <m/>
    <m/>
    <m/>
    <m/>
    <m/>
    <n v="0.13824359999999999"/>
    <m/>
    <m/>
    <m/>
    <m/>
    <m/>
    <m/>
    <m/>
    <m/>
    <m/>
    <m/>
    <m/>
    <s v="549085"/>
    <s v="6239709"/>
    <n v="0.13824359999999999"/>
    <n v="0"/>
    <n v="0"/>
  </r>
  <r>
    <n v="446"/>
    <x v="450"/>
    <s v=""/>
    <x v="1127"/>
    <n v="2019"/>
    <n v="14528601"/>
    <x v="192"/>
    <x v="448"/>
    <x v="446"/>
    <n v="6980"/>
    <s v="Tim"/>
    <n v="760"/>
    <n v="182"/>
    <x v="173"/>
    <m/>
    <s v="DC"/>
    <s v="Decentralt værk"/>
    <n v="351100"/>
    <n v="350010"/>
    <x v="5"/>
    <x v="1"/>
    <s v="kvt"/>
    <d v="1991-01-01T00:00:00"/>
    <m/>
    <n v="6"/>
    <n v="2"/>
    <n v="3.5"/>
    <x v="5326"/>
    <n v="6.8472"/>
    <n v="6.8472"/>
    <n v="3.8736000000000002"/>
    <n v="3.8736000000000002"/>
    <n v="0.29447173442922647"/>
    <n v="0.70552826557077353"/>
    <n v="0"/>
    <x v="0"/>
    <x v="0"/>
    <m/>
    <m/>
    <m/>
    <m/>
    <m/>
    <m/>
    <n v="11.626243200000001"/>
    <m/>
    <m/>
    <m/>
    <m/>
    <m/>
    <m/>
    <m/>
    <m/>
    <m/>
    <m/>
    <m/>
    <s v="457454"/>
    <s v="6227450"/>
    <n v="11.626243200000001"/>
    <n v="0"/>
    <n v="0"/>
  </r>
  <r>
    <n v="446"/>
    <x v="450"/>
    <s v=""/>
    <x v="1128"/>
    <n v="2019"/>
    <n v="14528601"/>
    <x v="192"/>
    <x v="448"/>
    <x v="446"/>
    <n v="6980"/>
    <s v="Tim"/>
    <n v="760"/>
    <n v="182"/>
    <x v="173"/>
    <m/>
    <s v="DC"/>
    <s v="Decentralt værk"/>
    <n v="351100"/>
    <n v="350010"/>
    <x v="428"/>
    <x v="0"/>
    <s v="fvv"/>
    <d v="1991-01-01T00:00:00"/>
    <m/>
    <n v="1.2"/>
    <n v="0"/>
    <n v="1"/>
    <x v="5327"/>
    <n v="3.4091999999999998"/>
    <n v="3.4091999999999998"/>
    <n v="0"/>
    <n v="0"/>
    <n v="1"/>
    <n v="0"/>
    <n v="0"/>
    <x v="0"/>
    <x v="0"/>
    <m/>
    <m/>
    <m/>
    <m/>
    <m/>
    <m/>
    <n v="3.3423984"/>
    <m/>
    <m/>
    <m/>
    <m/>
    <m/>
    <m/>
    <m/>
    <m/>
    <m/>
    <m/>
    <m/>
    <s v="457454"/>
    <s v="6227450"/>
    <n v="3.3423984"/>
    <n v="0"/>
    <n v="0"/>
  </r>
  <r>
    <n v="446"/>
    <x v="450"/>
    <s v=""/>
    <x v="1129"/>
    <n v="2019"/>
    <n v="14528601"/>
    <x v="192"/>
    <x v="448"/>
    <x v="446"/>
    <n v="6980"/>
    <s v="Tim"/>
    <n v="760"/>
    <n v="182"/>
    <x v="173"/>
    <m/>
    <s v="DC"/>
    <s v="Decentralt værk"/>
    <n v="351100"/>
    <n v="350010"/>
    <x v="8"/>
    <x v="3"/>
    <s v="fvv"/>
    <d v="2013-10-01T00:00:00"/>
    <m/>
    <n v="1"/>
    <n v="0"/>
    <n v="1"/>
    <x v="5328"/>
    <n v="7.218"/>
    <n v="7.218"/>
    <n v="0"/>
    <n v="0"/>
    <n v="1"/>
    <n v="0"/>
    <n v="0"/>
    <x v="0"/>
    <x v="0"/>
    <m/>
    <m/>
    <m/>
    <m/>
    <m/>
    <m/>
    <m/>
    <m/>
    <m/>
    <m/>
    <m/>
    <m/>
    <m/>
    <m/>
    <m/>
    <n v="7.218"/>
    <m/>
    <m/>
    <s v="457454"/>
    <s v="6227450"/>
    <n v="0"/>
    <n v="7.218"/>
    <n v="0"/>
  </r>
  <r>
    <n v="446"/>
    <x v="450"/>
    <s v=""/>
    <x v="2966"/>
    <n v="2019"/>
    <n v="14528601"/>
    <x v="192"/>
    <x v="448"/>
    <x v="446"/>
    <n v="6980"/>
    <s v="Tim"/>
    <n v="760"/>
    <n v="182"/>
    <x v="173"/>
    <m/>
    <s v="DC"/>
    <s v="Decentralt værk"/>
    <n v="351100"/>
    <n v="350010"/>
    <x v="12"/>
    <x v="4"/>
    <s v="fvv"/>
    <d v="2019-01-01T00:00:00"/>
    <m/>
    <n v="1.4"/>
    <n v="0"/>
    <n v="1.2"/>
    <x v="5329"/>
    <n v="16.948799999999999"/>
    <n v="16.948799999999999"/>
    <n v="0"/>
    <n v="0"/>
    <n v="1"/>
    <n v="0"/>
    <n v="0"/>
    <x v="0"/>
    <x v="0"/>
    <m/>
    <m/>
    <m/>
    <m/>
    <m/>
    <m/>
    <m/>
    <m/>
    <m/>
    <m/>
    <m/>
    <m/>
    <m/>
    <m/>
    <m/>
    <m/>
    <m/>
    <n v="5.1048"/>
    <s v="457454"/>
    <s v="6227450"/>
    <n v="0"/>
    <n v="0"/>
    <n v="5.1048"/>
  </r>
  <r>
    <n v="448"/>
    <x v="451"/>
    <s v=""/>
    <x v="1130"/>
    <n v="2019"/>
    <n v="63690619"/>
    <x v="193"/>
    <x v="449"/>
    <x v="447"/>
    <n v="6520"/>
    <s v="Toftlund"/>
    <n v="550"/>
    <n v="109"/>
    <x v="174"/>
    <n v="1"/>
    <s v="DC"/>
    <s v="Decentralt værk"/>
    <n v="353000"/>
    <n v="350030"/>
    <x v="624"/>
    <x v="0"/>
    <s v="fvv"/>
    <d v="2012-01-01T00:00:00"/>
    <m/>
    <n v="5.5"/>
    <n v="0"/>
    <n v="5.5"/>
    <x v="5330"/>
    <n v="15.314399999999999"/>
    <n v="15.314399999999999"/>
    <n v="0"/>
    <n v="0"/>
    <n v="1"/>
    <n v="0"/>
    <n v="0"/>
    <x v="0"/>
    <x v="0"/>
    <m/>
    <m/>
    <m/>
    <m/>
    <m/>
    <m/>
    <n v="14.588521199999999"/>
    <m/>
    <m/>
    <m/>
    <m/>
    <m/>
    <m/>
    <m/>
    <m/>
    <m/>
    <m/>
    <m/>
    <s v="504538"/>
    <s v="6116395"/>
    <n v="14.588521199999999"/>
    <n v="0"/>
    <n v="0"/>
  </r>
  <r>
    <n v="448"/>
    <x v="451"/>
    <s v=""/>
    <x v="1131"/>
    <n v="2019"/>
    <n v="63690619"/>
    <x v="193"/>
    <x v="449"/>
    <x v="447"/>
    <n v="6520"/>
    <s v="Toftlund"/>
    <n v="550"/>
    <n v="109"/>
    <x v="174"/>
    <n v="1"/>
    <s v="DC"/>
    <s v="Decentralt værk"/>
    <n v="353000"/>
    <n v="350030"/>
    <x v="55"/>
    <x v="1"/>
    <s v="kvt"/>
    <d v="1995-01-01T00:00:00"/>
    <m/>
    <n v="13"/>
    <n v="5.5"/>
    <n v="6.5"/>
    <x v="5331"/>
    <n v="14.4468"/>
    <n v="14.4468"/>
    <n v="9.9540000000000006"/>
    <n v="9.9540000000000006"/>
    <n v="0.29342920393453981"/>
    <n v="0.70657079606546014"/>
    <n v="0"/>
    <x v="0"/>
    <x v="0"/>
    <m/>
    <m/>
    <m/>
    <m/>
    <m/>
    <m/>
    <n v="24.617181599999999"/>
    <m/>
    <m/>
    <m/>
    <m/>
    <m/>
    <m/>
    <m/>
    <m/>
    <m/>
    <m/>
    <m/>
    <s v="504538"/>
    <s v="6116395"/>
    <n v="24.617181599999999"/>
    <n v="0"/>
    <n v="0"/>
  </r>
  <r>
    <n v="448"/>
    <x v="451"/>
    <s v=""/>
    <x v="1132"/>
    <n v="2019"/>
    <n v="63690619"/>
    <x v="193"/>
    <x v="449"/>
    <x v="447"/>
    <n v="6520"/>
    <s v="Toftlund"/>
    <n v="550"/>
    <n v="109"/>
    <x v="174"/>
    <n v="1"/>
    <s v="DC"/>
    <s v="Decentralt værk"/>
    <n v="353000"/>
    <n v="350030"/>
    <x v="39"/>
    <x v="5"/>
    <s v="kvt"/>
    <d v="2000-01-01T00:00:00"/>
    <m/>
    <n v="0.1"/>
    <n v="0"/>
    <n v="0"/>
    <x v="5332"/>
    <n v="0"/>
    <n v="0"/>
    <n v="0"/>
    <n v="0"/>
    <n v="1"/>
    <n v="0"/>
    <n v="0"/>
    <x v="0"/>
    <x v="0"/>
    <m/>
    <m/>
    <m/>
    <n v="7.6761800000000008E-4"/>
    <m/>
    <m/>
    <m/>
    <m/>
    <m/>
    <m/>
    <m/>
    <m/>
    <m/>
    <m/>
    <m/>
    <m/>
    <m/>
    <m/>
    <s v="504538"/>
    <s v="6116395"/>
    <n v="7.6761800000000008E-4"/>
    <n v="0"/>
    <n v="0"/>
  </r>
  <r>
    <n v="448"/>
    <x v="451"/>
    <s v=""/>
    <x v="1133"/>
    <n v="2019"/>
    <n v="63690619"/>
    <x v="193"/>
    <x v="449"/>
    <x v="447"/>
    <n v="6520"/>
    <s v="Toftlund"/>
    <n v="550"/>
    <n v="109"/>
    <x v="174"/>
    <n v="1"/>
    <s v="DC"/>
    <s v="Decentralt værk"/>
    <n v="353000"/>
    <n v="350030"/>
    <x v="625"/>
    <x v="3"/>
    <s v="fvv"/>
    <d v="2014-01-01T00:00:00"/>
    <m/>
    <n v="6.5"/>
    <n v="0"/>
    <n v="6.5"/>
    <x v="5333"/>
    <n v="37.295999999999999"/>
    <n v="37.295999999999999"/>
    <n v="0"/>
    <n v="0"/>
    <n v="1"/>
    <n v="0"/>
    <n v="0"/>
    <x v="0"/>
    <x v="0"/>
    <m/>
    <m/>
    <m/>
    <m/>
    <m/>
    <m/>
    <m/>
    <m/>
    <m/>
    <m/>
    <m/>
    <m/>
    <m/>
    <m/>
    <m/>
    <n v="37.295999999999999"/>
    <m/>
    <m/>
    <s v="504538"/>
    <s v="6116395"/>
    <n v="0"/>
    <n v="37.295999999999999"/>
    <n v="0"/>
  </r>
  <r>
    <n v="448"/>
    <x v="451"/>
    <s v=""/>
    <x v="1134"/>
    <n v="2019"/>
    <n v="63690619"/>
    <x v="193"/>
    <x v="449"/>
    <x v="447"/>
    <n v="6520"/>
    <s v="Toftlund"/>
    <n v="550"/>
    <n v="109"/>
    <x v="174"/>
    <n v="1"/>
    <s v="DC"/>
    <s v="Decentralt værk"/>
    <n v="353000"/>
    <n v="350030"/>
    <x v="57"/>
    <x v="2"/>
    <s v="fvv"/>
    <d v="2016-09-22T00:00:00"/>
    <m/>
    <n v="2.9449999999999998"/>
    <n v="0"/>
    <n v="2.9"/>
    <x v="5334"/>
    <n v="5.8331520000000001"/>
    <n v="5.8331520000000001"/>
    <n v="0"/>
    <n v="0"/>
    <n v="1"/>
    <n v="0"/>
    <n v="0"/>
    <x v="0"/>
    <x v="0"/>
    <m/>
    <m/>
    <m/>
    <m/>
    <m/>
    <m/>
    <m/>
    <m/>
    <m/>
    <m/>
    <m/>
    <m/>
    <m/>
    <m/>
    <m/>
    <m/>
    <m/>
    <n v="5.9133671999999997"/>
    <s v="504538"/>
    <s v="6116395"/>
    <n v="0"/>
    <n v="0"/>
    <n v="5.9133671999999997"/>
  </r>
  <r>
    <n v="448"/>
    <x v="451"/>
    <s v=""/>
    <x v="2890"/>
    <n v="2019"/>
    <n v="63690619"/>
    <x v="193"/>
    <x v="449"/>
    <x v="447"/>
    <n v="6520"/>
    <s v="Toftlund"/>
    <n v="550"/>
    <n v="109"/>
    <x v="174"/>
    <n v="1"/>
    <s v="DC"/>
    <s v="Decentralt værk"/>
    <n v="353000"/>
    <n v="350030"/>
    <x v="1466"/>
    <x v="0"/>
    <s v="fvv"/>
    <d v="2016-08-01T00:00:00"/>
    <m/>
    <n v="4.4000000000000004"/>
    <n v="0"/>
    <n v="4.4000000000000004"/>
    <x v="5330"/>
    <n v="15.314399999999999"/>
    <n v="15.314399999999999"/>
    <n v="0"/>
    <n v="0"/>
    <n v="1"/>
    <n v="0"/>
    <n v="0"/>
    <x v="0"/>
    <x v="0"/>
    <m/>
    <m/>
    <m/>
    <m/>
    <m/>
    <m/>
    <n v="14.588521199999999"/>
    <m/>
    <m/>
    <m/>
    <m/>
    <m/>
    <m/>
    <m/>
    <m/>
    <m/>
    <m/>
    <m/>
    <s v="504538"/>
    <s v="6116395"/>
    <n v="14.588521199999999"/>
    <n v="0"/>
    <n v="0"/>
  </r>
  <r>
    <n v="449"/>
    <x v="452"/>
    <s v=""/>
    <x v="1135"/>
    <n v="2019"/>
    <n v="18292610"/>
    <x v="194"/>
    <x v="450"/>
    <x v="448"/>
    <n v="5690"/>
    <s v="Tommerup"/>
    <n v="420"/>
    <n v="90"/>
    <x v="175"/>
    <m/>
    <s v="FJ"/>
    <s v="Fjernvarmeværk"/>
    <n v="353000"/>
    <n v="350030"/>
    <x v="123"/>
    <x v="0"/>
    <s v="fvv"/>
    <d v="2003-09-05T00:00:00"/>
    <m/>
    <n v="3.5"/>
    <n v="0"/>
    <n v="3.5"/>
    <x v="5335"/>
    <n v="47.526479999999999"/>
    <n v="47.16648"/>
    <n v="0"/>
    <n v="0"/>
    <n v="1"/>
    <n v="0"/>
    <n v="0"/>
    <x v="0"/>
    <x v="0"/>
    <m/>
    <m/>
    <m/>
    <m/>
    <m/>
    <m/>
    <m/>
    <m/>
    <m/>
    <m/>
    <n v="42.430103000000003"/>
    <m/>
    <m/>
    <m/>
    <m/>
    <m/>
    <m/>
    <m/>
    <s v="576444"/>
    <s v="6131555"/>
    <n v="0"/>
    <n v="42.430103000000003"/>
    <n v="0"/>
  </r>
  <r>
    <n v="449"/>
    <x v="452"/>
    <s v=""/>
    <x v="1136"/>
    <n v="2019"/>
    <n v="18292610"/>
    <x v="194"/>
    <x v="450"/>
    <x v="448"/>
    <n v="5690"/>
    <s v="Tommerup"/>
    <n v="420"/>
    <n v="90"/>
    <x v="175"/>
    <m/>
    <s v="FJ"/>
    <s v="Fjernvarmeværk"/>
    <n v="353000"/>
    <n v="350030"/>
    <x v="2"/>
    <x v="0"/>
    <s v="fvv"/>
    <d v="2012-10-01T00:00:00"/>
    <m/>
    <n v="5.5"/>
    <n v="0"/>
    <n v="5"/>
    <x v="5336"/>
    <n v="0.68349599999999999"/>
    <n v="0.68349599999999999"/>
    <n v="0"/>
    <n v="0"/>
    <n v="1"/>
    <n v="0"/>
    <n v="0"/>
    <x v="0"/>
    <x v="0"/>
    <m/>
    <m/>
    <m/>
    <m/>
    <m/>
    <m/>
    <n v="0.83120399999999994"/>
    <m/>
    <m/>
    <m/>
    <m/>
    <m/>
    <m/>
    <m/>
    <m/>
    <m/>
    <m/>
    <m/>
    <s v="576444"/>
    <s v="6131555"/>
    <n v="0.83120399999999994"/>
    <n v="0"/>
    <n v="0"/>
  </r>
  <r>
    <n v="449"/>
    <x v="453"/>
    <s v=""/>
    <x v="1137"/>
    <n v="2019"/>
    <n v="18292610"/>
    <x v="194"/>
    <x v="451"/>
    <x v="449"/>
    <n v="5690"/>
    <s v="Tommerup"/>
    <n v="420"/>
    <n v="90"/>
    <x v="175"/>
    <m/>
    <s v="FJ"/>
    <s v="Fjernvarmeværk"/>
    <n v="353000"/>
    <n v="350030"/>
    <x v="626"/>
    <x v="3"/>
    <s v="fvv"/>
    <d v="2016-06-01T00:00:00"/>
    <m/>
    <n v="14"/>
    <n v="0"/>
    <n v="14"/>
    <x v="5337"/>
    <n v="24.25752"/>
    <n v="24.25752"/>
    <n v="0"/>
    <n v="0"/>
    <n v="1"/>
    <n v="0"/>
    <n v="0"/>
    <x v="0"/>
    <x v="0"/>
    <m/>
    <m/>
    <m/>
    <m/>
    <m/>
    <m/>
    <m/>
    <m/>
    <m/>
    <m/>
    <m/>
    <m/>
    <m/>
    <m/>
    <m/>
    <n v="24.25752"/>
    <m/>
    <m/>
    <s v="576144,78"/>
    <s v="6131879,87"/>
    <n v="0"/>
    <n v="24.25752"/>
    <n v="0"/>
  </r>
  <r>
    <n v="450"/>
    <x v="454"/>
    <s v=""/>
    <x v="1138"/>
    <n v="2019"/>
    <n v="76326118"/>
    <x v="195"/>
    <x v="452"/>
    <x v="450"/>
    <n v="5690"/>
    <s v="Tommerup"/>
    <n v="420"/>
    <n v="90"/>
    <x v="175"/>
    <m/>
    <s v="DC"/>
    <s v="Decentralt værk"/>
    <n v="353000"/>
    <n v="350030"/>
    <x v="229"/>
    <x v="1"/>
    <s v="kvt"/>
    <d v="1990-01-01T00:00:00"/>
    <m/>
    <n v="3"/>
    <n v="0.85"/>
    <n v="1.4"/>
    <x v="1426"/>
    <n v="5.7600000000000004E-3"/>
    <n v="5.7600000000000004E-3"/>
    <n v="6.8400000000000004E-4"/>
    <n v="6.8400000000000004E-4"/>
    <n v="0.29090909090909089"/>
    <n v="0.70909090909090911"/>
    <n v="0"/>
    <x v="0"/>
    <x v="0"/>
    <m/>
    <m/>
    <m/>
    <m/>
    <m/>
    <m/>
    <n v="9.9000000000000008E-3"/>
    <m/>
    <m/>
    <m/>
    <m/>
    <m/>
    <m/>
    <m/>
    <m/>
    <m/>
    <m/>
    <m/>
    <s v="575039,1"/>
    <s v="6134094,31"/>
    <n v="9.9000000000000008E-3"/>
    <n v="0"/>
    <n v="0"/>
  </r>
  <r>
    <n v="450"/>
    <x v="454"/>
    <s v=""/>
    <x v="1139"/>
    <n v="2019"/>
    <n v="76326118"/>
    <x v="195"/>
    <x v="452"/>
    <x v="450"/>
    <n v="5690"/>
    <s v="Tommerup"/>
    <n v="420"/>
    <n v="90"/>
    <x v="175"/>
    <m/>
    <s v="DC"/>
    <s v="Decentralt værk"/>
    <n v="353000"/>
    <n v="350030"/>
    <x v="2"/>
    <x v="0"/>
    <s v="fvv"/>
    <d v="1984-05-01T00:00:00"/>
    <m/>
    <n v="3"/>
    <n v="0"/>
    <n v="3.15"/>
    <x v="3143"/>
    <n v="17.305199999999999"/>
    <n v="17.305199999999999"/>
    <n v="0"/>
    <n v="0"/>
    <n v="1"/>
    <n v="0"/>
    <n v="0"/>
    <x v="0"/>
    <x v="0"/>
    <m/>
    <m/>
    <m/>
    <m/>
    <m/>
    <m/>
    <n v="19.017900000000001"/>
    <m/>
    <m/>
    <m/>
    <m/>
    <m/>
    <m/>
    <m/>
    <m/>
    <m/>
    <m/>
    <m/>
    <s v="575039,1"/>
    <s v="6134094,31"/>
    <n v="19.017900000000001"/>
    <n v="0"/>
    <n v="0"/>
  </r>
  <r>
    <n v="451"/>
    <x v="455"/>
    <s v=""/>
    <x v="1140"/>
    <n v="2019"/>
    <n v="33016719"/>
    <x v="196"/>
    <x v="453"/>
    <x v="451"/>
    <n v="8310"/>
    <s v="Tranbjerg J"/>
    <n v="751"/>
    <n v="206"/>
    <x v="69"/>
    <n v="1"/>
    <s v="FJ"/>
    <s v="Fjernvarmeværk"/>
    <n v="353000"/>
    <n v="350030"/>
    <x v="13"/>
    <x v="0"/>
    <s v="fvv"/>
    <d v="1998-01-01T00:00:00"/>
    <m/>
    <n v="17.8"/>
    <n v="0"/>
    <n v="16"/>
    <x v="5338"/>
    <n v="6.7680000000000004E-2"/>
    <n v="6.7680000000000004E-2"/>
    <n v="0"/>
    <n v="0"/>
    <n v="1"/>
    <n v="0"/>
    <n v="0"/>
    <x v="0"/>
    <x v="0"/>
    <m/>
    <m/>
    <m/>
    <n v="6.7680000000000004E-2"/>
    <m/>
    <m/>
    <m/>
    <m/>
    <m/>
    <m/>
    <m/>
    <m/>
    <m/>
    <m/>
    <m/>
    <m/>
    <m/>
    <m/>
    <s v="570311,25"/>
    <s v="6216709,5"/>
    <n v="6.7680000000000004E-2"/>
    <n v="0"/>
    <n v="0"/>
  </r>
  <r>
    <n v="451"/>
    <x v="455"/>
    <s v=""/>
    <x v="1141"/>
    <n v="2019"/>
    <n v="33016719"/>
    <x v="196"/>
    <x v="453"/>
    <x v="451"/>
    <n v="8310"/>
    <s v="Tranbjerg J"/>
    <n v="751"/>
    <n v="206"/>
    <x v="69"/>
    <n v="1"/>
    <s v="FJ"/>
    <s v="Fjernvarmeværk"/>
    <n v="353000"/>
    <n v="350030"/>
    <x v="16"/>
    <x v="0"/>
    <s v="fvv"/>
    <d v="2006-08-18T00:00:00"/>
    <m/>
    <n v="12.9"/>
    <n v="0"/>
    <n v="11.6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70311,25"/>
    <s v="6216709,5"/>
    <n v="0"/>
    <n v="0"/>
    <n v="0"/>
  </r>
  <r>
    <n v="460"/>
    <x v="456"/>
    <s v=""/>
    <x v="1142"/>
    <n v="2019"/>
    <n v="64463411"/>
    <x v="197"/>
    <x v="454"/>
    <x v="452"/>
    <n v="9830"/>
    <s v="Tårs"/>
    <n v="860"/>
    <n v="299"/>
    <x v="176"/>
    <m/>
    <s v="DC"/>
    <s v="Decentralt værk"/>
    <n v="353000"/>
    <n v="350030"/>
    <x v="158"/>
    <x v="0"/>
    <s v="fvv"/>
    <d v="1987-01-01T00:00:00"/>
    <m/>
    <n v="5.8"/>
    <n v="0"/>
    <n v="5.6"/>
    <x v="5339"/>
    <n v="16.524000000000001"/>
    <n v="15.95736"/>
    <n v="0"/>
    <n v="0"/>
    <n v="1"/>
    <n v="0"/>
    <n v="0"/>
    <x v="0"/>
    <x v="0"/>
    <m/>
    <m/>
    <m/>
    <m/>
    <m/>
    <m/>
    <n v="16.257977999999998"/>
    <m/>
    <m/>
    <m/>
    <m/>
    <m/>
    <m/>
    <m/>
    <m/>
    <m/>
    <m/>
    <m/>
    <s v="567207,89"/>
    <s v="6361257,55"/>
    <n v="16.257977999999998"/>
    <n v="0"/>
    <n v="0"/>
  </r>
  <r>
    <n v="460"/>
    <x v="456"/>
    <s v=""/>
    <x v="1143"/>
    <n v="2019"/>
    <n v="64463411"/>
    <x v="197"/>
    <x v="454"/>
    <x v="452"/>
    <n v="9830"/>
    <s v="Tårs"/>
    <n v="860"/>
    <n v="299"/>
    <x v="176"/>
    <m/>
    <s v="DC"/>
    <s v="Decentralt værk"/>
    <n v="353000"/>
    <n v="350030"/>
    <x v="156"/>
    <x v="0"/>
    <s v="fvv"/>
    <d v="1987-01-01T00:00:00"/>
    <m/>
    <n v="2.8"/>
    <n v="0"/>
    <n v="2.5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67207,89"/>
    <s v="6361257,55"/>
    <n v="0"/>
    <n v="0"/>
    <n v="0"/>
  </r>
  <r>
    <n v="460"/>
    <x v="456"/>
    <s v=""/>
    <x v="1144"/>
    <n v="2019"/>
    <n v="64463411"/>
    <x v="197"/>
    <x v="454"/>
    <x v="452"/>
    <n v="9830"/>
    <s v="Tårs"/>
    <n v="860"/>
    <n v="299"/>
    <x v="176"/>
    <m/>
    <s v="DC"/>
    <s v="Decentralt værk"/>
    <n v="353000"/>
    <n v="350030"/>
    <x v="627"/>
    <x v="1"/>
    <s v="kvt"/>
    <d v="2006-08-18T00:00:00"/>
    <m/>
    <n v="11.45"/>
    <n v="4.99"/>
    <n v="5.3"/>
    <x v="5340"/>
    <n v="37.175040000000003"/>
    <n v="37.175040000000003"/>
    <n v="35.306640000000002"/>
    <n v="34.73028"/>
    <n v="0.23193654663138807"/>
    <n v="0.76806345336861193"/>
    <n v="0"/>
    <x v="0"/>
    <x v="0"/>
    <m/>
    <m/>
    <m/>
    <m/>
    <m/>
    <m/>
    <n v="80.140539599999997"/>
    <m/>
    <m/>
    <m/>
    <m/>
    <m/>
    <m/>
    <m/>
    <m/>
    <m/>
    <m/>
    <m/>
    <s v="567207,89"/>
    <s v="6361257,55"/>
    <n v="80.140539599999997"/>
    <n v="0"/>
    <n v="0"/>
  </r>
  <r>
    <n v="460"/>
    <x v="456"/>
    <s v=""/>
    <x v="1145"/>
    <n v="2019"/>
    <n v="64463411"/>
    <x v="197"/>
    <x v="454"/>
    <x v="452"/>
    <n v="9830"/>
    <s v="Tårs"/>
    <n v="860"/>
    <n v="299"/>
    <x v="176"/>
    <m/>
    <s v="DC"/>
    <s v="Decentralt værk"/>
    <n v="353000"/>
    <n v="350030"/>
    <x v="39"/>
    <x v="5"/>
    <s v="kvt"/>
    <d v="1976-01-01T00:00:00"/>
    <m/>
    <n v="0.3"/>
    <n v="0.3"/>
    <n v="0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67207,89"/>
    <s v="6361257,55"/>
    <n v="0"/>
    <n v="0"/>
    <n v="0"/>
  </r>
  <r>
    <n v="460"/>
    <x v="456"/>
    <s v=""/>
    <x v="1146"/>
    <n v="2019"/>
    <n v="64463411"/>
    <x v="197"/>
    <x v="454"/>
    <x v="452"/>
    <n v="9830"/>
    <s v="Tårs"/>
    <n v="860"/>
    <n v="299"/>
    <x v="176"/>
    <m/>
    <s v="DC"/>
    <s v="Decentralt værk"/>
    <n v="353000"/>
    <n v="350030"/>
    <x v="628"/>
    <x v="3"/>
    <s v="fvv"/>
    <d v="2015-07-27T00:00:00"/>
    <m/>
    <n v="4"/>
    <n v="0"/>
    <n v="4"/>
    <x v="5341"/>
    <n v="9.7948799999999991"/>
    <n v="9.7948799999999991"/>
    <n v="0"/>
    <n v="0"/>
    <n v="1"/>
    <n v="0"/>
    <n v="0"/>
    <x v="0"/>
    <x v="0"/>
    <m/>
    <m/>
    <m/>
    <m/>
    <m/>
    <m/>
    <m/>
    <m/>
    <m/>
    <m/>
    <m/>
    <m/>
    <m/>
    <m/>
    <m/>
    <n v="9.7948799999999991"/>
    <m/>
    <m/>
    <s v="567207,89"/>
    <s v="6361257,55"/>
    <n v="0"/>
    <n v="9.7948799999999991"/>
    <n v="0"/>
  </r>
  <r>
    <n v="460"/>
    <x v="456"/>
    <s v=""/>
    <x v="1147"/>
    <n v="2019"/>
    <n v="64463411"/>
    <x v="197"/>
    <x v="454"/>
    <x v="452"/>
    <n v="9830"/>
    <s v="Tårs"/>
    <n v="860"/>
    <n v="299"/>
    <x v="176"/>
    <m/>
    <s v="DC"/>
    <s v="Decentralt værk"/>
    <n v="353000"/>
    <n v="350030"/>
    <x v="629"/>
    <x v="3"/>
    <s v="fvv"/>
    <d v="2015-07-27T00:00:00"/>
    <m/>
    <n v="2.5"/>
    <n v="0"/>
    <n v="2.5"/>
    <x v="5342"/>
    <n v="4.6011600000000001"/>
    <n v="4.6011600000000001"/>
    <n v="0"/>
    <n v="0"/>
    <n v="1"/>
    <n v="0"/>
    <n v="0"/>
    <x v="0"/>
    <x v="0"/>
    <m/>
    <m/>
    <m/>
    <m/>
    <m/>
    <m/>
    <m/>
    <m/>
    <m/>
    <m/>
    <m/>
    <m/>
    <m/>
    <m/>
    <m/>
    <n v="4.6011600000000001"/>
    <m/>
    <m/>
    <s v="567207,89"/>
    <s v="6361257,55"/>
    <n v="0"/>
    <n v="4.6011600000000001"/>
    <n v="0"/>
  </r>
  <r>
    <n v="462"/>
    <x v="457"/>
    <s v=""/>
    <x v="1148"/>
    <n v="2019"/>
    <n v="36421312"/>
    <x v="198"/>
    <x v="455"/>
    <x v="453"/>
    <n v="6270"/>
    <s v="Tønder"/>
    <n v="550"/>
    <n v="115"/>
    <x v="177"/>
    <n v="1"/>
    <s v="FJ"/>
    <s v="Fjernvarmeværk"/>
    <n v="353000"/>
    <n v="350030"/>
    <x v="630"/>
    <x v="0"/>
    <s v="fvv"/>
    <d v="1989-06-01T00:00:00"/>
    <m/>
    <n v="11.1"/>
    <n v="0"/>
    <n v="10"/>
    <x v="5343"/>
    <n v="0.378"/>
    <n v="0.378"/>
    <n v="0"/>
    <n v="0"/>
    <n v="1"/>
    <n v="0"/>
    <n v="0"/>
    <x v="0"/>
    <x v="0"/>
    <m/>
    <m/>
    <m/>
    <n v="0"/>
    <m/>
    <m/>
    <n v="0.37778400000000001"/>
    <m/>
    <m/>
    <m/>
    <m/>
    <m/>
    <m/>
    <m/>
    <m/>
    <m/>
    <m/>
    <m/>
    <s v="491938"/>
    <s v="6088062"/>
    <n v="0.37778400000000001"/>
    <n v="0"/>
    <n v="0"/>
  </r>
  <r>
    <n v="462"/>
    <x v="457"/>
    <s v=""/>
    <x v="1149"/>
    <n v="2019"/>
    <n v="36421312"/>
    <x v="198"/>
    <x v="455"/>
    <x v="453"/>
    <n v="6270"/>
    <s v="Tønder"/>
    <n v="550"/>
    <n v="115"/>
    <x v="177"/>
    <n v="1"/>
    <s v="FJ"/>
    <s v="Fjernvarmeværk"/>
    <n v="353000"/>
    <n v="350030"/>
    <x v="631"/>
    <x v="0"/>
    <s v="fvv"/>
    <d v="1991-06-01T00:00:00"/>
    <d v="2019-03-26T00:00:00"/>
    <n v="11.1"/>
    <n v="0"/>
    <n v="10"/>
    <x v="21"/>
    <n v="0"/>
    <n v="0"/>
    <n v="0"/>
    <n v="0"/>
    <n v="1"/>
    <n v="0"/>
    <n v="0"/>
    <x v="0"/>
    <x v="0"/>
    <m/>
    <m/>
    <m/>
    <m/>
    <m/>
    <m/>
    <m/>
    <m/>
    <m/>
    <m/>
    <m/>
    <m/>
    <m/>
    <m/>
    <m/>
    <m/>
    <m/>
    <m/>
    <s v="491938"/>
    <s v="6088062"/>
    <n v="0"/>
    <n v="0"/>
    <n v="0"/>
  </r>
  <r>
    <n v="462"/>
    <x v="457"/>
    <s v=""/>
    <x v="1150"/>
    <n v="2019"/>
    <n v="36421312"/>
    <x v="198"/>
    <x v="455"/>
    <x v="453"/>
    <n v="6270"/>
    <s v="Tønder"/>
    <n v="550"/>
    <n v="115"/>
    <x v="177"/>
    <n v="1"/>
    <s v="FJ"/>
    <s v="Fjernvarmeværk"/>
    <n v="353000"/>
    <n v="350030"/>
    <x v="39"/>
    <x v="5"/>
    <s v="kvt"/>
    <d v="1999-10-01T00:00:00"/>
    <m/>
    <n v="0.18"/>
    <n v="0"/>
    <n v="0"/>
    <x v="2271"/>
    <n v="0"/>
    <n v="0"/>
    <n v="0"/>
    <n v="0"/>
    <n v="1"/>
    <n v="0"/>
    <n v="0"/>
    <x v="0"/>
    <x v="0"/>
    <m/>
    <m/>
    <m/>
    <n v="1.7935000000000002E-4"/>
    <m/>
    <m/>
    <m/>
    <m/>
    <m/>
    <m/>
    <m/>
    <m/>
    <m/>
    <m/>
    <m/>
    <m/>
    <m/>
    <m/>
    <s v="491938"/>
    <s v="6088062"/>
    <n v="1.7935000000000002E-4"/>
    <n v="0"/>
    <n v="0"/>
  </r>
  <r>
    <n v="462"/>
    <x v="458"/>
    <s v=""/>
    <x v="1151"/>
    <n v="2019"/>
    <n v="36421312"/>
    <x v="198"/>
    <x v="456"/>
    <x v="454"/>
    <n v="6270"/>
    <s v="Tønder"/>
    <n v="550"/>
    <n v="115"/>
    <x v="177"/>
    <m/>
    <s v="FJ"/>
    <s v="Fjernvarmeværk"/>
    <n v="353000"/>
    <n v="350030"/>
    <x v="632"/>
    <x v="0"/>
    <s v="fvv"/>
    <d v="1996-01-01T00:00:00"/>
    <m/>
    <n v="11"/>
    <n v="0"/>
    <n v="10"/>
    <x v="5344"/>
    <n v="32.46"/>
    <n v="32.46"/>
    <n v="0"/>
    <n v="0"/>
    <n v="1"/>
    <n v="0"/>
    <n v="0"/>
    <x v="0"/>
    <x v="0"/>
    <m/>
    <m/>
    <m/>
    <m/>
    <m/>
    <m/>
    <n v="32.460357600000002"/>
    <m/>
    <m/>
    <m/>
    <m/>
    <m/>
    <m/>
    <m/>
    <m/>
    <m/>
    <m/>
    <m/>
    <s v="490913,9"/>
    <s v="6086971,9"/>
    <n v="32.460357600000002"/>
    <n v="0"/>
    <n v="0"/>
  </r>
  <r>
    <n v="462"/>
    <x v="458"/>
    <s v=""/>
    <x v="1152"/>
    <n v="2019"/>
    <n v="36421312"/>
    <x v="198"/>
    <x v="456"/>
    <x v="454"/>
    <n v="6270"/>
    <s v="Tønder"/>
    <n v="550"/>
    <n v="115"/>
    <x v="177"/>
    <m/>
    <s v="FJ"/>
    <s v="Fjernvarmeværk"/>
    <n v="353000"/>
    <n v="350030"/>
    <x v="633"/>
    <x v="0"/>
    <s v="fvv"/>
    <d v="1996-01-01T00:00:00"/>
    <m/>
    <n v="5.5"/>
    <n v="0"/>
    <n v="5"/>
    <x v="5345"/>
    <n v="24.907"/>
    <n v="24.907"/>
    <n v="0"/>
    <n v="0"/>
    <n v="1"/>
    <n v="0"/>
    <n v="0"/>
    <x v="0"/>
    <x v="0"/>
    <m/>
    <m/>
    <m/>
    <m/>
    <m/>
    <m/>
    <n v="24.907370400000001"/>
    <m/>
    <m/>
    <m/>
    <m/>
    <m/>
    <m/>
    <m/>
    <m/>
    <m/>
    <m/>
    <m/>
    <s v="490913,9"/>
    <s v="6086971,9"/>
    <n v="24.907370400000001"/>
    <n v="0"/>
    <n v="0"/>
  </r>
  <r>
    <n v="462"/>
    <x v="459"/>
    <s v=""/>
    <x v="1153"/>
    <n v="2019"/>
    <n v="36421312"/>
    <x v="198"/>
    <x v="457"/>
    <x v="455"/>
    <n v="6270"/>
    <s v="Tønder"/>
    <n v="550"/>
    <n v="115"/>
    <x v="177"/>
    <m/>
    <s v="FJ"/>
    <s v="Fjernvarmeværk"/>
    <n v="353000"/>
    <n v="350030"/>
    <x v="2"/>
    <x v="0"/>
    <s v="fvv"/>
    <d v="2016-09-01T00:00:00"/>
    <m/>
    <n v="14.4"/>
    <n v="0"/>
    <n v="12"/>
    <x v="5346"/>
    <n v="128.92599999999999"/>
    <n v="128.92599999999999"/>
    <n v="0"/>
    <n v="0"/>
    <n v="1"/>
    <n v="0"/>
    <n v="0"/>
    <x v="0"/>
    <x v="0"/>
    <m/>
    <m/>
    <m/>
    <m/>
    <m/>
    <m/>
    <n v="124.14196080000001"/>
    <m/>
    <m/>
    <m/>
    <m/>
    <m/>
    <m/>
    <m/>
    <m/>
    <m/>
    <m/>
    <m/>
    <s v="490521,51"/>
    <s v="6087023,57"/>
    <n v="124.14196080000001"/>
    <n v="0"/>
    <n v="0"/>
  </r>
  <r>
    <n v="462"/>
    <x v="1286"/>
    <s v=""/>
    <x v="2891"/>
    <n v="2019"/>
    <n v="36421312"/>
    <x v="198"/>
    <x v="1283"/>
    <x v="1240"/>
    <n v="6270"/>
    <s v="Tønder"/>
    <n v="550"/>
    <n v="115"/>
    <x v="177"/>
    <m/>
    <s v="FJ"/>
    <s v="Fjernvarmeværk"/>
    <n v="353000"/>
    <n v="350030"/>
    <x v="658"/>
    <x v="10"/>
    <s v="kvt"/>
    <d v="2018-06-01T00:00:00"/>
    <m/>
    <n v="0.5"/>
    <n v="0.1"/>
    <n v="2"/>
    <x v="5347"/>
    <n v="48.768999999999998"/>
    <n v="48.768999999999998"/>
    <n v="0.20420279999999999"/>
    <n v="0"/>
    <n v="1.0062624024332563"/>
    <n v="-6.2624024332562644E-3"/>
    <n v="0"/>
    <x v="0"/>
    <x v="0"/>
    <m/>
    <m/>
    <m/>
    <m/>
    <m/>
    <m/>
    <n v="24.232744799999999"/>
    <m/>
    <m/>
    <m/>
    <m/>
    <m/>
    <m/>
    <m/>
    <m/>
    <m/>
    <m/>
    <n v="0"/>
    <s v="491290,06"/>
    <s v="6089629,9"/>
    <n v="24.232744799999999"/>
    <n v="0"/>
    <n v="0"/>
  </r>
  <r>
    <n v="462"/>
    <x v="1286"/>
    <s v=""/>
    <x v="2892"/>
    <n v="2019"/>
    <n v="36421312"/>
    <x v="198"/>
    <x v="1283"/>
    <x v="1240"/>
    <n v="6270"/>
    <s v="Tønder"/>
    <n v="550"/>
    <n v="115"/>
    <x v="177"/>
    <m/>
    <s v="FJ"/>
    <s v="Fjernvarmeværk"/>
    <n v="353000"/>
    <n v="350030"/>
    <x v="1327"/>
    <x v="10"/>
    <s v="kvt"/>
    <d v="2018-06-01T00:00:00"/>
    <m/>
    <n v="0.5"/>
    <n v="0.1"/>
    <n v="2"/>
    <x v="5348"/>
    <n v="48.28"/>
    <n v="48.28"/>
    <n v="0.31653360000000003"/>
    <n v="0"/>
    <n v="0.95369474618966943"/>
    <n v="4.6305253810330571E-2"/>
    <n v="0"/>
    <x v="0"/>
    <x v="0"/>
    <m/>
    <m/>
    <m/>
    <m/>
    <m/>
    <m/>
    <n v="25.312082399999998"/>
    <m/>
    <m/>
    <m/>
    <m/>
    <m/>
    <m/>
    <m/>
    <m/>
    <m/>
    <m/>
    <n v="0"/>
    <s v="491290,06"/>
    <s v="6089629,9"/>
    <n v="25.312082399999998"/>
    <n v="0"/>
    <n v="0"/>
  </r>
  <r>
    <n v="463"/>
    <x v="460"/>
    <s v=""/>
    <x v="1154"/>
    <n v="2019"/>
    <n v="28709714"/>
    <x v="199"/>
    <x v="458"/>
    <x v="456"/>
    <n v="7160"/>
    <s v="Tørring"/>
    <n v="766"/>
    <n v="153"/>
    <x v="178"/>
    <m/>
    <s v="DC"/>
    <s v="Decentralt værk"/>
    <n v="351100"/>
    <n v="350010"/>
    <x v="634"/>
    <x v="0"/>
    <s v="fvv"/>
    <d v="2003-10-15T00:00:00"/>
    <m/>
    <n v="2"/>
    <n v="0"/>
    <n v="2"/>
    <x v="5349"/>
    <n v="6.8399999999999997E-3"/>
    <n v="6.8399999999999997E-3"/>
    <n v="0"/>
    <n v="0"/>
    <n v="1"/>
    <n v="0"/>
    <n v="0"/>
    <x v="0"/>
    <x v="0"/>
    <m/>
    <m/>
    <m/>
    <m/>
    <m/>
    <m/>
    <n v="6.1380000000000002E-3"/>
    <m/>
    <m/>
    <m/>
    <m/>
    <m/>
    <m/>
    <m/>
    <m/>
    <m/>
    <m/>
    <m/>
    <s v="530353,5"/>
    <s v="6190486,3"/>
    <n v="6.1380000000000002E-3"/>
    <n v="0"/>
    <n v="0"/>
  </r>
  <r>
    <n v="463"/>
    <x v="460"/>
    <s v=""/>
    <x v="1155"/>
    <n v="2019"/>
    <n v="28709714"/>
    <x v="199"/>
    <x v="458"/>
    <x v="456"/>
    <n v="7160"/>
    <s v="Tørring"/>
    <n v="766"/>
    <n v="153"/>
    <x v="178"/>
    <m/>
    <s v="DC"/>
    <s v="Decentralt værk"/>
    <n v="351100"/>
    <n v="350010"/>
    <x v="634"/>
    <x v="0"/>
    <s v="fvv"/>
    <d v="2012-01-01T00:00:00"/>
    <m/>
    <n v="3.15"/>
    <n v="0"/>
    <n v="3.15"/>
    <x v="5350"/>
    <n v="1.3679999999999999E-2"/>
    <n v="1.3679999999999999E-2"/>
    <n v="0"/>
    <n v="0"/>
    <n v="1"/>
    <n v="0"/>
    <n v="0"/>
    <x v="0"/>
    <x v="0"/>
    <m/>
    <m/>
    <m/>
    <m/>
    <m/>
    <m/>
    <n v="1.2276E-2"/>
    <m/>
    <m/>
    <m/>
    <m/>
    <m/>
    <m/>
    <m/>
    <m/>
    <m/>
    <m/>
    <m/>
    <s v="530353,5"/>
    <s v="6190486,3"/>
    <n v="1.2276E-2"/>
    <n v="0"/>
    <n v="0"/>
  </r>
  <r>
    <n v="463"/>
    <x v="460"/>
    <s v=""/>
    <x v="1156"/>
    <n v="2019"/>
    <n v="28709714"/>
    <x v="199"/>
    <x v="458"/>
    <x v="456"/>
    <n v="7160"/>
    <s v="Tørring"/>
    <n v="766"/>
    <n v="153"/>
    <x v="178"/>
    <m/>
    <s v="DC"/>
    <s v="Decentralt værk"/>
    <n v="351100"/>
    <n v="350010"/>
    <x v="634"/>
    <x v="0"/>
    <s v="fvv"/>
    <d v="2012-01-01T00:00:00"/>
    <m/>
    <n v="3.66"/>
    <n v="0"/>
    <n v="3.66"/>
    <x v="5351"/>
    <n v="2.7719999999999998"/>
    <n v="2.7719999999999998"/>
    <n v="0"/>
    <n v="0"/>
    <n v="1"/>
    <n v="0"/>
    <n v="0"/>
    <x v="0"/>
    <x v="0"/>
    <m/>
    <m/>
    <m/>
    <m/>
    <m/>
    <m/>
    <n v="2.5818011999999997"/>
    <m/>
    <m/>
    <m/>
    <m/>
    <m/>
    <m/>
    <m/>
    <m/>
    <m/>
    <m/>
    <m/>
    <s v="530353,5"/>
    <s v="6190486,3"/>
    <n v="2.5818011999999997"/>
    <n v="0"/>
    <n v="0"/>
  </r>
  <r>
    <n v="463"/>
    <x v="460"/>
    <s v=""/>
    <x v="1157"/>
    <n v="2019"/>
    <n v="28709714"/>
    <x v="199"/>
    <x v="458"/>
    <x v="456"/>
    <n v="7160"/>
    <s v="Tørring"/>
    <n v="766"/>
    <n v="153"/>
    <x v="178"/>
    <m/>
    <s v="DC"/>
    <s v="Decentralt værk"/>
    <n v="351100"/>
    <n v="350010"/>
    <x v="635"/>
    <x v="1"/>
    <s v="kvt"/>
    <d v="2003-10-21T00:00:00"/>
    <m/>
    <n v="11.5"/>
    <n v="5.0999999999999996"/>
    <n v="5.3"/>
    <x v="5352"/>
    <n v="43.196399999999997"/>
    <n v="43.196399999999997"/>
    <n v="39.078000000000003"/>
    <n v="39.078000000000003"/>
    <n v="0.23846887994034918"/>
    <n v="0.76153112005965085"/>
    <n v="0"/>
    <x v="0"/>
    <x v="0"/>
    <m/>
    <m/>
    <m/>
    <m/>
    <m/>
    <m/>
    <n v="90.570308399999988"/>
    <m/>
    <m/>
    <m/>
    <m/>
    <m/>
    <m/>
    <m/>
    <m/>
    <m/>
    <m/>
    <m/>
    <s v="530353,5"/>
    <s v="6190486,3"/>
    <n v="90.570308399999988"/>
    <n v="0"/>
    <n v="0"/>
  </r>
  <r>
    <n v="463"/>
    <x v="460"/>
    <s v=""/>
    <x v="1158"/>
    <n v="2019"/>
    <n v="28709714"/>
    <x v="199"/>
    <x v="458"/>
    <x v="456"/>
    <n v="7160"/>
    <s v="Tørring"/>
    <n v="766"/>
    <n v="153"/>
    <x v="178"/>
    <m/>
    <s v="DC"/>
    <s v="Decentralt værk"/>
    <n v="351100"/>
    <n v="350010"/>
    <x v="39"/>
    <x v="5"/>
    <s v="kvt"/>
    <d v="2012-01-01T00:00:00"/>
    <m/>
    <n v="0.27"/>
    <n v="0.27"/>
    <n v="0"/>
    <x v="229"/>
    <n v="0"/>
    <n v="0"/>
    <n v="1.08E-3"/>
    <n v="1.08E-3"/>
    <n v="0"/>
    <n v="1"/>
    <n v="0"/>
    <x v="0"/>
    <x v="0"/>
    <m/>
    <m/>
    <m/>
    <n v="3.5870000000000003E-3"/>
    <m/>
    <m/>
    <m/>
    <m/>
    <m/>
    <m/>
    <m/>
    <m/>
    <m/>
    <m/>
    <m/>
    <m/>
    <m/>
    <m/>
    <s v="530353,5"/>
    <s v="6190486,3"/>
    <n v="3.5870000000000003E-3"/>
    <n v="0"/>
    <n v="0"/>
  </r>
  <r>
    <n v="463"/>
    <x v="460"/>
    <s v=""/>
    <x v="1159"/>
    <n v="2019"/>
    <n v="28709714"/>
    <x v="199"/>
    <x v="458"/>
    <x v="456"/>
    <n v="7160"/>
    <s v="Tørring"/>
    <n v="766"/>
    <n v="153"/>
    <x v="178"/>
    <m/>
    <s v="DC"/>
    <s v="Decentralt værk"/>
    <n v="351100"/>
    <n v="350010"/>
    <x v="636"/>
    <x v="0"/>
    <s v="fvv"/>
    <d v="2013-06-11T00:00:00"/>
    <m/>
    <n v="0.95"/>
    <n v="0"/>
    <n v="0.95"/>
    <x v="5353"/>
    <n v="21.78"/>
    <n v="21.78"/>
    <n v="0"/>
    <n v="0"/>
    <n v="1"/>
    <n v="0"/>
    <n v="0"/>
    <x v="0"/>
    <x v="0"/>
    <m/>
    <m/>
    <m/>
    <m/>
    <m/>
    <m/>
    <m/>
    <m/>
    <m/>
    <m/>
    <m/>
    <m/>
    <n v="23.467500000000001"/>
    <m/>
    <m/>
    <m/>
    <m/>
    <m/>
    <s v="530353,5"/>
    <s v="6190486,3"/>
    <n v="0"/>
    <n v="23.467500000000001"/>
    <n v="0"/>
  </r>
  <r>
    <n v="463"/>
    <x v="461"/>
    <s v=""/>
    <x v="1160"/>
    <n v="2019"/>
    <n v="28709714"/>
    <x v="199"/>
    <x v="459"/>
    <x v="457"/>
    <n v="7160"/>
    <s v="Tørring"/>
    <n v="766"/>
    <n v="153"/>
    <x v="178"/>
    <m/>
    <s v="FJ"/>
    <s v="Fjernvarmeværk"/>
    <n v="351100"/>
    <n v="350010"/>
    <x v="637"/>
    <x v="3"/>
    <s v="fvv"/>
    <d v="2009-06-01T00:00:00"/>
    <m/>
    <n v="4.5999999999999996"/>
    <n v="0"/>
    <n v="4.5999999999999996"/>
    <x v="5354"/>
    <n v="7.3727999999999998"/>
    <n v="7.3727999999999998"/>
    <n v="0"/>
    <n v="0"/>
    <n v="1"/>
    <n v="0"/>
    <n v="0"/>
    <x v="0"/>
    <x v="0"/>
    <m/>
    <m/>
    <m/>
    <m/>
    <m/>
    <m/>
    <m/>
    <m/>
    <m/>
    <m/>
    <m/>
    <m/>
    <m/>
    <m/>
    <m/>
    <n v="7.3727999999999998"/>
    <m/>
    <m/>
    <s v="530745,91"/>
    <s v="6190185,85"/>
    <n v="0"/>
    <n v="7.3727999999999998"/>
    <n v="0"/>
  </r>
  <r>
    <n v="463"/>
    <x v="461"/>
    <s v=""/>
    <x v="1161"/>
    <n v="2019"/>
    <n v="28709714"/>
    <x v="199"/>
    <x v="459"/>
    <x v="457"/>
    <n v="7160"/>
    <s v="Tørring"/>
    <n v="766"/>
    <n v="153"/>
    <x v="178"/>
    <m/>
    <s v="FJ"/>
    <s v="Fjernvarmeværk"/>
    <n v="351100"/>
    <n v="350010"/>
    <x v="638"/>
    <x v="3"/>
    <s v="fvv"/>
    <d v="2016-06-20T00:00:00"/>
    <m/>
    <n v="6"/>
    <n v="0"/>
    <n v="6"/>
    <x v="5355"/>
    <n v="13.118399999999999"/>
    <n v="13.118399999999999"/>
    <n v="0"/>
    <n v="0"/>
    <n v="1"/>
    <n v="0"/>
    <n v="0"/>
    <x v="0"/>
    <x v="0"/>
    <m/>
    <m/>
    <m/>
    <m/>
    <m/>
    <m/>
    <m/>
    <m/>
    <m/>
    <m/>
    <m/>
    <m/>
    <m/>
    <m/>
    <m/>
    <n v="13.118399999999999"/>
    <m/>
    <m/>
    <s v="530745,91"/>
    <s v="6190185,85"/>
    <n v="0"/>
    <n v="13.118399999999999"/>
    <n v="0"/>
  </r>
  <r>
    <n v="465"/>
    <x v="462"/>
    <s v=""/>
    <x v="1163"/>
    <n v="2019"/>
    <n v="16500313"/>
    <x v="200"/>
    <x v="460"/>
    <x v="458"/>
    <n v="7171"/>
    <s v="Uldum"/>
    <n v="766"/>
    <n v="155"/>
    <x v="179"/>
    <m/>
    <s v="FJ"/>
    <s v="Fjernvarmeværk"/>
    <n v="353000"/>
    <n v="350030"/>
    <x v="16"/>
    <x v="0"/>
    <s v="fvv"/>
    <d v="2007-01-01T00:00:00"/>
    <m/>
    <n v="4.29"/>
    <n v="0"/>
    <n v="4.5"/>
    <x v="5356"/>
    <n v="36.530999999999999"/>
    <n v="36.311999999999998"/>
    <n v="0"/>
    <n v="0"/>
    <n v="1"/>
    <n v="0"/>
    <n v="0"/>
    <x v="0"/>
    <x v="0"/>
    <m/>
    <m/>
    <m/>
    <m/>
    <m/>
    <m/>
    <m/>
    <m/>
    <m/>
    <m/>
    <n v="35.470199999999998"/>
    <m/>
    <m/>
    <m/>
    <m/>
    <m/>
    <m/>
    <m/>
    <s v="536861,71"/>
    <s v="6189755,69"/>
    <n v="0"/>
    <n v="35.470199999999998"/>
    <n v="0"/>
  </r>
  <r>
    <n v="465"/>
    <x v="462"/>
    <s v=""/>
    <x v="1164"/>
    <n v="2019"/>
    <n v="16500313"/>
    <x v="200"/>
    <x v="460"/>
    <x v="458"/>
    <n v="7171"/>
    <s v="Uldum"/>
    <n v="766"/>
    <n v="155"/>
    <x v="179"/>
    <m/>
    <s v="FJ"/>
    <s v="Fjernvarmeværk"/>
    <n v="353000"/>
    <n v="350030"/>
    <x v="69"/>
    <x v="0"/>
    <s v="fvv"/>
    <d v="2008-01-01T00:00:00"/>
    <m/>
    <n v="6.9"/>
    <n v="0"/>
    <n v="7.5"/>
    <x v="199"/>
    <n v="1.7999999999999999E-2"/>
    <n v="1.7999999999999999E-2"/>
    <n v="0"/>
    <n v="0"/>
    <n v="1"/>
    <n v="0"/>
    <n v="0"/>
    <x v="0"/>
    <x v="0"/>
    <m/>
    <m/>
    <m/>
    <n v="1.7935E-2"/>
    <m/>
    <m/>
    <m/>
    <m/>
    <m/>
    <m/>
    <m/>
    <m/>
    <m/>
    <m/>
    <m/>
    <m/>
    <m/>
    <m/>
    <s v="536861,71"/>
    <s v="6189755,69"/>
    <n v="1.7935E-2"/>
    <n v="0"/>
    <n v="0"/>
  </r>
  <r>
    <n v="465"/>
    <x v="462"/>
    <s v=""/>
    <x v="1165"/>
    <n v="2019"/>
    <n v="16500313"/>
    <x v="200"/>
    <x v="460"/>
    <x v="458"/>
    <n v="7171"/>
    <s v="Uldum"/>
    <n v="766"/>
    <n v="155"/>
    <x v="179"/>
    <m/>
    <s v="FJ"/>
    <s v="Fjernvarmeværk"/>
    <n v="353000"/>
    <n v="350030"/>
    <x v="76"/>
    <x v="0"/>
    <s v="fvv"/>
    <d v="2017-06-01T00:00:00"/>
    <m/>
    <n v="2.4"/>
    <n v="0"/>
    <n v="2.5499999999999998"/>
    <x v="5357"/>
    <n v="64.012"/>
    <n v="63.628"/>
    <n v="0"/>
    <n v="0"/>
    <n v="1"/>
    <n v="0"/>
    <n v="0"/>
    <x v="0"/>
    <x v="0"/>
    <m/>
    <m/>
    <m/>
    <m/>
    <m/>
    <m/>
    <m/>
    <m/>
    <m/>
    <m/>
    <n v="60.384900000000002"/>
    <m/>
    <m/>
    <m/>
    <m/>
    <m/>
    <m/>
    <m/>
    <s v="536861,71"/>
    <s v="6189755,69"/>
    <n v="0"/>
    <n v="60.384900000000002"/>
    <n v="0"/>
  </r>
  <r>
    <n v="466"/>
    <x v="463"/>
    <s v=""/>
    <x v="1166"/>
    <n v="2019"/>
    <n v="13231028"/>
    <x v="201"/>
    <x v="461"/>
    <x v="459"/>
    <n v="6990"/>
    <s v="Ulfborg"/>
    <n v="661"/>
    <n v="189"/>
    <x v="180"/>
    <m/>
    <s v="FJ"/>
    <s v="Fjernvarmeværk"/>
    <n v="353000"/>
    <n v="350030"/>
    <x v="639"/>
    <x v="0"/>
    <s v="fvv"/>
    <d v="2013-01-16T00:00:00"/>
    <m/>
    <n v="7"/>
    <n v="0"/>
    <n v="7"/>
    <x v="5358"/>
    <n v="87.21"/>
    <n v="87.21"/>
    <n v="0"/>
    <n v="0"/>
    <n v="1"/>
    <n v="0"/>
    <n v="0"/>
    <x v="0"/>
    <x v="0"/>
    <m/>
    <m/>
    <m/>
    <m/>
    <m/>
    <m/>
    <m/>
    <m/>
    <m/>
    <m/>
    <n v="80.510100000000008"/>
    <m/>
    <m/>
    <m/>
    <m/>
    <m/>
    <m/>
    <m/>
    <s v="458021"/>
    <s v="6237509"/>
    <n v="0"/>
    <n v="80.510100000000008"/>
    <n v="0"/>
  </r>
  <r>
    <n v="466"/>
    <x v="464"/>
    <s v=""/>
    <x v="1167"/>
    <n v="2019"/>
    <n v="13231028"/>
    <x v="201"/>
    <x v="462"/>
    <x v="460"/>
    <n v="6990"/>
    <s v="Ulfborg"/>
    <n v="661"/>
    <n v="189"/>
    <x v="180"/>
    <m/>
    <s v="FJ"/>
    <s v="Fjernvarmeværk"/>
    <n v="353000"/>
    <n v="350030"/>
    <x v="500"/>
    <x v="0"/>
    <s v="fvv"/>
    <d v="1952-01-01T00:00:00"/>
    <m/>
    <n v="15.7"/>
    <n v="0"/>
    <n v="14.3"/>
    <x v="5359"/>
    <n v="0.16344"/>
    <n v="0.16344"/>
    <n v="0"/>
    <n v="0"/>
    <n v="1"/>
    <n v="0"/>
    <n v="0"/>
    <x v="0"/>
    <x v="0"/>
    <m/>
    <m/>
    <m/>
    <m/>
    <m/>
    <m/>
    <m/>
    <m/>
    <m/>
    <m/>
    <m/>
    <m/>
    <m/>
    <n v="1.40998"/>
    <m/>
    <m/>
    <m/>
    <m/>
    <s v="458005"/>
    <s v="6236933"/>
    <n v="0"/>
    <n v="1.40998"/>
    <n v="0"/>
  </r>
  <r>
    <n v="469"/>
    <x v="465"/>
    <s v=""/>
    <x v="1168"/>
    <n v="2019"/>
    <n v="34916810"/>
    <x v="202"/>
    <x v="463"/>
    <x v="461"/>
    <n v="9370"/>
    <s v="Hals"/>
    <n v="851"/>
    <n v="294"/>
    <x v="181"/>
    <m/>
    <s v="FJ"/>
    <s v="Fjernvarmeværk"/>
    <n v="353000"/>
    <n v="350030"/>
    <x v="254"/>
    <x v="0"/>
    <s v="fvv"/>
    <d v="1982-01-01T00:00:00"/>
    <m/>
    <n v="2.4"/>
    <n v="0"/>
    <n v="2.9"/>
    <x v="21"/>
    <n v="0"/>
    <n v="0"/>
    <n v="0"/>
    <n v="0"/>
    <n v="1"/>
    <n v="0"/>
    <n v="0"/>
    <x v="0"/>
    <x v="0"/>
    <m/>
    <m/>
    <m/>
    <m/>
    <m/>
    <m/>
    <m/>
    <m/>
    <m/>
    <m/>
    <m/>
    <m/>
    <n v="0"/>
    <m/>
    <m/>
    <m/>
    <m/>
    <m/>
    <s v="576089,73"/>
    <s v="6326689,04"/>
    <n v="0"/>
    <n v="0"/>
    <n v="0"/>
  </r>
  <r>
    <n v="469"/>
    <x v="465"/>
    <s v=""/>
    <x v="1169"/>
    <n v="2019"/>
    <n v="34916810"/>
    <x v="202"/>
    <x v="463"/>
    <x v="461"/>
    <n v="9370"/>
    <s v="Hals"/>
    <n v="851"/>
    <n v="294"/>
    <x v="181"/>
    <m/>
    <s v="FJ"/>
    <s v="Fjernvarmeværk"/>
    <n v="353000"/>
    <n v="350030"/>
    <x v="69"/>
    <x v="0"/>
    <s v="fvv"/>
    <d v="2012-01-01T00:00:00"/>
    <m/>
    <n v="3.45"/>
    <n v="0"/>
    <n v="3.45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76089,73"/>
    <s v="6326689,04"/>
    <n v="0"/>
    <n v="0"/>
    <n v="0"/>
  </r>
  <r>
    <n v="469"/>
    <x v="465"/>
    <s v=""/>
    <x v="1170"/>
    <n v="2019"/>
    <n v="34916810"/>
    <x v="202"/>
    <x v="463"/>
    <x v="461"/>
    <n v="9370"/>
    <s v="Hals"/>
    <n v="851"/>
    <n v="294"/>
    <x v="181"/>
    <m/>
    <s v="FJ"/>
    <s v="Fjernvarmeværk"/>
    <n v="353000"/>
    <n v="350030"/>
    <x v="640"/>
    <x v="3"/>
    <s v="fvv"/>
    <d v="2006-01-01T00:00:00"/>
    <m/>
    <n v="3.5"/>
    <n v="0"/>
    <n v="3.5"/>
    <x v="5360"/>
    <n v="7.4555999999999996"/>
    <n v="7.4555999999999996"/>
    <n v="0"/>
    <n v="0"/>
    <n v="1"/>
    <n v="0"/>
    <n v="0"/>
    <x v="0"/>
    <x v="0"/>
    <m/>
    <m/>
    <m/>
    <m/>
    <m/>
    <m/>
    <m/>
    <m/>
    <m/>
    <m/>
    <m/>
    <m/>
    <m/>
    <m/>
    <m/>
    <n v="7.4556000000000004"/>
    <m/>
    <m/>
    <s v="576089,73"/>
    <s v="6326689,04"/>
    <n v="0"/>
    <n v="7.4556000000000004"/>
    <n v="0"/>
  </r>
  <r>
    <n v="469"/>
    <x v="465"/>
    <s v=""/>
    <x v="1171"/>
    <n v="2019"/>
    <n v="34916810"/>
    <x v="202"/>
    <x v="463"/>
    <x v="461"/>
    <n v="9370"/>
    <s v="Hals"/>
    <n v="851"/>
    <n v="294"/>
    <x v="181"/>
    <m/>
    <s v="FJ"/>
    <s v="Fjernvarmeværk"/>
    <n v="353000"/>
    <n v="350030"/>
    <x v="641"/>
    <x v="0"/>
    <s v="fvv"/>
    <d v="2013-10-01T00:00:00"/>
    <m/>
    <n v="3.5"/>
    <n v="0"/>
    <n v="3.5"/>
    <x v="5361"/>
    <n v="31.3308"/>
    <n v="31.3308"/>
    <n v="0"/>
    <n v="0"/>
    <n v="1"/>
    <n v="0"/>
    <n v="0"/>
    <x v="0"/>
    <x v="0"/>
    <m/>
    <m/>
    <m/>
    <m/>
    <m/>
    <m/>
    <m/>
    <m/>
    <m/>
    <n v="34.611499999999999"/>
    <m/>
    <m/>
    <n v="0.63"/>
    <m/>
    <m/>
    <m/>
    <m/>
    <m/>
    <s v="576089,73"/>
    <s v="6326689,04"/>
    <n v="0"/>
    <n v="35.241500000000002"/>
    <n v="0"/>
  </r>
  <r>
    <n v="473"/>
    <x v="466"/>
    <s v=""/>
    <x v="1172"/>
    <n v="2019"/>
    <n v="55946817"/>
    <x v="203"/>
    <x v="464"/>
    <x v="462"/>
    <n v="6580"/>
    <s v="Vamdrup"/>
    <n v="621"/>
    <n v="157"/>
    <x v="182"/>
    <n v="1"/>
    <s v="DC"/>
    <s v="Decentralt værk"/>
    <n v="353000"/>
    <n v="350030"/>
    <x v="13"/>
    <x v="0"/>
    <s v="fvv"/>
    <d v="1959-12-01T00:00:00"/>
    <m/>
    <n v="2.2999999999999998"/>
    <n v="0"/>
    <n v="2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17817,45"/>
    <s v="6142367,11"/>
    <n v="0"/>
    <n v="0"/>
    <n v="0"/>
  </r>
  <r>
    <n v="473"/>
    <x v="466"/>
    <s v=""/>
    <x v="1173"/>
    <n v="2019"/>
    <n v="55946817"/>
    <x v="203"/>
    <x v="464"/>
    <x v="462"/>
    <n v="6580"/>
    <s v="Vamdrup"/>
    <n v="621"/>
    <n v="157"/>
    <x v="182"/>
    <n v="1"/>
    <s v="DC"/>
    <s v="Decentralt værk"/>
    <n v="353000"/>
    <n v="350030"/>
    <x v="16"/>
    <x v="0"/>
    <s v="fvv"/>
    <d v="2012-01-01T00:00:00"/>
    <m/>
    <n v="4.5"/>
    <n v="0"/>
    <n v="3.9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17817,45"/>
    <s v="6142367,11"/>
    <n v="0"/>
    <n v="0"/>
    <n v="0"/>
  </r>
  <r>
    <n v="473"/>
    <x v="466"/>
    <s v=""/>
    <x v="1174"/>
    <n v="2019"/>
    <n v="55946817"/>
    <x v="203"/>
    <x v="464"/>
    <x v="462"/>
    <n v="6580"/>
    <s v="Vamdrup"/>
    <n v="621"/>
    <n v="157"/>
    <x v="182"/>
    <n v="1"/>
    <s v="DC"/>
    <s v="Decentralt værk"/>
    <n v="353000"/>
    <n v="350030"/>
    <x v="76"/>
    <x v="0"/>
    <s v="fvv"/>
    <d v="2012-01-01T00:00:00"/>
    <m/>
    <n v="8.1999999999999993"/>
    <n v="0"/>
    <n v="7.1"/>
    <x v="5362"/>
    <n v="75.837599999999995"/>
    <n v="75.837599999999995"/>
    <n v="0"/>
    <n v="0"/>
    <n v="1"/>
    <n v="0"/>
    <n v="0"/>
    <x v="0"/>
    <x v="0"/>
    <m/>
    <m/>
    <m/>
    <m/>
    <m/>
    <m/>
    <n v="74.579551199999997"/>
    <m/>
    <m/>
    <m/>
    <m/>
    <m/>
    <m/>
    <m/>
    <m/>
    <m/>
    <m/>
    <m/>
    <s v="517817,45"/>
    <s v="6142367,11"/>
    <n v="74.579551199999997"/>
    <n v="0"/>
    <n v="0"/>
  </r>
  <r>
    <n v="473"/>
    <x v="466"/>
    <s v=""/>
    <x v="1175"/>
    <n v="2019"/>
    <n v="55946817"/>
    <x v="203"/>
    <x v="464"/>
    <x v="462"/>
    <n v="6580"/>
    <s v="Vamdrup"/>
    <n v="621"/>
    <n v="157"/>
    <x v="182"/>
    <n v="1"/>
    <s v="DC"/>
    <s v="Decentralt værk"/>
    <n v="353000"/>
    <n v="350030"/>
    <x v="75"/>
    <x v="1"/>
    <s v="kvt"/>
    <d v="1997-12-01T00:00:00"/>
    <m/>
    <n v="7.91"/>
    <n v="3"/>
    <n v="4"/>
    <x v="5363"/>
    <n v="6.336E-2"/>
    <n v="6.336E-2"/>
    <n v="4.3560000000000001E-2"/>
    <n v="4.3560000000000001E-2"/>
    <n v="0.2656924609764198"/>
    <n v="0.73430753902358026"/>
    <n v="0"/>
    <x v="0"/>
    <x v="0"/>
    <m/>
    <m/>
    <m/>
    <m/>
    <m/>
    <m/>
    <n v="0.11923560000000001"/>
    <m/>
    <m/>
    <m/>
    <m/>
    <m/>
    <m/>
    <m/>
    <m/>
    <m/>
    <m/>
    <m/>
    <s v="517817,45"/>
    <s v="6142367,11"/>
    <n v="0.11923560000000001"/>
    <n v="0"/>
    <n v="0"/>
  </r>
  <r>
    <n v="473"/>
    <x v="467"/>
    <s v=""/>
    <x v="1176"/>
    <n v="2019"/>
    <n v="55946817"/>
    <x v="203"/>
    <x v="465"/>
    <x v="463"/>
    <n v="6580"/>
    <s v="Vamdrup"/>
    <n v="621"/>
    <n v="157"/>
    <x v="182"/>
    <m/>
    <s v="FJ"/>
    <s v="Fjernvarmeværk"/>
    <n v="353000"/>
    <n v="350030"/>
    <x v="642"/>
    <x v="0"/>
    <s v="fvv"/>
    <d v="1981-01-01T00:00:00"/>
    <m/>
    <n v="3.8"/>
    <n v="0"/>
    <n v="3.8"/>
    <x v="5364"/>
    <n v="0.39600000000000002"/>
    <n v="0.39600000000000002"/>
    <n v="0"/>
    <n v="0"/>
    <n v="1"/>
    <n v="0"/>
    <n v="0"/>
    <x v="0"/>
    <x v="0"/>
    <m/>
    <m/>
    <m/>
    <m/>
    <m/>
    <m/>
    <n v="0.40233600000000003"/>
    <m/>
    <m/>
    <m/>
    <m/>
    <m/>
    <m/>
    <m/>
    <m/>
    <m/>
    <m/>
    <m/>
    <s v="518742,42"/>
    <s v="6142113,03"/>
    <n v="0.40233600000000003"/>
    <n v="0"/>
    <n v="0"/>
  </r>
  <r>
    <n v="475"/>
    <x v="468"/>
    <s v=""/>
    <x v="1177"/>
    <n v="2019"/>
    <n v="57301414"/>
    <x v="698"/>
    <x v="466"/>
    <x v="464"/>
    <n v="6600"/>
    <s v="Vejen"/>
    <n v="575"/>
    <n v="135"/>
    <x v="183"/>
    <m/>
    <s v="FJ"/>
    <s v="Fjernvarmeværk"/>
    <n v="353000"/>
    <n v="350030"/>
    <x v="643"/>
    <x v="0"/>
    <s v="fvv"/>
    <d v="2003-01-01T00:00:00"/>
    <m/>
    <n v="6"/>
    <n v="0"/>
    <n v="7"/>
    <x v="5365"/>
    <n v="123.4152"/>
    <n v="123.4152"/>
    <n v="0"/>
    <n v="0"/>
    <n v="1"/>
    <n v="0"/>
    <n v="0"/>
    <x v="0"/>
    <x v="0"/>
    <m/>
    <m/>
    <m/>
    <m/>
    <m/>
    <m/>
    <m/>
    <m/>
    <m/>
    <m/>
    <n v="125.55"/>
    <m/>
    <m/>
    <m/>
    <m/>
    <m/>
    <m/>
    <m/>
    <s v="508674"/>
    <s v="6147053"/>
    <n v="0"/>
    <n v="125.55"/>
    <n v="0"/>
  </r>
  <r>
    <n v="475"/>
    <x v="468"/>
    <s v=""/>
    <x v="1178"/>
    <n v="2019"/>
    <n v="57301414"/>
    <x v="698"/>
    <x v="466"/>
    <x v="464"/>
    <n v="6600"/>
    <s v="Vejen"/>
    <n v="575"/>
    <n v="135"/>
    <x v="183"/>
    <m/>
    <s v="FJ"/>
    <s v="Fjernvarmeværk"/>
    <n v="353000"/>
    <n v="350030"/>
    <x v="69"/>
    <x v="0"/>
    <s v="fvv"/>
    <d v="2004-01-01T00:00:00"/>
    <m/>
    <n v="5"/>
    <n v="0"/>
    <n v="4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n v="0"/>
    <m/>
    <m/>
    <m/>
    <m/>
    <s v="508674"/>
    <s v="6147053"/>
    <n v="0"/>
    <n v="0"/>
    <n v="0"/>
  </r>
  <r>
    <n v="475"/>
    <x v="468"/>
    <s v=""/>
    <x v="1179"/>
    <n v="2019"/>
    <n v="57301414"/>
    <x v="698"/>
    <x v="466"/>
    <x v="464"/>
    <n v="6600"/>
    <s v="Vejen"/>
    <n v="575"/>
    <n v="135"/>
    <x v="183"/>
    <m/>
    <s v="FJ"/>
    <s v="Fjernvarmeværk"/>
    <n v="353000"/>
    <n v="350030"/>
    <x v="644"/>
    <x v="0"/>
    <s v="fvv"/>
    <d v="2010-12-01T00:00:00"/>
    <m/>
    <n v="6"/>
    <n v="0"/>
    <n v="7"/>
    <x v="5365"/>
    <n v="123.4152"/>
    <n v="123.4152"/>
    <n v="0"/>
    <n v="0"/>
    <n v="1"/>
    <n v="0"/>
    <n v="0"/>
    <x v="0"/>
    <x v="0"/>
    <m/>
    <m/>
    <m/>
    <m/>
    <m/>
    <m/>
    <m/>
    <m/>
    <m/>
    <m/>
    <n v="125.55"/>
    <m/>
    <m/>
    <m/>
    <m/>
    <m/>
    <m/>
    <m/>
    <s v="508674"/>
    <s v="6147053"/>
    <n v="0"/>
    <n v="125.55"/>
    <n v="0"/>
  </r>
  <r>
    <n v="475"/>
    <x v="468"/>
    <s v=""/>
    <x v="2967"/>
    <n v="2019"/>
    <n v="57301414"/>
    <x v="698"/>
    <x v="466"/>
    <x v="464"/>
    <n v="6600"/>
    <s v="Vejen"/>
    <n v="575"/>
    <n v="135"/>
    <x v="183"/>
    <m/>
    <s v="FJ"/>
    <s v="Fjernvarmeværk"/>
    <n v="353000"/>
    <n v="350030"/>
    <x v="1498"/>
    <x v="4"/>
    <s v="fvv"/>
    <d v="2013-02-01T00:00:00"/>
    <m/>
    <n v="0.2"/>
    <n v="0"/>
    <n v="0.5"/>
    <x v="5366"/>
    <n v="6.6113999999999997"/>
    <n v="6.6113999999999997"/>
    <n v="0"/>
    <n v="0"/>
    <n v="1"/>
    <n v="0"/>
    <n v="0"/>
    <x v="0"/>
    <x v="0"/>
    <m/>
    <m/>
    <m/>
    <m/>
    <m/>
    <m/>
    <m/>
    <m/>
    <m/>
    <m/>
    <m/>
    <m/>
    <m/>
    <m/>
    <m/>
    <m/>
    <m/>
    <n v="1.2150000000000001"/>
    <s v="508674"/>
    <s v="6147053"/>
    <n v="0"/>
    <n v="0"/>
    <n v="1.2150000000000001"/>
  </r>
  <r>
    <n v="475"/>
    <x v="468"/>
    <s v=""/>
    <x v="2968"/>
    <n v="2019"/>
    <n v="57301414"/>
    <x v="698"/>
    <x v="466"/>
    <x v="464"/>
    <n v="6600"/>
    <s v="Vejen"/>
    <n v="575"/>
    <n v="135"/>
    <x v="183"/>
    <m/>
    <s v="FJ"/>
    <s v="Fjernvarmeværk"/>
    <n v="353000"/>
    <n v="350030"/>
    <x v="1499"/>
    <x v="4"/>
    <s v="fvv"/>
    <d v="2013-02-01T00:00:00"/>
    <m/>
    <n v="0.2"/>
    <n v="0"/>
    <n v="0.5"/>
    <x v="5366"/>
    <n v="6.6113999999999997"/>
    <n v="6.6113999999999997"/>
    <n v="0"/>
    <n v="0"/>
    <n v="1"/>
    <n v="0"/>
    <n v="0"/>
    <x v="0"/>
    <x v="0"/>
    <m/>
    <m/>
    <m/>
    <m/>
    <m/>
    <m/>
    <m/>
    <m/>
    <m/>
    <m/>
    <m/>
    <m/>
    <m/>
    <m/>
    <m/>
    <m/>
    <m/>
    <n v="1.2150000000000001"/>
    <s v="508674"/>
    <s v="6147053"/>
    <n v="0"/>
    <n v="0"/>
    <n v="1.2150000000000001"/>
  </r>
  <r>
    <n v="475"/>
    <x v="469"/>
    <s v=""/>
    <x v="1180"/>
    <n v="2019"/>
    <n v="57301414"/>
    <x v="698"/>
    <x v="467"/>
    <x v="465"/>
    <n v="6600"/>
    <s v="Vejen"/>
    <n v="575"/>
    <n v="135"/>
    <x v="183"/>
    <m/>
    <s v="FJ"/>
    <s v="Fjernvarmeværk"/>
    <n v="353000"/>
    <n v="350030"/>
    <x v="645"/>
    <x v="0"/>
    <s v="fvv"/>
    <d v="1992-01-01T00:00:00"/>
    <m/>
    <n v="9.5"/>
    <n v="0"/>
    <n v="9"/>
    <x v="5367"/>
    <n v="0.38879999999999998"/>
    <n v="0.38879999999999998"/>
    <n v="0"/>
    <n v="0"/>
    <n v="1"/>
    <n v="0"/>
    <n v="0"/>
    <x v="0"/>
    <x v="0"/>
    <m/>
    <m/>
    <m/>
    <m/>
    <m/>
    <m/>
    <n v="0.4464108"/>
    <m/>
    <m/>
    <m/>
    <m/>
    <m/>
    <m/>
    <m/>
    <m/>
    <m/>
    <m/>
    <m/>
    <s v="510935,91"/>
    <s v="6146997,2"/>
    <n v="0.4464108"/>
    <n v="0"/>
    <n v="0"/>
  </r>
  <r>
    <n v="475"/>
    <x v="469"/>
    <s v=""/>
    <x v="1181"/>
    <n v="2019"/>
    <n v="57301414"/>
    <x v="698"/>
    <x v="467"/>
    <x v="465"/>
    <n v="6600"/>
    <s v="Vejen"/>
    <n v="575"/>
    <n v="135"/>
    <x v="183"/>
    <m/>
    <s v="FJ"/>
    <s v="Fjernvarmeværk"/>
    <n v="353000"/>
    <n v="350030"/>
    <x v="168"/>
    <x v="0"/>
    <s v="fvv"/>
    <d v="2014-12-10T00:00:00"/>
    <m/>
    <n v="10"/>
    <n v="0"/>
    <n v="10"/>
    <x v="5368"/>
    <n v="91.2744"/>
    <n v="91.2744"/>
    <n v="0"/>
    <n v="0"/>
    <n v="1"/>
    <n v="0"/>
    <n v="0"/>
    <x v="0"/>
    <x v="0"/>
    <m/>
    <m/>
    <m/>
    <m/>
    <m/>
    <m/>
    <m/>
    <m/>
    <m/>
    <n v="96.802000000000007"/>
    <m/>
    <m/>
    <m/>
    <m/>
    <m/>
    <m/>
    <m/>
    <m/>
    <s v="510935,91"/>
    <s v="6146997,2"/>
    <n v="0"/>
    <n v="96.802000000000007"/>
    <n v="0"/>
  </r>
  <r>
    <n v="475"/>
    <x v="470"/>
    <s v=""/>
    <x v="1182"/>
    <n v="2019"/>
    <n v="57301414"/>
    <x v="698"/>
    <x v="468"/>
    <x v="466"/>
    <n v="6600"/>
    <s v="Vejen"/>
    <n v="575"/>
    <n v="135"/>
    <x v="183"/>
    <m/>
    <s v="FJ"/>
    <s v="Fjernvarmeværk"/>
    <n v="353000"/>
    <n v="350030"/>
    <x v="646"/>
    <x v="0"/>
    <s v="fvv"/>
    <d v="2007-01-01T00:00:00"/>
    <m/>
    <n v="11"/>
    <n v="0"/>
    <n v="10"/>
    <x v="5369"/>
    <n v="0.72360000000000002"/>
    <n v="0.72360000000000002"/>
    <n v="0"/>
    <n v="0"/>
    <n v="1"/>
    <n v="0"/>
    <n v="0"/>
    <x v="0"/>
    <x v="0"/>
    <m/>
    <m/>
    <m/>
    <m/>
    <m/>
    <m/>
    <n v="1.0044143999999999"/>
    <m/>
    <m/>
    <m/>
    <m/>
    <m/>
    <m/>
    <m/>
    <m/>
    <m/>
    <m/>
    <m/>
    <s v="507851"/>
    <s v="6147432"/>
    <n v="1.0044143999999999"/>
    <n v="0"/>
    <n v="0"/>
  </r>
  <r>
    <n v="481"/>
    <x v="471"/>
    <s v=""/>
    <x v="1183"/>
    <n v="2019"/>
    <n v="69330428"/>
    <x v="205"/>
    <x v="469"/>
    <x v="467"/>
    <n v="4600"/>
    <s v="Køge"/>
    <n v="259"/>
    <n v="2"/>
    <x v="5"/>
    <n v="1"/>
    <s v="DC"/>
    <s v="Decentralt værk"/>
    <n v="353000"/>
    <n v="350030"/>
    <x v="647"/>
    <x v="8"/>
    <s v="kvt"/>
    <d v="1987-01-01T00:00:00"/>
    <m/>
    <n v="46.5"/>
    <n v="11"/>
    <n v="41.8"/>
    <x v="21"/>
    <n v="0"/>
    <n v="0"/>
    <n v="0"/>
    <n v="0"/>
    <n v="1"/>
    <n v="0"/>
    <n v="0"/>
    <x v="0"/>
    <x v="0"/>
    <m/>
    <n v="0"/>
    <m/>
    <m/>
    <m/>
    <n v="0"/>
    <m/>
    <m/>
    <m/>
    <m/>
    <n v="0"/>
    <n v="0"/>
    <m/>
    <m/>
    <m/>
    <m/>
    <m/>
    <m/>
    <s v="701707,28"/>
    <s v="6150777,72"/>
    <n v="0"/>
    <n v="0"/>
    <n v="0"/>
  </r>
  <r>
    <n v="481"/>
    <x v="471"/>
    <s v=""/>
    <x v="1184"/>
    <n v="2019"/>
    <n v="69330428"/>
    <x v="205"/>
    <x v="469"/>
    <x v="467"/>
    <n v="4600"/>
    <s v="Køge"/>
    <n v="259"/>
    <n v="2"/>
    <x v="5"/>
    <n v="1"/>
    <s v="DC"/>
    <s v="Decentralt værk"/>
    <n v="353000"/>
    <n v="350030"/>
    <x v="648"/>
    <x v="8"/>
    <s v="kvt"/>
    <d v="1998-01-01T00:00:00"/>
    <m/>
    <n v="56.2"/>
    <n v="15"/>
    <n v="53"/>
    <x v="5370"/>
    <n v="1512.9144899999999"/>
    <n v="1512.9144899999999"/>
    <n v="374.77368000000001"/>
    <n v="325.83484800000002"/>
    <n v="0.32345935360948275"/>
    <n v="0.67654064639051725"/>
    <n v="0"/>
    <x v="0"/>
    <x v="0"/>
    <m/>
    <n v="1.1910450000000001"/>
    <m/>
    <n v="1.0761E-2"/>
    <m/>
    <n v="9.1079999999999998E-3"/>
    <m/>
    <m/>
    <m/>
    <m/>
    <n v="2216.9271600000002"/>
    <n v="120.50892"/>
    <m/>
    <m/>
    <m/>
    <m/>
    <m/>
    <m/>
    <s v="701707,28"/>
    <s v="6150777,72"/>
    <n v="1.210914"/>
    <n v="2337.4360800000004"/>
    <n v="0"/>
  </r>
  <r>
    <n v="481"/>
    <x v="471"/>
    <s v=""/>
    <x v="1185"/>
    <n v="2019"/>
    <n v="69330428"/>
    <x v="205"/>
    <x v="469"/>
    <x v="467"/>
    <n v="4600"/>
    <s v="Køge"/>
    <n v="259"/>
    <n v="2"/>
    <x v="5"/>
    <n v="1"/>
    <s v="DC"/>
    <s v="Decentralt værk"/>
    <n v="353000"/>
    <n v="350030"/>
    <x v="649"/>
    <x v="5"/>
    <s v="kvt"/>
    <d v="2012-01-01T00:00:00"/>
    <m/>
    <n v="0.14000000000000001"/>
    <n v="0"/>
    <n v="0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701707,28"/>
    <s v="6150777,72"/>
    <n v="0"/>
    <n v="0"/>
    <n v="0"/>
  </r>
  <r>
    <n v="481"/>
    <x v="471"/>
    <s v=""/>
    <x v="1186"/>
    <n v="2019"/>
    <n v="69330428"/>
    <x v="205"/>
    <x v="469"/>
    <x v="467"/>
    <n v="4600"/>
    <s v="Køge"/>
    <n v="259"/>
    <n v="2"/>
    <x v="5"/>
    <n v="1"/>
    <s v="DC"/>
    <s v="Decentralt værk"/>
    <n v="353000"/>
    <n v="350030"/>
    <x v="650"/>
    <x v="5"/>
    <s v="kvt"/>
    <d v="2012-01-01T00:00:00"/>
    <m/>
    <n v="0.14000000000000001"/>
    <n v="0"/>
    <n v="0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701707,28"/>
    <s v="6150777,72"/>
    <n v="0"/>
    <n v="0"/>
    <n v="0"/>
  </r>
  <r>
    <n v="481"/>
    <x v="472"/>
    <s v=""/>
    <x v="1187"/>
    <n v="2019"/>
    <n v="69330428"/>
    <x v="205"/>
    <x v="470"/>
    <x v="468"/>
    <n v="2680"/>
    <s v="Solrød Strand"/>
    <n v="269"/>
    <n v="2"/>
    <x v="5"/>
    <n v="1"/>
    <s v="DC"/>
    <s v="Decentralt værk"/>
    <n v="353000"/>
    <n v="350030"/>
    <x v="651"/>
    <x v="0"/>
    <s v="fvv"/>
    <d v="1998-09-01T00:00:00"/>
    <m/>
    <n v="13.3"/>
    <n v="0"/>
    <n v="12"/>
    <x v="5371"/>
    <n v="26.507999999999999"/>
    <n v="26.507999999999999"/>
    <n v="0"/>
    <n v="0"/>
    <n v="1"/>
    <n v="0"/>
    <n v="0"/>
    <x v="0"/>
    <x v="0"/>
    <m/>
    <m/>
    <m/>
    <n v="0"/>
    <m/>
    <n v="0"/>
    <m/>
    <m/>
    <n v="29.452999999999999"/>
    <m/>
    <m/>
    <m/>
    <m/>
    <m/>
    <m/>
    <m/>
    <m/>
    <m/>
    <s v="702461,49"/>
    <s v="6159598,27"/>
    <n v="0"/>
    <n v="29.452999999999999"/>
    <n v="0"/>
  </r>
  <r>
    <n v="481"/>
    <x v="472"/>
    <s v=""/>
    <x v="1188"/>
    <n v="2019"/>
    <n v="69330428"/>
    <x v="205"/>
    <x v="470"/>
    <x v="468"/>
    <n v="2680"/>
    <s v="Solrød Strand"/>
    <n v="269"/>
    <n v="2"/>
    <x v="5"/>
    <n v="1"/>
    <s v="DC"/>
    <s v="Decentralt værk"/>
    <n v="353000"/>
    <n v="350030"/>
    <x v="652"/>
    <x v="0"/>
    <s v="fvv"/>
    <d v="1998-09-01T00:00:00"/>
    <m/>
    <n v="12"/>
    <n v="0"/>
    <n v="12"/>
    <x v="3180"/>
    <n v="0.25700000000000001"/>
    <n v="0.25700000000000001"/>
    <n v="0"/>
    <n v="0"/>
    <n v="1"/>
    <n v="0"/>
    <n v="0"/>
    <x v="0"/>
    <x v="0"/>
    <m/>
    <m/>
    <m/>
    <n v="0.30130800000000002"/>
    <m/>
    <n v="0"/>
    <m/>
    <m/>
    <m/>
    <m/>
    <m/>
    <m/>
    <m/>
    <n v="0"/>
    <m/>
    <m/>
    <m/>
    <m/>
    <s v="702461,49"/>
    <s v="6159598,27"/>
    <n v="0.30130800000000002"/>
    <n v="0"/>
    <n v="0"/>
  </r>
  <r>
    <n v="481"/>
    <x v="472"/>
    <s v=""/>
    <x v="1189"/>
    <n v="2019"/>
    <n v="69330428"/>
    <x v="205"/>
    <x v="470"/>
    <x v="468"/>
    <n v="2680"/>
    <s v="Solrød Strand"/>
    <n v="269"/>
    <n v="2"/>
    <x v="5"/>
    <n v="1"/>
    <s v="DC"/>
    <s v="Decentralt værk"/>
    <n v="353000"/>
    <n v="350030"/>
    <x v="70"/>
    <x v="1"/>
    <s v="kvt"/>
    <d v="2015-12-01T00:00:00"/>
    <m/>
    <n v="7.0490000000000004"/>
    <n v="3.0470000000000002"/>
    <n v="3.6859999999999999"/>
    <x v="5372"/>
    <n v="95.251999999999995"/>
    <n v="92.819000000000003"/>
    <n v="81.944999999999993"/>
    <n v="81.944999999999993"/>
    <n v="0.23313508089189122"/>
    <n v="0.76686491910810872"/>
    <n v="0"/>
    <x v="0"/>
    <x v="0"/>
    <m/>
    <m/>
    <m/>
    <m/>
    <m/>
    <m/>
    <m/>
    <m/>
    <n v="204.285"/>
    <m/>
    <m/>
    <m/>
    <m/>
    <m/>
    <m/>
    <m/>
    <m/>
    <m/>
    <s v="702461,49"/>
    <s v="6159598,27"/>
    <n v="0"/>
    <n v="204.285"/>
    <n v="0"/>
  </r>
  <r>
    <n v="482"/>
    <x v="473"/>
    <s v=""/>
    <x v="1190"/>
    <n v="2019"/>
    <n v="27360912"/>
    <x v="206"/>
    <x v="471"/>
    <x v="469"/>
    <n v="7570"/>
    <s v="Vemb"/>
    <n v="661"/>
    <n v="188"/>
    <x v="184"/>
    <m/>
    <s v="FJ"/>
    <s v="Fjernvarmeværk"/>
    <n v="353000"/>
    <n v="350030"/>
    <x v="145"/>
    <x v="0"/>
    <s v="fvv"/>
    <d v="2012-01-01T00:00:00"/>
    <m/>
    <n v="2"/>
    <n v="0"/>
    <n v="2"/>
    <x v="21"/>
    <n v="0"/>
    <n v="0"/>
    <n v="0"/>
    <n v="0"/>
    <n v="1"/>
    <n v="0"/>
    <n v="0"/>
    <x v="0"/>
    <x v="0"/>
    <m/>
    <m/>
    <n v="0"/>
    <n v="0"/>
    <m/>
    <m/>
    <m/>
    <m/>
    <m/>
    <m/>
    <m/>
    <m/>
    <m/>
    <n v="0"/>
    <m/>
    <m/>
    <m/>
    <m/>
    <s v="459248,58"/>
    <s v="6244459,7"/>
    <n v="0"/>
    <n v="0"/>
    <n v="0"/>
  </r>
  <r>
    <n v="482"/>
    <x v="473"/>
    <s v=""/>
    <x v="1191"/>
    <n v="2019"/>
    <n v="27360912"/>
    <x v="206"/>
    <x v="471"/>
    <x v="469"/>
    <n v="7570"/>
    <s v="Vemb"/>
    <n v="661"/>
    <n v="188"/>
    <x v="184"/>
    <m/>
    <s v="FJ"/>
    <s v="Fjernvarmeværk"/>
    <n v="353000"/>
    <n v="350030"/>
    <x v="146"/>
    <x v="0"/>
    <s v="fvv"/>
    <d v="2012-01-01T00:00:00"/>
    <m/>
    <n v="3.88"/>
    <n v="0"/>
    <n v="3.65"/>
    <x v="5373"/>
    <n v="0.37080000000000002"/>
    <n v="0.37080000000000002"/>
    <n v="0"/>
    <n v="0"/>
    <n v="1"/>
    <n v="0"/>
    <n v="0"/>
    <x v="0"/>
    <x v="0"/>
    <m/>
    <m/>
    <m/>
    <n v="0.38304000000000005"/>
    <m/>
    <m/>
    <m/>
    <m/>
    <m/>
    <m/>
    <m/>
    <m/>
    <m/>
    <n v="0"/>
    <m/>
    <m/>
    <m/>
    <m/>
    <s v="459248,58"/>
    <s v="6244459,7"/>
    <n v="0.38304000000000005"/>
    <n v="0"/>
    <n v="0"/>
  </r>
  <r>
    <n v="482"/>
    <x v="473"/>
    <s v=""/>
    <x v="1192"/>
    <n v="2019"/>
    <n v="27360912"/>
    <x v="206"/>
    <x v="471"/>
    <x v="469"/>
    <n v="7570"/>
    <s v="Vemb"/>
    <n v="661"/>
    <n v="188"/>
    <x v="184"/>
    <m/>
    <s v="FJ"/>
    <s v="Fjernvarmeværk"/>
    <n v="353000"/>
    <n v="350030"/>
    <x v="3"/>
    <x v="0"/>
    <s v="fvv"/>
    <d v="2014-09-04T00:00:00"/>
    <m/>
    <n v="4"/>
    <n v="0"/>
    <n v="4"/>
    <x v="5374"/>
    <n v="53.1"/>
    <n v="53.1"/>
    <n v="0"/>
    <n v="0"/>
    <n v="1"/>
    <n v="0"/>
    <n v="0"/>
    <x v="0"/>
    <x v="0"/>
    <m/>
    <m/>
    <m/>
    <m/>
    <m/>
    <m/>
    <m/>
    <m/>
    <m/>
    <m/>
    <n v="49.867199999999997"/>
    <m/>
    <m/>
    <m/>
    <m/>
    <m/>
    <m/>
    <m/>
    <s v="459248,58"/>
    <s v="6244459,7"/>
    <n v="0"/>
    <n v="49.867199999999997"/>
    <n v="0"/>
  </r>
  <r>
    <n v="484"/>
    <x v="474"/>
    <s v=""/>
    <x v="1193"/>
    <n v="2019"/>
    <n v="13096414"/>
    <x v="207"/>
    <x v="472"/>
    <x v="470"/>
    <n v="9700"/>
    <s v="Brønderslev"/>
    <n v="849"/>
    <n v="311"/>
    <x v="185"/>
    <m/>
    <s v="FJ"/>
    <s v="Fjernvarmeværk"/>
    <n v="353000"/>
    <n v="350030"/>
    <x v="69"/>
    <x v="0"/>
    <s v="fvv"/>
    <d v="1984-01-01T00:00:00"/>
    <m/>
    <n v="1.2"/>
    <n v="0"/>
    <n v="1.2"/>
    <x v="5375"/>
    <n v="0.17920800000000001"/>
    <n v="0.17708399999999999"/>
    <n v="0"/>
    <n v="0"/>
    <n v="1"/>
    <n v="0"/>
    <n v="0"/>
    <x v="0"/>
    <x v="0"/>
    <m/>
    <n v="0.17934"/>
    <m/>
    <m/>
    <m/>
    <m/>
    <m/>
    <m/>
    <m/>
    <m/>
    <m/>
    <m/>
    <m/>
    <m/>
    <m/>
    <m/>
    <m/>
    <m/>
    <s v="545762,14"/>
    <s v="6349398,66"/>
    <n v="0.17934"/>
    <n v="0"/>
    <n v="0"/>
  </r>
  <r>
    <n v="484"/>
    <x v="474"/>
    <s v=""/>
    <x v="1194"/>
    <n v="2019"/>
    <n v="13096414"/>
    <x v="207"/>
    <x v="472"/>
    <x v="470"/>
    <n v="9700"/>
    <s v="Brønderslev"/>
    <n v="849"/>
    <n v="311"/>
    <x v="185"/>
    <m/>
    <s v="FJ"/>
    <s v="Fjernvarmeværk"/>
    <n v="353000"/>
    <n v="350030"/>
    <x v="69"/>
    <x v="0"/>
    <s v="fvv"/>
    <d v="1963-01-01T00:00:00"/>
    <d v="2018-01-10T00:00:00"/>
    <n v="0.4"/>
    <n v="0"/>
    <n v="0.4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45762,14"/>
    <s v="6349398,66"/>
    <n v="0"/>
    <n v="0"/>
    <n v="0"/>
  </r>
  <r>
    <n v="484"/>
    <x v="474"/>
    <s v=""/>
    <x v="2893"/>
    <n v="2019"/>
    <n v="13096414"/>
    <x v="207"/>
    <x v="472"/>
    <x v="470"/>
    <n v="9700"/>
    <s v="Brønderslev"/>
    <n v="849"/>
    <n v="311"/>
    <x v="185"/>
    <m/>
    <s v="FJ"/>
    <s v="Fjernvarmeværk"/>
    <n v="353000"/>
    <n v="350030"/>
    <x v="511"/>
    <x v="0"/>
    <s v="fvv"/>
    <d v="2018-10-01T00:00:00"/>
    <m/>
    <n v="1"/>
    <n v="0"/>
    <n v="1"/>
    <x v="5376"/>
    <n v="13.303152000000001"/>
    <n v="13.142916"/>
    <n v="0"/>
    <n v="0"/>
    <n v="1"/>
    <n v="0"/>
    <n v="0"/>
    <x v="0"/>
    <x v="0"/>
    <m/>
    <m/>
    <m/>
    <m/>
    <m/>
    <m/>
    <m/>
    <m/>
    <m/>
    <m/>
    <m/>
    <m/>
    <n v="13.303126067499999"/>
    <m/>
    <m/>
    <m/>
    <m/>
    <m/>
    <s v="545762,14"/>
    <s v="6349398,66"/>
    <n v="0"/>
    <n v="13.303126067499999"/>
    <n v="0"/>
  </r>
  <r>
    <n v="486"/>
    <x v="475"/>
    <s v=""/>
    <x v="1196"/>
    <n v="2019"/>
    <n v="63195111"/>
    <x v="208"/>
    <x v="473"/>
    <x v="471"/>
    <n v="7770"/>
    <s v="Vestervig"/>
    <n v="787"/>
    <n v="259"/>
    <x v="186"/>
    <m/>
    <s v="FJ"/>
    <s v="Fjernvarmeværk"/>
    <n v="353000"/>
    <n v="350030"/>
    <x v="3"/>
    <x v="0"/>
    <s v="fvv"/>
    <d v="2011-11-01T00:00:00"/>
    <m/>
    <n v="4.5"/>
    <n v="0"/>
    <n v="4.5"/>
    <x v="5377"/>
    <n v="51.456240000000001"/>
    <n v="49.052411999999997"/>
    <n v="0"/>
    <n v="0"/>
    <n v="1"/>
    <n v="0"/>
    <n v="0"/>
    <x v="0"/>
    <x v="0"/>
    <m/>
    <m/>
    <m/>
    <m/>
    <m/>
    <m/>
    <m/>
    <m/>
    <m/>
    <m/>
    <n v="46.15992"/>
    <m/>
    <m/>
    <m/>
    <m/>
    <m/>
    <m/>
    <m/>
    <s v="458289,71"/>
    <s v="6291223,73"/>
    <n v="0"/>
    <n v="46.15992"/>
    <n v="0"/>
  </r>
  <r>
    <n v="486"/>
    <x v="475"/>
    <s v=""/>
    <x v="1197"/>
    <n v="2019"/>
    <n v="63195111"/>
    <x v="208"/>
    <x v="473"/>
    <x v="471"/>
    <n v="7770"/>
    <s v="Vestervig"/>
    <n v="787"/>
    <n v="259"/>
    <x v="186"/>
    <m/>
    <s v="FJ"/>
    <s v="Fjernvarmeværk"/>
    <n v="353000"/>
    <n v="350030"/>
    <x v="654"/>
    <x v="0"/>
    <s v="fvv"/>
    <d v="1964-06-01T00:00:00"/>
    <m/>
    <n v="2.5"/>
    <n v="0"/>
    <n v="2.25"/>
    <x v="5378"/>
    <n v="3.0528E-2"/>
    <n v="2.9340000000000001E-2"/>
    <n v="0"/>
    <n v="0"/>
    <n v="1"/>
    <n v="0"/>
    <n v="0"/>
    <x v="0"/>
    <x v="0"/>
    <m/>
    <m/>
    <m/>
    <n v="3.8022199999999999E-2"/>
    <m/>
    <m/>
    <m/>
    <m/>
    <m/>
    <m/>
    <m/>
    <m/>
    <m/>
    <m/>
    <m/>
    <m/>
    <m/>
    <m/>
    <s v="458289,71"/>
    <s v="6291223,73"/>
    <n v="3.8022199999999999E-2"/>
    <n v="0"/>
    <n v="0"/>
  </r>
  <r>
    <n v="486"/>
    <x v="475"/>
    <s v=""/>
    <x v="1198"/>
    <n v="2019"/>
    <n v="63195111"/>
    <x v="208"/>
    <x v="473"/>
    <x v="471"/>
    <n v="7770"/>
    <s v="Vestervig"/>
    <n v="787"/>
    <n v="259"/>
    <x v="186"/>
    <m/>
    <s v="FJ"/>
    <s v="Fjernvarmeværk"/>
    <n v="353000"/>
    <n v="350030"/>
    <x v="655"/>
    <x v="0"/>
    <s v="fvv"/>
    <d v="1964-06-01T00:00:00"/>
    <m/>
    <n v="1"/>
    <n v="0"/>
    <n v="0.9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458289,71"/>
    <s v="6291223,73"/>
    <n v="0"/>
    <n v="0"/>
    <n v="0"/>
  </r>
  <r>
    <n v="490"/>
    <x v="476"/>
    <s v=""/>
    <x v="1199"/>
    <n v="2019"/>
    <n v="31220912"/>
    <x v="209"/>
    <x v="474"/>
    <x v="472"/>
    <n v="7830"/>
    <s v="Vinderup"/>
    <n v="661"/>
    <n v="194"/>
    <x v="187"/>
    <n v="1"/>
    <s v="DC"/>
    <s v="Decentralt værk"/>
    <n v="353000"/>
    <n v="350030"/>
    <x v="656"/>
    <x v="0"/>
    <s v="fvv"/>
    <d v="1983-12-01T00:00:00"/>
    <m/>
    <n v="10"/>
    <n v="0"/>
    <n v="10"/>
    <x v="5379"/>
    <n v="1.6199999999999999E-2"/>
    <n v="1.602E-2"/>
    <n v="0"/>
    <n v="0"/>
    <n v="1"/>
    <n v="0"/>
    <n v="0"/>
    <x v="0"/>
    <x v="0"/>
    <m/>
    <m/>
    <m/>
    <n v="0"/>
    <m/>
    <m/>
    <n v="1.9839600000000002E-2"/>
    <m/>
    <m/>
    <m/>
    <m/>
    <m/>
    <m/>
    <m/>
    <m/>
    <m/>
    <m/>
    <m/>
    <s v="487240,18"/>
    <s v="6259219,84"/>
    <n v="1.9839600000000002E-2"/>
    <n v="0"/>
    <n v="0"/>
  </r>
  <r>
    <n v="490"/>
    <x v="476"/>
    <s v=""/>
    <x v="1200"/>
    <n v="2019"/>
    <n v="31220912"/>
    <x v="209"/>
    <x v="474"/>
    <x v="472"/>
    <n v="7830"/>
    <s v="Vinderup"/>
    <n v="661"/>
    <n v="194"/>
    <x v="187"/>
    <n v="1"/>
    <s v="DC"/>
    <s v="Decentralt værk"/>
    <n v="353000"/>
    <n v="350030"/>
    <x v="657"/>
    <x v="0"/>
    <s v="fvv"/>
    <d v="1995-10-01T00:00:00"/>
    <m/>
    <n v="5"/>
    <n v="0"/>
    <n v="5"/>
    <x v="5379"/>
    <n v="1.6199999999999999E-2"/>
    <n v="1.602E-2"/>
    <n v="0"/>
    <n v="0"/>
    <n v="1"/>
    <n v="0"/>
    <n v="0"/>
    <x v="0"/>
    <x v="0"/>
    <m/>
    <m/>
    <m/>
    <n v="0"/>
    <m/>
    <m/>
    <n v="1.9839600000000002E-2"/>
    <m/>
    <m/>
    <m/>
    <m/>
    <m/>
    <m/>
    <m/>
    <m/>
    <m/>
    <m/>
    <m/>
    <s v="487240,18"/>
    <s v="6259219,84"/>
    <n v="1.9839600000000002E-2"/>
    <n v="0"/>
    <n v="0"/>
  </r>
  <r>
    <n v="490"/>
    <x v="476"/>
    <s v=""/>
    <x v="1201"/>
    <n v="2019"/>
    <n v="31220912"/>
    <x v="209"/>
    <x v="474"/>
    <x v="472"/>
    <n v="7830"/>
    <s v="Vinderup"/>
    <n v="661"/>
    <n v="194"/>
    <x v="187"/>
    <n v="1"/>
    <s v="DC"/>
    <s v="Decentralt værk"/>
    <n v="353000"/>
    <n v="350030"/>
    <x v="14"/>
    <x v="1"/>
    <s v="kvt"/>
    <d v="1995-10-01T00:00:00"/>
    <m/>
    <n v="6.6"/>
    <n v="2.7"/>
    <n v="3.35"/>
    <x v="5380"/>
    <n v="14.994899999999999"/>
    <n v="14.804460000000001"/>
    <n v="11.03058"/>
    <n v="11.03058"/>
    <n v="0.27509392919659165"/>
    <n v="0.7249060708034083"/>
    <n v="0"/>
    <x v="0"/>
    <x v="0"/>
    <m/>
    <m/>
    <m/>
    <m/>
    <m/>
    <m/>
    <n v="27.254145600000001"/>
    <m/>
    <m/>
    <m/>
    <m/>
    <m/>
    <m/>
    <m/>
    <m/>
    <m/>
    <m/>
    <m/>
    <s v="487240,18"/>
    <s v="6259219,84"/>
    <n v="27.254145600000001"/>
    <n v="0"/>
    <n v="0"/>
  </r>
  <r>
    <n v="490"/>
    <x v="476"/>
    <s v=""/>
    <x v="1202"/>
    <n v="2019"/>
    <n v="31220912"/>
    <x v="209"/>
    <x v="474"/>
    <x v="472"/>
    <n v="7830"/>
    <s v="Vinderup"/>
    <n v="661"/>
    <n v="194"/>
    <x v="187"/>
    <n v="1"/>
    <s v="DC"/>
    <s v="Decentralt værk"/>
    <n v="353000"/>
    <n v="350030"/>
    <x v="15"/>
    <x v="1"/>
    <s v="kvt"/>
    <d v="1995-10-01T00:00:00"/>
    <m/>
    <n v="6.6"/>
    <n v="2.7"/>
    <n v="3.35"/>
    <x v="5381"/>
    <n v="14.994899999999999"/>
    <n v="14.804460000000001"/>
    <n v="11.03058"/>
    <n v="11.03058"/>
    <n v="0.27509372934237786"/>
    <n v="0.72490627065762214"/>
    <n v="0"/>
    <x v="0"/>
    <x v="0"/>
    <m/>
    <m/>
    <m/>
    <m/>
    <m/>
    <m/>
    <n v="27.254165400000002"/>
    <m/>
    <m/>
    <m/>
    <m/>
    <m/>
    <m/>
    <m/>
    <m/>
    <m/>
    <m/>
    <m/>
    <s v="487240,18"/>
    <s v="6259219,84"/>
    <n v="27.254165400000002"/>
    <n v="0"/>
    <n v="0"/>
  </r>
  <r>
    <n v="490"/>
    <x v="476"/>
    <s v=""/>
    <x v="1203"/>
    <n v="2019"/>
    <n v="31220912"/>
    <x v="209"/>
    <x v="474"/>
    <x v="472"/>
    <n v="7830"/>
    <s v="Vinderup"/>
    <n v="661"/>
    <n v="194"/>
    <x v="187"/>
    <n v="1"/>
    <s v="DC"/>
    <s v="Decentralt værk"/>
    <n v="353000"/>
    <n v="350030"/>
    <x v="200"/>
    <x v="1"/>
    <s v="kvt"/>
    <d v="2012-05-01T00:00:00"/>
    <m/>
    <n v="7.08"/>
    <n v="3.04"/>
    <n v="4"/>
    <x v="5382"/>
    <n v="93.020399999999995"/>
    <n v="91.838880000000003"/>
    <n v="73.477080000000001"/>
    <n v="73.477080000000001"/>
    <n v="0.26923577551719335"/>
    <n v="0.73076422448280665"/>
    <n v="0"/>
    <x v="0"/>
    <x v="0"/>
    <m/>
    <m/>
    <m/>
    <m/>
    <m/>
    <m/>
    <n v="0.50695920000000005"/>
    <m/>
    <n v="172.24199999999999"/>
    <m/>
    <m/>
    <m/>
    <m/>
    <m/>
    <m/>
    <m/>
    <m/>
    <m/>
    <s v="487240,18"/>
    <s v="6259219,84"/>
    <n v="0.50695920000000005"/>
    <n v="172.24199999999999"/>
    <n v="0"/>
  </r>
  <r>
    <n v="490"/>
    <x v="476"/>
    <s v=""/>
    <x v="1204"/>
    <n v="2019"/>
    <n v="31220912"/>
    <x v="209"/>
    <x v="474"/>
    <x v="472"/>
    <n v="7830"/>
    <s v="Vinderup"/>
    <n v="661"/>
    <n v="194"/>
    <x v="187"/>
    <n v="1"/>
    <s v="DC"/>
    <s v="Decentralt værk"/>
    <n v="353000"/>
    <n v="350030"/>
    <x v="658"/>
    <x v="4"/>
    <s v="fvv"/>
    <d v="2012-05-01T00:00:00"/>
    <m/>
    <n v="0.12"/>
    <n v="0"/>
    <n v="0.54"/>
    <x v="5383"/>
    <n v="9.2005199999999991"/>
    <n v="9.08352"/>
    <n v="0"/>
    <n v="0"/>
    <n v="1"/>
    <n v="0"/>
    <n v="0"/>
    <x v="0"/>
    <x v="0"/>
    <m/>
    <m/>
    <m/>
    <m/>
    <m/>
    <m/>
    <m/>
    <m/>
    <m/>
    <m/>
    <m/>
    <m/>
    <m/>
    <m/>
    <m/>
    <m/>
    <m/>
    <n v="1.8008028"/>
    <s v="487240,18"/>
    <s v="6259219,84"/>
    <n v="0"/>
    <n v="0"/>
    <n v="1.8008028"/>
  </r>
  <r>
    <n v="490"/>
    <x v="476"/>
    <s v=""/>
    <x v="2894"/>
    <n v="2019"/>
    <n v="31220912"/>
    <x v="209"/>
    <x v="474"/>
    <x v="472"/>
    <n v="7830"/>
    <s v="Vinderup"/>
    <n v="661"/>
    <n v="194"/>
    <x v="187"/>
    <n v="1"/>
    <s v="DC"/>
    <s v="Decentralt værk"/>
    <n v="353000"/>
    <n v="350030"/>
    <x v="129"/>
    <x v="2"/>
    <s v="fvv"/>
    <d v="2018-02-01T00:00:00"/>
    <m/>
    <n v="15"/>
    <n v="0"/>
    <n v="15"/>
    <x v="5384"/>
    <n v="9.2300400000000007"/>
    <n v="9.1126799999999992"/>
    <n v="0"/>
    <n v="0"/>
    <n v="1"/>
    <n v="0"/>
    <n v="0"/>
    <x v="0"/>
    <x v="0"/>
    <m/>
    <m/>
    <m/>
    <m/>
    <m/>
    <m/>
    <m/>
    <m/>
    <m/>
    <m/>
    <m/>
    <m/>
    <m/>
    <m/>
    <m/>
    <m/>
    <m/>
    <n v="9.5724"/>
    <s v="487240,18"/>
    <s v="6259219,84"/>
    <n v="0"/>
    <n v="0"/>
    <n v="9.5724"/>
  </r>
  <r>
    <n v="490"/>
    <x v="477"/>
    <s v=""/>
    <x v="1205"/>
    <n v="2019"/>
    <n v="31220912"/>
    <x v="209"/>
    <x v="475"/>
    <x v="473"/>
    <n v="7830"/>
    <s v="Vinderup"/>
    <n v="661"/>
    <n v="194"/>
    <x v="187"/>
    <m/>
    <s v="DC"/>
    <s v="Decentralt værk"/>
    <n v="351100"/>
    <n v="350010"/>
    <x v="75"/>
    <x v="1"/>
    <s v="kvt"/>
    <d v="1993-01-01T00:00:00"/>
    <m/>
    <n v="2.6"/>
    <n v="1"/>
    <n v="1.6"/>
    <x v="5385"/>
    <n v="0.19439999999999999"/>
    <n v="0.19044"/>
    <n v="0.12275999999999999"/>
    <n v="0.122346"/>
    <n v="0.2837624802942722"/>
    <n v="0.7162375197057278"/>
    <n v="0"/>
    <x v="0"/>
    <x v="0"/>
    <m/>
    <m/>
    <m/>
    <m/>
    <m/>
    <m/>
    <n v="0.34254000000000001"/>
    <m/>
    <m/>
    <m/>
    <m/>
    <m/>
    <m/>
    <m/>
    <m/>
    <m/>
    <m/>
    <m/>
    <s v="492071,35"/>
    <s v="6256408,64"/>
    <n v="0.34254000000000001"/>
    <n v="0"/>
    <n v="0"/>
  </r>
  <r>
    <n v="490"/>
    <x v="477"/>
    <s v=""/>
    <x v="1206"/>
    <n v="2019"/>
    <n v="31220912"/>
    <x v="209"/>
    <x v="475"/>
    <x v="473"/>
    <n v="7830"/>
    <s v="Vinderup"/>
    <n v="661"/>
    <n v="194"/>
    <x v="187"/>
    <m/>
    <s v="DC"/>
    <s v="Decentralt værk"/>
    <n v="351100"/>
    <n v="350010"/>
    <x v="659"/>
    <x v="0"/>
    <s v="fvv"/>
    <d v="1992-12-23T00:00:00"/>
    <m/>
    <n v="2.1"/>
    <n v="0"/>
    <n v="2.1"/>
    <x v="5386"/>
    <n v="7.5599999999999999E-3"/>
    <n v="7.4088000000000001E-3"/>
    <n v="0"/>
    <n v="0"/>
    <n v="1"/>
    <n v="0"/>
    <n v="0"/>
    <x v="0"/>
    <x v="0"/>
    <m/>
    <m/>
    <m/>
    <m/>
    <m/>
    <m/>
    <n v="1.21572E-2"/>
    <m/>
    <m/>
    <m/>
    <m/>
    <m/>
    <m/>
    <m/>
    <m/>
    <m/>
    <m/>
    <m/>
    <s v="492071,35"/>
    <s v="6256408,64"/>
    <n v="1.21572E-2"/>
    <n v="0"/>
    <n v="0"/>
  </r>
  <r>
    <n v="492"/>
    <x v="478"/>
    <s v=""/>
    <x v="1207"/>
    <n v="2019"/>
    <n v="70555018"/>
    <x v="210"/>
    <x v="476"/>
    <x v="474"/>
    <n v="8961"/>
    <s v="Allingåbro"/>
    <n v="707"/>
    <n v="221"/>
    <x v="188"/>
    <m/>
    <s v="FJ"/>
    <s v="Fjernvarmeværk"/>
    <n v="353000"/>
    <n v="350030"/>
    <x v="296"/>
    <x v="0"/>
    <s v="fvv"/>
    <d v="2004-11-01T00:00:00"/>
    <m/>
    <n v="5"/>
    <n v="0"/>
    <n v="6"/>
    <x v="5387"/>
    <n v="1.1160000000000001"/>
    <n v="1.1160000000000001"/>
    <n v="0"/>
    <n v="0"/>
    <n v="1"/>
    <n v="0"/>
    <n v="0"/>
    <x v="0"/>
    <x v="0"/>
    <m/>
    <m/>
    <m/>
    <n v="1.3237000000000001"/>
    <m/>
    <m/>
    <m/>
    <m/>
    <m/>
    <m/>
    <m/>
    <m/>
    <m/>
    <m/>
    <m/>
    <m/>
    <m/>
    <m/>
    <s v="589112"/>
    <s v="6260866"/>
    <n v="1.3237000000000001"/>
    <n v="0"/>
    <n v="0"/>
  </r>
  <r>
    <n v="492"/>
    <x v="479"/>
    <s v=""/>
    <x v="1208"/>
    <n v="2019"/>
    <n v="70555018"/>
    <x v="210"/>
    <x v="477"/>
    <x v="475"/>
    <n v="8961"/>
    <s v="Allingåbro"/>
    <n v="707"/>
    <n v="221"/>
    <x v="188"/>
    <m/>
    <s v="FJ"/>
    <s v="Fjernvarmeværk"/>
    <n v="353000"/>
    <n v="350030"/>
    <x v="81"/>
    <x v="0"/>
    <s v="fvv"/>
    <d v="2008-11-01T00:00:00"/>
    <m/>
    <n v="4.9000000000000004"/>
    <n v="0"/>
    <n v="4.9000000000000004"/>
    <x v="5388"/>
    <n v="39.070799999999998"/>
    <n v="39.070799999999998"/>
    <n v="0"/>
    <n v="0"/>
    <n v="1"/>
    <n v="0"/>
    <n v="0"/>
    <x v="0"/>
    <x v="0"/>
    <m/>
    <m/>
    <m/>
    <m/>
    <m/>
    <m/>
    <m/>
    <m/>
    <m/>
    <m/>
    <n v="37.990499999999997"/>
    <m/>
    <m/>
    <m/>
    <m/>
    <m/>
    <m/>
    <m/>
    <s v="588990"/>
    <s v="6261309"/>
    <n v="0"/>
    <n v="37.990499999999997"/>
    <n v="0"/>
  </r>
  <r>
    <n v="492"/>
    <x v="479"/>
    <s v=""/>
    <x v="2895"/>
    <n v="2019"/>
    <n v="70555018"/>
    <x v="210"/>
    <x v="477"/>
    <x v="475"/>
    <n v="8961"/>
    <s v="Allingåbro"/>
    <n v="707"/>
    <n v="221"/>
    <x v="188"/>
    <m/>
    <s v="FJ"/>
    <s v="Fjernvarmeværk"/>
    <n v="353000"/>
    <n v="350030"/>
    <x v="1467"/>
    <x v="3"/>
    <s v="fvv"/>
    <d v="2017-06-01T00:00:00"/>
    <m/>
    <n v="4.3"/>
    <n v="0"/>
    <n v="4.3"/>
    <x v="5389"/>
    <n v="11.516400000000001"/>
    <n v="11.516400000000001"/>
    <n v="0"/>
    <n v="0"/>
    <n v="1"/>
    <n v="0"/>
    <n v="0"/>
    <x v="0"/>
    <x v="0"/>
    <m/>
    <m/>
    <m/>
    <m/>
    <m/>
    <m/>
    <m/>
    <m/>
    <m/>
    <m/>
    <m/>
    <m/>
    <m/>
    <m/>
    <m/>
    <n v="11.516399999999999"/>
    <m/>
    <m/>
    <s v="588990"/>
    <s v="6261309"/>
    <n v="0"/>
    <n v="11.516399999999999"/>
    <n v="0"/>
  </r>
  <r>
    <n v="493"/>
    <x v="480"/>
    <s v=""/>
    <x v="1209"/>
    <n v="2019"/>
    <n v="28032617"/>
    <x v="211"/>
    <x v="478"/>
    <x v="476"/>
    <n v="6500"/>
    <s v="Vojens"/>
    <n v="510"/>
    <n v="116"/>
    <x v="189"/>
    <m/>
    <s v="FJ"/>
    <s v="Fjernvarmeværk"/>
    <n v="353000"/>
    <n v="350030"/>
    <x v="660"/>
    <x v="0"/>
    <s v="fvv"/>
    <d v="1984-10-01T00:00:00"/>
    <m/>
    <n v="7.4"/>
    <n v="0"/>
    <n v="6.3"/>
    <x v="5215"/>
    <n v="1.8E-3"/>
    <n v="1.8E-3"/>
    <n v="0"/>
    <n v="0"/>
    <n v="1"/>
    <n v="0"/>
    <n v="0"/>
    <x v="0"/>
    <x v="0"/>
    <m/>
    <m/>
    <m/>
    <m/>
    <m/>
    <m/>
    <n v="1.7819999999999999E-3"/>
    <m/>
    <m/>
    <m/>
    <m/>
    <m/>
    <m/>
    <m/>
    <m/>
    <m/>
    <m/>
    <m/>
    <s v="518458"/>
    <s v="6123492"/>
    <n v="1.7819999999999999E-3"/>
    <n v="0"/>
    <n v="0"/>
  </r>
  <r>
    <n v="493"/>
    <x v="480"/>
    <s v=""/>
    <x v="1210"/>
    <n v="2019"/>
    <n v="28032617"/>
    <x v="211"/>
    <x v="478"/>
    <x v="476"/>
    <n v="6500"/>
    <s v="Vojens"/>
    <n v="510"/>
    <n v="116"/>
    <x v="189"/>
    <m/>
    <s v="FJ"/>
    <s v="Fjernvarmeværk"/>
    <n v="353000"/>
    <n v="350030"/>
    <x v="661"/>
    <x v="0"/>
    <s v="fvv"/>
    <d v="2008-09-01T00:00:00"/>
    <m/>
    <n v="7.7"/>
    <n v="0"/>
    <n v="7"/>
    <x v="5390"/>
    <n v="37.371600000000001"/>
    <n v="36.997199999999999"/>
    <n v="0"/>
    <n v="0"/>
    <n v="1"/>
    <n v="0"/>
    <n v="0"/>
    <x v="0"/>
    <x v="0"/>
    <m/>
    <m/>
    <m/>
    <m/>
    <m/>
    <m/>
    <n v="35.064612000000004"/>
    <m/>
    <m/>
    <m/>
    <m/>
    <m/>
    <m/>
    <m/>
    <m/>
    <m/>
    <m/>
    <m/>
    <s v="518458"/>
    <s v="6123492"/>
    <n v="35.064612000000004"/>
    <n v="0"/>
    <n v="0"/>
  </r>
  <r>
    <n v="493"/>
    <x v="480"/>
    <s v=""/>
    <x v="1211"/>
    <n v="2019"/>
    <n v="28032617"/>
    <x v="211"/>
    <x v="478"/>
    <x v="476"/>
    <n v="6500"/>
    <s v="Vojens"/>
    <n v="510"/>
    <n v="116"/>
    <x v="189"/>
    <m/>
    <s v="FJ"/>
    <s v="Fjernvarmeværk"/>
    <n v="353000"/>
    <n v="350030"/>
    <x v="17"/>
    <x v="5"/>
    <s v="kvt"/>
    <d v="2008-09-01T00:00:00"/>
    <m/>
    <n v="0.3"/>
    <n v="0.1"/>
    <n v="0"/>
    <x v="5391"/>
    <n v="0"/>
    <n v="0"/>
    <n v="0"/>
    <n v="0"/>
    <n v="1"/>
    <n v="0"/>
    <n v="0"/>
    <x v="0"/>
    <x v="0"/>
    <m/>
    <m/>
    <m/>
    <n v="3.5869999999999997E-6"/>
    <m/>
    <m/>
    <m/>
    <m/>
    <m/>
    <m/>
    <m/>
    <m/>
    <m/>
    <m/>
    <m/>
    <m/>
    <m/>
    <m/>
    <s v="518458"/>
    <s v="6123492"/>
    <n v="3.5869999999999997E-6"/>
    <n v="0"/>
    <n v="0"/>
  </r>
  <r>
    <n v="493"/>
    <x v="481"/>
    <s v=""/>
    <x v="1212"/>
    <n v="2019"/>
    <n v="28032617"/>
    <x v="211"/>
    <x v="479"/>
    <x v="477"/>
    <n v="6500"/>
    <s v="Vojens"/>
    <n v="510"/>
    <n v="116"/>
    <x v="189"/>
    <n v="1"/>
    <s v="DC"/>
    <s v="Decentralt værk"/>
    <n v="353000"/>
    <n v="350030"/>
    <x v="662"/>
    <x v="0"/>
    <s v="fvv"/>
    <d v="1995-11-01T00:00:00"/>
    <m/>
    <n v="7.4"/>
    <n v="0"/>
    <n v="7"/>
    <x v="5392"/>
    <n v="1.8E-3"/>
    <n v="1.8E-3"/>
    <n v="0"/>
    <n v="0"/>
    <n v="1"/>
    <n v="0"/>
    <n v="0"/>
    <x v="0"/>
    <x v="0"/>
    <m/>
    <m/>
    <m/>
    <n v="0"/>
    <m/>
    <m/>
    <n v="1.8611999999999999E-3"/>
    <m/>
    <m/>
    <m/>
    <m/>
    <m/>
    <m/>
    <m/>
    <m/>
    <m/>
    <m/>
    <m/>
    <s v="519682,87"/>
    <s v="6121737,75"/>
    <n v="1.8611999999999999E-3"/>
    <n v="0"/>
    <n v="0"/>
  </r>
  <r>
    <n v="493"/>
    <x v="481"/>
    <s v=""/>
    <x v="1213"/>
    <n v="2019"/>
    <n v="28032617"/>
    <x v="211"/>
    <x v="479"/>
    <x v="477"/>
    <n v="6500"/>
    <s v="Vojens"/>
    <n v="510"/>
    <n v="116"/>
    <x v="189"/>
    <n v="1"/>
    <s v="DC"/>
    <s v="Decentralt værk"/>
    <n v="353000"/>
    <n v="350030"/>
    <x v="7"/>
    <x v="2"/>
    <s v="fvv"/>
    <d v="2011-10-26T00:00:00"/>
    <m/>
    <n v="10"/>
    <n v="0"/>
    <n v="10"/>
    <x v="5393"/>
    <n v="10.123200000000001"/>
    <n v="10.022399999999999"/>
    <n v="0"/>
    <n v="0"/>
    <n v="1"/>
    <n v="0"/>
    <n v="0"/>
    <x v="0"/>
    <x v="0"/>
    <m/>
    <m/>
    <m/>
    <m/>
    <m/>
    <m/>
    <m/>
    <m/>
    <m/>
    <m/>
    <m/>
    <m/>
    <m/>
    <m/>
    <m/>
    <m/>
    <m/>
    <n v="10.295999999999999"/>
    <s v="519682,87"/>
    <s v="6121737,75"/>
    <n v="0"/>
    <n v="0"/>
    <n v="10.295999999999999"/>
  </r>
  <r>
    <n v="493"/>
    <x v="481"/>
    <s v=""/>
    <x v="1214"/>
    <n v="2019"/>
    <n v="28032617"/>
    <x v="211"/>
    <x v="479"/>
    <x v="477"/>
    <n v="6500"/>
    <s v="Vojens"/>
    <n v="510"/>
    <n v="116"/>
    <x v="189"/>
    <n v="1"/>
    <s v="DC"/>
    <s v="Decentralt værk"/>
    <n v="353000"/>
    <n v="350030"/>
    <x v="663"/>
    <x v="1"/>
    <s v="kvt"/>
    <d v="2001-11-13T00:00:00"/>
    <m/>
    <n v="8.8000000000000007"/>
    <n v="3.61"/>
    <n v="4.4000000000000004"/>
    <x v="5394"/>
    <n v="4.0571999999999999"/>
    <n v="4.0140000000000002"/>
    <n v="3.4649999999999999"/>
    <n v="3.4545599999999999"/>
    <n v="0.23942788844147525"/>
    <n v="0.76057211155852478"/>
    <n v="0"/>
    <x v="0"/>
    <x v="0"/>
    <m/>
    <m/>
    <m/>
    <m/>
    <m/>
    <m/>
    <n v="8.4726972000000007"/>
    <m/>
    <m/>
    <m/>
    <m/>
    <m/>
    <m/>
    <m/>
    <m/>
    <m/>
    <m/>
    <m/>
    <s v="519682,87"/>
    <s v="6121737,75"/>
    <n v="8.4726972000000007"/>
    <n v="0"/>
    <n v="0"/>
  </r>
  <r>
    <n v="493"/>
    <x v="481"/>
    <s v=""/>
    <x v="1215"/>
    <n v="2019"/>
    <n v="28032617"/>
    <x v="211"/>
    <x v="479"/>
    <x v="477"/>
    <n v="6500"/>
    <s v="Vojens"/>
    <n v="510"/>
    <n v="116"/>
    <x v="189"/>
    <n v="1"/>
    <s v="DC"/>
    <s v="Decentralt værk"/>
    <n v="353000"/>
    <n v="350030"/>
    <x v="664"/>
    <x v="1"/>
    <s v="kvt"/>
    <d v="1994-01-01T00:00:00"/>
    <m/>
    <n v="6.6"/>
    <n v="2.7"/>
    <n v="3.3"/>
    <x v="5395"/>
    <n v="1.3535999999999999"/>
    <n v="1.3391999999999999"/>
    <n v="1.1339999999999999"/>
    <n v="1.1304000000000001"/>
    <n v="0.23234918622169326"/>
    <n v="0.76765081377830668"/>
    <n v="0"/>
    <x v="0"/>
    <x v="0"/>
    <m/>
    <m/>
    <m/>
    <m/>
    <m/>
    <m/>
    <n v="2.9128571999999999"/>
    <m/>
    <m/>
    <m/>
    <m/>
    <m/>
    <m/>
    <m/>
    <m/>
    <m/>
    <m/>
    <m/>
    <s v="519682,87"/>
    <s v="6121737,75"/>
    <n v="2.9128571999999999"/>
    <n v="0"/>
    <n v="0"/>
  </r>
  <r>
    <n v="493"/>
    <x v="481"/>
    <s v=""/>
    <x v="1216"/>
    <n v="2019"/>
    <n v="28032617"/>
    <x v="211"/>
    <x v="479"/>
    <x v="477"/>
    <n v="6500"/>
    <s v="Vojens"/>
    <n v="510"/>
    <n v="116"/>
    <x v="189"/>
    <n v="1"/>
    <s v="DC"/>
    <s v="Decentralt værk"/>
    <n v="353000"/>
    <n v="350030"/>
    <x v="665"/>
    <x v="1"/>
    <s v="kvt"/>
    <d v="1994-01-01T00:00:00"/>
    <m/>
    <n v="6.6"/>
    <n v="2.7"/>
    <n v="3.3"/>
    <x v="5396"/>
    <n v="0.82440000000000002"/>
    <n v="0.81359999999999999"/>
    <n v="0.70920000000000005"/>
    <n v="0.70704"/>
    <n v="0.22627474694776117"/>
    <n v="0.77372525305223883"/>
    <n v="0"/>
    <x v="0"/>
    <x v="0"/>
    <m/>
    <m/>
    <m/>
    <m/>
    <m/>
    <m/>
    <n v="1.8216791999999999"/>
    <m/>
    <m/>
    <m/>
    <m/>
    <m/>
    <m/>
    <m/>
    <m/>
    <m/>
    <m/>
    <m/>
    <s v="519682,87"/>
    <s v="6121737,75"/>
    <n v="1.8216791999999999"/>
    <n v="0"/>
    <n v="0"/>
  </r>
  <r>
    <n v="493"/>
    <x v="481"/>
    <s v=""/>
    <x v="1217"/>
    <n v="2019"/>
    <n v="28032617"/>
    <x v="211"/>
    <x v="479"/>
    <x v="477"/>
    <n v="6500"/>
    <s v="Vojens"/>
    <n v="510"/>
    <n v="116"/>
    <x v="189"/>
    <n v="1"/>
    <s v="DC"/>
    <s v="Decentralt værk"/>
    <n v="353000"/>
    <n v="350030"/>
    <x v="17"/>
    <x v="5"/>
    <s v="kvt"/>
    <d v="2001-06-01T00:00:00"/>
    <m/>
    <n v="0.34"/>
    <n v="0"/>
    <n v="0"/>
    <x v="5391"/>
    <n v="0"/>
    <n v="0"/>
    <n v="0"/>
    <n v="0"/>
    <n v="1"/>
    <n v="0"/>
    <n v="0"/>
    <x v="0"/>
    <x v="0"/>
    <m/>
    <m/>
    <m/>
    <n v="3.5869999999999997E-6"/>
    <m/>
    <m/>
    <m/>
    <m/>
    <m/>
    <m/>
    <m/>
    <m/>
    <m/>
    <m/>
    <m/>
    <m/>
    <m/>
    <m/>
    <s v="519682,87"/>
    <s v="6121737,75"/>
    <n v="3.5869999999999997E-6"/>
    <n v="0"/>
    <n v="0"/>
  </r>
  <r>
    <n v="493"/>
    <x v="482"/>
    <s v=""/>
    <x v="1218"/>
    <n v="2019"/>
    <n v="28032617"/>
    <x v="211"/>
    <x v="480"/>
    <x v="478"/>
    <n v="6500"/>
    <s v="Vojens"/>
    <n v="510"/>
    <n v="116"/>
    <x v="189"/>
    <m/>
    <s v="FJ"/>
    <s v="Fjernvarmeværk"/>
    <n v="353000"/>
    <n v="350030"/>
    <x v="666"/>
    <x v="0"/>
    <s v="fvv"/>
    <d v="2011-12-15T00:00:00"/>
    <m/>
    <n v="7.7"/>
    <n v="0"/>
    <n v="7"/>
    <x v="5397"/>
    <n v="68.796000000000006"/>
    <n v="68.104799999999997"/>
    <n v="0"/>
    <n v="0"/>
    <n v="1"/>
    <n v="0"/>
    <n v="0"/>
    <x v="0"/>
    <x v="0"/>
    <m/>
    <m/>
    <m/>
    <m/>
    <m/>
    <m/>
    <n v="64.269295200000002"/>
    <m/>
    <m/>
    <m/>
    <m/>
    <m/>
    <m/>
    <m/>
    <m/>
    <m/>
    <m/>
    <m/>
    <s v="518531"/>
    <s v="6121358"/>
    <n v="64.269295200000002"/>
    <n v="0"/>
    <n v="0"/>
  </r>
  <r>
    <n v="493"/>
    <x v="482"/>
    <s v=""/>
    <x v="1219"/>
    <n v="2019"/>
    <n v="28032617"/>
    <x v="211"/>
    <x v="480"/>
    <x v="478"/>
    <n v="6500"/>
    <s v="Vojens"/>
    <n v="510"/>
    <n v="116"/>
    <x v="189"/>
    <m/>
    <s v="FJ"/>
    <s v="Fjernvarmeværk"/>
    <n v="353000"/>
    <n v="350030"/>
    <x v="667"/>
    <x v="3"/>
    <s v="fvv"/>
    <d v="2012-02-15T00:00:00"/>
    <m/>
    <n v="11"/>
    <n v="0"/>
    <n v="11"/>
    <x v="5398"/>
    <n v="21.5352"/>
    <n v="21.5352"/>
    <n v="0"/>
    <n v="0"/>
    <n v="1"/>
    <n v="0"/>
    <n v="0"/>
    <x v="0"/>
    <x v="0"/>
    <m/>
    <m/>
    <m/>
    <m/>
    <m/>
    <m/>
    <m/>
    <m/>
    <m/>
    <m/>
    <m/>
    <m/>
    <m/>
    <m/>
    <m/>
    <n v="21.5352"/>
    <m/>
    <m/>
    <s v="518531"/>
    <s v="6121358"/>
    <n v="0"/>
    <n v="21.5352"/>
    <n v="0"/>
  </r>
  <r>
    <n v="493"/>
    <x v="482"/>
    <s v=""/>
    <x v="1220"/>
    <n v="2019"/>
    <n v="28032617"/>
    <x v="211"/>
    <x v="480"/>
    <x v="478"/>
    <n v="6500"/>
    <s v="Vojens"/>
    <n v="510"/>
    <n v="116"/>
    <x v="189"/>
    <m/>
    <s v="FJ"/>
    <s v="Fjernvarmeværk"/>
    <n v="353000"/>
    <n v="350030"/>
    <x v="668"/>
    <x v="3"/>
    <s v="fvv"/>
    <d v="2015-06-01T00:00:00"/>
    <m/>
    <n v="36"/>
    <n v="0"/>
    <n v="36"/>
    <x v="5399"/>
    <n v="51.9696"/>
    <n v="51.9696"/>
    <n v="0"/>
    <n v="0"/>
    <n v="1"/>
    <n v="0"/>
    <n v="0"/>
    <x v="0"/>
    <x v="0"/>
    <m/>
    <m/>
    <m/>
    <m/>
    <m/>
    <m/>
    <m/>
    <m/>
    <m/>
    <m/>
    <m/>
    <m/>
    <m/>
    <m/>
    <m/>
    <n v="51.9696"/>
    <m/>
    <m/>
    <s v="518531"/>
    <s v="6121358"/>
    <n v="0"/>
    <n v="51.9696"/>
    <n v="0"/>
  </r>
  <r>
    <n v="495"/>
    <x v="483"/>
    <s v=""/>
    <x v="1221"/>
    <n v="2019"/>
    <n v="64771728"/>
    <x v="212"/>
    <x v="481"/>
    <x v="479"/>
    <n v="9760"/>
    <s v="Vrå"/>
    <n v="860"/>
    <n v="304"/>
    <x v="190"/>
    <n v="1"/>
    <s v="DC"/>
    <s v="Decentralt værk"/>
    <n v="353000"/>
    <n v="350030"/>
    <x v="342"/>
    <x v="0"/>
    <s v="fvv"/>
    <d v="1991-06-13T00:00:00"/>
    <m/>
    <n v="6.5"/>
    <n v="0"/>
    <n v="6.3"/>
    <x v="5400"/>
    <n v="47.688839999999999"/>
    <n v="47.688839999999999"/>
    <n v="0"/>
    <n v="0"/>
    <n v="1"/>
    <n v="0"/>
    <n v="0"/>
    <x v="0"/>
    <x v="0"/>
    <m/>
    <m/>
    <m/>
    <m/>
    <m/>
    <m/>
    <n v="47.675984400000004"/>
    <m/>
    <m/>
    <m/>
    <m/>
    <m/>
    <m/>
    <m/>
    <m/>
    <m/>
    <m/>
    <m/>
    <s v="556797,54"/>
    <s v="6357207,13"/>
    <n v="47.675984400000004"/>
    <n v="0"/>
    <n v="0"/>
  </r>
  <r>
    <n v="495"/>
    <x v="483"/>
    <s v=""/>
    <x v="1222"/>
    <n v="2019"/>
    <n v="64771728"/>
    <x v="212"/>
    <x v="481"/>
    <x v="479"/>
    <n v="9760"/>
    <s v="Vrå"/>
    <n v="860"/>
    <n v="304"/>
    <x v="190"/>
    <n v="1"/>
    <s v="DC"/>
    <s v="Decentralt værk"/>
    <n v="353000"/>
    <n v="350030"/>
    <x v="116"/>
    <x v="0"/>
    <s v="fvv"/>
    <d v="1989-01-01T00:00:00"/>
    <m/>
    <n v="5"/>
    <n v="0"/>
    <n v="4"/>
    <x v="5401"/>
    <n v="13.1364"/>
    <n v="13.1364"/>
    <n v="0"/>
    <n v="0"/>
    <n v="1"/>
    <n v="0"/>
    <n v="0"/>
    <x v="0"/>
    <x v="0"/>
    <m/>
    <m/>
    <m/>
    <m/>
    <m/>
    <m/>
    <n v="13.681404000000001"/>
    <m/>
    <m/>
    <m/>
    <m/>
    <m/>
    <m/>
    <m/>
    <m/>
    <m/>
    <m/>
    <m/>
    <s v="556797,54"/>
    <s v="6357207,13"/>
    <n v="13.681404000000001"/>
    <n v="0"/>
    <n v="0"/>
  </r>
  <r>
    <n v="495"/>
    <x v="483"/>
    <s v=""/>
    <x v="1223"/>
    <n v="2019"/>
    <n v="64771728"/>
    <x v="212"/>
    <x v="481"/>
    <x v="479"/>
    <n v="9760"/>
    <s v="Vrå"/>
    <n v="860"/>
    <n v="304"/>
    <x v="190"/>
    <n v="1"/>
    <s v="DC"/>
    <s v="Decentralt værk"/>
    <n v="353000"/>
    <n v="350030"/>
    <x v="669"/>
    <x v="7"/>
    <s v="kvt"/>
    <d v="1989-01-01T00:00:00"/>
    <m/>
    <n v="12.9"/>
    <n v="3.66"/>
    <n v="8.1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56797,54"/>
    <s v="6357207,13"/>
    <n v="0"/>
    <n v="0"/>
    <n v="0"/>
  </r>
  <r>
    <n v="495"/>
    <x v="483"/>
    <s v=""/>
    <x v="1224"/>
    <n v="2019"/>
    <n v="64771728"/>
    <x v="212"/>
    <x v="481"/>
    <x v="479"/>
    <n v="9760"/>
    <s v="Vrå"/>
    <n v="860"/>
    <n v="304"/>
    <x v="190"/>
    <n v="1"/>
    <s v="DC"/>
    <s v="Decentralt værk"/>
    <n v="353000"/>
    <n v="350030"/>
    <x v="17"/>
    <x v="5"/>
    <s v="kvt"/>
    <d v="1965-07-01T00:00:00"/>
    <m/>
    <n v="0.08"/>
    <n v="0"/>
    <n v="0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56797,54"/>
    <s v="6357207,13"/>
    <n v="0"/>
    <n v="0"/>
    <n v="0"/>
  </r>
  <r>
    <n v="495"/>
    <x v="484"/>
    <s v=""/>
    <x v="1225"/>
    <n v="2019"/>
    <n v="64771728"/>
    <x v="212"/>
    <x v="482"/>
    <x v="480"/>
    <n v="9760"/>
    <s v="Vrå"/>
    <n v="860"/>
    <n v="304"/>
    <x v="190"/>
    <m/>
    <s v="FJ"/>
    <s v="Fjernvarmeværk"/>
    <n v="353000"/>
    <n v="350030"/>
    <x v="670"/>
    <x v="3"/>
    <s v="fvv"/>
    <d v="2015-05-01T00:00:00"/>
    <m/>
    <n v="8"/>
    <n v="0"/>
    <n v="8"/>
    <x v="5402"/>
    <n v="18.5472"/>
    <n v="18.543600000000001"/>
    <n v="0"/>
    <n v="0"/>
    <n v="1"/>
    <n v="0"/>
    <n v="0"/>
    <x v="0"/>
    <x v="0"/>
    <m/>
    <m/>
    <m/>
    <m/>
    <m/>
    <m/>
    <m/>
    <m/>
    <m/>
    <m/>
    <m/>
    <m/>
    <m/>
    <m/>
    <m/>
    <n v="18.5472"/>
    <m/>
    <m/>
    <s v="557107,47"/>
    <s v="6358051,71"/>
    <n v="0"/>
    <n v="18.5472"/>
    <n v="0"/>
  </r>
  <r>
    <n v="497"/>
    <x v="485"/>
    <s v=""/>
    <x v="1227"/>
    <n v="2019"/>
    <n v="11899412"/>
    <x v="213"/>
    <x v="483"/>
    <x v="481"/>
    <n v="3500"/>
    <s v="Værløse"/>
    <n v="190"/>
    <n v="18"/>
    <x v="19"/>
    <m/>
    <s v="FJ"/>
    <s v="Fjernvarmeværk"/>
    <n v="353000"/>
    <n v="350030"/>
    <x v="16"/>
    <x v="0"/>
    <s v="fvv"/>
    <d v="1985-12-05T00:00:00"/>
    <m/>
    <n v="9.9"/>
    <n v="0"/>
    <n v="9.9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711450,44"/>
    <s v="6187486,44"/>
    <n v="0"/>
    <n v="0"/>
    <n v="0"/>
  </r>
  <r>
    <n v="497"/>
    <x v="485"/>
    <s v=""/>
    <x v="1228"/>
    <n v="2019"/>
    <n v="11899412"/>
    <x v="213"/>
    <x v="483"/>
    <x v="481"/>
    <n v="3500"/>
    <s v="Værløse"/>
    <n v="190"/>
    <n v="18"/>
    <x v="19"/>
    <m/>
    <s v="FJ"/>
    <s v="Fjernvarmeværk"/>
    <n v="353000"/>
    <n v="350030"/>
    <x v="13"/>
    <x v="0"/>
    <s v="fvv"/>
    <d v="1985-12-05T00:00:00"/>
    <m/>
    <n v="9.9"/>
    <n v="0"/>
    <n v="9.9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711450,44"/>
    <s v="6187486,44"/>
    <n v="0"/>
    <n v="0"/>
    <n v="0"/>
  </r>
  <r>
    <n v="499"/>
    <x v="486"/>
    <s v=""/>
    <x v="1229"/>
    <n v="2019"/>
    <n v="36152710"/>
    <x v="214"/>
    <x v="484"/>
    <x v="482"/>
    <n v="6230"/>
    <s v="Rødekro"/>
    <n v="580"/>
    <n v="117"/>
    <x v="66"/>
    <n v="1"/>
    <s v="FJ"/>
    <s v="Fjernvarmeværk"/>
    <n v="353000"/>
    <n v="350030"/>
    <x v="13"/>
    <x v="0"/>
    <s v="fvv"/>
    <d v="1988-12-01T00:00:00"/>
    <m/>
    <n v="3.4"/>
    <n v="0"/>
    <n v="3.2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n v="0"/>
    <m/>
    <m/>
    <m/>
    <m/>
    <s v="522775,38"/>
    <s v="6102282,87"/>
    <n v="0"/>
    <n v="0"/>
    <n v="0"/>
  </r>
  <r>
    <n v="499"/>
    <x v="486"/>
    <s v=""/>
    <x v="1230"/>
    <n v="2019"/>
    <n v="36152710"/>
    <x v="214"/>
    <x v="484"/>
    <x v="482"/>
    <n v="6230"/>
    <s v="Rødekro"/>
    <n v="580"/>
    <n v="117"/>
    <x v="66"/>
    <n v="1"/>
    <s v="FJ"/>
    <s v="Fjernvarmeværk"/>
    <n v="353000"/>
    <n v="350030"/>
    <x v="16"/>
    <x v="0"/>
    <s v="fvv"/>
    <d v="1988-12-01T00:00:00"/>
    <m/>
    <n v="5.4"/>
    <n v="0"/>
    <n v="5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n v="0"/>
    <m/>
    <m/>
    <m/>
    <m/>
    <s v="522775,38"/>
    <s v="6102282,87"/>
    <n v="0"/>
    <n v="0"/>
    <n v="0"/>
  </r>
  <r>
    <n v="499"/>
    <x v="486"/>
    <s v=""/>
    <x v="1231"/>
    <n v="2019"/>
    <n v="36152710"/>
    <x v="214"/>
    <x v="484"/>
    <x v="482"/>
    <n v="6230"/>
    <s v="Rødekro"/>
    <n v="580"/>
    <n v="117"/>
    <x v="66"/>
    <n v="1"/>
    <s v="FJ"/>
    <s v="Fjernvarmeværk"/>
    <n v="353000"/>
    <n v="350030"/>
    <x v="76"/>
    <x v="0"/>
    <s v="fvv"/>
    <d v="1990-08-01T00:00:00"/>
    <m/>
    <n v="6.8"/>
    <n v="0"/>
    <n v="6.2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n v="0"/>
    <m/>
    <m/>
    <m/>
    <m/>
    <s v="522775,38"/>
    <s v="6102282,87"/>
    <n v="0"/>
    <n v="0"/>
    <n v="0"/>
  </r>
  <r>
    <n v="499"/>
    <x v="486"/>
    <s v=""/>
    <x v="1232"/>
    <n v="2019"/>
    <n v="36152710"/>
    <x v="214"/>
    <x v="484"/>
    <x v="482"/>
    <n v="6230"/>
    <s v="Rødekro"/>
    <n v="580"/>
    <n v="117"/>
    <x v="66"/>
    <n v="1"/>
    <s v="FJ"/>
    <s v="Fjernvarmeværk"/>
    <n v="353000"/>
    <n v="350030"/>
    <x v="4"/>
    <x v="0"/>
    <s v="fvv"/>
    <d v="2002-04-01T00:00:00"/>
    <m/>
    <n v="10.9"/>
    <n v="0"/>
    <n v="10"/>
    <x v="5403"/>
    <n v="0.12959999999999999"/>
    <n v="0.12959999999999999"/>
    <n v="0"/>
    <n v="0"/>
    <n v="1"/>
    <n v="0"/>
    <n v="0"/>
    <x v="0"/>
    <x v="0"/>
    <m/>
    <m/>
    <m/>
    <n v="3.5870000000000003E-3"/>
    <m/>
    <m/>
    <m/>
    <m/>
    <m/>
    <m/>
    <m/>
    <m/>
    <m/>
    <n v="0.15180000000000002"/>
    <m/>
    <m/>
    <m/>
    <m/>
    <s v="522775,38"/>
    <s v="6102282,87"/>
    <n v="3.5870000000000003E-3"/>
    <n v="0.15180000000000002"/>
    <n v="0"/>
  </r>
  <r>
    <n v="499"/>
    <x v="488"/>
    <s v=""/>
    <x v="1237"/>
    <n v="2019"/>
    <n v="36152710"/>
    <x v="214"/>
    <x v="486"/>
    <x v="484"/>
    <n v="6200"/>
    <s v="Aabenraa"/>
    <n v="580"/>
    <n v="117"/>
    <x v="66"/>
    <m/>
    <s v="FJ"/>
    <s v="Fjernvarmeværk"/>
    <n v="353000"/>
    <n v="350030"/>
    <x v="76"/>
    <x v="0"/>
    <s v="fvv"/>
    <d v="1986-01-01T00:00:00"/>
    <m/>
    <n v="10"/>
    <n v="0"/>
    <n v="9"/>
    <x v="4421"/>
    <n v="2.1600000000000001E-2"/>
    <n v="2.1600000000000001E-2"/>
    <n v="0"/>
    <n v="0"/>
    <n v="1"/>
    <n v="0"/>
    <n v="0"/>
    <x v="0"/>
    <x v="0"/>
    <m/>
    <n v="0"/>
    <m/>
    <n v="2.5109000000000003E-2"/>
    <m/>
    <m/>
    <m/>
    <m/>
    <m/>
    <m/>
    <m/>
    <m/>
    <m/>
    <m/>
    <m/>
    <m/>
    <m/>
    <m/>
    <s v="526668,39"/>
    <s v="6098667,96"/>
    <n v="2.5109000000000003E-2"/>
    <n v="0"/>
    <n v="0"/>
  </r>
  <r>
    <n v="499"/>
    <x v="488"/>
    <s v=""/>
    <x v="2896"/>
    <n v="2019"/>
    <n v="36152710"/>
    <x v="214"/>
    <x v="486"/>
    <x v="484"/>
    <n v="6200"/>
    <s v="Aabenraa"/>
    <n v="580"/>
    <n v="117"/>
    <x v="66"/>
    <m/>
    <s v="FJ"/>
    <s v="Fjernvarmeværk"/>
    <n v="353000"/>
    <n v="350030"/>
    <x v="254"/>
    <x v="0"/>
    <s v="fvv"/>
    <d v="2013-11-01T00:00:00"/>
    <m/>
    <n v="5.6"/>
    <n v="0"/>
    <n v="5"/>
    <x v="5404"/>
    <n v="0.30599999999999999"/>
    <n v="0.30599999999999999"/>
    <n v="0"/>
    <n v="0"/>
    <n v="1"/>
    <n v="0"/>
    <n v="0"/>
    <x v="0"/>
    <x v="0"/>
    <m/>
    <m/>
    <m/>
    <m/>
    <m/>
    <m/>
    <m/>
    <m/>
    <m/>
    <m/>
    <m/>
    <m/>
    <n v="0.35"/>
    <m/>
    <m/>
    <m/>
    <m/>
    <m/>
    <s v="526668,39"/>
    <s v="6098667,96"/>
    <n v="0"/>
    <n v="0.35"/>
    <n v="0"/>
  </r>
  <r>
    <n v="499"/>
    <x v="489"/>
    <s v=""/>
    <x v="1238"/>
    <n v="2019"/>
    <n v="36152710"/>
    <x v="214"/>
    <x v="487"/>
    <x v="485"/>
    <n v="6200"/>
    <s v="Aabenraa"/>
    <n v="580"/>
    <n v="117"/>
    <x v="66"/>
    <m/>
    <s v="FJ"/>
    <s v="Fjernvarmeværk"/>
    <n v="353000"/>
    <n v="350030"/>
    <x v="671"/>
    <x v="0"/>
    <s v="fvv"/>
    <d v="2012-01-01T00:00:00"/>
    <m/>
    <n v="16"/>
    <n v="0"/>
    <n v="14.4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n v="0"/>
    <m/>
    <m/>
    <m/>
    <m/>
    <s v="525897,03"/>
    <s v="6100440,47"/>
    <n v="0"/>
    <n v="0"/>
    <n v="0"/>
  </r>
  <r>
    <n v="499"/>
    <x v="491"/>
    <s v=""/>
    <x v="1241"/>
    <n v="2019"/>
    <n v="36152710"/>
    <x v="214"/>
    <x v="489"/>
    <x v="487"/>
    <n v="6200"/>
    <s v="Aabenraa"/>
    <n v="580"/>
    <n v="117"/>
    <x v="66"/>
    <m/>
    <s v="FJ"/>
    <s v="Fjernvarmeværk"/>
    <n v="353000"/>
    <n v="350030"/>
    <x v="672"/>
    <x v="0"/>
    <s v="fvv"/>
    <d v="1993-01-01T00:00:00"/>
    <m/>
    <n v="3.25"/>
    <n v="0"/>
    <n v="3"/>
    <x v="292"/>
    <n v="9.7199999999999995E-3"/>
    <n v="9.7199999999999995E-3"/>
    <n v="0"/>
    <n v="0"/>
    <n v="1"/>
    <n v="0"/>
    <n v="0"/>
    <x v="0"/>
    <x v="0"/>
    <m/>
    <m/>
    <m/>
    <n v="1.0761E-2"/>
    <m/>
    <m/>
    <m/>
    <m/>
    <m/>
    <m/>
    <m/>
    <m/>
    <m/>
    <m/>
    <m/>
    <m/>
    <m/>
    <m/>
    <s v="527789"/>
    <s v="6097272"/>
    <n v="1.0761E-2"/>
    <n v="0"/>
    <n v="0"/>
  </r>
  <r>
    <n v="499"/>
    <x v="492"/>
    <s v=""/>
    <x v="1242"/>
    <n v="2019"/>
    <n v="36152710"/>
    <x v="214"/>
    <x v="490"/>
    <x v="488"/>
    <n v="6200"/>
    <s v="Aabenraa"/>
    <n v="580"/>
    <n v="117"/>
    <x v="66"/>
    <m/>
    <s v="FJ"/>
    <s v="Fjernvarmeværk"/>
    <n v="353000"/>
    <n v="350030"/>
    <x v="673"/>
    <x v="0"/>
    <s v="fvv"/>
    <d v="1995-01-01T00:00:00"/>
    <m/>
    <n v="2.2999999999999998"/>
    <n v="0"/>
    <n v="2.1"/>
    <x v="5405"/>
    <n v="1.1520000000000001E-2"/>
    <n v="1.1520000000000001E-2"/>
    <n v="0"/>
    <n v="0"/>
    <n v="1"/>
    <n v="0"/>
    <n v="0"/>
    <x v="0"/>
    <x v="0"/>
    <m/>
    <m/>
    <m/>
    <n v="1.32719E-2"/>
    <m/>
    <m/>
    <m/>
    <m/>
    <m/>
    <m/>
    <m/>
    <m/>
    <m/>
    <m/>
    <m/>
    <m/>
    <m/>
    <m/>
    <s v="527148,78"/>
    <s v="6095589,52"/>
    <n v="1.32719E-2"/>
    <n v="0"/>
    <n v="0"/>
  </r>
  <r>
    <n v="499"/>
    <x v="492"/>
    <s v=""/>
    <x v="2897"/>
    <n v="2019"/>
    <n v="36152710"/>
    <x v="214"/>
    <x v="490"/>
    <x v="488"/>
    <n v="6200"/>
    <s v="Aabenraa"/>
    <n v="580"/>
    <n v="117"/>
    <x v="66"/>
    <m/>
    <s v="FJ"/>
    <s v="Fjernvarmeværk"/>
    <n v="353000"/>
    <n v="350030"/>
    <x v="254"/>
    <x v="0"/>
    <s v="fvv"/>
    <d v="2013-11-01T00:00:00"/>
    <m/>
    <n v="5.6"/>
    <n v="0"/>
    <n v="5"/>
    <x v="1154"/>
    <n v="0.39600000000000002"/>
    <n v="0.39600000000000002"/>
    <n v="0"/>
    <n v="0"/>
    <n v="1"/>
    <n v="0"/>
    <n v="0"/>
    <x v="0"/>
    <x v="0"/>
    <m/>
    <m/>
    <m/>
    <m/>
    <m/>
    <m/>
    <m/>
    <m/>
    <m/>
    <m/>
    <m/>
    <m/>
    <n v="0.4375"/>
    <m/>
    <m/>
    <m/>
    <m/>
    <m/>
    <s v="527148,78"/>
    <s v="6095589,52"/>
    <n v="0"/>
    <n v="0.4375"/>
    <n v="0"/>
  </r>
  <r>
    <n v="499"/>
    <x v="493"/>
    <s v=""/>
    <x v="1243"/>
    <n v="2019"/>
    <n v="36152710"/>
    <x v="214"/>
    <x v="491"/>
    <x v="489"/>
    <n v="6200"/>
    <s v="Aabenraa"/>
    <n v="580"/>
    <n v="117"/>
    <x v="66"/>
    <m/>
    <s v="FJ"/>
    <s v="Fjernvarmeværk"/>
    <n v="353000"/>
    <n v="350030"/>
    <x v="674"/>
    <x v="0"/>
    <s v="fvv"/>
    <d v="2012-01-01T00:00:00"/>
    <m/>
    <n v="6"/>
    <n v="0"/>
    <n v="5.4"/>
    <x v="5406"/>
    <n v="2.7E-2"/>
    <n v="2.7E-2"/>
    <n v="0"/>
    <n v="0"/>
    <n v="1"/>
    <n v="0"/>
    <n v="0"/>
    <x v="0"/>
    <x v="0"/>
    <m/>
    <m/>
    <m/>
    <n v="0"/>
    <m/>
    <m/>
    <m/>
    <m/>
    <m/>
    <m/>
    <m/>
    <m/>
    <m/>
    <n v="3.0870000000000002E-2"/>
    <m/>
    <m/>
    <m/>
    <m/>
    <s v="527217"/>
    <s v="6101111"/>
    <n v="0"/>
    <n v="3.0870000000000002E-2"/>
    <n v="0"/>
  </r>
  <r>
    <n v="499"/>
    <x v="494"/>
    <s v=""/>
    <x v="1244"/>
    <n v="2019"/>
    <n v="36152710"/>
    <x v="214"/>
    <x v="492"/>
    <x v="490"/>
    <n v="6200"/>
    <s v="Aabenraa"/>
    <n v="580"/>
    <n v="117"/>
    <x v="66"/>
    <m/>
    <s v="FJ"/>
    <s v="Fjernvarmeværk"/>
    <n v="353000"/>
    <n v="350030"/>
    <x v="147"/>
    <x v="0"/>
    <s v="fvv"/>
    <d v="2012-11-01T00:00:00"/>
    <m/>
    <n v="15"/>
    <n v="0"/>
    <n v="15"/>
    <x v="5407"/>
    <n v="370.65600000000001"/>
    <n v="370.65600000000001"/>
    <n v="0"/>
    <n v="0"/>
    <n v="1"/>
    <n v="0"/>
    <n v="0"/>
    <x v="0"/>
    <x v="0"/>
    <m/>
    <m/>
    <m/>
    <m/>
    <m/>
    <m/>
    <m/>
    <m/>
    <m/>
    <m/>
    <n v="333.48869999999999"/>
    <m/>
    <m/>
    <m/>
    <m/>
    <m/>
    <m/>
    <m/>
    <s v="524319,08"/>
    <s v="6103133,66"/>
    <n v="0"/>
    <n v="333.48869999999999"/>
    <n v="0"/>
  </r>
  <r>
    <n v="499"/>
    <x v="494"/>
    <s v=""/>
    <x v="1245"/>
    <n v="2019"/>
    <n v="36152710"/>
    <x v="214"/>
    <x v="492"/>
    <x v="490"/>
    <n v="6200"/>
    <s v="Aabenraa"/>
    <n v="580"/>
    <n v="117"/>
    <x v="66"/>
    <m/>
    <s v="FJ"/>
    <s v="Fjernvarmeværk"/>
    <n v="353000"/>
    <n v="350030"/>
    <x v="96"/>
    <x v="0"/>
    <s v="fvv"/>
    <d v="2012-11-01T00:00:00"/>
    <m/>
    <n v="15"/>
    <n v="0"/>
    <n v="15"/>
    <x v="5408"/>
    <n v="396.33120000000002"/>
    <n v="396.33120000000002"/>
    <n v="0"/>
    <n v="0"/>
    <n v="1"/>
    <n v="0"/>
    <n v="0"/>
    <x v="0"/>
    <x v="0"/>
    <m/>
    <m/>
    <m/>
    <m/>
    <m/>
    <m/>
    <m/>
    <m/>
    <m/>
    <m/>
    <n v="353.41859999999997"/>
    <m/>
    <m/>
    <m/>
    <m/>
    <m/>
    <m/>
    <m/>
    <s v="524319,08"/>
    <s v="6103133,66"/>
    <n v="0"/>
    <n v="353.41859999999997"/>
    <n v="0"/>
  </r>
  <r>
    <n v="499"/>
    <x v="494"/>
    <s v=""/>
    <x v="1246"/>
    <n v="2019"/>
    <n v="36152710"/>
    <x v="214"/>
    <x v="492"/>
    <x v="490"/>
    <n v="6200"/>
    <s v="Aabenraa"/>
    <n v="580"/>
    <n v="117"/>
    <x v="66"/>
    <m/>
    <s v="FJ"/>
    <s v="Fjernvarmeværk"/>
    <n v="353000"/>
    <n v="350030"/>
    <x v="507"/>
    <x v="0"/>
    <s v="fvv"/>
    <d v="2012-11-01T00:00:00"/>
    <m/>
    <n v="15"/>
    <n v="0"/>
    <n v="15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24319,08"/>
    <s v="6103133,66"/>
    <n v="0"/>
    <n v="0"/>
    <n v="0"/>
  </r>
  <r>
    <n v="499"/>
    <x v="495"/>
    <s v=""/>
    <x v="1247"/>
    <n v="2019"/>
    <n v="36152710"/>
    <x v="214"/>
    <x v="493"/>
    <x v="491"/>
    <n v="6200"/>
    <s v="Aabenraa"/>
    <n v="580"/>
    <n v="117"/>
    <x v="66"/>
    <m/>
    <s v="FJ"/>
    <s v="Fjernvarmeværk"/>
    <n v="353000"/>
    <n v="350030"/>
    <x v="155"/>
    <x v="0"/>
    <s v="fvv"/>
    <d v="2014-11-01T00:00:00"/>
    <m/>
    <n v="12"/>
    <n v="0"/>
    <n v="12"/>
    <x v="5409"/>
    <n v="69.577200000000005"/>
    <n v="69.577200000000005"/>
    <n v="0"/>
    <n v="0"/>
    <n v="1"/>
    <n v="0"/>
    <n v="0"/>
    <x v="0"/>
    <x v="0"/>
    <m/>
    <m/>
    <m/>
    <m/>
    <m/>
    <m/>
    <m/>
    <m/>
    <m/>
    <n v="37.395499999999998"/>
    <m/>
    <n v="34.85"/>
    <n v="4.25"/>
    <m/>
    <m/>
    <m/>
    <m/>
    <m/>
    <s v="527212,24"/>
    <s v="6095600,57"/>
    <n v="0"/>
    <n v="76.495499999999993"/>
    <n v="0"/>
  </r>
  <r>
    <n v="499"/>
    <x v="495"/>
    <s v=""/>
    <x v="1248"/>
    <n v="2019"/>
    <n v="36152710"/>
    <x v="214"/>
    <x v="493"/>
    <x v="491"/>
    <n v="6200"/>
    <s v="Aabenraa"/>
    <n v="580"/>
    <n v="117"/>
    <x v="66"/>
    <m/>
    <s v="FJ"/>
    <s v="Fjernvarmeværk"/>
    <n v="353000"/>
    <n v="350030"/>
    <x v="675"/>
    <x v="0"/>
    <s v="fvv"/>
    <d v="2014-11-01T00:00:00"/>
    <m/>
    <n v="12"/>
    <n v="0"/>
    <n v="12"/>
    <x v="5410"/>
    <n v="81.100800000000007"/>
    <n v="81.100800000000007"/>
    <n v="0"/>
    <n v="0"/>
    <n v="1"/>
    <n v="0"/>
    <n v="0"/>
    <x v="0"/>
    <x v="0"/>
    <m/>
    <m/>
    <m/>
    <m/>
    <m/>
    <m/>
    <m/>
    <m/>
    <m/>
    <n v="42.238500000000002"/>
    <m/>
    <n v="40.664000000000001"/>
    <n v="5.95"/>
    <m/>
    <m/>
    <m/>
    <m/>
    <m/>
    <s v="527212,24"/>
    <s v="6095600,57"/>
    <n v="0"/>
    <n v="88.852500000000006"/>
    <n v="0"/>
  </r>
  <r>
    <n v="499"/>
    <x v="495"/>
    <s v=""/>
    <x v="1249"/>
    <n v="2019"/>
    <n v="36152710"/>
    <x v="214"/>
    <x v="493"/>
    <x v="491"/>
    <n v="6200"/>
    <s v="Aabenraa"/>
    <n v="580"/>
    <n v="117"/>
    <x v="66"/>
    <m/>
    <s v="FJ"/>
    <s v="Fjernvarmeværk"/>
    <n v="353000"/>
    <n v="350030"/>
    <x v="676"/>
    <x v="0"/>
    <s v="fvv"/>
    <d v="2014-11-01T00:00:00"/>
    <m/>
    <n v="12"/>
    <n v="0"/>
    <n v="12"/>
    <x v="5411"/>
    <n v="91.861199999999997"/>
    <n v="91.861199999999997"/>
    <n v="0"/>
    <n v="0"/>
    <n v="1"/>
    <n v="0"/>
    <n v="0"/>
    <x v="0"/>
    <x v="0"/>
    <m/>
    <m/>
    <m/>
    <m/>
    <m/>
    <m/>
    <m/>
    <m/>
    <m/>
    <n v="42.238500000000002"/>
    <m/>
    <n v="47.6"/>
    <n v="11.118"/>
    <m/>
    <m/>
    <m/>
    <m/>
    <m/>
    <s v="527212,24"/>
    <s v="6095600,57"/>
    <n v="0"/>
    <n v="100.95650000000001"/>
    <n v="0"/>
  </r>
  <r>
    <n v="503"/>
    <x v="496"/>
    <s v=""/>
    <x v="1250"/>
    <n v="2019"/>
    <n v="55133018"/>
    <x v="215"/>
    <x v="494"/>
    <x v="492"/>
    <n v="8200"/>
    <s v="Århus N"/>
    <n v="751"/>
    <n v="206"/>
    <x v="69"/>
    <n v="1"/>
    <s v="ER"/>
    <s v="Erhvervsværk"/>
    <n v="382110"/>
    <n v="383900"/>
    <x v="328"/>
    <x v="8"/>
    <s v="pev"/>
    <d v="1979-01-01T00:00:00"/>
    <m/>
    <n v="24.3"/>
    <n v="4.5"/>
    <n v="18"/>
    <x v="5412"/>
    <n v="487.78066799999999"/>
    <n v="485.81737199999998"/>
    <n v="96.555239999999998"/>
    <n v="80.970659999999995"/>
    <n v="0.62488858331412045"/>
    <n v="0.37258610300470008"/>
    <n v="2.5253136811794752E-3"/>
    <x v="0"/>
    <x v="0"/>
    <m/>
    <m/>
    <m/>
    <n v="0.53087600000000001"/>
    <m/>
    <m/>
    <m/>
    <n v="642.22006519999991"/>
    <m/>
    <m/>
    <m/>
    <m/>
    <m/>
    <m/>
    <m/>
    <m/>
    <m/>
    <m/>
    <s v="571795,75"/>
    <s v="6232017,5"/>
    <n v="289.52990533999997"/>
    <n v="353.22103585999997"/>
    <n v="0"/>
  </r>
  <r>
    <n v="503"/>
    <x v="496"/>
    <s v=""/>
    <x v="1251"/>
    <n v="2019"/>
    <n v="55133018"/>
    <x v="215"/>
    <x v="494"/>
    <x v="492"/>
    <n v="8200"/>
    <s v="Århus N"/>
    <n v="751"/>
    <n v="206"/>
    <x v="69"/>
    <n v="1"/>
    <s v="ER"/>
    <s v="Erhvervsværk"/>
    <n v="382110"/>
    <n v="383900"/>
    <x v="329"/>
    <x v="8"/>
    <s v="pev"/>
    <d v="1979-01-01T00:00:00"/>
    <m/>
    <n v="24.3"/>
    <n v="4.5"/>
    <n v="18"/>
    <x v="5413"/>
    <n v="474.23293200000001"/>
    <n v="472.32414"/>
    <n v="93.873491999999999"/>
    <n v="78.721739999999997"/>
    <n v="0.62488854981785047"/>
    <n v="0.37258610336251863"/>
    <n v="2.5253468196309026E-3"/>
    <x v="0"/>
    <x v="0"/>
    <m/>
    <m/>
    <m/>
    <n v="0.19333930000000002"/>
    <m/>
    <m/>
    <m/>
    <n v="654.43766500000004"/>
    <m/>
    <m/>
    <m/>
    <m/>
    <m/>
    <m/>
    <m/>
    <m/>
    <m/>
    <m/>
    <s v="571795,75"/>
    <s v="6232017,5"/>
    <n v="294.69028854999999"/>
    <n v="359.94071575000004"/>
    <n v="0"/>
  </r>
  <r>
    <n v="503"/>
    <x v="496"/>
    <s v=""/>
    <x v="1252"/>
    <n v="2019"/>
    <n v="55133018"/>
    <x v="215"/>
    <x v="494"/>
    <x v="492"/>
    <n v="8200"/>
    <s v="Århus N"/>
    <n v="751"/>
    <n v="206"/>
    <x v="69"/>
    <n v="1"/>
    <s v="ER"/>
    <s v="Erhvervsværk"/>
    <n v="382110"/>
    <n v="383900"/>
    <x v="677"/>
    <x v="8"/>
    <s v="pev"/>
    <d v="2004-10-01T00:00:00"/>
    <m/>
    <n v="50"/>
    <n v="11.3"/>
    <n v="35.5"/>
    <x v="5414"/>
    <n v="1228.4892"/>
    <n v="1223.5445279999999"/>
    <n v="280.39352400000001"/>
    <n v="235.136304"/>
    <n v="0.44868866499309479"/>
    <n v="0.549498063623856"/>
    <n v="1.8132713830492087E-3"/>
    <x v="0"/>
    <x v="0"/>
    <m/>
    <m/>
    <m/>
    <n v="4.1279196000000002"/>
    <m/>
    <m/>
    <m/>
    <n v="1359.3392498000001"/>
    <m/>
    <m/>
    <m/>
    <m/>
    <m/>
    <m/>
    <m/>
    <m/>
    <m/>
    <m/>
    <s v="571795,75"/>
    <s v="6232017,5"/>
    <n v="615.83058201000006"/>
    <n v="747.63658739000005"/>
    <n v="0"/>
  </r>
  <r>
    <n v="503"/>
    <x v="497"/>
    <s v=""/>
    <x v="1253"/>
    <n v="2019"/>
    <n v="55133018"/>
    <x v="215"/>
    <x v="495"/>
    <x v="493"/>
    <n v="8000"/>
    <s v="Aarhus C"/>
    <n v="751"/>
    <n v="206"/>
    <x v="69"/>
    <n v="1"/>
    <s v="FJ"/>
    <s v="Fjernvarmeværk"/>
    <n v="353000"/>
    <n v="350030"/>
    <x v="13"/>
    <x v="0"/>
    <s v="fvv"/>
    <d v="1976-05-01T00:00:00"/>
    <m/>
    <n v="78"/>
    <n v="0"/>
    <n v="70"/>
    <x v="5415"/>
    <n v="6.70932"/>
    <n v="6.70932"/>
    <n v="0"/>
    <n v="0"/>
    <n v="1"/>
    <n v="0"/>
    <n v="0"/>
    <x v="0"/>
    <x v="0"/>
    <m/>
    <m/>
    <m/>
    <n v="7.1201949999999998"/>
    <m/>
    <n v="6.8625000000000001E-5"/>
    <m/>
    <m/>
    <m/>
    <m/>
    <m/>
    <m/>
    <m/>
    <m/>
    <m/>
    <m/>
    <m/>
    <m/>
    <s v="575312"/>
    <s v="6223544,5"/>
    <n v="7.1202636249999998"/>
    <n v="0"/>
    <n v="0"/>
  </r>
  <r>
    <n v="503"/>
    <x v="497"/>
    <s v=""/>
    <x v="1254"/>
    <n v="2019"/>
    <n v="55133018"/>
    <x v="215"/>
    <x v="495"/>
    <x v="493"/>
    <n v="8000"/>
    <s v="Aarhus C"/>
    <n v="751"/>
    <n v="206"/>
    <x v="69"/>
    <n v="1"/>
    <s v="FJ"/>
    <s v="Fjernvarmeværk"/>
    <n v="353000"/>
    <n v="350030"/>
    <x v="16"/>
    <x v="0"/>
    <s v="fvv"/>
    <d v="1976-05-01T00:00:00"/>
    <m/>
    <n v="78"/>
    <n v="0"/>
    <n v="70"/>
    <x v="21"/>
    <n v="0"/>
    <n v="0"/>
    <n v="0"/>
    <n v="0"/>
    <n v="1"/>
    <n v="0"/>
    <n v="0"/>
    <x v="0"/>
    <x v="0"/>
    <m/>
    <m/>
    <m/>
    <n v="0"/>
    <m/>
    <n v="0"/>
    <m/>
    <m/>
    <m/>
    <m/>
    <m/>
    <m/>
    <m/>
    <m/>
    <m/>
    <m/>
    <m/>
    <m/>
    <s v="575312"/>
    <s v="6223544,5"/>
    <n v="0"/>
    <n v="0"/>
    <n v="0"/>
  </r>
  <r>
    <n v="503"/>
    <x v="498"/>
    <s v=""/>
    <x v="1255"/>
    <n v="2019"/>
    <n v="55133018"/>
    <x v="215"/>
    <x v="496"/>
    <x v="494"/>
    <n v="8355"/>
    <s v="Solbjerg"/>
    <n v="751"/>
    <n v="230"/>
    <x v="191"/>
    <m/>
    <s v="FJ"/>
    <s v="Fjernvarmeværk"/>
    <n v="353000"/>
    <n v="350030"/>
    <x v="678"/>
    <x v="0"/>
    <s v="fvv"/>
    <d v="2012-01-01T00:00:00"/>
    <m/>
    <n v="11.8"/>
    <n v="0"/>
    <n v="10.6"/>
    <x v="5416"/>
    <n v="0.29376000000000002"/>
    <n v="0.29376000000000002"/>
    <n v="0"/>
    <n v="0"/>
    <n v="1"/>
    <n v="0"/>
    <n v="0"/>
    <x v="0"/>
    <x v="0"/>
    <m/>
    <m/>
    <m/>
    <n v="0.44249231999999999"/>
    <m/>
    <m/>
    <m/>
    <m/>
    <m/>
    <m/>
    <m/>
    <m/>
    <m/>
    <m/>
    <m/>
    <m/>
    <m/>
    <m/>
    <s v="567781"/>
    <s v="6211313"/>
    <n v="0.44249231999999999"/>
    <n v="0"/>
    <n v="0"/>
  </r>
  <r>
    <n v="503"/>
    <x v="499"/>
    <s v=""/>
    <x v="1256"/>
    <n v="2019"/>
    <n v="55133018"/>
    <x v="215"/>
    <x v="497"/>
    <x v="495"/>
    <n v="8240"/>
    <s v="Risskov"/>
    <n v="751"/>
    <n v="206"/>
    <x v="69"/>
    <n v="1"/>
    <s v="FJ"/>
    <s v="Fjernvarmeværk"/>
    <n v="353000"/>
    <n v="350030"/>
    <x v="13"/>
    <x v="0"/>
    <s v="fvv"/>
    <d v="1998-01-01T00:00:00"/>
    <m/>
    <n v="26.5"/>
    <n v="0"/>
    <n v="25"/>
    <x v="5417"/>
    <n v="0.38844000000000001"/>
    <n v="0.38844000000000001"/>
    <n v="0"/>
    <n v="0"/>
    <n v="1"/>
    <n v="0"/>
    <n v="0"/>
    <x v="0"/>
    <x v="0"/>
    <m/>
    <m/>
    <m/>
    <n v="0.51584646999999995"/>
    <m/>
    <m/>
    <m/>
    <m/>
    <m/>
    <m/>
    <m/>
    <m/>
    <m/>
    <m/>
    <m/>
    <m/>
    <m/>
    <m/>
    <s v="575340,69"/>
    <s v="6228871"/>
    <n v="0.51584646999999995"/>
    <n v="0"/>
    <n v="0"/>
  </r>
  <r>
    <n v="503"/>
    <x v="499"/>
    <s v=""/>
    <x v="1257"/>
    <n v="2019"/>
    <n v="55133018"/>
    <x v="215"/>
    <x v="497"/>
    <x v="495"/>
    <n v="8240"/>
    <s v="Risskov"/>
    <n v="751"/>
    <n v="206"/>
    <x v="69"/>
    <n v="1"/>
    <s v="FJ"/>
    <s v="Fjernvarmeværk"/>
    <n v="353000"/>
    <n v="350030"/>
    <x v="679"/>
    <x v="0"/>
    <s v="fvv"/>
    <d v="1998-01-01T00:00:00"/>
    <m/>
    <n v="26.5"/>
    <n v="0"/>
    <n v="25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75340,69"/>
    <s v="6228871"/>
    <n v="0"/>
    <n v="0"/>
    <n v="0"/>
  </r>
  <r>
    <n v="503"/>
    <x v="501"/>
    <s v=""/>
    <x v="1259"/>
    <n v="2019"/>
    <n v="55133018"/>
    <x v="215"/>
    <x v="499"/>
    <x v="497"/>
    <n v="8260"/>
    <s v="Viby J"/>
    <n v="751"/>
    <n v="206"/>
    <x v="69"/>
    <n v="1"/>
    <s v="FJ"/>
    <s v="Fjernvarmeværk"/>
    <n v="353000"/>
    <n v="350030"/>
    <x v="13"/>
    <x v="0"/>
    <s v="fvv"/>
    <d v="1996-01-01T00:00:00"/>
    <m/>
    <n v="31"/>
    <n v="0"/>
    <n v="25"/>
    <x v="5418"/>
    <n v="0.70920000000000005"/>
    <n v="0.70920000000000005"/>
    <n v="0"/>
    <n v="0"/>
    <n v="1"/>
    <n v="0"/>
    <n v="0"/>
    <x v="0"/>
    <x v="0"/>
    <m/>
    <m/>
    <m/>
    <n v="1.2687219000000001"/>
    <m/>
    <m/>
    <m/>
    <m/>
    <m/>
    <m/>
    <m/>
    <m/>
    <m/>
    <m/>
    <m/>
    <m/>
    <m/>
    <m/>
    <s v="570837,12"/>
    <s v="6219494"/>
    <n v="1.2687219000000001"/>
    <n v="0"/>
    <n v="0"/>
  </r>
  <r>
    <n v="503"/>
    <x v="501"/>
    <s v=""/>
    <x v="1260"/>
    <n v="2019"/>
    <n v="55133018"/>
    <x v="215"/>
    <x v="499"/>
    <x v="497"/>
    <n v="8260"/>
    <s v="Viby J"/>
    <n v="751"/>
    <n v="206"/>
    <x v="69"/>
    <n v="1"/>
    <s v="FJ"/>
    <s v="Fjernvarmeværk"/>
    <n v="353000"/>
    <n v="350030"/>
    <x v="16"/>
    <x v="0"/>
    <s v="fvv"/>
    <d v="1996-01-01T00:00:00"/>
    <m/>
    <n v="31"/>
    <n v="0"/>
    <n v="25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70837,12"/>
    <s v="6219494"/>
    <n v="0"/>
    <n v="0"/>
    <n v="0"/>
  </r>
  <r>
    <n v="503"/>
    <x v="501"/>
    <s v=""/>
    <x v="1261"/>
    <n v="2019"/>
    <n v="55133018"/>
    <x v="215"/>
    <x v="499"/>
    <x v="497"/>
    <n v="8260"/>
    <s v="Viby J"/>
    <n v="751"/>
    <n v="206"/>
    <x v="69"/>
    <n v="1"/>
    <s v="FJ"/>
    <s v="Fjernvarmeværk"/>
    <n v="353000"/>
    <n v="350030"/>
    <x v="76"/>
    <x v="0"/>
    <s v="fvv"/>
    <d v="1996-01-01T00:00:00"/>
    <m/>
    <n v="31"/>
    <n v="0"/>
    <n v="25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70837,12"/>
    <s v="6219494"/>
    <n v="0"/>
    <n v="0"/>
    <n v="0"/>
  </r>
  <r>
    <n v="503"/>
    <x v="501"/>
    <s v=""/>
    <x v="1262"/>
    <n v="2019"/>
    <n v="55133018"/>
    <x v="215"/>
    <x v="499"/>
    <x v="497"/>
    <n v="8260"/>
    <s v="Viby J"/>
    <n v="751"/>
    <n v="206"/>
    <x v="69"/>
    <n v="1"/>
    <s v="FJ"/>
    <s v="Fjernvarmeværk"/>
    <n v="353000"/>
    <n v="350030"/>
    <x v="4"/>
    <x v="0"/>
    <s v="fvv"/>
    <d v="1996-01-01T00:00:00"/>
    <m/>
    <n v="31"/>
    <n v="0"/>
    <n v="25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70837,12"/>
    <s v="6219494"/>
    <n v="0"/>
    <n v="0"/>
    <n v="0"/>
  </r>
  <r>
    <n v="503"/>
    <x v="502"/>
    <s v=""/>
    <x v="1263"/>
    <n v="2019"/>
    <n v="55133018"/>
    <x v="215"/>
    <x v="500"/>
    <x v="498"/>
    <n v="8260"/>
    <s v="Viby J"/>
    <n v="751"/>
    <n v="206"/>
    <x v="69"/>
    <n v="1"/>
    <s v="FJ"/>
    <s v="Fjernvarmeværk"/>
    <n v="353000"/>
    <n v="350030"/>
    <x v="13"/>
    <x v="0"/>
    <s v="fvv"/>
    <d v="1964-01-01T00:00:00"/>
    <m/>
    <n v="10.3"/>
    <n v="0"/>
    <n v="9.3000000000000007"/>
    <x v="5419"/>
    <n v="1.3136399999999999"/>
    <n v="1.3136399999999999"/>
    <n v="0"/>
    <n v="0"/>
    <n v="1"/>
    <n v="0"/>
    <n v="0"/>
    <x v="0"/>
    <x v="0"/>
    <m/>
    <m/>
    <m/>
    <n v="1.55152098"/>
    <m/>
    <m/>
    <m/>
    <m/>
    <m/>
    <m/>
    <m/>
    <m/>
    <m/>
    <m/>
    <m/>
    <m/>
    <m/>
    <m/>
    <s v="572856,81"/>
    <s v="6221868,5"/>
    <n v="1.55152098"/>
    <n v="0"/>
    <n v="0"/>
  </r>
  <r>
    <n v="503"/>
    <x v="502"/>
    <s v=""/>
    <x v="1264"/>
    <n v="2019"/>
    <n v="55133018"/>
    <x v="215"/>
    <x v="500"/>
    <x v="498"/>
    <n v="8260"/>
    <s v="Viby J"/>
    <n v="751"/>
    <n v="206"/>
    <x v="69"/>
    <n v="1"/>
    <s v="FJ"/>
    <s v="Fjernvarmeværk"/>
    <n v="353000"/>
    <n v="350030"/>
    <x v="16"/>
    <x v="0"/>
    <s v="fvv"/>
    <d v="1965-01-01T00:00:00"/>
    <m/>
    <n v="10.3"/>
    <n v="0"/>
    <n v="9.3000000000000007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72856,81"/>
    <s v="6221868,5"/>
    <n v="0"/>
    <n v="0"/>
    <n v="0"/>
  </r>
  <r>
    <n v="503"/>
    <x v="502"/>
    <s v=""/>
    <x v="1265"/>
    <n v="2019"/>
    <n v="55133018"/>
    <x v="215"/>
    <x v="500"/>
    <x v="498"/>
    <n v="8260"/>
    <s v="Viby J"/>
    <n v="751"/>
    <n v="206"/>
    <x v="69"/>
    <n v="1"/>
    <s v="FJ"/>
    <s v="Fjernvarmeværk"/>
    <n v="353000"/>
    <n v="350030"/>
    <x v="76"/>
    <x v="0"/>
    <s v="fvv"/>
    <d v="1965-01-01T00:00:00"/>
    <m/>
    <n v="10.3"/>
    <n v="0"/>
    <n v="9.3000000000000007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72856,81"/>
    <s v="6221868,5"/>
    <n v="0"/>
    <n v="0"/>
    <n v="0"/>
  </r>
  <r>
    <n v="503"/>
    <x v="502"/>
    <s v=""/>
    <x v="1266"/>
    <n v="2019"/>
    <n v="55133018"/>
    <x v="215"/>
    <x v="500"/>
    <x v="498"/>
    <n v="8260"/>
    <s v="Viby J"/>
    <n v="751"/>
    <n v="206"/>
    <x v="69"/>
    <n v="1"/>
    <s v="FJ"/>
    <s v="Fjernvarmeværk"/>
    <n v="353000"/>
    <n v="350030"/>
    <x v="4"/>
    <x v="0"/>
    <s v="fvv"/>
    <d v="1966-01-01T00:00:00"/>
    <m/>
    <n v="10.3"/>
    <n v="0"/>
    <n v="9.3000000000000007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72856,81"/>
    <s v="6221868,5"/>
    <n v="0"/>
    <n v="0"/>
    <n v="0"/>
  </r>
  <r>
    <n v="503"/>
    <x v="502"/>
    <s v=""/>
    <x v="1267"/>
    <n v="2019"/>
    <n v="55133018"/>
    <x v="215"/>
    <x v="500"/>
    <x v="498"/>
    <n v="8260"/>
    <s v="Viby J"/>
    <n v="751"/>
    <n v="206"/>
    <x v="69"/>
    <n v="1"/>
    <s v="FJ"/>
    <s v="Fjernvarmeværk"/>
    <n v="353000"/>
    <n v="350030"/>
    <x v="6"/>
    <x v="0"/>
    <s v="fvv"/>
    <d v="1968-01-01T00:00:00"/>
    <m/>
    <n v="11.66"/>
    <n v="0"/>
    <n v="10.5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72856,81"/>
    <s v="6221868,5"/>
    <n v="0"/>
    <n v="0"/>
    <n v="0"/>
  </r>
  <r>
    <n v="503"/>
    <x v="503"/>
    <s v=""/>
    <x v="1268"/>
    <n v="2019"/>
    <n v="55133018"/>
    <x v="215"/>
    <x v="501"/>
    <x v="499"/>
    <n v="8270"/>
    <s v="Højbjerg"/>
    <n v="751"/>
    <n v="206"/>
    <x v="69"/>
    <m/>
    <s v="FJ"/>
    <s v="Fjernvarmeværk"/>
    <n v="353000"/>
    <n v="350030"/>
    <x v="296"/>
    <x v="0"/>
    <s v="fvv"/>
    <d v="2012-01-01T00:00:00"/>
    <m/>
    <n v="12.2"/>
    <n v="0"/>
    <n v="11"/>
    <x v="2540"/>
    <n v="6.8399999999999997E-3"/>
    <n v="6.8399999999999997E-3"/>
    <n v="0"/>
    <n v="0"/>
    <n v="1"/>
    <n v="0"/>
    <n v="0"/>
    <x v="0"/>
    <x v="0"/>
    <m/>
    <m/>
    <m/>
    <n v="8.2500999999999998E-3"/>
    <m/>
    <m/>
    <m/>
    <m/>
    <m/>
    <m/>
    <m/>
    <m/>
    <m/>
    <m/>
    <m/>
    <m/>
    <m/>
    <m/>
    <s v="574922"/>
    <s v="6218701"/>
    <n v="8.2500999999999998E-3"/>
    <n v="0"/>
    <n v="0"/>
  </r>
  <r>
    <n v="503"/>
    <x v="504"/>
    <s v=""/>
    <x v="1269"/>
    <n v="2019"/>
    <n v="55133018"/>
    <x v="215"/>
    <x v="502"/>
    <x v="500"/>
    <n v="8220"/>
    <s v="Brabrand"/>
    <n v="751"/>
    <n v="206"/>
    <x v="69"/>
    <n v="1"/>
    <s v="FJ"/>
    <s v="Fjernvarmeværk"/>
    <n v="353000"/>
    <n v="350030"/>
    <x v="13"/>
    <x v="0"/>
    <s v="fvv"/>
    <d v="1995-01-01T00:00:00"/>
    <m/>
    <n v="26.5"/>
    <n v="0"/>
    <n v="25"/>
    <x v="5420"/>
    <n v="2.5167600000000001"/>
    <n v="2.5167600000000001"/>
    <n v="0"/>
    <n v="0"/>
    <n v="1"/>
    <n v="0"/>
    <n v="0"/>
    <x v="0"/>
    <x v="0"/>
    <m/>
    <m/>
    <m/>
    <n v="2.7858794200000001"/>
    <m/>
    <m/>
    <m/>
    <m/>
    <m/>
    <m/>
    <m/>
    <m/>
    <m/>
    <m/>
    <m/>
    <m/>
    <m/>
    <m/>
    <s v="570393,44"/>
    <s v="6224747,5"/>
    <n v="2.7858794200000001"/>
    <n v="0"/>
    <n v="0"/>
  </r>
  <r>
    <n v="503"/>
    <x v="504"/>
    <s v=""/>
    <x v="1270"/>
    <n v="2019"/>
    <n v="55133018"/>
    <x v="215"/>
    <x v="502"/>
    <x v="500"/>
    <n v="8220"/>
    <s v="Brabrand"/>
    <n v="751"/>
    <n v="206"/>
    <x v="69"/>
    <n v="1"/>
    <s v="FJ"/>
    <s v="Fjernvarmeværk"/>
    <n v="353000"/>
    <n v="350030"/>
    <x v="16"/>
    <x v="0"/>
    <s v="fvv"/>
    <d v="1995-01-01T00:00:00"/>
    <m/>
    <n v="26.5"/>
    <n v="0"/>
    <n v="25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70393,44"/>
    <s v="6224747,5"/>
    <n v="0"/>
    <n v="0"/>
    <n v="0"/>
  </r>
  <r>
    <n v="503"/>
    <x v="504"/>
    <s v=""/>
    <x v="1271"/>
    <n v="2019"/>
    <n v="55133018"/>
    <x v="215"/>
    <x v="502"/>
    <x v="500"/>
    <n v="8220"/>
    <s v="Brabrand"/>
    <n v="751"/>
    <n v="206"/>
    <x v="69"/>
    <n v="1"/>
    <s v="FJ"/>
    <s v="Fjernvarmeværk"/>
    <n v="353000"/>
    <n v="350030"/>
    <x v="76"/>
    <x v="0"/>
    <s v="fvv"/>
    <d v="1995-01-01T00:00:00"/>
    <m/>
    <n v="26.5"/>
    <n v="0"/>
    <n v="25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70393,44"/>
    <s v="6224747,5"/>
    <n v="0"/>
    <n v="0"/>
    <n v="0"/>
  </r>
  <r>
    <n v="503"/>
    <x v="505"/>
    <s v=""/>
    <x v="1272"/>
    <n v="2019"/>
    <n v="55133018"/>
    <x v="215"/>
    <x v="503"/>
    <x v="501"/>
    <n v="8330"/>
    <s v="Beder"/>
    <n v="751"/>
    <n v="206"/>
    <x v="69"/>
    <m/>
    <s v="FJ"/>
    <s v="Fjernvarmeværk"/>
    <n v="353000"/>
    <n v="350030"/>
    <x v="296"/>
    <x v="0"/>
    <s v="fvv"/>
    <d v="2012-01-01T00:00:00"/>
    <m/>
    <n v="13.22"/>
    <n v="0"/>
    <n v="11.9"/>
    <x v="5421"/>
    <n v="0.14904000000000001"/>
    <n v="0.14904000000000001"/>
    <n v="0"/>
    <n v="0"/>
    <n v="1"/>
    <n v="0"/>
    <n v="0"/>
    <x v="0"/>
    <x v="0"/>
    <m/>
    <m/>
    <m/>
    <n v="0.38409596000000001"/>
    <m/>
    <m/>
    <m/>
    <m/>
    <m/>
    <m/>
    <m/>
    <m/>
    <m/>
    <m/>
    <m/>
    <m/>
    <m/>
    <m/>
    <s v="575069,56"/>
    <s v="6213211"/>
    <n v="0.38409596000000001"/>
    <n v="0"/>
    <n v="0"/>
  </r>
  <r>
    <n v="503"/>
    <x v="506"/>
    <s v=""/>
    <x v="1273"/>
    <n v="2019"/>
    <n v="55133018"/>
    <x v="215"/>
    <x v="504"/>
    <x v="502"/>
    <n v="8361"/>
    <s v="Hasselager"/>
    <n v="751"/>
    <n v="206"/>
    <x v="69"/>
    <m/>
    <s v="FJ"/>
    <s v="Fjernvarmeværk"/>
    <n v="353000"/>
    <n v="350030"/>
    <x v="296"/>
    <x v="0"/>
    <s v="fvv"/>
    <d v="2012-01-01T00:00:00"/>
    <m/>
    <n v="16.670000000000002"/>
    <n v="0"/>
    <n v="15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68556,82"/>
    <s v="6218500,5"/>
    <n v="0"/>
    <n v="0"/>
    <n v="0"/>
  </r>
  <r>
    <n v="503"/>
    <x v="507"/>
    <s v=""/>
    <x v="1274"/>
    <n v="2019"/>
    <n v="55133018"/>
    <x v="215"/>
    <x v="505"/>
    <x v="503"/>
    <n v="8541"/>
    <s v="Skødstrup"/>
    <n v="751"/>
    <n v="206"/>
    <x v="69"/>
    <m/>
    <s v="FJ"/>
    <s v="Fjernvarmeværk"/>
    <n v="353000"/>
    <n v="350030"/>
    <x v="680"/>
    <x v="0"/>
    <s v="fvv"/>
    <d v="2012-01-01T00:00:00"/>
    <m/>
    <n v="3.22"/>
    <n v="0"/>
    <n v="2.9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83090,56"/>
    <s v="6234926,5"/>
    <n v="0"/>
    <n v="0"/>
    <n v="0"/>
  </r>
  <r>
    <n v="503"/>
    <x v="509"/>
    <s v=""/>
    <x v="1276"/>
    <n v="2019"/>
    <n v="55133018"/>
    <x v="215"/>
    <x v="507"/>
    <x v="504"/>
    <n v="8210"/>
    <s v="Århus V"/>
    <n v="751"/>
    <n v="206"/>
    <x v="69"/>
    <m/>
    <s v="FJ"/>
    <s v="Fjernvarmeværk"/>
    <n v="353000"/>
    <n v="350030"/>
    <x v="682"/>
    <x v="0"/>
    <s v="fvv"/>
    <d v="2012-01-01T00:00:00"/>
    <m/>
    <n v="8.33"/>
    <n v="0"/>
    <n v="7.5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72502"/>
    <s v="6227310"/>
    <n v="0"/>
    <n v="0"/>
    <n v="0"/>
  </r>
  <r>
    <n v="503"/>
    <x v="510"/>
    <s v=""/>
    <x v="1277"/>
    <n v="2019"/>
    <n v="55133018"/>
    <x v="215"/>
    <x v="508"/>
    <x v="505"/>
    <n v="8355"/>
    <s v="Solbjerg"/>
    <n v="751"/>
    <n v="230"/>
    <x v="191"/>
    <m/>
    <s v="FJ"/>
    <s v="Fjernvarmeværk"/>
    <n v="353000"/>
    <n v="350030"/>
    <x v="184"/>
    <x v="0"/>
    <s v="fvv"/>
    <d v="1991-01-01T00:00:00"/>
    <m/>
    <n v="6.5"/>
    <n v="0"/>
    <n v="6.5"/>
    <x v="5422"/>
    <n v="120.5802"/>
    <n v="120.5802"/>
    <n v="0"/>
    <n v="0"/>
    <n v="1"/>
    <n v="0"/>
    <n v="0"/>
    <x v="0"/>
    <x v="0"/>
    <m/>
    <m/>
    <m/>
    <m/>
    <m/>
    <m/>
    <m/>
    <m/>
    <m/>
    <n v="127.861"/>
    <m/>
    <m/>
    <m/>
    <m/>
    <m/>
    <m/>
    <m/>
    <m/>
    <s v="567483"/>
    <s v="6211672,5"/>
    <n v="0"/>
    <n v="127.861"/>
    <n v="0"/>
  </r>
  <r>
    <n v="503"/>
    <x v="511"/>
    <s v=""/>
    <x v="1278"/>
    <n v="2019"/>
    <n v="55133018"/>
    <x v="215"/>
    <x v="509"/>
    <x v="506"/>
    <n v="8361"/>
    <s v="Hasselager"/>
    <n v="751"/>
    <n v="206"/>
    <x v="69"/>
    <m/>
    <s v="DC"/>
    <s v="Decentralt værk"/>
    <n v="351100"/>
    <n v="350010"/>
    <x v="229"/>
    <x v="1"/>
    <s v="kvt"/>
    <d v="1994-03-15T00:00:00"/>
    <m/>
    <n v="1.8"/>
    <n v="0.66"/>
    <n v="0.95"/>
    <x v="5423"/>
    <n v="1.0620000000000001"/>
    <n v="1.0620000000000001"/>
    <n v="0.52559999999999996"/>
    <n v="0.52559999999999996"/>
    <n v="0.29802696049543198"/>
    <n v="0.70197303950456802"/>
    <n v="0"/>
    <x v="0"/>
    <x v="0"/>
    <m/>
    <m/>
    <m/>
    <m/>
    <m/>
    <m/>
    <m/>
    <m/>
    <n v="1.7817180000000001"/>
    <m/>
    <m/>
    <m/>
    <m/>
    <m/>
    <m/>
    <m/>
    <m/>
    <m/>
    <s v="567062,94"/>
    <s v="6219141"/>
    <n v="0"/>
    <n v="1.7817180000000001"/>
    <n v="0"/>
  </r>
  <r>
    <n v="503"/>
    <x v="512"/>
    <s v=""/>
    <x v="1279"/>
    <n v="2019"/>
    <n v="55133018"/>
    <x v="215"/>
    <x v="510"/>
    <x v="507"/>
    <n v="8471"/>
    <s v="Sabro"/>
    <n v="751"/>
    <n v="228"/>
    <x v="192"/>
    <m/>
    <s v="FJ"/>
    <s v="Fjernvarmeværk"/>
    <n v="353000"/>
    <n v="350030"/>
    <x v="184"/>
    <x v="0"/>
    <s v="fvv"/>
    <d v="1991-01-01T00:00:00"/>
    <m/>
    <n v="5.4"/>
    <n v="0"/>
    <n v="5.4"/>
    <x v="5424"/>
    <n v="117.50615999999999"/>
    <n v="117.50615999999999"/>
    <n v="0"/>
    <n v="0"/>
    <n v="1"/>
    <n v="0"/>
    <n v="0"/>
    <x v="0"/>
    <x v="0"/>
    <m/>
    <m/>
    <m/>
    <m/>
    <m/>
    <m/>
    <m/>
    <m/>
    <m/>
    <n v="123.25"/>
    <m/>
    <m/>
    <m/>
    <m/>
    <m/>
    <m/>
    <m/>
    <m/>
    <s v="564866"/>
    <s v="6229718"/>
    <n v="0"/>
    <n v="123.25"/>
    <n v="0"/>
  </r>
  <r>
    <n v="503"/>
    <x v="513"/>
    <s v=""/>
    <x v="1280"/>
    <n v="2019"/>
    <n v="55133018"/>
    <x v="215"/>
    <x v="511"/>
    <x v="508"/>
    <n v="8462"/>
    <s v="Harlev J"/>
    <n v="751"/>
    <n v="229"/>
    <x v="193"/>
    <m/>
    <s v="FJ"/>
    <s v="Fjernvarmeværk"/>
    <n v="353000"/>
    <n v="350030"/>
    <x v="184"/>
    <x v="0"/>
    <s v="fvv"/>
    <d v="1989-01-01T00:00:00"/>
    <m/>
    <n v="5.4"/>
    <n v="0"/>
    <n v="5.4"/>
    <x v="5425"/>
    <n v="122.256"/>
    <n v="122.256"/>
    <n v="0"/>
    <n v="0"/>
    <n v="1"/>
    <n v="0"/>
    <n v="0"/>
    <x v="0"/>
    <x v="0"/>
    <m/>
    <m/>
    <m/>
    <m/>
    <m/>
    <m/>
    <m/>
    <m/>
    <m/>
    <n v="122.206"/>
    <m/>
    <m/>
    <m/>
    <m/>
    <m/>
    <m/>
    <m/>
    <m/>
    <s v="561616,38"/>
    <s v="6223273,5"/>
    <n v="0"/>
    <n v="122.206"/>
    <n v="0"/>
  </r>
  <r>
    <n v="503"/>
    <x v="514"/>
    <s v=""/>
    <x v="1281"/>
    <n v="2019"/>
    <n v="55133018"/>
    <x v="215"/>
    <x v="512"/>
    <x v="507"/>
    <n v="8471"/>
    <s v="Sabro"/>
    <n v="751"/>
    <n v="228"/>
    <x v="192"/>
    <m/>
    <s v="FJ"/>
    <s v="Fjernvarmeværk"/>
    <n v="353000"/>
    <n v="350030"/>
    <x v="296"/>
    <x v="0"/>
    <s v="fvv"/>
    <d v="2012-01-01T00:00:00"/>
    <m/>
    <n v="6.4"/>
    <n v="0"/>
    <n v="5.8"/>
    <x v="5426"/>
    <n v="3.2544"/>
    <n v="3.2544"/>
    <n v="0"/>
    <n v="0"/>
    <n v="1"/>
    <n v="0"/>
    <n v="0"/>
    <x v="0"/>
    <x v="0"/>
    <m/>
    <m/>
    <m/>
    <n v="4.1866746599999995"/>
    <m/>
    <m/>
    <m/>
    <m/>
    <m/>
    <m/>
    <m/>
    <m/>
    <m/>
    <m/>
    <m/>
    <m/>
    <m/>
    <m/>
    <s v="564866"/>
    <s v="6229718"/>
    <n v="4.1866746599999995"/>
    <n v="0"/>
    <n v="0"/>
  </r>
  <r>
    <n v="503"/>
    <x v="515"/>
    <s v=""/>
    <x v="1282"/>
    <n v="2019"/>
    <n v="55133018"/>
    <x v="215"/>
    <x v="513"/>
    <x v="509"/>
    <n v="8464"/>
    <s v="Galten"/>
    <n v="751"/>
    <n v="229"/>
    <x v="193"/>
    <m/>
    <s v="FJ"/>
    <s v="Fjernvarmeværk"/>
    <n v="353000"/>
    <n v="350030"/>
    <x v="296"/>
    <x v="0"/>
    <s v="fvv"/>
    <d v="2012-01-01T00:00:00"/>
    <m/>
    <n v="16.29"/>
    <n v="0"/>
    <n v="14.66"/>
    <x v="5427"/>
    <n v="3.2122799999999998"/>
    <n v="3.2122799999999998"/>
    <n v="0"/>
    <n v="0"/>
    <n v="1"/>
    <n v="0"/>
    <n v="0"/>
    <x v="0"/>
    <x v="0"/>
    <m/>
    <m/>
    <m/>
    <n v="4.6660772100000001"/>
    <m/>
    <m/>
    <m/>
    <m/>
    <m/>
    <m/>
    <m/>
    <m/>
    <m/>
    <m/>
    <m/>
    <m/>
    <m/>
    <m/>
    <s v="561699"/>
    <s v="6223474"/>
    <n v="4.6660772100000001"/>
    <n v="0"/>
    <n v="0"/>
  </r>
  <r>
    <n v="503"/>
    <x v="516"/>
    <s v=""/>
    <x v="1283"/>
    <n v="2019"/>
    <n v="55133018"/>
    <x v="215"/>
    <x v="514"/>
    <x v="510"/>
    <n v="8381"/>
    <s v="Tilst"/>
    <n v="751"/>
    <n v="206"/>
    <x v="69"/>
    <m/>
    <s v="FJ"/>
    <s v="Fjernvarmeværk"/>
    <n v="353000"/>
    <n v="350030"/>
    <x v="367"/>
    <x v="0"/>
    <s v="fvv"/>
    <d v="2012-01-01T00:00:00"/>
    <m/>
    <n v="0.26"/>
    <n v="0"/>
    <n v="0.23"/>
    <x v="5428"/>
    <n v="2.7216"/>
    <n v="2.7216"/>
    <n v="0"/>
    <n v="0"/>
    <n v="1"/>
    <n v="0"/>
    <n v="0"/>
    <x v="0"/>
    <x v="0"/>
    <m/>
    <m/>
    <m/>
    <n v="3.24688066"/>
    <m/>
    <m/>
    <m/>
    <m/>
    <m/>
    <m/>
    <m/>
    <m/>
    <m/>
    <m/>
    <m/>
    <m/>
    <m/>
    <m/>
    <s v="567874"/>
    <s v="6229737"/>
    <n v="3.24688066"/>
    <n v="0"/>
    <n v="0"/>
  </r>
  <r>
    <n v="503"/>
    <x v="518"/>
    <s v=""/>
    <x v="1285"/>
    <n v="2019"/>
    <n v="55133018"/>
    <x v="215"/>
    <x v="516"/>
    <x v="512"/>
    <n v="8250"/>
    <s v="Egå"/>
    <n v="751"/>
    <n v="206"/>
    <x v="69"/>
    <m/>
    <s v="FJ"/>
    <s v="Fjernvarmeværk"/>
    <n v="353000"/>
    <n v="350030"/>
    <x v="428"/>
    <x v="0"/>
    <s v="fvv"/>
    <d v="2012-01-01T00:00:00"/>
    <m/>
    <n v="4.67"/>
    <n v="0"/>
    <n v="4.2"/>
    <x v="1000"/>
    <n v="5.7600000000000004E-3"/>
    <n v="5.7600000000000004E-3"/>
    <n v="0"/>
    <n v="0"/>
    <n v="1"/>
    <n v="0"/>
    <n v="0"/>
    <x v="0"/>
    <x v="0"/>
    <m/>
    <m/>
    <m/>
    <n v="7.1740000000000007E-3"/>
    <m/>
    <m/>
    <m/>
    <m/>
    <m/>
    <m/>
    <m/>
    <m/>
    <m/>
    <m/>
    <m/>
    <m/>
    <m/>
    <m/>
    <s v="580356,75"/>
    <s v="6232645,5"/>
    <n v="7.1740000000000007E-3"/>
    <n v="0"/>
    <n v="0"/>
  </r>
  <r>
    <n v="503"/>
    <x v="519"/>
    <s v=""/>
    <x v="1286"/>
    <n v="2019"/>
    <n v="55133018"/>
    <x v="215"/>
    <x v="517"/>
    <x v="513"/>
    <n v="8220"/>
    <s v="Brabrand"/>
    <n v="751"/>
    <n v="206"/>
    <x v="69"/>
    <m/>
    <s v="FJ"/>
    <s v="Fjernvarmeværk"/>
    <n v="353000"/>
    <n v="350030"/>
    <x v="367"/>
    <x v="0"/>
    <s v="fvv"/>
    <d v="2012-01-01T00:00:00"/>
    <m/>
    <n v="2.8"/>
    <n v="0"/>
    <n v="2.5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65978"/>
    <s v="6225014"/>
    <n v="0"/>
    <n v="0"/>
    <n v="0"/>
  </r>
  <r>
    <n v="503"/>
    <x v="520"/>
    <s v=""/>
    <x v="1287"/>
    <n v="2019"/>
    <n v="55133018"/>
    <x v="215"/>
    <x v="518"/>
    <x v="514"/>
    <n v="8541"/>
    <s v="Skødstrup"/>
    <n v="751"/>
    <n v="206"/>
    <x v="69"/>
    <m/>
    <s v="FJ"/>
    <s v="Fjernvarmeværk"/>
    <n v="353000"/>
    <n v="350030"/>
    <x v="57"/>
    <x v="2"/>
    <s v="fvv"/>
    <d v="2015-04-01T00:00:00"/>
    <m/>
    <n v="80"/>
    <n v="0"/>
    <n v="80"/>
    <x v="5429"/>
    <n v="282.25591559999998"/>
    <n v="282.25591559999998"/>
    <n v="0"/>
    <n v="0"/>
    <n v="1"/>
    <n v="0"/>
    <n v="0"/>
    <x v="0"/>
    <x v="0"/>
    <m/>
    <m/>
    <m/>
    <m/>
    <m/>
    <m/>
    <m/>
    <m/>
    <m/>
    <m/>
    <m/>
    <m/>
    <m/>
    <m/>
    <m/>
    <m/>
    <m/>
    <n v="282.25591559999998"/>
    <s v="583245,75"/>
    <s v="6234871"/>
    <n v="0"/>
    <n v="0"/>
    <n v="282.25591559999998"/>
  </r>
  <r>
    <n v="503"/>
    <x v="521"/>
    <s v=""/>
    <x v="1288"/>
    <n v="2019"/>
    <n v="55133018"/>
    <x v="215"/>
    <x v="519"/>
    <x v="515"/>
    <n v="8361"/>
    <s v="Hasselager"/>
    <n v="751"/>
    <n v="206"/>
    <x v="69"/>
    <m/>
    <s v="ER"/>
    <s v="Erhvervsværk"/>
    <n v="109100"/>
    <n v="100050"/>
    <x v="683"/>
    <x v="6"/>
    <s v="pvp"/>
    <d v="2013-01-01T00:00:00"/>
    <m/>
    <n v="1.2"/>
    <n v="0"/>
    <n v="1.2"/>
    <x v="5430"/>
    <n v="33.505991999999999"/>
    <n v="33.505991999999999"/>
    <n v="0"/>
    <n v="0"/>
    <n v="1"/>
    <n v="0"/>
    <n v="0"/>
    <x v="0"/>
    <x v="0"/>
    <m/>
    <m/>
    <m/>
    <m/>
    <m/>
    <m/>
    <m/>
    <m/>
    <m/>
    <m/>
    <m/>
    <m/>
    <m/>
    <m/>
    <n v="33.505991999999999"/>
    <m/>
    <m/>
    <m/>
    <s v="569095,43"/>
    <s v="6217842"/>
    <n v="0"/>
    <n v="33.505991999999999"/>
    <n v="0"/>
  </r>
  <r>
    <n v="503"/>
    <x v="522"/>
    <s v=""/>
    <x v="1289"/>
    <n v="2019"/>
    <n v="55133018"/>
    <x v="215"/>
    <x v="520"/>
    <x v="516"/>
    <n v="8210"/>
    <s v="Aarhus V"/>
    <n v="751"/>
    <n v="206"/>
    <x v="69"/>
    <m/>
    <s v="ER"/>
    <s v="Erhvervsværk"/>
    <n v="960300"/>
    <n v="960000"/>
    <x v="684"/>
    <x v="6"/>
    <s v="pvp"/>
    <d v="2013-01-01T00:00:00"/>
    <m/>
    <n v="0.8"/>
    <n v="0"/>
    <n v="0.8"/>
    <x v="5431"/>
    <n v="3.7850760000000001"/>
    <n v="3.7850760000000001"/>
    <n v="0"/>
    <n v="0"/>
    <n v="1"/>
    <n v="0"/>
    <n v="0"/>
    <x v="0"/>
    <x v="0"/>
    <m/>
    <m/>
    <m/>
    <m/>
    <m/>
    <m/>
    <m/>
    <m/>
    <m/>
    <m/>
    <m/>
    <m/>
    <m/>
    <m/>
    <n v="3.7850760000000001"/>
    <m/>
    <m/>
    <m/>
    <s v="573206,25"/>
    <s v="6224500"/>
    <n v="0"/>
    <n v="3.7850760000000001"/>
    <n v="0"/>
  </r>
  <r>
    <n v="505"/>
    <x v="523"/>
    <s v=""/>
    <x v="1290"/>
    <n v="2019"/>
    <n v="24513718"/>
    <x v="216"/>
    <x v="521"/>
    <x v="517"/>
    <n v="5970"/>
    <s v="Ærøskøbing"/>
    <n v="492"/>
    <n v="94"/>
    <x v="194"/>
    <m/>
    <s v="FJ"/>
    <s v="Fjernvarmeværk"/>
    <n v="353000"/>
    <n v="350030"/>
    <x v="184"/>
    <x v="0"/>
    <s v="fvv"/>
    <d v="2004-10-22T00:00:00"/>
    <m/>
    <n v="3.45"/>
    <n v="0"/>
    <n v="3.15"/>
    <x v="5432"/>
    <n v="38.528820000000003"/>
    <n v="38.528820000000003"/>
    <n v="0"/>
    <n v="0"/>
    <n v="1"/>
    <n v="0"/>
    <n v="0"/>
    <x v="0"/>
    <x v="0"/>
    <m/>
    <m/>
    <m/>
    <m/>
    <m/>
    <m/>
    <m/>
    <m/>
    <m/>
    <n v="43.78275"/>
    <m/>
    <m/>
    <m/>
    <m/>
    <m/>
    <m/>
    <m/>
    <m/>
    <s v="590672,61"/>
    <s v="6082759,98"/>
    <n v="0"/>
    <n v="43.78275"/>
    <n v="0"/>
  </r>
  <r>
    <n v="505"/>
    <x v="523"/>
    <s v=""/>
    <x v="1291"/>
    <n v="2019"/>
    <n v="24513718"/>
    <x v="216"/>
    <x v="521"/>
    <x v="517"/>
    <n v="5970"/>
    <s v="Ærøskøbing"/>
    <n v="492"/>
    <n v="94"/>
    <x v="194"/>
    <m/>
    <s v="FJ"/>
    <s v="Fjernvarmeværk"/>
    <n v="353000"/>
    <n v="350030"/>
    <x v="685"/>
    <x v="3"/>
    <s v="fvv"/>
    <d v="1999-01-02T00:00:00"/>
    <m/>
    <n v="4"/>
    <n v="0"/>
    <n v="4"/>
    <x v="5433"/>
    <n v="9.5939999999999994"/>
    <n v="9.5939999999999994"/>
    <n v="0"/>
    <n v="0"/>
    <n v="1"/>
    <n v="0"/>
    <n v="0"/>
    <x v="0"/>
    <x v="0"/>
    <m/>
    <m/>
    <m/>
    <m/>
    <m/>
    <m/>
    <m/>
    <m/>
    <m/>
    <m/>
    <m/>
    <m/>
    <m/>
    <m/>
    <m/>
    <n v="9.5939999999999994"/>
    <m/>
    <m/>
    <s v="590672,61"/>
    <s v="6082759,98"/>
    <n v="0"/>
    <n v="9.5939999999999994"/>
    <n v="0"/>
  </r>
  <r>
    <n v="505"/>
    <x v="523"/>
    <s v=""/>
    <x v="1292"/>
    <n v="2019"/>
    <n v="24513718"/>
    <x v="216"/>
    <x v="521"/>
    <x v="517"/>
    <n v="5970"/>
    <s v="Ærøskøbing"/>
    <n v="492"/>
    <n v="94"/>
    <x v="194"/>
    <m/>
    <s v="FJ"/>
    <s v="Fjernvarmeværk"/>
    <n v="353000"/>
    <n v="350030"/>
    <x v="686"/>
    <x v="0"/>
    <s v="fvv"/>
    <d v="2000-01-01T00:00:00"/>
    <m/>
    <n v="1"/>
    <n v="0"/>
    <n v="0.95"/>
    <x v="5434"/>
    <n v="2.2325200000000001"/>
    <n v="2.2325200000000001"/>
    <n v="0"/>
    <n v="0"/>
    <n v="1"/>
    <n v="0"/>
    <n v="0"/>
    <x v="0"/>
    <x v="0"/>
    <m/>
    <m/>
    <m/>
    <m/>
    <m/>
    <m/>
    <m/>
    <m/>
    <m/>
    <m/>
    <m/>
    <m/>
    <n v="2.5084499999999998"/>
    <m/>
    <m/>
    <m/>
    <m/>
    <m/>
    <s v="590672,61"/>
    <s v="6082759,98"/>
    <n v="0"/>
    <n v="2.5084499999999998"/>
    <n v="0"/>
  </r>
  <r>
    <n v="505"/>
    <x v="524"/>
    <s v=""/>
    <x v="1293"/>
    <n v="2019"/>
    <n v="24513718"/>
    <x v="216"/>
    <x v="522"/>
    <x v="518"/>
    <n v="5970"/>
    <s v="Ærøskøbing"/>
    <n v="492"/>
    <n v="94"/>
    <x v="194"/>
    <m/>
    <s v="FJ"/>
    <s v="Fjernvarmeværk"/>
    <n v="353000"/>
    <n v="350030"/>
    <x v="502"/>
    <x v="0"/>
    <s v="fvv"/>
    <d v="1963-01-01T00:00:00"/>
    <m/>
    <n v="7"/>
    <n v="0"/>
    <n v="5.9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n v="0"/>
    <m/>
    <m/>
    <m/>
    <m/>
    <s v="590501"/>
    <s v="6083819"/>
    <n v="0"/>
    <n v="0"/>
    <n v="0"/>
  </r>
  <r>
    <n v="505"/>
    <x v="525"/>
    <s v=""/>
    <x v="1294"/>
    <n v="2019"/>
    <n v="24513718"/>
    <x v="216"/>
    <x v="523"/>
    <x v="519"/>
    <n v="5970"/>
    <s v="Ærøskøbing"/>
    <n v="492"/>
    <n v="451"/>
    <x v="195"/>
    <m/>
    <s v="FJ"/>
    <s v="Fjernvarmeværk"/>
    <n v="353000"/>
    <n v="350030"/>
    <x v="636"/>
    <x v="0"/>
    <s v="fvv"/>
    <d v="2001-01-01T00:00:00"/>
    <m/>
    <n v="0.87"/>
    <n v="0"/>
    <n v="0.8"/>
    <x v="5435"/>
    <n v="7.7061599999999997"/>
    <n v="7.7061599999999997"/>
    <n v="0"/>
    <n v="0"/>
    <n v="1"/>
    <n v="0"/>
    <n v="0"/>
    <x v="0"/>
    <x v="0"/>
    <m/>
    <m/>
    <m/>
    <m/>
    <m/>
    <m/>
    <m/>
    <m/>
    <m/>
    <m/>
    <m/>
    <m/>
    <n v="8.7569999999999997"/>
    <m/>
    <m/>
    <m/>
    <m/>
    <m/>
    <s v="590438"/>
    <s v="6079290"/>
    <n v="0"/>
    <n v="8.7569999999999997"/>
    <n v="0"/>
  </r>
  <r>
    <n v="505"/>
    <x v="525"/>
    <s v=""/>
    <x v="1295"/>
    <n v="2019"/>
    <n v="24513718"/>
    <x v="216"/>
    <x v="523"/>
    <x v="519"/>
    <n v="5970"/>
    <s v="Ærøskøbing"/>
    <n v="492"/>
    <n v="451"/>
    <x v="195"/>
    <m/>
    <s v="FJ"/>
    <s v="Fjernvarmeværk"/>
    <n v="353000"/>
    <n v="350030"/>
    <x v="687"/>
    <x v="3"/>
    <s v="fvv"/>
    <d v="2000-01-01T00:00:00"/>
    <m/>
    <n v="2.9"/>
    <n v="0"/>
    <n v="2.9"/>
    <x v="5436"/>
    <n v="8.577"/>
    <n v="8.577"/>
    <n v="0"/>
    <n v="0"/>
    <n v="1"/>
    <n v="0"/>
    <n v="0"/>
    <x v="0"/>
    <x v="0"/>
    <m/>
    <m/>
    <m/>
    <m/>
    <m/>
    <m/>
    <m/>
    <m/>
    <m/>
    <m/>
    <m/>
    <m/>
    <m/>
    <m/>
    <m/>
    <n v="8.577"/>
    <m/>
    <m/>
    <s v="590438"/>
    <s v="6079290"/>
    <n v="0"/>
    <n v="8.577"/>
    <n v="0"/>
  </r>
  <r>
    <n v="505"/>
    <x v="525"/>
    <s v=""/>
    <x v="1296"/>
    <n v="2019"/>
    <n v="24513718"/>
    <x v="216"/>
    <x v="523"/>
    <x v="519"/>
    <n v="5970"/>
    <s v="Ærøskøbing"/>
    <n v="492"/>
    <n v="451"/>
    <x v="195"/>
    <m/>
    <s v="FJ"/>
    <s v="Fjernvarmeværk"/>
    <n v="353000"/>
    <n v="350030"/>
    <x v="688"/>
    <x v="0"/>
    <s v="fvv"/>
    <d v="2011-01-01T00:00:00"/>
    <m/>
    <n v="0.95"/>
    <n v="0"/>
    <n v="0.95"/>
    <x v="654"/>
    <n v="2.1499999999999998E-2"/>
    <n v="2.1499999999999998E-2"/>
    <n v="0"/>
    <n v="0"/>
    <n v="1"/>
    <n v="0"/>
    <n v="0"/>
    <x v="0"/>
    <x v="0"/>
    <m/>
    <m/>
    <m/>
    <n v="2.1521999999999999E-2"/>
    <m/>
    <m/>
    <m/>
    <m/>
    <m/>
    <m/>
    <m/>
    <m/>
    <m/>
    <m/>
    <m/>
    <m/>
    <m/>
    <m/>
    <s v="590438"/>
    <s v="6079290"/>
    <n v="2.1521999999999999E-2"/>
    <n v="0"/>
    <n v="0"/>
  </r>
  <r>
    <n v="506"/>
    <x v="526"/>
    <s v=""/>
    <x v="1297"/>
    <n v="2019"/>
    <n v="35747028"/>
    <x v="217"/>
    <x v="524"/>
    <x v="520"/>
    <n v="6870"/>
    <s v="Ølgod"/>
    <n v="573"/>
    <n v="136"/>
    <x v="75"/>
    <m/>
    <s v="DC"/>
    <s v="Decentralt værk"/>
    <n v="353000"/>
    <n v="350030"/>
    <x v="689"/>
    <x v="7"/>
    <s v="kvt"/>
    <d v="1992-01-01T00:00:00"/>
    <m/>
    <n v="13.6"/>
    <n v="3.74"/>
    <n v="8.73"/>
    <x v="5437"/>
    <n v="0.11051999999999999"/>
    <n v="0.11051999999999999"/>
    <n v="4.7879999999999999E-2"/>
    <n v="4.7879999999999999E-2"/>
    <n v="0.30198107454112644"/>
    <n v="0.69801892545887356"/>
    <n v="0"/>
    <x v="0"/>
    <x v="0"/>
    <m/>
    <m/>
    <m/>
    <m/>
    <m/>
    <m/>
    <n v="0.1829916"/>
    <m/>
    <m/>
    <m/>
    <m/>
    <m/>
    <m/>
    <m/>
    <m/>
    <m/>
    <m/>
    <m/>
    <s v="476521"/>
    <s v="6185425"/>
    <n v="0.1829916"/>
    <n v="0"/>
    <n v="0"/>
  </r>
  <r>
    <n v="506"/>
    <x v="527"/>
    <s v=""/>
    <x v="1298"/>
    <n v="2019"/>
    <n v="35747028"/>
    <x v="217"/>
    <x v="525"/>
    <x v="521"/>
    <n v="6870"/>
    <s v="Ølgod"/>
    <n v="573"/>
    <n v="136"/>
    <x v="75"/>
    <m/>
    <s v="FJ"/>
    <s v="Fjernvarmeværk"/>
    <n v="353000"/>
    <n v="350030"/>
    <x v="3"/>
    <x v="0"/>
    <s v="fvv"/>
    <d v="2006-09-15T00:00:00"/>
    <m/>
    <n v="8"/>
    <n v="0"/>
    <n v="8"/>
    <x v="5438"/>
    <n v="153.78479999999999"/>
    <n v="151.28280000000001"/>
    <n v="0"/>
    <n v="0"/>
    <n v="1"/>
    <n v="0"/>
    <n v="0"/>
    <x v="0"/>
    <x v="0"/>
    <m/>
    <m/>
    <m/>
    <m/>
    <m/>
    <m/>
    <m/>
    <m/>
    <m/>
    <m/>
    <n v="159.97929999999999"/>
    <m/>
    <m/>
    <m/>
    <m/>
    <m/>
    <m/>
    <m/>
    <s v="476466"/>
    <s v="6185152"/>
    <n v="0"/>
    <n v="159.97929999999999"/>
    <n v="0"/>
  </r>
  <r>
    <n v="506"/>
    <x v="527"/>
    <s v=""/>
    <x v="1299"/>
    <n v="2019"/>
    <n v="35747028"/>
    <x v="217"/>
    <x v="525"/>
    <x v="521"/>
    <n v="6870"/>
    <s v="Ølgod"/>
    <n v="573"/>
    <n v="136"/>
    <x v="75"/>
    <m/>
    <s v="FJ"/>
    <s v="Fjernvarmeværk"/>
    <n v="353000"/>
    <n v="350030"/>
    <x v="69"/>
    <x v="0"/>
    <s v="fvv"/>
    <d v="2006-09-15T00:00:00"/>
    <m/>
    <n v="11.1"/>
    <n v="0"/>
    <n v="10"/>
    <x v="5439"/>
    <n v="9.7199999999999995E-2"/>
    <n v="9.7199999999999995E-2"/>
    <n v="0"/>
    <n v="0"/>
    <n v="1"/>
    <n v="0"/>
    <n v="0"/>
    <x v="0"/>
    <x v="0"/>
    <m/>
    <m/>
    <m/>
    <n v="0.1050991"/>
    <m/>
    <m/>
    <m/>
    <m/>
    <m/>
    <m/>
    <m/>
    <m/>
    <m/>
    <m/>
    <m/>
    <m/>
    <m/>
    <m/>
    <s v="476466"/>
    <s v="6185152"/>
    <n v="0.1050991"/>
    <n v="0"/>
    <n v="0"/>
  </r>
  <r>
    <n v="506"/>
    <x v="527"/>
    <s v=""/>
    <x v="1300"/>
    <n v="2019"/>
    <n v="35747028"/>
    <x v="217"/>
    <x v="525"/>
    <x v="521"/>
    <n v="6870"/>
    <s v="Ølgod"/>
    <n v="573"/>
    <n v="136"/>
    <x v="75"/>
    <m/>
    <s v="FJ"/>
    <s v="Fjernvarmeværk"/>
    <n v="353000"/>
    <n v="350030"/>
    <x v="690"/>
    <x v="0"/>
    <s v="fvv"/>
    <d v="2013-12-01T00:00:00"/>
    <m/>
    <n v="2.17"/>
    <n v="0"/>
    <n v="2"/>
    <x v="5440"/>
    <n v="20.4696"/>
    <n v="20.062799999999999"/>
    <n v="0"/>
    <n v="0"/>
    <n v="1"/>
    <n v="0"/>
    <n v="0"/>
    <x v="0"/>
    <x v="0"/>
    <m/>
    <m/>
    <m/>
    <m/>
    <m/>
    <m/>
    <m/>
    <m/>
    <m/>
    <m/>
    <n v="23.795300000000001"/>
    <m/>
    <n v="0"/>
    <m/>
    <m/>
    <m/>
    <m/>
    <m/>
    <s v="476466"/>
    <s v="6185152"/>
    <n v="0"/>
    <n v="23.795300000000001"/>
    <n v="0"/>
  </r>
  <r>
    <n v="506"/>
    <x v="527"/>
    <s v=""/>
    <x v="2898"/>
    <n v="2019"/>
    <n v="35747028"/>
    <x v="217"/>
    <x v="525"/>
    <x v="521"/>
    <n v="6870"/>
    <s v="Ølgod"/>
    <n v="573"/>
    <n v="136"/>
    <x v="75"/>
    <m/>
    <s v="FJ"/>
    <s v="Fjernvarmeværk"/>
    <n v="353000"/>
    <n v="350030"/>
    <x v="2"/>
    <x v="0"/>
    <s v="fvv"/>
    <d v="2018-10-01T00:00:00"/>
    <m/>
    <n v="5"/>
    <n v="0"/>
    <n v="5.5"/>
    <x v="5441"/>
    <n v="5.0472000000000001"/>
    <n v="5.0472000000000001"/>
    <n v="0"/>
    <n v="0"/>
    <n v="1"/>
    <n v="0"/>
    <n v="0"/>
    <x v="0"/>
    <x v="0"/>
    <m/>
    <m/>
    <m/>
    <m/>
    <m/>
    <m/>
    <n v="4.8861647999999995"/>
    <m/>
    <m/>
    <m/>
    <m/>
    <m/>
    <m/>
    <m/>
    <m/>
    <m/>
    <m/>
    <m/>
    <s v="476466"/>
    <s v="6185152"/>
    <n v="4.8861647999999995"/>
    <n v="0"/>
    <n v="0"/>
  </r>
  <r>
    <n v="507"/>
    <x v="528"/>
    <s v=""/>
    <x v="1301"/>
    <n v="2019"/>
    <n v="15320796"/>
    <x v="218"/>
    <x v="526"/>
    <x v="522"/>
    <n v="6973"/>
    <s v="Ørnhøj"/>
    <n v="657"/>
    <n v="193"/>
    <x v="196"/>
    <m/>
    <s v="DC"/>
    <s v="Decentralt værk"/>
    <n v="351100"/>
    <n v="350010"/>
    <x v="544"/>
    <x v="1"/>
    <s v="kvt"/>
    <d v="1992-01-01T00:00:00"/>
    <m/>
    <n v="6.3"/>
    <n v="2"/>
    <n v="3.2"/>
    <x v="5442"/>
    <n v="1.87632"/>
    <n v="1.87632"/>
    <n v="1.1139840000000001"/>
    <n v="1.1139840000000001"/>
    <n v="0.30315050852741676"/>
    <n v="0.69684949147258324"/>
    <n v="0"/>
    <x v="0"/>
    <x v="0"/>
    <m/>
    <m/>
    <m/>
    <m/>
    <m/>
    <m/>
    <n v="3.0947004000000002"/>
    <m/>
    <m/>
    <m/>
    <m/>
    <m/>
    <m/>
    <m/>
    <m/>
    <m/>
    <m/>
    <m/>
    <s v="473295"/>
    <s v="6228731"/>
    <n v="3.0947004000000002"/>
    <n v="0"/>
    <n v="0"/>
  </r>
  <r>
    <n v="507"/>
    <x v="528"/>
    <s v=""/>
    <x v="1302"/>
    <n v="2019"/>
    <n v="15320796"/>
    <x v="218"/>
    <x v="526"/>
    <x v="522"/>
    <n v="6973"/>
    <s v="Ørnhøj"/>
    <n v="657"/>
    <n v="193"/>
    <x v="196"/>
    <m/>
    <s v="DC"/>
    <s v="Decentralt værk"/>
    <n v="351100"/>
    <n v="350010"/>
    <x v="691"/>
    <x v="3"/>
    <s v="fvv"/>
    <d v="2012-08-15T00:00:00"/>
    <m/>
    <n v="4"/>
    <n v="0"/>
    <n v="4"/>
    <x v="5443"/>
    <n v="8.1107999999999993"/>
    <n v="7.9560000000000004"/>
    <n v="0"/>
    <n v="0"/>
    <n v="1"/>
    <n v="0"/>
    <n v="0"/>
    <x v="0"/>
    <x v="0"/>
    <m/>
    <m/>
    <m/>
    <m/>
    <m/>
    <m/>
    <m/>
    <m/>
    <m/>
    <m/>
    <m/>
    <m/>
    <m/>
    <m/>
    <m/>
    <n v="8.1107999999999993"/>
    <m/>
    <m/>
    <s v="473295"/>
    <s v="6228731"/>
    <n v="0"/>
    <n v="8.1107999999999993"/>
    <n v="0"/>
  </r>
  <r>
    <n v="507"/>
    <x v="528"/>
    <s v=""/>
    <x v="1303"/>
    <n v="2019"/>
    <n v="15320796"/>
    <x v="218"/>
    <x v="526"/>
    <x v="522"/>
    <n v="6973"/>
    <s v="Ørnhøj"/>
    <n v="657"/>
    <n v="193"/>
    <x v="196"/>
    <m/>
    <s v="DC"/>
    <s v="Decentralt værk"/>
    <n v="351100"/>
    <n v="350010"/>
    <x v="2"/>
    <x v="0"/>
    <s v="fvv"/>
    <d v="1992-01-01T00:00:00"/>
    <m/>
    <n v="3.15"/>
    <n v="0"/>
    <n v="3.15"/>
    <x v="5444"/>
    <n v="0.47750399999999998"/>
    <n v="0.47750399999999998"/>
    <n v="0"/>
    <n v="0"/>
    <n v="1"/>
    <n v="0"/>
    <n v="0"/>
    <x v="0"/>
    <x v="0"/>
    <m/>
    <m/>
    <m/>
    <m/>
    <m/>
    <m/>
    <n v="0.46795319999999996"/>
    <m/>
    <m/>
    <m/>
    <m/>
    <m/>
    <m/>
    <m/>
    <m/>
    <m/>
    <m/>
    <m/>
    <s v="473295"/>
    <s v="6228731"/>
    <n v="0.46795319999999996"/>
    <n v="0"/>
    <n v="0"/>
  </r>
  <r>
    <n v="507"/>
    <x v="528"/>
    <s v=""/>
    <x v="1304"/>
    <n v="2019"/>
    <n v="15320796"/>
    <x v="218"/>
    <x v="526"/>
    <x v="522"/>
    <n v="6973"/>
    <s v="Ørnhøj"/>
    <n v="657"/>
    <n v="193"/>
    <x v="196"/>
    <m/>
    <s v="DC"/>
    <s v="Decentralt værk"/>
    <n v="351100"/>
    <n v="350010"/>
    <x v="184"/>
    <x v="0"/>
    <s v="fvv"/>
    <d v="2017-09-04T00:00:00"/>
    <m/>
    <n v="1.7"/>
    <n v="0"/>
    <n v="1.5"/>
    <x v="5445"/>
    <n v="30.8736"/>
    <n v="30.8736"/>
    <n v="0"/>
    <n v="0"/>
    <n v="1"/>
    <n v="0"/>
    <n v="0"/>
    <x v="0"/>
    <x v="0"/>
    <m/>
    <m/>
    <m/>
    <m/>
    <m/>
    <m/>
    <m/>
    <m/>
    <m/>
    <n v="34.300800000000002"/>
    <m/>
    <m/>
    <m/>
    <m/>
    <m/>
    <m/>
    <m/>
    <m/>
    <s v="473295"/>
    <s v="6228731"/>
    <n v="0"/>
    <n v="34.300800000000002"/>
    <n v="0"/>
  </r>
  <r>
    <n v="508"/>
    <x v="529"/>
    <s v=""/>
    <x v="1305"/>
    <n v="2019"/>
    <n v="26364817"/>
    <x v="219"/>
    <x v="527"/>
    <x v="523"/>
    <n v="8950"/>
    <s v="Ørsted"/>
    <n v="707"/>
    <n v="220"/>
    <x v="197"/>
    <m/>
    <s v="FJ"/>
    <s v="Fjernvarmeværk"/>
    <n v="353000"/>
    <n v="350030"/>
    <x v="184"/>
    <x v="0"/>
    <s v="fvv"/>
    <d v="2007-10-09T00:00:00"/>
    <m/>
    <n v="6.3"/>
    <n v="0"/>
    <n v="6.3"/>
    <x v="5446"/>
    <n v="60.328800000000001"/>
    <n v="59.428800000000003"/>
    <n v="0"/>
    <n v="0"/>
    <n v="1"/>
    <n v="0"/>
    <n v="0"/>
    <x v="0"/>
    <x v="0"/>
    <m/>
    <m/>
    <m/>
    <m/>
    <m/>
    <m/>
    <m/>
    <m/>
    <m/>
    <n v="65.453000000000003"/>
    <m/>
    <m/>
    <m/>
    <m/>
    <m/>
    <m/>
    <m/>
    <m/>
    <s v="581968"/>
    <s v="6262471"/>
    <n v="0"/>
    <n v="65.453000000000003"/>
    <n v="0"/>
  </r>
  <r>
    <n v="508"/>
    <x v="529"/>
    <s v=""/>
    <x v="1306"/>
    <n v="2019"/>
    <n v="26364817"/>
    <x v="219"/>
    <x v="527"/>
    <x v="523"/>
    <n v="8950"/>
    <s v="Ørsted"/>
    <n v="707"/>
    <n v="220"/>
    <x v="197"/>
    <m/>
    <s v="FJ"/>
    <s v="Fjernvarmeværk"/>
    <n v="353000"/>
    <n v="350030"/>
    <x v="69"/>
    <x v="0"/>
    <s v="fvv"/>
    <d v="2007-11-01T00:00:00"/>
    <m/>
    <n v="8.8000000000000007"/>
    <n v="0"/>
    <n v="7.5"/>
    <x v="5447"/>
    <n v="4.0499999999999998E-3"/>
    <n v="4.0000000000000001E-3"/>
    <n v="0"/>
    <n v="0"/>
    <n v="1"/>
    <n v="0"/>
    <n v="0"/>
    <x v="0"/>
    <x v="0"/>
    <m/>
    <m/>
    <m/>
    <n v="4.0533100000000001E-3"/>
    <m/>
    <m/>
    <m/>
    <m/>
    <m/>
    <m/>
    <m/>
    <m/>
    <m/>
    <n v="0"/>
    <m/>
    <m/>
    <m/>
    <m/>
    <s v="581968"/>
    <s v="6262471"/>
    <n v="4.0533100000000001E-3"/>
    <n v="0"/>
    <n v="0"/>
  </r>
  <r>
    <n v="509"/>
    <x v="530"/>
    <s v=""/>
    <x v="1307"/>
    <n v="2019"/>
    <n v="12868014"/>
    <x v="220"/>
    <x v="528"/>
    <x v="524"/>
    <n v="8830"/>
    <s v="Tjele"/>
    <n v="791"/>
    <n v="266"/>
    <x v="198"/>
    <m/>
    <s v="DC"/>
    <s v="Decentralt værk"/>
    <n v="353000"/>
    <n v="350030"/>
    <x v="428"/>
    <x v="0"/>
    <s v="fvv"/>
    <d v="1963-01-01T00:00:00"/>
    <m/>
    <n v="4.8"/>
    <n v="0"/>
    <n v="5.12"/>
    <x v="5448"/>
    <n v="32.144399999999997"/>
    <n v="30.68496"/>
    <n v="0"/>
    <n v="0"/>
    <n v="1"/>
    <n v="0"/>
    <n v="0"/>
    <x v="0"/>
    <x v="0"/>
    <m/>
    <m/>
    <m/>
    <m/>
    <m/>
    <m/>
    <n v="29.349738000000002"/>
    <m/>
    <m/>
    <m/>
    <m/>
    <m/>
    <m/>
    <m/>
    <m/>
    <m/>
    <m/>
    <m/>
    <s v="538556,04"/>
    <s v="6260006,65"/>
    <n v="29.349738000000002"/>
    <n v="0"/>
    <n v="0"/>
  </r>
  <r>
    <n v="509"/>
    <x v="530"/>
    <s v=""/>
    <x v="1308"/>
    <n v="2019"/>
    <n v="12868014"/>
    <x v="220"/>
    <x v="528"/>
    <x v="524"/>
    <n v="8830"/>
    <s v="Tjele"/>
    <n v="791"/>
    <n v="266"/>
    <x v="198"/>
    <m/>
    <s v="DC"/>
    <s v="Decentralt værk"/>
    <n v="353000"/>
    <n v="350030"/>
    <x v="509"/>
    <x v="1"/>
    <s v="kvt"/>
    <d v="1995-01-01T00:00:00"/>
    <m/>
    <n v="5.7"/>
    <n v="2.0699999999999998"/>
    <n v="3.3"/>
    <x v="5449"/>
    <n v="7.4854799999999999"/>
    <n v="7.1456400000000002"/>
    <n v="5.2804799999999998"/>
    <n v="5.1312600000000002"/>
    <n v="0.28300037836822578"/>
    <n v="0.71699962163177422"/>
    <n v="0"/>
    <x v="0"/>
    <x v="0"/>
    <m/>
    <m/>
    <m/>
    <m/>
    <m/>
    <m/>
    <n v="13.225211999999999"/>
    <m/>
    <m/>
    <m/>
    <m/>
    <m/>
    <m/>
    <m/>
    <m/>
    <m/>
    <m/>
    <m/>
    <s v="538556,04"/>
    <s v="6260006,65"/>
    <n v="13.225211999999999"/>
    <n v="0"/>
    <n v="0"/>
  </r>
  <r>
    <n v="509"/>
    <x v="531"/>
    <s v=""/>
    <x v="1309"/>
    <n v="2019"/>
    <n v="12868014"/>
    <x v="220"/>
    <x v="529"/>
    <x v="525"/>
    <n v="8830"/>
    <s v="Tjele"/>
    <n v="791"/>
    <n v="266"/>
    <x v="198"/>
    <m/>
    <s v="FJ"/>
    <s v="Fjernvarmeværk"/>
    <n v="353000"/>
    <n v="350030"/>
    <x v="8"/>
    <x v="3"/>
    <s v="fvv"/>
    <d v="2016-09-09T00:00:00"/>
    <m/>
    <n v="4"/>
    <n v="0"/>
    <n v="4"/>
    <x v="5393"/>
    <n v="9.4283999999999999"/>
    <n v="9.4283999999999999"/>
    <n v="0"/>
    <n v="0"/>
    <n v="1"/>
    <n v="0"/>
    <n v="0"/>
    <x v="0"/>
    <x v="0"/>
    <m/>
    <m/>
    <m/>
    <m/>
    <m/>
    <m/>
    <m/>
    <m/>
    <m/>
    <m/>
    <m/>
    <m/>
    <m/>
    <m/>
    <m/>
    <n v="10.295999999999999"/>
    <m/>
    <m/>
    <s v="539092,55"/>
    <s v="6260220,78"/>
    <n v="0"/>
    <n v="10.295999999999999"/>
    <n v="0"/>
  </r>
  <r>
    <n v="510"/>
    <x v="532"/>
    <s v=""/>
    <x v="1310"/>
    <n v="2019"/>
    <n v="15567317"/>
    <x v="221"/>
    <x v="530"/>
    <x v="521"/>
    <n v="8752"/>
    <s v="Østbirk"/>
    <n v="615"/>
    <n v="144"/>
    <x v="199"/>
    <m/>
    <s v="FJ"/>
    <s v="Fjernvarmeværk"/>
    <n v="353000"/>
    <n v="350030"/>
    <x v="69"/>
    <x v="0"/>
    <s v="fvv"/>
    <d v="2005-11-01T00:00:00"/>
    <m/>
    <n v="6"/>
    <n v="0"/>
    <n v="6"/>
    <x v="5450"/>
    <n v="0.5"/>
    <n v="0.5"/>
    <n v="0"/>
    <n v="0"/>
    <n v="1"/>
    <n v="0"/>
    <n v="0"/>
    <x v="0"/>
    <x v="0"/>
    <m/>
    <m/>
    <m/>
    <n v="0.55000000000000004"/>
    <m/>
    <m/>
    <m/>
    <m/>
    <m/>
    <m/>
    <m/>
    <m/>
    <m/>
    <m/>
    <m/>
    <m/>
    <m/>
    <m/>
    <s v="546370,43"/>
    <s v="6202746,67"/>
    <n v="0.55000000000000004"/>
    <n v="0"/>
    <n v="0"/>
  </r>
  <r>
    <n v="510"/>
    <x v="532"/>
    <s v=""/>
    <x v="1311"/>
    <n v="2019"/>
    <n v="15567317"/>
    <x v="221"/>
    <x v="530"/>
    <x v="521"/>
    <n v="8752"/>
    <s v="Østbirk"/>
    <n v="615"/>
    <n v="144"/>
    <x v="199"/>
    <m/>
    <s v="FJ"/>
    <s v="Fjernvarmeværk"/>
    <n v="353000"/>
    <n v="350030"/>
    <x v="3"/>
    <x v="0"/>
    <s v="fvv"/>
    <d v="2010-10-01T00:00:00"/>
    <m/>
    <n v="5"/>
    <n v="0"/>
    <n v="5"/>
    <x v="5451"/>
    <n v="54.5"/>
    <n v="54.5"/>
    <n v="0"/>
    <n v="0"/>
    <n v="1"/>
    <n v="0"/>
    <n v="0"/>
    <x v="0"/>
    <x v="0"/>
    <m/>
    <m/>
    <m/>
    <m/>
    <m/>
    <m/>
    <m/>
    <m/>
    <m/>
    <m/>
    <n v="51.905000000000001"/>
    <m/>
    <m/>
    <m/>
    <m/>
    <m/>
    <m/>
    <m/>
    <s v="546370,43"/>
    <s v="6202746,67"/>
    <n v="0"/>
    <n v="51.905000000000001"/>
    <n v="0"/>
  </r>
  <r>
    <n v="511"/>
    <x v="533"/>
    <s v=""/>
    <x v="1312"/>
    <n v="2019"/>
    <n v="15278390"/>
    <x v="222"/>
    <x v="531"/>
    <x v="526"/>
    <n v="9530"/>
    <s v="Støvring"/>
    <n v="840"/>
    <n v="324"/>
    <x v="200"/>
    <m/>
    <s v="FJ"/>
    <s v="Fjernvarmeværk"/>
    <n v="353000"/>
    <n v="350030"/>
    <x v="692"/>
    <x v="0"/>
    <s v="fvv"/>
    <d v="1991-11-01T00:00:00"/>
    <m/>
    <n v="1.8"/>
    <n v="0"/>
    <n v="1.6"/>
    <x v="5452"/>
    <n v="0.47520000000000001"/>
    <n v="0.47520000000000001"/>
    <n v="0"/>
    <n v="0"/>
    <n v="1"/>
    <n v="0"/>
    <n v="0"/>
    <x v="0"/>
    <x v="0"/>
    <m/>
    <m/>
    <m/>
    <m/>
    <m/>
    <m/>
    <m/>
    <m/>
    <m/>
    <n v="0.57999999999999996"/>
    <m/>
    <n v="0"/>
    <m/>
    <n v="0"/>
    <m/>
    <m/>
    <m/>
    <m/>
    <s v="546417,74"/>
    <s v="6310060,79"/>
    <n v="0"/>
    <n v="0.57999999999999996"/>
    <n v="0"/>
  </r>
  <r>
    <n v="511"/>
    <x v="533"/>
    <s v=""/>
    <x v="1313"/>
    <n v="2019"/>
    <n v="15278390"/>
    <x v="222"/>
    <x v="531"/>
    <x v="526"/>
    <n v="9530"/>
    <s v="Støvring"/>
    <n v="840"/>
    <n v="324"/>
    <x v="200"/>
    <m/>
    <s v="FJ"/>
    <s v="Fjernvarmeværk"/>
    <n v="353000"/>
    <n v="350030"/>
    <x v="693"/>
    <x v="0"/>
    <s v="fvv"/>
    <d v="1991-10-01T00:00:00"/>
    <m/>
    <n v="2.8"/>
    <n v="0"/>
    <n v="2.5"/>
    <x v="304"/>
    <n v="1.44E-2"/>
    <n v="1.44E-2"/>
    <n v="0"/>
    <n v="0"/>
    <n v="1"/>
    <n v="0"/>
    <n v="0"/>
    <x v="0"/>
    <x v="0"/>
    <m/>
    <m/>
    <m/>
    <n v="1.57828E-2"/>
    <m/>
    <m/>
    <m/>
    <m/>
    <m/>
    <m/>
    <m/>
    <m/>
    <m/>
    <m/>
    <m/>
    <m/>
    <m/>
    <m/>
    <s v="546417,74"/>
    <s v="6310060,79"/>
    <n v="1.57828E-2"/>
    <n v="0"/>
    <n v="0"/>
  </r>
  <r>
    <n v="511"/>
    <x v="533"/>
    <s v=""/>
    <x v="1314"/>
    <n v="2019"/>
    <n v="15278390"/>
    <x v="222"/>
    <x v="531"/>
    <x v="526"/>
    <n v="9530"/>
    <s v="Støvring"/>
    <n v="840"/>
    <n v="324"/>
    <x v="200"/>
    <m/>
    <s v="FJ"/>
    <s v="Fjernvarmeværk"/>
    <n v="353000"/>
    <n v="350030"/>
    <x v="694"/>
    <x v="0"/>
    <s v="fvv"/>
    <d v="2015-06-22T00:00:00"/>
    <m/>
    <n v="3.2"/>
    <n v="0"/>
    <n v="2.9"/>
    <x v="3267"/>
    <n v="34.5456"/>
    <n v="34.084800000000001"/>
    <n v="0"/>
    <n v="0"/>
    <n v="1"/>
    <n v="0"/>
    <n v="0"/>
    <x v="0"/>
    <x v="0"/>
    <m/>
    <m/>
    <m/>
    <m/>
    <m/>
    <m/>
    <m/>
    <m/>
    <m/>
    <n v="37.772500000000001"/>
    <m/>
    <m/>
    <m/>
    <m/>
    <m/>
    <m/>
    <m/>
    <m/>
    <s v="546417,74"/>
    <s v="6310060,79"/>
    <n v="0"/>
    <n v="37.772500000000001"/>
    <n v="0"/>
  </r>
  <r>
    <n v="512"/>
    <x v="534"/>
    <s v=""/>
    <x v="1315"/>
    <n v="2019"/>
    <n v="15215674"/>
    <x v="223"/>
    <x v="532"/>
    <x v="527"/>
    <n v="7700"/>
    <s v="Thisted"/>
    <n v="787"/>
    <n v="263"/>
    <x v="201"/>
    <m/>
    <s v="FJ"/>
    <s v="Fjernvarmeværk"/>
    <n v="353000"/>
    <n v="350030"/>
    <x v="695"/>
    <x v="0"/>
    <s v="fvv"/>
    <d v="1991-07-01T00:00:00"/>
    <m/>
    <n v="4"/>
    <n v="0"/>
    <n v="4"/>
    <x v="5453"/>
    <n v="23.878799999999998"/>
    <n v="23.878799999999998"/>
    <n v="0"/>
    <n v="0"/>
    <n v="1"/>
    <n v="0"/>
    <n v="0"/>
    <x v="0"/>
    <x v="0"/>
    <m/>
    <m/>
    <m/>
    <n v="0"/>
    <m/>
    <m/>
    <m/>
    <m/>
    <m/>
    <m/>
    <n v="26.388000000000002"/>
    <m/>
    <m/>
    <m/>
    <m/>
    <m/>
    <m/>
    <m/>
    <s v="491305,94"/>
    <s v="6320852,33"/>
    <n v="0"/>
    <n v="26.388000000000002"/>
    <n v="0"/>
  </r>
  <r>
    <n v="514"/>
    <x v="535"/>
    <s v=""/>
    <x v="1316"/>
    <n v="2019"/>
    <n v="15213140"/>
    <x v="224"/>
    <x v="533"/>
    <x v="528"/>
    <n v="7741"/>
    <s v="Frøstrup"/>
    <n v="787"/>
    <n v="235"/>
    <x v="202"/>
    <m/>
    <s v="FJ"/>
    <s v="Fjernvarmeværk"/>
    <n v="353000"/>
    <n v="350030"/>
    <x v="3"/>
    <x v="0"/>
    <s v="fvv"/>
    <d v="2007-10-01T00:00:00"/>
    <m/>
    <n v="6"/>
    <n v="0"/>
    <n v="6"/>
    <x v="5454"/>
    <n v="21.917000000000002"/>
    <n v="21.917000000000002"/>
    <n v="0"/>
    <n v="0"/>
    <n v="1"/>
    <n v="0"/>
    <n v="0"/>
    <x v="0"/>
    <x v="0"/>
    <m/>
    <m/>
    <m/>
    <m/>
    <m/>
    <m/>
    <m/>
    <m/>
    <m/>
    <m/>
    <n v="21.917000000000002"/>
    <m/>
    <m/>
    <m/>
    <m/>
    <m/>
    <m/>
    <m/>
    <s v="498967"/>
    <s v="6327725"/>
    <n v="0"/>
    <n v="21.917000000000002"/>
    <n v="0"/>
  </r>
  <r>
    <n v="525"/>
    <x v="536"/>
    <s v=""/>
    <x v="1317"/>
    <n v="2019"/>
    <n v="15234784"/>
    <x v="225"/>
    <x v="534"/>
    <x v="529"/>
    <n v="8832"/>
    <s v="Skals"/>
    <n v="791"/>
    <n v="248"/>
    <x v="203"/>
    <m/>
    <s v="DC"/>
    <s v="Decentralt værk"/>
    <n v="351100"/>
    <n v="350010"/>
    <x v="696"/>
    <x v="1"/>
    <s v="kvt"/>
    <d v="1992-01-01T00:00:00"/>
    <m/>
    <n v="1.78"/>
    <n v="0.74"/>
    <n v="1.04"/>
    <x v="5455"/>
    <n v="0.42037200000000002"/>
    <n v="0.42037200000000002"/>
    <n v="0.30657600000000002"/>
    <n v="0.30657600000000002"/>
    <n v="0.18232094231682033"/>
    <n v="0.81767905768317961"/>
    <n v="0"/>
    <x v="0"/>
    <x v="0"/>
    <m/>
    <m/>
    <m/>
    <m/>
    <m/>
    <m/>
    <n v="1.1528351999999999"/>
    <m/>
    <m/>
    <m/>
    <m/>
    <m/>
    <m/>
    <m/>
    <m/>
    <m/>
    <m/>
    <m/>
    <s v="521560"/>
    <s v="6276222"/>
    <n v="1.1528351999999999"/>
    <n v="0"/>
    <n v="0"/>
  </r>
  <r>
    <n v="525"/>
    <x v="536"/>
    <s v=""/>
    <x v="1318"/>
    <n v="2019"/>
    <n v="15234784"/>
    <x v="225"/>
    <x v="534"/>
    <x v="529"/>
    <n v="8832"/>
    <s v="Skals"/>
    <n v="791"/>
    <n v="248"/>
    <x v="203"/>
    <m/>
    <s v="DC"/>
    <s v="Decentralt værk"/>
    <n v="351100"/>
    <n v="350010"/>
    <x v="56"/>
    <x v="0"/>
    <s v="fvv"/>
    <d v="1991-10-15T00:00:00"/>
    <m/>
    <n v="1.111111"/>
    <n v="0"/>
    <n v="1"/>
    <x v="5456"/>
    <n v="0.49536000000000002"/>
    <n v="0.49536000000000002"/>
    <n v="0"/>
    <n v="0"/>
    <n v="1"/>
    <n v="0"/>
    <n v="0"/>
    <x v="0"/>
    <x v="0"/>
    <m/>
    <m/>
    <m/>
    <m/>
    <m/>
    <m/>
    <n v="0.53258040000000006"/>
    <m/>
    <m/>
    <m/>
    <m/>
    <m/>
    <m/>
    <m/>
    <m/>
    <m/>
    <m/>
    <m/>
    <s v="521560"/>
    <s v="6276222"/>
    <n v="0.53258040000000006"/>
    <n v="0"/>
    <n v="0"/>
  </r>
  <r>
    <n v="525"/>
    <x v="536"/>
    <s v=""/>
    <x v="1319"/>
    <n v="2019"/>
    <n v="15234784"/>
    <x v="225"/>
    <x v="534"/>
    <x v="529"/>
    <n v="8832"/>
    <s v="Skals"/>
    <n v="791"/>
    <n v="248"/>
    <x v="203"/>
    <m/>
    <s v="DC"/>
    <s v="Decentralt værk"/>
    <n v="351100"/>
    <n v="350010"/>
    <x v="184"/>
    <x v="0"/>
    <s v="fvv"/>
    <d v="2016-08-01T00:00:00"/>
    <m/>
    <n v="0.99"/>
    <n v="0"/>
    <n v="0.9"/>
    <x v="5457"/>
    <n v="16.066511999999999"/>
    <n v="16.06644"/>
    <n v="0"/>
    <n v="0"/>
    <n v="1"/>
    <n v="0"/>
    <n v="0"/>
    <x v="0"/>
    <x v="0"/>
    <m/>
    <m/>
    <m/>
    <m/>
    <m/>
    <m/>
    <m/>
    <m/>
    <m/>
    <n v="15.2105"/>
    <n v="0.83699999999999997"/>
    <m/>
    <m/>
    <m/>
    <m/>
    <m/>
    <m/>
    <m/>
    <s v="521560"/>
    <s v="6276222"/>
    <n v="0"/>
    <n v="16.047499999999999"/>
    <n v="0"/>
  </r>
  <r>
    <n v="528"/>
    <x v="537"/>
    <s v=""/>
    <x v="1320"/>
    <n v="2019"/>
    <n v="26696348"/>
    <x v="226"/>
    <x v="535"/>
    <x v="530"/>
    <n v="3700"/>
    <s v="Rønne"/>
    <n v="400"/>
    <n v="68"/>
    <x v="204"/>
    <m/>
    <s v="ER"/>
    <s v="Erhvervsværk"/>
    <n v="381100"/>
    <n v="383900"/>
    <x v="296"/>
    <x v="0"/>
    <s v="pvp"/>
    <d v="1991-01-01T00:00:00"/>
    <m/>
    <n v="7.8"/>
    <n v="0"/>
    <n v="7"/>
    <x v="5458"/>
    <n v="178.958"/>
    <n v="171.84100000000001"/>
    <n v="0"/>
    <n v="0"/>
    <n v="0.96023089216464208"/>
    <n v="0"/>
    <n v="3.976910783535792E-2"/>
    <x v="0"/>
    <x v="0"/>
    <m/>
    <m/>
    <m/>
    <m/>
    <m/>
    <m/>
    <m/>
    <n v="200.04320000000001"/>
    <m/>
    <m/>
    <m/>
    <m/>
    <m/>
    <m/>
    <m/>
    <m/>
    <m/>
    <m/>
    <s v="865520"/>
    <s v="6123121"/>
    <n v="90.019440000000003"/>
    <n v="110.02376000000001"/>
    <n v="0"/>
  </r>
  <r>
    <n v="542"/>
    <x v="538"/>
    <s v=""/>
    <x v="1321"/>
    <n v="2019"/>
    <n v="12762038"/>
    <x v="227"/>
    <x v="536"/>
    <x v="531"/>
    <n v="6200"/>
    <s v="Aabenraa"/>
    <n v="580"/>
    <n v="118"/>
    <x v="205"/>
    <m/>
    <s v="FJ"/>
    <s v="Fjernvarmeværk"/>
    <n v="353000"/>
    <n v="350030"/>
    <x v="697"/>
    <x v="0"/>
    <s v="fvv"/>
    <d v="1989-12-09T00:00:00"/>
    <m/>
    <n v="4"/>
    <n v="0"/>
    <n v="4"/>
    <x v="5459"/>
    <n v="30.4848"/>
    <n v="30.4848"/>
    <n v="0"/>
    <n v="0"/>
    <n v="1"/>
    <n v="0"/>
    <n v="0"/>
    <x v="0"/>
    <x v="0"/>
    <m/>
    <m/>
    <m/>
    <m/>
    <m/>
    <m/>
    <m/>
    <m/>
    <m/>
    <n v="30.6965"/>
    <m/>
    <m/>
    <m/>
    <m/>
    <m/>
    <m/>
    <m/>
    <m/>
    <s v="529718"/>
    <s v="6104345"/>
    <n v="0"/>
    <n v="30.6965"/>
    <n v="0"/>
  </r>
  <r>
    <n v="542"/>
    <x v="538"/>
    <s v=""/>
    <x v="1322"/>
    <n v="2019"/>
    <n v="12762038"/>
    <x v="227"/>
    <x v="536"/>
    <x v="531"/>
    <n v="6200"/>
    <s v="Aabenraa"/>
    <n v="580"/>
    <n v="118"/>
    <x v="205"/>
    <m/>
    <s v="FJ"/>
    <s v="Fjernvarmeværk"/>
    <n v="353000"/>
    <n v="350030"/>
    <x v="69"/>
    <x v="0"/>
    <s v="fvv"/>
    <d v="1989-10-17T00:00:00"/>
    <m/>
    <n v="4"/>
    <n v="0"/>
    <n v="4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29718"/>
    <s v="6104345"/>
    <n v="0"/>
    <n v="0"/>
    <n v="0"/>
  </r>
  <r>
    <n v="542"/>
    <x v="538"/>
    <s v=""/>
    <x v="1323"/>
    <n v="2019"/>
    <n v="12762038"/>
    <x v="227"/>
    <x v="536"/>
    <x v="531"/>
    <n v="6200"/>
    <s v="Aabenraa"/>
    <n v="580"/>
    <n v="118"/>
    <x v="205"/>
    <m/>
    <s v="FJ"/>
    <s v="Fjernvarmeværk"/>
    <n v="353000"/>
    <n v="350030"/>
    <x v="3"/>
    <x v="0"/>
    <s v="fvv"/>
    <d v="2001-01-01T00:00:00"/>
    <m/>
    <n v="1.75"/>
    <n v="0"/>
    <n v="1.75"/>
    <x v="4991"/>
    <n v="1.0152000000000001"/>
    <n v="1.0152000000000001"/>
    <n v="0"/>
    <n v="0"/>
    <n v="1"/>
    <n v="0"/>
    <n v="0"/>
    <x v="0"/>
    <x v="0"/>
    <m/>
    <m/>
    <m/>
    <m/>
    <m/>
    <m/>
    <m/>
    <m/>
    <m/>
    <m/>
    <m/>
    <n v="1.0584"/>
    <m/>
    <m/>
    <m/>
    <m/>
    <m/>
    <m/>
    <s v="529718"/>
    <s v="6104345"/>
    <n v="0"/>
    <n v="1.0584"/>
    <n v="0"/>
  </r>
  <r>
    <n v="542"/>
    <x v="538"/>
    <s v=""/>
    <x v="1324"/>
    <n v="2019"/>
    <n v="12762038"/>
    <x v="227"/>
    <x v="536"/>
    <x v="531"/>
    <n v="6200"/>
    <s v="Aabenraa"/>
    <n v="580"/>
    <n v="118"/>
    <x v="205"/>
    <m/>
    <s v="FJ"/>
    <s v="Fjernvarmeværk"/>
    <n v="353000"/>
    <n v="350030"/>
    <x v="698"/>
    <x v="0"/>
    <s v="fvv"/>
    <d v="2015-06-15T00:00:00"/>
    <m/>
    <n v="5.5"/>
    <n v="0"/>
    <n v="5.5"/>
    <x v="5460"/>
    <n v="40.780799999999999"/>
    <n v="40.780799999999999"/>
    <n v="0"/>
    <n v="0"/>
    <n v="1"/>
    <n v="0"/>
    <n v="0"/>
    <x v="0"/>
    <x v="0"/>
    <m/>
    <m/>
    <m/>
    <m/>
    <m/>
    <m/>
    <m/>
    <m/>
    <m/>
    <n v="41.064"/>
    <m/>
    <m/>
    <m/>
    <m/>
    <m/>
    <m/>
    <m/>
    <m/>
    <s v="529718"/>
    <s v="6104345"/>
    <n v="0"/>
    <n v="41.064"/>
    <n v="0"/>
  </r>
  <r>
    <n v="543"/>
    <x v="539"/>
    <s v=""/>
    <x v="1325"/>
    <n v="2019"/>
    <n v="16256234"/>
    <x v="228"/>
    <x v="537"/>
    <x v="532"/>
    <n v="8930"/>
    <s v="Randers NØ"/>
    <n v="730"/>
    <n v="216"/>
    <x v="206"/>
    <m/>
    <s v="DC"/>
    <s v="Decentralt værk"/>
    <n v="351100"/>
    <n v="350010"/>
    <x v="699"/>
    <x v="1"/>
    <s v="kvt"/>
    <d v="1993-01-01T00:00:00"/>
    <m/>
    <n v="3.3"/>
    <n v="1.33"/>
    <n v="1.58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74553"/>
    <s v="6264469,99"/>
    <n v="0"/>
    <n v="0"/>
    <n v="0"/>
  </r>
  <r>
    <n v="543"/>
    <x v="539"/>
    <s v=""/>
    <x v="1326"/>
    <n v="2019"/>
    <n v="16256234"/>
    <x v="228"/>
    <x v="537"/>
    <x v="532"/>
    <n v="8930"/>
    <s v="Randers NØ"/>
    <n v="730"/>
    <n v="216"/>
    <x v="206"/>
    <m/>
    <s v="DC"/>
    <s v="Decentralt værk"/>
    <n v="351100"/>
    <n v="350010"/>
    <x v="123"/>
    <x v="0"/>
    <s v="fvv"/>
    <d v="1993-01-01T00:00:00"/>
    <m/>
    <n v="1.1000000000000001"/>
    <n v="0"/>
    <n v="1.1599999999999999"/>
    <x v="5461"/>
    <n v="2.7"/>
    <n v="2.6640000000000001"/>
    <n v="0"/>
    <n v="0"/>
    <n v="1"/>
    <n v="0"/>
    <n v="0"/>
    <x v="0"/>
    <x v="0"/>
    <m/>
    <m/>
    <m/>
    <m/>
    <m/>
    <m/>
    <n v="2.6464283999999996"/>
    <m/>
    <m/>
    <m/>
    <m/>
    <m/>
    <m/>
    <m/>
    <m/>
    <m/>
    <m/>
    <m/>
    <s v="574553"/>
    <s v="6264469,99"/>
    <n v="2.6464283999999996"/>
    <n v="0"/>
    <n v="0"/>
  </r>
  <r>
    <n v="543"/>
    <x v="539"/>
    <s v=""/>
    <x v="1327"/>
    <n v="2019"/>
    <n v="16256234"/>
    <x v="228"/>
    <x v="537"/>
    <x v="532"/>
    <n v="8930"/>
    <s v="Randers NØ"/>
    <n v="730"/>
    <n v="216"/>
    <x v="206"/>
    <m/>
    <s v="DC"/>
    <s v="Decentralt værk"/>
    <n v="351100"/>
    <n v="350010"/>
    <x v="700"/>
    <x v="0"/>
    <s v="fvv"/>
    <d v="2014-09-01T00:00:00"/>
    <m/>
    <n v="1"/>
    <n v="0"/>
    <n v="0.92"/>
    <x v="2390"/>
    <n v="19.062000000000001"/>
    <n v="18.882000000000001"/>
    <n v="0"/>
    <n v="0"/>
    <n v="1"/>
    <n v="0"/>
    <n v="0"/>
    <x v="0"/>
    <x v="0"/>
    <m/>
    <m/>
    <m/>
    <m/>
    <m/>
    <m/>
    <m/>
    <m/>
    <m/>
    <n v="22.475000000000001"/>
    <m/>
    <m/>
    <m/>
    <m/>
    <m/>
    <m/>
    <m/>
    <m/>
    <s v="574553"/>
    <s v="6264469,99"/>
    <n v="0"/>
    <n v="22.475000000000001"/>
    <n v="0"/>
  </r>
  <r>
    <n v="545"/>
    <x v="540"/>
    <s v=""/>
    <x v="1328"/>
    <n v="2019"/>
    <n v="11826687"/>
    <x v="229"/>
    <x v="538"/>
    <x v="533"/>
    <n v="6760"/>
    <s v="Ribe"/>
    <n v="561"/>
    <n v="133"/>
    <x v="129"/>
    <m/>
    <s v="ER"/>
    <s v="Erhvervsværk"/>
    <n v="162400"/>
    <n v="160000"/>
    <x v="701"/>
    <x v="0"/>
    <s v="pvp"/>
    <d v="2012-01-01T00:00:00"/>
    <m/>
    <n v="3.5"/>
    <n v="0"/>
    <n v="3"/>
    <x v="5462"/>
    <n v="35.002800000000001"/>
    <n v="25.131599999999999"/>
    <n v="0"/>
    <n v="0"/>
    <n v="0.71798827522369635"/>
    <n v="0"/>
    <n v="0.28201172477630365"/>
    <x v="0"/>
    <x v="0"/>
    <m/>
    <m/>
    <m/>
    <m/>
    <m/>
    <m/>
    <m/>
    <m/>
    <m/>
    <m/>
    <m/>
    <n v="39.763500000000001"/>
    <m/>
    <m/>
    <m/>
    <m/>
    <m/>
    <m/>
    <s v="484526"/>
    <s v="6131328"/>
    <n v="0"/>
    <n v="39.763500000000001"/>
    <n v="0"/>
  </r>
  <r>
    <n v="551"/>
    <x v="541"/>
    <s v=""/>
    <x v="1329"/>
    <n v="2019"/>
    <n v="16091308"/>
    <x v="230"/>
    <x v="539"/>
    <x v="534"/>
    <n v="8870"/>
    <s v="Langå"/>
    <n v="710"/>
    <n v="208"/>
    <x v="207"/>
    <m/>
    <s v="DC"/>
    <s v="Decentralt værk"/>
    <n v="351100"/>
    <n v="350010"/>
    <x v="56"/>
    <x v="0"/>
    <s v="fvv"/>
    <d v="1993-01-01T00:00:00"/>
    <m/>
    <n v="2.77"/>
    <n v="0"/>
    <n v="2.5"/>
    <x v="5463"/>
    <n v="3.7944"/>
    <n v="3.7944"/>
    <n v="0"/>
    <n v="0"/>
    <n v="1"/>
    <n v="0"/>
    <n v="0"/>
    <x v="0"/>
    <x v="0"/>
    <m/>
    <m/>
    <m/>
    <m/>
    <m/>
    <m/>
    <n v="4.7114495999999999"/>
    <m/>
    <m/>
    <m/>
    <m/>
    <m/>
    <m/>
    <m/>
    <m/>
    <m/>
    <m/>
    <m/>
    <s v="557013"/>
    <s v="6246446"/>
    <n v="4.7114495999999999"/>
    <n v="0"/>
    <n v="0"/>
  </r>
  <r>
    <n v="551"/>
    <x v="541"/>
    <s v=""/>
    <x v="1330"/>
    <n v="2019"/>
    <n v="16091308"/>
    <x v="230"/>
    <x v="539"/>
    <x v="534"/>
    <n v="8870"/>
    <s v="Langå"/>
    <n v="710"/>
    <n v="208"/>
    <x v="207"/>
    <m/>
    <s v="DC"/>
    <s v="Decentralt værk"/>
    <n v="351100"/>
    <n v="350010"/>
    <x v="1"/>
    <x v="1"/>
    <s v="kvt"/>
    <d v="2006-06-01T00:00:00"/>
    <m/>
    <n v="4.4000000000000004"/>
    <n v="1.8"/>
    <n v="2.2999999999999998"/>
    <x v="5464"/>
    <n v="11.476800000000001"/>
    <n v="11.476800000000001"/>
    <n v="9.3743999999999996"/>
    <n v="9.3743999999999996"/>
    <n v="0.23980891111258548"/>
    <n v="0.76019108888741449"/>
    <n v="0"/>
    <x v="0"/>
    <x v="0"/>
    <m/>
    <m/>
    <m/>
    <m/>
    <m/>
    <m/>
    <n v="23.9290524"/>
    <m/>
    <m/>
    <m/>
    <m/>
    <m/>
    <m/>
    <m/>
    <m/>
    <m/>
    <m/>
    <m/>
    <s v="557013"/>
    <s v="6246446"/>
    <n v="23.9290524"/>
    <n v="0"/>
    <n v="0"/>
  </r>
  <r>
    <n v="552"/>
    <x v="542"/>
    <s v=""/>
    <x v="1331"/>
    <n v="2019"/>
    <n v="15608943"/>
    <x v="231"/>
    <x v="540"/>
    <x v="535"/>
    <n v="9575"/>
    <s v="Terndrup"/>
    <n v="840"/>
    <n v="320"/>
    <x v="208"/>
    <m/>
    <s v="FJ"/>
    <s v="Fjernvarmeværk"/>
    <n v="353000"/>
    <n v="350030"/>
    <x v="184"/>
    <x v="0"/>
    <s v="fvv"/>
    <d v="2012-01-01T00:00:00"/>
    <m/>
    <n v="4"/>
    <n v="0"/>
    <n v="4"/>
    <x v="5465"/>
    <n v="4.80816"/>
    <n v="4.7628000000000004"/>
    <n v="0"/>
    <n v="0"/>
    <n v="1"/>
    <n v="0"/>
    <n v="0"/>
    <x v="0"/>
    <x v="0"/>
    <m/>
    <m/>
    <m/>
    <m/>
    <m/>
    <m/>
    <m/>
    <m/>
    <m/>
    <n v="4.8084030000000002"/>
    <m/>
    <m/>
    <m/>
    <m/>
    <m/>
    <m/>
    <m/>
    <m/>
    <s v="564830,85"/>
    <s v="6296194,71"/>
    <n v="0"/>
    <n v="4.8084030000000002"/>
    <n v="0"/>
  </r>
  <r>
    <n v="552"/>
    <x v="542"/>
    <s v=""/>
    <x v="1332"/>
    <n v="2019"/>
    <n v="15608943"/>
    <x v="231"/>
    <x v="540"/>
    <x v="535"/>
    <n v="9575"/>
    <s v="Terndrup"/>
    <n v="840"/>
    <n v="320"/>
    <x v="208"/>
    <m/>
    <s v="FJ"/>
    <s v="Fjernvarmeværk"/>
    <n v="353000"/>
    <n v="350030"/>
    <x v="69"/>
    <x v="0"/>
    <s v="fvv"/>
    <d v="2012-01-01T00:00:00"/>
    <m/>
    <n v="6.3"/>
    <n v="0"/>
    <n v="6.3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64830,85"/>
    <s v="6296194,71"/>
    <n v="0"/>
    <n v="0"/>
    <n v="0"/>
  </r>
  <r>
    <n v="552"/>
    <x v="542"/>
    <s v=""/>
    <x v="1333"/>
    <n v="2019"/>
    <n v="15608943"/>
    <x v="231"/>
    <x v="540"/>
    <x v="535"/>
    <n v="9575"/>
    <s v="Terndrup"/>
    <n v="840"/>
    <n v="320"/>
    <x v="208"/>
    <m/>
    <s v="FJ"/>
    <s v="Fjernvarmeværk"/>
    <n v="353000"/>
    <n v="350030"/>
    <x v="184"/>
    <x v="0"/>
    <s v="fvv"/>
    <d v="2012-01-01T00:00:00"/>
    <m/>
    <n v="6.3"/>
    <n v="0"/>
    <n v="6.3"/>
    <x v="5466"/>
    <n v="59.830559999999998"/>
    <n v="59.52816"/>
    <n v="0"/>
    <n v="0"/>
    <n v="1"/>
    <n v="0"/>
    <n v="0"/>
    <x v="0"/>
    <x v="0"/>
    <m/>
    <m/>
    <m/>
    <m/>
    <m/>
    <m/>
    <m/>
    <m/>
    <m/>
    <n v="66.846377500000003"/>
    <m/>
    <m/>
    <m/>
    <m/>
    <m/>
    <m/>
    <m/>
    <m/>
    <s v="564830,85"/>
    <s v="6296194,71"/>
    <n v="0"/>
    <n v="66.846377500000003"/>
    <n v="0"/>
  </r>
  <r>
    <n v="553"/>
    <x v="543"/>
    <s v=""/>
    <x v="1334"/>
    <n v="2019"/>
    <n v="16016438"/>
    <x v="232"/>
    <x v="541"/>
    <x v="103"/>
    <n v="7673"/>
    <s v="Harboøre"/>
    <n v="665"/>
    <n v="185"/>
    <x v="209"/>
    <m/>
    <s v="DC"/>
    <s v="Decentralt værk"/>
    <n v="353000"/>
    <n v="350030"/>
    <x v="69"/>
    <x v="0"/>
    <s v="fvv"/>
    <d v="1992-01-01T00:00:00"/>
    <m/>
    <n v="5"/>
    <n v="0"/>
    <n v="4.5"/>
    <x v="5467"/>
    <n v="2.0304000000000002"/>
    <n v="2.0304000000000002"/>
    <n v="0"/>
    <n v="0"/>
    <n v="1"/>
    <n v="0"/>
    <n v="0"/>
    <x v="0"/>
    <x v="0"/>
    <m/>
    <m/>
    <m/>
    <m/>
    <m/>
    <m/>
    <m/>
    <m/>
    <m/>
    <m/>
    <m/>
    <m/>
    <m/>
    <n v="2.2308000000000003"/>
    <m/>
    <m/>
    <m/>
    <m/>
    <s v="449805,21"/>
    <s v="6274249,42"/>
    <n v="0"/>
    <n v="2.2308000000000003"/>
    <n v="0"/>
  </r>
  <r>
    <n v="553"/>
    <x v="543"/>
    <s v=""/>
    <x v="1335"/>
    <n v="2019"/>
    <n v="16016438"/>
    <x v="232"/>
    <x v="541"/>
    <x v="103"/>
    <n v="7673"/>
    <s v="Harboøre"/>
    <n v="665"/>
    <n v="185"/>
    <x v="209"/>
    <m/>
    <s v="DC"/>
    <s v="Decentralt værk"/>
    <n v="353000"/>
    <n v="350030"/>
    <x v="702"/>
    <x v="9"/>
    <s v="kvt"/>
    <d v="1993-01-01T00:00:00"/>
    <m/>
    <n v="4"/>
    <n v="1"/>
    <n v="2.5"/>
    <x v="5468"/>
    <n v="66.027600000000007"/>
    <n v="64.17"/>
    <n v="20.524319999999999"/>
    <n v="20.524319999999999"/>
    <n v="0.34135638046389494"/>
    <n v="0.65864361953610506"/>
    <n v="0"/>
    <x v="0"/>
    <x v="0"/>
    <m/>
    <m/>
    <m/>
    <n v="3.5870000000000003E-3"/>
    <m/>
    <m/>
    <m/>
    <m/>
    <m/>
    <m/>
    <n v="96.71"/>
    <m/>
    <m/>
    <m/>
    <m/>
    <m/>
    <m/>
    <m/>
    <s v="449805,21"/>
    <s v="6274249,42"/>
    <n v="3.5870000000000003E-3"/>
    <n v="96.71"/>
    <n v="0"/>
  </r>
  <r>
    <n v="557"/>
    <x v="544"/>
    <s v=""/>
    <x v="1336"/>
    <n v="2019"/>
    <n v="16408530"/>
    <x v="233"/>
    <x v="542"/>
    <x v="536"/>
    <n v="4261"/>
    <s v="Dalmose"/>
    <n v="330"/>
    <n v="337"/>
    <x v="210"/>
    <m/>
    <s v="DC"/>
    <s v="Decentralt værk"/>
    <n v="351100"/>
    <n v="350010"/>
    <x v="703"/>
    <x v="1"/>
    <s v="kvt"/>
    <d v="1992-06-01T00:00:00"/>
    <m/>
    <n v="2.2400000000000002"/>
    <n v="0.76"/>
    <n v="1.21"/>
    <x v="5469"/>
    <n v="1.42056"/>
    <n v="1.42056"/>
    <n v="0.98139600000000005"/>
    <n v="0.98139600000000005"/>
    <n v="0.23736880350723538"/>
    <n v="0.76263119649276456"/>
    <n v="0"/>
    <x v="0"/>
    <x v="0"/>
    <m/>
    <m/>
    <m/>
    <m/>
    <m/>
    <m/>
    <n v="2.7259055999999999"/>
    <m/>
    <n v="0.26639999999999997"/>
    <m/>
    <m/>
    <m/>
    <m/>
    <m/>
    <m/>
    <m/>
    <m/>
    <m/>
    <s v="653871,14"/>
    <s v="6130272,98"/>
    <n v="2.7259055999999999"/>
    <n v="0.26639999999999997"/>
    <n v="0"/>
  </r>
  <r>
    <n v="557"/>
    <x v="544"/>
    <s v=""/>
    <x v="1337"/>
    <n v="2019"/>
    <n v="16408530"/>
    <x v="233"/>
    <x v="542"/>
    <x v="536"/>
    <n v="4261"/>
    <s v="Dalmose"/>
    <n v="330"/>
    <n v="337"/>
    <x v="210"/>
    <m/>
    <s v="DC"/>
    <s v="Decentralt værk"/>
    <n v="351100"/>
    <n v="350010"/>
    <x v="56"/>
    <x v="0"/>
    <s v="fvv"/>
    <d v="1993-08-04T00:00:00"/>
    <m/>
    <n v="4.2"/>
    <n v="0"/>
    <n v="4"/>
    <x v="5470"/>
    <n v="2.3623919999999998"/>
    <n v="2.3623919999999998"/>
    <n v="0"/>
    <n v="0"/>
    <n v="1"/>
    <n v="0"/>
    <n v="0"/>
    <x v="0"/>
    <x v="0"/>
    <m/>
    <m/>
    <m/>
    <m/>
    <m/>
    <m/>
    <n v="2.2142735999999998"/>
    <m/>
    <n v="0.1512"/>
    <m/>
    <m/>
    <m/>
    <m/>
    <m/>
    <m/>
    <m/>
    <m/>
    <m/>
    <s v="653871,14"/>
    <s v="6130272,98"/>
    <n v="2.2142735999999998"/>
    <n v="0.1512"/>
    <n v="0"/>
  </r>
  <r>
    <n v="557"/>
    <x v="544"/>
    <s v=""/>
    <x v="1338"/>
    <n v="2019"/>
    <n v="16408530"/>
    <x v="233"/>
    <x v="542"/>
    <x v="536"/>
    <n v="4261"/>
    <s v="Dalmose"/>
    <n v="330"/>
    <n v="337"/>
    <x v="210"/>
    <m/>
    <s v="DC"/>
    <s v="Decentralt værk"/>
    <n v="351100"/>
    <n v="350010"/>
    <x v="704"/>
    <x v="0"/>
    <s v="fvv"/>
    <d v="2004-01-14T00:00:00"/>
    <m/>
    <n v="1"/>
    <n v="0"/>
    <n v="0.93"/>
    <x v="5471"/>
    <n v="19.4328"/>
    <n v="19.4328"/>
    <n v="0"/>
    <n v="0"/>
    <n v="1"/>
    <n v="0"/>
    <n v="0"/>
    <x v="0"/>
    <x v="0"/>
    <m/>
    <m/>
    <m/>
    <m/>
    <m/>
    <m/>
    <m/>
    <m/>
    <m/>
    <m/>
    <m/>
    <m/>
    <n v="22.067499999999999"/>
    <m/>
    <m/>
    <m/>
    <m/>
    <m/>
    <s v="653871,14"/>
    <s v="6130272,98"/>
    <n v="0"/>
    <n v="22.067499999999999"/>
    <n v="0"/>
  </r>
  <r>
    <n v="557"/>
    <x v="544"/>
    <s v=""/>
    <x v="1339"/>
    <n v="2019"/>
    <n v="16408530"/>
    <x v="233"/>
    <x v="542"/>
    <x v="536"/>
    <n v="4261"/>
    <s v="Dalmose"/>
    <n v="330"/>
    <n v="337"/>
    <x v="210"/>
    <m/>
    <s v="DC"/>
    <s v="Decentralt værk"/>
    <n v="351100"/>
    <n v="350010"/>
    <x v="705"/>
    <x v="1"/>
    <s v="kvt"/>
    <d v="2010-11-10T00:00:00"/>
    <m/>
    <n v="5.24"/>
    <n v="2.2000000000000002"/>
    <n v="2.4"/>
    <x v="5472"/>
    <n v="29.426400000000001"/>
    <n v="23.666399999999999"/>
    <n v="24.0228"/>
    <n v="24.0228"/>
    <n v="0.24737012629555338"/>
    <n v="0.75262987370444656"/>
    <n v="0"/>
    <x v="0"/>
    <x v="0"/>
    <m/>
    <m/>
    <m/>
    <m/>
    <m/>
    <m/>
    <n v="11.440083599999999"/>
    <m/>
    <n v="48.038400000000003"/>
    <m/>
    <m/>
    <m/>
    <m/>
    <m/>
    <m/>
    <m/>
    <m/>
    <m/>
    <s v="653871,14"/>
    <s v="6130272,98"/>
    <n v="11.440083599999999"/>
    <n v="48.038400000000003"/>
    <n v="0"/>
  </r>
  <r>
    <n v="557"/>
    <x v="544"/>
    <s v=""/>
    <x v="1340"/>
    <n v="2019"/>
    <n v="16408530"/>
    <x v="233"/>
    <x v="542"/>
    <x v="536"/>
    <n v="4261"/>
    <s v="Dalmose"/>
    <n v="330"/>
    <n v="337"/>
    <x v="210"/>
    <m/>
    <s v="DC"/>
    <s v="Decentralt værk"/>
    <n v="351100"/>
    <n v="350010"/>
    <x v="706"/>
    <x v="1"/>
    <s v="kvt"/>
    <d v="2014-12-01T00:00:00"/>
    <m/>
    <n v="2.843"/>
    <n v="1.194"/>
    <n v="1.45"/>
    <x v="5473"/>
    <n v="27.462599999999998"/>
    <n v="20.684951999999999"/>
    <n v="22.698"/>
    <n v="22.698"/>
    <n v="0.24517901909108439"/>
    <n v="0.75482098090891558"/>
    <n v="0"/>
    <x v="0"/>
    <x v="0"/>
    <m/>
    <m/>
    <m/>
    <m/>
    <m/>
    <m/>
    <m/>
    <m/>
    <n v="56.005199999999995"/>
    <m/>
    <m/>
    <m/>
    <m/>
    <m/>
    <m/>
    <m/>
    <m/>
    <m/>
    <s v="653871,14"/>
    <s v="6130272,98"/>
    <n v="0"/>
    <n v="56.005199999999995"/>
    <n v="0"/>
  </r>
  <r>
    <n v="559"/>
    <x v="545"/>
    <s v=""/>
    <x v="1341"/>
    <n v="2019"/>
    <n v="16893773"/>
    <x v="234"/>
    <x v="543"/>
    <x v="537"/>
    <n v="9640"/>
    <s v="Farsø"/>
    <n v="820"/>
    <n v="287"/>
    <x v="211"/>
    <m/>
    <s v="DC"/>
    <s v="Decentralt værk"/>
    <n v="351100"/>
    <n v="350010"/>
    <x v="5"/>
    <x v="1"/>
    <s v="kvt"/>
    <d v="1994-01-01T00:00:00"/>
    <m/>
    <n v="3.3"/>
    <n v="1.5"/>
    <n v="1.81"/>
    <x v="5474"/>
    <n v="0.97919999999999996"/>
    <n v="0.97919999999999996"/>
    <n v="0.78839999999999999"/>
    <n v="0.78839999999999999"/>
    <n v="0.24061257129916636"/>
    <n v="0.75938742870083364"/>
    <n v="0"/>
    <x v="0"/>
    <x v="0"/>
    <m/>
    <m/>
    <m/>
    <m/>
    <m/>
    <m/>
    <n v="2.0348063999999999"/>
    <m/>
    <m/>
    <m/>
    <m/>
    <m/>
    <m/>
    <m/>
    <m/>
    <m/>
    <m/>
    <m/>
    <s v="513119"/>
    <s v="6284489"/>
    <n v="2.0348063999999999"/>
    <n v="0"/>
    <n v="0"/>
  </r>
  <r>
    <n v="559"/>
    <x v="545"/>
    <s v=""/>
    <x v="1342"/>
    <n v="2019"/>
    <n v="16893773"/>
    <x v="234"/>
    <x v="543"/>
    <x v="537"/>
    <n v="9640"/>
    <s v="Farsø"/>
    <n v="820"/>
    <n v="287"/>
    <x v="211"/>
    <m/>
    <s v="DC"/>
    <s v="Decentralt værk"/>
    <n v="351100"/>
    <n v="350010"/>
    <x v="296"/>
    <x v="0"/>
    <s v="fvv"/>
    <d v="2012-01-01T00:00:00"/>
    <m/>
    <n v="2"/>
    <n v="0"/>
    <n v="2"/>
    <x v="5475"/>
    <n v="1.2096"/>
    <n v="1.2096"/>
    <n v="0"/>
    <n v="0"/>
    <n v="1"/>
    <n v="0"/>
    <n v="0"/>
    <x v="0"/>
    <x v="0"/>
    <m/>
    <m/>
    <m/>
    <m/>
    <m/>
    <m/>
    <n v="1.157508"/>
    <m/>
    <m/>
    <m/>
    <m/>
    <m/>
    <m/>
    <m/>
    <m/>
    <m/>
    <m/>
    <m/>
    <s v="513119"/>
    <s v="6284489"/>
    <n v="1.157508"/>
    <n v="0"/>
    <n v="0"/>
  </r>
  <r>
    <n v="559"/>
    <x v="545"/>
    <s v=""/>
    <x v="1343"/>
    <n v="2019"/>
    <n v="16893773"/>
    <x v="234"/>
    <x v="543"/>
    <x v="537"/>
    <n v="9640"/>
    <s v="Farsø"/>
    <n v="820"/>
    <n v="287"/>
    <x v="211"/>
    <m/>
    <s v="DC"/>
    <s v="Decentralt værk"/>
    <n v="351100"/>
    <n v="350010"/>
    <x v="3"/>
    <x v="0"/>
    <s v="fvv"/>
    <d v="2011-01-01T00:00:00"/>
    <m/>
    <n v="1.5"/>
    <n v="0"/>
    <n v="1.5"/>
    <x v="5476"/>
    <n v="26.60472"/>
    <n v="26.60472"/>
    <n v="0"/>
    <n v="0"/>
    <n v="1"/>
    <n v="0"/>
    <n v="0"/>
    <x v="0"/>
    <x v="0"/>
    <m/>
    <m/>
    <m/>
    <m/>
    <m/>
    <m/>
    <m/>
    <m/>
    <m/>
    <m/>
    <n v="26.56485"/>
    <m/>
    <m/>
    <m/>
    <m/>
    <m/>
    <m/>
    <m/>
    <s v="513119"/>
    <s v="6284489"/>
    <n v="0"/>
    <n v="26.56485"/>
    <n v="0"/>
  </r>
  <r>
    <n v="565"/>
    <x v="546"/>
    <s v=""/>
    <x v="1344"/>
    <n v="2019"/>
    <n v="69395015"/>
    <x v="235"/>
    <x v="544"/>
    <x v="538"/>
    <n v="7741"/>
    <s v="Frøstrup"/>
    <n v="787"/>
    <n v="235"/>
    <x v="202"/>
    <m/>
    <s v="ER"/>
    <s v="Erhvervsværk"/>
    <n v="162300"/>
    <n v="160000"/>
    <x v="707"/>
    <x v="0"/>
    <s v="pvp"/>
    <d v="1992-01-01T00:00:00"/>
    <m/>
    <n v="0.9"/>
    <n v="0"/>
    <n v="0.9"/>
    <x v="5477"/>
    <n v="10.472"/>
    <n v="3.371"/>
    <n v="0"/>
    <n v="0"/>
    <n v="0.32190603514132926"/>
    <n v="0"/>
    <n v="0.67809396485867079"/>
    <x v="0"/>
    <x v="0"/>
    <m/>
    <m/>
    <m/>
    <m/>
    <m/>
    <m/>
    <m/>
    <m/>
    <m/>
    <m/>
    <m/>
    <n v="10.471986000000001"/>
    <m/>
    <m/>
    <m/>
    <m/>
    <m/>
    <m/>
    <s v="499029,94"/>
    <s v="6327463,33"/>
    <n v="0"/>
    <n v="10.471986000000001"/>
    <n v="0"/>
  </r>
  <r>
    <n v="571"/>
    <x v="547"/>
    <s v=""/>
    <x v="1345"/>
    <n v="2019"/>
    <n v="22340417"/>
    <x v="236"/>
    <x v="545"/>
    <x v="539"/>
    <n v="2650"/>
    <s v="Hvidovre"/>
    <n v="167"/>
    <n v="2"/>
    <x v="5"/>
    <n v="1"/>
    <s v="FJ"/>
    <s v="Fjernvarmeværk"/>
    <n v="353000"/>
    <n v="350030"/>
    <x v="708"/>
    <x v="0"/>
    <s v="fvv"/>
    <d v="1973-06-01T00:00:00"/>
    <m/>
    <n v="20"/>
    <n v="0"/>
    <n v="18"/>
    <x v="1080"/>
    <n v="2.1700000000000001E-2"/>
    <n v="2.1700000000000001E-2"/>
    <n v="0"/>
    <n v="0"/>
    <n v="1"/>
    <n v="0"/>
    <n v="0"/>
    <x v="0"/>
    <x v="0"/>
    <m/>
    <n v="2.3292449999999999E-2"/>
    <m/>
    <m/>
    <m/>
    <m/>
    <m/>
    <m/>
    <m/>
    <m/>
    <m/>
    <m/>
    <m/>
    <m/>
    <m/>
    <m/>
    <m/>
    <m/>
    <s v="718564,27"/>
    <s v="6168454,67"/>
    <n v="2.3292449999999999E-2"/>
    <n v="0"/>
    <n v="0"/>
  </r>
  <r>
    <n v="571"/>
    <x v="547"/>
    <s v=""/>
    <x v="1346"/>
    <n v="2019"/>
    <n v="22340417"/>
    <x v="236"/>
    <x v="545"/>
    <x v="539"/>
    <n v="2650"/>
    <s v="Hvidovre"/>
    <n v="167"/>
    <n v="2"/>
    <x v="5"/>
    <n v="1"/>
    <s v="FJ"/>
    <s v="Fjernvarmeværk"/>
    <n v="353000"/>
    <n v="350030"/>
    <x v="709"/>
    <x v="0"/>
    <s v="fvv"/>
    <d v="2000-08-01T00:00:00"/>
    <m/>
    <n v="21"/>
    <n v="0"/>
    <n v="19"/>
    <x v="5478"/>
    <n v="73.5899"/>
    <n v="73.5899"/>
    <n v="0"/>
    <n v="0"/>
    <n v="1"/>
    <n v="0"/>
    <n v="0"/>
    <x v="0"/>
    <x v="0"/>
    <m/>
    <n v="79.128883500000001"/>
    <m/>
    <m/>
    <m/>
    <m/>
    <m/>
    <m/>
    <m/>
    <m/>
    <m/>
    <m/>
    <m/>
    <m/>
    <m/>
    <m/>
    <m/>
    <m/>
    <s v="718564,27"/>
    <s v="6168454,67"/>
    <n v="79.128883500000001"/>
    <n v="0"/>
    <n v="0"/>
  </r>
  <r>
    <n v="571"/>
    <x v="547"/>
    <s v=""/>
    <x v="1347"/>
    <n v="2019"/>
    <n v="22340417"/>
    <x v="236"/>
    <x v="545"/>
    <x v="539"/>
    <n v="2650"/>
    <s v="Hvidovre"/>
    <n v="167"/>
    <n v="2"/>
    <x v="5"/>
    <n v="1"/>
    <s v="FJ"/>
    <s v="Fjernvarmeværk"/>
    <n v="353000"/>
    <n v="350030"/>
    <x v="39"/>
    <x v="5"/>
    <s v="kvt"/>
    <d v="1991-08-01T00:00:00"/>
    <m/>
    <n v="0.1"/>
    <n v="0"/>
    <n v="0"/>
    <x v="5479"/>
    <n v="0"/>
    <n v="0"/>
    <n v="0"/>
    <n v="0"/>
    <n v="1"/>
    <n v="0"/>
    <n v="0"/>
    <x v="0"/>
    <x v="0"/>
    <m/>
    <m/>
    <m/>
    <n v="2.7619899999999998E-3"/>
    <m/>
    <m/>
    <m/>
    <m/>
    <m/>
    <m/>
    <m/>
    <m/>
    <m/>
    <m/>
    <m/>
    <m/>
    <m/>
    <m/>
    <s v="718564,27"/>
    <s v="6168454,67"/>
    <n v="2.7619899999999998E-3"/>
    <n v="0"/>
    <n v="0"/>
  </r>
  <r>
    <n v="571"/>
    <x v="547"/>
    <s v=""/>
    <x v="1348"/>
    <n v="2019"/>
    <n v="22340417"/>
    <x v="236"/>
    <x v="545"/>
    <x v="539"/>
    <n v="2650"/>
    <s v="Hvidovre"/>
    <n v="167"/>
    <n v="2"/>
    <x v="5"/>
    <n v="1"/>
    <s v="FJ"/>
    <s v="Fjernvarmeværk"/>
    <n v="353000"/>
    <n v="350030"/>
    <x v="710"/>
    <x v="0"/>
    <s v="fvv"/>
    <d v="1987-08-01T00:00:00"/>
    <m/>
    <n v="20"/>
    <n v="0"/>
    <n v="19"/>
    <x v="5480"/>
    <n v="21.95308"/>
    <n v="21.95308"/>
    <n v="0"/>
    <n v="0"/>
    <n v="1"/>
    <n v="0"/>
    <n v="0"/>
    <x v="0"/>
    <x v="0"/>
    <m/>
    <n v="23.605455000000003"/>
    <m/>
    <m/>
    <m/>
    <m/>
    <m/>
    <m/>
    <m/>
    <m/>
    <m/>
    <m/>
    <m/>
    <m/>
    <m/>
    <m/>
    <m/>
    <m/>
    <s v="718564,27"/>
    <s v="6168454,67"/>
    <n v="23.605455000000003"/>
    <n v="0"/>
    <n v="0"/>
  </r>
  <r>
    <n v="585"/>
    <x v="549"/>
    <s v=""/>
    <x v="1350"/>
    <n v="2019"/>
    <n v="14870946"/>
    <x v="238"/>
    <x v="547"/>
    <x v="541"/>
    <n v="4952"/>
    <s v="Stokkemarke"/>
    <n v="360"/>
    <n v="47"/>
    <x v="212"/>
    <m/>
    <s v="ER"/>
    <s v="Erhvervsværk"/>
    <n v="11100"/>
    <n v="10000"/>
    <x v="712"/>
    <x v="0"/>
    <s v="pvp"/>
    <d v="2009-11-30T00:00:00"/>
    <d v="2019-11-30T00:00:00"/>
    <n v="2.5"/>
    <n v="0"/>
    <n v="2.5"/>
    <x v="5481"/>
    <n v="16.398"/>
    <n v="14.76"/>
    <n v="0"/>
    <n v="0"/>
    <n v="0.90010976948408339"/>
    <n v="0"/>
    <n v="9.9890230515916612E-2"/>
    <x v="0"/>
    <x v="0"/>
    <m/>
    <m/>
    <m/>
    <m/>
    <m/>
    <m/>
    <m/>
    <m/>
    <m/>
    <n v="18.850000000000001"/>
    <m/>
    <m/>
    <m/>
    <m/>
    <m/>
    <m/>
    <m/>
    <m/>
    <s v="651945,61"/>
    <s v="6079191,47"/>
    <n v="0"/>
    <n v="18.850000000000001"/>
    <n v="0"/>
  </r>
  <r>
    <n v="589"/>
    <x v="550"/>
    <s v=""/>
    <x v="1351"/>
    <n v="2019"/>
    <n v="21430277"/>
    <x v="720"/>
    <x v="548"/>
    <x v="542"/>
    <n v="8585"/>
    <s v="Glesborg"/>
    <n v="707"/>
    <n v="360"/>
    <x v="213"/>
    <m/>
    <s v="FJ"/>
    <s v="Fjernvarmeværk"/>
    <n v="353000"/>
    <n v="350030"/>
    <x v="713"/>
    <x v="0"/>
    <s v="fvv"/>
    <d v="2013-10-01T00:00:00"/>
    <m/>
    <n v="2.5"/>
    <n v="0"/>
    <n v="2.5"/>
    <x v="5482"/>
    <n v="21.808800000000002"/>
    <n v="21.808800000000002"/>
    <n v="0"/>
    <n v="0"/>
    <n v="1"/>
    <n v="0"/>
    <n v="0"/>
    <x v="0"/>
    <x v="0"/>
    <m/>
    <m/>
    <m/>
    <m/>
    <m/>
    <m/>
    <m/>
    <m/>
    <m/>
    <m/>
    <n v="20.357700000000001"/>
    <m/>
    <m/>
    <m/>
    <m/>
    <m/>
    <m/>
    <m/>
    <s v="607267"/>
    <s v="6260221"/>
    <n v="0"/>
    <n v="20.357700000000001"/>
    <n v="0"/>
  </r>
  <r>
    <n v="589"/>
    <x v="550"/>
    <s v=""/>
    <x v="1352"/>
    <n v="2019"/>
    <n v="21430277"/>
    <x v="720"/>
    <x v="548"/>
    <x v="542"/>
    <n v="8585"/>
    <s v="Glesborg"/>
    <n v="707"/>
    <n v="360"/>
    <x v="213"/>
    <m/>
    <s v="FJ"/>
    <s v="Fjernvarmeværk"/>
    <n v="353000"/>
    <n v="350030"/>
    <x v="714"/>
    <x v="0"/>
    <s v="fvv"/>
    <d v="1993-10-01T00:00:00"/>
    <m/>
    <n v="2"/>
    <n v="0"/>
    <n v="2"/>
    <x v="5483"/>
    <n v="0.3528"/>
    <n v="0.3528"/>
    <n v="0"/>
    <n v="0"/>
    <n v="1"/>
    <n v="0"/>
    <n v="0"/>
    <x v="0"/>
    <x v="0"/>
    <m/>
    <m/>
    <m/>
    <n v="0.41967899999999997"/>
    <m/>
    <m/>
    <m/>
    <m/>
    <m/>
    <m/>
    <m/>
    <m/>
    <m/>
    <m/>
    <m/>
    <m/>
    <m/>
    <m/>
    <s v="607267"/>
    <s v="6260221"/>
    <n v="0.41967899999999997"/>
    <n v="0"/>
    <n v="0"/>
  </r>
  <r>
    <n v="589"/>
    <x v="551"/>
    <s v=""/>
    <x v="1353"/>
    <n v="2019"/>
    <n v="21430277"/>
    <x v="720"/>
    <x v="549"/>
    <x v="104"/>
    <n v="8586"/>
    <s v="Ørum Djurs"/>
    <n v="707"/>
    <n v="361"/>
    <x v="214"/>
    <m/>
    <s v="FJ"/>
    <s v="Fjernvarmeværk"/>
    <n v="353000"/>
    <n v="350030"/>
    <x v="714"/>
    <x v="0"/>
    <s v="fvv"/>
    <d v="1993-10-01T00:00:00"/>
    <m/>
    <n v="2"/>
    <n v="0"/>
    <n v="2"/>
    <x v="2497"/>
    <n v="0.44280000000000003"/>
    <n v="0.44280000000000003"/>
    <n v="0"/>
    <n v="0"/>
    <n v="1"/>
    <n v="0"/>
    <n v="0"/>
    <x v="0"/>
    <x v="0"/>
    <m/>
    <m/>
    <m/>
    <n v="0.50217999999999996"/>
    <m/>
    <m/>
    <m/>
    <m/>
    <m/>
    <m/>
    <m/>
    <m/>
    <m/>
    <m/>
    <m/>
    <m/>
    <m/>
    <m/>
    <s v="604205,2"/>
    <s v="6256385,69"/>
    <n v="0.50217999999999996"/>
    <n v="0"/>
    <n v="0"/>
  </r>
  <r>
    <n v="589"/>
    <x v="551"/>
    <s v=""/>
    <x v="1354"/>
    <n v="2019"/>
    <n v="21430277"/>
    <x v="720"/>
    <x v="549"/>
    <x v="104"/>
    <n v="8586"/>
    <s v="Ørum Djurs"/>
    <n v="707"/>
    <n v="361"/>
    <x v="214"/>
    <m/>
    <s v="FJ"/>
    <s v="Fjernvarmeværk"/>
    <n v="353000"/>
    <n v="350030"/>
    <x v="715"/>
    <x v="0"/>
    <s v="fvv"/>
    <d v="2014-01-01T00:00:00"/>
    <m/>
    <n v="2.5"/>
    <n v="0"/>
    <n v="2.5"/>
    <x v="5484"/>
    <n v="21.488399999999999"/>
    <n v="21.488399999999999"/>
    <n v="0"/>
    <n v="0"/>
    <n v="1"/>
    <n v="0"/>
    <n v="0"/>
    <x v="0"/>
    <x v="0"/>
    <m/>
    <m/>
    <m/>
    <m/>
    <m/>
    <m/>
    <m/>
    <m/>
    <m/>
    <m/>
    <n v="21.603900000000003"/>
    <m/>
    <m/>
    <m/>
    <m/>
    <m/>
    <m/>
    <m/>
    <s v="604205,2"/>
    <s v="6256385,69"/>
    <n v="0"/>
    <n v="21.603900000000003"/>
    <n v="0"/>
  </r>
  <r>
    <n v="589"/>
    <x v="552"/>
    <s v=""/>
    <x v="1355"/>
    <n v="2019"/>
    <n v="21430277"/>
    <x v="720"/>
    <x v="550"/>
    <x v="543"/>
    <n v="8305"/>
    <s v="Samsø"/>
    <n v="741"/>
    <n v="225"/>
    <x v="215"/>
    <m/>
    <s v="FJ"/>
    <s v="Fjernvarmeværk"/>
    <n v="353000"/>
    <n v="350030"/>
    <x v="184"/>
    <x v="0"/>
    <s v="fvv"/>
    <d v="1992-09-01T00:00:00"/>
    <m/>
    <n v="2.2999999999999998"/>
    <n v="0"/>
    <n v="2.2999999999999998"/>
    <x v="5485"/>
    <n v="41.072400000000002"/>
    <n v="41.072400000000002"/>
    <n v="0"/>
    <n v="0"/>
    <n v="1"/>
    <n v="0"/>
    <n v="0"/>
    <x v="0"/>
    <x v="0"/>
    <m/>
    <m/>
    <m/>
    <m/>
    <m/>
    <m/>
    <m/>
    <m/>
    <m/>
    <n v="46.835000000000001"/>
    <m/>
    <m/>
    <m/>
    <m/>
    <m/>
    <m/>
    <m/>
    <m/>
    <s v="599947,65"/>
    <s v="6188799,03"/>
    <n v="0"/>
    <n v="46.835000000000001"/>
    <n v="0"/>
  </r>
  <r>
    <n v="589"/>
    <x v="552"/>
    <s v=""/>
    <x v="1356"/>
    <n v="2019"/>
    <n v="21430277"/>
    <x v="720"/>
    <x v="550"/>
    <x v="543"/>
    <n v="8305"/>
    <s v="Samsø"/>
    <n v="741"/>
    <n v="225"/>
    <x v="215"/>
    <m/>
    <s v="FJ"/>
    <s v="Fjernvarmeværk"/>
    <n v="353000"/>
    <n v="350030"/>
    <x v="714"/>
    <x v="0"/>
    <s v="fvv"/>
    <d v="1992-09-01T00:00:00"/>
    <m/>
    <n v="3.6"/>
    <n v="0"/>
    <n v="3.6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99947,65"/>
    <s v="6188799,03"/>
    <n v="0"/>
    <n v="0"/>
    <n v="0"/>
  </r>
  <r>
    <n v="589"/>
    <x v="552"/>
    <s v=""/>
    <x v="1357"/>
    <n v="2019"/>
    <n v="21430277"/>
    <x v="720"/>
    <x v="550"/>
    <x v="543"/>
    <n v="8305"/>
    <s v="Samsø"/>
    <n v="741"/>
    <n v="225"/>
    <x v="215"/>
    <m/>
    <s v="FJ"/>
    <s v="Fjernvarmeværk"/>
    <n v="353000"/>
    <n v="350030"/>
    <x v="511"/>
    <x v="0"/>
    <s v="fvv"/>
    <d v="2013-01-01T00:00:00"/>
    <m/>
    <n v="0.9"/>
    <n v="0"/>
    <n v="0.9"/>
    <x v="5486"/>
    <n v="0.50760000000000005"/>
    <n v="0.50760000000000005"/>
    <n v="0"/>
    <n v="0"/>
    <n v="1"/>
    <n v="0"/>
    <n v="0"/>
    <x v="0"/>
    <x v="0"/>
    <m/>
    <m/>
    <m/>
    <m/>
    <m/>
    <m/>
    <m/>
    <m/>
    <m/>
    <m/>
    <m/>
    <m/>
    <n v="0.50749999999999995"/>
    <m/>
    <m/>
    <m/>
    <m/>
    <m/>
    <s v="599947,65"/>
    <s v="6188799,03"/>
    <n v="0"/>
    <n v="0.50749999999999995"/>
    <n v="0"/>
  </r>
  <r>
    <n v="589"/>
    <x v="553"/>
    <s v=""/>
    <x v="1358"/>
    <n v="2019"/>
    <n v="21430277"/>
    <x v="720"/>
    <x v="551"/>
    <x v="544"/>
    <n v="8444"/>
    <s v="Balle"/>
    <n v="706"/>
    <n v="415"/>
    <x v="216"/>
    <m/>
    <s v="FJ"/>
    <s v="Fjernvarmeværk"/>
    <n v="353000"/>
    <n v="350030"/>
    <x v="716"/>
    <x v="0"/>
    <s v="fvv"/>
    <d v="1998-04-01T00:00:00"/>
    <m/>
    <n v="1.6"/>
    <n v="0"/>
    <n v="1.6"/>
    <x v="5487"/>
    <n v="0.98280000000000001"/>
    <n v="0.98280000000000001"/>
    <n v="0"/>
    <n v="0"/>
    <n v="1"/>
    <n v="0"/>
    <n v="0"/>
    <x v="0"/>
    <x v="0"/>
    <m/>
    <m/>
    <m/>
    <n v="1.1119700000000001"/>
    <m/>
    <m/>
    <m/>
    <m/>
    <m/>
    <m/>
    <m/>
    <m/>
    <m/>
    <m/>
    <m/>
    <m/>
    <m/>
    <m/>
    <s v="611339,66"/>
    <s v="6242034,71"/>
    <n v="1.1119700000000001"/>
    <n v="0"/>
    <n v="0"/>
  </r>
  <r>
    <n v="589"/>
    <x v="553"/>
    <s v=""/>
    <x v="1359"/>
    <n v="2019"/>
    <n v="21430277"/>
    <x v="720"/>
    <x v="551"/>
    <x v="544"/>
    <n v="8444"/>
    <s v="Balle"/>
    <n v="706"/>
    <n v="415"/>
    <x v="216"/>
    <m/>
    <s v="FJ"/>
    <s v="Fjernvarmeværk"/>
    <n v="353000"/>
    <n v="350030"/>
    <x v="717"/>
    <x v="0"/>
    <s v="fvv"/>
    <d v="1998-04-01T00:00:00"/>
    <m/>
    <n v="0.5"/>
    <n v="0"/>
    <n v="0.5"/>
    <x v="5488"/>
    <n v="3.24"/>
    <n v="3.24"/>
    <n v="0"/>
    <n v="0"/>
    <n v="1"/>
    <n v="0"/>
    <n v="0"/>
    <x v="0"/>
    <x v="0"/>
    <m/>
    <m/>
    <m/>
    <m/>
    <m/>
    <m/>
    <m/>
    <m/>
    <n v="4.0249540000000001"/>
    <m/>
    <m/>
    <m/>
    <m/>
    <m/>
    <m/>
    <m/>
    <m/>
    <m/>
    <s v="611339,66"/>
    <s v="6242034,71"/>
    <n v="0"/>
    <n v="4.0249540000000001"/>
    <n v="0"/>
  </r>
  <r>
    <n v="589"/>
    <x v="553"/>
    <s v=""/>
    <x v="1360"/>
    <n v="2019"/>
    <n v="21430277"/>
    <x v="720"/>
    <x v="551"/>
    <x v="544"/>
    <n v="8444"/>
    <s v="Balle"/>
    <n v="706"/>
    <n v="415"/>
    <x v="216"/>
    <m/>
    <s v="FJ"/>
    <s v="Fjernvarmeværk"/>
    <n v="353000"/>
    <n v="350030"/>
    <x v="3"/>
    <x v="0"/>
    <s v="fvv"/>
    <d v="2000-10-01T00:00:00"/>
    <m/>
    <n v="0.8"/>
    <n v="0"/>
    <n v="0.8"/>
    <x v="5489"/>
    <n v="7.1711999999999998"/>
    <n v="7.1711999999999998"/>
    <n v="0"/>
    <n v="0"/>
    <n v="1"/>
    <n v="0"/>
    <n v="0"/>
    <x v="0"/>
    <x v="0"/>
    <m/>
    <m/>
    <m/>
    <m/>
    <m/>
    <m/>
    <m/>
    <m/>
    <m/>
    <m/>
    <n v="7.0493999999999994"/>
    <m/>
    <m/>
    <m/>
    <m/>
    <m/>
    <m/>
    <m/>
    <s v="611339,66"/>
    <s v="6242034,71"/>
    <n v="0"/>
    <n v="7.0493999999999994"/>
    <n v="0"/>
  </r>
  <r>
    <n v="589"/>
    <x v="554"/>
    <s v=""/>
    <x v="1361"/>
    <n v="2019"/>
    <n v="21430277"/>
    <x v="720"/>
    <x v="552"/>
    <x v="545"/>
    <n v="8444"/>
    <s v="Balle"/>
    <n v="706"/>
    <n v="444"/>
    <x v="217"/>
    <m/>
    <s v="FJ"/>
    <s v="Fjernvarmeværk"/>
    <n v="353000"/>
    <n v="350030"/>
    <x v="718"/>
    <x v="0"/>
    <s v="fvv"/>
    <d v="1998-10-01T00:00:00"/>
    <m/>
    <n v="0.4"/>
    <n v="0"/>
    <n v="0.4"/>
    <x v="5490"/>
    <n v="2.97"/>
    <n v="2.97"/>
    <n v="0"/>
    <n v="0"/>
    <n v="1"/>
    <n v="0"/>
    <n v="0"/>
    <x v="0"/>
    <x v="0"/>
    <m/>
    <m/>
    <m/>
    <m/>
    <m/>
    <m/>
    <m/>
    <m/>
    <m/>
    <m/>
    <m/>
    <m/>
    <n v="3.36"/>
    <m/>
    <m/>
    <m/>
    <m/>
    <m/>
    <s v="609716,65"/>
    <s v="6240731,53"/>
    <n v="0"/>
    <n v="3.36"/>
    <n v="0"/>
  </r>
  <r>
    <n v="589"/>
    <x v="554"/>
    <s v=""/>
    <x v="1362"/>
    <n v="2019"/>
    <n v="21430277"/>
    <x v="720"/>
    <x v="552"/>
    <x v="545"/>
    <n v="8444"/>
    <s v="Balle"/>
    <n v="706"/>
    <n v="444"/>
    <x v="217"/>
    <m/>
    <s v="FJ"/>
    <s v="Fjernvarmeværk"/>
    <n v="353000"/>
    <n v="350030"/>
    <x v="69"/>
    <x v="0"/>
    <s v="fvv"/>
    <d v="1998-10-01T00:00:00"/>
    <m/>
    <n v="0.52"/>
    <n v="0"/>
    <n v="0.52"/>
    <x v="5491"/>
    <n v="2.7E-2"/>
    <n v="2.7E-2"/>
    <n v="0"/>
    <n v="0"/>
    <n v="1"/>
    <n v="0"/>
    <n v="0"/>
    <x v="0"/>
    <x v="0"/>
    <m/>
    <m/>
    <m/>
    <n v="2.7081849999999998E-2"/>
    <m/>
    <m/>
    <m/>
    <m/>
    <m/>
    <m/>
    <m/>
    <m/>
    <m/>
    <m/>
    <m/>
    <m/>
    <m/>
    <m/>
    <s v="609716,65"/>
    <s v="6240731,53"/>
    <n v="2.7081849999999998E-2"/>
    <n v="0"/>
    <n v="0"/>
  </r>
  <r>
    <n v="589"/>
    <x v="555"/>
    <s v=""/>
    <x v="1363"/>
    <n v="2019"/>
    <n v="21430277"/>
    <x v="720"/>
    <x v="553"/>
    <x v="546"/>
    <n v="8586"/>
    <s v="Ørum Djurs"/>
    <n v="707"/>
    <n v="432"/>
    <x v="218"/>
    <m/>
    <s v="FJ"/>
    <s v="Fjernvarmeværk"/>
    <n v="353000"/>
    <n v="350030"/>
    <x v="719"/>
    <x v="0"/>
    <s v="fvv"/>
    <d v="1998-09-01T00:00:00"/>
    <m/>
    <n v="0.93"/>
    <n v="0"/>
    <n v="0.93"/>
    <x v="5492"/>
    <n v="9.5039999999999999E-2"/>
    <n v="9.5039999999999999E-2"/>
    <n v="0"/>
    <n v="0"/>
    <n v="1"/>
    <n v="0"/>
    <n v="0"/>
    <x v="0"/>
    <x v="0"/>
    <m/>
    <m/>
    <m/>
    <n v="0.10581650000000001"/>
    <m/>
    <m/>
    <m/>
    <m/>
    <m/>
    <m/>
    <m/>
    <m/>
    <m/>
    <m/>
    <m/>
    <m/>
    <m/>
    <m/>
    <s v="600878,02"/>
    <s v="6258342,42"/>
    <n v="0.10581650000000001"/>
    <n v="0"/>
    <n v="0"/>
  </r>
  <r>
    <n v="589"/>
    <x v="555"/>
    <s v=""/>
    <x v="1364"/>
    <n v="2019"/>
    <n v="21430277"/>
    <x v="720"/>
    <x v="553"/>
    <x v="546"/>
    <n v="8586"/>
    <s v="Ørum Djurs"/>
    <n v="707"/>
    <n v="432"/>
    <x v="218"/>
    <m/>
    <s v="FJ"/>
    <s v="Fjernvarmeværk"/>
    <n v="353000"/>
    <n v="350030"/>
    <x v="3"/>
    <x v="0"/>
    <s v="fvv"/>
    <d v="1998-09-01T00:00:00"/>
    <m/>
    <n v="0.7"/>
    <n v="0"/>
    <n v="0.7"/>
    <x v="5493"/>
    <n v="9.2268000000000008"/>
    <n v="9.2268000000000008"/>
    <n v="0"/>
    <n v="0"/>
    <n v="1"/>
    <n v="0"/>
    <n v="0"/>
    <x v="0"/>
    <x v="0"/>
    <m/>
    <m/>
    <m/>
    <m/>
    <m/>
    <m/>
    <m/>
    <m/>
    <m/>
    <m/>
    <n v="10.9368"/>
    <m/>
    <m/>
    <m/>
    <m/>
    <m/>
    <m/>
    <m/>
    <s v="600878,02"/>
    <s v="6258342,42"/>
    <n v="0"/>
    <n v="10.9368"/>
    <n v="0"/>
  </r>
  <r>
    <n v="589"/>
    <x v="556"/>
    <s v=""/>
    <x v="1365"/>
    <n v="2019"/>
    <n v="21430277"/>
    <x v="720"/>
    <x v="554"/>
    <x v="511"/>
    <n v="8500"/>
    <s v="Grenaa"/>
    <n v="707"/>
    <n v="448"/>
    <x v="219"/>
    <m/>
    <s v="FJ"/>
    <s v="Fjernvarmeværk"/>
    <n v="353000"/>
    <n v="350030"/>
    <x v="720"/>
    <x v="0"/>
    <s v="fvv"/>
    <d v="2000-01-01T00:00:00"/>
    <m/>
    <n v="1.2"/>
    <n v="0"/>
    <n v="1.2"/>
    <x v="5494"/>
    <n v="17.082000000000001"/>
    <n v="17.082000000000001"/>
    <n v="0"/>
    <n v="0"/>
    <n v="1"/>
    <n v="0"/>
    <n v="0"/>
    <x v="0"/>
    <x v="0"/>
    <m/>
    <m/>
    <m/>
    <m/>
    <m/>
    <m/>
    <m/>
    <m/>
    <m/>
    <m/>
    <n v="15.3636"/>
    <m/>
    <m/>
    <m/>
    <m/>
    <m/>
    <m/>
    <m/>
    <s v="607376"/>
    <s v="6259301"/>
    <n v="0"/>
    <n v="15.3636"/>
    <n v="0"/>
  </r>
  <r>
    <n v="589"/>
    <x v="556"/>
    <s v=""/>
    <x v="1366"/>
    <n v="2019"/>
    <n v="21430277"/>
    <x v="720"/>
    <x v="554"/>
    <x v="511"/>
    <n v="8500"/>
    <s v="Grenaa"/>
    <n v="707"/>
    <n v="448"/>
    <x v="219"/>
    <m/>
    <s v="FJ"/>
    <s v="Fjernvarmeværk"/>
    <n v="353000"/>
    <n v="350030"/>
    <x v="69"/>
    <x v="0"/>
    <s v="fvv"/>
    <d v="2000-01-01T00:00:00"/>
    <m/>
    <n v="1.6"/>
    <n v="0"/>
    <n v="1.6"/>
    <x v="5495"/>
    <n v="0.34200000000000003"/>
    <n v="0.34200000000000003"/>
    <n v="0"/>
    <n v="0"/>
    <n v="1"/>
    <n v="0"/>
    <n v="0"/>
    <x v="0"/>
    <x v="0"/>
    <m/>
    <m/>
    <m/>
    <n v="0.38380900000000001"/>
    <m/>
    <m/>
    <m/>
    <m/>
    <m/>
    <m/>
    <m/>
    <m/>
    <m/>
    <m/>
    <m/>
    <m/>
    <m/>
    <m/>
    <s v="607376"/>
    <s v="6259301"/>
    <n v="0.38380900000000001"/>
    <n v="0"/>
    <n v="0"/>
  </r>
  <r>
    <n v="589"/>
    <x v="557"/>
    <s v=""/>
    <x v="1367"/>
    <n v="2019"/>
    <n v="21430277"/>
    <x v="720"/>
    <x v="555"/>
    <x v="547"/>
    <n v="8550"/>
    <s v="Ryomgård"/>
    <n v="706"/>
    <n v="450"/>
    <x v="220"/>
    <m/>
    <s v="FJ"/>
    <s v="Fjernvarmeværk"/>
    <n v="351400"/>
    <n v="350010"/>
    <x v="254"/>
    <x v="0"/>
    <s v="fvv"/>
    <d v="2000-01-01T00:00:00"/>
    <m/>
    <n v="0.35"/>
    <n v="0"/>
    <n v="0.35"/>
    <x v="5496"/>
    <n v="4.3380000000000001"/>
    <n v="4.3380000000000001"/>
    <n v="0"/>
    <n v="0"/>
    <n v="1"/>
    <n v="0"/>
    <n v="0"/>
    <x v="0"/>
    <x v="0"/>
    <m/>
    <m/>
    <m/>
    <m/>
    <m/>
    <m/>
    <m/>
    <m/>
    <m/>
    <m/>
    <m/>
    <m/>
    <n v="5.7575000000000003"/>
    <m/>
    <m/>
    <m/>
    <m/>
    <m/>
    <s v="595442"/>
    <s v="6248058"/>
    <n v="0"/>
    <n v="5.7575000000000003"/>
    <n v="0"/>
  </r>
  <r>
    <n v="589"/>
    <x v="557"/>
    <s v=""/>
    <x v="1368"/>
    <n v="2019"/>
    <n v="21430277"/>
    <x v="720"/>
    <x v="555"/>
    <x v="547"/>
    <n v="8550"/>
    <s v="Ryomgård"/>
    <n v="706"/>
    <n v="450"/>
    <x v="220"/>
    <m/>
    <s v="FJ"/>
    <s v="Fjernvarmeværk"/>
    <n v="351400"/>
    <n v="350010"/>
    <x v="69"/>
    <x v="0"/>
    <s v="fvv"/>
    <d v="2000-01-01T00:00:00"/>
    <m/>
    <n v="0.6"/>
    <n v="0"/>
    <n v="0.6"/>
    <x v="3828"/>
    <n v="3.3551999999999998E-2"/>
    <n v="3.3551999999999998E-2"/>
    <n v="0"/>
    <n v="0"/>
    <n v="1"/>
    <n v="0"/>
    <n v="0"/>
    <x v="0"/>
    <x v="0"/>
    <m/>
    <m/>
    <m/>
    <n v="4.1250500000000002E-2"/>
    <m/>
    <m/>
    <m/>
    <m/>
    <m/>
    <m/>
    <m/>
    <m/>
    <m/>
    <m/>
    <m/>
    <m/>
    <m/>
    <m/>
    <s v="595442"/>
    <s v="6248058"/>
    <n v="4.1250500000000002E-2"/>
    <n v="0"/>
    <n v="0"/>
  </r>
  <r>
    <n v="589"/>
    <x v="558"/>
    <s v=""/>
    <x v="1369"/>
    <n v="2019"/>
    <n v="21430277"/>
    <x v="720"/>
    <x v="556"/>
    <x v="548"/>
    <n v="8400"/>
    <s v="Ebeltoft"/>
    <n v="706"/>
    <n v="439"/>
    <x v="221"/>
    <m/>
    <s v="FJ"/>
    <s v="Fjernvarmeværk"/>
    <n v="353000"/>
    <n v="350030"/>
    <x v="721"/>
    <x v="0"/>
    <s v="fvv"/>
    <d v="2000-01-01T00:00:00"/>
    <m/>
    <n v="1.2"/>
    <n v="0"/>
    <n v="1.2"/>
    <x v="5497"/>
    <n v="10.404"/>
    <n v="10.404"/>
    <n v="0"/>
    <n v="0"/>
    <n v="1"/>
    <n v="0"/>
    <n v="0"/>
    <x v="0"/>
    <x v="0"/>
    <m/>
    <m/>
    <m/>
    <m/>
    <m/>
    <m/>
    <m/>
    <m/>
    <m/>
    <m/>
    <n v="9.6068999999999996"/>
    <m/>
    <m/>
    <m/>
    <m/>
    <m/>
    <m/>
    <m/>
    <s v="604231"/>
    <s v="6240456"/>
    <n v="0"/>
    <n v="9.6068999999999996"/>
    <n v="0"/>
  </r>
  <r>
    <n v="589"/>
    <x v="558"/>
    <s v=""/>
    <x v="1370"/>
    <n v="2019"/>
    <n v="21430277"/>
    <x v="720"/>
    <x v="556"/>
    <x v="548"/>
    <n v="8400"/>
    <s v="Ebeltoft"/>
    <n v="706"/>
    <n v="439"/>
    <x v="221"/>
    <m/>
    <s v="FJ"/>
    <s v="Fjernvarmeværk"/>
    <n v="353000"/>
    <n v="350030"/>
    <x v="714"/>
    <x v="0"/>
    <s v="fvv"/>
    <d v="2000-01-01T00:00:00"/>
    <m/>
    <n v="1.8"/>
    <n v="0"/>
    <n v="1.8"/>
    <x v="5498"/>
    <n v="0.57240000000000002"/>
    <n v="0.57240000000000002"/>
    <n v="0"/>
    <n v="0"/>
    <n v="1"/>
    <n v="0"/>
    <n v="0"/>
    <x v="0"/>
    <x v="0"/>
    <m/>
    <m/>
    <m/>
    <n v="0.64566000000000001"/>
    <m/>
    <m/>
    <m/>
    <m/>
    <m/>
    <m/>
    <m/>
    <m/>
    <m/>
    <m/>
    <m/>
    <m/>
    <m/>
    <m/>
    <s v="604231"/>
    <s v="6240456"/>
    <n v="0.64566000000000001"/>
    <n v="0"/>
    <n v="0"/>
  </r>
  <r>
    <n v="589"/>
    <x v="559"/>
    <s v=""/>
    <x v="1371"/>
    <n v="2019"/>
    <n v="21430277"/>
    <x v="720"/>
    <x v="557"/>
    <x v="549"/>
    <n v="8305"/>
    <s v="Samsø"/>
    <n v="741"/>
    <n v="446"/>
    <x v="222"/>
    <m/>
    <s v="FJ"/>
    <s v="Fjernvarmeværk"/>
    <n v="353000"/>
    <n v="350030"/>
    <x v="720"/>
    <x v="0"/>
    <s v="fvv"/>
    <d v="2002-05-01T00:00:00"/>
    <m/>
    <n v="0.9"/>
    <n v="0"/>
    <n v="0.9"/>
    <x v="5499"/>
    <n v="14.4108"/>
    <n v="14.4108"/>
    <n v="0"/>
    <n v="0"/>
    <n v="1"/>
    <n v="0"/>
    <n v="0"/>
    <x v="0"/>
    <x v="0"/>
    <m/>
    <m/>
    <m/>
    <m/>
    <m/>
    <m/>
    <m/>
    <m/>
    <m/>
    <m/>
    <n v="13.298999999999999"/>
    <m/>
    <m/>
    <m/>
    <m/>
    <m/>
    <m/>
    <m/>
    <s v="597402"/>
    <s v="6202045"/>
    <n v="0"/>
    <n v="13.298999999999999"/>
    <n v="0"/>
  </r>
  <r>
    <n v="589"/>
    <x v="559"/>
    <s v=""/>
    <x v="1372"/>
    <n v="2019"/>
    <n v="21430277"/>
    <x v="720"/>
    <x v="557"/>
    <x v="549"/>
    <n v="8305"/>
    <s v="Samsø"/>
    <n v="741"/>
    <n v="446"/>
    <x v="222"/>
    <m/>
    <s v="FJ"/>
    <s v="Fjernvarmeværk"/>
    <n v="353000"/>
    <n v="350030"/>
    <x v="722"/>
    <x v="3"/>
    <s v="fvv"/>
    <d v="2002-05-01T00:00:00"/>
    <m/>
    <n v="1.2"/>
    <n v="0"/>
    <n v="1.2"/>
    <x v="4924"/>
    <n v="1.8504"/>
    <n v="1.8504"/>
    <n v="0"/>
    <n v="0"/>
    <n v="1"/>
    <n v="0"/>
    <n v="0"/>
    <x v="0"/>
    <x v="0"/>
    <m/>
    <m/>
    <m/>
    <m/>
    <m/>
    <m/>
    <m/>
    <m/>
    <m/>
    <m/>
    <m/>
    <m/>
    <m/>
    <m/>
    <m/>
    <n v="1.8504"/>
    <m/>
    <m/>
    <s v="597402"/>
    <s v="6202045"/>
    <n v="0"/>
    <n v="1.8504"/>
    <n v="0"/>
  </r>
  <r>
    <n v="589"/>
    <x v="559"/>
    <s v=""/>
    <x v="1373"/>
    <n v="2019"/>
    <n v="21430277"/>
    <x v="720"/>
    <x v="557"/>
    <x v="549"/>
    <n v="8305"/>
    <s v="Samsø"/>
    <n v="741"/>
    <n v="446"/>
    <x v="222"/>
    <m/>
    <s v="FJ"/>
    <s v="Fjernvarmeværk"/>
    <n v="353000"/>
    <n v="350030"/>
    <x v="719"/>
    <x v="0"/>
    <s v="fvv"/>
    <d v="2002-05-01T00:00:00"/>
    <m/>
    <n v="1.4"/>
    <n v="0"/>
    <n v="1.4"/>
    <x v="998"/>
    <n v="4.3200000000000002E-2"/>
    <n v="4.3200000000000002E-2"/>
    <n v="0"/>
    <n v="0"/>
    <n v="1"/>
    <n v="0"/>
    <n v="0"/>
    <x v="0"/>
    <x v="0"/>
    <m/>
    <m/>
    <m/>
    <n v="4.6630999999999999E-2"/>
    <m/>
    <m/>
    <m/>
    <m/>
    <m/>
    <m/>
    <m/>
    <m/>
    <m/>
    <m/>
    <m/>
    <m/>
    <m/>
    <m/>
    <s v="597402"/>
    <s v="6202045"/>
    <n v="4.6630999999999999E-2"/>
    <n v="0"/>
    <n v="0"/>
  </r>
  <r>
    <n v="589"/>
    <x v="560"/>
    <s v=""/>
    <x v="1374"/>
    <n v="2019"/>
    <n v="21430277"/>
    <x v="720"/>
    <x v="558"/>
    <x v="550"/>
    <n v="8500"/>
    <s v="Grenaa"/>
    <n v="707"/>
    <n v="452"/>
    <x v="223"/>
    <m/>
    <s v="FJ"/>
    <s v="Fjernvarmeværk"/>
    <n v="353000"/>
    <n v="350030"/>
    <x v="720"/>
    <x v="0"/>
    <s v="fvv"/>
    <d v="2002-01-01T00:00:00"/>
    <m/>
    <n v="0.9"/>
    <n v="0"/>
    <n v="0.9"/>
    <x v="5500"/>
    <n v="11.502000000000001"/>
    <n v="11.037599999999999"/>
    <n v="0"/>
    <n v="0"/>
    <n v="1"/>
    <n v="0"/>
    <n v="0"/>
    <x v="0"/>
    <x v="0"/>
    <m/>
    <m/>
    <m/>
    <m/>
    <m/>
    <m/>
    <m/>
    <m/>
    <m/>
    <m/>
    <n v="10.7415"/>
    <m/>
    <m/>
    <m/>
    <m/>
    <m/>
    <m/>
    <m/>
    <s v="615580,38"/>
    <s v="6259160,85"/>
    <n v="0"/>
    <n v="10.7415"/>
    <n v="0"/>
  </r>
  <r>
    <n v="589"/>
    <x v="560"/>
    <s v=""/>
    <x v="1375"/>
    <n v="2019"/>
    <n v="21430277"/>
    <x v="720"/>
    <x v="558"/>
    <x v="550"/>
    <n v="8500"/>
    <s v="Grenaa"/>
    <n v="707"/>
    <n v="452"/>
    <x v="223"/>
    <m/>
    <s v="FJ"/>
    <s v="Fjernvarmeværk"/>
    <n v="353000"/>
    <n v="350030"/>
    <x v="719"/>
    <x v="0"/>
    <s v="fvv"/>
    <d v="2002-01-01T00:00:00"/>
    <m/>
    <n v="1.2"/>
    <n v="0"/>
    <n v="1.2"/>
    <x v="5501"/>
    <n v="0.46439999999999998"/>
    <n v="0.46439999999999998"/>
    <n v="0"/>
    <n v="0"/>
    <n v="1"/>
    <n v="0"/>
    <n v="0"/>
    <x v="0"/>
    <x v="0"/>
    <m/>
    <m/>
    <m/>
    <n v="0.52011499999999999"/>
    <m/>
    <m/>
    <m/>
    <m/>
    <m/>
    <m/>
    <m/>
    <m/>
    <m/>
    <m/>
    <m/>
    <m/>
    <m/>
    <m/>
    <s v="615580,38"/>
    <s v="6259160,85"/>
    <n v="0.52011499999999999"/>
    <n v="0"/>
    <n v="0"/>
  </r>
  <r>
    <n v="594"/>
    <x v="561"/>
    <s v=""/>
    <x v="1376"/>
    <n v="2019"/>
    <n v="16374172"/>
    <x v="240"/>
    <x v="559"/>
    <x v="551"/>
    <n v="9460"/>
    <s v="Brovst"/>
    <n v="849"/>
    <n v="276"/>
    <x v="224"/>
    <m/>
    <s v="DC"/>
    <s v="Decentralt værk"/>
    <n v="351100"/>
    <n v="350010"/>
    <x v="723"/>
    <x v="1"/>
    <s v="kvt"/>
    <d v="1993-01-01T00:00:00"/>
    <d v="2019-06-27T00:00:00"/>
    <n v="1.7"/>
    <n v="0.66"/>
    <n v="0.96"/>
    <x v="5502"/>
    <n v="2.8551600000000001"/>
    <n v="2.8551600000000001"/>
    <n v="1.746864"/>
    <n v="1.746864"/>
    <n v="0.27449099243151048"/>
    <n v="0.72550900756848957"/>
    <n v="0"/>
    <x v="0"/>
    <x v="0"/>
    <m/>
    <m/>
    <m/>
    <m/>
    <m/>
    <m/>
    <n v="5.2008263999999995"/>
    <m/>
    <m/>
    <m/>
    <m/>
    <m/>
    <m/>
    <m/>
    <m/>
    <m/>
    <m/>
    <m/>
    <s v="535932,64"/>
    <s v="6330272,07"/>
    <n v="5.2008263999999995"/>
    <n v="0"/>
    <n v="0"/>
  </r>
  <r>
    <n v="594"/>
    <x v="561"/>
    <s v=""/>
    <x v="1377"/>
    <n v="2019"/>
    <n v="16374172"/>
    <x v="240"/>
    <x v="559"/>
    <x v="551"/>
    <n v="9460"/>
    <s v="Brovst"/>
    <n v="849"/>
    <n v="276"/>
    <x v="224"/>
    <m/>
    <s v="DC"/>
    <s v="Decentralt værk"/>
    <n v="351100"/>
    <n v="350010"/>
    <x v="724"/>
    <x v="0"/>
    <s v="fvv"/>
    <d v="1993-01-01T00:00:00"/>
    <m/>
    <n v="4.5599999999999996"/>
    <n v="0"/>
    <n v="4.0999999999999996"/>
    <x v="5503"/>
    <n v="12.01248"/>
    <n v="12.01248"/>
    <n v="0"/>
    <n v="0"/>
    <n v="1"/>
    <n v="0"/>
    <n v="0"/>
    <x v="0"/>
    <x v="0"/>
    <m/>
    <m/>
    <m/>
    <m/>
    <m/>
    <m/>
    <n v="12.1165308"/>
    <m/>
    <m/>
    <m/>
    <m/>
    <m/>
    <m/>
    <m/>
    <m/>
    <m/>
    <m/>
    <m/>
    <s v="535932,64"/>
    <s v="6330272,07"/>
    <n v="12.1165308"/>
    <n v="0"/>
    <n v="0"/>
  </r>
  <r>
    <n v="594"/>
    <x v="561"/>
    <s v=""/>
    <x v="1378"/>
    <n v="2019"/>
    <n v="16374172"/>
    <x v="240"/>
    <x v="559"/>
    <x v="551"/>
    <n v="9460"/>
    <s v="Brovst"/>
    <n v="849"/>
    <n v="276"/>
    <x v="224"/>
    <m/>
    <s v="DC"/>
    <s v="Decentralt værk"/>
    <n v="351100"/>
    <n v="350010"/>
    <x v="725"/>
    <x v="1"/>
    <s v="kvt"/>
    <d v="1999-01-01T00:00:00"/>
    <m/>
    <n v="1.7"/>
    <n v="0.66"/>
    <n v="0.96"/>
    <x v="5504"/>
    <n v="2.2561200000000001"/>
    <n v="2.2561200000000001"/>
    <n v="1.2715920000000001"/>
    <n v="1.2715920000000001"/>
    <n v="0.29797451502472427"/>
    <n v="0.70202548497527573"/>
    <n v="0"/>
    <x v="0"/>
    <x v="0"/>
    <m/>
    <m/>
    <m/>
    <m/>
    <m/>
    <m/>
    <n v="3.7857600000000002"/>
    <m/>
    <m/>
    <m/>
    <m/>
    <m/>
    <m/>
    <m/>
    <m/>
    <m/>
    <m/>
    <m/>
    <s v="535932,64"/>
    <s v="6330272,07"/>
    <n v="3.7857600000000002"/>
    <n v="0"/>
    <n v="0"/>
  </r>
  <r>
    <n v="594"/>
    <x v="561"/>
    <s v=""/>
    <x v="1379"/>
    <n v="2019"/>
    <n v="16374172"/>
    <x v="240"/>
    <x v="559"/>
    <x v="551"/>
    <n v="9460"/>
    <s v="Brovst"/>
    <n v="849"/>
    <n v="276"/>
    <x v="224"/>
    <m/>
    <s v="DC"/>
    <s v="Decentralt værk"/>
    <n v="351100"/>
    <n v="350010"/>
    <x v="726"/>
    <x v="1"/>
    <s v="kvt"/>
    <d v="1993-01-01T00:00:00"/>
    <m/>
    <n v="1.7"/>
    <n v="0.66"/>
    <n v="0.96"/>
    <x v="5505"/>
    <n v="3.7443599999999999"/>
    <n v="3.7443599999999999"/>
    <n v="2.275668"/>
    <n v="2.275668"/>
    <n v="0.27632984234772767"/>
    <n v="0.72367015765227238"/>
    <n v="0"/>
    <x v="0"/>
    <x v="0"/>
    <m/>
    <m/>
    <m/>
    <m/>
    <m/>
    <m/>
    <n v="6.7751640000000002"/>
    <m/>
    <m/>
    <m/>
    <m/>
    <m/>
    <m/>
    <m/>
    <m/>
    <m/>
    <m/>
    <m/>
    <s v="535932,64"/>
    <s v="6330272,07"/>
    <n v="6.7751640000000002"/>
    <n v="0"/>
    <n v="0"/>
  </r>
  <r>
    <n v="594"/>
    <x v="561"/>
    <s v=""/>
    <x v="1380"/>
    <n v="2019"/>
    <n v="16374172"/>
    <x v="240"/>
    <x v="559"/>
    <x v="551"/>
    <n v="9460"/>
    <s v="Brovst"/>
    <n v="849"/>
    <n v="276"/>
    <x v="224"/>
    <m/>
    <s v="DC"/>
    <s v="Decentralt værk"/>
    <n v="351100"/>
    <n v="350010"/>
    <x v="727"/>
    <x v="0"/>
    <s v="fvv"/>
    <d v="2016-09-30T00:00:00"/>
    <m/>
    <n v="1"/>
    <n v="0"/>
    <n v="0.9"/>
    <x v="5506"/>
    <n v="15.907679999999999"/>
    <n v="15.907679999999999"/>
    <n v="0"/>
    <n v="0"/>
    <n v="1"/>
    <n v="0"/>
    <n v="0"/>
    <x v="0"/>
    <x v="0"/>
    <m/>
    <m/>
    <m/>
    <m/>
    <m/>
    <m/>
    <m/>
    <m/>
    <m/>
    <m/>
    <m/>
    <m/>
    <n v="16.666125000000001"/>
    <m/>
    <m/>
    <m/>
    <m/>
    <m/>
    <s v="535932,64"/>
    <s v="6330272,07"/>
    <n v="0"/>
    <n v="16.666125000000001"/>
    <n v="0"/>
  </r>
  <r>
    <n v="594"/>
    <x v="561"/>
    <s v=""/>
    <x v="2969"/>
    <n v="2019"/>
    <n v="16374172"/>
    <x v="240"/>
    <x v="559"/>
    <x v="551"/>
    <n v="9460"/>
    <s v="Brovst"/>
    <n v="849"/>
    <n v="276"/>
    <x v="224"/>
    <m/>
    <s v="DC"/>
    <s v="Decentralt værk"/>
    <n v="351100"/>
    <n v="350010"/>
    <x v="658"/>
    <x v="4"/>
    <s v="fvv"/>
    <d v="2019-10-15T00:00:00"/>
    <m/>
    <n v="0.28699999999999998"/>
    <n v="0"/>
    <n v="1.272"/>
    <x v="5507"/>
    <n v="3.7184400000000002"/>
    <n v="3.7184400000000002"/>
    <n v="0"/>
    <n v="0"/>
    <n v="1"/>
    <n v="0"/>
    <n v="0"/>
    <x v="0"/>
    <x v="0"/>
    <m/>
    <m/>
    <m/>
    <m/>
    <m/>
    <m/>
    <m/>
    <m/>
    <m/>
    <m/>
    <m/>
    <m/>
    <m/>
    <m/>
    <m/>
    <m/>
    <m/>
    <n v="1.2764952000000001"/>
    <s v="535932,64"/>
    <s v="6330272,07"/>
    <n v="0"/>
    <n v="0"/>
    <n v="1.2764952000000001"/>
  </r>
  <r>
    <n v="595"/>
    <x v="562"/>
    <s v=""/>
    <x v="1381"/>
    <n v="2019"/>
    <n v="17144847"/>
    <x v="241"/>
    <x v="560"/>
    <x v="552"/>
    <n v="9870"/>
    <s v="Sindal"/>
    <n v="860"/>
    <n v="316"/>
    <x v="225"/>
    <m/>
    <s v="DC"/>
    <s v="Decentralt værk"/>
    <n v="351100"/>
    <n v="350010"/>
    <x v="75"/>
    <x v="1"/>
    <s v="kvt"/>
    <d v="1994-01-01T00:00:00"/>
    <m/>
    <n v="3.42"/>
    <n v="1.36"/>
    <n v="1.65"/>
    <x v="5508"/>
    <n v="2.2715999999999998"/>
    <n v="2.1888000000000001"/>
    <n v="1.9763999999999999"/>
    <n v="1.9296"/>
    <n v="0.22493603047437619"/>
    <n v="0.77506396952562384"/>
    <n v="0"/>
    <x v="0"/>
    <x v="0"/>
    <m/>
    <m/>
    <m/>
    <m/>
    <m/>
    <m/>
    <n v="5.0494355999999998"/>
    <m/>
    <m/>
    <m/>
    <m/>
    <m/>
    <m/>
    <m/>
    <m/>
    <m/>
    <m/>
    <m/>
    <s v="577680,12"/>
    <s v="6363639,64"/>
    <n v="5.0494355999999998"/>
    <n v="0"/>
    <n v="0"/>
  </r>
  <r>
    <n v="595"/>
    <x v="562"/>
    <s v=""/>
    <x v="1382"/>
    <n v="2019"/>
    <n v="17144847"/>
    <x v="241"/>
    <x v="560"/>
    <x v="552"/>
    <n v="9870"/>
    <s v="Sindal"/>
    <n v="860"/>
    <n v="316"/>
    <x v="225"/>
    <m/>
    <s v="DC"/>
    <s v="Decentralt værk"/>
    <n v="351100"/>
    <n v="350010"/>
    <x v="2"/>
    <x v="0"/>
    <s v="fvv"/>
    <d v="1994-01-01T00:00:00"/>
    <m/>
    <n v="1.2"/>
    <n v="0"/>
    <n v="1.25"/>
    <x v="5509"/>
    <n v="1.9332"/>
    <n v="1.8612"/>
    <n v="0"/>
    <n v="0"/>
    <n v="1"/>
    <n v="0"/>
    <n v="0"/>
    <x v="0"/>
    <x v="0"/>
    <m/>
    <m/>
    <m/>
    <m/>
    <m/>
    <m/>
    <n v="2.128698"/>
    <m/>
    <m/>
    <m/>
    <m/>
    <m/>
    <m/>
    <m/>
    <m/>
    <m/>
    <m/>
    <m/>
    <s v="577680,12"/>
    <s v="6363639,64"/>
    <n v="2.128698"/>
    <n v="0"/>
    <n v="0"/>
  </r>
  <r>
    <n v="595"/>
    <x v="562"/>
    <s v=""/>
    <x v="1383"/>
    <n v="2019"/>
    <n v="17144847"/>
    <x v="241"/>
    <x v="560"/>
    <x v="552"/>
    <n v="9870"/>
    <s v="Sindal"/>
    <n v="860"/>
    <n v="316"/>
    <x v="225"/>
    <m/>
    <s v="DC"/>
    <s v="Decentralt værk"/>
    <n v="351100"/>
    <n v="350010"/>
    <x v="511"/>
    <x v="0"/>
    <s v="fvv"/>
    <d v="2013-10-01T00:00:00"/>
    <m/>
    <n v="0.999"/>
    <n v="0"/>
    <n v="0.9"/>
    <x v="5510"/>
    <n v="15.1524"/>
    <n v="14.5908"/>
    <n v="0"/>
    <n v="0"/>
    <n v="1"/>
    <n v="0"/>
    <n v="0"/>
    <x v="0"/>
    <x v="0"/>
    <m/>
    <m/>
    <m/>
    <m/>
    <m/>
    <m/>
    <m/>
    <m/>
    <m/>
    <m/>
    <m/>
    <m/>
    <n v="16.065000000000001"/>
    <m/>
    <m/>
    <m/>
    <m/>
    <m/>
    <s v="577680,12"/>
    <s v="6363639,64"/>
    <n v="0"/>
    <n v="16.065000000000001"/>
    <n v="0"/>
  </r>
  <r>
    <n v="596"/>
    <x v="563"/>
    <s v=""/>
    <x v="1384"/>
    <n v="2019"/>
    <n v="17025686"/>
    <x v="242"/>
    <x v="561"/>
    <x v="553"/>
    <n v="9520"/>
    <s v="Skørping"/>
    <n v="840"/>
    <n v="321"/>
    <x v="226"/>
    <m/>
    <s v="DC"/>
    <s v="Decentralt værk"/>
    <n v="353000"/>
    <n v="350030"/>
    <x v="123"/>
    <x v="0"/>
    <s v="fvv"/>
    <d v="1992-10-01T00:00:00"/>
    <m/>
    <n v="2.2999999999999998"/>
    <n v="0"/>
    <n v="2.1"/>
    <x v="5511"/>
    <n v="4.6800000000000001E-2"/>
    <n v="4.6800000000000001E-2"/>
    <n v="0"/>
    <n v="0"/>
    <n v="1"/>
    <n v="0"/>
    <n v="0"/>
    <x v="0"/>
    <x v="0"/>
    <m/>
    <m/>
    <m/>
    <m/>
    <m/>
    <m/>
    <n v="5.3895600000000002E-2"/>
    <m/>
    <m/>
    <m/>
    <m/>
    <m/>
    <m/>
    <m/>
    <m/>
    <m/>
    <m/>
    <m/>
    <s v="561258,99"/>
    <s v="6304392,88"/>
    <n v="5.3895600000000002E-2"/>
    <n v="0"/>
    <n v="0"/>
  </r>
  <r>
    <n v="596"/>
    <x v="563"/>
    <s v=""/>
    <x v="1385"/>
    <n v="2019"/>
    <n v="17025686"/>
    <x v="242"/>
    <x v="561"/>
    <x v="553"/>
    <n v="9520"/>
    <s v="Skørping"/>
    <n v="840"/>
    <n v="321"/>
    <x v="226"/>
    <m/>
    <s v="DC"/>
    <s v="Decentralt værk"/>
    <n v="353000"/>
    <n v="350030"/>
    <x v="728"/>
    <x v="1"/>
    <s v="kvt"/>
    <d v="1993-01-01T00:00:00"/>
    <m/>
    <n v="2.2000000000000002"/>
    <n v="0.8"/>
    <n v="1.3"/>
    <x v="5512"/>
    <n v="0.33191999999999999"/>
    <n v="0.33191999999999999"/>
    <n v="0.17136000000000001"/>
    <n v="0.17136000000000001"/>
    <n v="0.25083248090190868"/>
    <n v="0.74916751909809132"/>
    <n v="0"/>
    <x v="0"/>
    <x v="0"/>
    <m/>
    <m/>
    <m/>
    <m/>
    <m/>
    <m/>
    <n v="0.66163680000000002"/>
    <m/>
    <m/>
    <m/>
    <m/>
    <m/>
    <m/>
    <m/>
    <m/>
    <m/>
    <m/>
    <m/>
    <s v="561258,99"/>
    <s v="6304392,88"/>
    <n v="0.66163680000000002"/>
    <n v="0"/>
    <n v="0"/>
  </r>
  <r>
    <n v="597"/>
    <x v="564"/>
    <s v=""/>
    <x v="1386"/>
    <n v="2019"/>
    <n v="16263443"/>
    <x v="243"/>
    <x v="562"/>
    <x v="554"/>
    <n v="7200"/>
    <s v="Grindsted"/>
    <n v="530"/>
    <n v="343"/>
    <x v="227"/>
    <m/>
    <s v="DC"/>
    <s v="Decentralt værk"/>
    <n v="353000"/>
    <n v="350030"/>
    <x v="729"/>
    <x v="1"/>
    <s v="kvt"/>
    <d v="1995-06-01T00:00:00"/>
    <m/>
    <n v="1.33"/>
    <n v="0.52"/>
    <n v="0.75"/>
    <x v="5513"/>
    <n v="11.565647999999999"/>
    <n v="11.565647999999999"/>
    <n v="8.1845999999999997"/>
    <n v="8.1845999999999997"/>
    <n v="0.27675155855160588"/>
    <n v="0.72324844144839417"/>
    <n v="0"/>
    <x v="0"/>
    <x v="0"/>
    <m/>
    <m/>
    <m/>
    <m/>
    <m/>
    <m/>
    <m/>
    <m/>
    <n v="20.895362000000002"/>
    <m/>
    <m/>
    <m/>
    <m/>
    <m/>
    <m/>
    <m/>
    <m/>
    <m/>
    <s v="501994"/>
    <s v="6184604"/>
    <n v="0"/>
    <n v="20.895362000000002"/>
    <n v="0"/>
  </r>
  <r>
    <n v="597"/>
    <x v="564"/>
    <s v=""/>
    <x v="1387"/>
    <n v="2019"/>
    <n v="16263443"/>
    <x v="243"/>
    <x v="562"/>
    <x v="554"/>
    <n v="7200"/>
    <s v="Grindsted"/>
    <n v="530"/>
    <n v="343"/>
    <x v="227"/>
    <m/>
    <s v="DC"/>
    <s v="Decentralt værk"/>
    <n v="353000"/>
    <n v="350030"/>
    <x v="730"/>
    <x v="0"/>
    <s v="fvv"/>
    <d v="1992-10-01T00:00:00"/>
    <m/>
    <n v="1.6"/>
    <n v="0"/>
    <n v="1.6"/>
    <x v="5514"/>
    <n v="0.21240000000000001"/>
    <n v="0.21240000000000001"/>
    <n v="0"/>
    <n v="0"/>
    <n v="1"/>
    <n v="0"/>
    <n v="0"/>
    <x v="0"/>
    <x v="0"/>
    <m/>
    <m/>
    <m/>
    <n v="0"/>
    <m/>
    <m/>
    <n v="0"/>
    <m/>
    <n v="0.21240000000000001"/>
    <m/>
    <m/>
    <m/>
    <m/>
    <m/>
    <m/>
    <m/>
    <m/>
    <m/>
    <s v="501994"/>
    <s v="6184604"/>
    <n v="0"/>
    <n v="0.21240000000000001"/>
    <n v="0"/>
  </r>
  <r>
    <n v="597"/>
    <x v="564"/>
    <s v=""/>
    <x v="1388"/>
    <n v="2019"/>
    <n v="16263443"/>
    <x v="243"/>
    <x v="562"/>
    <x v="554"/>
    <n v="7200"/>
    <s v="Grindsted"/>
    <n v="530"/>
    <n v="343"/>
    <x v="227"/>
    <m/>
    <s v="DC"/>
    <s v="Decentralt værk"/>
    <n v="353000"/>
    <n v="350030"/>
    <x v="254"/>
    <x v="0"/>
    <s v="fvv"/>
    <d v="2013-10-10T00:00:00"/>
    <m/>
    <n v="0.99"/>
    <n v="0"/>
    <n v="0.99"/>
    <x v="5515"/>
    <n v="0.34595999999999999"/>
    <n v="0.34595999999999999"/>
    <n v="0"/>
    <n v="0"/>
    <n v="1"/>
    <n v="0"/>
    <n v="0"/>
    <x v="0"/>
    <x v="0"/>
    <m/>
    <m/>
    <m/>
    <m/>
    <m/>
    <m/>
    <m/>
    <m/>
    <m/>
    <m/>
    <m/>
    <m/>
    <n v="0.34649999999999997"/>
    <m/>
    <m/>
    <m/>
    <m/>
    <m/>
    <s v="501994"/>
    <s v="6184604"/>
    <n v="0"/>
    <n v="0.34649999999999997"/>
    <n v="0"/>
  </r>
  <r>
    <n v="597"/>
    <x v="564"/>
    <s v=""/>
    <x v="1389"/>
    <n v="2019"/>
    <n v="16263443"/>
    <x v="243"/>
    <x v="562"/>
    <x v="554"/>
    <n v="7200"/>
    <s v="Grindsted"/>
    <n v="530"/>
    <n v="343"/>
    <x v="227"/>
    <m/>
    <s v="DC"/>
    <s v="Decentralt værk"/>
    <n v="353000"/>
    <n v="350030"/>
    <x v="384"/>
    <x v="1"/>
    <s v="kvt"/>
    <d v="2013-12-18T00:00:00"/>
    <m/>
    <n v="2.89"/>
    <n v="1.2"/>
    <n v="1.61"/>
    <x v="5516"/>
    <n v="37.130580000000002"/>
    <n v="37.130580000000002"/>
    <n v="35.567999999999998"/>
    <n v="35.567999999999998"/>
    <n v="0.22303792612688408"/>
    <n v="0.77696207387311589"/>
    <n v="0"/>
    <x v="0"/>
    <x v="0"/>
    <m/>
    <m/>
    <m/>
    <m/>
    <m/>
    <m/>
    <m/>
    <m/>
    <n v="83.238264999999998"/>
    <m/>
    <m/>
    <m/>
    <m/>
    <m/>
    <m/>
    <m/>
    <m/>
    <m/>
    <s v="501994"/>
    <s v="6184604"/>
    <n v="0"/>
    <n v="83.238264999999998"/>
    <n v="0"/>
  </r>
  <r>
    <n v="610"/>
    <x v="565"/>
    <s v=""/>
    <x v="1390"/>
    <n v="2019"/>
    <n v="14974881"/>
    <x v="244"/>
    <x v="563"/>
    <x v="521"/>
    <n v="7700"/>
    <s v="Thisted"/>
    <n v="787"/>
    <n v="261"/>
    <x v="170"/>
    <m/>
    <s v="DC"/>
    <s v="Decentralt værk"/>
    <n v="382120"/>
    <n v="383900"/>
    <x v="731"/>
    <x v="8"/>
    <s v="pev"/>
    <d v="1991-01-01T00:00:00"/>
    <m/>
    <n v="16.3"/>
    <n v="3.3"/>
    <n v="14.2"/>
    <x v="5517"/>
    <n v="410.54039999999998"/>
    <n v="410.08319999999998"/>
    <n v="73.123199999999997"/>
    <n v="58.766399999999997"/>
    <n v="0.65101871695956559"/>
    <n v="0.34825546506643812"/>
    <n v="7.2581797399629E-4"/>
    <x v="0"/>
    <x v="0"/>
    <m/>
    <m/>
    <m/>
    <m/>
    <m/>
    <m/>
    <m/>
    <n v="422.24040000000002"/>
    <m/>
    <n v="27.695"/>
    <n v="48.211199999999998"/>
    <n v="3.6190000000000002"/>
    <m/>
    <m/>
    <m/>
    <m/>
    <m/>
    <m/>
    <s v="482492,31"/>
    <s v="6313530,27"/>
    <n v="190.00818000000001"/>
    <n v="311.75742000000002"/>
    <n v="0"/>
  </r>
  <r>
    <n v="611"/>
    <x v="566"/>
    <s v=""/>
    <x v="1391"/>
    <n v="2019"/>
    <n v="16756288"/>
    <x v="245"/>
    <x v="564"/>
    <x v="555"/>
    <n v="4840"/>
    <s v="Nørre Alslev"/>
    <n v="376"/>
    <n v="55"/>
    <x v="124"/>
    <m/>
    <s v="ER"/>
    <s v="Erhvervsværk"/>
    <n v="382200"/>
    <n v="383900"/>
    <x v="732"/>
    <x v="0"/>
    <s v="pvp"/>
    <d v="1991-01-01T00:00:00"/>
    <m/>
    <n v="4.0999999999999996"/>
    <n v="0"/>
    <n v="3.3"/>
    <x v="5518"/>
    <n v="56.278799999999997"/>
    <n v="45.273600000000002"/>
    <n v="0"/>
    <n v="0"/>
    <n v="0.80445212051429671"/>
    <n v="0"/>
    <n v="0.19554787948570329"/>
    <x v="0"/>
    <x v="0"/>
    <m/>
    <n v="2.0944506000000001"/>
    <m/>
    <m/>
    <m/>
    <m/>
    <m/>
    <n v="49.491399999999999"/>
    <m/>
    <m/>
    <m/>
    <m/>
    <m/>
    <m/>
    <m/>
    <m/>
    <m/>
    <m/>
    <s v="685199,51"/>
    <s v="6087501,01"/>
    <n v="24.365580600000001"/>
    <n v="27.220270000000003"/>
    <n v="0"/>
  </r>
  <r>
    <n v="612"/>
    <x v="567"/>
    <s v=""/>
    <x v="1392"/>
    <n v="2019"/>
    <n v="42391719"/>
    <x v="246"/>
    <x v="565"/>
    <x v="556"/>
    <n v="9500"/>
    <s v="Hobro"/>
    <n v="846"/>
    <n v="272"/>
    <x v="228"/>
    <n v="14"/>
    <s v="ER"/>
    <s v="Erhvervsværk"/>
    <n v="239990"/>
    <n v="230020"/>
    <x v="733"/>
    <x v="6"/>
    <s v="pvp"/>
    <d v="2012-01-01T00:00:00"/>
    <m/>
    <n v="2"/>
    <n v="0"/>
    <n v="2"/>
    <x v="5519"/>
    <n v="43.538400000000003"/>
    <n v="43.538400000000003"/>
    <n v="0"/>
    <n v="0"/>
    <n v="1"/>
    <n v="0"/>
    <n v="0"/>
    <x v="0"/>
    <x v="0"/>
    <m/>
    <m/>
    <m/>
    <m/>
    <m/>
    <m/>
    <m/>
    <m/>
    <m/>
    <m/>
    <m/>
    <m/>
    <m/>
    <m/>
    <n v="43.538400000000003"/>
    <m/>
    <m/>
    <m/>
    <s v="551500,46"/>
    <s v="6286147,11"/>
    <n v="0"/>
    <n v="43.538400000000003"/>
    <n v="0"/>
  </r>
  <r>
    <n v="612"/>
    <x v="568"/>
    <s v=""/>
    <x v="1393"/>
    <n v="2019"/>
    <n v="42391719"/>
    <x v="246"/>
    <x v="566"/>
    <x v="521"/>
    <n v="6580"/>
    <s v="Vamdrup"/>
    <n v="621"/>
    <n v="157"/>
    <x v="182"/>
    <n v="14"/>
    <s v="ER"/>
    <s v="Erhvervsværk"/>
    <n v="239990"/>
    <n v="230020"/>
    <x v="733"/>
    <x v="6"/>
    <s v="pvp"/>
    <d v="2012-01-01T00:00:00"/>
    <m/>
    <n v="5"/>
    <n v="0"/>
    <n v="5"/>
    <x v="5520"/>
    <n v="40.2804"/>
    <n v="40.2804"/>
    <n v="0"/>
    <n v="0"/>
    <n v="1"/>
    <n v="0"/>
    <n v="0"/>
    <x v="0"/>
    <x v="0"/>
    <m/>
    <m/>
    <m/>
    <m/>
    <m/>
    <m/>
    <m/>
    <m/>
    <m/>
    <m/>
    <m/>
    <m/>
    <m/>
    <m/>
    <n v="40.2804"/>
    <m/>
    <m/>
    <m/>
    <s v="518531,47"/>
    <s v="6142766,79"/>
    <n v="0"/>
    <n v="40.2804"/>
    <n v="0"/>
  </r>
  <r>
    <n v="705"/>
    <x v="569"/>
    <s v=""/>
    <x v="1394"/>
    <n v="2019"/>
    <n v="37509418"/>
    <x v="247"/>
    <x v="567"/>
    <x v="557"/>
    <n v="8850"/>
    <s v="Bjerringbro"/>
    <n v="791"/>
    <m/>
    <x v="18"/>
    <m/>
    <s v="VA"/>
    <s v="Vandkraftværk"/>
    <n v="351100"/>
    <n v="350010"/>
    <x v="734"/>
    <x v="13"/>
    <s v="vkt"/>
    <d v="1900-09-01T00:00:00"/>
    <m/>
    <n v="3.9"/>
    <n v="3.9"/>
    <n v="0"/>
    <x v="5521"/>
    <n v="0"/>
    <n v="0"/>
    <n v="44.886176683199999"/>
    <n v="44.886176683199999"/>
    <n v="0"/>
    <n v="1"/>
    <n v="0"/>
    <x v="0"/>
    <x v="0"/>
    <m/>
    <m/>
    <m/>
    <m/>
    <m/>
    <m/>
    <m/>
    <m/>
    <m/>
    <m/>
    <m/>
    <m/>
    <m/>
    <m/>
    <m/>
    <m/>
    <n v="44.886176683199999"/>
    <m/>
    <s v="537218,35"/>
    <s v="6245675,45"/>
    <n v="0"/>
    <n v="0"/>
    <n v="0"/>
  </r>
  <r>
    <n v="718"/>
    <x v="570"/>
    <s v=""/>
    <x v="1396"/>
    <n v="2019"/>
    <n v="10046769"/>
    <x v="248"/>
    <x v="568"/>
    <x v="558"/>
    <n v="8800"/>
    <s v="Viborg"/>
    <n v="791"/>
    <n v="267"/>
    <x v="229"/>
    <m/>
    <s v="FJ"/>
    <s v="Fjernvarmeværk"/>
    <n v="353000"/>
    <n v="350030"/>
    <x v="16"/>
    <x v="0"/>
    <s v="fvv"/>
    <d v="1996-01-01T00:00:00"/>
    <m/>
    <n v="11.335000000000001"/>
    <n v="0"/>
    <n v="11.57"/>
    <x v="5522"/>
    <n v="45.396000000000001"/>
    <n v="45.396000000000001"/>
    <n v="0"/>
    <n v="0"/>
    <n v="1"/>
    <n v="0"/>
    <n v="0"/>
    <x v="0"/>
    <x v="0"/>
    <m/>
    <m/>
    <m/>
    <m/>
    <m/>
    <m/>
    <n v="44.644564799999998"/>
    <m/>
    <m/>
    <m/>
    <m/>
    <m/>
    <m/>
    <m/>
    <m/>
    <m/>
    <m/>
    <m/>
    <s v="524410,14"/>
    <s v="6257634,28"/>
    <n v="44.644564799999998"/>
    <n v="0"/>
    <n v="0"/>
  </r>
  <r>
    <n v="718"/>
    <x v="570"/>
    <s v=""/>
    <x v="1397"/>
    <n v="2019"/>
    <n v="10046769"/>
    <x v="248"/>
    <x v="568"/>
    <x v="558"/>
    <n v="8800"/>
    <s v="Viborg"/>
    <n v="791"/>
    <n v="267"/>
    <x v="229"/>
    <m/>
    <s v="FJ"/>
    <s v="Fjernvarmeværk"/>
    <n v="353000"/>
    <n v="350030"/>
    <x v="76"/>
    <x v="0"/>
    <s v="fvv"/>
    <d v="1996-01-01T00:00:00"/>
    <m/>
    <n v="8.14"/>
    <n v="0"/>
    <n v="8.3000000000000007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24410,14"/>
    <s v="6257634,28"/>
    <n v="0"/>
    <n v="0"/>
    <n v="0"/>
  </r>
  <r>
    <n v="718"/>
    <x v="571"/>
    <s v=""/>
    <x v="1399"/>
    <n v="2019"/>
    <n v="10046769"/>
    <x v="248"/>
    <x v="569"/>
    <x v="559"/>
    <n v="8800"/>
    <s v="Viborg"/>
    <n v="791"/>
    <n v="267"/>
    <x v="229"/>
    <m/>
    <s v="FJ"/>
    <s v="Fjernvarmeværk"/>
    <n v="353000"/>
    <n v="350030"/>
    <x v="736"/>
    <x v="0"/>
    <s v="fvv"/>
    <d v="2013-01-01T00:00:00"/>
    <m/>
    <n v="19.899999999999999"/>
    <n v="0"/>
    <n v="19.899999999999999"/>
    <x v="5523"/>
    <n v="72.781199999999998"/>
    <n v="72.781199999999998"/>
    <n v="0"/>
    <n v="0"/>
    <n v="1"/>
    <n v="0"/>
    <n v="0"/>
    <x v="0"/>
    <x v="0"/>
    <m/>
    <m/>
    <m/>
    <m/>
    <m/>
    <m/>
    <n v="67.504535999999987"/>
    <m/>
    <m/>
    <m/>
    <m/>
    <m/>
    <m/>
    <m/>
    <m/>
    <m/>
    <m/>
    <m/>
    <s v="527648,77"/>
    <s v="6256707,61"/>
    <n v="67.504535999999987"/>
    <n v="0"/>
    <n v="0"/>
  </r>
  <r>
    <n v="718"/>
    <x v="572"/>
    <s v=""/>
    <x v="1400"/>
    <n v="2019"/>
    <n v="10046769"/>
    <x v="248"/>
    <x v="570"/>
    <x v="560"/>
    <n v="8800"/>
    <s v="Viborg"/>
    <n v="791"/>
    <n v="267"/>
    <x v="229"/>
    <n v="1"/>
    <s v="FJ"/>
    <s v="Fjernvarmeværk"/>
    <n v="353000"/>
    <n v="350030"/>
    <x v="13"/>
    <x v="0"/>
    <s v="fvv"/>
    <d v="1996-01-01T00:00:00"/>
    <m/>
    <n v="8.15"/>
    <n v="0"/>
    <n v="8.15"/>
    <x v="5524"/>
    <n v="3.3155999999999999"/>
    <n v="3.3155999999999999"/>
    <n v="0"/>
    <n v="0"/>
    <n v="1"/>
    <n v="0"/>
    <n v="0"/>
    <x v="0"/>
    <x v="0"/>
    <m/>
    <m/>
    <m/>
    <n v="0"/>
    <m/>
    <m/>
    <n v="3.3840972000000002"/>
    <m/>
    <m/>
    <m/>
    <m/>
    <m/>
    <m/>
    <m/>
    <m/>
    <m/>
    <m/>
    <m/>
    <s v="524096,82"/>
    <s v="6255365,4"/>
    <n v="3.3840972000000002"/>
    <n v="0"/>
    <n v="0"/>
  </r>
  <r>
    <n v="718"/>
    <x v="572"/>
    <s v=""/>
    <x v="1401"/>
    <n v="2019"/>
    <n v="10046769"/>
    <x v="248"/>
    <x v="570"/>
    <x v="560"/>
    <n v="8800"/>
    <s v="Viborg"/>
    <n v="791"/>
    <n v="267"/>
    <x v="229"/>
    <n v="1"/>
    <s v="FJ"/>
    <s v="Fjernvarmeværk"/>
    <n v="353000"/>
    <n v="350030"/>
    <x v="76"/>
    <x v="0"/>
    <s v="fvv"/>
    <d v="1996-01-01T00:00:00"/>
    <m/>
    <n v="8.14"/>
    <n v="0"/>
    <n v="8.14"/>
    <x v="21"/>
    <n v="0"/>
    <n v="0"/>
    <n v="0"/>
    <n v="0"/>
    <n v="1"/>
    <n v="0"/>
    <n v="0"/>
    <x v="0"/>
    <x v="0"/>
    <m/>
    <m/>
    <m/>
    <n v="0"/>
    <m/>
    <m/>
    <n v="0"/>
    <m/>
    <m/>
    <m/>
    <m/>
    <m/>
    <m/>
    <m/>
    <m/>
    <m/>
    <m/>
    <m/>
    <s v="524096,82"/>
    <s v="6255365,4"/>
    <n v="0"/>
    <n v="0"/>
    <n v="0"/>
  </r>
  <r>
    <n v="718"/>
    <x v="572"/>
    <s v=""/>
    <x v="1402"/>
    <n v="2019"/>
    <n v="10046769"/>
    <x v="248"/>
    <x v="570"/>
    <x v="560"/>
    <n v="8800"/>
    <s v="Viborg"/>
    <n v="791"/>
    <n v="267"/>
    <x v="229"/>
    <n v="1"/>
    <s v="FJ"/>
    <s v="Fjernvarmeværk"/>
    <n v="353000"/>
    <n v="350030"/>
    <x v="4"/>
    <x v="0"/>
    <s v="fvv"/>
    <d v="1996-01-01T00:00:00"/>
    <m/>
    <n v="16"/>
    <n v="0"/>
    <n v="16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24096,82"/>
    <s v="6255365,4"/>
    <n v="0"/>
    <n v="0"/>
    <n v="0"/>
  </r>
  <r>
    <n v="718"/>
    <x v="573"/>
    <s v=""/>
    <x v="1403"/>
    <n v="2019"/>
    <n v="10046769"/>
    <x v="248"/>
    <x v="571"/>
    <x v="561"/>
    <n v="8800"/>
    <s v="Viborg"/>
    <n v="791"/>
    <n v="267"/>
    <x v="229"/>
    <n v="1"/>
    <s v="DC"/>
    <s v="Decentralt værk"/>
    <n v="351100"/>
    <n v="350010"/>
    <x v="232"/>
    <x v="9"/>
    <s v="kvt"/>
    <d v="1996-01-01T00:00:00"/>
    <m/>
    <n v="128.19999999999999"/>
    <n v="57"/>
    <n v="56"/>
    <x v="5525"/>
    <n v="1005.6852"/>
    <n v="1005.6852"/>
    <n v="895.02480000000003"/>
    <n v="884.32560000000001"/>
    <n v="0.24247956937526949"/>
    <n v="0.75752043062473051"/>
    <n v="0"/>
    <x v="0"/>
    <x v="0"/>
    <m/>
    <m/>
    <m/>
    <m/>
    <m/>
    <m/>
    <n v="2073.7524456000001"/>
    <m/>
    <m/>
    <m/>
    <m/>
    <m/>
    <m/>
    <m/>
    <m/>
    <m/>
    <m/>
    <m/>
    <s v="525558,1"/>
    <s v="6258900,3"/>
    <n v="2073.7524456000001"/>
    <n v="0"/>
    <n v="0"/>
  </r>
  <r>
    <n v="718"/>
    <x v="573"/>
    <s v=""/>
    <x v="1404"/>
    <n v="2019"/>
    <n v="10046769"/>
    <x v="248"/>
    <x v="571"/>
    <x v="561"/>
    <n v="8800"/>
    <s v="Viborg"/>
    <n v="791"/>
    <n v="267"/>
    <x v="229"/>
    <n v="1"/>
    <s v="DC"/>
    <s v="Decentralt værk"/>
    <n v="351100"/>
    <n v="350010"/>
    <x v="16"/>
    <x v="0"/>
    <s v="fvv"/>
    <d v="2014-10-27T00:00:00"/>
    <m/>
    <n v="15"/>
    <n v="0"/>
    <n v="15.8"/>
    <x v="5526"/>
    <n v="45.305999999999997"/>
    <n v="45.305999999999997"/>
    <n v="0"/>
    <n v="0"/>
    <n v="1"/>
    <n v="0"/>
    <n v="0"/>
    <x v="0"/>
    <x v="0"/>
    <m/>
    <m/>
    <m/>
    <m/>
    <m/>
    <m/>
    <n v="43.612509599999996"/>
    <m/>
    <m/>
    <m/>
    <m/>
    <m/>
    <m/>
    <m/>
    <m/>
    <m/>
    <m/>
    <m/>
    <s v="525558,1"/>
    <s v="6258900,3"/>
    <n v="43.612509599999996"/>
    <n v="0"/>
    <n v="0"/>
  </r>
  <r>
    <n v="718"/>
    <x v="573"/>
    <s v=""/>
    <x v="1405"/>
    <n v="2019"/>
    <n v="10046769"/>
    <x v="248"/>
    <x v="571"/>
    <x v="561"/>
    <n v="8800"/>
    <s v="Viborg"/>
    <n v="791"/>
    <n v="267"/>
    <x v="229"/>
    <n v="1"/>
    <s v="DC"/>
    <s v="Decentralt værk"/>
    <n v="351100"/>
    <n v="350010"/>
    <x v="76"/>
    <x v="0"/>
    <s v="fvv"/>
    <d v="2014-10-27T00:00:00"/>
    <m/>
    <n v="15"/>
    <n v="0"/>
    <n v="15.8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25558,1"/>
    <s v="6258900,3"/>
    <n v="0"/>
    <n v="0"/>
    <n v="0"/>
  </r>
  <r>
    <n v="718"/>
    <x v="574"/>
    <s v=""/>
    <x v="1406"/>
    <n v="2019"/>
    <n v="10046769"/>
    <x v="248"/>
    <x v="572"/>
    <x v="562"/>
    <n v="8800"/>
    <s v="Viborg"/>
    <n v="791"/>
    <n v="267"/>
    <x v="229"/>
    <m/>
    <s v="FJ"/>
    <s v="Fjernvarmeværk"/>
    <n v="381100"/>
    <n v="383900"/>
    <x v="737"/>
    <x v="0"/>
    <s v="pvp"/>
    <d v="2012-08-01T00:00:00"/>
    <m/>
    <n v="0.5"/>
    <n v="0"/>
    <n v="0.5"/>
    <x v="5527"/>
    <n v="3.3839999999999999"/>
    <n v="3.3839999999999999"/>
    <n v="0"/>
    <n v="0"/>
    <n v="1"/>
    <n v="0"/>
    <n v="0"/>
    <x v="0"/>
    <x v="0"/>
    <m/>
    <m/>
    <m/>
    <m/>
    <m/>
    <m/>
    <m/>
    <m/>
    <n v="4.8140840000000003"/>
    <m/>
    <m/>
    <m/>
    <m/>
    <m/>
    <m/>
    <m/>
    <m/>
    <m/>
    <s v="522189,61"/>
    <s v="6259111,68"/>
    <n v="0"/>
    <n v="4.8140840000000003"/>
    <n v="0"/>
  </r>
  <r>
    <n v="718"/>
    <x v="575"/>
    <s v=""/>
    <x v="1407"/>
    <n v="2019"/>
    <n v="10046769"/>
    <x v="248"/>
    <x v="573"/>
    <x v="563"/>
    <n v="8800"/>
    <s v="Viborg"/>
    <n v="791"/>
    <n v="267"/>
    <x v="229"/>
    <m/>
    <s v="FJ"/>
    <s v="Fjernvarmeværk"/>
    <n v="353000"/>
    <n v="350030"/>
    <x v="738"/>
    <x v="0"/>
    <s v="fvv"/>
    <d v="2012-03-01T00:00:00"/>
    <m/>
    <n v="2"/>
    <n v="0"/>
    <n v="2"/>
    <x v="5528"/>
    <n v="7.6176000000000004"/>
    <n v="7.6176000000000004"/>
    <n v="0"/>
    <n v="0"/>
    <n v="1"/>
    <n v="0"/>
    <n v="0"/>
    <x v="0"/>
    <x v="0"/>
    <m/>
    <m/>
    <m/>
    <m/>
    <m/>
    <m/>
    <n v="7.6450968000000001"/>
    <m/>
    <m/>
    <m/>
    <m/>
    <m/>
    <m/>
    <m/>
    <m/>
    <m/>
    <m/>
    <m/>
    <s v="521286"/>
    <s v="6252139"/>
    <n v="7.6450968000000001"/>
    <n v="0"/>
    <n v="0"/>
  </r>
  <r>
    <n v="770"/>
    <x v="576"/>
    <s v=""/>
    <x v="1408"/>
    <n v="2019"/>
    <n v="11110001"/>
    <x v="249"/>
    <x v="574"/>
    <x v="564"/>
    <n v="8752"/>
    <s v="Østbirk"/>
    <n v="615"/>
    <m/>
    <x v="18"/>
    <m/>
    <s v="VA"/>
    <s v="Vandkraftværk"/>
    <n v="351100"/>
    <n v="350010"/>
    <x v="296"/>
    <x v="13"/>
    <s v="vkt"/>
    <d v="1924-01-01T00:00:00"/>
    <m/>
    <n v="1"/>
    <n v="1"/>
    <n v="0"/>
    <x v="5529"/>
    <n v="0"/>
    <n v="0"/>
    <n v="6.5813448960000001"/>
    <n v="6.5813448960000001"/>
    <n v="0"/>
    <n v="1"/>
    <n v="0"/>
    <x v="0"/>
    <x v="0"/>
    <m/>
    <m/>
    <m/>
    <m/>
    <m/>
    <m/>
    <m/>
    <m/>
    <m/>
    <m/>
    <m/>
    <m/>
    <m/>
    <m/>
    <m/>
    <m/>
    <n v="6.5813448959999992"/>
    <m/>
    <s v="543795"/>
    <s v="6203925"/>
    <n v="0"/>
    <n v="0"/>
    <n v="0"/>
  </r>
  <r>
    <n v="772"/>
    <x v="577"/>
    <s v=""/>
    <x v="1409"/>
    <n v="2019"/>
    <n v="58183415"/>
    <x v="250"/>
    <x v="575"/>
    <x v="565"/>
    <n v="7330"/>
    <s v="Brande"/>
    <n v="756"/>
    <m/>
    <x v="18"/>
    <m/>
    <s v="VA"/>
    <s v="Vandkraftværk"/>
    <n v="351100"/>
    <n v="350010"/>
    <x v="739"/>
    <x v="13"/>
    <s v="vkt"/>
    <d v="1922-01-01T00:00:00"/>
    <m/>
    <n v="0.15"/>
    <n v="0.15"/>
    <n v="0"/>
    <x v="5530"/>
    <n v="0"/>
    <n v="0"/>
    <n v="1.6079857200000001"/>
    <n v="1.6079857200000001"/>
    <n v="0"/>
    <n v="1"/>
    <n v="0"/>
    <x v="0"/>
    <x v="0"/>
    <m/>
    <m/>
    <m/>
    <m/>
    <m/>
    <m/>
    <m/>
    <m/>
    <m/>
    <m/>
    <m/>
    <m/>
    <m/>
    <m/>
    <m/>
    <m/>
    <n v="1.6079857199999998"/>
    <m/>
    <s v="509271"/>
    <s v="6201710"/>
    <n v="0"/>
    <n v="0"/>
    <n v="0"/>
  </r>
  <r>
    <n v="777"/>
    <x v="578"/>
    <s v=""/>
    <x v="1410"/>
    <n v="2019"/>
    <n v="17010131"/>
    <x v="251"/>
    <x v="576"/>
    <x v="566"/>
    <n v="6000"/>
    <s v="Kolding"/>
    <n v="621"/>
    <n v="81"/>
    <x v="20"/>
    <n v="1"/>
    <s v="FJ"/>
    <s v="Fjernvarmeværk"/>
    <n v="353000"/>
    <n v="350030"/>
    <x v="16"/>
    <x v="0"/>
    <s v="fvv"/>
    <d v="2004-06-13T00:00:00"/>
    <m/>
    <n v="13.3"/>
    <n v="0"/>
    <n v="12"/>
    <x v="5531"/>
    <n v="2.3660000000000001"/>
    <n v="2.3660000000000001"/>
    <n v="0"/>
    <n v="0"/>
    <n v="1"/>
    <n v="0"/>
    <n v="0"/>
    <x v="0"/>
    <x v="0"/>
    <m/>
    <m/>
    <m/>
    <n v="3.9385260000000005E-2"/>
    <m/>
    <m/>
    <n v="2.5465176"/>
    <m/>
    <m/>
    <m/>
    <m/>
    <m/>
    <m/>
    <m/>
    <m/>
    <m/>
    <m/>
    <m/>
    <s v="530009,88"/>
    <s v="6148161"/>
    <n v="2.58590286"/>
    <n v="0"/>
    <n v="0"/>
  </r>
  <r>
    <n v="777"/>
    <x v="578"/>
    <s v=""/>
    <x v="1411"/>
    <n v="2019"/>
    <n v="17010131"/>
    <x v="251"/>
    <x v="576"/>
    <x v="566"/>
    <n v="6000"/>
    <s v="Kolding"/>
    <n v="621"/>
    <n v="81"/>
    <x v="20"/>
    <n v="1"/>
    <s v="FJ"/>
    <s v="Fjernvarmeværk"/>
    <n v="353000"/>
    <n v="350030"/>
    <x v="76"/>
    <x v="0"/>
    <s v="fvv"/>
    <d v="2004-06-13T00:00:00"/>
    <m/>
    <n v="13.3"/>
    <n v="0"/>
    <n v="12"/>
    <x v="21"/>
    <n v="0"/>
    <n v="0"/>
    <n v="0"/>
    <n v="0"/>
    <n v="1"/>
    <n v="0"/>
    <n v="0"/>
    <x v="0"/>
    <x v="0"/>
    <m/>
    <m/>
    <m/>
    <n v="0"/>
    <m/>
    <m/>
    <n v="0"/>
    <m/>
    <m/>
    <m/>
    <m/>
    <m/>
    <m/>
    <m/>
    <m/>
    <m/>
    <m/>
    <m/>
    <s v="530009,88"/>
    <s v="6148161"/>
    <n v="0"/>
    <n v="0"/>
    <n v="0"/>
  </r>
  <r>
    <n v="777"/>
    <x v="578"/>
    <s v=""/>
    <x v="1412"/>
    <n v="2019"/>
    <n v="17010131"/>
    <x v="251"/>
    <x v="576"/>
    <x v="566"/>
    <n v="6000"/>
    <s v="Kolding"/>
    <n v="621"/>
    <n v="81"/>
    <x v="20"/>
    <n v="1"/>
    <s v="FJ"/>
    <s v="Fjernvarmeværk"/>
    <n v="353000"/>
    <n v="350030"/>
    <x v="4"/>
    <x v="0"/>
    <s v="fvv"/>
    <d v="2004-06-13T00:00:00"/>
    <m/>
    <n v="13.4"/>
    <n v="0"/>
    <n v="12"/>
    <x v="21"/>
    <n v="0"/>
    <n v="0"/>
    <n v="0"/>
    <n v="0"/>
    <n v="1"/>
    <n v="0"/>
    <n v="0"/>
    <x v="0"/>
    <x v="0"/>
    <m/>
    <m/>
    <m/>
    <n v="0"/>
    <m/>
    <m/>
    <n v="0"/>
    <m/>
    <m/>
    <m/>
    <m/>
    <m/>
    <m/>
    <m/>
    <m/>
    <m/>
    <m/>
    <m/>
    <s v="530009,88"/>
    <s v="6148161"/>
    <n v="0"/>
    <n v="0"/>
    <n v="0"/>
  </r>
  <r>
    <n v="777"/>
    <x v="579"/>
    <s v=""/>
    <x v="1413"/>
    <n v="2019"/>
    <n v="17010131"/>
    <x v="251"/>
    <x v="577"/>
    <x v="567"/>
    <n v="6000"/>
    <s v="Kolding"/>
    <n v="621"/>
    <n v="81"/>
    <x v="20"/>
    <m/>
    <s v="FJ"/>
    <s v="Fjernvarmeværk"/>
    <n v="353000"/>
    <n v="350030"/>
    <x v="618"/>
    <x v="0"/>
    <s v="fvv"/>
    <d v="1977-02-01T00:00:00"/>
    <m/>
    <n v="17.2"/>
    <n v="0"/>
    <n v="13.2"/>
    <x v="5532"/>
    <n v="1.7000000000000001E-2"/>
    <n v="1.7000000000000001E-2"/>
    <n v="0"/>
    <n v="0"/>
    <n v="1"/>
    <n v="0"/>
    <n v="0"/>
    <x v="0"/>
    <x v="0"/>
    <m/>
    <m/>
    <m/>
    <n v="0"/>
    <m/>
    <m/>
    <n v="2.6136E-2"/>
    <m/>
    <m/>
    <m/>
    <m/>
    <m/>
    <m/>
    <m/>
    <m/>
    <m/>
    <m/>
    <m/>
    <s v="528834,43"/>
    <s v="6149111,25"/>
    <n v="2.6136E-2"/>
    <n v="0"/>
    <n v="0"/>
  </r>
  <r>
    <n v="777"/>
    <x v="580"/>
    <s v=""/>
    <x v="1414"/>
    <n v="2019"/>
    <n v="17010131"/>
    <x v="251"/>
    <x v="578"/>
    <x v="568"/>
    <n v="6000"/>
    <s v="Kolding"/>
    <n v="621"/>
    <n v="81"/>
    <x v="20"/>
    <n v="1"/>
    <s v="FJ"/>
    <s v="Fjernvarmeværk"/>
    <n v="353000"/>
    <n v="350030"/>
    <x v="4"/>
    <x v="0"/>
    <s v="fvv"/>
    <d v="2004-09-22T00:00:00"/>
    <m/>
    <n v="10"/>
    <n v="0"/>
    <n v="9.3000000000000007"/>
    <x v="5533"/>
    <n v="0.56000000000000005"/>
    <n v="0.56000000000000005"/>
    <n v="0"/>
    <n v="0"/>
    <n v="1"/>
    <n v="0"/>
    <n v="0"/>
    <x v="0"/>
    <x v="0"/>
    <m/>
    <m/>
    <m/>
    <n v="0.13684405000000002"/>
    <m/>
    <m/>
    <n v="0.48727800000000004"/>
    <m/>
    <m/>
    <m/>
    <m/>
    <m/>
    <m/>
    <m/>
    <m/>
    <m/>
    <m/>
    <m/>
    <s v="529743,81"/>
    <s v="6149340,18"/>
    <n v="0.62412205000000009"/>
    <n v="0"/>
    <n v="0"/>
  </r>
  <r>
    <n v="777"/>
    <x v="580"/>
    <s v=""/>
    <x v="1415"/>
    <n v="2019"/>
    <n v="17010131"/>
    <x v="251"/>
    <x v="578"/>
    <x v="568"/>
    <n v="6000"/>
    <s v="Kolding"/>
    <n v="621"/>
    <n v="81"/>
    <x v="20"/>
    <n v="1"/>
    <s v="FJ"/>
    <s v="Fjernvarmeværk"/>
    <n v="353000"/>
    <n v="350030"/>
    <x v="567"/>
    <x v="0"/>
    <s v="fvv"/>
    <d v="1958-03-01T00:00:00"/>
    <m/>
    <n v="18"/>
    <n v="0"/>
    <n v="16.2"/>
    <x v="21"/>
    <n v="0"/>
    <n v="0"/>
    <n v="0"/>
    <n v="0"/>
    <n v="1"/>
    <n v="0"/>
    <n v="0"/>
    <x v="0"/>
    <x v="0"/>
    <m/>
    <m/>
    <m/>
    <n v="0"/>
    <m/>
    <m/>
    <n v="0"/>
    <m/>
    <m/>
    <m/>
    <m/>
    <m/>
    <m/>
    <m/>
    <m/>
    <m/>
    <m/>
    <m/>
    <s v="529743,81"/>
    <s v="6149340,18"/>
    <n v="0"/>
    <n v="0"/>
    <n v="0"/>
  </r>
  <r>
    <n v="777"/>
    <x v="580"/>
    <s v=""/>
    <x v="1416"/>
    <n v="2019"/>
    <n v="17010131"/>
    <x v="251"/>
    <x v="578"/>
    <x v="568"/>
    <n v="6000"/>
    <s v="Kolding"/>
    <n v="621"/>
    <n v="81"/>
    <x v="20"/>
    <n v="1"/>
    <s v="FJ"/>
    <s v="Fjernvarmeværk"/>
    <n v="353000"/>
    <n v="350030"/>
    <x v="568"/>
    <x v="0"/>
    <s v="fvv"/>
    <d v="1956-05-01T00:00:00"/>
    <m/>
    <n v="25.6"/>
    <n v="0"/>
    <n v="25.6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29743,81"/>
    <s v="6149340,18"/>
    <n v="0"/>
    <n v="0"/>
    <n v="0"/>
  </r>
  <r>
    <n v="777"/>
    <x v="581"/>
    <s v=""/>
    <x v="1417"/>
    <n v="2019"/>
    <n v="17010131"/>
    <x v="251"/>
    <x v="579"/>
    <x v="569"/>
    <n v="6000"/>
    <s v="Kolding"/>
    <n v="621"/>
    <n v="81"/>
    <x v="20"/>
    <m/>
    <s v="FJ"/>
    <s v="Fjernvarmeværk"/>
    <n v="353000"/>
    <n v="350030"/>
    <x v="740"/>
    <x v="0"/>
    <s v="fvv"/>
    <d v="1975-07-01T00:00:00"/>
    <m/>
    <n v="18.600000000000001"/>
    <n v="0"/>
    <n v="16.7"/>
    <x v="5534"/>
    <n v="0.24"/>
    <n v="0.24"/>
    <n v="0"/>
    <n v="0"/>
    <n v="1"/>
    <n v="0"/>
    <n v="0"/>
    <x v="0"/>
    <x v="0"/>
    <m/>
    <m/>
    <m/>
    <n v="7.1739999999999998E-2"/>
    <m/>
    <m/>
    <n v="0.24817320000000001"/>
    <m/>
    <m/>
    <m/>
    <m/>
    <m/>
    <m/>
    <m/>
    <m/>
    <m/>
    <m/>
    <m/>
    <s v="528341,42"/>
    <s v="6151304,99"/>
    <n v="0.31991320000000001"/>
    <n v="0"/>
    <n v="0"/>
  </r>
  <r>
    <n v="777"/>
    <x v="582"/>
    <s v=""/>
    <x v="1418"/>
    <n v="2019"/>
    <n v="17010131"/>
    <x v="251"/>
    <x v="580"/>
    <x v="570"/>
    <n v="6000"/>
    <s v="Kolding"/>
    <n v="621"/>
    <n v="81"/>
    <x v="20"/>
    <n v="1"/>
    <s v="FJ"/>
    <s v="Fjernvarmeværk"/>
    <n v="353000"/>
    <n v="350030"/>
    <x v="13"/>
    <x v="0"/>
    <s v="fvv"/>
    <d v="1972-05-15T00:00:00"/>
    <m/>
    <n v="8.1"/>
    <n v="0"/>
    <n v="7.3"/>
    <x v="5535"/>
    <n v="0.13300000000000001"/>
    <n v="0.13300000000000001"/>
    <n v="0"/>
    <n v="0"/>
    <n v="1"/>
    <n v="0"/>
    <n v="0"/>
    <x v="0"/>
    <x v="0"/>
    <m/>
    <m/>
    <m/>
    <n v="1.868827E-2"/>
    <m/>
    <m/>
    <n v="0.13927320000000001"/>
    <m/>
    <m/>
    <m/>
    <m/>
    <m/>
    <m/>
    <m/>
    <m/>
    <m/>
    <m/>
    <m/>
    <s v="530483,13"/>
    <s v="6150942,2"/>
    <n v="0.15796147000000002"/>
    <n v="0"/>
    <n v="0"/>
  </r>
  <r>
    <n v="777"/>
    <x v="582"/>
    <s v=""/>
    <x v="1419"/>
    <n v="2019"/>
    <n v="17010131"/>
    <x v="251"/>
    <x v="580"/>
    <x v="570"/>
    <n v="6000"/>
    <s v="Kolding"/>
    <n v="621"/>
    <n v="81"/>
    <x v="20"/>
    <n v="1"/>
    <s v="FJ"/>
    <s v="Fjernvarmeværk"/>
    <n v="353000"/>
    <n v="350030"/>
    <x v="16"/>
    <x v="0"/>
    <s v="fvv"/>
    <d v="1972-05-15T00:00:00"/>
    <m/>
    <n v="8.1"/>
    <n v="0"/>
    <n v="7.3"/>
    <x v="21"/>
    <n v="0"/>
    <n v="0"/>
    <n v="0"/>
    <n v="0"/>
    <n v="1"/>
    <n v="0"/>
    <n v="0"/>
    <x v="0"/>
    <x v="0"/>
    <m/>
    <m/>
    <m/>
    <n v="0"/>
    <m/>
    <m/>
    <n v="0"/>
    <m/>
    <m/>
    <m/>
    <m/>
    <m/>
    <m/>
    <m/>
    <m/>
    <m/>
    <m/>
    <m/>
    <s v="530483,13"/>
    <s v="6150942,2"/>
    <n v="0"/>
    <n v="0"/>
    <n v="0"/>
  </r>
  <r>
    <n v="777"/>
    <x v="582"/>
    <s v=""/>
    <x v="1420"/>
    <n v="2019"/>
    <n v="17010131"/>
    <x v="251"/>
    <x v="580"/>
    <x v="570"/>
    <n v="6000"/>
    <s v="Kolding"/>
    <n v="621"/>
    <n v="81"/>
    <x v="20"/>
    <n v="1"/>
    <s v="FJ"/>
    <s v="Fjernvarmeværk"/>
    <n v="353000"/>
    <n v="350030"/>
    <x v="4"/>
    <x v="0"/>
    <s v="fvv"/>
    <d v="1979-08-20T00:00:00"/>
    <m/>
    <n v="11.4"/>
    <n v="0"/>
    <n v="10.199999999999999"/>
    <x v="21"/>
    <n v="0"/>
    <n v="0"/>
    <n v="0"/>
    <n v="0"/>
    <n v="1"/>
    <n v="0"/>
    <n v="0"/>
    <x v="0"/>
    <x v="0"/>
    <m/>
    <m/>
    <m/>
    <n v="0"/>
    <m/>
    <m/>
    <n v="0"/>
    <m/>
    <m/>
    <m/>
    <m/>
    <m/>
    <m/>
    <m/>
    <m/>
    <m/>
    <m/>
    <m/>
    <s v="530483,13"/>
    <s v="6150942,2"/>
    <n v="0"/>
    <n v="0"/>
    <n v="0"/>
  </r>
  <r>
    <n v="777"/>
    <x v="583"/>
    <s v=""/>
    <x v="1421"/>
    <n v="2019"/>
    <n v="17010131"/>
    <x v="251"/>
    <x v="581"/>
    <x v="571"/>
    <n v="6000"/>
    <s v="Kolding"/>
    <n v="621"/>
    <n v="81"/>
    <x v="20"/>
    <m/>
    <s v="FJ"/>
    <s v="Fjernvarmeværk"/>
    <n v="353000"/>
    <n v="350030"/>
    <x v="741"/>
    <x v="0"/>
    <s v="fvv"/>
    <d v="2008-08-20T00:00:00"/>
    <m/>
    <n v="18.899999999999999"/>
    <n v="0"/>
    <n v="17"/>
    <x v="292"/>
    <n v="8.0000000000000002E-3"/>
    <n v="8.0000000000000002E-3"/>
    <n v="0"/>
    <n v="0"/>
    <n v="1"/>
    <n v="0"/>
    <n v="0"/>
    <x v="0"/>
    <x v="0"/>
    <m/>
    <m/>
    <m/>
    <n v="1.0761E-2"/>
    <m/>
    <m/>
    <m/>
    <m/>
    <m/>
    <m/>
    <m/>
    <m/>
    <m/>
    <m/>
    <m/>
    <m/>
    <m/>
    <m/>
    <s v="530836,78"/>
    <s v="6149137,61"/>
    <n v="1.0761E-2"/>
    <n v="0"/>
    <n v="0"/>
  </r>
  <r>
    <n v="777"/>
    <x v="584"/>
    <s v=""/>
    <x v="1422"/>
    <n v="2019"/>
    <n v="17010131"/>
    <x v="251"/>
    <x v="582"/>
    <x v="572"/>
    <n v="6000"/>
    <s v="Kolding"/>
    <n v="621"/>
    <n v="81"/>
    <x v="20"/>
    <n v="1"/>
    <s v="FJ"/>
    <s v="Fjernvarmeværk"/>
    <n v="353000"/>
    <n v="350030"/>
    <x v="13"/>
    <x v="0"/>
    <s v="fvv"/>
    <d v="2004-06-14T00:00:00"/>
    <m/>
    <n v="10.5"/>
    <n v="0"/>
    <n v="9.5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33270,71"/>
    <s v="6150811,46"/>
    <n v="0"/>
    <n v="0"/>
    <n v="0"/>
  </r>
  <r>
    <n v="777"/>
    <x v="584"/>
    <s v=""/>
    <x v="1423"/>
    <n v="2019"/>
    <n v="17010131"/>
    <x v="251"/>
    <x v="582"/>
    <x v="572"/>
    <n v="6000"/>
    <s v="Kolding"/>
    <n v="621"/>
    <n v="81"/>
    <x v="20"/>
    <n v="1"/>
    <s v="FJ"/>
    <s v="Fjernvarmeværk"/>
    <n v="353000"/>
    <n v="350030"/>
    <x v="16"/>
    <x v="0"/>
    <s v="fvv"/>
    <d v="2004-06-14T00:00:00"/>
    <m/>
    <n v="10.5"/>
    <n v="0"/>
    <n v="9.5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33270,71"/>
    <s v="6150811,46"/>
    <n v="0"/>
    <n v="0"/>
    <n v="0"/>
  </r>
  <r>
    <n v="777"/>
    <x v="585"/>
    <s v=""/>
    <x v="1424"/>
    <n v="2019"/>
    <n v="17010131"/>
    <x v="251"/>
    <x v="583"/>
    <x v="573"/>
    <n v="6000"/>
    <s v="Kolding"/>
    <n v="621"/>
    <n v="81"/>
    <x v="20"/>
    <m/>
    <s v="FJ"/>
    <s v="Fjernvarmeværk"/>
    <n v="353000"/>
    <n v="350030"/>
    <x v="742"/>
    <x v="0"/>
    <s v="fvv"/>
    <d v="2004-06-14T00:00:00"/>
    <m/>
    <n v="13.3"/>
    <n v="0"/>
    <n v="12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32104"/>
    <s v="6151460"/>
    <n v="0"/>
    <n v="0"/>
    <n v="0"/>
  </r>
  <r>
    <n v="777"/>
    <x v="586"/>
    <s v=""/>
    <x v="1425"/>
    <n v="2019"/>
    <n v="17010131"/>
    <x v="251"/>
    <x v="584"/>
    <x v="574"/>
    <n v="6640"/>
    <s v="Lunderskov"/>
    <n v="621"/>
    <n v="81"/>
    <x v="20"/>
    <m/>
    <s v="FJ"/>
    <s v="Fjernvarmeværk"/>
    <n v="353000"/>
    <n v="350030"/>
    <x v="576"/>
    <x v="0"/>
    <s v="fvv"/>
    <d v="1964-08-13T00:00:00"/>
    <m/>
    <n v="6.8"/>
    <n v="0"/>
    <n v="6.45"/>
    <x v="21"/>
    <n v="0"/>
    <n v="0"/>
    <n v="0"/>
    <n v="0"/>
    <n v="1"/>
    <n v="0"/>
    <n v="0"/>
    <x v="0"/>
    <x v="0"/>
    <m/>
    <m/>
    <m/>
    <m/>
    <m/>
    <m/>
    <m/>
    <m/>
    <m/>
    <m/>
    <m/>
    <m/>
    <m/>
    <m/>
    <m/>
    <m/>
    <m/>
    <m/>
    <s v="518955,28"/>
    <s v="6148114,02"/>
    <n v="0"/>
    <n v="0"/>
    <n v="0"/>
  </r>
  <r>
    <n v="777"/>
    <x v="587"/>
    <s v=""/>
    <x v="1426"/>
    <n v="2019"/>
    <n v="17010131"/>
    <x v="251"/>
    <x v="585"/>
    <x v="575"/>
    <n v="7000"/>
    <s v="Fredericia"/>
    <n v="607"/>
    <n v="81"/>
    <x v="20"/>
    <n v="1"/>
    <s v="FJ"/>
    <s v="Fjernvarmeværk"/>
    <n v="353000"/>
    <n v="350030"/>
    <x v="13"/>
    <x v="0"/>
    <s v="fvv"/>
    <d v="1985-05-03T00:00:00"/>
    <m/>
    <n v="7"/>
    <n v="0"/>
    <n v="6.7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45065,31"/>
    <s v="6154761,27"/>
    <n v="0"/>
    <n v="0"/>
    <n v="0"/>
  </r>
  <r>
    <n v="777"/>
    <x v="587"/>
    <s v=""/>
    <x v="1427"/>
    <n v="2019"/>
    <n v="17010131"/>
    <x v="251"/>
    <x v="585"/>
    <x v="575"/>
    <n v="7000"/>
    <s v="Fredericia"/>
    <n v="607"/>
    <n v="81"/>
    <x v="20"/>
    <n v="1"/>
    <s v="FJ"/>
    <s v="Fjernvarmeværk"/>
    <n v="353000"/>
    <n v="350030"/>
    <x v="16"/>
    <x v="0"/>
    <s v="fvv"/>
    <d v="2004-07-06T00:00:00"/>
    <m/>
    <n v="16"/>
    <n v="0"/>
    <n v="15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45065,31"/>
    <s v="6154761,27"/>
    <n v="0"/>
    <n v="0"/>
    <n v="0"/>
  </r>
  <r>
    <n v="777"/>
    <x v="588"/>
    <s v=""/>
    <x v="1428"/>
    <n v="2019"/>
    <n v="17010131"/>
    <x v="251"/>
    <x v="586"/>
    <x v="576"/>
    <n v="7120"/>
    <s v="Vejle Øst"/>
    <n v="630"/>
    <n v="81"/>
    <x v="20"/>
    <m/>
    <s v="FJ"/>
    <s v="Fjernvarmeværk"/>
    <n v="353000"/>
    <n v="350030"/>
    <x v="743"/>
    <x v="0"/>
    <s v="fvv"/>
    <d v="1969-05-03T00:00:00"/>
    <m/>
    <n v="6.6"/>
    <n v="0"/>
    <n v="5.9"/>
    <x v="5536"/>
    <n v="0.78500000000000003"/>
    <n v="0.78500000000000003"/>
    <n v="0"/>
    <n v="0"/>
    <n v="1"/>
    <n v="0"/>
    <n v="0"/>
    <x v="0"/>
    <x v="0"/>
    <m/>
    <m/>
    <m/>
    <n v="0"/>
    <m/>
    <m/>
    <n v="0.86296320000000004"/>
    <m/>
    <m/>
    <m/>
    <m/>
    <m/>
    <m/>
    <m/>
    <m/>
    <m/>
    <m/>
    <m/>
    <s v="537950"/>
    <s v="6175016"/>
    <n v="0.86296320000000004"/>
    <n v="0"/>
    <n v="0"/>
  </r>
  <r>
    <n v="777"/>
    <x v="589"/>
    <s v=""/>
    <x v="1429"/>
    <n v="2019"/>
    <n v="17010131"/>
    <x v="251"/>
    <x v="587"/>
    <x v="577"/>
    <n v="7100"/>
    <s v="Vejle"/>
    <n v="630"/>
    <n v="81"/>
    <x v="20"/>
    <m/>
    <s v="FJ"/>
    <s v="Fjernvarmeværk"/>
    <n v="353000"/>
    <n v="350030"/>
    <x v="744"/>
    <x v="0"/>
    <s v="fvv"/>
    <d v="2002-01-01T00:00:00"/>
    <m/>
    <n v="0.95"/>
    <n v="0"/>
    <n v="0.9"/>
    <x v="5537"/>
    <n v="13.108000000000001"/>
    <n v="13.108000000000001"/>
    <n v="0"/>
    <n v="0"/>
    <n v="1"/>
    <n v="0"/>
    <n v="0"/>
    <x v="0"/>
    <x v="0"/>
    <m/>
    <m/>
    <m/>
    <n v="6.2413800000000005E-2"/>
    <m/>
    <m/>
    <m/>
    <m/>
    <m/>
    <m/>
    <m/>
    <m/>
    <n v="14.600250000000001"/>
    <m/>
    <m/>
    <m/>
    <m/>
    <m/>
    <s v="532505"/>
    <s v="6175950"/>
    <n v="6.2413800000000005E-2"/>
    <n v="14.600250000000001"/>
    <n v="0"/>
  </r>
  <r>
    <n v="777"/>
    <x v="590"/>
    <s v=""/>
    <x v="1430"/>
    <n v="2019"/>
    <n v="17010131"/>
    <x v="251"/>
    <x v="588"/>
    <x v="578"/>
    <n v="7100"/>
    <s v="Vejle"/>
    <n v="630"/>
    <n v="81"/>
    <x v="20"/>
    <n v="1"/>
    <s v="FJ"/>
    <s v="Fjernvarmeværk"/>
    <n v="353000"/>
    <n v="350030"/>
    <x v="13"/>
    <x v="0"/>
    <s v="fvv"/>
    <d v="1965-05-08T00:00:00"/>
    <m/>
    <n v="10.3"/>
    <n v="0"/>
    <n v="9.3000000000000007"/>
    <x v="5538"/>
    <n v="1.53"/>
    <n v="1.53"/>
    <n v="0"/>
    <n v="0"/>
    <n v="1"/>
    <n v="0"/>
    <n v="0"/>
    <x v="0"/>
    <x v="0"/>
    <m/>
    <m/>
    <m/>
    <n v="1.7935E-2"/>
    <m/>
    <m/>
    <n v="1.6361135999999998"/>
    <m/>
    <m/>
    <m/>
    <m/>
    <m/>
    <m/>
    <m/>
    <m/>
    <m/>
    <m/>
    <m/>
    <s v="535870,88"/>
    <s v="6175640,27"/>
    <n v="1.6540485999999999"/>
    <n v="0"/>
    <n v="0"/>
  </r>
  <r>
    <n v="777"/>
    <x v="590"/>
    <s v=""/>
    <x v="1431"/>
    <n v="2019"/>
    <n v="17010131"/>
    <x v="251"/>
    <x v="588"/>
    <x v="578"/>
    <n v="7100"/>
    <s v="Vejle"/>
    <n v="630"/>
    <n v="81"/>
    <x v="20"/>
    <n v="1"/>
    <s v="FJ"/>
    <s v="Fjernvarmeværk"/>
    <n v="353000"/>
    <n v="350030"/>
    <x v="16"/>
    <x v="0"/>
    <s v="fvv"/>
    <d v="1967-08-07T00:00:00"/>
    <m/>
    <n v="10.3"/>
    <n v="0"/>
    <n v="9.3000000000000007"/>
    <x v="21"/>
    <n v="0"/>
    <n v="0"/>
    <n v="0"/>
    <n v="0"/>
    <n v="1"/>
    <n v="0"/>
    <n v="0"/>
    <x v="0"/>
    <x v="0"/>
    <m/>
    <m/>
    <m/>
    <n v="0"/>
    <m/>
    <m/>
    <n v="0"/>
    <m/>
    <m/>
    <m/>
    <m/>
    <m/>
    <m/>
    <m/>
    <m/>
    <m/>
    <m/>
    <m/>
    <s v="535870,88"/>
    <s v="6175640,27"/>
    <n v="0"/>
    <n v="0"/>
    <n v="0"/>
  </r>
  <r>
    <n v="777"/>
    <x v="591"/>
    <s v=""/>
    <x v="1432"/>
    <n v="2019"/>
    <n v="17010131"/>
    <x v="251"/>
    <x v="589"/>
    <x v="579"/>
    <n v="7100"/>
    <s v="Vejle"/>
    <n v="630"/>
    <n v="81"/>
    <x v="20"/>
    <n v="1"/>
    <s v="FJ"/>
    <s v="Fjernvarmeværk"/>
    <n v="353000"/>
    <n v="350030"/>
    <x v="16"/>
    <x v="0"/>
    <s v="fvv"/>
    <d v="1981-08-24T00:00:00"/>
    <m/>
    <n v="8.3000000000000007"/>
    <n v="0"/>
    <n v="7.5"/>
    <x v="5539"/>
    <n v="0.83599999999999997"/>
    <n v="0.83599999999999997"/>
    <n v="0"/>
    <n v="0"/>
    <n v="1"/>
    <n v="0"/>
    <n v="0"/>
    <x v="0"/>
    <x v="0"/>
    <m/>
    <m/>
    <m/>
    <n v="0"/>
    <m/>
    <m/>
    <n v="0.91238399999999997"/>
    <m/>
    <m/>
    <m/>
    <m/>
    <m/>
    <m/>
    <m/>
    <m/>
    <m/>
    <m/>
    <m/>
    <s v="533330,14"/>
    <s v="6170118,72"/>
    <n v="0.91238399999999997"/>
    <n v="0"/>
    <n v="0"/>
  </r>
  <r>
    <n v="777"/>
    <x v="591"/>
    <s v=""/>
    <x v="1433"/>
    <n v="2019"/>
    <n v="17010131"/>
    <x v="251"/>
    <x v="589"/>
    <x v="579"/>
    <n v="7100"/>
    <s v="Vejle"/>
    <n v="630"/>
    <n v="81"/>
    <x v="20"/>
    <n v="1"/>
    <s v="FJ"/>
    <s v="Fjernvarmeværk"/>
    <n v="353000"/>
    <n v="350030"/>
    <x v="76"/>
    <x v="0"/>
    <s v="fvv"/>
    <d v="1984-07-12T00:00:00"/>
    <m/>
    <n v="12.9"/>
    <n v="0"/>
    <n v="11.6"/>
    <x v="21"/>
    <n v="0"/>
    <n v="0"/>
    <n v="0"/>
    <n v="0"/>
    <n v="1"/>
    <n v="0"/>
    <n v="0"/>
    <x v="0"/>
    <x v="0"/>
    <m/>
    <m/>
    <m/>
    <n v="0"/>
    <m/>
    <m/>
    <n v="0"/>
    <m/>
    <m/>
    <m/>
    <m/>
    <m/>
    <m/>
    <m/>
    <m/>
    <m/>
    <m/>
    <m/>
    <s v="533330,14"/>
    <s v="6170118,72"/>
    <n v="0"/>
    <n v="0"/>
    <n v="0"/>
  </r>
  <r>
    <n v="777"/>
    <x v="592"/>
    <s v=""/>
    <x v="1434"/>
    <n v="2019"/>
    <n v="17010131"/>
    <x v="251"/>
    <x v="590"/>
    <x v="580"/>
    <n v="6000"/>
    <s v="Kolding"/>
    <n v="621"/>
    <n v="81"/>
    <x v="20"/>
    <m/>
    <s v="FJ"/>
    <s v="Fjernvarmeværk"/>
    <n v="353000"/>
    <n v="350030"/>
    <x v="745"/>
    <x v="0"/>
    <s v="fvv"/>
    <d v="2007-06-18T00:00:00"/>
    <m/>
    <n v="0.96"/>
    <n v="0"/>
    <n v="0.88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27721"/>
    <s v="6151484"/>
    <n v="0"/>
    <n v="0"/>
    <n v="0"/>
  </r>
  <r>
    <n v="777"/>
    <x v="593"/>
    <s v=""/>
    <x v="1435"/>
    <n v="2019"/>
    <n v="17010131"/>
    <x v="251"/>
    <x v="591"/>
    <x v="581"/>
    <n v="7000"/>
    <s v="Fredericia"/>
    <n v="607"/>
    <n v="81"/>
    <x v="20"/>
    <m/>
    <s v="FJ"/>
    <s v="Fjernvarmeværk"/>
    <n v="353000"/>
    <n v="350030"/>
    <x v="13"/>
    <x v="0"/>
    <s v="fvv"/>
    <d v="2009-01-02T00:00:00"/>
    <m/>
    <n v="11.1"/>
    <n v="0"/>
    <n v="10"/>
    <x v="1051"/>
    <n v="6.4999999999999997E-3"/>
    <n v="6.4999999999999997E-3"/>
    <n v="0"/>
    <n v="0"/>
    <n v="1"/>
    <n v="0"/>
    <n v="0"/>
    <x v="0"/>
    <x v="0"/>
    <m/>
    <m/>
    <m/>
    <n v="8.9674999999999998E-3"/>
    <m/>
    <m/>
    <m/>
    <m/>
    <m/>
    <m/>
    <m/>
    <m/>
    <m/>
    <m/>
    <m/>
    <m/>
    <m/>
    <m/>
    <s v="539329"/>
    <s v="6154739"/>
    <n v="8.9674999999999998E-3"/>
    <n v="0"/>
    <n v="0"/>
  </r>
  <r>
    <n v="777"/>
    <x v="594"/>
    <s v=""/>
    <x v="1436"/>
    <n v="2019"/>
    <n v="17010131"/>
    <x v="251"/>
    <x v="592"/>
    <x v="582"/>
    <n v="7000"/>
    <s v="Fredericia"/>
    <n v="607"/>
    <n v="81"/>
    <x v="20"/>
    <m/>
    <s v="FJ"/>
    <s v="Fjernvarmeværk"/>
    <n v="353000"/>
    <n v="350030"/>
    <x v="13"/>
    <x v="0"/>
    <s v="fvv"/>
    <d v="2009-01-02T00:00:00"/>
    <m/>
    <n v="11.1"/>
    <n v="0"/>
    <n v="10"/>
    <x v="229"/>
    <n v="2.8999999999999998E-3"/>
    <n v="2.8999999999999998E-3"/>
    <n v="0"/>
    <n v="0"/>
    <n v="1"/>
    <n v="0"/>
    <n v="0"/>
    <x v="0"/>
    <x v="0"/>
    <m/>
    <m/>
    <m/>
    <n v="3.5870000000000003E-3"/>
    <m/>
    <m/>
    <m/>
    <m/>
    <m/>
    <m/>
    <m/>
    <m/>
    <m/>
    <m/>
    <m/>
    <m/>
    <m/>
    <m/>
    <s v="539393"/>
    <s v="6152593"/>
    <n v="3.5870000000000003E-3"/>
    <n v="0"/>
    <n v="0"/>
  </r>
  <r>
    <n v="777"/>
    <x v="595"/>
    <s v=""/>
    <x v="1437"/>
    <n v="2019"/>
    <n v="17010131"/>
    <x v="251"/>
    <x v="593"/>
    <x v="583"/>
    <n v="7000"/>
    <s v="Fredericia"/>
    <n v="607"/>
    <n v="81"/>
    <x v="20"/>
    <m/>
    <s v="FJ"/>
    <s v="Fjernvarmeværk"/>
    <n v="353000"/>
    <n v="350030"/>
    <x v="13"/>
    <x v="0"/>
    <s v="fvv"/>
    <d v="2009-01-02T00:00:00"/>
    <m/>
    <n v="9.4"/>
    <n v="0"/>
    <n v="8.5"/>
    <x v="5479"/>
    <n v="2.2699999999999999E-3"/>
    <n v="2.2699999999999999E-3"/>
    <n v="0"/>
    <n v="0"/>
    <n v="1"/>
    <n v="0"/>
    <n v="0"/>
    <x v="0"/>
    <x v="0"/>
    <m/>
    <m/>
    <m/>
    <n v="2.7619899999999998E-3"/>
    <m/>
    <m/>
    <m/>
    <m/>
    <m/>
    <m/>
    <m/>
    <m/>
    <m/>
    <m/>
    <m/>
    <m/>
    <m/>
    <m/>
    <s v="545917"/>
    <s v="6159739"/>
    <n v="2.7619899999999998E-3"/>
    <n v="0"/>
    <n v="0"/>
  </r>
  <r>
    <n v="777"/>
    <x v="596"/>
    <s v=""/>
    <x v="1438"/>
    <n v="2019"/>
    <n v="17010131"/>
    <x v="251"/>
    <x v="594"/>
    <x v="584"/>
    <n v="7000"/>
    <s v="Fredericia"/>
    <n v="607"/>
    <n v="81"/>
    <x v="20"/>
    <m/>
    <s v="FJ"/>
    <s v="Fjernvarmeværk"/>
    <n v="353000"/>
    <n v="350030"/>
    <x v="13"/>
    <x v="0"/>
    <s v="fvv"/>
    <d v="2009-01-02T00:00:00"/>
    <m/>
    <n v="4.8"/>
    <n v="0"/>
    <n v="4.3"/>
    <x v="5540"/>
    <n v="3.65E-3"/>
    <n v="3.65E-3"/>
    <n v="0"/>
    <n v="0"/>
    <n v="1"/>
    <n v="0"/>
    <n v="0"/>
    <x v="0"/>
    <x v="0"/>
    <m/>
    <m/>
    <m/>
    <n v="4.6989700000000002E-3"/>
    <m/>
    <m/>
    <m/>
    <m/>
    <m/>
    <m/>
    <m/>
    <m/>
    <m/>
    <m/>
    <m/>
    <m/>
    <m/>
    <m/>
    <s v="546907"/>
    <s v="6163578"/>
    <n v="4.6989700000000002E-3"/>
    <n v="0"/>
    <n v="0"/>
  </r>
  <r>
    <n v="777"/>
    <x v="597"/>
    <s v=""/>
    <x v="1439"/>
    <n v="2019"/>
    <n v="17010131"/>
    <x v="251"/>
    <x v="595"/>
    <x v="585"/>
    <n v="7000"/>
    <s v="Fredericia"/>
    <n v="607"/>
    <n v="81"/>
    <x v="20"/>
    <m/>
    <s v="FJ"/>
    <s v="Fjernvarmeværk"/>
    <n v="353000"/>
    <n v="350030"/>
    <x v="13"/>
    <x v="0"/>
    <s v="fvv"/>
    <d v="2009-01-02T00:00:00"/>
    <m/>
    <n v="16.7"/>
    <n v="0"/>
    <n v="15"/>
    <x v="5541"/>
    <n v="1.7999999999999999E-2"/>
    <n v="1.7999999999999999E-2"/>
    <n v="0"/>
    <n v="0"/>
    <n v="1"/>
    <n v="0"/>
    <n v="0"/>
    <x v="0"/>
    <x v="0"/>
    <m/>
    <m/>
    <m/>
    <n v="1.9154580000000001E-2"/>
    <m/>
    <m/>
    <m/>
    <m/>
    <m/>
    <m/>
    <m/>
    <m/>
    <m/>
    <m/>
    <m/>
    <m/>
    <m/>
    <m/>
    <s v="545049"/>
    <s v="6153178"/>
    <n v="1.9154580000000001E-2"/>
    <n v="0"/>
    <n v="0"/>
  </r>
  <r>
    <n v="777"/>
    <x v="598"/>
    <s v=""/>
    <x v="1440"/>
    <n v="2019"/>
    <n v="17010131"/>
    <x v="251"/>
    <x v="596"/>
    <x v="586"/>
    <n v="7100"/>
    <s v="Vejle"/>
    <n v="630"/>
    <n v="81"/>
    <x v="20"/>
    <m/>
    <s v="FJ"/>
    <s v="Fjernvarmeværk"/>
    <n v="353000"/>
    <n v="350030"/>
    <x v="746"/>
    <x v="0"/>
    <s v="fvv"/>
    <d v="2017-01-01T00:00:00"/>
    <m/>
    <n v="0.112"/>
    <n v="0"/>
    <n v="0.112"/>
    <x v="5542"/>
    <n v="0.35639999999999999"/>
    <n v="0.35639999999999999"/>
    <n v="0"/>
    <n v="0"/>
    <n v="1"/>
    <n v="0"/>
    <n v="0"/>
    <x v="0"/>
    <x v="0"/>
    <m/>
    <m/>
    <m/>
    <m/>
    <m/>
    <m/>
    <m/>
    <m/>
    <m/>
    <m/>
    <m/>
    <m/>
    <n v="0.434"/>
    <m/>
    <m/>
    <m/>
    <m/>
    <m/>
    <s v="536465,48"/>
    <s v="6175796,05"/>
    <n v="0"/>
    <n v="0.434"/>
    <n v="0"/>
  </r>
  <r>
    <n v="777"/>
    <x v="599"/>
    <s v=""/>
    <x v="1441"/>
    <n v="2019"/>
    <n v="17010131"/>
    <x v="251"/>
    <x v="597"/>
    <x v="587"/>
    <n v="7000"/>
    <s v="Fredericia"/>
    <n v="607"/>
    <n v="81"/>
    <x v="20"/>
    <m/>
    <s v="FJ"/>
    <s v="Fjernvarmeværk"/>
    <n v="353000"/>
    <n v="350030"/>
    <x v="747"/>
    <x v="0"/>
    <s v="fvv"/>
    <d v="2017-01-01T00:00:00"/>
    <m/>
    <n v="0.224"/>
    <n v="0"/>
    <n v="0.224"/>
    <x v="5543"/>
    <n v="0.55079999999999996"/>
    <n v="0.55079999999999996"/>
    <n v="0"/>
    <n v="0"/>
    <n v="1"/>
    <n v="0"/>
    <n v="0"/>
    <x v="0"/>
    <x v="0"/>
    <m/>
    <m/>
    <m/>
    <m/>
    <m/>
    <m/>
    <m/>
    <m/>
    <m/>
    <m/>
    <m/>
    <m/>
    <n v="0.79589999999999994"/>
    <m/>
    <m/>
    <m/>
    <m/>
    <m/>
    <s v="541955,26"/>
    <s v="6154902,66"/>
    <n v="0"/>
    <n v="0.79589999999999994"/>
    <n v="0"/>
  </r>
  <r>
    <n v="777"/>
    <x v="600"/>
    <s v=""/>
    <x v="1442"/>
    <n v="2019"/>
    <n v="17010131"/>
    <x v="251"/>
    <x v="598"/>
    <x v="588"/>
    <n v="6000"/>
    <s v="Kolding"/>
    <n v="621"/>
    <n v="81"/>
    <x v="20"/>
    <m/>
    <s v="FJ"/>
    <s v="Fjernvarmeværk"/>
    <n v="353000"/>
    <n v="350030"/>
    <x v="748"/>
    <x v="0"/>
    <s v="fvv"/>
    <d v="2017-01-01T00:00:00"/>
    <m/>
    <n v="0.16800000000000001"/>
    <n v="0"/>
    <n v="0.16800000000000001"/>
    <x v="5544"/>
    <n v="0.78120000000000001"/>
    <n v="0.78120000000000001"/>
    <n v="0"/>
    <n v="0"/>
    <n v="1"/>
    <n v="0"/>
    <n v="0"/>
    <x v="0"/>
    <x v="0"/>
    <m/>
    <m/>
    <m/>
    <m/>
    <m/>
    <m/>
    <m/>
    <m/>
    <m/>
    <m/>
    <m/>
    <m/>
    <n v="0.80710000000000004"/>
    <m/>
    <m/>
    <m/>
    <m/>
    <m/>
    <s v="526421,44"/>
    <s v="6147178,65"/>
    <n v="0"/>
    <n v="0.80710000000000004"/>
    <n v="0"/>
  </r>
  <r>
    <n v="777"/>
    <x v="601"/>
    <s v=""/>
    <x v="1443"/>
    <n v="2019"/>
    <n v="17010131"/>
    <x v="251"/>
    <x v="599"/>
    <x v="589"/>
    <n v="6000"/>
    <s v="Kolding"/>
    <n v="630"/>
    <n v="81"/>
    <x v="20"/>
    <m/>
    <s v="FJ"/>
    <s v="Fjernvarmeværk"/>
    <n v="353000"/>
    <n v="350030"/>
    <x v="749"/>
    <x v="0"/>
    <s v="fvv"/>
    <d v="2018-01-01T00:00:00"/>
    <m/>
    <n v="0.16800000000000001"/>
    <n v="0"/>
    <n v="0.16800000000000001"/>
    <x v="5545"/>
    <n v="0.93600000000000005"/>
    <n v="0.93600000000000005"/>
    <n v="0"/>
    <n v="0"/>
    <n v="1"/>
    <n v="0"/>
    <n v="0"/>
    <x v="0"/>
    <x v="0"/>
    <m/>
    <m/>
    <m/>
    <m/>
    <m/>
    <m/>
    <m/>
    <m/>
    <m/>
    <m/>
    <m/>
    <m/>
    <n v="1.3677300000000001"/>
    <m/>
    <m/>
    <m/>
    <m/>
    <m/>
    <s v="NULL"/>
    <s v="NULL"/>
    <n v="0"/>
    <n v="1.3677300000000001"/>
    <n v="0"/>
  </r>
  <r>
    <n v="777"/>
    <x v="602"/>
    <s v=""/>
    <x v="1444"/>
    <n v="2019"/>
    <n v="17010131"/>
    <x v="251"/>
    <x v="600"/>
    <x v="590"/>
    <n v="6040"/>
    <s v="Egtved"/>
    <n v="621"/>
    <n v="81"/>
    <x v="20"/>
    <m/>
    <s v="FJ"/>
    <s v="Fjernvarmeværk"/>
    <n v="353000"/>
    <n v="350030"/>
    <x v="402"/>
    <x v="4"/>
    <s v="fvv"/>
    <d v="2018-01-01T00:00:00"/>
    <m/>
    <n v="0.32200000000000001"/>
    <n v="0"/>
    <n v="0.96599999999999997"/>
    <x v="5546"/>
    <n v="1.3824000000000001"/>
    <n v="1.3824000000000001"/>
    <n v="0"/>
    <n v="0"/>
    <n v="1"/>
    <n v="0"/>
    <n v="0"/>
    <x v="0"/>
    <x v="0"/>
    <m/>
    <m/>
    <m/>
    <m/>
    <m/>
    <m/>
    <m/>
    <m/>
    <m/>
    <m/>
    <m/>
    <m/>
    <m/>
    <m/>
    <m/>
    <m/>
    <m/>
    <n v="0.54359279999999999"/>
    <s v="525949,26"/>
    <s v="6156997,99"/>
    <n v="0"/>
    <n v="0"/>
    <n v="0.54359279999999999"/>
  </r>
  <r>
    <n v="829"/>
    <x v="608"/>
    <s v=""/>
    <x v="1455"/>
    <n v="2019"/>
    <n v="25784499"/>
    <x v="699"/>
    <x v="606"/>
    <x v="596"/>
    <n v="4200"/>
    <s v="Slagelse"/>
    <n v="330"/>
    <m/>
    <x v="18"/>
    <m/>
    <s v="LO"/>
    <s v="Lokalt værk"/>
    <n v="353000"/>
    <n v="350030"/>
    <x v="756"/>
    <x v="1"/>
    <s v="kvt"/>
    <d v="1994-01-12T00:00:00"/>
    <m/>
    <n v="2.72"/>
    <n v="1"/>
    <n v="1.5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651114,35"/>
    <s v="6142716,72"/>
    <n v="0"/>
    <n v="0"/>
    <n v="0"/>
  </r>
  <r>
    <n v="855"/>
    <x v="612"/>
    <s v=""/>
    <x v="1465"/>
    <n v="2019"/>
    <n v="16920274"/>
    <x v="254"/>
    <x v="610"/>
    <x v="599"/>
    <n v="9300"/>
    <s v="Sæby"/>
    <n v="813"/>
    <n v="349"/>
    <x v="233"/>
    <m/>
    <s v="DC"/>
    <s v="Decentralt værk"/>
    <n v="351100"/>
    <n v="350010"/>
    <x v="1"/>
    <x v="1"/>
    <s v="kvt"/>
    <d v="2003-06-26T00:00:00"/>
    <m/>
    <n v="2.29"/>
    <n v="0.92"/>
    <n v="1.19"/>
    <x v="5547"/>
    <n v="0.529308"/>
    <n v="0.529308"/>
    <n v="0.396756"/>
    <n v="0.396756"/>
    <n v="0.24950279318232726"/>
    <n v="0.75049720681767274"/>
    <n v="0"/>
    <x v="0"/>
    <x v="0"/>
    <m/>
    <m/>
    <m/>
    <m/>
    <m/>
    <m/>
    <n v="1.0607256"/>
    <m/>
    <m/>
    <m/>
    <m/>
    <m/>
    <m/>
    <m/>
    <m/>
    <m/>
    <m/>
    <m/>
    <s v="589553,8"/>
    <s v="6341617,39"/>
    <n v="1.0607256"/>
    <n v="0"/>
    <n v="0"/>
  </r>
  <r>
    <n v="855"/>
    <x v="612"/>
    <s v=""/>
    <x v="1466"/>
    <n v="2019"/>
    <n v="16920274"/>
    <x v="254"/>
    <x v="610"/>
    <x v="599"/>
    <n v="9300"/>
    <s v="Sæby"/>
    <n v="813"/>
    <n v="349"/>
    <x v="233"/>
    <m/>
    <s v="DC"/>
    <s v="Decentralt værk"/>
    <n v="351100"/>
    <n v="350010"/>
    <x v="2"/>
    <x v="0"/>
    <s v="fvv"/>
    <d v="1993-01-01T00:00:00"/>
    <m/>
    <n v="1.86"/>
    <n v="0"/>
    <n v="1.86"/>
    <x v="5548"/>
    <n v="12.971375999999999"/>
    <n v="12.971375999999999"/>
    <n v="0"/>
    <n v="0"/>
    <n v="1"/>
    <n v="0"/>
    <n v="0"/>
    <x v="0"/>
    <x v="0"/>
    <m/>
    <m/>
    <m/>
    <m/>
    <m/>
    <m/>
    <n v="12.537399600000001"/>
    <m/>
    <m/>
    <m/>
    <m/>
    <m/>
    <m/>
    <m/>
    <m/>
    <m/>
    <m/>
    <m/>
    <s v="589553,8"/>
    <s v="6341617,39"/>
    <n v="12.537399600000001"/>
    <n v="0"/>
    <n v="0"/>
  </r>
  <r>
    <n v="855"/>
    <x v="612"/>
    <s v=""/>
    <x v="1467"/>
    <n v="2019"/>
    <n v="16920274"/>
    <x v="254"/>
    <x v="610"/>
    <x v="599"/>
    <n v="9300"/>
    <s v="Sæby"/>
    <n v="813"/>
    <n v="349"/>
    <x v="233"/>
    <m/>
    <s v="DC"/>
    <s v="Decentralt værk"/>
    <n v="351100"/>
    <n v="350010"/>
    <x v="759"/>
    <x v="3"/>
    <s v="fvv"/>
    <d v="2016-07-04T00:00:00"/>
    <m/>
    <n v="2.2999999999999998"/>
    <n v="0"/>
    <n v="2.2999999999999998"/>
    <x v="5549"/>
    <n v="4.9844520000000001"/>
    <n v="4.8655080000000002"/>
    <n v="0"/>
    <n v="0"/>
    <n v="1"/>
    <n v="0"/>
    <n v="0"/>
    <x v="0"/>
    <x v="0"/>
    <m/>
    <m/>
    <m/>
    <m/>
    <m/>
    <m/>
    <m/>
    <m/>
    <m/>
    <m/>
    <m/>
    <m/>
    <m/>
    <m/>
    <m/>
    <n v="4.9844520000000001"/>
    <m/>
    <m/>
    <s v="589553,8"/>
    <s v="6341617,39"/>
    <n v="0"/>
    <n v="4.9844520000000001"/>
    <n v="0"/>
  </r>
  <r>
    <n v="857"/>
    <x v="613"/>
    <s v=""/>
    <x v="1468"/>
    <n v="2019"/>
    <n v="17063340"/>
    <x v="255"/>
    <x v="611"/>
    <x v="600"/>
    <n v="9440"/>
    <s v="Aabybro"/>
    <n v="849"/>
    <n v="351"/>
    <x v="234"/>
    <m/>
    <s v="DC"/>
    <s v="Decentralt værk"/>
    <n v="351100"/>
    <n v="350010"/>
    <x v="14"/>
    <x v="1"/>
    <s v="kvt"/>
    <d v="1993-12-23T00:00:00"/>
    <m/>
    <n v="2"/>
    <n v="0.74"/>
    <n v="1.1000000000000001"/>
    <x v="5550"/>
    <n v="1.44E-2"/>
    <n v="1.44E-2"/>
    <n v="7.1999999999999998E-3"/>
    <n v="7.1999999999999998E-3"/>
    <n v="0.2424242424242424"/>
    <n v="0.75757575757575757"/>
    <n v="0"/>
    <x v="0"/>
    <x v="0"/>
    <m/>
    <m/>
    <m/>
    <m/>
    <m/>
    <m/>
    <n v="2.9700000000000001E-2"/>
    <m/>
    <m/>
    <m/>
    <m/>
    <m/>
    <m/>
    <m/>
    <m/>
    <m/>
    <m/>
    <m/>
    <s v="544132"/>
    <s v="6325716"/>
    <n v="2.9700000000000001E-2"/>
    <n v="0"/>
    <n v="0"/>
  </r>
  <r>
    <n v="857"/>
    <x v="613"/>
    <s v=""/>
    <x v="1469"/>
    <n v="2019"/>
    <n v="17063340"/>
    <x v="255"/>
    <x v="611"/>
    <x v="600"/>
    <n v="9440"/>
    <s v="Aabybro"/>
    <n v="849"/>
    <n v="351"/>
    <x v="234"/>
    <m/>
    <s v="DC"/>
    <s v="Decentralt værk"/>
    <n v="351100"/>
    <n v="350010"/>
    <x v="103"/>
    <x v="0"/>
    <s v="fvv"/>
    <d v="1993-12-23T00:00:00"/>
    <m/>
    <n v="3"/>
    <n v="0"/>
    <n v="3"/>
    <x v="5551"/>
    <n v="0.63"/>
    <n v="0.63"/>
    <n v="0"/>
    <n v="0"/>
    <n v="1"/>
    <n v="0"/>
    <n v="0"/>
    <x v="0"/>
    <x v="0"/>
    <m/>
    <m/>
    <m/>
    <m/>
    <m/>
    <m/>
    <n v="0.6566867999999999"/>
    <m/>
    <m/>
    <m/>
    <m/>
    <m/>
    <m/>
    <m/>
    <m/>
    <m/>
    <m/>
    <m/>
    <s v="544132"/>
    <s v="6325716"/>
    <n v="0.6566867999999999"/>
    <n v="0"/>
    <n v="0"/>
  </r>
  <r>
    <n v="857"/>
    <x v="613"/>
    <s v=""/>
    <x v="1470"/>
    <n v="2019"/>
    <n v="17063340"/>
    <x v="255"/>
    <x v="611"/>
    <x v="600"/>
    <n v="9440"/>
    <s v="Aabybro"/>
    <n v="849"/>
    <n v="351"/>
    <x v="234"/>
    <m/>
    <s v="DC"/>
    <s v="Decentralt værk"/>
    <n v="351100"/>
    <n v="350010"/>
    <x v="15"/>
    <x v="1"/>
    <s v="kvt"/>
    <d v="2012-01-01T00:00:00"/>
    <m/>
    <n v="2"/>
    <n v="0.74"/>
    <n v="1.1000000000000001"/>
    <x v="5552"/>
    <n v="0.85319999999999996"/>
    <n v="0.85319999999999996"/>
    <n v="0.52200000000000002"/>
    <n v="0.52200000000000002"/>
    <n v="0.28796384048990303"/>
    <n v="0.71203615951009702"/>
    <n v="0"/>
    <x v="0"/>
    <x v="0"/>
    <m/>
    <m/>
    <m/>
    <m/>
    <m/>
    <m/>
    <n v="1.481436"/>
    <m/>
    <m/>
    <m/>
    <m/>
    <m/>
    <m/>
    <m/>
    <m/>
    <m/>
    <m/>
    <m/>
    <s v="544132"/>
    <s v="6325716"/>
    <n v="1.481436"/>
    <n v="0"/>
    <n v="0"/>
  </r>
  <r>
    <n v="857"/>
    <x v="613"/>
    <s v=""/>
    <x v="1471"/>
    <n v="2019"/>
    <n v="17063340"/>
    <x v="255"/>
    <x v="611"/>
    <x v="600"/>
    <n v="9440"/>
    <s v="Aabybro"/>
    <n v="849"/>
    <n v="351"/>
    <x v="234"/>
    <m/>
    <s v="DC"/>
    <s v="Decentralt værk"/>
    <n v="351100"/>
    <n v="350010"/>
    <x v="3"/>
    <x v="0"/>
    <s v="fvv"/>
    <d v="2006-06-01T00:00:00"/>
    <m/>
    <n v="1.5"/>
    <n v="0"/>
    <n v="1.5"/>
    <x v="5553"/>
    <n v="35.791200000000003"/>
    <n v="35.791200000000003"/>
    <n v="0"/>
    <n v="0"/>
    <n v="1"/>
    <n v="0"/>
    <n v="0"/>
    <x v="0"/>
    <x v="0"/>
    <m/>
    <m/>
    <m/>
    <m/>
    <m/>
    <m/>
    <m/>
    <m/>
    <m/>
    <m/>
    <n v="36.826699999999995"/>
    <m/>
    <m/>
    <m/>
    <m/>
    <m/>
    <m/>
    <m/>
    <s v="544132"/>
    <s v="6325716"/>
    <n v="0"/>
    <n v="36.826699999999995"/>
    <n v="0"/>
  </r>
  <r>
    <n v="858"/>
    <x v="614"/>
    <s v=""/>
    <x v="1472"/>
    <n v="2019"/>
    <n v="17038281"/>
    <x v="256"/>
    <x v="612"/>
    <x v="601"/>
    <n v="7860"/>
    <s v="Spøttrup"/>
    <n v="779"/>
    <n v="352"/>
    <x v="235"/>
    <m/>
    <s v="DC"/>
    <s v="Decentralt værk"/>
    <n v="351100"/>
    <n v="350010"/>
    <x v="760"/>
    <x v="1"/>
    <s v="kvt"/>
    <d v="1994-01-01T00:00:00"/>
    <m/>
    <n v="7.27"/>
    <n v="2.69"/>
    <n v="3.3"/>
    <x v="5554"/>
    <n v="1.0728"/>
    <n v="1.0728"/>
    <n v="0.83448"/>
    <n v="0.83448"/>
    <n v="0.23160957775553218"/>
    <n v="0.76839042224446785"/>
    <n v="0"/>
    <x v="0"/>
    <x v="0"/>
    <m/>
    <m/>
    <m/>
    <m/>
    <m/>
    <m/>
    <n v="2.3159663999999998"/>
    <m/>
    <m/>
    <m/>
    <m/>
    <m/>
    <m/>
    <m/>
    <m/>
    <m/>
    <m/>
    <m/>
    <s v="487203,07"/>
    <s v="6271948,82"/>
    <n v="2.3159663999999998"/>
    <n v="0"/>
    <n v="0"/>
  </r>
  <r>
    <n v="858"/>
    <x v="614"/>
    <s v=""/>
    <x v="1473"/>
    <n v="2019"/>
    <n v="17038281"/>
    <x v="256"/>
    <x v="612"/>
    <x v="601"/>
    <n v="7860"/>
    <s v="Spøttrup"/>
    <n v="779"/>
    <n v="352"/>
    <x v="235"/>
    <m/>
    <s v="DC"/>
    <s v="Decentralt værk"/>
    <n v="351100"/>
    <n v="350010"/>
    <x v="761"/>
    <x v="0"/>
    <s v="fvv"/>
    <d v="1993-08-01T00:00:00"/>
    <m/>
    <n v="4.3"/>
    <n v="0"/>
    <n v="5"/>
    <x v="5555"/>
    <n v="27.316800000000001"/>
    <n v="27.316800000000001"/>
    <n v="0"/>
    <n v="0"/>
    <n v="1"/>
    <n v="0"/>
    <n v="0"/>
    <x v="0"/>
    <x v="0"/>
    <m/>
    <m/>
    <m/>
    <m/>
    <m/>
    <m/>
    <n v="29.668834799999999"/>
    <m/>
    <m/>
    <m/>
    <m/>
    <m/>
    <m/>
    <m/>
    <m/>
    <m/>
    <m/>
    <m/>
    <s v="487203,07"/>
    <s v="6271948,82"/>
    <n v="29.668834799999999"/>
    <n v="0"/>
    <n v="0"/>
  </r>
  <r>
    <n v="858"/>
    <x v="614"/>
    <s v=""/>
    <x v="2899"/>
    <n v="2019"/>
    <n v="17038281"/>
    <x v="256"/>
    <x v="612"/>
    <x v="601"/>
    <n v="7860"/>
    <s v="Spøttrup"/>
    <n v="779"/>
    <n v="352"/>
    <x v="235"/>
    <m/>
    <s v="DC"/>
    <s v="Decentralt værk"/>
    <n v="351100"/>
    <n v="350010"/>
    <x v="168"/>
    <x v="0"/>
    <s v="fvv"/>
    <d v="2017-08-15T00:00:00"/>
    <m/>
    <n v="1.7"/>
    <n v="0"/>
    <n v="1.5"/>
    <x v="5556"/>
    <n v="16.581600000000002"/>
    <n v="16.581600000000002"/>
    <n v="0"/>
    <n v="0"/>
    <n v="1"/>
    <n v="0"/>
    <n v="0"/>
    <x v="0"/>
    <x v="0"/>
    <m/>
    <m/>
    <m/>
    <m/>
    <m/>
    <m/>
    <m/>
    <m/>
    <m/>
    <n v="16.675000000000001"/>
    <m/>
    <m/>
    <m/>
    <m/>
    <m/>
    <m/>
    <m/>
    <m/>
    <s v="487203,07"/>
    <s v="6271948,82"/>
    <n v="0"/>
    <n v="16.675000000000001"/>
    <n v="0"/>
  </r>
  <r>
    <n v="861"/>
    <x v="615"/>
    <s v=""/>
    <x v="1474"/>
    <n v="2019"/>
    <n v="16964638"/>
    <x v="257"/>
    <x v="613"/>
    <x v="602"/>
    <n v="7900"/>
    <s v="Nykøbing M"/>
    <n v="773"/>
    <n v="356"/>
    <x v="236"/>
    <m/>
    <s v="DC"/>
    <s v="Decentralt værk"/>
    <n v="351100"/>
    <n v="350010"/>
    <x v="762"/>
    <x v="0"/>
    <s v="fvv"/>
    <d v="1993-11-01T00:00:00"/>
    <m/>
    <n v="1"/>
    <n v="0"/>
    <n v="1"/>
    <x v="622"/>
    <n v="0.126"/>
    <n v="0.126"/>
    <n v="0"/>
    <n v="0"/>
    <n v="1"/>
    <n v="0"/>
    <n v="0"/>
    <x v="0"/>
    <x v="0"/>
    <m/>
    <m/>
    <m/>
    <m/>
    <m/>
    <m/>
    <n v="0.13602600000000001"/>
    <m/>
    <m/>
    <m/>
    <m/>
    <m/>
    <m/>
    <m/>
    <m/>
    <m/>
    <m/>
    <m/>
    <s v="483845"/>
    <s v="6295554"/>
    <n v="0.13602600000000001"/>
    <n v="0"/>
    <n v="0"/>
  </r>
  <r>
    <n v="861"/>
    <x v="615"/>
    <s v=""/>
    <x v="1475"/>
    <n v="2019"/>
    <n v="16964638"/>
    <x v="257"/>
    <x v="613"/>
    <x v="602"/>
    <n v="7900"/>
    <s v="Nykøbing M"/>
    <n v="773"/>
    <n v="356"/>
    <x v="236"/>
    <m/>
    <s v="DC"/>
    <s v="Decentralt værk"/>
    <n v="351100"/>
    <n v="350010"/>
    <x v="763"/>
    <x v="1"/>
    <s v="kvt"/>
    <d v="1993-11-01T00:00:00"/>
    <m/>
    <n v="1.66"/>
    <n v="0.66"/>
    <n v="0.84"/>
    <x v="5557"/>
    <n v="0.92879999999999996"/>
    <n v="0.92879999999999996"/>
    <n v="0.62280000000000002"/>
    <n v="0.61919999999999997"/>
    <n v="0.27204399942638785"/>
    <n v="0.72795600057361209"/>
    <n v="0"/>
    <x v="0"/>
    <x v="0"/>
    <m/>
    <m/>
    <m/>
    <m/>
    <m/>
    <m/>
    <n v="1.7070768000000001"/>
    <m/>
    <m/>
    <m/>
    <m/>
    <m/>
    <m/>
    <m/>
    <m/>
    <m/>
    <m/>
    <m/>
    <s v="483845"/>
    <s v="6295554"/>
    <n v="1.7070768000000001"/>
    <n v="0"/>
    <n v="0"/>
  </r>
  <r>
    <n v="861"/>
    <x v="615"/>
    <s v=""/>
    <x v="1476"/>
    <n v="2019"/>
    <n v="16964638"/>
    <x v="257"/>
    <x v="613"/>
    <x v="602"/>
    <n v="7900"/>
    <s v="Nykøbing M"/>
    <n v="773"/>
    <n v="356"/>
    <x v="236"/>
    <m/>
    <s v="DC"/>
    <s v="Decentralt værk"/>
    <n v="351100"/>
    <n v="350010"/>
    <x v="254"/>
    <x v="0"/>
    <s v="fvv"/>
    <d v="2015-07-01T00:00:00"/>
    <m/>
    <n v="0.75"/>
    <n v="0"/>
    <n v="0.75"/>
    <x v="5558"/>
    <n v="10.252800000000001"/>
    <n v="10.252800000000001"/>
    <n v="0"/>
    <n v="0"/>
    <n v="1"/>
    <n v="0"/>
    <n v="0"/>
    <x v="0"/>
    <x v="0"/>
    <m/>
    <m/>
    <m/>
    <m/>
    <m/>
    <m/>
    <m/>
    <m/>
    <m/>
    <m/>
    <m/>
    <n v="10.0116"/>
    <n v="1.1339999999999999"/>
    <m/>
    <m/>
    <m/>
    <m/>
    <m/>
    <s v="483845"/>
    <s v="6295554"/>
    <n v="0"/>
    <n v="11.1456"/>
    <n v="0"/>
  </r>
  <r>
    <n v="861"/>
    <x v="616"/>
    <s v=""/>
    <x v="1477"/>
    <n v="2019"/>
    <n v="16964638"/>
    <x v="257"/>
    <x v="614"/>
    <x v="603"/>
    <n v="7960"/>
    <s v="Karby"/>
    <n v="773"/>
    <n v="353"/>
    <x v="237"/>
    <m/>
    <s v="DC"/>
    <s v="Decentralt værk"/>
    <n v="351100"/>
    <n v="350010"/>
    <x v="764"/>
    <x v="0"/>
    <s v="fvv"/>
    <d v="1993-12-01T00:00:00"/>
    <m/>
    <n v="3.5"/>
    <n v="0"/>
    <n v="3.5"/>
    <x v="5559"/>
    <n v="10.893599999999999"/>
    <n v="10.893599999999999"/>
    <n v="0"/>
    <n v="0"/>
    <n v="1"/>
    <n v="0"/>
    <n v="0"/>
    <x v="0"/>
    <x v="0"/>
    <m/>
    <m/>
    <m/>
    <m/>
    <m/>
    <m/>
    <n v="11.712808800000001"/>
    <m/>
    <m/>
    <m/>
    <m/>
    <m/>
    <m/>
    <m/>
    <m/>
    <m/>
    <m/>
    <m/>
    <s v="475790"/>
    <s v="6289095"/>
    <n v="11.712808800000001"/>
    <n v="0"/>
    <n v="0"/>
  </r>
  <r>
    <n v="861"/>
    <x v="616"/>
    <s v=""/>
    <x v="1478"/>
    <n v="2019"/>
    <n v="16964638"/>
    <x v="257"/>
    <x v="614"/>
    <x v="603"/>
    <n v="7960"/>
    <s v="Karby"/>
    <n v="773"/>
    <n v="353"/>
    <x v="237"/>
    <m/>
    <s v="DC"/>
    <s v="Decentralt værk"/>
    <n v="351100"/>
    <n v="350010"/>
    <x v="765"/>
    <x v="1"/>
    <s v="kvt"/>
    <d v="1994-01-01T00:00:00"/>
    <m/>
    <n v="4.9800000000000004"/>
    <n v="1.98"/>
    <n v="2.52"/>
    <x v="5560"/>
    <n v="3.9672000000000001"/>
    <n v="3.9672000000000001"/>
    <n v="2.6892"/>
    <n v="2.6640000000000001"/>
    <n v="0.28015363198083365"/>
    <n v="0.71984636801916635"/>
    <n v="0"/>
    <x v="0"/>
    <x v="0"/>
    <m/>
    <m/>
    <m/>
    <m/>
    <m/>
    <m/>
    <n v="7.0804008000000005"/>
    <m/>
    <m/>
    <m/>
    <m/>
    <m/>
    <m/>
    <m/>
    <m/>
    <m/>
    <m/>
    <m/>
    <s v="475790"/>
    <s v="6289095"/>
    <n v="7.0804008000000005"/>
    <n v="0"/>
    <n v="0"/>
  </r>
  <r>
    <n v="861"/>
    <x v="617"/>
    <s v=""/>
    <x v="1479"/>
    <n v="2019"/>
    <n v="16964638"/>
    <x v="257"/>
    <x v="615"/>
    <x v="604"/>
    <n v="7990"/>
    <s v="Øster Assels"/>
    <n v="773"/>
    <n v="355"/>
    <x v="238"/>
    <m/>
    <s v="DC"/>
    <s v="Decentralt værk"/>
    <n v="351100"/>
    <n v="350010"/>
    <x v="766"/>
    <x v="1"/>
    <s v="kvt"/>
    <d v="1994-01-01T00:00:00"/>
    <m/>
    <n v="1.66"/>
    <n v="0.66"/>
    <n v="0.84"/>
    <x v="5561"/>
    <n v="1.0728"/>
    <n v="1.0728"/>
    <n v="0.74880000000000002"/>
    <n v="0.74519999999999997"/>
    <n v="0.27043312860275004"/>
    <n v="0.72956687139724996"/>
    <n v="0"/>
    <x v="0"/>
    <x v="0"/>
    <m/>
    <m/>
    <m/>
    <m/>
    <m/>
    <m/>
    <n v="1.9834848"/>
    <m/>
    <m/>
    <m/>
    <m/>
    <m/>
    <m/>
    <m/>
    <m/>
    <m/>
    <m/>
    <m/>
    <s v="485271,85"/>
    <s v="6286241,22"/>
    <n v="1.9834848"/>
    <n v="0"/>
    <n v="0"/>
  </r>
  <r>
    <n v="861"/>
    <x v="617"/>
    <s v=""/>
    <x v="1480"/>
    <n v="2019"/>
    <n v="16964638"/>
    <x v="257"/>
    <x v="615"/>
    <x v="604"/>
    <n v="7990"/>
    <s v="Øster Assels"/>
    <n v="773"/>
    <n v="355"/>
    <x v="238"/>
    <m/>
    <s v="DC"/>
    <s v="Decentralt værk"/>
    <n v="351100"/>
    <n v="350010"/>
    <x v="767"/>
    <x v="0"/>
    <s v="fvv"/>
    <d v="1994-01-01T00:00:00"/>
    <m/>
    <n v="1"/>
    <n v="0"/>
    <n v="1"/>
    <x v="5562"/>
    <n v="7.1999999999999995E-2"/>
    <n v="7.1999999999999995E-2"/>
    <n v="0"/>
    <n v="0"/>
    <n v="1"/>
    <n v="0"/>
    <n v="0"/>
    <x v="0"/>
    <x v="0"/>
    <m/>
    <m/>
    <m/>
    <m/>
    <m/>
    <m/>
    <n v="8.18136E-2"/>
    <m/>
    <m/>
    <m/>
    <m/>
    <m/>
    <m/>
    <m/>
    <m/>
    <m/>
    <m/>
    <m/>
    <s v="485271,85"/>
    <s v="6286241,22"/>
    <n v="8.18136E-2"/>
    <n v="0"/>
    <n v="0"/>
  </r>
  <r>
    <n v="861"/>
    <x v="617"/>
    <s v=""/>
    <x v="1481"/>
    <n v="2019"/>
    <n v="16964638"/>
    <x v="257"/>
    <x v="615"/>
    <x v="604"/>
    <n v="7990"/>
    <s v="Øster Assels"/>
    <n v="773"/>
    <n v="355"/>
    <x v="238"/>
    <m/>
    <s v="DC"/>
    <s v="Decentralt værk"/>
    <n v="351100"/>
    <n v="350010"/>
    <x v="254"/>
    <x v="0"/>
    <s v="fvv"/>
    <d v="2015-07-01T00:00:00"/>
    <m/>
    <n v="0.75"/>
    <n v="0"/>
    <n v="0.75"/>
    <x v="5563"/>
    <n v="10.8324"/>
    <n v="10.8324"/>
    <n v="0"/>
    <n v="0"/>
    <n v="1"/>
    <n v="0"/>
    <n v="0"/>
    <x v="0"/>
    <x v="0"/>
    <m/>
    <m/>
    <m/>
    <m/>
    <m/>
    <m/>
    <m/>
    <m/>
    <m/>
    <m/>
    <m/>
    <n v="11.919600000000001"/>
    <m/>
    <m/>
    <m/>
    <m/>
    <m/>
    <m/>
    <s v="485271,85"/>
    <s v="6286241,22"/>
    <n v="0"/>
    <n v="11.919600000000001"/>
    <n v="0"/>
  </r>
  <r>
    <n v="861"/>
    <x v="618"/>
    <s v=""/>
    <x v="1482"/>
    <n v="2019"/>
    <n v="16964638"/>
    <x v="257"/>
    <x v="616"/>
    <x v="605"/>
    <n v="7990"/>
    <s v="Øster Assels"/>
    <n v="773"/>
    <n v="354"/>
    <x v="239"/>
    <m/>
    <s v="DC"/>
    <s v="Decentralt værk"/>
    <n v="351100"/>
    <n v="350010"/>
    <x v="768"/>
    <x v="1"/>
    <s v="kvt"/>
    <d v="1994-01-01T00:00:00"/>
    <m/>
    <n v="1.85"/>
    <n v="0.74"/>
    <n v="1"/>
    <x v="5564"/>
    <n v="0.49680000000000002"/>
    <n v="0.49680000000000002"/>
    <n v="0.34920000000000001"/>
    <n v="0.34560000000000002"/>
    <n v="0.26397034350575571"/>
    <n v="0.73602965649424434"/>
    <n v="0"/>
    <x v="0"/>
    <x v="0"/>
    <m/>
    <m/>
    <m/>
    <m/>
    <m/>
    <m/>
    <n v="0.94101480000000004"/>
    <m/>
    <m/>
    <m/>
    <m/>
    <m/>
    <m/>
    <m/>
    <m/>
    <m/>
    <m/>
    <m/>
    <s v="481212,14"/>
    <s v="6283743,34"/>
    <n v="0.94101480000000004"/>
    <n v="0"/>
    <n v="0"/>
  </r>
  <r>
    <n v="861"/>
    <x v="618"/>
    <s v=""/>
    <x v="1483"/>
    <n v="2019"/>
    <n v="16964638"/>
    <x v="257"/>
    <x v="616"/>
    <x v="605"/>
    <n v="7990"/>
    <s v="Øster Assels"/>
    <n v="773"/>
    <n v="354"/>
    <x v="239"/>
    <m/>
    <s v="DC"/>
    <s v="Decentralt værk"/>
    <n v="351100"/>
    <n v="350010"/>
    <x v="769"/>
    <x v="0"/>
    <s v="fvv"/>
    <d v="1994-01-01T00:00:00"/>
    <m/>
    <n v="1"/>
    <n v="0"/>
    <n v="1"/>
    <x v="5565"/>
    <n v="1.8575999999999999"/>
    <n v="1.8575999999999999"/>
    <n v="0"/>
    <n v="0"/>
    <n v="1"/>
    <n v="0"/>
    <n v="0"/>
    <x v="0"/>
    <x v="0"/>
    <m/>
    <m/>
    <m/>
    <m/>
    <m/>
    <m/>
    <n v="2.0622492000000001"/>
    <m/>
    <m/>
    <m/>
    <m/>
    <m/>
    <m/>
    <m/>
    <m/>
    <m/>
    <m/>
    <m/>
    <s v="481212,14"/>
    <s v="6283743,34"/>
    <n v="2.0622492000000001"/>
    <n v="0"/>
    <n v="0"/>
  </r>
  <r>
    <n v="861"/>
    <x v="618"/>
    <s v=""/>
    <x v="1484"/>
    <n v="2019"/>
    <n v="16964638"/>
    <x v="257"/>
    <x v="616"/>
    <x v="605"/>
    <n v="7990"/>
    <s v="Øster Assels"/>
    <n v="773"/>
    <n v="354"/>
    <x v="239"/>
    <m/>
    <s v="DC"/>
    <s v="Decentralt værk"/>
    <n v="351100"/>
    <n v="350010"/>
    <x v="770"/>
    <x v="0"/>
    <s v="fvv"/>
    <d v="2013-01-01T00:00:00"/>
    <m/>
    <n v="0.99"/>
    <n v="0"/>
    <n v="0.99"/>
    <x v="5566"/>
    <n v="6.6492000000000004"/>
    <n v="6.6492000000000004"/>
    <n v="0"/>
    <n v="0"/>
    <n v="1"/>
    <n v="0"/>
    <n v="0"/>
    <x v="0"/>
    <x v="0"/>
    <m/>
    <m/>
    <m/>
    <m/>
    <m/>
    <m/>
    <m/>
    <m/>
    <m/>
    <n v="8.5716000000000001"/>
    <m/>
    <m/>
    <m/>
    <m/>
    <m/>
    <m/>
    <m/>
    <m/>
    <s v="481212,14"/>
    <s v="6283743,34"/>
    <n v="0"/>
    <n v="8.5716000000000001"/>
    <n v="0"/>
  </r>
  <r>
    <n v="861"/>
    <x v="619"/>
    <s v=""/>
    <x v="1485"/>
    <n v="2019"/>
    <n v="16964638"/>
    <x v="257"/>
    <x v="617"/>
    <x v="606"/>
    <n v="7960"/>
    <s v="Karby"/>
    <n v="773"/>
    <n v="353"/>
    <x v="237"/>
    <m/>
    <s v="ER"/>
    <s v="Erhvervsværk"/>
    <n v="282100"/>
    <n v="280020"/>
    <x v="771"/>
    <x v="6"/>
    <s v="pvp"/>
    <d v="2014-01-01T00:00:00"/>
    <m/>
    <n v="1.2"/>
    <n v="0"/>
    <n v="1.2"/>
    <x v="21"/>
    <n v="0"/>
    <n v="0"/>
    <n v="0"/>
    <n v="0"/>
    <n v="0"/>
    <n v="0"/>
    <n v="1"/>
    <x v="0"/>
    <x v="0"/>
    <m/>
    <m/>
    <m/>
    <m/>
    <m/>
    <m/>
    <m/>
    <m/>
    <m/>
    <m/>
    <m/>
    <m/>
    <m/>
    <m/>
    <n v="0"/>
    <m/>
    <m/>
    <m/>
    <s v="473334,15"/>
    <s v="6289936,78"/>
    <n v="0"/>
    <n v="0"/>
    <n v="0"/>
  </r>
  <r>
    <n v="867"/>
    <x v="620"/>
    <s v=""/>
    <x v="1486"/>
    <n v="2019"/>
    <n v="18318636"/>
    <x v="258"/>
    <x v="618"/>
    <x v="607"/>
    <n v="7660"/>
    <s v="Bækmarksbro"/>
    <n v="665"/>
    <n v="363"/>
    <x v="240"/>
    <m/>
    <s v="FJ"/>
    <s v="Fjernvarmeværk"/>
    <n v="353000"/>
    <n v="350030"/>
    <x v="69"/>
    <x v="0"/>
    <s v="fvv"/>
    <d v="1995-01-01T00:00:00"/>
    <m/>
    <n v="1.6"/>
    <n v="0"/>
    <n v="1.2"/>
    <x v="275"/>
    <n v="0"/>
    <n v="0"/>
    <n v="0"/>
    <n v="0"/>
    <n v="1"/>
    <n v="0"/>
    <n v="0"/>
    <x v="0"/>
    <x v="0"/>
    <m/>
    <m/>
    <m/>
    <n v="0.14348"/>
    <m/>
    <m/>
    <m/>
    <m/>
    <m/>
    <m/>
    <m/>
    <m/>
    <m/>
    <m/>
    <m/>
    <m/>
    <m/>
    <m/>
    <s v="457153"/>
    <s v="6253253"/>
    <n v="0.14348"/>
    <n v="0"/>
    <n v="0"/>
  </r>
  <r>
    <n v="867"/>
    <x v="620"/>
    <s v=""/>
    <x v="1487"/>
    <n v="2019"/>
    <n v="18318636"/>
    <x v="258"/>
    <x v="618"/>
    <x v="607"/>
    <n v="7660"/>
    <s v="Bækmarksbro"/>
    <n v="665"/>
    <n v="363"/>
    <x v="240"/>
    <m/>
    <s v="FJ"/>
    <s v="Fjernvarmeværk"/>
    <n v="353000"/>
    <n v="350030"/>
    <x v="3"/>
    <x v="0"/>
    <s v="fvv"/>
    <d v="1995-01-01T00:00:00"/>
    <m/>
    <n v="1"/>
    <n v="0"/>
    <n v="1"/>
    <x v="5567"/>
    <n v="23.860800000000001"/>
    <n v="23.860800000000001"/>
    <n v="0"/>
    <n v="0"/>
    <n v="1"/>
    <n v="0"/>
    <n v="0"/>
    <x v="0"/>
    <x v="0"/>
    <m/>
    <m/>
    <m/>
    <m/>
    <m/>
    <m/>
    <m/>
    <m/>
    <m/>
    <m/>
    <m/>
    <n v="23.6082"/>
    <m/>
    <m/>
    <m/>
    <m/>
    <m/>
    <m/>
    <s v="457153"/>
    <s v="6253253"/>
    <n v="0"/>
    <n v="23.6082"/>
    <n v="0"/>
  </r>
  <r>
    <n v="868"/>
    <x v="621"/>
    <s v=""/>
    <x v="1488"/>
    <n v="2019"/>
    <n v="17168037"/>
    <x v="259"/>
    <x v="619"/>
    <x v="608"/>
    <n v="6990"/>
    <s v="Ulfborg"/>
    <n v="661"/>
    <n v="364"/>
    <x v="241"/>
    <m/>
    <s v="FJ"/>
    <s v="Fjernvarmeværk"/>
    <n v="353000"/>
    <n v="350030"/>
    <x v="69"/>
    <x v="0"/>
    <s v="fvv"/>
    <d v="1993-01-01T00:00:00"/>
    <m/>
    <n v="1.6"/>
    <n v="0"/>
    <n v="1.6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446160,2"/>
    <s v="6247734,77"/>
    <n v="0"/>
    <n v="0"/>
    <n v="0"/>
  </r>
  <r>
    <n v="868"/>
    <x v="621"/>
    <s v=""/>
    <x v="1489"/>
    <n v="2019"/>
    <n v="17168037"/>
    <x v="259"/>
    <x v="619"/>
    <x v="608"/>
    <n v="6990"/>
    <s v="Ulfborg"/>
    <n v="661"/>
    <n v="364"/>
    <x v="241"/>
    <m/>
    <s v="FJ"/>
    <s v="Fjernvarmeværk"/>
    <n v="353000"/>
    <n v="350030"/>
    <x v="772"/>
    <x v="0"/>
    <s v="fvv"/>
    <d v="1993-01-01T00:00:00"/>
    <m/>
    <n v="1.6"/>
    <n v="0"/>
    <n v="1.6"/>
    <x v="5568"/>
    <n v="22.572755999999998"/>
    <n v="22.572755999999998"/>
    <n v="0"/>
    <n v="0"/>
    <n v="1"/>
    <n v="0"/>
    <n v="0"/>
    <x v="0"/>
    <x v="0"/>
    <m/>
    <m/>
    <m/>
    <m/>
    <m/>
    <m/>
    <m/>
    <m/>
    <m/>
    <m/>
    <n v="23.673999999999999"/>
    <m/>
    <m/>
    <m/>
    <m/>
    <m/>
    <m/>
    <m/>
    <s v="446160,2"/>
    <s v="6247734,77"/>
    <n v="0"/>
    <n v="23.673999999999999"/>
    <n v="0"/>
  </r>
  <r>
    <n v="870"/>
    <x v="622"/>
    <s v=""/>
    <x v="1490"/>
    <n v="2019"/>
    <n v="17048244"/>
    <x v="260"/>
    <x v="620"/>
    <x v="609"/>
    <n v="5932"/>
    <s v="Humble"/>
    <n v="482"/>
    <n v="366"/>
    <x v="242"/>
    <m/>
    <s v="FJ"/>
    <s v="Fjernvarmeværk"/>
    <n v="353000"/>
    <n v="350030"/>
    <x v="773"/>
    <x v="0"/>
    <s v="fvv"/>
    <d v="1994-04-01T00:00:00"/>
    <m/>
    <n v="5"/>
    <n v="0"/>
    <n v="5"/>
    <x v="5569"/>
    <n v="17.042400000000001"/>
    <n v="17.042400000000001"/>
    <n v="0"/>
    <n v="0"/>
    <n v="1"/>
    <n v="0"/>
    <n v="0"/>
    <x v="0"/>
    <x v="0"/>
    <m/>
    <m/>
    <m/>
    <m/>
    <m/>
    <m/>
    <m/>
    <m/>
    <m/>
    <n v="17.297599999999999"/>
    <m/>
    <m/>
    <m/>
    <m/>
    <m/>
    <m/>
    <m/>
    <m/>
    <s v="610383"/>
    <s v="6073707"/>
    <n v="0"/>
    <n v="17.297599999999999"/>
    <n v="0"/>
  </r>
  <r>
    <n v="870"/>
    <x v="622"/>
    <s v=""/>
    <x v="1491"/>
    <n v="2019"/>
    <n v="17048244"/>
    <x v="260"/>
    <x v="620"/>
    <x v="609"/>
    <n v="5932"/>
    <s v="Humble"/>
    <n v="482"/>
    <n v="366"/>
    <x v="242"/>
    <m/>
    <s v="FJ"/>
    <s v="Fjernvarmeværk"/>
    <n v="353000"/>
    <n v="350030"/>
    <x v="774"/>
    <x v="0"/>
    <s v="fvv"/>
    <d v="1994-04-01T00:00:00"/>
    <m/>
    <n v="6.3"/>
    <n v="0"/>
    <n v="6.3"/>
    <x v="21"/>
    <n v="0"/>
    <n v="0"/>
    <n v="0"/>
    <n v="0"/>
    <n v="1"/>
    <n v="0"/>
    <n v="0"/>
    <x v="0"/>
    <x v="0"/>
    <m/>
    <m/>
    <m/>
    <m/>
    <m/>
    <m/>
    <m/>
    <m/>
    <m/>
    <n v="0"/>
    <m/>
    <m/>
    <m/>
    <m/>
    <m/>
    <m/>
    <m/>
    <m/>
    <s v="610383"/>
    <s v="6073707"/>
    <n v="0"/>
    <n v="0"/>
    <n v="0"/>
  </r>
  <r>
    <n v="870"/>
    <x v="622"/>
    <s v=""/>
    <x v="1492"/>
    <n v="2019"/>
    <n v="17048244"/>
    <x v="260"/>
    <x v="620"/>
    <x v="609"/>
    <n v="5932"/>
    <s v="Humble"/>
    <n v="482"/>
    <n v="366"/>
    <x v="242"/>
    <m/>
    <s v="FJ"/>
    <s v="Fjernvarmeværk"/>
    <n v="353000"/>
    <n v="350030"/>
    <x v="775"/>
    <x v="0"/>
    <s v="fvv"/>
    <d v="2003-01-30T00:00:00"/>
    <m/>
    <n v="6.3"/>
    <n v="0"/>
    <n v="6.3"/>
    <x v="5570"/>
    <n v="73.576800000000006"/>
    <n v="73.576800000000006"/>
    <n v="0"/>
    <n v="0"/>
    <n v="1"/>
    <n v="0"/>
    <n v="0"/>
    <x v="0"/>
    <x v="0"/>
    <m/>
    <m/>
    <m/>
    <m/>
    <m/>
    <m/>
    <m/>
    <m/>
    <m/>
    <n v="83.037600000000012"/>
    <m/>
    <m/>
    <m/>
    <m/>
    <m/>
    <m/>
    <m/>
    <m/>
    <s v="610383"/>
    <s v="6073707"/>
    <n v="0"/>
    <n v="83.037600000000012"/>
    <n v="0"/>
  </r>
  <r>
    <n v="870"/>
    <x v="622"/>
    <s v=""/>
    <x v="1493"/>
    <n v="2019"/>
    <n v="17048244"/>
    <x v="260"/>
    <x v="620"/>
    <x v="609"/>
    <n v="5932"/>
    <s v="Humble"/>
    <n v="482"/>
    <n v="366"/>
    <x v="242"/>
    <m/>
    <s v="FJ"/>
    <s v="Fjernvarmeværk"/>
    <n v="353000"/>
    <n v="350030"/>
    <x v="327"/>
    <x v="3"/>
    <s v="fvv"/>
    <d v="2013-11-01T00:00:00"/>
    <m/>
    <n v="7.5"/>
    <n v="0"/>
    <n v="7.5"/>
    <x v="5571"/>
    <n v="18.234000000000002"/>
    <n v="18.234000000000002"/>
    <n v="0"/>
    <n v="0"/>
    <n v="1"/>
    <n v="0"/>
    <n v="0"/>
    <x v="0"/>
    <x v="0"/>
    <m/>
    <m/>
    <m/>
    <m/>
    <m/>
    <m/>
    <m/>
    <m/>
    <m/>
    <m/>
    <m/>
    <m/>
    <m/>
    <m/>
    <m/>
    <n v="18.234000000000002"/>
    <m/>
    <m/>
    <s v="610383"/>
    <s v="6073707"/>
    <n v="0"/>
    <n v="18.234000000000002"/>
    <n v="0"/>
  </r>
  <r>
    <n v="870"/>
    <x v="622"/>
    <s v=""/>
    <x v="1494"/>
    <n v="2019"/>
    <n v="17048244"/>
    <x v="260"/>
    <x v="620"/>
    <x v="609"/>
    <n v="5932"/>
    <s v="Humble"/>
    <n v="482"/>
    <n v="366"/>
    <x v="242"/>
    <m/>
    <s v="FJ"/>
    <s v="Fjernvarmeværk"/>
    <n v="353000"/>
    <n v="350030"/>
    <x v="776"/>
    <x v="4"/>
    <s v="fvv"/>
    <d v="2015-01-01T00:00:00"/>
    <m/>
    <n v="1"/>
    <n v="0"/>
    <n v="1.7390000000000001"/>
    <x v="2745"/>
    <n v="8.6400000000000005E-2"/>
    <n v="8.6400000000000005E-2"/>
    <n v="0"/>
    <n v="0"/>
    <n v="1"/>
    <n v="0"/>
    <n v="0"/>
    <x v="0"/>
    <x v="0"/>
    <m/>
    <m/>
    <m/>
    <m/>
    <m/>
    <m/>
    <m/>
    <m/>
    <m/>
    <m/>
    <m/>
    <m/>
    <m/>
    <m/>
    <n v="8.6400000000000005E-2"/>
    <m/>
    <m/>
    <m/>
    <s v="610383"/>
    <s v="6073707"/>
    <n v="0"/>
    <n v="8.6400000000000005E-2"/>
    <n v="0"/>
  </r>
  <r>
    <n v="871"/>
    <x v="623"/>
    <s v=""/>
    <x v="1495"/>
    <n v="2019"/>
    <n v="16954748"/>
    <x v="261"/>
    <x v="621"/>
    <x v="610"/>
    <n v="5953"/>
    <s v="Tranekær"/>
    <n v="482"/>
    <n v="367"/>
    <x v="243"/>
    <m/>
    <s v="FJ"/>
    <s v="Fjernvarmeværk"/>
    <n v="353000"/>
    <n v="350030"/>
    <x v="184"/>
    <x v="0"/>
    <s v="fvv"/>
    <d v="1993-10-01T00:00:00"/>
    <m/>
    <n v="1.6"/>
    <n v="0"/>
    <n v="1.6"/>
    <x v="5572"/>
    <n v="11.628"/>
    <n v="11.628"/>
    <n v="0"/>
    <n v="0"/>
    <n v="1"/>
    <n v="0"/>
    <n v="0"/>
    <x v="0"/>
    <x v="0"/>
    <m/>
    <m/>
    <m/>
    <m/>
    <m/>
    <m/>
    <m/>
    <m/>
    <m/>
    <n v="12.615"/>
    <m/>
    <m/>
    <m/>
    <m/>
    <m/>
    <m/>
    <m/>
    <m/>
    <s v="621723"/>
    <s v="6110791"/>
    <n v="0"/>
    <n v="12.615"/>
    <n v="0"/>
  </r>
  <r>
    <n v="871"/>
    <x v="623"/>
    <s v=""/>
    <x v="1496"/>
    <n v="2019"/>
    <n v="16954748"/>
    <x v="261"/>
    <x v="621"/>
    <x v="610"/>
    <n v="5953"/>
    <s v="Tranekær"/>
    <n v="482"/>
    <n v="367"/>
    <x v="243"/>
    <m/>
    <s v="FJ"/>
    <s v="Fjernvarmeværk"/>
    <n v="353000"/>
    <n v="350030"/>
    <x v="69"/>
    <x v="0"/>
    <s v="fvv"/>
    <d v="2003-08-01T00:00:00"/>
    <m/>
    <n v="3"/>
    <n v="0"/>
    <n v="3"/>
    <x v="292"/>
    <n v="1.008E-2"/>
    <n v="1.008E-2"/>
    <n v="0"/>
    <n v="0"/>
    <n v="1"/>
    <n v="0"/>
    <n v="0"/>
    <x v="0"/>
    <x v="0"/>
    <m/>
    <m/>
    <m/>
    <n v="1.0761E-2"/>
    <m/>
    <m/>
    <m/>
    <m/>
    <m/>
    <m/>
    <m/>
    <m/>
    <m/>
    <m/>
    <m/>
    <m/>
    <m/>
    <m/>
    <s v="621723"/>
    <s v="6110791"/>
    <n v="1.0761E-2"/>
    <n v="0"/>
    <n v="0"/>
  </r>
  <r>
    <n v="871"/>
    <x v="623"/>
    <s v=""/>
    <x v="1497"/>
    <n v="2019"/>
    <n v="16954748"/>
    <x v="261"/>
    <x v="621"/>
    <x v="610"/>
    <n v="5953"/>
    <s v="Tranekær"/>
    <n v="482"/>
    <n v="367"/>
    <x v="243"/>
    <m/>
    <s v="FJ"/>
    <s v="Fjernvarmeværk"/>
    <n v="353000"/>
    <n v="350030"/>
    <x v="3"/>
    <x v="0"/>
    <s v="fvv"/>
    <d v="2011-11-01T00:00:00"/>
    <m/>
    <n v="2"/>
    <n v="0"/>
    <n v="2"/>
    <x v="5573"/>
    <n v="19.079999999999998"/>
    <n v="19.079999999999998"/>
    <n v="0"/>
    <n v="0"/>
    <n v="1"/>
    <n v="0"/>
    <n v="0"/>
    <x v="0"/>
    <x v="0"/>
    <m/>
    <m/>
    <m/>
    <m/>
    <m/>
    <m/>
    <m/>
    <m/>
    <m/>
    <m/>
    <n v="20.414000000000001"/>
    <m/>
    <m/>
    <m/>
    <m/>
    <m/>
    <m/>
    <m/>
    <s v="621723"/>
    <s v="6110791"/>
    <n v="0"/>
    <n v="20.414000000000001"/>
    <n v="0"/>
  </r>
  <r>
    <n v="872"/>
    <x v="624"/>
    <s v=""/>
    <x v="1498"/>
    <n v="2019"/>
    <n v="16888079"/>
    <x v="262"/>
    <x v="622"/>
    <x v="611"/>
    <n v="7680"/>
    <s v="Thyborøn"/>
    <n v="665"/>
    <n v="368"/>
    <x v="244"/>
    <m/>
    <s v="FJ"/>
    <s v="Fjernvarmeværk"/>
    <n v="353000"/>
    <n v="350030"/>
    <x v="777"/>
    <x v="0"/>
    <s v="fvv"/>
    <d v="1994-04-01T00:00:00"/>
    <m/>
    <n v="4.2"/>
    <n v="0"/>
    <n v="4.8"/>
    <x v="5574"/>
    <n v="4.073976"/>
    <n v="4.073976"/>
    <n v="0"/>
    <n v="0"/>
    <n v="1"/>
    <n v="0"/>
    <n v="0"/>
    <x v="0"/>
    <x v="0"/>
    <m/>
    <m/>
    <m/>
    <m/>
    <m/>
    <m/>
    <m/>
    <m/>
    <m/>
    <m/>
    <n v="3.7376100000000001"/>
    <m/>
    <m/>
    <m/>
    <m/>
    <m/>
    <m/>
    <m/>
    <s v="452235"/>
    <s v="6283325"/>
    <n v="0"/>
    <n v="3.7376100000000001"/>
    <n v="0"/>
  </r>
  <r>
    <n v="872"/>
    <x v="624"/>
    <s v=""/>
    <x v="1499"/>
    <n v="2019"/>
    <n v="16888079"/>
    <x v="262"/>
    <x v="622"/>
    <x v="611"/>
    <n v="7680"/>
    <s v="Thyborøn"/>
    <n v="665"/>
    <n v="368"/>
    <x v="244"/>
    <m/>
    <s v="FJ"/>
    <s v="Fjernvarmeværk"/>
    <n v="353000"/>
    <n v="350030"/>
    <x v="778"/>
    <x v="0"/>
    <s v="fvv"/>
    <d v="1993-12-01T00:00:00"/>
    <m/>
    <n v="2"/>
    <n v="0"/>
    <n v="2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452235"/>
    <s v="6283325"/>
    <n v="0"/>
    <n v="0"/>
    <n v="0"/>
  </r>
  <r>
    <n v="872"/>
    <x v="624"/>
    <s v=""/>
    <x v="1500"/>
    <n v="2019"/>
    <n v="16888079"/>
    <x v="262"/>
    <x v="622"/>
    <x v="611"/>
    <n v="7680"/>
    <s v="Thyborøn"/>
    <n v="665"/>
    <n v="368"/>
    <x v="244"/>
    <m/>
    <s v="FJ"/>
    <s v="Fjernvarmeværk"/>
    <n v="353000"/>
    <n v="350030"/>
    <x v="779"/>
    <x v="0"/>
    <s v="fvv"/>
    <d v="1993-12-01T00:00:00"/>
    <m/>
    <n v="5"/>
    <n v="0"/>
    <n v="5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452235"/>
    <s v="6283325"/>
    <n v="0"/>
    <n v="0"/>
    <n v="0"/>
  </r>
  <r>
    <n v="872"/>
    <x v="624"/>
    <s v=""/>
    <x v="1501"/>
    <n v="2019"/>
    <n v="16888079"/>
    <x v="262"/>
    <x v="622"/>
    <x v="611"/>
    <n v="7680"/>
    <s v="Thyborøn"/>
    <n v="665"/>
    <n v="368"/>
    <x v="244"/>
    <m/>
    <s v="FJ"/>
    <s v="Fjernvarmeværk"/>
    <n v="353000"/>
    <n v="350030"/>
    <x v="780"/>
    <x v="0"/>
    <s v="fvv"/>
    <d v="2015-07-01T00:00:00"/>
    <m/>
    <n v="6.5"/>
    <n v="0"/>
    <n v="8.3000000000000007"/>
    <x v="5575"/>
    <n v="96.309359999999998"/>
    <n v="96.309359999999998"/>
    <n v="0"/>
    <n v="0"/>
    <n v="1"/>
    <n v="0"/>
    <n v="0"/>
    <x v="0"/>
    <x v="0"/>
    <m/>
    <m/>
    <m/>
    <m/>
    <m/>
    <m/>
    <m/>
    <m/>
    <m/>
    <m/>
    <n v="85.742592000000002"/>
    <m/>
    <m/>
    <m/>
    <m/>
    <m/>
    <m/>
    <m/>
    <s v="452235"/>
    <s v="6283325"/>
    <n v="0"/>
    <n v="85.742592000000002"/>
    <n v="0"/>
  </r>
  <r>
    <n v="873"/>
    <x v="625"/>
    <s v=""/>
    <x v="1502"/>
    <n v="2019"/>
    <n v="16566179"/>
    <x v="263"/>
    <x v="623"/>
    <x v="612"/>
    <n v="8970"/>
    <s v="Havndal"/>
    <n v="730"/>
    <n v="369"/>
    <x v="245"/>
    <m/>
    <s v="FJ"/>
    <s v="Fjernvarmeværk"/>
    <n v="353000"/>
    <n v="350030"/>
    <x v="781"/>
    <x v="0"/>
    <s v="fvv"/>
    <d v="1993-08-15T00:00:00"/>
    <m/>
    <n v="2.5"/>
    <n v="0"/>
    <n v="2.5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73042,99"/>
    <s v="6278919"/>
    <n v="0"/>
    <n v="0"/>
    <n v="0"/>
  </r>
  <r>
    <n v="873"/>
    <x v="625"/>
    <s v=""/>
    <x v="1503"/>
    <n v="2019"/>
    <n v="16566179"/>
    <x v="263"/>
    <x v="623"/>
    <x v="612"/>
    <n v="8970"/>
    <s v="Havndal"/>
    <n v="730"/>
    <n v="369"/>
    <x v="245"/>
    <m/>
    <s v="FJ"/>
    <s v="Fjernvarmeværk"/>
    <n v="353000"/>
    <n v="350030"/>
    <x v="512"/>
    <x v="0"/>
    <s v="fvv"/>
    <d v="2008-06-24T00:00:00"/>
    <m/>
    <n v="3.15"/>
    <n v="0"/>
    <n v="3.15"/>
    <x v="5576"/>
    <n v="30.9024"/>
    <n v="30.24"/>
    <n v="0"/>
    <n v="0"/>
    <n v="1"/>
    <n v="0"/>
    <n v="0"/>
    <x v="0"/>
    <x v="0"/>
    <m/>
    <m/>
    <m/>
    <m/>
    <m/>
    <m/>
    <m/>
    <m/>
    <m/>
    <n v="33.712499999999999"/>
    <m/>
    <m/>
    <m/>
    <m/>
    <m/>
    <m/>
    <m/>
    <m/>
    <s v="573042,99"/>
    <s v="6278919"/>
    <n v="0"/>
    <n v="33.712499999999999"/>
    <n v="0"/>
  </r>
  <r>
    <n v="874"/>
    <x v="626"/>
    <s v=""/>
    <x v="1504"/>
    <n v="2019"/>
    <n v="17095293"/>
    <x v="264"/>
    <x v="624"/>
    <x v="613"/>
    <n v="9460"/>
    <s v="Brovst"/>
    <n v="849"/>
    <n v="370"/>
    <x v="246"/>
    <m/>
    <s v="DC"/>
    <s v="Decentralt værk"/>
    <n v="351100"/>
    <n v="350010"/>
    <x v="782"/>
    <x v="0"/>
    <s v="fvv"/>
    <d v="1993-12-01T00:00:00"/>
    <m/>
    <n v="1.5"/>
    <n v="0"/>
    <n v="1.8"/>
    <x v="5577"/>
    <n v="13.582800000000001"/>
    <n v="12.9528"/>
    <n v="0"/>
    <n v="0"/>
    <n v="1"/>
    <n v="0"/>
    <n v="0"/>
    <x v="0"/>
    <x v="0"/>
    <m/>
    <m/>
    <m/>
    <m/>
    <m/>
    <m/>
    <n v="0.2006532"/>
    <m/>
    <m/>
    <m/>
    <m/>
    <m/>
    <n v="15.557499999999999"/>
    <m/>
    <m/>
    <m/>
    <m/>
    <m/>
    <s v="536016"/>
    <s v="6324362"/>
    <n v="0.2006532"/>
    <n v="15.557499999999999"/>
    <n v="0"/>
  </r>
  <r>
    <n v="874"/>
    <x v="626"/>
    <s v=""/>
    <x v="1505"/>
    <n v="2019"/>
    <n v="17095293"/>
    <x v="264"/>
    <x v="624"/>
    <x v="613"/>
    <n v="9460"/>
    <s v="Brovst"/>
    <n v="849"/>
    <n v="370"/>
    <x v="246"/>
    <m/>
    <s v="DC"/>
    <s v="Decentralt værk"/>
    <n v="351100"/>
    <n v="350010"/>
    <x v="782"/>
    <x v="1"/>
    <s v="kvt"/>
    <d v="2006-10-01T00:00:00"/>
    <m/>
    <n v="2.75"/>
    <n v="1.1299999999999999"/>
    <n v="1.45"/>
    <x v="5578"/>
    <n v="0.58679999999999999"/>
    <n v="0.58679999999999999"/>
    <n v="0.44640000000000002"/>
    <n v="0.44640000000000002"/>
    <n v="0.26291085870234943"/>
    <n v="0.73708914129765057"/>
    <n v="0"/>
    <x v="0"/>
    <x v="0"/>
    <m/>
    <m/>
    <m/>
    <m/>
    <m/>
    <m/>
    <n v="1.1159675999999998"/>
    <m/>
    <m/>
    <m/>
    <m/>
    <m/>
    <m/>
    <m/>
    <m/>
    <m/>
    <m/>
    <m/>
    <s v="536016"/>
    <s v="6324362"/>
    <n v="1.1159675999999998"/>
    <n v="0"/>
    <n v="0"/>
  </r>
  <r>
    <n v="875"/>
    <x v="627"/>
    <s v=""/>
    <x v="1506"/>
    <n v="2019"/>
    <n v="17885278"/>
    <x v="265"/>
    <x v="625"/>
    <x v="614"/>
    <n v="7540"/>
    <s v="Haderup"/>
    <n v="657"/>
    <n v="371"/>
    <x v="247"/>
    <m/>
    <s v="DC"/>
    <s v="Decentralt værk"/>
    <n v="353000"/>
    <n v="350030"/>
    <x v="2"/>
    <x v="0"/>
    <s v="fvv"/>
    <d v="1994-08-06T00:00:00"/>
    <m/>
    <n v="1.55"/>
    <n v="0"/>
    <n v="1.5"/>
    <x v="5579"/>
    <n v="14.646599999999999"/>
    <n v="14.646599999999999"/>
    <n v="0"/>
    <n v="0"/>
    <n v="1"/>
    <n v="0"/>
    <n v="0"/>
    <x v="0"/>
    <x v="0"/>
    <m/>
    <m/>
    <m/>
    <m/>
    <m/>
    <m/>
    <n v="14.409370800000001"/>
    <m/>
    <m/>
    <m/>
    <m/>
    <m/>
    <m/>
    <m/>
    <m/>
    <m/>
    <m/>
    <m/>
    <s v="496275"/>
    <s v="6243760"/>
    <n v="14.409370800000001"/>
    <n v="0"/>
    <n v="0"/>
  </r>
  <r>
    <n v="875"/>
    <x v="627"/>
    <s v=""/>
    <x v="1507"/>
    <n v="2019"/>
    <n v="17885278"/>
    <x v="265"/>
    <x v="625"/>
    <x v="614"/>
    <n v="7540"/>
    <s v="Haderup"/>
    <n v="657"/>
    <n v="371"/>
    <x v="247"/>
    <m/>
    <s v="DC"/>
    <s v="Decentralt værk"/>
    <n v="353000"/>
    <n v="350030"/>
    <x v="14"/>
    <x v="1"/>
    <s v="kvt"/>
    <d v="1994-10-01T00:00:00"/>
    <m/>
    <n v="1.75"/>
    <n v="0.66"/>
    <n v="0.95"/>
    <x v="5580"/>
    <n v="0.48348000000000002"/>
    <n v="0.48348000000000002"/>
    <n v="0.35222399999999998"/>
    <n v="0.35222399999999998"/>
    <n v="0.25574132612255779"/>
    <n v="0.74425867387744216"/>
    <n v="0"/>
    <x v="0"/>
    <x v="0"/>
    <m/>
    <m/>
    <m/>
    <m/>
    <m/>
    <m/>
    <n v="0.94525199999999998"/>
    <m/>
    <m/>
    <m/>
    <m/>
    <m/>
    <m/>
    <m/>
    <m/>
    <m/>
    <m/>
    <m/>
    <s v="496275"/>
    <s v="6243760"/>
    <n v="0.94525199999999998"/>
    <n v="0"/>
    <n v="0"/>
  </r>
  <r>
    <n v="875"/>
    <x v="627"/>
    <s v=""/>
    <x v="1508"/>
    <n v="2019"/>
    <n v="17885278"/>
    <x v="265"/>
    <x v="625"/>
    <x v="614"/>
    <n v="7540"/>
    <s v="Haderup"/>
    <n v="657"/>
    <n v="371"/>
    <x v="247"/>
    <m/>
    <s v="DC"/>
    <s v="Decentralt værk"/>
    <n v="353000"/>
    <n v="350030"/>
    <x v="15"/>
    <x v="1"/>
    <s v="kvt"/>
    <d v="1994-10-01T00:00:00"/>
    <m/>
    <n v="1.75"/>
    <n v="0.66"/>
    <n v="0.95"/>
    <x v="5581"/>
    <n v="0.89783999999999997"/>
    <n v="0.89783999999999997"/>
    <n v="0.64328399999999997"/>
    <n v="0.64328399999999997"/>
    <n v="0.25572667801406801"/>
    <n v="0.74427332198593199"/>
    <n v="0"/>
    <x v="0"/>
    <x v="0"/>
    <m/>
    <m/>
    <m/>
    <m/>
    <m/>
    <m/>
    <n v="1.755468"/>
    <m/>
    <m/>
    <m/>
    <m/>
    <m/>
    <m/>
    <m/>
    <m/>
    <m/>
    <m/>
    <m/>
    <s v="496275"/>
    <s v="6243760"/>
    <n v="1.755468"/>
    <n v="0"/>
    <n v="0"/>
  </r>
  <r>
    <n v="875"/>
    <x v="627"/>
    <s v=""/>
    <x v="1509"/>
    <n v="2019"/>
    <n v="17885278"/>
    <x v="265"/>
    <x v="625"/>
    <x v="614"/>
    <n v="7540"/>
    <s v="Haderup"/>
    <n v="657"/>
    <n v="371"/>
    <x v="247"/>
    <m/>
    <s v="DC"/>
    <s v="Decentralt værk"/>
    <n v="353000"/>
    <n v="350030"/>
    <x v="783"/>
    <x v="3"/>
    <s v="fvv"/>
    <d v="2012-09-05T00:00:00"/>
    <m/>
    <n v="3"/>
    <n v="0"/>
    <n v="3"/>
    <x v="5582"/>
    <n v="5.9112"/>
    <n v="5.6412000000000004"/>
    <n v="0"/>
    <n v="0"/>
    <n v="1"/>
    <n v="0"/>
    <n v="0"/>
    <x v="0"/>
    <x v="0"/>
    <m/>
    <m/>
    <m/>
    <m/>
    <m/>
    <m/>
    <m/>
    <m/>
    <m/>
    <m/>
    <m/>
    <m/>
    <m/>
    <m/>
    <m/>
    <n v="5.9112"/>
    <m/>
    <m/>
    <s v="496275"/>
    <s v="6243760"/>
    <n v="0"/>
    <n v="5.9112"/>
    <n v="0"/>
  </r>
  <r>
    <n v="876"/>
    <x v="628"/>
    <s v=""/>
    <x v="1510"/>
    <n v="2019"/>
    <n v="17761889"/>
    <x v="266"/>
    <x v="626"/>
    <x v="615"/>
    <n v="7540"/>
    <s v="Haderup"/>
    <n v="657"/>
    <n v="372"/>
    <x v="248"/>
    <m/>
    <s v="DC"/>
    <s v="Decentralt værk"/>
    <n v="353000"/>
    <n v="350030"/>
    <x v="784"/>
    <x v="0"/>
    <s v="fvv"/>
    <d v="1993-03-01T00:00:00"/>
    <m/>
    <n v="1.55"/>
    <n v="0"/>
    <n v="1.5"/>
    <x v="5583"/>
    <n v="15.058692000000001"/>
    <n v="15.058692000000001"/>
    <n v="0"/>
    <n v="0"/>
    <n v="1"/>
    <n v="0"/>
    <n v="0"/>
    <x v="0"/>
    <x v="0"/>
    <m/>
    <m/>
    <m/>
    <m/>
    <m/>
    <m/>
    <n v="15.0236064"/>
    <m/>
    <m/>
    <m/>
    <m/>
    <m/>
    <m/>
    <m/>
    <m/>
    <m/>
    <m/>
    <m/>
    <s v="499490"/>
    <s v="6249885"/>
    <n v="15.0236064"/>
    <n v="0"/>
    <n v="0"/>
  </r>
  <r>
    <n v="876"/>
    <x v="628"/>
    <s v=""/>
    <x v="1511"/>
    <n v="2019"/>
    <n v="17761889"/>
    <x v="266"/>
    <x v="626"/>
    <x v="615"/>
    <n v="7540"/>
    <s v="Haderup"/>
    <n v="657"/>
    <n v="372"/>
    <x v="248"/>
    <m/>
    <s v="DC"/>
    <s v="Decentralt værk"/>
    <n v="353000"/>
    <n v="350030"/>
    <x v="785"/>
    <x v="1"/>
    <s v="kvt"/>
    <d v="1995-01-01T00:00:00"/>
    <m/>
    <n v="1.79"/>
    <n v="0.66"/>
    <n v="1"/>
    <x v="5584"/>
    <n v="1.3280400000000001"/>
    <n v="1.3280400000000001"/>
    <n v="0.80233200000000005"/>
    <n v="0.80233200000000005"/>
    <n v="0.31037819191451771"/>
    <n v="0.68962180808548235"/>
    <n v="0"/>
    <x v="0"/>
    <x v="0"/>
    <m/>
    <m/>
    <m/>
    <m/>
    <m/>
    <m/>
    <n v="2.1393899999999997"/>
    <m/>
    <m/>
    <m/>
    <m/>
    <m/>
    <m/>
    <m/>
    <m/>
    <m/>
    <m/>
    <m/>
    <s v="499490"/>
    <s v="6249885"/>
    <n v="2.1393899999999997"/>
    <n v="0"/>
    <n v="0"/>
  </r>
  <r>
    <n v="876"/>
    <x v="628"/>
    <s v=""/>
    <x v="1512"/>
    <n v="2019"/>
    <n v="17761889"/>
    <x v="266"/>
    <x v="626"/>
    <x v="615"/>
    <n v="7540"/>
    <s v="Haderup"/>
    <n v="657"/>
    <n v="372"/>
    <x v="248"/>
    <m/>
    <s v="DC"/>
    <s v="Decentralt værk"/>
    <n v="353000"/>
    <n v="350030"/>
    <x v="786"/>
    <x v="1"/>
    <s v="kvt"/>
    <d v="1995-01-01T00:00:00"/>
    <m/>
    <n v="1.79"/>
    <n v="0.66"/>
    <n v="1"/>
    <x v="5585"/>
    <n v="2.3616000000000001"/>
    <n v="2.3616000000000001"/>
    <n v="1.4029199999999999"/>
    <n v="1.4029199999999999"/>
    <n v="0.31046053223157705"/>
    <n v="0.68953946776842301"/>
    <n v="0"/>
    <x v="0"/>
    <x v="0"/>
    <m/>
    <m/>
    <m/>
    <m/>
    <m/>
    <m/>
    <n v="3.803382"/>
    <m/>
    <m/>
    <m/>
    <m/>
    <m/>
    <m/>
    <m/>
    <m/>
    <m/>
    <m/>
    <m/>
    <s v="499490"/>
    <s v="6249885"/>
    <n v="3.803382"/>
    <n v="0"/>
    <n v="0"/>
  </r>
  <r>
    <n v="876"/>
    <x v="628"/>
    <s v=""/>
    <x v="1513"/>
    <n v="2019"/>
    <n v="17761889"/>
    <x v="266"/>
    <x v="626"/>
    <x v="615"/>
    <n v="7540"/>
    <s v="Haderup"/>
    <n v="657"/>
    <n v="372"/>
    <x v="248"/>
    <m/>
    <s v="DC"/>
    <s v="Decentralt værk"/>
    <n v="353000"/>
    <n v="350030"/>
    <x v="408"/>
    <x v="3"/>
    <s v="fvv"/>
    <d v="2015-04-01T00:00:00"/>
    <m/>
    <n v="3"/>
    <n v="0"/>
    <n v="3"/>
    <x v="5586"/>
    <n v="5.9154119999999999"/>
    <n v="5.6265840000000003"/>
    <n v="0"/>
    <n v="0"/>
    <n v="1"/>
    <n v="0"/>
    <n v="0"/>
    <x v="0"/>
    <x v="0"/>
    <m/>
    <m/>
    <m/>
    <m/>
    <m/>
    <m/>
    <m/>
    <m/>
    <m/>
    <m/>
    <m/>
    <m/>
    <m/>
    <m/>
    <m/>
    <n v="5.9154119999999999"/>
    <m/>
    <m/>
    <s v="499490"/>
    <s v="6249885"/>
    <n v="0"/>
    <n v="5.9154119999999999"/>
    <n v="0"/>
  </r>
  <r>
    <n v="877"/>
    <x v="629"/>
    <s v=""/>
    <x v="1514"/>
    <n v="2019"/>
    <n v="17737244"/>
    <x v="267"/>
    <x v="627"/>
    <x v="616"/>
    <n v="8981"/>
    <s v="Spentrup"/>
    <n v="730"/>
    <n v="373"/>
    <x v="249"/>
    <m/>
    <s v="DC"/>
    <s v="Decentralt værk"/>
    <n v="351100"/>
    <n v="350010"/>
    <x v="787"/>
    <x v="1"/>
    <s v="kvt"/>
    <d v="1995-01-01T00:00:00"/>
    <m/>
    <n v="3.6"/>
    <n v="1.3"/>
    <n v="2.6"/>
    <x v="5587"/>
    <n v="0.12239999999999999"/>
    <n v="0.1188"/>
    <n v="7.1999999999999995E-2"/>
    <n v="7.1999999999999995E-2"/>
    <n v="0.29646164309505951"/>
    <n v="0.70353835690494049"/>
    <n v="0"/>
    <x v="0"/>
    <x v="0"/>
    <m/>
    <m/>
    <m/>
    <m/>
    <m/>
    <m/>
    <n v="0.2064348"/>
    <m/>
    <m/>
    <m/>
    <m/>
    <m/>
    <m/>
    <m/>
    <m/>
    <m/>
    <m/>
    <m/>
    <s v="561455,99"/>
    <s v="6269090"/>
    <n v="0.2064348"/>
    <n v="0"/>
    <n v="0"/>
  </r>
  <r>
    <n v="877"/>
    <x v="629"/>
    <s v=""/>
    <x v="1515"/>
    <n v="2019"/>
    <n v="17737244"/>
    <x v="267"/>
    <x v="627"/>
    <x v="616"/>
    <n v="8981"/>
    <s v="Spentrup"/>
    <n v="730"/>
    <n v="373"/>
    <x v="249"/>
    <m/>
    <s v="DC"/>
    <s v="Decentralt værk"/>
    <n v="351100"/>
    <n v="350010"/>
    <x v="56"/>
    <x v="0"/>
    <s v="fvv"/>
    <d v="1995-01-01T00:00:00"/>
    <m/>
    <n v="1"/>
    <n v="0"/>
    <n v="1"/>
    <x v="5588"/>
    <n v="1.4004000000000001E-2"/>
    <n v="1.4004000000000001E-2"/>
    <n v="0"/>
    <n v="0"/>
    <n v="1"/>
    <n v="0"/>
    <n v="0"/>
    <x v="0"/>
    <x v="0"/>
    <m/>
    <m/>
    <m/>
    <m/>
    <m/>
    <m/>
    <n v="1.47312E-2"/>
    <m/>
    <m/>
    <m/>
    <m/>
    <m/>
    <m/>
    <m/>
    <m/>
    <m/>
    <m/>
    <m/>
    <s v="561455,99"/>
    <s v="6269090"/>
    <n v="1.47312E-2"/>
    <n v="0"/>
    <n v="0"/>
  </r>
  <r>
    <n v="877"/>
    <x v="629"/>
    <s v=""/>
    <x v="1516"/>
    <n v="2019"/>
    <n v="17737244"/>
    <x v="267"/>
    <x v="627"/>
    <x v="616"/>
    <n v="8981"/>
    <s v="Spentrup"/>
    <n v="730"/>
    <n v="373"/>
    <x v="249"/>
    <m/>
    <s v="DC"/>
    <s v="Decentralt værk"/>
    <n v="351100"/>
    <n v="350010"/>
    <x v="124"/>
    <x v="0"/>
    <s v="fvv"/>
    <d v="2013-12-18T00:00:00"/>
    <m/>
    <n v="1"/>
    <n v="0"/>
    <n v="1"/>
    <x v="5589"/>
    <n v="23.342400000000001"/>
    <n v="23.342400000000001"/>
    <n v="0"/>
    <n v="0"/>
    <n v="1"/>
    <n v="0"/>
    <n v="0"/>
    <x v="0"/>
    <x v="0"/>
    <m/>
    <m/>
    <m/>
    <m/>
    <m/>
    <m/>
    <m/>
    <m/>
    <m/>
    <n v="25.186499999999999"/>
    <m/>
    <m/>
    <m/>
    <m/>
    <m/>
    <m/>
    <m/>
    <m/>
    <s v="561455,99"/>
    <s v="6269090"/>
    <n v="0"/>
    <n v="25.186499999999999"/>
    <n v="0"/>
  </r>
  <r>
    <n v="878"/>
    <x v="630"/>
    <s v=""/>
    <x v="1517"/>
    <n v="2019"/>
    <n v="17750909"/>
    <x v="268"/>
    <x v="628"/>
    <x v="617"/>
    <n v="9510"/>
    <s v="Arden"/>
    <n v="846"/>
    <n v="375"/>
    <x v="250"/>
    <m/>
    <s v="DC"/>
    <s v="Decentralt værk"/>
    <n v="351100"/>
    <n v="350010"/>
    <x v="247"/>
    <x v="1"/>
    <s v="kvt"/>
    <d v="1995-01-01T00:00:00"/>
    <m/>
    <n v="2.2599999999999998"/>
    <n v="1"/>
    <n v="1.19"/>
    <x v="5590"/>
    <n v="0.3024"/>
    <n v="0.3024"/>
    <n v="0.31859999999999999"/>
    <n v="0.31859999999999999"/>
    <n v="0.17573221757322174"/>
    <n v="0.82426778242677823"/>
    <n v="0"/>
    <x v="0"/>
    <x v="0"/>
    <m/>
    <m/>
    <m/>
    <m/>
    <m/>
    <m/>
    <n v="0.86039999999999994"/>
    <m/>
    <m/>
    <m/>
    <m/>
    <m/>
    <m/>
    <m/>
    <m/>
    <m/>
    <m/>
    <m/>
    <s v="560013,21"/>
    <s v="6292020,61"/>
    <n v="0.86039999999999994"/>
    <n v="0"/>
    <n v="0"/>
  </r>
  <r>
    <n v="878"/>
    <x v="630"/>
    <s v=""/>
    <x v="1518"/>
    <n v="2019"/>
    <n v="17750909"/>
    <x v="268"/>
    <x v="628"/>
    <x v="617"/>
    <n v="9510"/>
    <s v="Arden"/>
    <n v="846"/>
    <n v="375"/>
    <x v="250"/>
    <m/>
    <s v="DC"/>
    <s v="Decentralt værk"/>
    <n v="351100"/>
    <n v="350010"/>
    <x v="382"/>
    <x v="0"/>
    <s v="fvv"/>
    <d v="1994-11-01T00:00:00"/>
    <m/>
    <n v="1.65"/>
    <n v="0"/>
    <n v="1.5"/>
    <x v="3424"/>
    <n v="6.2640000000000001E-2"/>
    <n v="6.2640000000000001E-2"/>
    <n v="0"/>
    <n v="0"/>
    <n v="1"/>
    <n v="0"/>
    <n v="0"/>
    <x v="0"/>
    <x v="0"/>
    <m/>
    <m/>
    <m/>
    <m/>
    <m/>
    <m/>
    <n v="6.7517999999999995E-2"/>
    <m/>
    <m/>
    <m/>
    <m/>
    <m/>
    <m/>
    <m/>
    <m/>
    <m/>
    <m/>
    <m/>
    <s v="560013,21"/>
    <s v="6292020,61"/>
    <n v="6.7517999999999995E-2"/>
    <n v="0"/>
    <n v="0"/>
  </r>
  <r>
    <n v="878"/>
    <x v="630"/>
    <s v=""/>
    <x v="1519"/>
    <n v="2019"/>
    <n v="17750909"/>
    <x v="268"/>
    <x v="628"/>
    <x v="617"/>
    <n v="9510"/>
    <s v="Arden"/>
    <n v="846"/>
    <n v="375"/>
    <x v="250"/>
    <m/>
    <s v="DC"/>
    <s v="Decentralt værk"/>
    <n v="351100"/>
    <n v="350010"/>
    <x v="254"/>
    <x v="0"/>
    <s v="fvv"/>
    <d v="2013-09-01T00:00:00"/>
    <m/>
    <n v="1"/>
    <n v="0"/>
    <n v="1"/>
    <x v="5591"/>
    <n v="17.190000000000001"/>
    <n v="17.190000000000001"/>
    <n v="0"/>
    <n v="0"/>
    <n v="1"/>
    <n v="0"/>
    <n v="0"/>
    <x v="0"/>
    <x v="0"/>
    <m/>
    <m/>
    <m/>
    <m/>
    <m/>
    <m/>
    <m/>
    <m/>
    <m/>
    <m/>
    <m/>
    <m/>
    <n v="18.287500000000001"/>
    <m/>
    <m/>
    <m/>
    <m/>
    <m/>
    <s v="560013,21"/>
    <s v="6292020,61"/>
    <n v="0"/>
    <n v="18.287500000000001"/>
    <n v="0"/>
  </r>
  <r>
    <n v="879"/>
    <x v="631"/>
    <s v=""/>
    <x v="1520"/>
    <n v="2019"/>
    <n v="17926195"/>
    <x v="269"/>
    <x v="629"/>
    <x v="618"/>
    <n v="9510"/>
    <s v="Arden"/>
    <n v="846"/>
    <n v="376"/>
    <x v="251"/>
    <m/>
    <s v="DC"/>
    <s v="Decentralt værk"/>
    <n v="351100"/>
    <n v="350010"/>
    <x v="788"/>
    <x v="1"/>
    <s v="kvt"/>
    <d v="2016-04-20T00:00:00"/>
    <m/>
    <n v="3"/>
    <n v="0.83"/>
    <n v="1.1000000000000001"/>
    <x v="5592"/>
    <n v="3.6863999999999999"/>
    <n v="3.6612"/>
    <n v="2.331"/>
    <n v="2.31948"/>
    <n v="0.28711734743946843"/>
    <n v="0.71288265256053163"/>
    <n v="0"/>
    <x v="0"/>
    <x v="0"/>
    <m/>
    <m/>
    <m/>
    <m/>
    <m/>
    <m/>
    <n v="6.4196748000000001"/>
    <m/>
    <m/>
    <m/>
    <m/>
    <m/>
    <m/>
    <m/>
    <m/>
    <m/>
    <m/>
    <m/>
    <s v="556927,65"/>
    <s v="6287785,68"/>
    <n v="6.4196748000000001"/>
    <n v="0"/>
    <n v="0"/>
  </r>
  <r>
    <n v="879"/>
    <x v="631"/>
    <s v=""/>
    <x v="1521"/>
    <n v="2019"/>
    <n v="17926195"/>
    <x v="269"/>
    <x v="629"/>
    <x v="618"/>
    <n v="9510"/>
    <s v="Arden"/>
    <n v="846"/>
    <n v="376"/>
    <x v="251"/>
    <m/>
    <s v="DC"/>
    <s v="Decentralt værk"/>
    <n v="351100"/>
    <n v="350010"/>
    <x v="56"/>
    <x v="0"/>
    <s v="fvv"/>
    <d v="2012-01-01T00:00:00"/>
    <m/>
    <n v="1"/>
    <n v="0"/>
    <n v="1"/>
    <x v="5593"/>
    <n v="6.2892000000000001"/>
    <n v="6.2640000000000002"/>
    <n v="0"/>
    <n v="0"/>
    <n v="1"/>
    <n v="0"/>
    <n v="0"/>
    <x v="0"/>
    <x v="0"/>
    <m/>
    <m/>
    <m/>
    <m/>
    <m/>
    <m/>
    <n v="6.3021815999999999"/>
    <m/>
    <m/>
    <m/>
    <m/>
    <m/>
    <m/>
    <m/>
    <m/>
    <m/>
    <m/>
    <m/>
    <s v="556927,65"/>
    <s v="6287785,68"/>
    <n v="6.3021815999999999"/>
    <n v="0"/>
    <n v="0"/>
  </r>
  <r>
    <n v="880"/>
    <x v="632"/>
    <s v=""/>
    <x v="1522"/>
    <n v="2019"/>
    <n v="17629085"/>
    <x v="270"/>
    <x v="630"/>
    <x v="619"/>
    <n v="9500"/>
    <s v="Hobro"/>
    <n v="846"/>
    <n v="377"/>
    <x v="252"/>
    <m/>
    <s v="DC"/>
    <s v="Decentralt værk"/>
    <n v="351100"/>
    <n v="350010"/>
    <x v="789"/>
    <x v="1"/>
    <s v="kvt"/>
    <d v="1994-01-01T00:00:00"/>
    <m/>
    <n v="2.4"/>
    <n v="0.92"/>
    <n v="1.27"/>
    <x v="5594"/>
    <n v="4.32"/>
    <n v="4.32"/>
    <n v="3.0024000000000002"/>
    <n v="3.0024000000000002"/>
    <n v="0.25893509489755451"/>
    <n v="0.74106490510244549"/>
    <n v="0"/>
    <x v="0"/>
    <x v="0"/>
    <m/>
    <m/>
    <m/>
    <m/>
    <m/>
    <m/>
    <n v="8.3418588000000007"/>
    <m/>
    <m/>
    <m/>
    <m/>
    <m/>
    <m/>
    <m/>
    <m/>
    <m/>
    <m/>
    <m/>
    <s v="560046"/>
    <s v="6284055"/>
    <n v="8.3418588000000007"/>
    <n v="0"/>
    <n v="0"/>
  </r>
  <r>
    <n v="880"/>
    <x v="632"/>
    <s v=""/>
    <x v="1523"/>
    <n v="2019"/>
    <n v="17629085"/>
    <x v="270"/>
    <x v="630"/>
    <x v="619"/>
    <n v="9500"/>
    <s v="Hobro"/>
    <n v="846"/>
    <n v="377"/>
    <x v="252"/>
    <m/>
    <s v="DC"/>
    <s v="Decentralt værk"/>
    <n v="351100"/>
    <n v="350010"/>
    <x v="56"/>
    <x v="0"/>
    <s v="fvv"/>
    <d v="1993-10-01T00:00:00"/>
    <m/>
    <n v="1.7"/>
    <n v="0"/>
    <n v="1.5"/>
    <x v="5595"/>
    <n v="6.1920000000000003E-2"/>
    <n v="6.1920000000000003E-2"/>
    <n v="0"/>
    <n v="0"/>
    <n v="1"/>
    <n v="0"/>
    <n v="0"/>
    <x v="0"/>
    <x v="0"/>
    <m/>
    <m/>
    <m/>
    <m/>
    <m/>
    <m/>
    <n v="6.7914000000000002E-2"/>
    <m/>
    <m/>
    <m/>
    <m/>
    <m/>
    <m/>
    <m/>
    <m/>
    <m/>
    <m/>
    <m/>
    <s v="560046"/>
    <s v="6284055"/>
    <n v="6.7914000000000002E-2"/>
    <n v="0"/>
    <n v="0"/>
  </r>
  <r>
    <n v="880"/>
    <x v="632"/>
    <s v=""/>
    <x v="1524"/>
    <n v="2019"/>
    <n v="17629085"/>
    <x v="270"/>
    <x v="630"/>
    <x v="619"/>
    <n v="9500"/>
    <s v="Hobro"/>
    <n v="846"/>
    <n v="377"/>
    <x v="252"/>
    <m/>
    <s v="DC"/>
    <s v="Decentralt værk"/>
    <n v="351100"/>
    <n v="350010"/>
    <x v="704"/>
    <x v="0"/>
    <s v="fvv"/>
    <d v="2015-01-01T00:00:00"/>
    <m/>
    <n v="1"/>
    <n v="0"/>
    <n v="0.95"/>
    <x v="5596"/>
    <n v="9.7235999999999994"/>
    <n v="9.7235999999999994"/>
    <n v="0"/>
    <n v="0"/>
    <n v="1"/>
    <n v="0"/>
    <n v="0"/>
    <x v="0"/>
    <x v="0"/>
    <m/>
    <m/>
    <m/>
    <m/>
    <m/>
    <m/>
    <m/>
    <m/>
    <m/>
    <m/>
    <m/>
    <m/>
    <n v="10.115"/>
    <m/>
    <m/>
    <m/>
    <m/>
    <m/>
    <s v="560046"/>
    <s v="6284055"/>
    <n v="0"/>
    <n v="10.115"/>
    <n v="0"/>
  </r>
  <r>
    <n v="883"/>
    <x v="633"/>
    <s v=""/>
    <x v="1525"/>
    <n v="2019"/>
    <n v="17737147"/>
    <x v="271"/>
    <x v="631"/>
    <x v="620"/>
    <n v="9700"/>
    <s v="Brønderslev"/>
    <n v="810"/>
    <n v="374"/>
    <x v="253"/>
    <m/>
    <s v="DC"/>
    <s v="Decentralt værk"/>
    <n v="351100"/>
    <n v="350010"/>
    <x v="5"/>
    <x v="1"/>
    <s v="kvt"/>
    <d v="1994-10-01T00:00:00"/>
    <m/>
    <n v="2.14"/>
    <n v="0.92"/>
    <n v="1.03"/>
    <x v="5597"/>
    <n v="0.99"/>
    <n v="0.98280000000000001"/>
    <n v="0.76680000000000004"/>
    <n v="0.76680000000000004"/>
    <n v="0.28544678130209405"/>
    <n v="0.714553218697906"/>
    <n v="0"/>
    <x v="0"/>
    <x v="0"/>
    <m/>
    <m/>
    <m/>
    <m/>
    <m/>
    <m/>
    <n v="1.7341236"/>
    <m/>
    <m/>
    <m/>
    <m/>
    <m/>
    <m/>
    <m/>
    <m/>
    <m/>
    <m/>
    <m/>
    <s v="548998,79"/>
    <s v="6349422,6"/>
    <n v="1.7341236"/>
    <n v="0"/>
    <n v="0"/>
  </r>
  <r>
    <n v="883"/>
    <x v="633"/>
    <s v=""/>
    <x v="1526"/>
    <n v="2019"/>
    <n v="17737147"/>
    <x v="271"/>
    <x v="631"/>
    <x v="620"/>
    <n v="9700"/>
    <s v="Brønderslev"/>
    <n v="810"/>
    <n v="374"/>
    <x v="253"/>
    <m/>
    <s v="DC"/>
    <s v="Decentralt værk"/>
    <n v="351100"/>
    <n v="350010"/>
    <x v="428"/>
    <x v="0"/>
    <s v="fvv"/>
    <d v="1994-10-01T00:00:00"/>
    <m/>
    <n v="1.1000000000000001"/>
    <n v="0"/>
    <n v="1.1000000000000001"/>
    <x v="5598"/>
    <n v="0.5796"/>
    <n v="0.57599999999999996"/>
    <n v="0"/>
    <n v="0"/>
    <n v="1"/>
    <n v="0"/>
    <n v="0"/>
    <x v="0"/>
    <x v="0"/>
    <m/>
    <m/>
    <m/>
    <m/>
    <m/>
    <m/>
    <n v="0.61542359999999996"/>
    <m/>
    <m/>
    <m/>
    <m/>
    <m/>
    <m/>
    <m/>
    <m/>
    <m/>
    <m/>
    <m/>
    <s v="548998,79"/>
    <s v="6349422,6"/>
    <n v="0.61542359999999996"/>
    <n v="0"/>
    <n v="0"/>
  </r>
  <r>
    <n v="883"/>
    <x v="633"/>
    <s v=""/>
    <x v="1527"/>
    <n v="2019"/>
    <n v="17737147"/>
    <x v="271"/>
    <x v="631"/>
    <x v="620"/>
    <n v="9700"/>
    <s v="Brønderslev"/>
    <n v="810"/>
    <n v="374"/>
    <x v="253"/>
    <m/>
    <s v="DC"/>
    <s v="Decentralt værk"/>
    <n v="351100"/>
    <n v="350010"/>
    <x v="790"/>
    <x v="14"/>
    <s v="fvv"/>
    <d v="2016-02-15T00:00:00"/>
    <m/>
    <n v="1.1000000000000001"/>
    <n v="0"/>
    <n v="1"/>
    <x v="5599"/>
    <n v="14.58"/>
    <n v="14.518800000000001"/>
    <n v="0"/>
    <n v="0"/>
    <n v="1"/>
    <n v="0"/>
    <n v="0"/>
    <x v="0"/>
    <x v="0"/>
    <m/>
    <m/>
    <m/>
    <m/>
    <m/>
    <m/>
    <m/>
    <m/>
    <m/>
    <m/>
    <m/>
    <m/>
    <n v="13.265000000000001"/>
    <m/>
    <m/>
    <m/>
    <m/>
    <m/>
    <s v="548998,79"/>
    <s v="6349422,6"/>
    <n v="0"/>
    <n v="13.265000000000001"/>
    <n v="0"/>
  </r>
  <r>
    <n v="886"/>
    <x v="634"/>
    <s v=""/>
    <x v="1528"/>
    <n v="2019"/>
    <n v="17828843"/>
    <x v="272"/>
    <x v="632"/>
    <x v="621"/>
    <n v="9610"/>
    <s v="Nørager"/>
    <n v="840"/>
    <n v="379"/>
    <x v="254"/>
    <m/>
    <s v="DC"/>
    <s v="Decentralt værk"/>
    <n v="351100"/>
    <n v="350010"/>
    <x v="123"/>
    <x v="0"/>
    <s v="fvv"/>
    <d v="1994-10-01T00:00:00"/>
    <m/>
    <n v="1.6"/>
    <n v="0"/>
    <n v="1.45"/>
    <x v="5600"/>
    <n v="13.755456000000001"/>
    <n v="13.752504"/>
    <n v="0"/>
    <n v="0"/>
    <n v="1"/>
    <n v="0"/>
    <n v="0"/>
    <x v="0"/>
    <x v="0"/>
    <m/>
    <m/>
    <m/>
    <m/>
    <m/>
    <m/>
    <n v="15.060474000000001"/>
    <m/>
    <m/>
    <m/>
    <m/>
    <m/>
    <m/>
    <m/>
    <m/>
    <m/>
    <m/>
    <m/>
    <s v="545723,73"/>
    <s v="6290699,57"/>
    <n v="15.060474000000001"/>
    <n v="0"/>
    <n v="0"/>
  </r>
  <r>
    <n v="886"/>
    <x v="634"/>
    <s v=""/>
    <x v="1529"/>
    <n v="2019"/>
    <n v="17828843"/>
    <x v="272"/>
    <x v="632"/>
    <x v="621"/>
    <n v="9610"/>
    <s v="Nørager"/>
    <n v="840"/>
    <n v="379"/>
    <x v="254"/>
    <m/>
    <s v="DC"/>
    <s v="Decentralt værk"/>
    <n v="351100"/>
    <n v="350010"/>
    <x v="791"/>
    <x v="1"/>
    <s v="kvt"/>
    <d v="1994-10-01T00:00:00"/>
    <m/>
    <n v="2.1"/>
    <n v="0.92"/>
    <n v="1.1399999999999999"/>
    <x v="5601"/>
    <n v="1.703592"/>
    <n v="1.7026559999999999"/>
    <n v="1.1616012"/>
    <n v="1.1616012"/>
    <n v="0.27091021297497453"/>
    <n v="0.72908978702502547"/>
    <n v="0"/>
    <x v="0"/>
    <x v="0"/>
    <m/>
    <m/>
    <m/>
    <m/>
    <m/>
    <m/>
    <n v="3.1442004000000003"/>
    <m/>
    <m/>
    <m/>
    <m/>
    <m/>
    <m/>
    <m/>
    <m/>
    <m/>
    <m/>
    <m/>
    <s v="545723,73"/>
    <s v="6290699,57"/>
    <n v="3.1442004000000003"/>
    <n v="0"/>
    <n v="0"/>
  </r>
  <r>
    <n v="888"/>
    <x v="635"/>
    <s v=""/>
    <x v="1530"/>
    <n v="2019"/>
    <n v="18211211"/>
    <x v="273"/>
    <x v="633"/>
    <x v="622"/>
    <n v="8763"/>
    <s v="Rask Mølle"/>
    <n v="766"/>
    <n v="155"/>
    <x v="179"/>
    <m/>
    <s v="DC"/>
    <s v="Decentralt værk"/>
    <n v="351100"/>
    <n v="350010"/>
    <x v="792"/>
    <x v="1"/>
    <s v="kvt"/>
    <d v="1993-01-01T00:00:00"/>
    <m/>
    <n v="3.9"/>
    <n v="1.5"/>
    <n v="1.9"/>
    <x v="5602"/>
    <n v="0.64115999999999995"/>
    <n v="0.64115999999999995"/>
    <n v="0.60263999999999995"/>
    <n v="0.60263999999999995"/>
    <n v="0.20203784834796337"/>
    <n v="0.79796215165203666"/>
    <n v="0"/>
    <x v="0"/>
    <x v="0"/>
    <m/>
    <m/>
    <m/>
    <m/>
    <m/>
    <m/>
    <n v="1.5867324"/>
    <m/>
    <m/>
    <m/>
    <m/>
    <m/>
    <m/>
    <m/>
    <m/>
    <m/>
    <m/>
    <m/>
    <s v="538292,97"/>
    <s v="6192130,41"/>
    <n v="1.5867324"/>
    <n v="0"/>
    <n v="0"/>
  </r>
  <r>
    <n v="888"/>
    <x v="636"/>
    <s v=""/>
    <x v="1531"/>
    <n v="2019"/>
    <n v="18211211"/>
    <x v="273"/>
    <x v="634"/>
    <x v="622"/>
    <n v="8763"/>
    <s v="Rask Mølle"/>
    <n v="766"/>
    <n v="155"/>
    <x v="179"/>
    <m/>
    <s v="FJ"/>
    <s v="Fjernvarmeværk"/>
    <n v="353000"/>
    <n v="350030"/>
    <x v="56"/>
    <x v="0"/>
    <s v="fvv"/>
    <d v="1956-10-01T00:00:00"/>
    <m/>
    <n v="3"/>
    <n v="0"/>
    <n v="3"/>
    <x v="5603"/>
    <n v="0.36409999999999998"/>
    <n v="0.36409999999999998"/>
    <n v="0"/>
    <n v="0"/>
    <n v="1"/>
    <n v="0"/>
    <n v="0"/>
    <x v="0"/>
    <x v="0"/>
    <m/>
    <m/>
    <m/>
    <m/>
    <m/>
    <m/>
    <n v="0.36408240000000003"/>
    <m/>
    <m/>
    <m/>
    <m/>
    <m/>
    <m/>
    <m/>
    <m/>
    <m/>
    <m/>
    <m/>
    <s v="538292,97"/>
    <s v="6192130,41"/>
    <n v="0.36408240000000003"/>
    <n v="0"/>
    <n v="0"/>
  </r>
  <r>
    <n v="892"/>
    <x v="637"/>
    <s v=""/>
    <x v="1532"/>
    <n v="2019"/>
    <n v="27695949"/>
    <x v="274"/>
    <x v="635"/>
    <x v="623"/>
    <n v="4880"/>
    <s v="Nysted"/>
    <n v="376"/>
    <n v="53"/>
    <x v="255"/>
    <m/>
    <s v="FJ"/>
    <s v="Fjernvarmeværk"/>
    <n v="353000"/>
    <n v="350030"/>
    <x v="69"/>
    <x v="0"/>
    <s v="fvv"/>
    <d v="1988-10-01T00:00:00"/>
    <m/>
    <n v="5"/>
    <n v="0"/>
    <n v="5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676249"/>
    <s v="6061809"/>
    <n v="0"/>
    <n v="0"/>
    <n v="0"/>
  </r>
  <r>
    <n v="892"/>
    <x v="637"/>
    <s v=""/>
    <x v="1533"/>
    <n v="2019"/>
    <n v="27695949"/>
    <x v="274"/>
    <x v="635"/>
    <x v="623"/>
    <n v="4880"/>
    <s v="Nysted"/>
    <n v="376"/>
    <n v="53"/>
    <x v="255"/>
    <m/>
    <s v="FJ"/>
    <s v="Fjernvarmeværk"/>
    <n v="353000"/>
    <n v="350030"/>
    <x v="793"/>
    <x v="0"/>
    <s v="fvv"/>
    <d v="2006-11-01T00:00:00"/>
    <m/>
    <n v="6.3"/>
    <n v="0"/>
    <n v="6.3"/>
    <x v="5604"/>
    <n v="25.876429999999999"/>
    <n v="25.488289999999999"/>
    <n v="0"/>
    <n v="0"/>
    <n v="1"/>
    <n v="0"/>
    <n v="0"/>
    <x v="0"/>
    <x v="0"/>
    <m/>
    <m/>
    <m/>
    <m/>
    <m/>
    <m/>
    <m/>
    <m/>
    <m/>
    <n v="30.11795"/>
    <m/>
    <m/>
    <n v="0"/>
    <m/>
    <m/>
    <m/>
    <m/>
    <m/>
    <s v="676249"/>
    <s v="6061809"/>
    <n v="0"/>
    <n v="30.11795"/>
    <n v="0"/>
  </r>
  <r>
    <n v="893"/>
    <x v="638"/>
    <s v=""/>
    <x v="1534"/>
    <n v="2019"/>
    <n v="17689800"/>
    <x v="275"/>
    <x v="636"/>
    <x v="624"/>
    <n v="4800"/>
    <s v="Nykøbing F"/>
    <n v="376"/>
    <n v="52"/>
    <x v="256"/>
    <m/>
    <s v="FJ"/>
    <s v="Fjernvarmeværk"/>
    <n v="353000"/>
    <n v="350030"/>
    <x v="794"/>
    <x v="0"/>
    <s v="fvv"/>
    <d v="2007-01-01T00:00:00"/>
    <m/>
    <n v="8.8000000000000007"/>
    <n v="0"/>
    <n v="8.8000000000000007"/>
    <x v="5605"/>
    <n v="17.9892"/>
    <n v="17.269200000000001"/>
    <n v="0"/>
    <n v="0"/>
    <n v="1"/>
    <n v="0"/>
    <n v="0"/>
    <x v="0"/>
    <x v="0"/>
    <m/>
    <m/>
    <m/>
    <m/>
    <m/>
    <m/>
    <m/>
    <m/>
    <m/>
    <n v="16.094999999999999"/>
    <m/>
    <n v="0"/>
    <m/>
    <m/>
    <m/>
    <m/>
    <m/>
    <m/>
    <s v="681831,38"/>
    <s v="6071525,91"/>
    <n v="0"/>
    <n v="16.094999999999999"/>
    <n v="0"/>
  </r>
  <r>
    <n v="893"/>
    <x v="638"/>
    <s v=""/>
    <x v="1535"/>
    <n v="2019"/>
    <n v="17689800"/>
    <x v="275"/>
    <x v="636"/>
    <x v="624"/>
    <n v="4800"/>
    <s v="Nykøbing F"/>
    <n v="376"/>
    <n v="52"/>
    <x v="256"/>
    <m/>
    <s v="FJ"/>
    <s v="Fjernvarmeværk"/>
    <n v="353000"/>
    <n v="350030"/>
    <x v="69"/>
    <x v="0"/>
    <s v="fvv"/>
    <d v="1988-01-01T00:00:00"/>
    <m/>
    <n v="8"/>
    <n v="0"/>
    <n v="7"/>
    <x v="21"/>
    <n v="0"/>
    <n v="0"/>
    <n v="0"/>
    <n v="0"/>
    <n v="1"/>
    <n v="0"/>
    <n v="0"/>
    <x v="0"/>
    <x v="0"/>
    <m/>
    <n v="0"/>
    <m/>
    <m/>
    <m/>
    <m/>
    <m/>
    <m/>
    <m/>
    <m/>
    <m/>
    <m/>
    <m/>
    <m/>
    <m/>
    <m/>
    <m/>
    <m/>
    <s v="681831,38"/>
    <s v="6071525,91"/>
    <n v="0"/>
    <n v="0"/>
    <n v="0"/>
  </r>
  <r>
    <n v="893"/>
    <x v="638"/>
    <s v=""/>
    <x v="1536"/>
    <n v="2019"/>
    <n v="17689800"/>
    <x v="275"/>
    <x v="636"/>
    <x v="624"/>
    <n v="4800"/>
    <s v="Nykøbing F"/>
    <n v="376"/>
    <n v="52"/>
    <x v="256"/>
    <m/>
    <s v="FJ"/>
    <s v="Fjernvarmeværk"/>
    <n v="353000"/>
    <n v="350030"/>
    <x v="795"/>
    <x v="0"/>
    <s v="fvv"/>
    <d v="2013-01-01T00:00:00"/>
    <m/>
    <n v="11"/>
    <n v="0"/>
    <n v="10"/>
    <x v="5606"/>
    <n v="120.54600000000001"/>
    <n v="118.026"/>
    <n v="0"/>
    <n v="0"/>
    <n v="1"/>
    <n v="0"/>
    <n v="0"/>
    <x v="0"/>
    <x v="0"/>
    <m/>
    <m/>
    <m/>
    <m/>
    <m/>
    <m/>
    <m/>
    <m/>
    <m/>
    <n v="130.732"/>
    <m/>
    <m/>
    <m/>
    <m/>
    <m/>
    <m/>
    <m/>
    <m/>
    <s v="681831,38"/>
    <s v="6071525,91"/>
    <n v="0"/>
    <n v="130.732"/>
    <n v="0"/>
  </r>
  <r>
    <n v="893"/>
    <x v="638"/>
    <s v=""/>
    <x v="1537"/>
    <n v="2019"/>
    <n v="17689800"/>
    <x v="275"/>
    <x v="636"/>
    <x v="624"/>
    <n v="4800"/>
    <s v="Nykøbing F"/>
    <n v="376"/>
    <n v="52"/>
    <x v="256"/>
    <m/>
    <s v="FJ"/>
    <s v="Fjernvarmeværk"/>
    <n v="353000"/>
    <n v="350030"/>
    <x v="67"/>
    <x v="3"/>
    <s v="fvv"/>
    <d v="2016-05-02T00:00:00"/>
    <m/>
    <n v="15"/>
    <n v="0"/>
    <n v="15"/>
    <x v="5607"/>
    <n v="32.410800000000002"/>
    <n v="31.705200000000001"/>
    <n v="0"/>
    <n v="0"/>
    <n v="1"/>
    <n v="0"/>
    <n v="0"/>
    <x v="0"/>
    <x v="0"/>
    <m/>
    <m/>
    <m/>
    <m/>
    <m/>
    <m/>
    <m/>
    <m/>
    <m/>
    <m/>
    <m/>
    <m/>
    <m/>
    <m/>
    <m/>
    <n v="32.410800000000002"/>
    <m/>
    <m/>
    <s v="681831,38"/>
    <s v="6071525,91"/>
    <n v="0"/>
    <n v="32.410800000000002"/>
    <n v="0"/>
  </r>
  <r>
    <n v="894"/>
    <x v="639"/>
    <s v=""/>
    <x v="1538"/>
    <n v="2019"/>
    <n v="17360698"/>
    <x v="276"/>
    <x v="637"/>
    <x v="625"/>
    <n v="4873"/>
    <s v="Væggerløse"/>
    <n v="376"/>
    <n v="63"/>
    <x v="257"/>
    <m/>
    <s v="FJ"/>
    <s v="Fjernvarmeværk"/>
    <n v="353000"/>
    <n v="350030"/>
    <x v="796"/>
    <x v="0"/>
    <s v="fvv"/>
    <d v="2003-10-01T00:00:00"/>
    <m/>
    <n v="6.3"/>
    <n v="0"/>
    <n v="6.3"/>
    <x v="5608"/>
    <n v="100.50839999999999"/>
    <n v="97.113600000000005"/>
    <n v="0"/>
    <n v="0"/>
    <n v="1"/>
    <n v="0"/>
    <n v="0"/>
    <x v="0"/>
    <x v="0"/>
    <m/>
    <m/>
    <m/>
    <m/>
    <m/>
    <m/>
    <m/>
    <m/>
    <m/>
    <n v="44.543999999999997"/>
    <m/>
    <n v="49.039000000000001"/>
    <n v="0"/>
    <m/>
    <m/>
    <m/>
    <m/>
    <m/>
    <s v="688589"/>
    <s v="6067517"/>
    <n v="0"/>
    <n v="93.582999999999998"/>
    <n v="0"/>
  </r>
  <r>
    <n v="894"/>
    <x v="639"/>
    <s v=""/>
    <x v="1539"/>
    <n v="2019"/>
    <n v="17360698"/>
    <x v="276"/>
    <x v="637"/>
    <x v="625"/>
    <n v="4873"/>
    <s v="Væggerløse"/>
    <n v="376"/>
    <n v="63"/>
    <x v="257"/>
    <m/>
    <s v="FJ"/>
    <s v="Fjernvarmeværk"/>
    <n v="353000"/>
    <n v="350030"/>
    <x v="69"/>
    <x v="0"/>
    <s v="fvv"/>
    <d v="1988-08-01T00:00:00"/>
    <m/>
    <n v="6.3"/>
    <n v="0"/>
    <n v="6.3"/>
    <x v="5609"/>
    <n v="1.04"/>
    <n v="1.04"/>
    <n v="0"/>
    <n v="0"/>
    <n v="1"/>
    <n v="0"/>
    <n v="0"/>
    <x v="0"/>
    <x v="0"/>
    <m/>
    <m/>
    <m/>
    <n v="1.04023"/>
    <m/>
    <m/>
    <m/>
    <m/>
    <m/>
    <m/>
    <m/>
    <m/>
    <m/>
    <m/>
    <m/>
    <m/>
    <m/>
    <m/>
    <s v="688589"/>
    <s v="6067517"/>
    <n v="1.04023"/>
    <n v="0"/>
    <n v="0"/>
  </r>
  <r>
    <n v="894"/>
    <x v="639"/>
    <s v=""/>
    <x v="1540"/>
    <n v="2019"/>
    <n v="17360698"/>
    <x v="276"/>
    <x v="637"/>
    <x v="625"/>
    <n v="4873"/>
    <s v="Væggerløse"/>
    <n v="376"/>
    <n v="63"/>
    <x v="257"/>
    <m/>
    <s v="FJ"/>
    <s v="Fjernvarmeværk"/>
    <n v="353000"/>
    <n v="350030"/>
    <x v="797"/>
    <x v="3"/>
    <s v="fvv"/>
    <d v="2011-09-01T00:00:00"/>
    <m/>
    <n v="7.8"/>
    <n v="0"/>
    <n v="7.8"/>
    <x v="5610"/>
    <n v="22.802399999999999"/>
    <n v="22.802399999999999"/>
    <n v="0"/>
    <n v="0"/>
    <n v="1"/>
    <n v="0"/>
    <n v="0"/>
    <x v="0"/>
    <x v="0"/>
    <m/>
    <m/>
    <m/>
    <m/>
    <m/>
    <m/>
    <m/>
    <m/>
    <m/>
    <m/>
    <m/>
    <m/>
    <m/>
    <m/>
    <m/>
    <n v="22.802400000000002"/>
    <m/>
    <m/>
    <s v="688589"/>
    <s v="6067517"/>
    <n v="0"/>
    <n v="22.802400000000002"/>
    <n v="0"/>
  </r>
  <r>
    <n v="895"/>
    <x v="640"/>
    <s v=""/>
    <x v="1541"/>
    <n v="2019"/>
    <n v="17590286"/>
    <x v="277"/>
    <x v="638"/>
    <x v="626"/>
    <n v="9881"/>
    <s v="Bindslev"/>
    <n v="860"/>
    <n v="357"/>
    <x v="258"/>
    <m/>
    <s v="DC"/>
    <s v="Decentralt værk"/>
    <n v="351100"/>
    <n v="350010"/>
    <x v="56"/>
    <x v="0"/>
    <s v="fvv"/>
    <d v="1995-01-01T00:00:00"/>
    <m/>
    <n v="2"/>
    <n v="0"/>
    <n v="1.8"/>
    <x v="5611"/>
    <n v="8.4239999999999995E-2"/>
    <n v="8.4239999999999995E-2"/>
    <n v="0"/>
    <n v="0"/>
    <n v="1"/>
    <n v="0"/>
    <n v="0"/>
    <x v="0"/>
    <x v="0"/>
    <m/>
    <m/>
    <m/>
    <m/>
    <m/>
    <m/>
    <n v="8.8506000000000001E-2"/>
    <m/>
    <m/>
    <m/>
    <m/>
    <m/>
    <m/>
    <m/>
    <m/>
    <m/>
    <m/>
    <m/>
    <s v="571253"/>
    <s v="6383001"/>
    <n v="8.8506000000000001E-2"/>
    <n v="0"/>
    <n v="0"/>
  </r>
  <r>
    <n v="895"/>
    <x v="640"/>
    <s v=""/>
    <x v="1542"/>
    <n v="2019"/>
    <n v="17590286"/>
    <x v="277"/>
    <x v="638"/>
    <x v="626"/>
    <n v="9881"/>
    <s v="Bindslev"/>
    <n v="860"/>
    <n v="357"/>
    <x v="258"/>
    <m/>
    <s v="DC"/>
    <s v="Decentralt værk"/>
    <n v="351100"/>
    <n v="350010"/>
    <x v="195"/>
    <x v="1"/>
    <s v="kvt"/>
    <d v="2005-09-20T00:00:00"/>
    <m/>
    <n v="4.32"/>
    <n v="1.82"/>
    <n v="2.19"/>
    <x v="5612"/>
    <n v="0.12520800000000001"/>
    <n v="0.12520800000000001"/>
    <n v="0.10836"/>
    <n v="0.10836"/>
    <n v="0.22743620930932112"/>
    <n v="0.77256379069067882"/>
    <n v="0"/>
    <x v="0"/>
    <x v="0"/>
    <m/>
    <m/>
    <m/>
    <m/>
    <m/>
    <m/>
    <n v="0.27525959999999999"/>
    <m/>
    <m/>
    <m/>
    <m/>
    <m/>
    <m/>
    <m/>
    <m/>
    <m/>
    <m/>
    <m/>
    <s v="571253"/>
    <s v="6383001"/>
    <n v="0.27525959999999999"/>
    <n v="0"/>
    <n v="0"/>
  </r>
  <r>
    <n v="895"/>
    <x v="640"/>
    <s v=""/>
    <x v="1543"/>
    <n v="2019"/>
    <n v="17590286"/>
    <x v="277"/>
    <x v="638"/>
    <x v="626"/>
    <n v="9881"/>
    <s v="Bindslev"/>
    <n v="860"/>
    <n v="357"/>
    <x v="258"/>
    <m/>
    <s v="DC"/>
    <s v="Decentralt værk"/>
    <n v="351100"/>
    <n v="350010"/>
    <x v="798"/>
    <x v="3"/>
    <s v="fvv"/>
    <d v="2013-10-01T00:00:00"/>
    <m/>
    <n v="3"/>
    <n v="0"/>
    <n v="3"/>
    <x v="5613"/>
    <n v="7.8215760000000003"/>
    <n v="7.8215760000000003"/>
    <n v="0"/>
    <n v="0"/>
    <n v="1"/>
    <n v="0"/>
    <n v="0"/>
    <x v="0"/>
    <x v="0"/>
    <m/>
    <m/>
    <m/>
    <m/>
    <m/>
    <m/>
    <m/>
    <m/>
    <m/>
    <m/>
    <m/>
    <m/>
    <m/>
    <m/>
    <m/>
    <n v="7.8215760000000003"/>
    <m/>
    <m/>
    <s v="571253"/>
    <s v="6383001"/>
    <n v="0"/>
    <n v="7.8215760000000003"/>
    <n v="0"/>
  </r>
  <r>
    <n v="895"/>
    <x v="640"/>
    <s v=""/>
    <x v="1544"/>
    <n v="2019"/>
    <n v="17590286"/>
    <x v="277"/>
    <x v="638"/>
    <x v="626"/>
    <n v="9881"/>
    <s v="Bindslev"/>
    <n v="860"/>
    <n v="357"/>
    <x v="258"/>
    <m/>
    <s v="DC"/>
    <s v="Decentralt værk"/>
    <n v="351100"/>
    <n v="350010"/>
    <x v="799"/>
    <x v="0"/>
    <s v="fvv"/>
    <d v="2015-11-02T00:00:00"/>
    <m/>
    <n v="1"/>
    <n v="0"/>
    <n v="0.92"/>
    <x v="5614"/>
    <n v="19.258199999999999"/>
    <n v="19.217592"/>
    <n v="0"/>
    <n v="0"/>
    <n v="1"/>
    <n v="0"/>
    <n v="0"/>
    <x v="0"/>
    <x v="0"/>
    <m/>
    <m/>
    <m/>
    <m/>
    <m/>
    <m/>
    <m/>
    <m/>
    <m/>
    <m/>
    <m/>
    <m/>
    <n v="20.545000000000002"/>
    <m/>
    <m/>
    <m/>
    <m/>
    <m/>
    <s v="571253"/>
    <s v="6383001"/>
    <n v="0"/>
    <n v="20.545000000000002"/>
    <n v="0"/>
  </r>
  <r>
    <n v="907"/>
    <x v="641"/>
    <s v=""/>
    <x v="1545"/>
    <n v="2019"/>
    <n v="29781834"/>
    <x v="278"/>
    <x v="639"/>
    <x v="627"/>
    <n v="4800"/>
    <s v="Nykøbing F"/>
    <n v="376"/>
    <n v="51"/>
    <x v="93"/>
    <n v="1"/>
    <s v="ER"/>
    <s v="Erhvervsværk"/>
    <n v="108100"/>
    <n v="100050"/>
    <x v="410"/>
    <x v="8"/>
    <s v="pev"/>
    <d v="1960-01-01T00:00:00"/>
    <m/>
    <n v="33.42"/>
    <n v="9"/>
    <n v="29.5"/>
    <x v="5615"/>
    <n v="151.86000000000001"/>
    <n v="0"/>
    <n v="28.161359999999998"/>
    <n v="0"/>
    <n v="0"/>
    <n v="0.35746222202815492"/>
    <n v="0.64253777797184508"/>
    <x v="0"/>
    <x v="0"/>
    <m/>
    <n v="209.00796"/>
    <m/>
    <m/>
    <m/>
    <m/>
    <m/>
    <m/>
    <m/>
    <m/>
    <m/>
    <m/>
    <m/>
    <m/>
    <m/>
    <m/>
    <m/>
    <m/>
    <s v="685078,46"/>
    <s v="6072134,08"/>
    <n v="209.00796"/>
    <n v="0"/>
    <n v="0"/>
  </r>
  <r>
    <n v="907"/>
    <x v="641"/>
    <s v=""/>
    <x v="1546"/>
    <n v="2019"/>
    <n v="29781834"/>
    <x v="278"/>
    <x v="639"/>
    <x v="627"/>
    <n v="4800"/>
    <s v="Nykøbing F"/>
    <n v="376"/>
    <n v="51"/>
    <x v="93"/>
    <n v="1"/>
    <s v="ER"/>
    <s v="Erhvervsværk"/>
    <n v="108100"/>
    <n v="100050"/>
    <x v="800"/>
    <x v="6"/>
    <s v="pvp"/>
    <d v="1990-01-01T00:00:00"/>
    <m/>
    <n v="10"/>
    <n v="0"/>
    <n v="10"/>
    <x v="5616"/>
    <n v="58.075200000000002"/>
    <n v="58.075200000000002"/>
    <n v="0"/>
    <n v="0"/>
    <n v="1"/>
    <n v="0"/>
    <n v="0"/>
    <x v="0"/>
    <x v="0"/>
    <m/>
    <m/>
    <m/>
    <m/>
    <m/>
    <m/>
    <m/>
    <m/>
    <m/>
    <m/>
    <m/>
    <m/>
    <m/>
    <m/>
    <n v="58.075199999999995"/>
    <m/>
    <m/>
    <m/>
    <s v="685078,46"/>
    <s v="6072134,08"/>
    <n v="0"/>
    <n v="58.075199999999995"/>
    <n v="0"/>
  </r>
  <r>
    <n v="907"/>
    <x v="641"/>
    <s v=""/>
    <x v="1550"/>
    <n v="2019"/>
    <n v="29781834"/>
    <x v="278"/>
    <x v="639"/>
    <x v="627"/>
    <n v="4800"/>
    <s v="Nykøbing F"/>
    <n v="376"/>
    <n v="51"/>
    <x v="93"/>
    <n v="1"/>
    <s v="ER"/>
    <s v="Erhvervsværk"/>
    <n v="108100"/>
    <n v="100050"/>
    <x v="567"/>
    <x v="8"/>
    <s v="pev"/>
    <d v="1963-01-01T00:00:00"/>
    <m/>
    <n v="39.9"/>
    <n v="9"/>
    <n v="34.700000000000003"/>
    <x v="5617"/>
    <n v="140.55199999999999"/>
    <n v="0"/>
    <n v="31.008240000000001"/>
    <n v="0"/>
    <n v="0"/>
    <n v="0.69463430463517462"/>
    <n v="0.30536569536482538"/>
    <x v="0"/>
    <x v="0"/>
    <m/>
    <n v="230.13718"/>
    <m/>
    <m/>
    <m/>
    <m/>
    <m/>
    <m/>
    <m/>
    <m/>
    <m/>
    <m/>
    <m/>
    <m/>
    <m/>
    <m/>
    <m/>
    <m/>
    <s v="685078,46"/>
    <s v="6072134,08"/>
    <n v="230.13718"/>
    <n v="0"/>
    <n v="0"/>
  </r>
  <r>
    <n v="909"/>
    <x v="643"/>
    <s v=""/>
    <x v="1555"/>
    <n v="2019"/>
    <n v="63049611"/>
    <x v="279"/>
    <x v="641"/>
    <x v="629"/>
    <n v="6270"/>
    <s v="Tønder"/>
    <n v="550"/>
    <n v="115"/>
    <x v="177"/>
    <n v="16"/>
    <s v="ER"/>
    <s v="Erhvervsværk"/>
    <n v="172900"/>
    <n v="170000"/>
    <x v="806"/>
    <x v="7"/>
    <s v="pev"/>
    <d v="2012-01-01T00:00:00"/>
    <m/>
    <n v="22.15"/>
    <n v="6.9"/>
    <n v="14"/>
    <x v="21"/>
    <n v="0"/>
    <n v="0"/>
    <n v="0"/>
    <n v="0"/>
    <n v="0"/>
    <n v="0"/>
    <n v="1"/>
    <x v="0"/>
    <x v="0"/>
    <m/>
    <m/>
    <m/>
    <m/>
    <m/>
    <m/>
    <n v="0"/>
    <m/>
    <m/>
    <m/>
    <m/>
    <m/>
    <m/>
    <m/>
    <m/>
    <m/>
    <m/>
    <m/>
    <s v="490530"/>
    <s v="6086648"/>
    <n v="0"/>
    <n v="0"/>
    <n v="0"/>
  </r>
  <r>
    <n v="909"/>
    <x v="643"/>
    <s v=""/>
    <x v="1556"/>
    <n v="2019"/>
    <n v="63049611"/>
    <x v="279"/>
    <x v="641"/>
    <x v="629"/>
    <n v="6270"/>
    <s v="Tønder"/>
    <n v="550"/>
    <n v="115"/>
    <x v="177"/>
    <n v="16"/>
    <s v="ER"/>
    <s v="Erhvervsværk"/>
    <n v="172900"/>
    <n v="170000"/>
    <x v="807"/>
    <x v="7"/>
    <s v="pev"/>
    <d v="2012-01-01T00:00:00"/>
    <m/>
    <n v="22.15"/>
    <n v="6.9"/>
    <n v="14"/>
    <x v="5618"/>
    <n v="71.380080000000007"/>
    <n v="0"/>
    <n v="40.304160000000003"/>
    <n v="0.67752000000000001"/>
    <n v="0"/>
    <n v="0.76569869441524174"/>
    <n v="0.23430130558475826"/>
    <x v="0"/>
    <x v="0"/>
    <m/>
    <m/>
    <m/>
    <m/>
    <m/>
    <m/>
    <n v="152.3253996"/>
    <m/>
    <m/>
    <m/>
    <m/>
    <m/>
    <m/>
    <m/>
    <m/>
    <m/>
    <m/>
    <m/>
    <s v="490530"/>
    <s v="6086648"/>
    <n v="152.3253996"/>
    <n v="0"/>
    <n v="0"/>
  </r>
  <r>
    <n v="928"/>
    <x v="645"/>
    <s v=""/>
    <x v="1561"/>
    <n v="2019"/>
    <n v="21210285"/>
    <x v="281"/>
    <x v="643"/>
    <x v="631"/>
    <n v="4623"/>
    <s v="Lille Skensved"/>
    <n v="259"/>
    <n v="2"/>
    <x v="5"/>
    <n v="1"/>
    <s v="ER"/>
    <s v="Erhvervsværk"/>
    <n v="205900"/>
    <n v="200020"/>
    <x v="13"/>
    <x v="8"/>
    <s v="pev"/>
    <d v="1986-01-29T00:00:00"/>
    <m/>
    <n v="45"/>
    <n v="5.89"/>
    <n v="36"/>
    <x v="5619"/>
    <n v="911.221"/>
    <n v="0"/>
    <n v="141.0264"/>
    <n v="0"/>
    <n v="0"/>
    <n v="0.31707946982245827"/>
    <n v="0.68292053017754173"/>
    <x v="0"/>
    <x v="0"/>
    <m/>
    <m/>
    <m/>
    <n v="4.3567701999999997"/>
    <m/>
    <m/>
    <n v="1151.2675944"/>
    <m/>
    <m/>
    <m/>
    <m/>
    <m/>
    <m/>
    <m/>
    <m/>
    <m/>
    <m/>
    <m/>
    <s v="698444,55"/>
    <s v="6155965,47"/>
    <n v="1155.6243646"/>
    <n v="0"/>
    <n v="0"/>
  </r>
  <r>
    <n v="928"/>
    <x v="645"/>
    <s v=""/>
    <x v="2900"/>
    <n v="2019"/>
    <n v="21210285"/>
    <x v="281"/>
    <x v="643"/>
    <x v="631"/>
    <n v="4623"/>
    <s v="Lille Skensved"/>
    <n v="259"/>
    <n v="2"/>
    <x v="5"/>
    <n v="1"/>
    <s v="ER"/>
    <s v="Erhvervsværk"/>
    <n v="205900"/>
    <n v="200020"/>
    <x v="912"/>
    <x v="4"/>
    <s v="pvp"/>
    <d v="2018-08-01T00:00:00"/>
    <m/>
    <n v="7"/>
    <n v="0"/>
    <n v="7"/>
    <x v="5620"/>
    <n v="168.9228"/>
    <n v="168.9228"/>
    <n v="0"/>
    <n v="0"/>
    <n v="1"/>
    <n v="0"/>
    <n v="0"/>
    <x v="0"/>
    <x v="0"/>
    <m/>
    <m/>
    <m/>
    <m/>
    <m/>
    <m/>
    <m/>
    <m/>
    <m/>
    <m/>
    <m/>
    <m/>
    <m/>
    <m/>
    <n v="168.9228"/>
    <m/>
    <m/>
    <n v="4.0644"/>
    <s v="698444,55"/>
    <s v="6155965,47"/>
    <n v="0"/>
    <n v="168.9228"/>
    <n v="4.0644"/>
  </r>
  <r>
    <n v="947"/>
    <x v="646"/>
    <s v=""/>
    <x v="1562"/>
    <n v="2019"/>
    <n v="18073498"/>
    <x v="282"/>
    <x v="644"/>
    <x v="632"/>
    <n v="9330"/>
    <s v="Dronninglund"/>
    <n v="813"/>
    <n v="381"/>
    <x v="259"/>
    <m/>
    <s v="DC"/>
    <s v="Decentralt værk"/>
    <n v="351100"/>
    <n v="350010"/>
    <x v="812"/>
    <x v="1"/>
    <s v="kvt"/>
    <d v="1995-01-01T00:00:00"/>
    <m/>
    <n v="2.4"/>
    <n v="0.8"/>
    <n v="1.2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83761,93"/>
    <s v="6344628,79"/>
    <n v="0"/>
    <n v="0"/>
    <n v="0"/>
  </r>
  <r>
    <n v="947"/>
    <x v="646"/>
    <s v=""/>
    <x v="1563"/>
    <n v="2019"/>
    <n v="18073498"/>
    <x v="282"/>
    <x v="644"/>
    <x v="632"/>
    <n v="9330"/>
    <s v="Dronninglund"/>
    <n v="813"/>
    <n v="381"/>
    <x v="259"/>
    <m/>
    <s v="DC"/>
    <s v="Decentralt værk"/>
    <n v="351100"/>
    <n v="350010"/>
    <x v="56"/>
    <x v="0"/>
    <s v="fvv"/>
    <d v="2016-10-10T00:00:00"/>
    <m/>
    <n v="0.76500000000000001"/>
    <n v="0"/>
    <n v="0.96"/>
    <x v="5621"/>
    <n v="6.9408000000000003"/>
    <n v="6.9408000000000003"/>
    <n v="0"/>
    <n v="0"/>
    <n v="1"/>
    <n v="0"/>
    <n v="0"/>
    <x v="0"/>
    <x v="0"/>
    <m/>
    <m/>
    <m/>
    <m/>
    <m/>
    <m/>
    <n v="7.6970123999999993"/>
    <m/>
    <m/>
    <m/>
    <m/>
    <m/>
    <m/>
    <m/>
    <m/>
    <m/>
    <m/>
    <m/>
    <s v="583761,93"/>
    <s v="6344628,79"/>
    <n v="7.6970123999999993"/>
    <n v="0"/>
    <n v="0"/>
  </r>
  <r>
    <n v="952"/>
    <x v="647"/>
    <s v=""/>
    <x v="1564"/>
    <n v="2019"/>
    <n v="38929216"/>
    <x v="283"/>
    <x v="645"/>
    <x v="633"/>
    <n v="8680"/>
    <s v="Ry"/>
    <n v="746"/>
    <m/>
    <x v="18"/>
    <m/>
    <s v="VA"/>
    <s v="Vandkraftværk"/>
    <n v="682030"/>
    <n v="680023"/>
    <x v="813"/>
    <x v="13"/>
    <s v="vkt"/>
    <d v="1954-01-01T00:00:00"/>
    <m/>
    <n v="0.06"/>
    <n v="0.06"/>
    <n v="0"/>
    <x v="5622"/>
    <n v="0"/>
    <n v="0"/>
    <n v="0.90940392000000003"/>
    <n v="0.90940392000000003"/>
    <n v="0"/>
    <n v="1"/>
    <n v="0"/>
    <x v="0"/>
    <x v="0"/>
    <m/>
    <m/>
    <m/>
    <m/>
    <m/>
    <m/>
    <m/>
    <m/>
    <m/>
    <m/>
    <m/>
    <m/>
    <m/>
    <m/>
    <m/>
    <m/>
    <n v="0.90940391999999992"/>
    <m/>
    <s v="546901"/>
    <s v="6216727"/>
    <n v="0"/>
    <n v="0"/>
    <n v="0"/>
  </r>
  <r>
    <n v="952"/>
    <x v="647"/>
    <s v=""/>
    <x v="1565"/>
    <n v="2019"/>
    <n v="38929216"/>
    <x v="283"/>
    <x v="645"/>
    <x v="633"/>
    <n v="8680"/>
    <s v="Ry"/>
    <n v="746"/>
    <m/>
    <x v="18"/>
    <m/>
    <s v="VA"/>
    <s v="Vandkraftværk"/>
    <n v="682030"/>
    <n v="680023"/>
    <x v="814"/>
    <x v="13"/>
    <s v="vkt"/>
    <d v="1954-01-01T00:00:00"/>
    <m/>
    <n v="0.06"/>
    <n v="0.06"/>
    <n v="0"/>
    <x v="5622"/>
    <n v="0"/>
    <n v="0"/>
    <n v="0.90940392000000003"/>
    <n v="0.90940392000000003"/>
    <n v="0"/>
    <n v="1"/>
    <n v="0"/>
    <x v="0"/>
    <x v="0"/>
    <m/>
    <m/>
    <m/>
    <m/>
    <m/>
    <m/>
    <m/>
    <m/>
    <m/>
    <m/>
    <m/>
    <m/>
    <m/>
    <m/>
    <m/>
    <m/>
    <n v="0.90940391999999992"/>
    <m/>
    <s v="546901"/>
    <s v="6216727"/>
    <n v="0"/>
    <n v="0"/>
    <n v="0"/>
  </r>
  <r>
    <n v="954"/>
    <x v="648"/>
    <s v=""/>
    <x v="1566"/>
    <n v="2019"/>
    <n v="18155141"/>
    <x v="284"/>
    <x v="646"/>
    <x v="634"/>
    <n v="3630"/>
    <s v="Jægerspris"/>
    <n v="250"/>
    <n v="382"/>
    <x v="260"/>
    <n v="1"/>
    <s v="DC"/>
    <s v="Decentralt værk"/>
    <n v="351100"/>
    <n v="350010"/>
    <x v="14"/>
    <x v="1"/>
    <s v="kvt"/>
    <d v="1995-10-01T00:00:00"/>
    <m/>
    <n v="7.3"/>
    <n v="2.88"/>
    <n v="3.5"/>
    <x v="5623"/>
    <n v="2.9988000000000001"/>
    <n v="2.3687999999999998"/>
    <n v="2.4580799999999998"/>
    <n v="2.4580799999999998"/>
    <n v="0.23395577365214232"/>
    <n v="0.76604422634785774"/>
    <n v="0"/>
    <x v="0"/>
    <x v="0"/>
    <m/>
    <m/>
    <m/>
    <m/>
    <m/>
    <m/>
    <n v="6.4089035999999995"/>
    <m/>
    <m/>
    <m/>
    <m/>
    <m/>
    <m/>
    <m/>
    <m/>
    <m/>
    <m/>
    <m/>
    <s v="687656,76"/>
    <s v="6191407,27"/>
    <n v="6.4089035999999995"/>
    <n v="0"/>
    <n v="0"/>
  </r>
  <r>
    <n v="954"/>
    <x v="648"/>
    <s v=""/>
    <x v="1567"/>
    <n v="2019"/>
    <n v="18155141"/>
    <x v="284"/>
    <x v="646"/>
    <x v="634"/>
    <n v="3630"/>
    <s v="Jægerspris"/>
    <n v="250"/>
    <n v="382"/>
    <x v="260"/>
    <n v="1"/>
    <s v="DC"/>
    <s v="Decentralt værk"/>
    <n v="351100"/>
    <n v="350010"/>
    <x v="15"/>
    <x v="1"/>
    <s v="kvt"/>
    <d v="1995-10-01T00:00:00"/>
    <m/>
    <n v="7.3"/>
    <n v="2.88"/>
    <n v="3.5"/>
    <x v="5624"/>
    <n v="2.9411999999999998"/>
    <n v="2.3652000000000002"/>
    <n v="2.389284"/>
    <n v="2.389284"/>
    <n v="0.23606821880316589"/>
    <n v="0.76393178119683414"/>
    <n v="0"/>
    <x v="0"/>
    <x v="0"/>
    <m/>
    <m/>
    <m/>
    <m/>
    <m/>
    <m/>
    <n v="6.2295552000000001"/>
    <m/>
    <m/>
    <m/>
    <m/>
    <m/>
    <m/>
    <m/>
    <m/>
    <m/>
    <m/>
    <m/>
    <s v="687656,76"/>
    <s v="6191407,27"/>
    <n v="6.2295552000000001"/>
    <n v="0"/>
    <n v="0"/>
  </r>
  <r>
    <n v="954"/>
    <x v="648"/>
    <s v=""/>
    <x v="1568"/>
    <n v="2019"/>
    <n v="18155141"/>
    <x v="284"/>
    <x v="646"/>
    <x v="634"/>
    <n v="3630"/>
    <s v="Jægerspris"/>
    <n v="250"/>
    <n v="382"/>
    <x v="260"/>
    <n v="1"/>
    <s v="DC"/>
    <s v="Decentralt værk"/>
    <n v="351100"/>
    <n v="350010"/>
    <x v="56"/>
    <x v="0"/>
    <s v="fvv"/>
    <d v="1995-09-01T00:00:00"/>
    <m/>
    <n v="10.9"/>
    <n v="0"/>
    <n v="8"/>
    <x v="5625"/>
    <n v="1.8504"/>
    <n v="1.8504"/>
    <n v="0"/>
    <n v="0"/>
    <n v="1"/>
    <n v="0"/>
    <n v="0"/>
    <x v="0"/>
    <x v="0"/>
    <m/>
    <m/>
    <m/>
    <m/>
    <m/>
    <m/>
    <n v="1.8153036"/>
    <m/>
    <m/>
    <m/>
    <m/>
    <m/>
    <m/>
    <m/>
    <m/>
    <m/>
    <m/>
    <m/>
    <s v="687656,76"/>
    <s v="6191407,27"/>
    <n v="1.8153036"/>
    <n v="0"/>
    <n v="0"/>
  </r>
  <r>
    <n v="954"/>
    <x v="648"/>
    <s v=""/>
    <x v="1569"/>
    <n v="2019"/>
    <n v="18155141"/>
    <x v="284"/>
    <x v="646"/>
    <x v="634"/>
    <n v="3630"/>
    <s v="Jægerspris"/>
    <n v="250"/>
    <n v="382"/>
    <x v="260"/>
    <n v="1"/>
    <s v="DC"/>
    <s v="Decentralt værk"/>
    <n v="351100"/>
    <n v="350010"/>
    <x v="815"/>
    <x v="3"/>
    <s v="fvv"/>
    <d v="2010-07-01T00:00:00"/>
    <m/>
    <n v="8.5"/>
    <n v="0"/>
    <n v="8.5"/>
    <x v="5626"/>
    <n v="22.852799999999998"/>
    <n v="22.852799999999998"/>
    <n v="0"/>
    <n v="0"/>
    <n v="1"/>
    <n v="0"/>
    <n v="0"/>
    <x v="0"/>
    <x v="0"/>
    <m/>
    <m/>
    <m/>
    <m/>
    <m/>
    <m/>
    <m/>
    <m/>
    <m/>
    <m/>
    <m/>
    <m/>
    <m/>
    <m/>
    <m/>
    <n v="22.852799999999998"/>
    <m/>
    <m/>
    <s v="687656,76"/>
    <s v="6191407,27"/>
    <n v="0"/>
    <n v="22.852799999999998"/>
    <n v="0"/>
  </r>
  <r>
    <n v="954"/>
    <x v="648"/>
    <s v=""/>
    <x v="2901"/>
    <n v="2019"/>
    <n v="18155141"/>
    <x v="284"/>
    <x v="646"/>
    <x v="634"/>
    <n v="3630"/>
    <s v="Jægerspris"/>
    <n v="250"/>
    <n v="382"/>
    <x v="260"/>
    <n v="1"/>
    <s v="DC"/>
    <s v="Decentralt værk"/>
    <n v="351100"/>
    <n v="350010"/>
    <x v="1468"/>
    <x v="0"/>
    <s v="fvv"/>
    <d v="2018-11-01T00:00:00"/>
    <m/>
    <n v="8"/>
    <n v="0"/>
    <n v="6"/>
    <x v="5627"/>
    <n v="94.831199999999995"/>
    <n v="94.831199999999995"/>
    <n v="0"/>
    <n v="0"/>
    <n v="1"/>
    <n v="0"/>
    <n v="0"/>
    <x v="0"/>
    <x v="0"/>
    <m/>
    <m/>
    <m/>
    <m/>
    <m/>
    <m/>
    <n v="88.458638399999998"/>
    <m/>
    <m/>
    <m/>
    <m/>
    <m/>
    <m/>
    <m/>
    <m/>
    <m/>
    <m/>
    <m/>
    <s v="687656,76"/>
    <s v="6191407,27"/>
    <n v="88.458638399999998"/>
    <n v="0"/>
    <n v="0"/>
  </r>
  <r>
    <n v="954"/>
    <x v="648"/>
    <s v=""/>
    <x v="2902"/>
    <n v="2019"/>
    <n v="18155141"/>
    <x v="284"/>
    <x v="646"/>
    <x v="634"/>
    <n v="3630"/>
    <s v="Jægerspris"/>
    <n v="250"/>
    <n v="382"/>
    <x v="260"/>
    <n v="1"/>
    <s v="DC"/>
    <s v="Decentralt værk"/>
    <n v="351100"/>
    <n v="350010"/>
    <x v="1469"/>
    <x v="4"/>
    <s v="fvv"/>
    <d v="2018-11-01T00:00:00"/>
    <m/>
    <n v="0.2"/>
    <n v="0"/>
    <n v="1"/>
    <x v="5628"/>
    <n v="11.5884"/>
    <n v="11.217599999999999"/>
    <n v="0"/>
    <n v="0"/>
    <n v="1"/>
    <n v="0"/>
    <n v="0"/>
    <x v="0"/>
    <x v="0"/>
    <m/>
    <m/>
    <m/>
    <m/>
    <m/>
    <m/>
    <m/>
    <m/>
    <m/>
    <m/>
    <m/>
    <m/>
    <m/>
    <m/>
    <m/>
    <m/>
    <m/>
    <n v="2.0268000000000002"/>
    <s v="687656,76"/>
    <s v="6191407,27"/>
    <n v="0"/>
    <n v="0"/>
    <n v="2.0268000000000002"/>
  </r>
  <r>
    <n v="955"/>
    <x v="649"/>
    <s v=""/>
    <x v="1570"/>
    <n v="2019"/>
    <n v="18021080"/>
    <x v="285"/>
    <x v="647"/>
    <x v="635"/>
    <n v="7700"/>
    <s v="Thisted"/>
    <n v="787"/>
    <n v="380"/>
    <x v="261"/>
    <m/>
    <s v="DC"/>
    <s v="Decentralt værk"/>
    <n v="351100"/>
    <n v="350010"/>
    <x v="14"/>
    <x v="1"/>
    <s v="kvt"/>
    <d v="1995-01-01T00:00:00"/>
    <m/>
    <n v="1.83"/>
    <n v="0.73599999999999999"/>
    <n v="1.1000000000000001"/>
    <x v="5629"/>
    <n v="1.44"/>
    <n v="1.3680000000000001"/>
    <n v="0.95399999999999996"/>
    <n v="0.94679999999999997"/>
    <n v="0.29432324049887792"/>
    <n v="0.70567675950112208"/>
    <n v="0"/>
    <x v="0"/>
    <x v="0"/>
    <m/>
    <m/>
    <m/>
    <m/>
    <m/>
    <m/>
    <n v="2.4462899999999999"/>
    <m/>
    <m/>
    <m/>
    <m/>
    <m/>
    <m/>
    <m/>
    <m/>
    <m/>
    <m/>
    <m/>
    <s v="462768,06"/>
    <s v="6311700,48"/>
    <n v="2.4462899999999999"/>
    <n v="0"/>
    <n v="0"/>
  </r>
  <r>
    <n v="955"/>
    <x v="649"/>
    <s v=""/>
    <x v="1571"/>
    <n v="2019"/>
    <n v="18021080"/>
    <x v="285"/>
    <x v="647"/>
    <x v="635"/>
    <n v="7700"/>
    <s v="Thisted"/>
    <n v="787"/>
    <n v="380"/>
    <x v="261"/>
    <m/>
    <s v="DC"/>
    <s v="Decentralt værk"/>
    <n v="351100"/>
    <n v="350010"/>
    <x v="15"/>
    <x v="1"/>
    <s v="kvt"/>
    <d v="1995-01-01T00:00:00"/>
    <m/>
    <n v="1.83"/>
    <n v="0.73599999999999999"/>
    <n v="1.1000000000000001"/>
    <x v="5630"/>
    <n v="1.3140000000000001"/>
    <n v="1.2527999999999999"/>
    <n v="0.84960000000000002"/>
    <n v="0.84240000000000004"/>
    <n v="0.29700343873022489"/>
    <n v="0.70299656126977506"/>
    <n v="0"/>
    <x v="0"/>
    <x v="0"/>
    <m/>
    <m/>
    <m/>
    <m/>
    <m/>
    <m/>
    <n v="2.2120956000000001"/>
    <m/>
    <m/>
    <m/>
    <m/>
    <m/>
    <m/>
    <m/>
    <m/>
    <m/>
    <m/>
    <m/>
    <s v="462768,06"/>
    <s v="6311700,48"/>
    <n v="2.2120956000000001"/>
    <n v="0"/>
    <n v="0"/>
  </r>
  <r>
    <n v="955"/>
    <x v="649"/>
    <s v=""/>
    <x v="1572"/>
    <n v="2019"/>
    <n v="18021080"/>
    <x v="285"/>
    <x v="647"/>
    <x v="635"/>
    <n v="7700"/>
    <s v="Thisted"/>
    <n v="787"/>
    <n v="380"/>
    <x v="261"/>
    <m/>
    <s v="DC"/>
    <s v="Decentralt værk"/>
    <n v="351100"/>
    <n v="350010"/>
    <x v="816"/>
    <x v="0"/>
    <s v="fvv"/>
    <d v="1995-01-01T00:00:00"/>
    <m/>
    <n v="2.5"/>
    <n v="0"/>
    <n v="2.5"/>
    <x v="5631"/>
    <n v="2.718"/>
    <n v="2.6640000000000001"/>
    <n v="0"/>
    <n v="0"/>
    <n v="1"/>
    <n v="0"/>
    <n v="0"/>
    <x v="0"/>
    <x v="0"/>
    <m/>
    <m/>
    <m/>
    <m/>
    <m/>
    <m/>
    <n v="2.9849688000000003"/>
    <m/>
    <m/>
    <m/>
    <m/>
    <m/>
    <m/>
    <m/>
    <m/>
    <m/>
    <m/>
    <m/>
    <s v="462768,06"/>
    <s v="6311700,48"/>
    <n v="2.9849688000000003"/>
    <n v="0"/>
    <n v="0"/>
  </r>
  <r>
    <n v="955"/>
    <x v="649"/>
    <s v=""/>
    <x v="1573"/>
    <n v="2019"/>
    <n v="18021080"/>
    <x v="285"/>
    <x v="647"/>
    <x v="635"/>
    <n v="7700"/>
    <s v="Thisted"/>
    <n v="787"/>
    <n v="380"/>
    <x v="261"/>
    <m/>
    <s v="DC"/>
    <s v="Decentralt værk"/>
    <n v="351100"/>
    <n v="350010"/>
    <x v="57"/>
    <x v="2"/>
    <s v="fvv"/>
    <d v="2012-01-01T00:00:00"/>
    <m/>
    <n v="1"/>
    <n v="0"/>
    <n v="1"/>
    <x v="5632"/>
    <n v="1.0835999999999999"/>
    <n v="1.0764"/>
    <n v="0"/>
    <n v="0"/>
    <n v="1"/>
    <n v="0"/>
    <n v="0"/>
    <x v="0"/>
    <x v="0"/>
    <m/>
    <m/>
    <m/>
    <m/>
    <m/>
    <m/>
    <m/>
    <m/>
    <m/>
    <m/>
    <m/>
    <m/>
    <m/>
    <m/>
    <m/>
    <m/>
    <m/>
    <n v="1.0871999999999999"/>
    <s v="462768,06"/>
    <s v="6311700,48"/>
    <n v="0"/>
    <n v="0"/>
    <n v="1.0871999999999999"/>
  </r>
  <r>
    <n v="955"/>
    <x v="649"/>
    <s v=""/>
    <x v="1574"/>
    <n v="2019"/>
    <n v="18021080"/>
    <x v="285"/>
    <x v="647"/>
    <x v="635"/>
    <n v="7700"/>
    <s v="Thisted"/>
    <n v="787"/>
    <n v="380"/>
    <x v="261"/>
    <m/>
    <s v="DC"/>
    <s v="Decentralt værk"/>
    <n v="351100"/>
    <n v="350010"/>
    <x v="168"/>
    <x v="0"/>
    <s v="fvv"/>
    <d v="2016-04-01T00:00:00"/>
    <m/>
    <n v="1"/>
    <n v="0"/>
    <n v="0.98"/>
    <x v="5633"/>
    <n v="24.433199999999999"/>
    <n v="23.5152"/>
    <n v="0"/>
    <n v="0"/>
    <n v="1"/>
    <n v="0"/>
    <n v="0"/>
    <x v="0"/>
    <x v="0"/>
    <m/>
    <m/>
    <m/>
    <m/>
    <m/>
    <m/>
    <m/>
    <m/>
    <m/>
    <n v="26.317499999999999"/>
    <m/>
    <m/>
    <m/>
    <m/>
    <m/>
    <m/>
    <m/>
    <m/>
    <s v="462768,06"/>
    <s v="6311700,48"/>
    <n v="0"/>
    <n v="26.317499999999999"/>
    <n v="0"/>
  </r>
  <r>
    <n v="956"/>
    <x v="650"/>
    <s v=""/>
    <x v="1575"/>
    <n v="2019"/>
    <n v="17932640"/>
    <x v="286"/>
    <x v="648"/>
    <x v="636"/>
    <n v="9700"/>
    <s v="Brønderslev"/>
    <n v="810"/>
    <n v="390"/>
    <x v="262"/>
    <m/>
    <s v="DC"/>
    <s v="Decentralt værk"/>
    <n v="351100"/>
    <n v="350010"/>
    <x v="55"/>
    <x v="1"/>
    <s v="kvt"/>
    <d v="1994-12-01T00:00:00"/>
    <m/>
    <n v="1.53"/>
    <n v="0.66"/>
    <n v="0.81"/>
    <x v="5634"/>
    <n v="4.6799999999999999E-4"/>
    <n v="4.6799999999999999E-4"/>
    <n v="1.3500000000000001E-3"/>
    <n v="1.3500000000000001E-3"/>
    <n v="5.6818181818181809E-2"/>
    <n v="0.94318181818181823"/>
    <n v="0"/>
    <x v="0"/>
    <x v="0"/>
    <m/>
    <m/>
    <m/>
    <m/>
    <m/>
    <m/>
    <n v="4.1184000000000004E-3"/>
    <m/>
    <m/>
    <m/>
    <m/>
    <m/>
    <m/>
    <m/>
    <m/>
    <m/>
    <m/>
    <m/>
    <s v="566528,05"/>
    <s v="6344773,49"/>
    <n v="4.1184000000000004E-3"/>
    <n v="0"/>
    <n v="0"/>
  </r>
  <r>
    <n v="956"/>
    <x v="650"/>
    <s v=""/>
    <x v="1576"/>
    <n v="2019"/>
    <n v="17932640"/>
    <x v="286"/>
    <x v="648"/>
    <x v="636"/>
    <n v="9700"/>
    <s v="Brønderslev"/>
    <n v="810"/>
    <n v="390"/>
    <x v="262"/>
    <m/>
    <s v="DC"/>
    <s v="Decentralt værk"/>
    <n v="351100"/>
    <n v="350010"/>
    <x v="428"/>
    <x v="0"/>
    <s v="fvv"/>
    <d v="1994-12-01T00:00:00"/>
    <m/>
    <n v="1"/>
    <n v="0"/>
    <n v="1"/>
    <x v="5635"/>
    <n v="4.3200000000000002E-2"/>
    <n v="4.3200000000000002E-2"/>
    <n v="0"/>
    <n v="0"/>
    <n v="1"/>
    <n v="0"/>
    <n v="0"/>
    <x v="0"/>
    <x v="0"/>
    <m/>
    <m/>
    <m/>
    <m/>
    <m/>
    <m/>
    <n v="4.2253199999999998E-2"/>
    <m/>
    <m/>
    <m/>
    <m/>
    <m/>
    <m/>
    <m/>
    <m/>
    <m/>
    <m/>
    <m/>
    <s v="566528,05"/>
    <s v="6344773,49"/>
    <n v="4.2253199999999998E-2"/>
    <n v="0"/>
    <n v="0"/>
  </r>
  <r>
    <n v="956"/>
    <x v="650"/>
    <s v=""/>
    <x v="1577"/>
    <n v="2019"/>
    <n v="17932640"/>
    <x v="286"/>
    <x v="648"/>
    <x v="636"/>
    <n v="9700"/>
    <s v="Brønderslev"/>
    <n v="810"/>
    <n v="390"/>
    <x v="262"/>
    <m/>
    <s v="DC"/>
    <s v="Decentralt værk"/>
    <n v="351100"/>
    <n v="350010"/>
    <x v="368"/>
    <x v="14"/>
    <s v="fvv"/>
    <d v="2015-12-20T00:00:00"/>
    <m/>
    <n v="1"/>
    <n v="0"/>
    <n v="1"/>
    <x v="5636"/>
    <n v="11.307600000000001"/>
    <n v="11.307600000000001"/>
    <n v="0"/>
    <n v="0"/>
    <n v="1"/>
    <n v="0"/>
    <n v="0"/>
    <x v="0"/>
    <x v="0"/>
    <m/>
    <m/>
    <m/>
    <m/>
    <m/>
    <m/>
    <m/>
    <m/>
    <m/>
    <n v="13.514725"/>
    <m/>
    <n v="0.35619999999999996"/>
    <m/>
    <m/>
    <m/>
    <m/>
    <m/>
    <m/>
    <s v="566528,05"/>
    <s v="6344773,49"/>
    <n v="0"/>
    <n v="13.870925"/>
    <n v="0"/>
  </r>
  <r>
    <n v="961"/>
    <x v="651"/>
    <s v=""/>
    <x v="1578"/>
    <n v="2019"/>
    <n v="18515830"/>
    <x v="287"/>
    <x v="649"/>
    <x v="637"/>
    <n v="6880"/>
    <s v="Tarm"/>
    <n v="760"/>
    <n v="162"/>
    <x v="263"/>
    <m/>
    <s v="DC"/>
    <s v="Decentralt værk"/>
    <n v="351100"/>
    <n v="350010"/>
    <x v="1"/>
    <x v="1"/>
    <s v="kvt"/>
    <d v="1995-01-01T00:00:00"/>
    <m/>
    <n v="1.8"/>
    <n v="0.7"/>
    <n v="1"/>
    <x v="5637"/>
    <n v="0.32400000000000001"/>
    <n v="0.31859999999999999"/>
    <n v="0.2772"/>
    <n v="0.2772"/>
    <n v="0.19995645392781128"/>
    <n v="0.80004354607218875"/>
    <n v="0"/>
    <x v="0"/>
    <x v="0"/>
    <m/>
    <m/>
    <m/>
    <m/>
    <m/>
    <m/>
    <n v="0.81017639999999991"/>
    <m/>
    <m/>
    <m/>
    <m/>
    <m/>
    <m/>
    <m/>
    <m/>
    <m/>
    <m/>
    <m/>
    <s v="474261,68"/>
    <s v="6192155,55"/>
    <n v="0.81017639999999991"/>
    <n v="0"/>
    <n v="0"/>
  </r>
  <r>
    <n v="961"/>
    <x v="651"/>
    <s v=""/>
    <x v="1579"/>
    <n v="2019"/>
    <n v="18515830"/>
    <x v="287"/>
    <x v="649"/>
    <x v="637"/>
    <n v="6880"/>
    <s v="Tarm"/>
    <n v="760"/>
    <n v="162"/>
    <x v="263"/>
    <m/>
    <s v="DC"/>
    <s v="Decentralt værk"/>
    <n v="351100"/>
    <n v="350010"/>
    <x v="2"/>
    <x v="0"/>
    <s v="fvv"/>
    <d v="1995-01-01T00:00:00"/>
    <m/>
    <n v="1.7"/>
    <n v="0"/>
    <n v="1.6"/>
    <x v="3002"/>
    <n v="3.5999999999999999E-3"/>
    <n v="3.4199999999999999E-3"/>
    <n v="0"/>
    <n v="0"/>
    <n v="1"/>
    <n v="0"/>
    <n v="0"/>
    <x v="0"/>
    <x v="0"/>
    <m/>
    <m/>
    <m/>
    <m/>
    <m/>
    <m/>
    <n v="3.7223999999999998E-3"/>
    <m/>
    <m/>
    <m/>
    <m/>
    <m/>
    <m/>
    <m/>
    <m/>
    <m/>
    <m/>
    <m/>
    <s v="474261,68"/>
    <s v="6192155,55"/>
    <n v="3.7223999999999998E-3"/>
    <n v="0"/>
    <n v="0"/>
  </r>
  <r>
    <n v="961"/>
    <x v="651"/>
    <s v=""/>
    <x v="1580"/>
    <n v="2019"/>
    <n v="18515830"/>
    <x v="287"/>
    <x v="649"/>
    <x v="637"/>
    <n v="6880"/>
    <s v="Tarm"/>
    <n v="760"/>
    <n v="162"/>
    <x v="263"/>
    <m/>
    <s v="DC"/>
    <s v="Decentralt værk"/>
    <n v="351100"/>
    <n v="350010"/>
    <x v="57"/>
    <x v="2"/>
    <s v="fvv"/>
    <d v="2012-03-01T00:00:00"/>
    <m/>
    <n v="1"/>
    <n v="0"/>
    <n v="1"/>
    <x v="5638"/>
    <n v="0.22320000000000001"/>
    <n v="0.21959999999999999"/>
    <n v="0"/>
    <n v="0"/>
    <n v="1"/>
    <n v="0"/>
    <n v="0"/>
    <x v="0"/>
    <x v="0"/>
    <m/>
    <m/>
    <m/>
    <m/>
    <m/>
    <m/>
    <m/>
    <m/>
    <m/>
    <m/>
    <m/>
    <m/>
    <m/>
    <m/>
    <m/>
    <m/>
    <m/>
    <n v="0.22319999999999998"/>
    <s v="474261,68"/>
    <s v="6192155,55"/>
    <n v="0"/>
    <n v="0"/>
    <n v="0.22319999999999998"/>
  </r>
  <r>
    <n v="963"/>
    <x v="652"/>
    <s v=""/>
    <x v="1581"/>
    <n v="2019"/>
    <n v="18476339"/>
    <x v="288"/>
    <x v="650"/>
    <x v="638"/>
    <n v="8870"/>
    <s v="Langå"/>
    <n v="730"/>
    <n v="389"/>
    <x v="264"/>
    <m/>
    <s v="DC"/>
    <s v="Decentralt værk"/>
    <n v="351100"/>
    <n v="350010"/>
    <x v="56"/>
    <x v="0"/>
    <s v="fvv"/>
    <d v="1995-01-01T00:00:00"/>
    <m/>
    <n v="2.27"/>
    <n v="0"/>
    <n v="2"/>
    <x v="5639"/>
    <n v="1.4039999999999999"/>
    <n v="1.4039999999999999"/>
    <n v="0"/>
    <n v="0"/>
    <n v="1"/>
    <n v="0"/>
    <n v="0"/>
    <x v="0"/>
    <x v="0"/>
    <m/>
    <m/>
    <m/>
    <m/>
    <m/>
    <m/>
    <n v="1.7201448000000001"/>
    <m/>
    <m/>
    <m/>
    <m/>
    <m/>
    <m/>
    <m/>
    <m/>
    <m/>
    <m/>
    <m/>
    <s v="559032,99"/>
    <s v="6250430"/>
    <n v="1.7201448000000001"/>
    <n v="0"/>
    <n v="0"/>
  </r>
  <r>
    <n v="963"/>
    <x v="652"/>
    <s v=""/>
    <x v="1582"/>
    <n v="2019"/>
    <n v="18476339"/>
    <x v="288"/>
    <x v="650"/>
    <x v="638"/>
    <n v="8870"/>
    <s v="Langå"/>
    <n v="730"/>
    <n v="389"/>
    <x v="264"/>
    <m/>
    <s v="DC"/>
    <s v="Decentralt værk"/>
    <n v="351100"/>
    <n v="350010"/>
    <x v="75"/>
    <x v="1"/>
    <s v="kvt"/>
    <d v="1996-01-01T00:00:00"/>
    <m/>
    <n v="3.8"/>
    <n v="1.5"/>
    <n v="1.8"/>
    <x v="5640"/>
    <n v="5.5548000000000002"/>
    <n v="5.5548000000000002"/>
    <n v="4.8996000000000004"/>
    <n v="4.8996000000000004"/>
    <n v="0.2199473266778004"/>
    <n v="0.78005267332219963"/>
    <n v="0"/>
    <x v="0"/>
    <x v="0"/>
    <m/>
    <m/>
    <m/>
    <m/>
    <m/>
    <m/>
    <n v="12.627568799999999"/>
    <m/>
    <m/>
    <m/>
    <m/>
    <m/>
    <m/>
    <m/>
    <m/>
    <m/>
    <m/>
    <m/>
    <s v="559032,99"/>
    <s v="6250430"/>
    <n v="12.627568799999999"/>
    <n v="0"/>
    <n v="0"/>
  </r>
  <r>
    <n v="963"/>
    <x v="652"/>
    <s v=""/>
    <x v="1583"/>
    <n v="2019"/>
    <n v="18476339"/>
    <x v="288"/>
    <x v="650"/>
    <x v="638"/>
    <n v="8870"/>
    <s v="Langå"/>
    <n v="730"/>
    <n v="389"/>
    <x v="264"/>
    <m/>
    <s v="DC"/>
    <s v="Decentralt værk"/>
    <n v="351100"/>
    <n v="350010"/>
    <x v="636"/>
    <x v="0"/>
    <s v="fvv"/>
    <d v="2013-02-01T00:00:00"/>
    <m/>
    <n v="0.7"/>
    <n v="0"/>
    <n v="0.7"/>
    <x v="5641"/>
    <n v="23.058"/>
    <n v="23.058"/>
    <n v="0"/>
    <n v="0"/>
    <n v="1"/>
    <n v="0"/>
    <n v="0"/>
    <x v="0"/>
    <x v="0"/>
    <m/>
    <m/>
    <m/>
    <m/>
    <m/>
    <m/>
    <m/>
    <m/>
    <m/>
    <m/>
    <m/>
    <m/>
    <n v="27.23"/>
    <m/>
    <m/>
    <m/>
    <m/>
    <m/>
    <s v="559032,99"/>
    <s v="6250430"/>
    <n v="0"/>
    <n v="27.23"/>
    <n v="0"/>
  </r>
  <r>
    <n v="964"/>
    <x v="653"/>
    <s v=""/>
    <x v="1584"/>
    <n v="2019"/>
    <n v="17638181"/>
    <x v="289"/>
    <x v="651"/>
    <x v="639"/>
    <n v="7742"/>
    <s v="Vesløs"/>
    <n v="787"/>
    <n v="391"/>
    <x v="265"/>
    <m/>
    <s v="FJ"/>
    <s v="Fjernvarmeværk"/>
    <n v="353000"/>
    <n v="350030"/>
    <x v="817"/>
    <x v="0"/>
    <s v="fvv"/>
    <d v="1995-01-01T00:00:00"/>
    <m/>
    <n v="0.49"/>
    <n v="0"/>
    <n v="0.48"/>
    <x v="5642"/>
    <n v="8.3699999999999992"/>
    <n v="8.3699999999999992"/>
    <n v="0"/>
    <n v="0"/>
    <n v="1"/>
    <n v="0"/>
    <n v="0"/>
    <x v="0"/>
    <x v="0"/>
    <m/>
    <m/>
    <m/>
    <m/>
    <m/>
    <m/>
    <m/>
    <m/>
    <m/>
    <m/>
    <n v="10.23"/>
    <m/>
    <n v="0"/>
    <m/>
    <m/>
    <m/>
    <m/>
    <m/>
    <s v="498904"/>
    <s v="6321995"/>
    <n v="0"/>
    <n v="10.23"/>
    <n v="0"/>
  </r>
  <r>
    <n v="964"/>
    <x v="653"/>
    <s v=""/>
    <x v="1585"/>
    <n v="2019"/>
    <n v="17638181"/>
    <x v="289"/>
    <x v="651"/>
    <x v="639"/>
    <n v="7742"/>
    <s v="Vesløs"/>
    <n v="787"/>
    <n v="391"/>
    <x v="265"/>
    <m/>
    <s v="FJ"/>
    <s v="Fjernvarmeværk"/>
    <n v="353000"/>
    <n v="350030"/>
    <x v="818"/>
    <x v="0"/>
    <s v="fvv"/>
    <d v="1995-01-01T00:00:00"/>
    <m/>
    <n v="0.49"/>
    <n v="0"/>
    <n v="0.48"/>
    <x v="5642"/>
    <n v="8.3699999999999992"/>
    <n v="8.3699999999999992"/>
    <n v="0"/>
    <n v="0"/>
    <n v="1"/>
    <n v="0"/>
    <n v="0"/>
    <x v="0"/>
    <x v="0"/>
    <m/>
    <m/>
    <m/>
    <m/>
    <m/>
    <m/>
    <m/>
    <m/>
    <m/>
    <m/>
    <n v="10.23"/>
    <m/>
    <n v="0"/>
    <m/>
    <m/>
    <m/>
    <m/>
    <m/>
    <s v="498904"/>
    <s v="6321995"/>
    <n v="0"/>
    <n v="10.23"/>
    <n v="0"/>
  </r>
  <r>
    <n v="975"/>
    <x v="654"/>
    <s v=""/>
    <x v="1586"/>
    <n v="2019"/>
    <n v="16287180"/>
    <x v="290"/>
    <x v="652"/>
    <x v="640"/>
    <n v="6500"/>
    <s v="Vojens"/>
    <n v="510"/>
    <m/>
    <x v="18"/>
    <m/>
    <s v="LO"/>
    <s v="Lokalt værk"/>
    <n v="842200"/>
    <n v="840022"/>
    <x v="819"/>
    <x v="1"/>
    <s v="pev"/>
    <d v="1994-08-15T00:00:00"/>
    <m/>
    <n v="3.07"/>
    <n v="1.01"/>
    <n v="1.6"/>
    <x v="21"/>
    <n v="0"/>
    <n v="0"/>
    <n v="0"/>
    <n v="0"/>
    <n v="0"/>
    <n v="0"/>
    <n v="1"/>
    <x v="0"/>
    <x v="0"/>
    <m/>
    <m/>
    <m/>
    <m/>
    <m/>
    <m/>
    <n v="0"/>
    <m/>
    <m/>
    <m/>
    <m/>
    <m/>
    <m/>
    <m/>
    <m/>
    <m/>
    <m/>
    <m/>
    <s v="516271,18"/>
    <s v="6121332,67"/>
    <n v="0"/>
    <n v="0"/>
    <n v="0"/>
  </r>
  <r>
    <n v="975"/>
    <x v="655"/>
    <s v=""/>
    <x v="1587"/>
    <n v="2019"/>
    <n v="16287180"/>
    <x v="290"/>
    <x v="653"/>
    <x v="641"/>
    <n v="3460"/>
    <s v="Birkerød"/>
    <n v="201"/>
    <n v="777"/>
    <x v="266"/>
    <m/>
    <s v="LO"/>
    <s v="Lokalt værk"/>
    <n v="842200"/>
    <n v="840022"/>
    <x v="820"/>
    <x v="1"/>
    <s v="pev"/>
    <d v="2001-06-13T00:00:00"/>
    <m/>
    <n v="1.82"/>
    <n v="0.76"/>
    <n v="0.9"/>
    <x v="21"/>
    <n v="0"/>
    <n v="0"/>
    <n v="0"/>
    <n v="0"/>
    <n v="0"/>
    <n v="0"/>
    <n v="1"/>
    <x v="0"/>
    <x v="0"/>
    <m/>
    <m/>
    <m/>
    <m/>
    <m/>
    <m/>
    <n v="0"/>
    <m/>
    <m/>
    <m/>
    <m/>
    <m/>
    <m/>
    <m/>
    <m/>
    <m/>
    <m/>
    <m/>
    <s v="712360,6"/>
    <s v="6195515,03"/>
    <n v="0"/>
    <n v="0"/>
    <n v="0"/>
  </r>
  <r>
    <n v="975"/>
    <x v="655"/>
    <s v=""/>
    <x v="1588"/>
    <n v="2019"/>
    <n v="16287180"/>
    <x v="290"/>
    <x v="653"/>
    <x v="641"/>
    <n v="3460"/>
    <s v="Birkerød"/>
    <n v="201"/>
    <n v="777"/>
    <x v="266"/>
    <m/>
    <s v="LO"/>
    <s v="Lokalt værk"/>
    <n v="842200"/>
    <n v="840022"/>
    <x v="821"/>
    <x v="1"/>
    <s v="pev"/>
    <d v="2001-12-06T00:00:00"/>
    <m/>
    <n v="1.83"/>
    <n v="0.76"/>
    <n v="0.9"/>
    <x v="21"/>
    <n v="0"/>
    <n v="0"/>
    <n v="0"/>
    <n v="0"/>
    <n v="0"/>
    <n v="0"/>
    <n v="1"/>
    <x v="0"/>
    <x v="0"/>
    <m/>
    <m/>
    <m/>
    <m/>
    <m/>
    <m/>
    <n v="0"/>
    <m/>
    <m/>
    <m/>
    <m/>
    <m/>
    <m/>
    <m/>
    <m/>
    <m/>
    <m/>
    <m/>
    <s v="712360,6"/>
    <s v="6195515,03"/>
    <n v="0"/>
    <n v="0"/>
    <n v="0"/>
  </r>
  <r>
    <n v="975"/>
    <x v="656"/>
    <s v=""/>
    <x v="1589"/>
    <n v="2019"/>
    <n v="16287180"/>
    <x v="290"/>
    <x v="654"/>
    <x v="642"/>
    <n v="6830"/>
    <s v="Nymindegab"/>
    <n v="573"/>
    <m/>
    <x v="18"/>
    <m/>
    <s v="ER"/>
    <s v="Erhvervsværk"/>
    <n v="842200"/>
    <n v="840022"/>
    <x v="75"/>
    <x v="1"/>
    <s v="pev"/>
    <d v="2015-11-16T00:00:00"/>
    <m/>
    <n v="2"/>
    <n v="0.8"/>
    <n v="1.2"/>
    <x v="3480"/>
    <n v="10.6092"/>
    <n v="0"/>
    <n v="7.6824000000000003"/>
    <n v="7.6824000000000003"/>
    <n v="0"/>
    <n v="0.7442483603661425"/>
    <n v="0.2557516396338575"/>
    <x v="0"/>
    <x v="0"/>
    <m/>
    <m/>
    <m/>
    <m/>
    <m/>
    <m/>
    <m/>
    <m/>
    <n v="20.741216000000001"/>
    <m/>
    <m/>
    <m/>
    <m/>
    <m/>
    <m/>
    <m/>
    <m/>
    <m/>
    <s v="449654,02"/>
    <s v="6186041,4"/>
    <n v="0"/>
    <n v="20.741216000000001"/>
    <n v="0"/>
  </r>
  <r>
    <n v="988"/>
    <x v="657"/>
    <s v=""/>
    <x v="1590"/>
    <n v="2019"/>
    <n v="14326987"/>
    <x v="291"/>
    <x v="655"/>
    <x v="643"/>
    <n v="6500"/>
    <s v="Vojens"/>
    <n v="510"/>
    <m/>
    <x v="18"/>
    <m/>
    <s v="LO"/>
    <s v="Lokalt værk"/>
    <n v="382110"/>
    <n v="383900"/>
    <x v="822"/>
    <x v="1"/>
    <s v="pev"/>
    <d v="1995-01-01T00:00:00"/>
    <m/>
    <n v="0.5"/>
    <n v="0.17"/>
    <n v="0.28000000000000003"/>
    <x v="5643"/>
    <n v="0"/>
    <n v="0"/>
    <n v="1.31049036"/>
    <n v="1.31049036"/>
    <n v="0"/>
    <n v="1"/>
    <n v="0"/>
    <x v="0"/>
    <x v="0"/>
    <m/>
    <m/>
    <m/>
    <m/>
    <m/>
    <m/>
    <m/>
    <m/>
    <n v="4.0954030000000001"/>
    <m/>
    <m/>
    <m/>
    <m/>
    <m/>
    <m/>
    <m/>
    <m/>
    <m/>
    <s v="522267,64"/>
    <s v="6122997,35"/>
    <n v="0"/>
    <n v="4.0954030000000001"/>
    <n v="0"/>
  </r>
  <r>
    <n v="1014"/>
    <x v="658"/>
    <s v=""/>
    <x v="1591"/>
    <n v="2019"/>
    <n v="30590503"/>
    <x v="292"/>
    <x v="656"/>
    <x v="644"/>
    <n v="4600"/>
    <s v="Køge"/>
    <n v="259"/>
    <m/>
    <x v="18"/>
    <m/>
    <s v="LO"/>
    <s v="Lokalt værk"/>
    <n v="370000"/>
    <n v="370000"/>
    <x v="1"/>
    <x v="1"/>
    <s v="pev"/>
    <d v="2014-04-15T00:00:00"/>
    <m/>
    <n v="0.94599999999999995"/>
    <n v="0.36299999999999999"/>
    <n v="0.434"/>
    <x v="5644"/>
    <n v="12.991"/>
    <n v="0"/>
    <n v="6.5811599999999997"/>
    <n v="6.5811599999999997"/>
    <n v="0"/>
    <n v="0.68162992148407164"/>
    <n v="0.31837007851592836"/>
    <x v="0"/>
    <x v="0"/>
    <m/>
    <m/>
    <m/>
    <m/>
    <m/>
    <m/>
    <m/>
    <m/>
    <n v="20.402356999999999"/>
    <m/>
    <m/>
    <m/>
    <m/>
    <m/>
    <m/>
    <m/>
    <m/>
    <m/>
    <s v="701626,98"/>
    <s v="6153759,15"/>
    <n v="0"/>
    <n v="20.402356999999999"/>
    <n v="0"/>
  </r>
  <r>
    <n v="1020"/>
    <x v="659"/>
    <s v=""/>
    <x v="1592"/>
    <n v="2019"/>
    <n v="17514911"/>
    <x v="293"/>
    <x v="657"/>
    <x v="645"/>
    <n v="2800"/>
    <s v="Kongens Lyngby"/>
    <n v="173"/>
    <m/>
    <x v="18"/>
    <m/>
    <s v="LO"/>
    <s v="Lokalt værk"/>
    <n v="682010"/>
    <n v="680023"/>
    <x v="823"/>
    <x v="1"/>
    <s v="pev"/>
    <d v="1994-11-17T00:00:00"/>
    <m/>
    <n v="3.3"/>
    <n v="1.33"/>
    <n v="1.65"/>
    <x v="5645"/>
    <n v="6.156E-3"/>
    <n v="0"/>
    <n v="3.5316000000000002E-3"/>
    <n v="3.5316000000000002E-3"/>
    <n v="0"/>
    <n v="0.75557461406518012"/>
    <n v="0.24442538593481988"/>
    <x v="0"/>
    <x v="0"/>
    <m/>
    <m/>
    <m/>
    <m/>
    <m/>
    <m/>
    <n v="1.2592800000000001E-2"/>
    <m/>
    <m/>
    <m/>
    <m/>
    <m/>
    <m/>
    <m/>
    <m/>
    <m/>
    <m/>
    <m/>
    <s v="720284,93"/>
    <s v="6187192,14"/>
    <n v="1.2592800000000001E-2"/>
    <n v="0"/>
    <n v="0"/>
  </r>
  <r>
    <n v="1055"/>
    <x v="660"/>
    <s v=""/>
    <x v="1593"/>
    <n v="2019"/>
    <n v="14940731"/>
    <x v="721"/>
    <x v="658"/>
    <x v="646"/>
    <n v="8800"/>
    <s v="Viborg"/>
    <n v="791"/>
    <m/>
    <x v="18"/>
    <m/>
    <s v="LO"/>
    <s v="Lokalt værk"/>
    <n v="855900"/>
    <n v="850042"/>
    <x v="824"/>
    <x v="1"/>
    <s v="pev"/>
    <d v="1987-12-01T00:00:00"/>
    <m/>
    <n v="0.36"/>
    <n v="0.12"/>
    <n v="0.24"/>
    <x v="5646"/>
    <n v="1.44"/>
    <n v="0"/>
    <n v="1.5047999999999999"/>
    <n v="8.2799999999999999E-2"/>
    <n v="0"/>
    <n v="0.86355620290557067"/>
    <n v="0.13644379709442933"/>
    <x v="0"/>
    <x v="0"/>
    <m/>
    <m/>
    <m/>
    <m/>
    <m/>
    <m/>
    <n v="5.2768980000000001"/>
    <m/>
    <m/>
    <m/>
    <m/>
    <m/>
    <m/>
    <m/>
    <m/>
    <m/>
    <m/>
    <m/>
    <s v="526074,1"/>
    <s v="6255291,88"/>
    <n v="5.2768980000000001"/>
    <n v="0"/>
    <n v="0"/>
  </r>
  <r>
    <n v="1087"/>
    <x v="661"/>
    <s v=""/>
    <x v="1594"/>
    <n v="2019"/>
    <n v="37186813"/>
    <x v="295"/>
    <x v="659"/>
    <x v="647"/>
    <n v="7700"/>
    <s v="Thisted"/>
    <n v="787"/>
    <m/>
    <x v="18"/>
    <n v="1"/>
    <s v="ER"/>
    <s v="Erhvervsværk"/>
    <n v="110600"/>
    <n v="110000"/>
    <x v="229"/>
    <x v="1"/>
    <s v="pev"/>
    <d v="1995-10-01T00:00:00"/>
    <m/>
    <n v="23"/>
    <n v="9.7100000000000009"/>
    <n v="11.97"/>
    <x v="5647"/>
    <n v="160.77959999999999"/>
    <n v="0"/>
    <n v="106.1748"/>
    <n v="47.870280000000001"/>
    <n v="0"/>
    <n v="0.74208220195560148"/>
    <n v="0.25791779804439852"/>
    <x v="0"/>
    <x v="0"/>
    <m/>
    <m/>
    <m/>
    <m/>
    <m/>
    <m/>
    <n v="311.68767959999997"/>
    <m/>
    <m/>
    <m/>
    <m/>
    <m/>
    <m/>
    <m/>
    <m/>
    <m/>
    <m/>
    <m/>
    <s v="479723,12"/>
    <s v="6312028,24"/>
    <n v="311.68767959999997"/>
    <n v="0"/>
    <n v="0"/>
  </r>
  <r>
    <n v="1087"/>
    <x v="662"/>
    <s v=""/>
    <x v="1595"/>
    <n v="2019"/>
    <n v="37186813"/>
    <x v="295"/>
    <x v="660"/>
    <x v="648"/>
    <n v="6100"/>
    <s v="Haderslev"/>
    <n v="510"/>
    <m/>
    <x v="18"/>
    <m/>
    <s v="ER"/>
    <s v="Erhvervsværk"/>
    <n v="110600"/>
    <n v="110000"/>
    <x v="229"/>
    <x v="1"/>
    <s v="pev"/>
    <d v="1995-01-01T00:00:00"/>
    <m/>
    <n v="4.0999999999999996"/>
    <n v="1.5"/>
    <n v="2.1"/>
    <x v="5648"/>
    <n v="9.468"/>
    <n v="0"/>
    <n v="6.9336000000000002"/>
    <n v="1.1556"/>
    <n v="0"/>
    <n v="0.75259837554023856"/>
    <n v="0.24740162445976144"/>
    <x v="0"/>
    <x v="0"/>
    <m/>
    <m/>
    <m/>
    <m/>
    <m/>
    <m/>
    <n v="19.134878400000002"/>
    <m/>
    <m/>
    <m/>
    <m/>
    <m/>
    <m/>
    <m/>
    <m/>
    <m/>
    <m/>
    <m/>
    <s v="530118"/>
    <s v="6123034"/>
    <n v="19.134878400000002"/>
    <n v="0"/>
    <n v="0"/>
  </r>
  <r>
    <n v="1087"/>
    <x v="662"/>
    <s v=""/>
    <x v="1596"/>
    <n v="2019"/>
    <n v="37186813"/>
    <x v="295"/>
    <x v="660"/>
    <x v="648"/>
    <n v="6100"/>
    <s v="Haderslev"/>
    <n v="510"/>
    <m/>
    <x v="18"/>
    <m/>
    <s v="ER"/>
    <s v="Erhvervsværk"/>
    <n v="110600"/>
    <n v="110000"/>
    <x v="825"/>
    <x v="1"/>
    <s v="pev"/>
    <d v="2002-12-17T00:00:00"/>
    <m/>
    <n v="7.5"/>
    <n v="3.2"/>
    <n v="3.7"/>
    <x v="5649"/>
    <n v="47.113199999999999"/>
    <n v="0"/>
    <n v="31.762799999999999"/>
    <n v="5.2991999999999999"/>
    <n v="0"/>
    <n v="0.75230342484094392"/>
    <n v="0.24769657515905608"/>
    <x v="0"/>
    <x v="0"/>
    <m/>
    <m/>
    <m/>
    <m/>
    <m/>
    <m/>
    <n v="95.102647200000007"/>
    <m/>
    <m/>
    <m/>
    <m/>
    <m/>
    <m/>
    <m/>
    <m/>
    <m/>
    <m/>
    <m/>
    <s v="530118"/>
    <s v="6123034"/>
    <n v="95.102647200000007"/>
    <n v="0"/>
    <n v="0"/>
  </r>
  <r>
    <n v="1089"/>
    <x v="663"/>
    <s v=""/>
    <x v="1597"/>
    <n v="2019"/>
    <n v="17002473"/>
    <x v="296"/>
    <x v="661"/>
    <x v="649"/>
    <n v="5792"/>
    <s v="Årslev"/>
    <n v="430"/>
    <m/>
    <x v="18"/>
    <m/>
    <s v="ER"/>
    <s v="Erhvervsværk"/>
    <n v="13000"/>
    <n v="10000"/>
    <x v="826"/>
    <x v="1"/>
    <s v="pev"/>
    <d v="1994-09-01T00:00:00"/>
    <m/>
    <n v="1.38"/>
    <n v="0.5"/>
    <n v="0.88"/>
    <x v="5650"/>
    <n v="2.8800000000000002E-3"/>
    <n v="0"/>
    <n v="1.66312394366197E-3"/>
    <n v="1.66312394366197E-3"/>
    <n v="0"/>
    <n v="0.71139971139971148"/>
    <n v="0.28860028860028852"/>
    <x v="0"/>
    <x v="0"/>
    <m/>
    <m/>
    <m/>
    <m/>
    <m/>
    <m/>
    <n v="4.9896000000000003E-3"/>
    <m/>
    <m/>
    <m/>
    <m/>
    <m/>
    <m/>
    <m/>
    <m/>
    <m/>
    <m/>
    <m/>
    <s v="587086,01"/>
    <s v="6126668,08"/>
    <n v="4.9896000000000003E-3"/>
    <n v="0"/>
    <n v="0"/>
  </r>
  <r>
    <n v="1089"/>
    <x v="663"/>
    <s v=""/>
    <x v="1598"/>
    <n v="2019"/>
    <n v="17002473"/>
    <x v="296"/>
    <x v="661"/>
    <x v="649"/>
    <n v="5792"/>
    <s v="Årslev"/>
    <n v="430"/>
    <m/>
    <x v="18"/>
    <m/>
    <s v="ER"/>
    <s v="Erhvervsværk"/>
    <n v="13000"/>
    <n v="10000"/>
    <x v="195"/>
    <x v="1"/>
    <s v="pev"/>
    <d v="1998-02-17T00:00:00"/>
    <m/>
    <n v="2"/>
    <n v="0.92"/>
    <n v="1.08"/>
    <x v="5651"/>
    <n v="4.6800000000000001E-3"/>
    <n v="0"/>
    <n v="3.0601480563380301E-3"/>
    <n v="3.0601480563380301E-3"/>
    <n v="0"/>
    <n v="0.72769166317553413"/>
    <n v="0.27230833682446587"/>
    <x v="0"/>
    <x v="0"/>
    <m/>
    <m/>
    <m/>
    <m/>
    <m/>
    <m/>
    <n v="8.5931999999999988E-3"/>
    <m/>
    <m/>
    <m/>
    <m/>
    <m/>
    <m/>
    <m/>
    <m/>
    <m/>
    <m/>
    <m/>
    <s v="587086,01"/>
    <s v="6126668,08"/>
    <n v="8.5931999999999988E-3"/>
    <n v="0"/>
    <n v="0"/>
  </r>
  <r>
    <n v="1093"/>
    <x v="664"/>
    <s v=""/>
    <x v="1599"/>
    <n v="2019"/>
    <n v="25917979"/>
    <x v="297"/>
    <x v="662"/>
    <x v="650"/>
    <n v="2880"/>
    <s v="Bagsværd"/>
    <n v="159"/>
    <m/>
    <x v="18"/>
    <n v="1"/>
    <s v="ER"/>
    <s v="Erhvervsværk"/>
    <n v="212000"/>
    <n v="210000"/>
    <x v="827"/>
    <x v="7"/>
    <s v="pev"/>
    <d v="1994-10-01T00:00:00"/>
    <m/>
    <n v="17"/>
    <n v="4.9000000000000004"/>
    <n v="9"/>
    <x v="5652"/>
    <n v="39.699359999999999"/>
    <n v="0"/>
    <n v="22.68"/>
    <n v="4.7786400000000002"/>
    <n v="0"/>
    <n v="0.77381628794288382"/>
    <n v="0.22618371205711618"/>
    <x v="0"/>
    <x v="0"/>
    <m/>
    <m/>
    <m/>
    <m/>
    <m/>
    <m/>
    <n v="87.759104400000012"/>
    <m/>
    <m/>
    <m/>
    <m/>
    <m/>
    <m/>
    <m/>
    <m/>
    <m/>
    <m/>
    <m/>
    <s v="716464,61"/>
    <s v="6183951,13"/>
    <n v="87.759104400000012"/>
    <n v="0"/>
    <n v="0"/>
  </r>
  <r>
    <n v="1093"/>
    <x v="664"/>
    <s v=""/>
    <x v="2970"/>
    <n v="2019"/>
    <n v="25917979"/>
    <x v="297"/>
    <x v="662"/>
    <x v="650"/>
    <n v="2880"/>
    <s v="Bagsværd"/>
    <n v="159"/>
    <m/>
    <x v="18"/>
    <n v="1"/>
    <s v="ER"/>
    <s v="Erhvervsværk"/>
    <n v="212000"/>
    <n v="210000"/>
    <x v="1500"/>
    <x v="5"/>
    <s v="pel"/>
    <d v="2017-01-29T00:00:00"/>
    <m/>
    <n v="1.6040000000000001"/>
    <n v="0.75"/>
    <n v="0"/>
    <x v="5653"/>
    <n v="0"/>
    <n v="0"/>
    <n v="1.9198799999999999E-2"/>
    <n v="1.9198799999999999E-2"/>
    <n v="0"/>
    <n v="1"/>
    <n v="0"/>
    <x v="0"/>
    <x v="0"/>
    <m/>
    <m/>
    <m/>
    <n v="4.7814709999999996E-2"/>
    <m/>
    <m/>
    <m/>
    <m/>
    <m/>
    <m/>
    <m/>
    <m/>
    <m/>
    <m/>
    <m/>
    <m/>
    <m/>
    <m/>
    <s v="716464,61"/>
    <s v="6183951,13"/>
    <n v="4.7814709999999996E-2"/>
    <n v="0"/>
    <n v="0"/>
  </r>
  <r>
    <n v="1093"/>
    <x v="664"/>
    <s v=""/>
    <x v="2971"/>
    <n v="2019"/>
    <n v="25917979"/>
    <x v="297"/>
    <x v="662"/>
    <x v="650"/>
    <n v="2880"/>
    <s v="Bagsværd"/>
    <n v="159"/>
    <m/>
    <x v="18"/>
    <n v="1"/>
    <s v="ER"/>
    <s v="Erhvervsværk"/>
    <n v="212000"/>
    <n v="210000"/>
    <x v="1501"/>
    <x v="5"/>
    <s v="pel"/>
    <d v="2017-01-29T00:00:00"/>
    <m/>
    <n v="1.6040000000000001"/>
    <n v="0.75"/>
    <n v="0"/>
    <x v="5653"/>
    <n v="0"/>
    <n v="0"/>
    <n v="1.9198799999999999E-2"/>
    <n v="1.9198799999999999E-2"/>
    <n v="0"/>
    <n v="1"/>
    <n v="0"/>
    <x v="0"/>
    <x v="0"/>
    <m/>
    <m/>
    <m/>
    <n v="4.7814709999999996E-2"/>
    <m/>
    <m/>
    <m/>
    <m/>
    <m/>
    <m/>
    <m/>
    <m/>
    <m/>
    <m/>
    <m/>
    <m/>
    <m/>
    <m/>
    <s v="716464,61"/>
    <s v="6183951,13"/>
    <n v="4.7814709999999996E-2"/>
    <n v="0"/>
    <n v="0"/>
  </r>
  <r>
    <n v="1093"/>
    <x v="664"/>
    <s v=""/>
    <x v="2972"/>
    <n v="2019"/>
    <n v="25917979"/>
    <x v="297"/>
    <x v="662"/>
    <x v="650"/>
    <n v="2880"/>
    <s v="Bagsværd"/>
    <n v="159"/>
    <m/>
    <x v="18"/>
    <n v="1"/>
    <s v="ER"/>
    <s v="Erhvervsværk"/>
    <n v="212000"/>
    <n v="210000"/>
    <x v="1502"/>
    <x v="5"/>
    <s v="pel"/>
    <d v="2017-01-29T00:00:00"/>
    <m/>
    <n v="1.6040000000000001"/>
    <n v="0.75"/>
    <n v="0"/>
    <x v="5653"/>
    <n v="0"/>
    <n v="0"/>
    <n v="1.9198799999999999E-2"/>
    <n v="1.9198799999999999E-2"/>
    <n v="0"/>
    <n v="1"/>
    <n v="0"/>
    <x v="0"/>
    <x v="0"/>
    <m/>
    <m/>
    <m/>
    <n v="4.7814709999999996E-2"/>
    <m/>
    <m/>
    <m/>
    <m/>
    <m/>
    <m/>
    <m/>
    <m/>
    <m/>
    <m/>
    <m/>
    <m/>
    <m/>
    <m/>
    <s v="716464,61"/>
    <s v="6183951,13"/>
    <n v="4.7814709999999996E-2"/>
    <n v="0"/>
    <n v="0"/>
  </r>
  <r>
    <n v="1096"/>
    <x v="665"/>
    <s v=""/>
    <x v="1600"/>
    <n v="2019"/>
    <n v="11757278"/>
    <x v="298"/>
    <x v="663"/>
    <x v="651"/>
    <n v="8382"/>
    <s v="Hinnerup"/>
    <n v="710"/>
    <m/>
    <x v="18"/>
    <n v="1"/>
    <s v="ER"/>
    <s v="Erhvervsværk"/>
    <n v="11900"/>
    <n v="10000"/>
    <x v="828"/>
    <x v="1"/>
    <s v="pev"/>
    <d v="2012-01-01T00:00:00"/>
    <m/>
    <n v="2.59"/>
    <n v="1"/>
    <n v="1.3"/>
    <x v="5654"/>
    <n v="2.7385199999999998"/>
    <n v="0"/>
    <n v="2.4278400000000002"/>
    <n v="0.86543999999999999"/>
    <n v="0"/>
    <n v="0.77990978818450896"/>
    <n v="0.22009021181549104"/>
    <x v="0"/>
    <x v="0"/>
    <m/>
    <m/>
    <m/>
    <m/>
    <m/>
    <m/>
    <n v="6.2213580000000004"/>
    <m/>
    <m/>
    <m/>
    <m/>
    <m/>
    <m/>
    <m/>
    <m/>
    <m/>
    <m/>
    <m/>
    <s v="563721"/>
    <s v="6234173"/>
    <n v="6.2213580000000004"/>
    <n v="0"/>
    <n v="0"/>
  </r>
  <r>
    <n v="1096"/>
    <x v="665"/>
    <s v=""/>
    <x v="1601"/>
    <n v="2019"/>
    <n v="11757278"/>
    <x v="298"/>
    <x v="663"/>
    <x v="651"/>
    <n v="8382"/>
    <s v="Hinnerup"/>
    <n v="710"/>
    <m/>
    <x v="18"/>
    <n v="1"/>
    <s v="ER"/>
    <s v="Erhvervsværk"/>
    <n v="11900"/>
    <n v="10000"/>
    <x v="829"/>
    <x v="1"/>
    <s v="pev"/>
    <d v="2012-01-01T00:00:00"/>
    <m/>
    <n v="2.64"/>
    <n v="1"/>
    <n v="1.3"/>
    <x v="5655"/>
    <n v="3.0823200000000002"/>
    <n v="0"/>
    <n v="2.7068400000000001"/>
    <n v="0.96479999999999999"/>
    <n v="0"/>
    <n v="0.77963647482188436"/>
    <n v="0.22036352517811564"/>
    <x v="0"/>
    <x v="0"/>
    <m/>
    <m/>
    <m/>
    <m/>
    <m/>
    <m/>
    <n v="6.9937164000000003"/>
    <m/>
    <m/>
    <m/>
    <m/>
    <m/>
    <m/>
    <m/>
    <m/>
    <m/>
    <m/>
    <m/>
    <s v="563721"/>
    <s v="6234173"/>
    <n v="6.9937164000000003"/>
    <n v="0"/>
    <n v="0"/>
  </r>
  <r>
    <n v="1096"/>
    <x v="665"/>
    <s v=""/>
    <x v="1602"/>
    <n v="2019"/>
    <n v="11757278"/>
    <x v="298"/>
    <x v="663"/>
    <x v="651"/>
    <n v="8382"/>
    <s v="Hinnerup"/>
    <n v="710"/>
    <m/>
    <x v="18"/>
    <n v="1"/>
    <s v="ER"/>
    <s v="Erhvervsværk"/>
    <n v="11900"/>
    <n v="10000"/>
    <x v="830"/>
    <x v="1"/>
    <s v="pev"/>
    <d v="2012-01-01T00:00:00"/>
    <m/>
    <n v="2.7"/>
    <n v="1.1200000000000001"/>
    <n v="1.35"/>
    <x v="5656"/>
    <n v="4.8808800000000003"/>
    <n v="0"/>
    <n v="3.8073600000000001"/>
    <n v="1.3572"/>
    <n v="0"/>
    <n v="0.75861030181012001"/>
    <n v="0.24138969818987999"/>
    <x v="0"/>
    <x v="0"/>
    <m/>
    <m/>
    <m/>
    <m/>
    <m/>
    <m/>
    <n v="10.109959199999999"/>
    <m/>
    <m/>
    <m/>
    <m/>
    <m/>
    <m/>
    <m/>
    <m/>
    <m/>
    <m/>
    <m/>
    <s v="563721"/>
    <s v="6234173"/>
    <n v="10.109959199999999"/>
    <n v="0"/>
    <n v="0"/>
  </r>
  <r>
    <n v="1096"/>
    <x v="665"/>
    <s v=""/>
    <x v="1603"/>
    <n v="2019"/>
    <n v="11757278"/>
    <x v="298"/>
    <x v="663"/>
    <x v="651"/>
    <n v="8382"/>
    <s v="Hinnerup"/>
    <n v="710"/>
    <m/>
    <x v="18"/>
    <n v="1"/>
    <s v="ER"/>
    <s v="Erhvervsværk"/>
    <n v="11900"/>
    <n v="10000"/>
    <x v="831"/>
    <x v="1"/>
    <s v="pev"/>
    <d v="2012-01-01T00:00:00"/>
    <m/>
    <n v="4.32"/>
    <n v="1.75"/>
    <n v="2.15"/>
    <x v="5657"/>
    <n v="11.62008"/>
    <n v="0"/>
    <n v="10.33596"/>
    <n v="3.68424"/>
    <n v="0"/>
    <n v="0.78153315561610315"/>
    <n v="0.21846684438389685"/>
    <x v="0"/>
    <x v="0"/>
    <m/>
    <m/>
    <m/>
    <m/>
    <m/>
    <m/>
    <n v="26.5946076"/>
    <m/>
    <m/>
    <m/>
    <m/>
    <m/>
    <m/>
    <m/>
    <m/>
    <m/>
    <m/>
    <m/>
    <s v="563721"/>
    <s v="6234173"/>
    <n v="26.5946076"/>
    <n v="0"/>
    <n v="0"/>
  </r>
  <r>
    <n v="1096"/>
    <x v="666"/>
    <s v=""/>
    <x v="1604"/>
    <n v="2019"/>
    <n v="11757278"/>
    <x v="298"/>
    <x v="664"/>
    <x v="652"/>
    <n v="8382"/>
    <s v="Hinnerup"/>
    <n v="710"/>
    <m/>
    <x v="18"/>
    <m/>
    <s v="ER"/>
    <s v="Erhvervsværk"/>
    <n v="11900"/>
    <n v="10000"/>
    <x v="832"/>
    <x v="5"/>
    <s v="pel"/>
    <d v="1998-09-07T00:00:00"/>
    <m/>
    <n v="1"/>
    <n v="0.8"/>
    <n v="0"/>
    <x v="21"/>
    <n v="0"/>
    <n v="0"/>
    <n v="0"/>
    <n v="0"/>
    <n v="0"/>
    <n v="1"/>
    <n v="0"/>
    <x v="0"/>
    <x v="0"/>
    <m/>
    <m/>
    <m/>
    <n v="0"/>
    <m/>
    <m/>
    <m/>
    <m/>
    <m/>
    <m/>
    <m/>
    <m/>
    <m/>
    <m/>
    <m/>
    <m/>
    <m/>
    <m/>
    <s v="568012"/>
    <s v="6233361"/>
    <n v="0"/>
    <n v="0"/>
    <n v="0"/>
  </r>
  <r>
    <n v="1096"/>
    <x v="666"/>
    <s v=""/>
    <x v="1605"/>
    <n v="2019"/>
    <n v="11757278"/>
    <x v="298"/>
    <x v="664"/>
    <x v="652"/>
    <n v="8382"/>
    <s v="Hinnerup"/>
    <n v="710"/>
    <m/>
    <x v="18"/>
    <m/>
    <s v="ER"/>
    <s v="Erhvervsværk"/>
    <n v="11900"/>
    <n v="10000"/>
    <x v="229"/>
    <x v="1"/>
    <s v="pev"/>
    <d v="1998-10-01T00:00:00"/>
    <m/>
    <n v="2.0699999999999998"/>
    <n v="0.8"/>
    <n v="1.02"/>
    <x v="5658"/>
    <n v="8.6324400000000008"/>
    <n v="0"/>
    <n v="6.3255600000000003"/>
    <n v="2.52"/>
    <n v="0"/>
    <n v="0.75053396073502954"/>
    <n v="0.24946603926497046"/>
    <x v="0"/>
    <x v="0"/>
    <m/>
    <m/>
    <m/>
    <m/>
    <m/>
    <m/>
    <n v="17.301833999999999"/>
    <m/>
    <m/>
    <m/>
    <m/>
    <m/>
    <m/>
    <m/>
    <m/>
    <m/>
    <m/>
    <m/>
    <s v="568012"/>
    <s v="6233361"/>
    <n v="17.301833999999999"/>
    <n v="0"/>
    <n v="0"/>
  </r>
  <r>
    <n v="1097"/>
    <x v="667"/>
    <s v=""/>
    <x v="1606"/>
    <n v="2019"/>
    <n v="73731410"/>
    <x v="722"/>
    <x v="665"/>
    <x v="653"/>
    <n v="5672"/>
    <s v="Broby"/>
    <n v="430"/>
    <n v="777"/>
    <x v="266"/>
    <n v="1"/>
    <s v="DC"/>
    <s v="Decentralt værk"/>
    <n v="353000"/>
    <n v="350030"/>
    <x v="833"/>
    <x v="1"/>
    <s v="kvt"/>
    <d v="1994-05-20T00:00:00"/>
    <m/>
    <n v="7.1"/>
    <n v="3.07"/>
    <n v="3.8"/>
    <x v="5659"/>
    <n v="0.61380000000000001"/>
    <n v="0.61380000000000001"/>
    <n v="0.54683999999999999"/>
    <n v="0.54683999999999999"/>
    <n v="0.20505357851567668"/>
    <n v="0.79494642148432337"/>
    <n v="0"/>
    <x v="1"/>
    <x v="0"/>
    <m/>
    <m/>
    <m/>
    <m/>
    <m/>
    <m/>
    <n v="1.4966820000000001"/>
    <m/>
    <m/>
    <m/>
    <m/>
    <m/>
    <m/>
    <m/>
    <m/>
    <m/>
    <m/>
    <m/>
    <s v="581931,24"/>
    <s v="6125294,49"/>
    <n v="1.4966820000000001"/>
    <n v="0"/>
    <n v="0"/>
  </r>
  <r>
    <n v="1097"/>
    <x v="667"/>
    <s v=""/>
    <x v="1607"/>
    <n v="2019"/>
    <n v="73731410"/>
    <x v="722"/>
    <x v="665"/>
    <x v="653"/>
    <n v="5672"/>
    <s v="Broby"/>
    <n v="430"/>
    <n v="777"/>
    <x v="266"/>
    <n v="1"/>
    <s v="DC"/>
    <s v="Decentralt værk"/>
    <n v="353000"/>
    <n v="350030"/>
    <x v="834"/>
    <x v="1"/>
    <s v="kvt"/>
    <d v="1997-04-09T00:00:00"/>
    <m/>
    <n v="6.7"/>
    <n v="2.8"/>
    <n v="3.4"/>
    <x v="5660"/>
    <n v="0.2646"/>
    <n v="0.2646"/>
    <n v="0.24587999999999999"/>
    <n v="0.24587999999999999"/>
    <n v="0.19543194448137416"/>
    <n v="0.80456805551862587"/>
    <n v="0"/>
    <x v="0"/>
    <x v="0"/>
    <m/>
    <m/>
    <m/>
    <m/>
    <m/>
    <m/>
    <n v="0.67696199999999995"/>
    <m/>
    <m/>
    <m/>
    <m/>
    <m/>
    <m/>
    <m/>
    <m/>
    <m/>
    <m/>
    <m/>
    <s v="581931,24"/>
    <s v="6125294,49"/>
    <n v="0.67696199999999995"/>
    <n v="0"/>
    <n v="0"/>
  </r>
  <r>
    <n v="1097"/>
    <x v="667"/>
    <s v=""/>
    <x v="1608"/>
    <n v="2019"/>
    <n v="73731410"/>
    <x v="722"/>
    <x v="665"/>
    <x v="653"/>
    <n v="5672"/>
    <s v="Broby"/>
    <n v="430"/>
    <n v="777"/>
    <x v="266"/>
    <n v="1"/>
    <s v="DC"/>
    <s v="Decentralt værk"/>
    <n v="353000"/>
    <n v="350030"/>
    <x v="828"/>
    <x v="1"/>
    <s v="kvt"/>
    <d v="2000-03-30T00:00:00"/>
    <m/>
    <n v="6.7"/>
    <n v="2.8"/>
    <n v="3.4"/>
    <x v="5661"/>
    <n v="0.47232000000000002"/>
    <n v="0.47232000000000002"/>
    <n v="0.42984"/>
    <n v="0.42984"/>
    <n v="0.20793711170280207"/>
    <n v="0.79206288829719795"/>
    <n v="0"/>
    <x v="0"/>
    <x v="0"/>
    <m/>
    <m/>
    <m/>
    <m/>
    <m/>
    <m/>
    <n v="1.1357280000000001"/>
    <m/>
    <m/>
    <m/>
    <m/>
    <m/>
    <m/>
    <m/>
    <m/>
    <m/>
    <m/>
    <m/>
    <s v="581931,24"/>
    <s v="6125294,49"/>
    <n v="1.1357280000000001"/>
    <n v="0"/>
    <n v="0"/>
  </r>
  <r>
    <n v="1097"/>
    <x v="667"/>
    <s v=""/>
    <x v="1609"/>
    <n v="2019"/>
    <n v="73731410"/>
    <x v="722"/>
    <x v="665"/>
    <x v="653"/>
    <n v="5672"/>
    <s v="Broby"/>
    <n v="430"/>
    <n v="777"/>
    <x v="266"/>
    <n v="1"/>
    <s v="DC"/>
    <s v="Decentralt værk"/>
    <n v="353000"/>
    <n v="350030"/>
    <x v="546"/>
    <x v="0"/>
    <s v="fvv"/>
    <d v="1984-01-01T00:00:00"/>
    <m/>
    <n v="11"/>
    <n v="0"/>
    <n v="10"/>
    <x v="5662"/>
    <n v="38.905560000000001"/>
    <n v="38.905560000000001"/>
    <n v="0"/>
    <n v="0"/>
    <n v="1"/>
    <n v="0"/>
    <n v="0"/>
    <x v="30"/>
    <x v="0"/>
    <m/>
    <m/>
    <m/>
    <m/>
    <m/>
    <m/>
    <m/>
    <m/>
    <m/>
    <m/>
    <m/>
    <m/>
    <m/>
    <m/>
    <m/>
    <m/>
    <m/>
    <m/>
    <s v="581931,24"/>
    <s v="6125294,49"/>
    <n v="43.3063"/>
    <n v="0"/>
    <n v="0"/>
  </r>
  <r>
    <n v="1097"/>
    <x v="667"/>
    <s v=""/>
    <x v="1610"/>
    <n v="2019"/>
    <n v="73731410"/>
    <x v="722"/>
    <x v="665"/>
    <x v="653"/>
    <n v="5672"/>
    <s v="Broby"/>
    <n v="430"/>
    <n v="777"/>
    <x v="266"/>
    <n v="1"/>
    <s v="DC"/>
    <s v="Decentralt værk"/>
    <n v="353000"/>
    <n v="350030"/>
    <x v="2"/>
    <x v="0"/>
    <s v="fvv"/>
    <d v="1989-01-01T00:00:00"/>
    <m/>
    <n v="3.7"/>
    <n v="0"/>
    <n v="4.0999999999999996"/>
    <x v="5663"/>
    <n v="56.664000000000001"/>
    <n v="56.664000000000001"/>
    <n v="0"/>
    <n v="0"/>
    <n v="1"/>
    <n v="0"/>
    <n v="0"/>
    <x v="0"/>
    <x v="0"/>
    <m/>
    <m/>
    <m/>
    <m/>
    <m/>
    <m/>
    <n v="53.935318799999997"/>
    <m/>
    <m/>
    <m/>
    <m/>
    <m/>
    <m/>
    <m/>
    <m/>
    <m/>
    <m/>
    <m/>
    <s v="581931,24"/>
    <s v="6125294,49"/>
    <n v="53.935318799999997"/>
    <n v="0"/>
    <n v="0"/>
  </r>
  <r>
    <n v="1101"/>
    <x v="668"/>
    <s v=""/>
    <x v="1611"/>
    <n v="2019"/>
    <n v="18429772"/>
    <x v="300"/>
    <x v="666"/>
    <x v="654"/>
    <n v="6230"/>
    <s v="Rødekro"/>
    <n v="580"/>
    <n v="396"/>
    <x v="267"/>
    <m/>
    <s v="DC"/>
    <s v="Decentralt værk"/>
    <n v="353000"/>
    <n v="350030"/>
    <x v="1"/>
    <x v="1"/>
    <s v="kvt"/>
    <d v="1995-09-01T00:00:00"/>
    <m/>
    <n v="2.4"/>
    <n v="0.92"/>
    <n v="1.25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13725"/>
    <s v="6103640"/>
    <n v="0"/>
    <n v="0"/>
    <n v="0"/>
  </r>
  <r>
    <n v="1101"/>
    <x v="668"/>
    <s v=""/>
    <x v="1612"/>
    <n v="2019"/>
    <n v="18429772"/>
    <x v="300"/>
    <x v="666"/>
    <x v="654"/>
    <n v="6230"/>
    <s v="Rødekro"/>
    <n v="580"/>
    <n v="396"/>
    <x v="267"/>
    <m/>
    <s v="DC"/>
    <s v="Decentralt værk"/>
    <n v="353000"/>
    <n v="350030"/>
    <x v="2"/>
    <x v="0"/>
    <s v="fvv"/>
    <d v="1995-09-01T00:00:00"/>
    <m/>
    <n v="1.5"/>
    <n v="0"/>
    <n v="1.38"/>
    <x v="5664"/>
    <n v="3.5999999999999999E-3"/>
    <n v="3.5999999999999999E-3"/>
    <n v="0"/>
    <n v="0"/>
    <n v="1"/>
    <n v="0"/>
    <n v="0"/>
    <x v="0"/>
    <x v="0"/>
    <m/>
    <m/>
    <m/>
    <m/>
    <m/>
    <m/>
    <n v="4.5936000000000006E-3"/>
    <m/>
    <m/>
    <m/>
    <m/>
    <m/>
    <m/>
    <m/>
    <m/>
    <m/>
    <m/>
    <m/>
    <s v="513725"/>
    <s v="6103640"/>
    <n v="4.5936000000000006E-3"/>
    <n v="0"/>
    <n v="0"/>
  </r>
  <r>
    <n v="1101"/>
    <x v="668"/>
    <s v=""/>
    <x v="1613"/>
    <n v="2019"/>
    <n v="18429772"/>
    <x v="300"/>
    <x v="666"/>
    <x v="654"/>
    <n v="6230"/>
    <s v="Rødekro"/>
    <n v="580"/>
    <n v="396"/>
    <x v="267"/>
    <m/>
    <s v="DC"/>
    <s v="Decentralt værk"/>
    <n v="353000"/>
    <n v="350030"/>
    <x v="704"/>
    <x v="0"/>
    <s v="fvv"/>
    <d v="2016-02-19T00:00:00"/>
    <m/>
    <n v="0.99399999999999999"/>
    <n v="0"/>
    <n v="0.88900000000000001"/>
    <x v="5665"/>
    <n v="19.63242"/>
    <n v="19.632383999999998"/>
    <n v="0"/>
    <n v="0"/>
    <n v="1"/>
    <n v="0"/>
    <n v="0"/>
    <x v="0"/>
    <x v="0"/>
    <m/>
    <m/>
    <m/>
    <m/>
    <m/>
    <m/>
    <m/>
    <m/>
    <m/>
    <m/>
    <m/>
    <n v="20.233499999999999"/>
    <m/>
    <m/>
    <m/>
    <m/>
    <m/>
    <m/>
    <s v="513725"/>
    <s v="6103640"/>
    <n v="0"/>
    <n v="20.233499999999999"/>
    <n v="0"/>
  </r>
  <r>
    <n v="1101"/>
    <x v="669"/>
    <s v=""/>
    <x v="1614"/>
    <n v="2019"/>
    <n v="18429772"/>
    <x v="300"/>
    <x v="667"/>
    <x v="655"/>
    <n v="6230"/>
    <s v="Rødekro"/>
    <n v="580"/>
    <n v="397"/>
    <x v="268"/>
    <m/>
    <s v="DC"/>
    <s v="Decentralt værk"/>
    <n v="353000"/>
    <n v="350030"/>
    <x v="1"/>
    <x v="1"/>
    <s v="kvt"/>
    <d v="1995-09-01T00:00:00"/>
    <m/>
    <n v="2.4"/>
    <n v="0.92"/>
    <n v="1.25"/>
    <x v="5666"/>
    <n v="7.2000000000000005E-4"/>
    <n v="7.2000000000000005E-4"/>
    <n v="3.6000000000000002E-4"/>
    <n v="3.6000000000000002E-4"/>
    <n v="0.26737967914438504"/>
    <n v="0.73262032085561501"/>
    <n v="0"/>
    <x v="0"/>
    <x v="0"/>
    <m/>
    <m/>
    <m/>
    <m/>
    <m/>
    <m/>
    <n v="1.3464E-3"/>
    <m/>
    <m/>
    <m/>
    <m/>
    <m/>
    <m/>
    <m/>
    <m/>
    <m/>
    <m/>
    <m/>
    <s v="527482"/>
    <s v="6107902"/>
    <n v="1.3464E-3"/>
    <n v="0"/>
    <n v="0"/>
  </r>
  <r>
    <n v="1101"/>
    <x v="669"/>
    <s v=""/>
    <x v="1615"/>
    <n v="2019"/>
    <n v="18429772"/>
    <x v="300"/>
    <x v="667"/>
    <x v="655"/>
    <n v="6230"/>
    <s v="Rødekro"/>
    <n v="580"/>
    <n v="397"/>
    <x v="268"/>
    <m/>
    <s v="DC"/>
    <s v="Decentralt værk"/>
    <n v="353000"/>
    <n v="350030"/>
    <x v="2"/>
    <x v="0"/>
    <s v="fvv"/>
    <d v="1995-09-01T00:00:00"/>
    <m/>
    <n v="1.5"/>
    <n v="0"/>
    <n v="1.38"/>
    <x v="5667"/>
    <n v="0.10440000000000001"/>
    <n v="0.10440000000000001"/>
    <n v="0"/>
    <n v="0"/>
    <n v="1"/>
    <n v="0"/>
    <n v="0"/>
    <x v="0"/>
    <x v="0"/>
    <m/>
    <m/>
    <m/>
    <m/>
    <m/>
    <m/>
    <n v="9.9792000000000006E-2"/>
    <m/>
    <m/>
    <m/>
    <m/>
    <m/>
    <m/>
    <m/>
    <m/>
    <m/>
    <m/>
    <m/>
    <s v="527482"/>
    <s v="6107902"/>
    <n v="9.9792000000000006E-2"/>
    <n v="0"/>
    <n v="0"/>
  </r>
  <r>
    <n v="1101"/>
    <x v="669"/>
    <s v=""/>
    <x v="1616"/>
    <n v="2019"/>
    <n v="18429772"/>
    <x v="300"/>
    <x v="667"/>
    <x v="655"/>
    <n v="6230"/>
    <s v="Rødekro"/>
    <n v="580"/>
    <n v="397"/>
    <x v="268"/>
    <m/>
    <s v="DC"/>
    <s v="Decentralt værk"/>
    <n v="353000"/>
    <n v="350030"/>
    <x v="704"/>
    <x v="0"/>
    <s v="fvv"/>
    <d v="2016-04-29T00:00:00"/>
    <m/>
    <n v="0.99399999999999999"/>
    <n v="0"/>
    <n v="0.88900000000000001"/>
    <x v="5668"/>
    <n v="21.26052"/>
    <n v="21.260124000000001"/>
    <n v="0"/>
    <n v="0"/>
    <n v="1"/>
    <n v="0"/>
    <n v="0"/>
    <x v="0"/>
    <x v="0"/>
    <m/>
    <m/>
    <m/>
    <m/>
    <m/>
    <m/>
    <m/>
    <m/>
    <m/>
    <m/>
    <m/>
    <n v="22.855550000000001"/>
    <m/>
    <m/>
    <m/>
    <m/>
    <m/>
    <m/>
    <s v="527482"/>
    <s v="6107902"/>
    <n v="0"/>
    <n v="22.855550000000001"/>
    <n v="0"/>
  </r>
  <r>
    <n v="1101"/>
    <x v="670"/>
    <s v=""/>
    <x v="1617"/>
    <n v="2019"/>
    <n v="18429772"/>
    <x v="300"/>
    <x v="668"/>
    <x v="656"/>
    <n v="6230"/>
    <s v="Rødekro"/>
    <n v="580"/>
    <n v="398"/>
    <x v="269"/>
    <m/>
    <s v="DC"/>
    <s v="Decentralt værk"/>
    <n v="353000"/>
    <n v="350030"/>
    <x v="1"/>
    <x v="1"/>
    <s v="kvt"/>
    <d v="1995-09-01T00:00:00"/>
    <m/>
    <n v="1.9"/>
    <n v="0.74"/>
    <n v="0.98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21670,3"/>
    <s v="6109202,64"/>
    <n v="0"/>
    <n v="0"/>
    <n v="0"/>
  </r>
  <r>
    <n v="1101"/>
    <x v="670"/>
    <s v=""/>
    <x v="1618"/>
    <n v="2019"/>
    <n v="18429772"/>
    <x v="300"/>
    <x v="668"/>
    <x v="656"/>
    <n v="6230"/>
    <s v="Rødekro"/>
    <n v="580"/>
    <n v="398"/>
    <x v="269"/>
    <m/>
    <s v="DC"/>
    <s v="Decentralt værk"/>
    <n v="353000"/>
    <n v="350030"/>
    <x v="2"/>
    <x v="0"/>
    <s v="fvv"/>
    <d v="1995-09-01T00:00:00"/>
    <m/>
    <n v="1.6"/>
    <n v="0"/>
    <n v="1.5"/>
    <x v="5669"/>
    <n v="6.5916000000000002E-2"/>
    <n v="6.5916000000000002E-2"/>
    <n v="0"/>
    <n v="0"/>
    <n v="1"/>
    <n v="0"/>
    <n v="0"/>
    <x v="0"/>
    <x v="0"/>
    <m/>
    <m/>
    <m/>
    <m/>
    <m/>
    <m/>
    <n v="5.2905599999999997E-2"/>
    <m/>
    <m/>
    <m/>
    <m/>
    <m/>
    <m/>
    <m/>
    <m/>
    <m/>
    <m/>
    <m/>
    <s v="521670,3"/>
    <s v="6109202,64"/>
    <n v="5.2905599999999997E-2"/>
    <n v="0"/>
    <n v="0"/>
  </r>
  <r>
    <n v="1101"/>
    <x v="670"/>
    <s v=""/>
    <x v="1619"/>
    <n v="2019"/>
    <n v="18429772"/>
    <x v="300"/>
    <x v="668"/>
    <x v="656"/>
    <n v="6230"/>
    <s v="Rødekro"/>
    <n v="580"/>
    <n v="398"/>
    <x v="269"/>
    <m/>
    <s v="DC"/>
    <s v="Decentralt værk"/>
    <n v="353000"/>
    <n v="350030"/>
    <x v="704"/>
    <x v="0"/>
    <s v="fvv"/>
    <d v="2016-06-01T00:00:00"/>
    <m/>
    <n v="0.86"/>
    <n v="0"/>
    <n v="0.8"/>
    <x v="5670"/>
    <n v="10.689048"/>
    <n v="10.687752"/>
    <n v="0"/>
    <n v="0"/>
    <n v="1"/>
    <n v="0"/>
    <n v="0"/>
    <x v="0"/>
    <x v="0"/>
    <m/>
    <m/>
    <m/>
    <m/>
    <m/>
    <m/>
    <m/>
    <m/>
    <m/>
    <m/>
    <m/>
    <n v="11.372729999999999"/>
    <m/>
    <m/>
    <m/>
    <m/>
    <m/>
    <m/>
    <s v="521670,3"/>
    <s v="6109202,64"/>
    <n v="0"/>
    <n v="11.372729999999999"/>
    <n v="0"/>
  </r>
  <r>
    <n v="1102"/>
    <x v="671"/>
    <s v=""/>
    <x v="1620"/>
    <n v="2019"/>
    <n v="17414003"/>
    <x v="301"/>
    <x v="669"/>
    <x v="657"/>
    <n v="5000"/>
    <s v="Odense C"/>
    <n v="461"/>
    <n v="79"/>
    <x v="21"/>
    <m/>
    <s v="ER"/>
    <s v="Erhvervsværk"/>
    <n v="370000"/>
    <n v="370000"/>
    <x v="835"/>
    <x v="0"/>
    <s v="pvp"/>
    <d v="1980-01-01T00:00:00"/>
    <m/>
    <n v="0.92"/>
    <n v="0"/>
    <n v="0.94"/>
    <x v="5671"/>
    <n v="3.9950000000000001"/>
    <n v="3.9950000000000001"/>
    <n v="0"/>
    <n v="0"/>
    <n v="1"/>
    <n v="0"/>
    <n v="0"/>
    <x v="0"/>
    <x v="0"/>
    <m/>
    <m/>
    <m/>
    <m/>
    <m/>
    <m/>
    <m/>
    <m/>
    <n v="4.1827800000000002"/>
    <m/>
    <m/>
    <m/>
    <m/>
    <m/>
    <m/>
    <m/>
    <m/>
    <m/>
    <s v="590064"/>
    <s v="6140312"/>
    <n v="0"/>
    <n v="4.1827800000000002"/>
    <n v="0"/>
  </r>
  <r>
    <n v="1102"/>
    <x v="671"/>
    <s v=""/>
    <x v="1621"/>
    <n v="2019"/>
    <n v="17414003"/>
    <x v="301"/>
    <x v="669"/>
    <x v="657"/>
    <n v="5000"/>
    <s v="Odense C"/>
    <n v="461"/>
    <n v="79"/>
    <x v="21"/>
    <m/>
    <s v="ER"/>
    <s v="Erhvervsværk"/>
    <n v="370000"/>
    <n v="370000"/>
    <x v="384"/>
    <x v="1"/>
    <s v="pev"/>
    <d v="2010-01-01T00:00:00"/>
    <m/>
    <n v="2.0299999999999998"/>
    <n v="0.84"/>
    <n v="1.06"/>
    <x v="5672"/>
    <n v="20.481000000000002"/>
    <n v="15.189"/>
    <n v="15.155279999999999"/>
    <n v="15.155279999999999"/>
    <n v="0.19662215843828804"/>
    <n v="0.73487270873825938"/>
    <n v="6.850513282345258E-2"/>
    <x v="0"/>
    <x v="0"/>
    <m/>
    <m/>
    <m/>
    <m/>
    <m/>
    <m/>
    <m/>
    <m/>
    <n v="38.624842999999998"/>
    <m/>
    <m/>
    <m/>
    <m/>
    <m/>
    <m/>
    <m/>
    <m/>
    <m/>
    <s v="590064"/>
    <s v="6140312"/>
    <n v="0"/>
    <n v="38.624842999999998"/>
    <n v="0"/>
  </r>
  <r>
    <n v="1102"/>
    <x v="671"/>
    <s v=""/>
    <x v="1622"/>
    <n v="2019"/>
    <n v="17414003"/>
    <x v="301"/>
    <x v="669"/>
    <x v="657"/>
    <n v="5000"/>
    <s v="Odense C"/>
    <n v="461"/>
    <n v="79"/>
    <x v="21"/>
    <m/>
    <s v="ER"/>
    <s v="Erhvervsværk"/>
    <n v="370000"/>
    <n v="370000"/>
    <x v="836"/>
    <x v="1"/>
    <s v="pev"/>
    <d v="2013-10-28T00:00:00"/>
    <m/>
    <n v="2.2149999999999999"/>
    <n v="0.88600000000000001"/>
    <n v="1.22"/>
    <x v="5673"/>
    <n v="25.760999999999999"/>
    <n v="19.149000000000001"/>
    <n v="19.10772"/>
    <n v="19.10772"/>
    <n v="0.19681936857994881"/>
    <n v="0.73522044211248305"/>
    <n v="6.7960189307568142E-2"/>
    <x v="0"/>
    <x v="0"/>
    <m/>
    <m/>
    <m/>
    <m/>
    <m/>
    <m/>
    <m/>
    <m/>
    <n v="48.646127"/>
    <m/>
    <m/>
    <m/>
    <m/>
    <m/>
    <m/>
    <m/>
    <m/>
    <m/>
    <s v="590064"/>
    <s v="6140312"/>
    <n v="0"/>
    <n v="48.646127"/>
    <n v="0"/>
  </r>
  <r>
    <n v="1104"/>
    <x v="672"/>
    <s v=""/>
    <x v="1623"/>
    <n v="2019"/>
    <n v="67037111"/>
    <x v="302"/>
    <x v="670"/>
    <x v="658"/>
    <n v="6630"/>
    <s v="Rødding"/>
    <n v="575"/>
    <n v="110"/>
    <x v="270"/>
    <m/>
    <s v="FJ"/>
    <s v="Fjernvarmeværk"/>
    <n v="353000"/>
    <n v="350030"/>
    <x v="837"/>
    <x v="0"/>
    <s v="fvv"/>
    <d v="1982-01-01T00:00:00"/>
    <m/>
    <n v="3.5"/>
    <n v="0"/>
    <n v="3.5"/>
    <x v="21"/>
    <n v="0"/>
    <n v="0"/>
    <n v="0"/>
    <n v="0"/>
    <n v="1"/>
    <n v="0"/>
    <n v="0"/>
    <x v="0"/>
    <x v="0"/>
    <m/>
    <m/>
    <m/>
    <m/>
    <m/>
    <m/>
    <m/>
    <m/>
    <m/>
    <m/>
    <m/>
    <m/>
    <n v="0"/>
    <m/>
    <m/>
    <m/>
    <m/>
    <m/>
    <s v="503576"/>
    <s v="6136606"/>
    <n v="0"/>
    <n v="0"/>
    <n v="0"/>
  </r>
  <r>
    <n v="1104"/>
    <x v="672"/>
    <s v=""/>
    <x v="1624"/>
    <n v="2019"/>
    <n v="67037111"/>
    <x v="302"/>
    <x v="670"/>
    <x v="658"/>
    <n v="6630"/>
    <s v="Rødding"/>
    <n v="575"/>
    <n v="110"/>
    <x v="270"/>
    <m/>
    <s v="FJ"/>
    <s v="Fjernvarmeværk"/>
    <n v="353000"/>
    <n v="350030"/>
    <x v="838"/>
    <x v="0"/>
    <s v="fvv"/>
    <d v="1982-01-01T00:00:00"/>
    <m/>
    <n v="4.5"/>
    <n v="0"/>
    <n v="4.5"/>
    <x v="5674"/>
    <n v="4.82796"/>
    <n v="4.82796"/>
    <n v="0"/>
    <n v="0"/>
    <n v="1"/>
    <n v="0"/>
    <n v="0"/>
    <x v="0"/>
    <x v="0"/>
    <m/>
    <m/>
    <m/>
    <m/>
    <m/>
    <m/>
    <m/>
    <m/>
    <m/>
    <m/>
    <m/>
    <m/>
    <n v="4.8302100000000001"/>
    <m/>
    <m/>
    <m/>
    <m/>
    <m/>
    <s v="503576"/>
    <s v="6136606"/>
    <n v="0"/>
    <n v="4.8302100000000001"/>
    <n v="0"/>
  </r>
  <r>
    <n v="1104"/>
    <x v="672"/>
    <s v=""/>
    <x v="1625"/>
    <n v="2019"/>
    <n v="67037111"/>
    <x v="302"/>
    <x v="670"/>
    <x v="658"/>
    <n v="6630"/>
    <s v="Rødding"/>
    <n v="575"/>
    <n v="110"/>
    <x v="270"/>
    <m/>
    <s v="FJ"/>
    <s v="Fjernvarmeværk"/>
    <n v="353000"/>
    <n v="350030"/>
    <x v="839"/>
    <x v="0"/>
    <s v="fvv"/>
    <d v="1990-01-01T00:00:00"/>
    <m/>
    <n v="5"/>
    <n v="0"/>
    <n v="5"/>
    <x v="5675"/>
    <n v="0.82476000000000005"/>
    <n v="0.82476000000000005"/>
    <n v="0"/>
    <n v="0"/>
    <n v="1"/>
    <n v="0"/>
    <n v="0"/>
    <x v="0"/>
    <x v="0"/>
    <m/>
    <m/>
    <m/>
    <n v="0.89423909999999995"/>
    <m/>
    <m/>
    <m/>
    <m/>
    <m/>
    <m/>
    <m/>
    <m/>
    <m/>
    <m/>
    <m/>
    <m/>
    <m/>
    <m/>
    <s v="503576"/>
    <s v="6136606"/>
    <n v="0.89423909999999995"/>
    <n v="0"/>
    <n v="0"/>
  </r>
  <r>
    <n v="1104"/>
    <x v="672"/>
    <s v=""/>
    <x v="1626"/>
    <n v="2019"/>
    <n v="67037111"/>
    <x v="302"/>
    <x v="670"/>
    <x v="658"/>
    <n v="6630"/>
    <s v="Rødding"/>
    <n v="575"/>
    <n v="110"/>
    <x v="270"/>
    <m/>
    <s v="FJ"/>
    <s v="Fjernvarmeværk"/>
    <n v="353000"/>
    <n v="350030"/>
    <x v="840"/>
    <x v="0"/>
    <s v="fvv"/>
    <d v="1972-01-01T00:00:00"/>
    <m/>
    <n v="6"/>
    <n v="0"/>
    <n v="6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03576"/>
    <s v="6136606"/>
    <n v="0"/>
    <n v="0"/>
    <n v="0"/>
  </r>
  <r>
    <n v="1104"/>
    <x v="673"/>
    <s v=""/>
    <x v="1627"/>
    <n v="2019"/>
    <n v="67037111"/>
    <x v="302"/>
    <x v="671"/>
    <x v="659"/>
    <n v="6630"/>
    <s v="Rødding"/>
    <n v="575"/>
    <n v="110"/>
    <x v="270"/>
    <m/>
    <s v="FJ"/>
    <s v="Fjernvarmeværk"/>
    <n v="353000"/>
    <n v="350030"/>
    <x v="273"/>
    <x v="0"/>
    <s v="fvv"/>
    <d v="2013-01-01T00:00:00"/>
    <m/>
    <n v="8"/>
    <n v="0"/>
    <n v="8"/>
    <x v="5676"/>
    <n v="111.10572000000001"/>
    <n v="111.10572000000001"/>
    <n v="0"/>
    <n v="0"/>
    <n v="1"/>
    <n v="0"/>
    <n v="0"/>
    <x v="0"/>
    <x v="0"/>
    <m/>
    <m/>
    <m/>
    <m/>
    <m/>
    <m/>
    <m/>
    <m/>
    <m/>
    <n v="110.9328"/>
    <m/>
    <m/>
    <m/>
    <m/>
    <m/>
    <m/>
    <m/>
    <m/>
    <s v="503699,6"/>
    <s v="6136687,8"/>
    <n v="0"/>
    <n v="110.9328"/>
    <n v="0"/>
  </r>
  <r>
    <n v="1110"/>
    <x v="674"/>
    <s v=""/>
    <x v="1628"/>
    <n v="2019"/>
    <n v="70218453"/>
    <x v="303"/>
    <x v="672"/>
    <x v="660"/>
    <n v="4293"/>
    <s v="Dianalund"/>
    <n v="340"/>
    <m/>
    <x v="18"/>
    <m/>
    <s v="LO"/>
    <s v="Lokalt værk"/>
    <n v="682010"/>
    <n v="680023"/>
    <x v="296"/>
    <x v="1"/>
    <s v="pev"/>
    <d v="2008-08-01T00:00:00"/>
    <m/>
    <n v="2.7"/>
    <n v="1.1000000000000001"/>
    <n v="1.3"/>
    <x v="5677"/>
    <n v="2.2402799999999998"/>
    <n v="0"/>
    <n v="1.9490400000000001"/>
    <n v="1.9490400000000001"/>
    <n v="0"/>
    <n v="0.78528807556976465"/>
    <n v="0.21471192443023535"/>
    <x v="0"/>
    <x v="0"/>
    <m/>
    <m/>
    <m/>
    <n v="0"/>
    <m/>
    <m/>
    <n v="5.2169435999999996"/>
    <m/>
    <m/>
    <m/>
    <m/>
    <m/>
    <m/>
    <m/>
    <m/>
    <m/>
    <m/>
    <m/>
    <s v="657476"/>
    <s v="6156705"/>
    <n v="5.2169435999999996"/>
    <n v="0"/>
    <n v="0"/>
  </r>
  <r>
    <n v="1116"/>
    <x v="675"/>
    <s v=""/>
    <x v="1629"/>
    <n v="2019"/>
    <n v="12881517"/>
    <x v="304"/>
    <x v="673"/>
    <x v="661"/>
    <n v="2791"/>
    <s v="Dragør"/>
    <n v="155"/>
    <m/>
    <x v="18"/>
    <m/>
    <s v="LO"/>
    <s v="Lokalt værk"/>
    <n v="871010"/>
    <n v="870000"/>
    <x v="841"/>
    <x v="1"/>
    <s v="pev"/>
    <d v="2008-11-17T00:00:00"/>
    <m/>
    <n v="0.1"/>
    <n v="0.03"/>
    <n v="0.06"/>
    <x v="21"/>
    <n v="0"/>
    <n v="0"/>
    <n v="0"/>
    <n v="0"/>
    <n v="0"/>
    <n v="0"/>
    <n v="1"/>
    <x v="0"/>
    <x v="0"/>
    <m/>
    <m/>
    <m/>
    <m/>
    <m/>
    <m/>
    <n v="0"/>
    <m/>
    <m/>
    <m/>
    <m/>
    <m/>
    <m/>
    <m/>
    <m/>
    <m/>
    <m/>
    <m/>
    <s v="730922"/>
    <s v="6166516"/>
    <n v="0"/>
    <n v="0"/>
    <n v="0"/>
  </r>
  <r>
    <n v="1148"/>
    <x v="676"/>
    <s v=""/>
    <x v="1630"/>
    <n v="2019"/>
    <n v="17310747"/>
    <x v="305"/>
    <x v="674"/>
    <x v="662"/>
    <n v="6400"/>
    <s v="Sønderborg"/>
    <n v="540"/>
    <n v="114"/>
    <x v="168"/>
    <n v="1"/>
    <s v="DC"/>
    <s v="Decentralt værk"/>
    <n v="351100"/>
    <n v="350010"/>
    <x v="842"/>
    <x v="9"/>
    <s v="kvt"/>
    <d v="1996-04-01T00:00:00"/>
    <m/>
    <n v="138"/>
    <n v="58"/>
    <n v="60"/>
    <x v="5678"/>
    <n v="586.08939999999996"/>
    <n v="586.08939999999996"/>
    <n v="140.96592000000001"/>
    <n v="108.23004"/>
    <n v="0.38497973069034569"/>
    <n v="0.61502026930965425"/>
    <n v="0"/>
    <x v="0"/>
    <x v="0"/>
    <m/>
    <m/>
    <m/>
    <n v="0"/>
    <m/>
    <m/>
    <n v="0"/>
    <n v="755.03693999999996"/>
    <m/>
    <n v="6.6700000000000009E-2"/>
    <n v="6.0914999999999999"/>
    <n v="0"/>
    <m/>
    <m/>
    <m/>
    <m/>
    <m/>
    <m/>
    <s v="550063,24"/>
    <s v="6087281,87"/>
    <n v="339.76662299999998"/>
    <n v="421.42851700000006"/>
    <n v="0"/>
  </r>
  <r>
    <n v="1151"/>
    <x v="677"/>
    <s v=""/>
    <x v="1631"/>
    <n v="2019"/>
    <n v="19153908"/>
    <x v="306"/>
    <x v="675"/>
    <x v="663"/>
    <n v="4050"/>
    <s v="Skibby"/>
    <n v="250"/>
    <n v="399"/>
    <x v="271"/>
    <m/>
    <s v="DC"/>
    <s v="Decentralt værk"/>
    <n v="351100"/>
    <n v="350010"/>
    <x v="843"/>
    <x v="1"/>
    <s v="kvt"/>
    <d v="1996-06-30T00:00:00"/>
    <m/>
    <n v="2.2799999999999998"/>
    <n v="0.92"/>
    <n v="1.27"/>
    <x v="5679"/>
    <n v="0.21190000000000001"/>
    <n v="0.21190000000000001"/>
    <n v="0.1449828"/>
    <n v="0.1449828"/>
    <n v="0.27463611686563855"/>
    <n v="0.7253638831343614"/>
    <n v="0"/>
    <x v="0"/>
    <x v="0"/>
    <m/>
    <m/>
    <m/>
    <m/>
    <m/>
    <m/>
    <n v="0.38578320000000005"/>
    <m/>
    <m/>
    <m/>
    <m/>
    <m/>
    <m/>
    <m/>
    <m/>
    <m/>
    <m/>
    <m/>
    <s v="689273,11"/>
    <s v="6185248,77"/>
    <n v="0.38578320000000005"/>
    <n v="0"/>
    <n v="0"/>
  </r>
  <r>
    <n v="1151"/>
    <x v="677"/>
    <s v=""/>
    <x v="1632"/>
    <n v="2019"/>
    <n v="19153908"/>
    <x v="306"/>
    <x v="675"/>
    <x v="663"/>
    <n v="4050"/>
    <s v="Skibby"/>
    <n v="250"/>
    <n v="399"/>
    <x v="271"/>
    <m/>
    <s v="DC"/>
    <s v="Decentralt værk"/>
    <n v="351100"/>
    <n v="350010"/>
    <x v="844"/>
    <x v="0"/>
    <s v="fvv"/>
    <d v="1996-06-30T00:00:00"/>
    <m/>
    <n v="2.2999999999999998"/>
    <n v="0"/>
    <n v="2.2999999999999998"/>
    <x v="5680"/>
    <n v="3.4586000000000001"/>
    <n v="3.4586000000000001"/>
    <n v="0"/>
    <n v="0"/>
    <n v="1"/>
    <n v="0"/>
    <n v="0"/>
    <x v="0"/>
    <x v="0"/>
    <m/>
    <m/>
    <m/>
    <m/>
    <m/>
    <m/>
    <n v="3.4243308000000003"/>
    <m/>
    <m/>
    <m/>
    <m/>
    <m/>
    <m/>
    <m/>
    <m/>
    <m/>
    <m/>
    <m/>
    <s v="689273,11"/>
    <s v="6185248,77"/>
    <n v="3.4243308000000003"/>
    <n v="0"/>
    <n v="0"/>
  </r>
  <r>
    <n v="1151"/>
    <x v="677"/>
    <s v=""/>
    <x v="1633"/>
    <n v="2019"/>
    <n v="19153908"/>
    <x v="306"/>
    <x v="675"/>
    <x v="663"/>
    <n v="4050"/>
    <s v="Skibby"/>
    <n v="250"/>
    <n v="399"/>
    <x v="271"/>
    <m/>
    <s v="DC"/>
    <s v="Decentralt værk"/>
    <n v="351100"/>
    <n v="350010"/>
    <x v="845"/>
    <x v="3"/>
    <s v="fvv"/>
    <d v="2015-07-01T00:00:00"/>
    <m/>
    <n v="2.6"/>
    <n v="0"/>
    <n v="2.6"/>
    <x v="5681"/>
    <n v="5.7781000000000002"/>
    <n v="5.7781000000000002"/>
    <n v="0"/>
    <n v="0"/>
    <n v="1"/>
    <n v="0"/>
    <n v="0"/>
    <x v="0"/>
    <x v="0"/>
    <m/>
    <m/>
    <m/>
    <m/>
    <m/>
    <m/>
    <m/>
    <m/>
    <m/>
    <m/>
    <m/>
    <m/>
    <m/>
    <m/>
    <m/>
    <n v="6.0876999999999999"/>
    <m/>
    <m/>
    <s v="689273,11"/>
    <s v="6185248,77"/>
    <n v="0"/>
    <n v="6.0876999999999999"/>
    <n v="0"/>
  </r>
  <r>
    <n v="1151"/>
    <x v="677"/>
    <s v=""/>
    <x v="1634"/>
    <n v="2019"/>
    <n v="19153908"/>
    <x v="306"/>
    <x v="675"/>
    <x v="663"/>
    <n v="4050"/>
    <s v="Skibby"/>
    <n v="250"/>
    <n v="399"/>
    <x v="271"/>
    <m/>
    <s v="DC"/>
    <s v="Decentralt værk"/>
    <n v="351100"/>
    <n v="350010"/>
    <x v="796"/>
    <x v="0"/>
    <s v="fvv"/>
    <d v="2017-12-01T00:00:00"/>
    <m/>
    <n v="1.2"/>
    <n v="0"/>
    <n v="1.2"/>
    <x v="5682"/>
    <n v="16.491599999999998"/>
    <n v="16.491599999999998"/>
    <n v="0"/>
    <n v="0"/>
    <n v="1"/>
    <n v="0"/>
    <n v="0"/>
    <x v="0"/>
    <x v="0"/>
    <m/>
    <m/>
    <m/>
    <m/>
    <m/>
    <m/>
    <m/>
    <m/>
    <m/>
    <m/>
    <m/>
    <n v="16.492605080000001"/>
    <m/>
    <m/>
    <m/>
    <m/>
    <m/>
    <m/>
    <s v="689273,11"/>
    <s v="6185248,77"/>
    <n v="0"/>
    <n v="16.492605080000001"/>
    <n v="0"/>
  </r>
  <r>
    <n v="1152"/>
    <x v="678"/>
    <s v=""/>
    <x v="1635"/>
    <n v="2019"/>
    <n v="18718685"/>
    <x v="307"/>
    <x v="676"/>
    <x v="664"/>
    <n v="9560"/>
    <s v="Hadsund"/>
    <n v="846"/>
    <n v="291"/>
    <x v="53"/>
    <m/>
    <s v="DC"/>
    <s v="Decentralt værk"/>
    <n v="351100"/>
    <n v="350010"/>
    <x v="14"/>
    <x v="1"/>
    <s v="kvt"/>
    <d v="1996-01-01T00:00:00"/>
    <m/>
    <n v="2.2799999999999998"/>
    <n v="0.92"/>
    <n v="1.24"/>
    <x v="5683"/>
    <n v="1.0656000000000001"/>
    <n v="1.0656000000000001"/>
    <n v="0.74556"/>
    <n v="0.74041199999999996"/>
    <n v="0.26420833898643969"/>
    <n v="0.73579166101356031"/>
    <n v="0"/>
    <x v="0"/>
    <x v="0"/>
    <m/>
    <m/>
    <m/>
    <m/>
    <m/>
    <m/>
    <n v="2.0165904000000001"/>
    <m/>
    <m/>
    <m/>
    <m/>
    <m/>
    <m/>
    <m/>
    <m/>
    <m/>
    <m/>
    <m/>
    <s v="571756,85"/>
    <s v="6292739,38"/>
    <n v="2.0165904000000001"/>
    <n v="0"/>
    <n v="0"/>
  </r>
  <r>
    <n v="1152"/>
    <x v="678"/>
    <s v=""/>
    <x v="1636"/>
    <n v="2019"/>
    <n v="18718685"/>
    <x v="307"/>
    <x v="676"/>
    <x v="664"/>
    <n v="9560"/>
    <s v="Hadsund"/>
    <n v="846"/>
    <n v="291"/>
    <x v="53"/>
    <m/>
    <s v="DC"/>
    <s v="Decentralt værk"/>
    <n v="351100"/>
    <n v="350010"/>
    <x v="15"/>
    <x v="1"/>
    <s v="kvt"/>
    <d v="1996-01-01T00:00:00"/>
    <m/>
    <n v="2.2799999999999998"/>
    <n v="0.92"/>
    <n v="1.24"/>
    <x v="5684"/>
    <n v="1.1808000000000001"/>
    <n v="1.1808000000000001"/>
    <n v="0.76356000000000002"/>
    <n v="0.76356000000000002"/>
    <n v="0.28219277552080918"/>
    <n v="0.71780722447919088"/>
    <n v="0"/>
    <x v="0"/>
    <x v="0"/>
    <m/>
    <m/>
    <m/>
    <m/>
    <m/>
    <m/>
    <n v="2.0921867999999999"/>
    <m/>
    <m/>
    <m/>
    <m/>
    <m/>
    <m/>
    <m/>
    <m/>
    <m/>
    <m/>
    <m/>
    <s v="571756,85"/>
    <s v="6292739,38"/>
    <n v="2.0921867999999999"/>
    <n v="0"/>
    <n v="0"/>
  </r>
  <r>
    <n v="1152"/>
    <x v="678"/>
    <s v=""/>
    <x v="1637"/>
    <n v="2019"/>
    <n v="18718685"/>
    <x v="307"/>
    <x v="676"/>
    <x v="664"/>
    <n v="9560"/>
    <s v="Hadsund"/>
    <n v="846"/>
    <n v="291"/>
    <x v="53"/>
    <m/>
    <s v="DC"/>
    <s v="Decentralt værk"/>
    <n v="351100"/>
    <n v="350010"/>
    <x v="200"/>
    <x v="1"/>
    <s v="kvt"/>
    <d v="1996-01-01T00:00:00"/>
    <m/>
    <n v="2.2799999999999998"/>
    <n v="0.92"/>
    <n v="1.24"/>
    <x v="5685"/>
    <n v="2.3979599999999999"/>
    <n v="2.3979599999999999"/>
    <n v="1.5886800000000001"/>
    <n v="1.5625439999999999"/>
    <n v="0.28256376667978872"/>
    <n v="0.71743623332021134"/>
    <n v="0"/>
    <x v="0"/>
    <x v="0"/>
    <m/>
    <m/>
    <m/>
    <m/>
    <m/>
    <m/>
    <n v="4.2432191999999995"/>
    <m/>
    <m/>
    <m/>
    <m/>
    <m/>
    <m/>
    <m/>
    <m/>
    <m/>
    <m/>
    <m/>
    <s v="571756,85"/>
    <s v="6292739,38"/>
    <n v="4.2432191999999995"/>
    <n v="0"/>
    <n v="0"/>
  </r>
  <r>
    <n v="1152"/>
    <x v="678"/>
    <s v=""/>
    <x v="1638"/>
    <n v="2019"/>
    <n v="18718685"/>
    <x v="307"/>
    <x v="676"/>
    <x v="664"/>
    <n v="9560"/>
    <s v="Hadsund"/>
    <n v="846"/>
    <n v="291"/>
    <x v="53"/>
    <m/>
    <s v="DC"/>
    <s v="Decentralt værk"/>
    <n v="351100"/>
    <n v="350010"/>
    <x v="846"/>
    <x v="0"/>
    <s v="fvv"/>
    <d v="2012-01-01T00:00:00"/>
    <m/>
    <n v="4.07"/>
    <n v="0"/>
    <n v="4.22"/>
    <x v="5686"/>
    <n v="0.71423999999999999"/>
    <n v="0.71423999999999999"/>
    <n v="0"/>
    <n v="0"/>
    <n v="1"/>
    <n v="0"/>
    <n v="0"/>
    <x v="0"/>
    <x v="0"/>
    <m/>
    <m/>
    <m/>
    <m/>
    <m/>
    <m/>
    <n v="0.67787279999999994"/>
    <m/>
    <m/>
    <m/>
    <m/>
    <m/>
    <m/>
    <m/>
    <m/>
    <m/>
    <m/>
    <m/>
    <s v="571756,85"/>
    <s v="6292739,38"/>
    <n v="0.67787279999999994"/>
    <n v="0"/>
    <n v="0"/>
  </r>
  <r>
    <n v="1152"/>
    <x v="678"/>
    <s v=""/>
    <x v="1639"/>
    <n v="2019"/>
    <n v="18718685"/>
    <x v="307"/>
    <x v="676"/>
    <x v="664"/>
    <n v="9560"/>
    <s v="Hadsund"/>
    <n v="846"/>
    <n v="291"/>
    <x v="53"/>
    <m/>
    <s v="DC"/>
    <s v="Decentralt værk"/>
    <n v="351100"/>
    <n v="350010"/>
    <x v="847"/>
    <x v="3"/>
    <s v="fvv"/>
    <d v="2016-08-30T00:00:00"/>
    <m/>
    <n v="4"/>
    <n v="0"/>
    <n v="4"/>
    <x v="5687"/>
    <n v="8.8440119999999993"/>
    <n v="8.6065199999999997"/>
    <n v="0"/>
    <n v="0"/>
    <n v="1"/>
    <n v="0"/>
    <n v="0"/>
    <x v="0"/>
    <x v="0"/>
    <m/>
    <m/>
    <m/>
    <m/>
    <m/>
    <m/>
    <m/>
    <m/>
    <m/>
    <m/>
    <m/>
    <m/>
    <m/>
    <m/>
    <m/>
    <n v="8.8440120000000011"/>
    <m/>
    <m/>
    <s v="571756,85"/>
    <s v="6292739,38"/>
    <n v="0"/>
    <n v="8.8440120000000011"/>
    <n v="0"/>
  </r>
  <r>
    <n v="1156"/>
    <x v="680"/>
    <s v=""/>
    <x v="1642"/>
    <n v="2019"/>
    <n v="18474492"/>
    <x v="309"/>
    <x v="678"/>
    <x v="666"/>
    <n v="7884"/>
    <s v="Fur"/>
    <n v="779"/>
    <n v="405"/>
    <x v="273"/>
    <m/>
    <s v="DC"/>
    <s v="Decentralt værk"/>
    <n v="351100"/>
    <n v="350010"/>
    <x v="75"/>
    <x v="1"/>
    <s v="kvt"/>
    <d v="1995-01-01T00:00:00"/>
    <m/>
    <n v="2.2999999999999998"/>
    <n v="1"/>
    <n v="1.3"/>
    <x v="5688"/>
    <n v="2.1600000000000001E-2"/>
    <n v="2.1600000000000001E-2"/>
    <n v="2.1600000000000001E-2"/>
    <n v="2.1600000000000001E-2"/>
    <n v="0.17860332202178961"/>
    <n v="0.82139667797821037"/>
    <n v="0"/>
    <x v="0"/>
    <x v="0"/>
    <m/>
    <m/>
    <m/>
    <m/>
    <m/>
    <m/>
    <n v="6.0469200000000001E-2"/>
    <m/>
    <m/>
    <m/>
    <m/>
    <m/>
    <m/>
    <m/>
    <m/>
    <m/>
    <m/>
    <m/>
    <s v="500385,73"/>
    <s v="6297379,52"/>
    <n v="6.0469200000000001E-2"/>
    <n v="0"/>
    <n v="0"/>
  </r>
  <r>
    <n v="1156"/>
    <x v="680"/>
    <s v=""/>
    <x v="1643"/>
    <n v="2019"/>
    <n v="18474492"/>
    <x v="309"/>
    <x v="678"/>
    <x v="666"/>
    <n v="7884"/>
    <s v="Fur"/>
    <n v="779"/>
    <n v="405"/>
    <x v="273"/>
    <m/>
    <s v="DC"/>
    <s v="Decentralt værk"/>
    <n v="351100"/>
    <n v="350010"/>
    <x v="56"/>
    <x v="0"/>
    <s v="fvv"/>
    <d v="1995-01-01T00:00:00"/>
    <m/>
    <n v="2.78"/>
    <n v="0"/>
    <n v="2.5"/>
    <x v="5689"/>
    <n v="0.87480000000000002"/>
    <n v="0.87480000000000002"/>
    <n v="0"/>
    <n v="0"/>
    <n v="1"/>
    <n v="0"/>
    <n v="0"/>
    <x v="0"/>
    <x v="0"/>
    <m/>
    <m/>
    <m/>
    <m/>
    <m/>
    <m/>
    <n v="0.85425119999999999"/>
    <m/>
    <m/>
    <m/>
    <m/>
    <m/>
    <m/>
    <m/>
    <m/>
    <m/>
    <m/>
    <m/>
    <s v="500385,73"/>
    <s v="6297379,52"/>
    <n v="0.85425119999999999"/>
    <n v="0"/>
    <n v="0"/>
  </r>
  <r>
    <n v="1158"/>
    <x v="681"/>
    <s v=""/>
    <x v="1644"/>
    <n v="2019"/>
    <n v="19146847"/>
    <x v="310"/>
    <x v="679"/>
    <x v="667"/>
    <n v="5250"/>
    <s v="Odense SV"/>
    <n v="461"/>
    <m/>
    <x v="18"/>
    <n v="1"/>
    <s v="ER"/>
    <s v="Erhvervsværk"/>
    <n v="11300"/>
    <n v="10000"/>
    <x v="14"/>
    <x v="1"/>
    <s v="pev"/>
    <d v="2012-01-01T00:00:00"/>
    <m/>
    <n v="7.3"/>
    <n v="3.0470000000000002"/>
    <n v="4"/>
    <x v="5690"/>
    <n v="52.027200000000001"/>
    <n v="0"/>
    <n v="40.568399999999997"/>
    <n v="10.997999999999999"/>
    <n v="0"/>
    <n v="0.73750264095737639"/>
    <n v="0.26249735904262361"/>
    <x v="0"/>
    <x v="0"/>
    <m/>
    <m/>
    <m/>
    <m/>
    <m/>
    <m/>
    <n v="99.100425600000008"/>
    <m/>
    <m/>
    <m/>
    <m/>
    <m/>
    <m/>
    <m/>
    <m/>
    <m/>
    <m/>
    <m/>
    <s v="581874,29"/>
    <s v="6132044,19"/>
    <n v="99.100425600000008"/>
    <n v="0"/>
    <n v="0"/>
  </r>
  <r>
    <n v="1158"/>
    <x v="681"/>
    <s v=""/>
    <x v="1645"/>
    <n v="2019"/>
    <n v="19146847"/>
    <x v="310"/>
    <x v="679"/>
    <x v="667"/>
    <n v="5250"/>
    <s v="Odense SV"/>
    <n v="461"/>
    <m/>
    <x v="18"/>
    <n v="1"/>
    <s v="ER"/>
    <s v="Erhvervsværk"/>
    <n v="11300"/>
    <n v="10000"/>
    <x v="15"/>
    <x v="1"/>
    <s v="pev"/>
    <d v="2012-01-01T00:00:00"/>
    <m/>
    <n v="7.3"/>
    <n v="3.0470000000000002"/>
    <n v="4"/>
    <x v="5691"/>
    <n v="67.204800000000006"/>
    <n v="0"/>
    <n v="47.660400000000003"/>
    <n v="12.923999999999999"/>
    <n v="0"/>
    <n v="0.70825313863080075"/>
    <n v="0.29174686136919925"/>
    <x v="0"/>
    <x v="0"/>
    <m/>
    <m/>
    <m/>
    <m/>
    <m/>
    <m/>
    <n v="115.1765604"/>
    <m/>
    <m/>
    <m/>
    <m/>
    <m/>
    <m/>
    <m/>
    <m/>
    <m/>
    <m/>
    <m/>
    <s v="581874,29"/>
    <s v="6132044,19"/>
    <n v="115.1765604"/>
    <n v="0"/>
    <n v="0"/>
  </r>
  <r>
    <n v="1158"/>
    <x v="681"/>
    <s v=""/>
    <x v="1646"/>
    <n v="2019"/>
    <n v="19146847"/>
    <x v="310"/>
    <x v="679"/>
    <x v="667"/>
    <n v="5250"/>
    <s v="Odense SV"/>
    <n v="461"/>
    <m/>
    <x v="18"/>
    <n v="1"/>
    <s v="ER"/>
    <s v="Erhvervsværk"/>
    <n v="11300"/>
    <n v="10000"/>
    <x v="200"/>
    <x v="1"/>
    <s v="pev"/>
    <d v="2012-01-01T00:00:00"/>
    <m/>
    <n v="7.3"/>
    <n v="3.0470000000000002"/>
    <n v="4"/>
    <x v="5692"/>
    <n v="5.3460000000000001"/>
    <n v="0"/>
    <n v="4.0212000000000003"/>
    <n v="1.0908"/>
    <n v="0"/>
    <n v="0.7199379299471409"/>
    <n v="0.2800620700528591"/>
    <x v="0"/>
    <x v="0"/>
    <m/>
    <m/>
    <m/>
    <m/>
    <m/>
    <m/>
    <n v="9.5443128000000002"/>
    <m/>
    <m/>
    <m/>
    <m/>
    <m/>
    <m/>
    <m/>
    <m/>
    <m/>
    <m/>
    <m/>
    <s v="581874,29"/>
    <s v="6132044,19"/>
    <n v="9.5443128000000002"/>
    <n v="0"/>
    <n v="0"/>
  </r>
  <r>
    <n v="1159"/>
    <x v="682"/>
    <s v=""/>
    <x v="1647"/>
    <n v="2019"/>
    <n v="78591617"/>
    <x v="311"/>
    <x v="680"/>
    <x v="668"/>
    <n v="5250"/>
    <s v="Odense SV"/>
    <n v="461"/>
    <m/>
    <x v="18"/>
    <m/>
    <s v="ER"/>
    <s v="Erhvervsværk"/>
    <n v="11300"/>
    <n v="10000"/>
    <x v="849"/>
    <x v="1"/>
    <s v="pev"/>
    <d v="1995-11-17T00:00:00"/>
    <m/>
    <n v="8.19"/>
    <n v="3.06"/>
    <n v="3.98"/>
    <x v="5693"/>
    <n v="9.0359999999999996E-2"/>
    <n v="0"/>
    <n v="7.9200000000000007E-2"/>
    <n v="7.9200000000000007E-2"/>
    <n v="0"/>
    <n v="0.77906485458770502"/>
    <n v="0.22093514541229498"/>
    <x v="0"/>
    <x v="0"/>
    <m/>
    <m/>
    <m/>
    <m/>
    <m/>
    <m/>
    <n v="0.20449440000000002"/>
    <m/>
    <m/>
    <m/>
    <m/>
    <m/>
    <m/>
    <m/>
    <m/>
    <m/>
    <m/>
    <m/>
    <s v="581618"/>
    <s v="6133639"/>
    <n v="0.20449440000000002"/>
    <n v="0"/>
    <n v="0"/>
  </r>
  <r>
    <n v="1162"/>
    <x v="683"/>
    <s v=""/>
    <x v="1648"/>
    <n v="2019"/>
    <n v="16932108"/>
    <x v="312"/>
    <x v="681"/>
    <x v="669"/>
    <n v="5450"/>
    <s v="Otterup"/>
    <n v="480"/>
    <m/>
    <x v="18"/>
    <n v="1"/>
    <s v="ER"/>
    <s v="Erhvervsværk"/>
    <n v="13000"/>
    <n v="10000"/>
    <x v="850"/>
    <x v="1"/>
    <s v="pev"/>
    <d v="1995-01-01T00:00:00"/>
    <d v="2019-12-18T00:00:00"/>
    <n v="7.5"/>
    <n v="2.72"/>
    <n v="4"/>
    <x v="5694"/>
    <n v="2.7359999999999999E-2"/>
    <n v="0"/>
    <n v="2.1239999999999998E-2"/>
    <n v="2.1239999999999998E-2"/>
    <n v="0"/>
    <n v="0.7535987550252885"/>
    <n v="0.2464012449747115"/>
    <x v="0"/>
    <x v="0"/>
    <m/>
    <m/>
    <m/>
    <m/>
    <m/>
    <m/>
    <n v="5.5519199999999998E-2"/>
    <m/>
    <m/>
    <m/>
    <m/>
    <m/>
    <m/>
    <m/>
    <m/>
    <m/>
    <m/>
    <m/>
    <s v="584261"/>
    <s v="6151356"/>
    <n v="5.5519199999999998E-2"/>
    <n v="0"/>
    <n v="0"/>
  </r>
  <r>
    <n v="1162"/>
    <x v="683"/>
    <s v=""/>
    <x v="1649"/>
    <n v="2019"/>
    <n v="16932108"/>
    <x v="312"/>
    <x v="681"/>
    <x v="669"/>
    <n v="5450"/>
    <s v="Otterup"/>
    <n v="480"/>
    <m/>
    <x v="18"/>
    <n v="1"/>
    <s v="ER"/>
    <s v="Erhvervsværk"/>
    <n v="13000"/>
    <n v="10000"/>
    <x v="851"/>
    <x v="1"/>
    <s v="pev"/>
    <d v="1999-01-01T00:00:00"/>
    <m/>
    <n v="7"/>
    <n v="2.7"/>
    <n v="4"/>
    <x v="5695"/>
    <n v="0.95040000000000002"/>
    <n v="0"/>
    <n v="0.71135999999999999"/>
    <n v="0.71135999999999999"/>
    <n v="0"/>
    <n v="0.75649350649350644"/>
    <n v="0.24350649350649356"/>
    <x v="1"/>
    <x v="0"/>
    <m/>
    <m/>
    <m/>
    <m/>
    <m/>
    <m/>
    <n v="1.9514880000000001"/>
    <m/>
    <m/>
    <m/>
    <m/>
    <m/>
    <m/>
    <m/>
    <m/>
    <m/>
    <m/>
    <m/>
    <s v="584261"/>
    <s v="6151356"/>
    <n v="1.9514880000000001"/>
    <n v="0"/>
    <n v="0"/>
  </r>
  <r>
    <n v="1162"/>
    <x v="683"/>
    <s v=""/>
    <x v="1650"/>
    <n v="2019"/>
    <n v="16932108"/>
    <x v="312"/>
    <x v="681"/>
    <x v="669"/>
    <n v="5450"/>
    <s v="Otterup"/>
    <n v="480"/>
    <m/>
    <x v="18"/>
    <n v="1"/>
    <s v="ER"/>
    <s v="Erhvervsværk"/>
    <n v="13000"/>
    <n v="10000"/>
    <x v="2"/>
    <x v="0"/>
    <s v="pvp"/>
    <d v="2008-01-01T00:00:00"/>
    <m/>
    <n v="7"/>
    <n v="0"/>
    <n v="7"/>
    <x v="5696"/>
    <n v="19.209599999999998"/>
    <n v="0"/>
    <n v="0"/>
    <n v="0"/>
    <n v="0"/>
    <n v="0"/>
    <n v="1"/>
    <x v="0"/>
    <x v="0"/>
    <m/>
    <m/>
    <m/>
    <m/>
    <m/>
    <m/>
    <n v="19.403287199999998"/>
    <m/>
    <m/>
    <m/>
    <m/>
    <m/>
    <m/>
    <m/>
    <m/>
    <m/>
    <m/>
    <m/>
    <s v="584261"/>
    <s v="6151356"/>
    <n v="19.403287199999998"/>
    <n v="0"/>
    <n v="0"/>
  </r>
  <r>
    <n v="1167"/>
    <x v="685"/>
    <s v=""/>
    <x v="1652"/>
    <n v="2019"/>
    <n v="27872573"/>
    <x v="314"/>
    <x v="683"/>
    <x v="671"/>
    <n v="4632"/>
    <s v="Bjæverskov"/>
    <n v="259"/>
    <m/>
    <x v="18"/>
    <m/>
    <s v="ER"/>
    <s v="Erhvervsværk"/>
    <n v="11300"/>
    <n v="10000"/>
    <x v="852"/>
    <x v="1"/>
    <s v="pev"/>
    <d v="2003-01-10T00:00:00"/>
    <m/>
    <n v="4"/>
    <n v="1.05"/>
    <n v="2"/>
    <x v="5697"/>
    <n v="0.1656"/>
    <n v="0"/>
    <n v="0.14529600000000001"/>
    <n v="0.14529600000000001"/>
    <n v="0"/>
    <n v="0.80991735537190079"/>
    <n v="0.19008264462809921"/>
    <x v="0"/>
    <x v="0"/>
    <m/>
    <m/>
    <m/>
    <m/>
    <m/>
    <m/>
    <n v="0.43560000000000004"/>
    <m/>
    <m/>
    <m/>
    <m/>
    <m/>
    <m/>
    <m/>
    <m/>
    <m/>
    <m/>
    <m/>
    <s v="691794,33"/>
    <s v="6150489,55"/>
    <n v="0.43560000000000004"/>
    <n v="0"/>
    <n v="0"/>
  </r>
  <r>
    <n v="1167"/>
    <x v="685"/>
    <s v=""/>
    <x v="1653"/>
    <n v="2019"/>
    <n v="27872573"/>
    <x v="314"/>
    <x v="683"/>
    <x v="671"/>
    <n v="4632"/>
    <s v="Bjæverskov"/>
    <n v="259"/>
    <m/>
    <x v="18"/>
    <m/>
    <s v="ER"/>
    <s v="Erhvervsværk"/>
    <n v="11300"/>
    <n v="10000"/>
    <x v="853"/>
    <x v="1"/>
    <s v="pev"/>
    <d v="2003-12-11T00:00:00"/>
    <m/>
    <n v="4"/>
    <n v="1.05"/>
    <n v="2"/>
    <x v="5698"/>
    <n v="0.19800000000000001"/>
    <n v="0"/>
    <n v="0.18248400000000001"/>
    <n v="0.18248400000000001"/>
    <n v="0"/>
    <n v="0.79376340537865042"/>
    <n v="0.20623659462134958"/>
    <x v="0"/>
    <x v="0"/>
    <m/>
    <m/>
    <m/>
    <m/>
    <m/>
    <m/>
    <n v="0.48003119999999999"/>
    <m/>
    <m/>
    <m/>
    <m/>
    <m/>
    <m/>
    <m/>
    <m/>
    <m/>
    <m/>
    <m/>
    <s v="691794,33"/>
    <s v="6150489,55"/>
    <n v="0.48003119999999999"/>
    <n v="0"/>
    <n v="0"/>
  </r>
  <r>
    <n v="1168"/>
    <x v="686"/>
    <s v=""/>
    <x v="1654"/>
    <n v="2019"/>
    <n v="27412661"/>
    <x v="315"/>
    <x v="684"/>
    <x v="672"/>
    <n v="9700"/>
    <s v="Brønderslev"/>
    <n v="810"/>
    <m/>
    <x v="18"/>
    <m/>
    <s v="ER"/>
    <s v="Erhvervsværk"/>
    <n v="257300"/>
    <n v="250000"/>
    <x v="75"/>
    <x v="1"/>
    <s v="pev"/>
    <d v="1995-01-01T00:00:00"/>
    <m/>
    <n v="0.8"/>
    <n v="0.31"/>
    <n v="0.48"/>
    <x v="5699"/>
    <n v="0"/>
    <n v="0"/>
    <n v="2.5200000000000001E-3"/>
    <n v="0"/>
    <n v="0"/>
    <n v="1"/>
    <n v="0"/>
    <x v="0"/>
    <x v="0"/>
    <m/>
    <m/>
    <m/>
    <m/>
    <m/>
    <m/>
    <n v="1.3226399999999999E-2"/>
    <m/>
    <m/>
    <m/>
    <m/>
    <m/>
    <m/>
    <m/>
    <m/>
    <m/>
    <m/>
    <m/>
    <s v="555433,03"/>
    <s v="6348540,06"/>
    <n v="1.3226399999999999E-2"/>
    <n v="0"/>
    <n v="0"/>
  </r>
  <r>
    <n v="1170"/>
    <x v="687"/>
    <s v=""/>
    <x v="1655"/>
    <n v="2019"/>
    <n v="15134739"/>
    <x v="316"/>
    <x v="685"/>
    <x v="673"/>
    <n v="9670"/>
    <s v="Løgstør"/>
    <n v="820"/>
    <m/>
    <x v="18"/>
    <m/>
    <s v="ER"/>
    <s v="Erhvervsværk"/>
    <n v="162300"/>
    <n v="160000"/>
    <x v="14"/>
    <x v="1"/>
    <s v="pev"/>
    <d v="1995-01-01T00:00:00"/>
    <m/>
    <n v="2.6"/>
    <n v="0.92"/>
    <n v="1.4"/>
    <x v="5700"/>
    <n v="1.2394799999999999"/>
    <n v="0"/>
    <n v="0.83952000000000004"/>
    <n v="0.83952000000000004"/>
    <n v="0"/>
    <n v="0.71890940441123652"/>
    <n v="0.28109059558876348"/>
    <x v="0"/>
    <x v="0"/>
    <m/>
    <m/>
    <m/>
    <m/>
    <m/>
    <m/>
    <n v="2.2047696000000001"/>
    <m/>
    <m/>
    <m/>
    <m/>
    <m/>
    <m/>
    <m/>
    <m/>
    <m/>
    <m/>
    <m/>
    <s v="516363,78"/>
    <s v="6313350,42"/>
    <n v="2.2047696000000001"/>
    <n v="0"/>
    <n v="0"/>
  </r>
  <r>
    <n v="1170"/>
    <x v="687"/>
    <s v=""/>
    <x v="1656"/>
    <n v="2019"/>
    <n v="15134739"/>
    <x v="316"/>
    <x v="685"/>
    <x v="673"/>
    <n v="9670"/>
    <s v="Løgstør"/>
    <n v="820"/>
    <m/>
    <x v="18"/>
    <m/>
    <s v="ER"/>
    <s v="Erhvervsværk"/>
    <n v="162300"/>
    <n v="160000"/>
    <x v="15"/>
    <x v="1"/>
    <s v="pev"/>
    <d v="1995-01-01T00:00:00"/>
    <m/>
    <n v="2.6"/>
    <n v="0.92"/>
    <n v="1.4"/>
    <x v="5701"/>
    <n v="0.93564000000000003"/>
    <n v="0"/>
    <n v="0.73980000000000001"/>
    <n v="0.73980000000000001"/>
    <n v="0"/>
    <n v="0.78781837448791492"/>
    <n v="0.21218162551208508"/>
    <x v="0"/>
    <x v="0"/>
    <m/>
    <m/>
    <m/>
    <m/>
    <m/>
    <m/>
    <n v="2.2048092000000001"/>
    <m/>
    <m/>
    <m/>
    <m/>
    <m/>
    <m/>
    <m/>
    <m/>
    <m/>
    <m/>
    <m/>
    <s v="516363,78"/>
    <s v="6313350,42"/>
    <n v="2.2048092000000001"/>
    <n v="0"/>
    <n v="0"/>
  </r>
  <r>
    <n v="1172"/>
    <x v="688"/>
    <s v=""/>
    <x v="1657"/>
    <n v="2019"/>
    <n v="25177509"/>
    <x v="317"/>
    <x v="686"/>
    <x v="674"/>
    <n v="7830"/>
    <s v="Vinderup"/>
    <n v="661"/>
    <n v="388"/>
    <x v="274"/>
    <m/>
    <s v="ER"/>
    <s v="Erhvervsværk"/>
    <n v="101200"/>
    <n v="100010"/>
    <x v="854"/>
    <x v="0"/>
    <s v="pvp"/>
    <d v="1995-01-01T00:00:00"/>
    <m/>
    <n v="1"/>
    <n v="0"/>
    <n v="1"/>
    <x v="21"/>
    <n v="0"/>
    <n v="0"/>
    <n v="0"/>
    <n v="0"/>
    <n v="0"/>
    <n v="0"/>
    <n v="1"/>
    <x v="0"/>
    <x v="0"/>
    <m/>
    <m/>
    <m/>
    <m/>
    <m/>
    <m/>
    <n v="0"/>
    <m/>
    <m/>
    <m/>
    <m/>
    <m/>
    <m/>
    <m/>
    <m/>
    <m/>
    <m/>
    <m/>
    <s v="488297"/>
    <s v="6264258"/>
    <n v="0"/>
    <n v="0"/>
    <n v="0"/>
  </r>
  <r>
    <n v="1172"/>
    <x v="688"/>
    <s v=""/>
    <x v="1658"/>
    <n v="2019"/>
    <n v="25177509"/>
    <x v="317"/>
    <x v="686"/>
    <x v="674"/>
    <n v="7830"/>
    <s v="Vinderup"/>
    <n v="661"/>
    <n v="388"/>
    <x v="274"/>
    <m/>
    <s v="ER"/>
    <s v="Erhvervsværk"/>
    <n v="101200"/>
    <n v="100010"/>
    <x v="855"/>
    <x v="0"/>
    <s v="pvp"/>
    <d v="1995-01-01T00:00:00"/>
    <m/>
    <n v="2"/>
    <n v="0"/>
    <n v="2"/>
    <x v="21"/>
    <n v="0"/>
    <n v="0"/>
    <n v="0"/>
    <n v="0"/>
    <n v="0"/>
    <n v="0"/>
    <n v="1"/>
    <x v="0"/>
    <x v="0"/>
    <m/>
    <m/>
    <m/>
    <m/>
    <m/>
    <m/>
    <n v="0"/>
    <m/>
    <m/>
    <m/>
    <m/>
    <m/>
    <m/>
    <m/>
    <m/>
    <m/>
    <m/>
    <m/>
    <s v="488297"/>
    <s v="6264258"/>
    <n v="0"/>
    <n v="0"/>
    <n v="0"/>
  </r>
  <r>
    <n v="1172"/>
    <x v="688"/>
    <s v=""/>
    <x v="1659"/>
    <n v="2019"/>
    <n v="25177509"/>
    <x v="317"/>
    <x v="686"/>
    <x v="674"/>
    <n v="7830"/>
    <s v="Vinderup"/>
    <n v="661"/>
    <n v="388"/>
    <x v="274"/>
    <m/>
    <s v="ER"/>
    <s v="Erhvervsværk"/>
    <n v="101200"/>
    <n v="100010"/>
    <x v="856"/>
    <x v="1"/>
    <s v="pev"/>
    <d v="2007-08-01T00:00:00"/>
    <m/>
    <n v="5.0999999999999996"/>
    <n v="2"/>
    <n v="3.06"/>
    <x v="21"/>
    <n v="0"/>
    <n v="0"/>
    <n v="0"/>
    <n v="0"/>
    <n v="0"/>
    <n v="0"/>
    <n v="1"/>
    <x v="0"/>
    <x v="0"/>
    <m/>
    <m/>
    <m/>
    <m/>
    <m/>
    <m/>
    <n v="0"/>
    <m/>
    <m/>
    <m/>
    <m/>
    <m/>
    <m/>
    <m/>
    <m/>
    <m/>
    <m/>
    <m/>
    <s v="488297"/>
    <s v="6264258"/>
    <n v="0"/>
    <n v="0"/>
    <n v="0"/>
  </r>
  <r>
    <n v="1172"/>
    <x v="688"/>
    <s v=""/>
    <x v="1660"/>
    <n v="2019"/>
    <n v="25177509"/>
    <x v="317"/>
    <x v="686"/>
    <x v="674"/>
    <n v="7830"/>
    <s v="Vinderup"/>
    <n v="661"/>
    <n v="388"/>
    <x v="274"/>
    <m/>
    <s v="ER"/>
    <s v="Erhvervsværk"/>
    <n v="101200"/>
    <n v="100010"/>
    <x v="123"/>
    <x v="15"/>
    <s v="pvp"/>
    <d v="2013-01-01T00:00:00"/>
    <m/>
    <n v="2"/>
    <n v="0"/>
    <n v="2"/>
    <x v="21"/>
    <n v="0"/>
    <n v="0"/>
    <n v="0"/>
    <n v="0"/>
    <n v="0"/>
    <n v="0"/>
    <n v="1"/>
    <x v="0"/>
    <x v="0"/>
    <m/>
    <m/>
    <m/>
    <m/>
    <m/>
    <m/>
    <n v="0"/>
    <m/>
    <m/>
    <m/>
    <m/>
    <m/>
    <m/>
    <m/>
    <m/>
    <m/>
    <m/>
    <m/>
    <s v="488297"/>
    <s v="6264258"/>
    <n v="0"/>
    <n v="0"/>
    <n v="0"/>
  </r>
  <r>
    <n v="1174"/>
    <x v="689"/>
    <s v=""/>
    <x v="1661"/>
    <n v="2019"/>
    <n v="61372415"/>
    <x v="318"/>
    <x v="687"/>
    <x v="675"/>
    <n v="7870"/>
    <s v="Roslev"/>
    <n v="779"/>
    <n v="888"/>
    <x v="275"/>
    <m/>
    <s v="ER"/>
    <s v="Erhvervsværk"/>
    <n v="11100"/>
    <n v="10000"/>
    <x v="857"/>
    <x v="1"/>
    <s v="pev"/>
    <d v="1995-01-01T00:00:00"/>
    <m/>
    <n v="2.7"/>
    <n v="0.96"/>
    <n v="1.1200000000000001"/>
    <x v="5702"/>
    <n v="0.88200000000000001"/>
    <n v="0"/>
    <n v="0.67320000000000002"/>
    <n v="0.67320000000000002"/>
    <n v="0"/>
    <n v="0.76380989106333752"/>
    <n v="0.23619010893666248"/>
    <x v="0"/>
    <x v="0"/>
    <m/>
    <m/>
    <m/>
    <m/>
    <m/>
    <m/>
    <n v="1.86714"/>
    <m/>
    <m/>
    <m/>
    <m/>
    <m/>
    <m/>
    <m/>
    <m/>
    <m/>
    <m/>
    <m/>
    <s v="501574,12"/>
    <s v="6280833,19"/>
    <n v="1.86714"/>
    <n v="0"/>
    <n v="0"/>
  </r>
  <r>
    <n v="1174"/>
    <x v="689"/>
    <s v=""/>
    <x v="1662"/>
    <n v="2019"/>
    <n v="61372415"/>
    <x v="318"/>
    <x v="687"/>
    <x v="675"/>
    <n v="7870"/>
    <s v="Roslev"/>
    <n v="779"/>
    <n v="888"/>
    <x v="275"/>
    <m/>
    <s v="ER"/>
    <s v="Erhvervsværk"/>
    <n v="11100"/>
    <n v="10000"/>
    <x v="540"/>
    <x v="1"/>
    <s v="pev"/>
    <d v="1997-01-01T00:00:00"/>
    <m/>
    <n v="2.2799999999999998"/>
    <n v="0.92"/>
    <n v="1"/>
    <x v="5703"/>
    <n v="1.5227999999999999"/>
    <n v="0"/>
    <n v="0.95399999999999996"/>
    <n v="0.95399999999999996"/>
    <n v="0"/>
    <n v="0.69534680049320685"/>
    <n v="0.30465319950679315"/>
    <x v="0"/>
    <x v="0"/>
    <m/>
    <m/>
    <m/>
    <m/>
    <m/>
    <m/>
    <n v="2.4992352000000002"/>
    <m/>
    <m/>
    <m/>
    <m/>
    <m/>
    <m/>
    <m/>
    <m/>
    <m/>
    <m/>
    <m/>
    <s v="501574,12"/>
    <s v="6280833,19"/>
    <n v="2.4992352000000002"/>
    <n v="0"/>
    <n v="0"/>
  </r>
  <r>
    <n v="1174"/>
    <x v="689"/>
    <s v=""/>
    <x v="1663"/>
    <n v="2019"/>
    <n v="61372415"/>
    <x v="318"/>
    <x v="687"/>
    <x v="675"/>
    <n v="7870"/>
    <s v="Roslev"/>
    <n v="779"/>
    <n v="888"/>
    <x v="275"/>
    <m/>
    <s v="ER"/>
    <s v="Erhvervsværk"/>
    <n v="11100"/>
    <n v="10000"/>
    <x v="858"/>
    <x v="1"/>
    <s v="pev"/>
    <d v="1995-01-01T00:00:00"/>
    <m/>
    <n v="2.7"/>
    <n v="0.96"/>
    <n v="1.1200000000000001"/>
    <x v="5704"/>
    <n v="0.70920000000000005"/>
    <n v="0"/>
    <n v="0.67320000000000002"/>
    <n v="0.67320000000000002"/>
    <n v="0"/>
    <n v="0.81008789941792425"/>
    <n v="0.18991210058207575"/>
    <x v="0"/>
    <x v="0"/>
    <m/>
    <m/>
    <m/>
    <m/>
    <m/>
    <m/>
    <n v="1.8671795999999998"/>
    <m/>
    <m/>
    <m/>
    <m/>
    <m/>
    <m/>
    <m/>
    <m/>
    <m/>
    <m/>
    <m/>
    <s v="501574,12"/>
    <s v="6280833,19"/>
    <n v="1.8671795999999998"/>
    <n v="0"/>
    <n v="0"/>
  </r>
  <r>
    <n v="1174"/>
    <x v="689"/>
    <s v=""/>
    <x v="1664"/>
    <n v="2019"/>
    <n v="61372415"/>
    <x v="318"/>
    <x v="687"/>
    <x v="675"/>
    <n v="7870"/>
    <s v="Roslev"/>
    <n v="779"/>
    <n v="888"/>
    <x v="275"/>
    <m/>
    <s v="ER"/>
    <s v="Erhvervsværk"/>
    <n v="11100"/>
    <n v="10000"/>
    <x v="859"/>
    <x v="1"/>
    <s v="pev"/>
    <d v="1998-12-01T00:00:00"/>
    <m/>
    <n v="5.2"/>
    <n v="2.1"/>
    <n v="2.5"/>
    <x v="5705"/>
    <n v="2.0771999999999999"/>
    <n v="0"/>
    <n v="1.3391999999999999"/>
    <n v="1.3391999999999999"/>
    <n v="0"/>
    <n v="0.7506960635038048"/>
    <n v="0.2493039364961952"/>
    <x v="0"/>
    <x v="0"/>
    <m/>
    <m/>
    <m/>
    <m/>
    <m/>
    <m/>
    <n v="4.1659991999999999"/>
    <m/>
    <m/>
    <m/>
    <m/>
    <m/>
    <m/>
    <m/>
    <m/>
    <m/>
    <m/>
    <m/>
    <s v="501574,12"/>
    <s v="6280833,19"/>
    <n v="4.1659991999999999"/>
    <n v="0"/>
    <n v="0"/>
  </r>
  <r>
    <n v="1180"/>
    <x v="691"/>
    <s v=""/>
    <x v="1666"/>
    <n v="2019"/>
    <n v="10132851"/>
    <x v="723"/>
    <x v="689"/>
    <x v="677"/>
    <n v="5792"/>
    <s v="Årslev"/>
    <n v="430"/>
    <m/>
    <x v="18"/>
    <m/>
    <s v="ER"/>
    <s v="Erhvervsværk"/>
    <n v="13000"/>
    <n v="10000"/>
    <x v="861"/>
    <x v="1"/>
    <s v="pev"/>
    <d v="1996-04-01T00:00:00"/>
    <m/>
    <n v="3.7"/>
    <n v="1.56"/>
    <n v="1.96"/>
    <x v="21"/>
    <n v="0"/>
    <n v="0"/>
    <n v="0"/>
    <n v="0"/>
    <n v="0"/>
    <n v="0"/>
    <n v="1"/>
    <x v="0"/>
    <x v="0"/>
    <m/>
    <m/>
    <m/>
    <m/>
    <m/>
    <m/>
    <n v="0"/>
    <m/>
    <m/>
    <m/>
    <m/>
    <m/>
    <m/>
    <m/>
    <m/>
    <m/>
    <m/>
    <m/>
    <s v="596689"/>
    <s v="6130670"/>
    <n v="0"/>
    <n v="0"/>
    <n v="0"/>
  </r>
  <r>
    <n v="1185"/>
    <x v="692"/>
    <s v=""/>
    <x v="1667"/>
    <n v="2019"/>
    <n v="27521002"/>
    <x v="321"/>
    <x v="690"/>
    <x v="678"/>
    <n v="5450"/>
    <s v="Otterup"/>
    <n v="480"/>
    <m/>
    <x v="18"/>
    <m/>
    <s v="ER"/>
    <s v="Erhvervsværk"/>
    <n v="13000"/>
    <n v="10000"/>
    <x v="5"/>
    <x v="1"/>
    <s v="pev"/>
    <d v="1996-01-01T00:00:00"/>
    <m/>
    <n v="5.4"/>
    <n v="2.0699999999999998"/>
    <n v="3.31"/>
    <x v="5706"/>
    <n v="5.742"/>
    <n v="0"/>
    <n v="3.8826000000000001"/>
    <n v="3.8826000000000001"/>
    <n v="0"/>
    <n v="0.74008933756838335"/>
    <n v="0.25991066243161665"/>
    <x v="0"/>
    <x v="0"/>
    <m/>
    <n v="0"/>
    <m/>
    <m/>
    <m/>
    <m/>
    <n v="11.046103199999999"/>
    <m/>
    <m/>
    <m/>
    <m/>
    <m/>
    <m/>
    <m/>
    <m/>
    <m/>
    <m/>
    <m/>
    <s v="581365"/>
    <s v="6157276"/>
    <n v="11.046103199999999"/>
    <n v="0"/>
    <n v="0"/>
  </r>
  <r>
    <n v="1187"/>
    <x v="693"/>
    <s v=""/>
    <x v="1668"/>
    <n v="2019"/>
    <n v="85485318"/>
    <x v="322"/>
    <x v="691"/>
    <x v="679"/>
    <n v="5220"/>
    <s v="Odense SØ"/>
    <n v="461"/>
    <m/>
    <x v="18"/>
    <m/>
    <s v="ER"/>
    <s v="Erhvervsværk"/>
    <n v="13000"/>
    <n v="10000"/>
    <x v="862"/>
    <x v="1"/>
    <s v="pev"/>
    <d v="1996-02-14T00:00:00"/>
    <m/>
    <n v="2"/>
    <n v="0.74"/>
    <n v="0.85"/>
    <x v="5707"/>
    <n v="0.37785600000000003"/>
    <n v="0"/>
    <n v="0.25163999999999997"/>
    <n v="0.25163999999999997"/>
    <n v="0"/>
    <n v="0.72473407045297189"/>
    <n v="0.27526592954702811"/>
    <x v="0"/>
    <x v="0"/>
    <m/>
    <m/>
    <m/>
    <m/>
    <m/>
    <m/>
    <n v="0.68634720000000005"/>
    <m/>
    <m/>
    <m/>
    <m/>
    <m/>
    <m/>
    <m/>
    <m/>
    <m/>
    <m/>
    <m/>
    <s v="597962,24"/>
    <s v="6133393,38"/>
    <n v="0.68634720000000005"/>
    <n v="0"/>
    <n v="0"/>
  </r>
  <r>
    <n v="1191"/>
    <x v="694"/>
    <s v=""/>
    <x v="1669"/>
    <n v="2019"/>
    <n v="41257911"/>
    <x v="323"/>
    <x v="692"/>
    <x v="680"/>
    <n v="7600"/>
    <s v="Struer"/>
    <n v="671"/>
    <m/>
    <x v="18"/>
    <m/>
    <s v="ER"/>
    <s v="Erhvervsværk"/>
    <n v="721900"/>
    <n v="720002"/>
    <x v="229"/>
    <x v="1"/>
    <s v="pev"/>
    <d v="1996-01-01T00:00:00"/>
    <d v="2020-01-03T00:00:00"/>
    <n v="2.7"/>
    <n v="1.05"/>
    <n v="1.2"/>
    <x v="5708"/>
    <n v="12.167999999999999"/>
    <n v="0"/>
    <n v="9.2807999999999993"/>
    <n v="0.30671999999999999"/>
    <n v="0"/>
    <n v="0.76132117907337538"/>
    <n v="0.23867882092662462"/>
    <x v="0"/>
    <x v="0"/>
    <m/>
    <m/>
    <m/>
    <m/>
    <m/>
    <m/>
    <n v="25.490321999999999"/>
    <m/>
    <m/>
    <m/>
    <m/>
    <m/>
    <m/>
    <m/>
    <m/>
    <m/>
    <m/>
    <m/>
    <s v="475696,92"/>
    <s v="6260052,94"/>
    <n v="25.490321999999999"/>
    <n v="0"/>
    <n v="0"/>
  </r>
  <r>
    <n v="1192"/>
    <x v="695"/>
    <s v=""/>
    <x v="1670"/>
    <n v="2019"/>
    <n v="18071495"/>
    <x v="324"/>
    <x v="693"/>
    <x v="681"/>
    <n v="4632"/>
    <s v="Bjæverskov"/>
    <n v="259"/>
    <m/>
    <x v="18"/>
    <m/>
    <s v="ER"/>
    <s v="Erhvervsværk"/>
    <n v="11100"/>
    <n v="10000"/>
    <x v="577"/>
    <x v="1"/>
    <s v="pev"/>
    <d v="1997-01-01T00:00:00"/>
    <m/>
    <n v="15.4"/>
    <n v="6.2"/>
    <n v="8"/>
    <x v="5709"/>
    <n v="4.0103999999999997"/>
    <n v="0"/>
    <n v="4.7232000000000003"/>
    <n v="4.5853200000000003"/>
    <n v="0"/>
    <n v="0.83526246799892112"/>
    <n v="0.16473753200107888"/>
    <x v="0"/>
    <x v="0"/>
    <m/>
    <m/>
    <m/>
    <m/>
    <m/>
    <m/>
    <n v="12.1720896"/>
    <m/>
    <m/>
    <m/>
    <m/>
    <m/>
    <m/>
    <m/>
    <m/>
    <m/>
    <m/>
    <m/>
    <s v="693355,44"/>
    <s v="6149654,06"/>
    <n v="12.1720896"/>
    <n v="0"/>
    <n v="0"/>
  </r>
  <r>
    <n v="1192"/>
    <x v="695"/>
    <s v=""/>
    <x v="1671"/>
    <n v="2019"/>
    <n v="18071495"/>
    <x v="324"/>
    <x v="693"/>
    <x v="681"/>
    <n v="4632"/>
    <s v="Bjæverskov"/>
    <n v="259"/>
    <m/>
    <x v="18"/>
    <m/>
    <s v="ER"/>
    <s v="Erhvervsværk"/>
    <n v="11100"/>
    <n v="10000"/>
    <x v="863"/>
    <x v="0"/>
    <s v="pvp"/>
    <d v="2016-01-02T00:00:00"/>
    <m/>
    <n v="2"/>
    <n v="0"/>
    <n v="2"/>
    <x v="5710"/>
    <n v="21.956399999999999"/>
    <n v="0"/>
    <n v="0"/>
    <n v="0"/>
    <n v="0"/>
    <n v="0"/>
    <n v="1"/>
    <x v="0"/>
    <x v="0"/>
    <m/>
    <m/>
    <m/>
    <m/>
    <m/>
    <m/>
    <n v="22.0836924"/>
    <m/>
    <m/>
    <m/>
    <m/>
    <m/>
    <m/>
    <m/>
    <m/>
    <m/>
    <m/>
    <m/>
    <s v="693355,44"/>
    <s v="6149654,06"/>
    <n v="22.0836924"/>
    <n v="0"/>
    <n v="0"/>
  </r>
  <r>
    <n v="1227"/>
    <x v="697"/>
    <s v=""/>
    <x v="1673"/>
    <n v="2019"/>
    <n v="17552589"/>
    <x v="326"/>
    <x v="695"/>
    <x v="683"/>
    <n v="6880"/>
    <s v="Tarm"/>
    <n v="760"/>
    <m/>
    <x v="18"/>
    <m/>
    <s v="LO"/>
    <s v="Lokalt værk"/>
    <n v="352100"/>
    <n v="350020"/>
    <x v="296"/>
    <x v="1"/>
    <s v="kvt"/>
    <d v="1994-01-01T00:00:00"/>
    <m/>
    <n v="0.33"/>
    <n v="0.1"/>
    <n v="0.2"/>
    <x v="5711"/>
    <n v="0"/>
    <n v="0"/>
    <n v="1.11166812"/>
    <n v="1.11166812"/>
    <n v="0"/>
    <n v="1"/>
    <n v="0"/>
    <x v="0"/>
    <x v="0"/>
    <m/>
    <m/>
    <m/>
    <m/>
    <m/>
    <m/>
    <m/>
    <m/>
    <n v="3.473989"/>
    <m/>
    <m/>
    <m/>
    <m/>
    <m/>
    <m/>
    <m/>
    <m/>
    <m/>
    <s v="464088"/>
    <s v="6187374"/>
    <n v="0"/>
    <n v="3.473989"/>
    <n v="0"/>
  </r>
  <r>
    <n v="1231"/>
    <x v="698"/>
    <s v=""/>
    <x v="1674"/>
    <n v="2019"/>
    <n v="14749330"/>
    <x v="327"/>
    <x v="696"/>
    <x v="684"/>
    <n v="8300"/>
    <s v="Odder"/>
    <n v="727"/>
    <m/>
    <x v="18"/>
    <m/>
    <s v="ER"/>
    <s v="Erhvervsværk"/>
    <n v="331100"/>
    <n v="330000"/>
    <x v="864"/>
    <x v="1"/>
    <s v="pev"/>
    <d v="1992-01-01T00:00:00"/>
    <m/>
    <n v="0.28999999999999998"/>
    <n v="0.03"/>
    <n v="0.23"/>
    <x v="21"/>
    <n v="0"/>
    <n v="0"/>
    <n v="0"/>
    <n v="0"/>
    <n v="0"/>
    <n v="0"/>
    <n v="1"/>
    <x v="0"/>
    <x v="0"/>
    <m/>
    <m/>
    <m/>
    <m/>
    <m/>
    <m/>
    <m/>
    <m/>
    <n v="0"/>
    <m/>
    <m/>
    <m/>
    <m/>
    <m/>
    <m/>
    <m/>
    <m/>
    <m/>
    <s v="574634,93"/>
    <s v="6198791,34"/>
    <n v="0"/>
    <n v="0"/>
    <n v="0"/>
  </r>
  <r>
    <n v="1240"/>
    <x v="699"/>
    <s v=""/>
    <x v="1675"/>
    <n v="2019"/>
    <n v="18886499"/>
    <x v="328"/>
    <x v="697"/>
    <x v="685"/>
    <n v="4800"/>
    <s v="Nykøbing F"/>
    <n v="376"/>
    <n v="406"/>
    <x v="276"/>
    <m/>
    <s v="FJ"/>
    <s v="Fjernvarmeværk"/>
    <n v="353000"/>
    <n v="350030"/>
    <x v="56"/>
    <x v="0"/>
    <s v="fvv"/>
    <d v="1996-01-01T00:00:00"/>
    <m/>
    <n v="0.99"/>
    <n v="0"/>
    <n v="0.99"/>
    <x v="5712"/>
    <n v="10.007999999999999"/>
    <n v="7.83"/>
    <n v="0"/>
    <n v="0"/>
    <n v="1"/>
    <n v="0"/>
    <n v="0"/>
    <x v="0"/>
    <x v="0"/>
    <m/>
    <m/>
    <m/>
    <n v="6.4565999999999998E-2"/>
    <m/>
    <m/>
    <m/>
    <m/>
    <m/>
    <n v="12.6875"/>
    <m/>
    <m/>
    <m/>
    <m/>
    <m/>
    <m/>
    <m/>
    <m/>
    <s v="692372"/>
    <s v="6077503"/>
    <n v="6.4565999999999998E-2"/>
    <n v="12.6875"/>
    <n v="0"/>
  </r>
  <r>
    <n v="1241"/>
    <x v="700"/>
    <s v=""/>
    <x v="1676"/>
    <n v="2019"/>
    <n v="19500438"/>
    <x v="329"/>
    <x v="698"/>
    <x v="686"/>
    <n v="6780"/>
    <s v="Skærbæk"/>
    <n v="550"/>
    <n v="407"/>
    <x v="277"/>
    <m/>
    <s v="DC"/>
    <s v="Decentralt værk"/>
    <n v="351100"/>
    <n v="350010"/>
    <x v="865"/>
    <x v="1"/>
    <s v="kvt"/>
    <d v="1997-01-20T00:00:00"/>
    <m/>
    <n v="2.12"/>
    <n v="0.92"/>
    <n v="1.2"/>
    <x v="5713"/>
    <n v="1.08"/>
    <n v="1.08"/>
    <n v="0.77759999999999996"/>
    <n v="0.77759999999999996"/>
    <n v="0.23825634476646113"/>
    <n v="0.76174365523353882"/>
    <n v="0"/>
    <x v="0"/>
    <x v="0"/>
    <m/>
    <m/>
    <m/>
    <m/>
    <m/>
    <m/>
    <n v="2.2664663999999997"/>
    <m/>
    <m/>
    <m/>
    <m/>
    <m/>
    <m/>
    <m/>
    <m/>
    <m/>
    <m/>
    <m/>
    <s v="482538"/>
    <s v="6120980"/>
    <n v="2.2664663999999997"/>
    <n v="0"/>
    <n v="0"/>
  </r>
  <r>
    <n v="1241"/>
    <x v="700"/>
    <s v=""/>
    <x v="1677"/>
    <n v="2019"/>
    <n v="19500438"/>
    <x v="329"/>
    <x v="698"/>
    <x v="686"/>
    <n v="6780"/>
    <s v="Skærbæk"/>
    <n v="550"/>
    <n v="407"/>
    <x v="277"/>
    <m/>
    <s v="DC"/>
    <s v="Decentralt værk"/>
    <n v="351100"/>
    <n v="350010"/>
    <x v="866"/>
    <x v="0"/>
    <s v="fvv"/>
    <d v="2013-09-01T00:00:00"/>
    <m/>
    <n v="1"/>
    <n v="0"/>
    <n v="1"/>
    <x v="5714"/>
    <n v="12.4992"/>
    <n v="12.24"/>
    <n v="0"/>
    <n v="0"/>
    <n v="1"/>
    <n v="0"/>
    <n v="0"/>
    <x v="0"/>
    <x v="0"/>
    <m/>
    <m/>
    <m/>
    <m/>
    <m/>
    <m/>
    <m/>
    <m/>
    <m/>
    <m/>
    <m/>
    <n v="12.759600000000001"/>
    <m/>
    <m/>
    <m/>
    <m/>
    <m/>
    <m/>
    <s v="482538"/>
    <s v="6120980"/>
    <n v="0"/>
    <n v="12.759600000000001"/>
    <n v="0"/>
  </r>
  <r>
    <n v="1242"/>
    <x v="701"/>
    <s v=""/>
    <x v="1678"/>
    <n v="2019"/>
    <n v="19445933"/>
    <x v="330"/>
    <x v="699"/>
    <x v="687"/>
    <n v="6780"/>
    <s v="Skærbæk"/>
    <n v="550"/>
    <n v="408"/>
    <x v="278"/>
    <m/>
    <s v="DC"/>
    <s v="Decentralt værk"/>
    <n v="351100"/>
    <n v="350010"/>
    <x v="1"/>
    <x v="1"/>
    <s v="kvt"/>
    <d v="1997-01-01T00:00:00"/>
    <m/>
    <n v="2.13"/>
    <n v="0.93"/>
    <n v="1.2"/>
    <x v="5715"/>
    <n v="2.1924000000000001"/>
    <n v="2.1924000000000001"/>
    <n v="0.47195999999999999"/>
    <n v="0.47195999999999999"/>
    <n v="0.32954937775233256"/>
    <n v="0.67045062224766738"/>
    <n v="0"/>
    <x v="0"/>
    <x v="0"/>
    <m/>
    <m/>
    <m/>
    <m/>
    <m/>
    <m/>
    <n v="3.3263604"/>
    <m/>
    <m/>
    <m/>
    <m/>
    <m/>
    <m/>
    <m/>
    <m/>
    <m/>
    <m/>
    <m/>
    <s v="482715"/>
    <s v="6116633"/>
    <n v="3.3263604"/>
    <n v="0"/>
    <n v="0"/>
  </r>
  <r>
    <n v="1242"/>
    <x v="701"/>
    <s v=""/>
    <x v="1679"/>
    <n v="2019"/>
    <n v="19445933"/>
    <x v="330"/>
    <x v="699"/>
    <x v="687"/>
    <n v="6780"/>
    <s v="Skærbæk"/>
    <n v="550"/>
    <n v="408"/>
    <x v="278"/>
    <m/>
    <s v="DC"/>
    <s v="Decentralt værk"/>
    <n v="351100"/>
    <n v="350010"/>
    <x v="866"/>
    <x v="0"/>
    <s v="fvv"/>
    <d v="2013-05-11T00:00:00"/>
    <m/>
    <n v="1"/>
    <n v="0"/>
    <n v="1"/>
    <x v="5716"/>
    <n v="10.166399999999999"/>
    <n v="10.166399999999999"/>
    <n v="0"/>
    <n v="0"/>
    <n v="1"/>
    <n v="0"/>
    <n v="0"/>
    <x v="0"/>
    <x v="0"/>
    <m/>
    <m/>
    <m/>
    <m/>
    <m/>
    <m/>
    <m/>
    <m/>
    <m/>
    <m/>
    <m/>
    <n v="10.200623999999999"/>
    <m/>
    <m/>
    <m/>
    <m/>
    <m/>
    <m/>
    <s v="482715"/>
    <s v="6116633"/>
    <n v="0"/>
    <n v="10.200623999999999"/>
    <n v="0"/>
  </r>
  <r>
    <n v="1243"/>
    <x v="702"/>
    <s v=""/>
    <x v="1680"/>
    <n v="2019"/>
    <n v="19446077"/>
    <x v="331"/>
    <x v="700"/>
    <x v="688"/>
    <n v="6780"/>
    <s v="Skærbæk"/>
    <n v="550"/>
    <n v="409"/>
    <x v="279"/>
    <m/>
    <s v="DC"/>
    <s v="Decentralt værk"/>
    <n v="351100"/>
    <n v="350010"/>
    <x v="867"/>
    <x v="1"/>
    <s v="kvt"/>
    <d v="1997-01-01T00:00:00"/>
    <m/>
    <n v="4.25"/>
    <n v="1.85"/>
    <n v="2.4"/>
    <x v="5717"/>
    <n v="26.956800000000001"/>
    <n v="26.956800000000001"/>
    <n v="18.72504"/>
    <n v="18.72504"/>
    <n v="0.26756001984403482"/>
    <n v="0.73243998015596512"/>
    <n v="0"/>
    <x v="0"/>
    <x v="0"/>
    <m/>
    <m/>
    <m/>
    <m/>
    <m/>
    <m/>
    <n v="3.2863644000000001"/>
    <m/>
    <n v="47.088874799999999"/>
    <m/>
    <m/>
    <m/>
    <m/>
    <m/>
    <m/>
    <m/>
    <m/>
    <m/>
    <s v="489469"/>
    <s v="6119677"/>
    <n v="3.2863644000000001"/>
    <n v="47.088874799999999"/>
    <n v="0"/>
  </r>
  <r>
    <n v="1246"/>
    <x v="703"/>
    <s v=""/>
    <x v="1681"/>
    <n v="2019"/>
    <n v="18468840"/>
    <x v="332"/>
    <x v="701"/>
    <x v="689"/>
    <n v="8300"/>
    <s v="Odder"/>
    <n v="727"/>
    <n v="412"/>
    <x v="280"/>
    <m/>
    <s v="DC"/>
    <s v="Decentralt værk"/>
    <n v="351100"/>
    <n v="350010"/>
    <x v="56"/>
    <x v="0"/>
    <s v="fvv"/>
    <d v="1995-09-01T00:00:00"/>
    <m/>
    <n v="3.7"/>
    <n v="0"/>
    <n v="3.7"/>
    <x v="5718"/>
    <n v="47.268000000000001"/>
    <n v="47.206800000000001"/>
    <n v="0"/>
    <n v="0"/>
    <n v="1"/>
    <n v="0"/>
    <n v="0"/>
    <x v="0"/>
    <x v="0"/>
    <m/>
    <m/>
    <m/>
    <m/>
    <m/>
    <m/>
    <n v="46.702458"/>
    <m/>
    <m/>
    <m/>
    <m/>
    <m/>
    <m/>
    <m/>
    <m/>
    <m/>
    <m/>
    <m/>
    <s v="571590,62"/>
    <s v="6197202,14"/>
    <n v="46.702458"/>
    <n v="0"/>
    <n v="0"/>
  </r>
  <r>
    <n v="1246"/>
    <x v="703"/>
    <s v=""/>
    <x v="1682"/>
    <n v="2019"/>
    <n v="18468840"/>
    <x v="332"/>
    <x v="701"/>
    <x v="689"/>
    <n v="8300"/>
    <s v="Odder"/>
    <n v="727"/>
    <n v="412"/>
    <x v="280"/>
    <m/>
    <s v="DC"/>
    <s v="Decentralt værk"/>
    <n v="351100"/>
    <n v="350010"/>
    <x v="868"/>
    <x v="1"/>
    <s v="kvt"/>
    <d v="2008-08-31T00:00:00"/>
    <m/>
    <n v="7.1"/>
    <n v="3.04"/>
    <n v="3.71"/>
    <x v="5719"/>
    <n v="3.4632000000000001"/>
    <n v="3.3191999999999999"/>
    <n v="2.5668000000000002"/>
    <n v="2.5668000000000002"/>
    <n v="0.26911740680480989"/>
    <n v="0.73088259319519011"/>
    <n v="0"/>
    <x v="0"/>
    <x v="0"/>
    <m/>
    <m/>
    <m/>
    <m/>
    <m/>
    <m/>
    <n v="6.4343664"/>
    <m/>
    <m/>
    <m/>
    <m/>
    <m/>
    <m/>
    <m/>
    <m/>
    <m/>
    <m/>
    <m/>
    <s v="571590,62"/>
    <s v="6197202,14"/>
    <n v="6.4343664"/>
    <n v="0"/>
    <n v="0"/>
  </r>
  <r>
    <n v="1247"/>
    <x v="704"/>
    <s v=""/>
    <x v="1683"/>
    <n v="2019"/>
    <n v="18440342"/>
    <x v="333"/>
    <x v="702"/>
    <x v="690"/>
    <n v="8350"/>
    <s v="Hundslund"/>
    <n v="727"/>
    <n v="413"/>
    <x v="281"/>
    <m/>
    <s v="DC"/>
    <s v="Decentralt værk"/>
    <n v="351100"/>
    <n v="350010"/>
    <x v="1"/>
    <x v="1"/>
    <s v="kvt"/>
    <d v="1995-01-01T00:00:00"/>
    <m/>
    <n v="2.4"/>
    <n v="0.92"/>
    <n v="1.2"/>
    <x v="5720"/>
    <n v="0.78047999999999995"/>
    <n v="0.75960000000000005"/>
    <n v="0.53891999999999995"/>
    <n v="0.53459999999999996"/>
    <n v="0.27260153401232234"/>
    <n v="0.72739846598767766"/>
    <n v="0"/>
    <x v="0"/>
    <x v="0"/>
    <m/>
    <m/>
    <m/>
    <m/>
    <m/>
    <m/>
    <n v="1.43154"/>
    <m/>
    <m/>
    <m/>
    <m/>
    <m/>
    <m/>
    <m/>
    <m/>
    <m/>
    <m/>
    <m/>
    <s v="566054,98"/>
    <s v="6197364,39"/>
    <n v="1.43154"/>
    <n v="0"/>
    <n v="0"/>
  </r>
  <r>
    <n v="1247"/>
    <x v="704"/>
    <s v=""/>
    <x v="1684"/>
    <n v="2019"/>
    <n v="18440342"/>
    <x v="333"/>
    <x v="702"/>
    <x v="690"/>
    <n v="8350"/>
    <s v="Hundslund"/>
    <n v="727"/>
    <n v="413"/>
    <x v="281"/>
    <m/>
    <s v="DC"/>
    <s v="Decentralt værk"/>
    <n v="351100"/>
    <n v="350010"/>
    <x v="103"/>
    <x v="0"/>
    <s v="fvv"/>
    <d v="1995-08-01T00:00:00"/>
    <m/>
    <n v="2"/>
    <n v="0"/>
    <n v="1.4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66054,98"/>
    <s v="6197364,39"/>
    <n v="0"/>
    <n v="0"/>
    <n v="0"/>
  </r>
  <r>
    <n v="1247"/>
    <x v="704"/>
    <s v=""/>
    <x v="1685"/>
    <n v="2019"/>
    <n v="18440342"/>
    <x v="333"/>
    <x v="702"/>
    <x v="690"/>
    <n v="8350"/>
    <s v="Hundslund"/>
    <n v="727"/>
    <n v="413"/>
    <x v="281"/>
    <m/>
    <s v="DC"/>
    <s v="Decentralt værk"/>
    <n v="351100"/>
    <n v="350010"/>
    <x v="869"/>
    <x v="0"/>
    <s v="fvv"/>
    <d v="2017-08-12T00:00:00"/>
    <m/>
    <n v="0.93"/>
    <n v="0"/>
    <n v="0.93"/>
    <x v="5721"/>
    <n v="19.079999999999998"/>
    <n v="19.079999999999998"/>
    <n v="0"/>
    <n v="0"/>
    <n v="1"/>
    <n v="0"/>
    <n v="0"/>
    <x v="0"/>
    <x v="0"/>
    <m/>
    <m/>
    <m/>
    <m/>
    <m/>
    <m/>
    <m/>
    <m/>
    <m/>
    <n v="20.734999999999999"/>
    <m/>
    <m/>
    <m/>
    <m/>
    <m/>
    <m/>
    <m/>
    <m/>
    <s v="566054,98"/>
    <s v="6197364,39"/>
    <n v="0"/>
    <n v="20.734999999999999"/>
    <n v="0"/>
  </r>
  <r>
    <n v="1250"/>
    <x v="705"/>
    <s v=""/>
    <x v="1687"/>
    <n v="2019"/>
    <n v="18503379"/>
    <x v="334"/>
    <x v="703"/>
    <x v="691"/>
    <n v="4591"/>
    <s v="Føllenslev"/>
    <n v="326"/>
    <n v="395"/>
    <x v="282"/>
    <m/>
    <s v="DC"/>
    <s v="Decentralt værk"/>
    <n v="353000"/>
    <n v="350030"/>
    <x v="69"/>
    <x v="0"/>
    <s v="fvv"/>
    <d v="1996-01-01T00:00:00"/>
    <m/>
    <n v="3.5"/>
    <n v="0"/>
    <n v="3.15"/>
    <x v="5722"/>
    <n v="6.9951600000000003"/>
    <n v="5.7495599999999998"/>
    <n v="0"/>
    <n v="0"/>
    <n v="1"/>
    <n v="0"/>
    <n v="0"/>
    <x v="0"/>
    <x v="0"/>
    <m/>
    <m/>
    <m/>
    <n v="8.3267999999999986"/>
    <m/>
    <m/>
    <m/>
    <m/>
    <m/>
    <m/>
    <m/>
    <m/>
    <m/>
    <m/>
    <m/>
    <m/>
    <m/>
    <m/>
    <s v="649161,66"/>
    <s v="6177849,22"/>
    <n v="8.3267999999999986"/>
    <n v="0"/>
    <n v="0"/>
  </r>
  <r>
    <n v="1250"/>
    <x v="705"/>
    <s v=""/>
    <x v="1688"/>
    <n v="2019"/>
    <n v="18503379"/>
    <x v="334"/>
    <x v="703"/>
    <x v="691"/>
    <n v="4591"/>
    <s v="Føllenslev"/>
    <n v="326"/>
    <n v="395"/>
    <x v="282"/>
    <m/>
    <s v="DC"/>
    <s v="Decentralt værk"/>
    <n v="353000"/>
    <n v="350030"/>
    <x v="2"/>
    <x v="0"/>
    <s v="fvv"/>
    <d v="1996-01-01T00:00:00"/>
    <m/>
    <n v="1.8"/>
    <n v="0"/>
    <n v="1.6"/>
    <x v="5723"/>
    <n v="3.2720400000000001"/>
    <n v="2.6892"/>
    <n v="0"/>
    <n v="0"/>
    <n v="1"/>
    <n v="0"/>
    <n v="0"/>
    <x v="0"/>
    <x v="0"/>
    <m/>
    <m/>
    <m/>
    <m/>
    <m/>
    <m/>
    <m/>
    <m/>
    <n v="3.8519999999999999"/>
    <m/>
    <m/>
    <m/>
    <m/>
    <m/>
    <m/>
    <m/>
    <m/>
    <m/>
    <s v="649161,66"/>
    <s v="6177849,22"/>
    <n v="0"/>
    <n v="3.8519999999999999"/>
    <n v="0"/>
  </r>
  <r>
    <n v="1250"/>
    <x v="705"/>
    <s v=""/>
    <x v="1689"/>
    <n v="2019"/>
    <n v="18503379"/>
    <x v="334"/>
    <x v="703"/>
    <x v="691"/>
    <n v="4591"/>
    <s v="Føllenslev"/>
    <n v="326"/>
    <n v="395"/>
    <x v="282"/>
    <m/>
    <s v="DC"/>
    <s v="Decentralt værk"/>
    <n v="353000"/>
    <n v="350030"/>
    <x v="384"/>
    <x v="1"/>
    <s v="kvt"/>
    <d v="2008-09-01T00:00:00"/>
    <m/>
    <n v="2.02"/>
    <n v="0.84"/>
    <n v="0.99"/>
    <x v="5724"/>
    <n v="11.5002"/>
    <n v="9.4521599999999992"/>
    <n v="15.077628000000001"/>
    <n v="15.077628000000001"/>
    <n v="0.11441618911174785"/>
    <n v="0.88558381088825211"/>
    <n v="0"/>
    <x v="0"/>
    <x v="0"/>
    <m/>
    <m/>
    <m/>
    <m/>
    <m/>
    <m/>
    <m/>
    <m/>
    <n v="50.256"/>
    <m/>
    <m/>
    <m/>
    <m/>
    <m/>
    <m/>
    <m/>
    <m/>
    <m/>
    <s v="649161,66"/>
    <s v="6177849,22"/>
    <n v="0"/>
    <n v="50.256"/>
    <n v="0"/>
  </r>
  <r>
    <n v="1250"/>
    <x v="705"/>
    <s v=""/>
    <x v="1690"/>
    <n v="2019"/>
    <n v="18503379"/>
    <x v="334"/>
    <x v="703"/>
    <x v="691"/>
    <n v="4591"/>
    <s v="Føllenslev"/>
    <n v="326"/>
    <n v="395"/>
    <x v="282"/>
    <m/>
    <s v="DC"/>
    <s v="Decentralt værk"/>
    <n v="353000"/>
    <n v="350030"/>
    <x v="3"/>
    <x v="0"/>
    <s v="fvv"/>
    <d v="2017-10-01T00:00:00"/>
    <m/>
    <n v="1.2"/>
    <n v="0"/>
    <n v="1.1000000000000001"/>
    <x v="5725"/>
    <n v="19.049399999999999"/>
    <n v="19.049399999999999"/>
    <n v="0"/>
    <n v="0"/>
    <n v="1"/>
    <n v="0"/>
    <n v="0"/>
    <x v="0"/>
    <x v="0"/>
    <m/>
    <m/>
    <m/>
    <m/>
    <m/>
    <m/>
    <m/>
    <m/>
    <m/>
    <m/>
    <n v="21.74991"/>
    <m/>
    <m/>
    <m/>
    <m/>
    <m/>
    <m/>
    <m/>
    <s v="649161,66"/>
    <s v="6177849,22"/>
    <n v="0"/>
    <n v="21.74991"/>
    <n v="0"/>
  </r>
  <r>
    <n v="1262"/>
    <x v="706"/>
    <s v=""/>
    <x v="1691"/>
    <n v="2019"/>
    <n v="29189897"/>
    <x v="335"/>
    <x v="704"/>
    <x v="692"/>
    <n v="6064"/>
    <s v="Jordrup"/>
    <n v="621"/>
    <m/>
    <x v="18"/>
    <m/>
    <s v="LO"/>
    <s v="Lokalt værk"/>
    <n v="841100"/>
    <n v="840010"/>
    <x v="871"/>
    <x v="1"/>
    <s v="pev"/>
    <d v="2013-01-01T00:00:00"/>
    <m/>
    <n v="4.4999999999999998E-2"/>
    <n v="1.4999999999999999E-2"/>
    <n v="0.03"/>
    <x v="21"/>
    <n v="0"/>
    <n v="0"/>
    <n v="0"/>
    <n v="0"/>
    <n v="0"/>
    <n v="0"/>
    <n v="1"/>
    <x v="0"/>
    <x v="0"/>
    <m/>
    <m/>
    <m/>
    <m/>
    <m/>
    <m/>
    <n v="0"/>
    <m/>
    <m/>
    <m/>
    <m/>
    <m/>
    <m/>
    <m/>
    <m/>
    <m/>
    <m/>
    <m/>
    <s v="519856"/>
    <s v="6155562"/>
    <n v="0"/>
    <n v="0"/>
    <n v="0"/>
  </r>
  <r>
    <n v="1275"/>
    <x v="707"/>
    <s v=""/>
    <x v="1692"/>
    <n v="2019"/>
    <n v="25817117"/>
    <x v="336"/>
    <x v="705"/>
    <x v="693"/>
    <n v="8800"/>
    <s v="Viborg"/>
    <n v="791"/>
    <m/>
    <x v="18"/>
    <m/>
    <s v="LO"/>
    <s v="Lokalt værk"/>
    <n v="370000"/>
    <n v="370000"/>
    <x v="872"/>
    <x v="1"/>
    <s v="pev"/>
    <d v="1985-01-01T00:00:00"/>
    <m/>
    <n v="0.878"/>
    <n v="0.35699999999999998"/>
    <n v="0.37"/>
    <x v="5726"/>
    <n v="7.1135999999999999"/>
    <n v="0"/>
    <n v="5.2919999999999998"/>
    <n v="5.2919999999999998"/>
    <n v="0"/>
    <n v="0.78291295198773991"/>
    <n v="0.21708704801226009"/>
    <x v="0"/>
    <x v="0"/>
    <m/>
    <m/>
    <m/>
    <m/>
    <m/>
    <m/>
    <m/>
    <m/>
    <n v="16.384211000000001"/>
    <m/>
    <m/>
    <m/>
    <m/>
    <m/>
    <m/>
    <m/>
    <m/>
    <m/>
    <s v="528173"/>
    <s v="6253703"/>
    <n v="0"/>
    <n v="16.384211000000001"/>
    <n v="0"/>
  </r>
  <r>
    <n v="1282"/>
    <x v="708"/>
    <s v=""/>
    <x v="1693"/>
    <n v="2019"/>
    <n v="76759715"/>
    <x v="337"/>
    <x v="706"/>
    <x v="694"/>
    <n v="4100"/>
    <s v="Ringsted"/>
    <n v="329"/>
    <n v="888"/>
    <x v="275"/>
    <m/>
    <s v="LO"/>
    <s v="Lokalt værk"/>
    <n v="353000"/>
    <n v="350030"/>
    <x v="1"/>
    <x v="1"/>
    <s v="kvt"/>
    <d v="1995-09-09T00:00:00"/>
    <m/>
    <n v="2.85"/>
    <n v="1.03"/>
    <n v="1.45"/>
    <x v="5727"/>
    <n v="2.3155199999999998"/>
    <n v="2.3155199999999998"/>
    <n v="1.5084"/>
    <n v="1.5084"/>
    <n v="0.27248325786947913"/>
    <n v="0.72751674213052087"/>
    <n v="0"/>
    <x v="0"/>
    <x v="0"/>
    <m/>
    <m/>
    <m/>
    <m/>
    <m/>
    <m/>
    <n v="4.2489216000000001"/>
    <m/>
    <m/>
    <m/>
    <m/>
    <m/>
    <m/>
    <m/>
    <m/>
    <m/>
    <m/>
    <m/>
    <s v="676395,68"/>
    <s v="6150044,15"/>
    <n v="4.2489216000000001"/>
    <n v="0"/>
    <n v="0"/>
  </r>
  <r>
    <n v="1282"/>
    <x v="708"/>
    <s v=""/>
    <x v="1694"/>
    <n v="2019"/>
    <n v="76759715"/>
    <x v="337"/>
    <x v="706"/>
    <x v="694"/>
    <n v="4100"/>
    <s v="Ringsted"/>
    <n v="329"/>
    <n v="888"/>
    <x v="275"/>
    <m/>
    <s v="LO"/>
    <s v="Lokalt værk"/>
    <n v="353000"/>
    <n v="350030"/>
    <x v="382"/>
    <x v="0"/>
    <s v="fvv"/>
    <d v="1985-01-31T00:00:00"/>
    <m/>
    <n v="5"/>
    <n v="0"/>
    <n v="4.2699999999999996"/>
    <x v="5728"/>
    <n v="21.514320000000001"/>
    <n v="21.514320000000001"/>
    <n v="0"/>
    <n v="0"/>
    <n v="1"/>
    <n v="0"/>
    <n v="0"/>
    <x v="0"/>
    <x v="0"/>
    <m/>
    <m/>
    <m/>
    <m/>
    <m/>
    <m/>
    <n v="25.351880399999999"/>
    <m/>
    <m/>
    <m/>
    <m/>
    <m/>
    <m/>
    <m/>
    <m/>
    <m/>
    <m/>
    <m/>
    <s v="676395,68"/>
    <s v="6150044,15"/>
    <n v="25.351880399999999"/>
    <n v="0"/>
    <n v="0"/>
  </r>
  <r>
    <n v="1283"/>
    <x v="709"/>
    <s v=""/>
    <x v="1695"/>
    <n v="2019"/>
    <n v="19253007"/>
    <x v="724"/>
    <x v="707"/>
    <x v="695"/>
    <n v="4700"/>
    <s v="Næstved"/>
    <n v="370"/>
    <m/>
    <x v="18"/>
    <m/>
    <s v="LO"/>
    <s v="Lokalt værk"/>
    <n v="353000"/>
    <n v="350030"/>
    <x v="873"/>
    <x v="1"/>
    <s v="kvt"/>
    <d v="1995-02-01T00:00:00"/>
    <m/>
    <n v="2"/>
    <n v="0.82"/>
    <n v="1.01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675964,99"/>
    <s v="6120885,9"/>
    <n v="0"/>
    <n v="0"/>
    <n v="0"/>
  </r>
  <r>
    <n v="1283"/>
    <x v="709"/>
    <s v=""/>
    <x v="1696"/>
    <n v="2019"/>
    <n v="19253007"/>
    <x v="724"/>
    <x v="707"/>
    <x v="695"/>
    <n v="4700"/>
    <s v="Næstved"/>
    <n v="370"/>
    <m/>
    <x v="18"/>
    <m/>
    <s v="LO"/>
    <s v="Lokalt værk"/>
    <n v="353000"/>
    <n v="350030"/>
    <x v="874"/>
    <x v="1"/>
    <s v="kvt"/>
    <d v="1995-02-01T00:00:00"/>
    <m/>
    <n v="2"/>
    <n v="0.82"/>
    <n v="1.01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675964,99"/>
    <s v="6120885,9"/>
    <n v="0"/>
    <n v="0"/>
    <n v="0"/>
  </r>
  <r>
    <n v="1283"/>
    <x v="709"/>
    <s v=""/>
    <x v="1697"/>
    <n v="2019"/>
    <n v="19253007"/>
    <x v="724"/>
    <x v="707"/>
    <x v="695"/>
    <n v="4700"/>
    <s v="Næstved"/>
    <n v="370"/>
    <m/>
    <x v="18"/>
    <m/>
    <s v="LO"/>
    <s v="Lokalt værk"/>
    <n v="353000"/>
    <n v="350030"/>
    <x v="875"/>
    <x v="0"/>
    <s v="fvv"/>
    <d v="1995-02-01T00:00:00"/>
    <m/>
    <n v="2.5"/>
    <n v="0"/>
    <n v="2.5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675964,99"/>
    <s v="6120885,9"/>
    <n v="0"/>
    <n v="0"/>
    <n v="0"/>
  </r>
  <r>
    <n v="1284"/>
    <x v="710"/>
    <s v=""/>
    <x v="1698"/>
    <n v="2019"/>
    <n v="64723413"/>
    <x v="339"/>
    <x v="708"/>
    <x v="696"/>
    <n v="4293"/>
    <s v="Dianalund"/>
    <n v="340"/>
    <m/>
    <x v="18"/>
    <m/>
    <s v="LO"/>
    <s v="Lokalt værk"/>
    <n v="861000"/>
    <n v="860010"/>
    <x v="876"/>
    <x v="1"/>
    <s v="pev"/>
    <d v="1993-08-11T00:00:00"/>
    <m/>
    <n v="2.97"/>
    <n v="1.03"/>
    <n v="1.7"/>
    <x v="5729"/>
    <n v="7.1650800000000001E-2"/>
    <n v="0"/>
    <n v="4.446E-2"/>
    <n v="4.3819200000000003E-2"/>
    <n v="0"/>
    <n v="0.73853882310285301"/>
    <n v="0.26146117689714699"/>
    <x v="0"/>
    <x v="0"/>
    <m/>
    <m/>
    <m/>
    <m/>
    <m/>
    <m/>
    <n v="0.13701996"/>
    <m/>
    <m/>
    <m/>
    <m/>
    <m/>
    <m/>
    <m/>
    <m/>
    <m/>
    <m/>
    <m/>
    <s v="658041"/>
    <s v="6156730"/>
    <n v="0.13701996"/>
    <n v="0"/>
    <n v="0"/>
  </r>
  <r>
    <n v="1286"/>
    <x v="711"/>
    <s v=""/>
    <x v="1699"/>
    <n v="2019"/>
    <n v="59005014"/>
    <x v="340"/>
    <x v="709"/>
    <x v="697"/>
    <n v="5620"/>
    <s v="Glamsbjerg"/>
    <n v="420"/>
    <m/>
    <x v="18"/>
    <m/>
    <s v="ER"/>
    <s v="Erhvervsværk"/>
    <n v="11300"/>
    <n v="10000"/>
    <x v="877"/>
    <x v="1"/>
    <s v="pev"/>
    <d v="1995-11-01T00:00:00"/>
    <m/>
    <n v="1.2"/>
    <n v="0.5"/>
    <n v="0.6"/>
    <x v="5730"/>
    <n v="3.0240000000000002E-3"/>
    <n v="0"/>
    <n v="2.5200000000000001E-3"/>
    <n v="2.5200000000000001E-3"/>
    <n v="0"/>
    <n v="0.76284584980237158"/>
    <n v="0.23715415019762842"/>
    <x v="0"/>
    <x v="0"/>
    <m/>
    <m/>
    <m/>
    <m/>
    <m/>
    <m/>
    <n v="6.3756000000000004E-3"/>
    <m/>
    <m/>
    <m/>
    <m/>
    <m/>
    <m/>
    <m/>
    <m/>
    <m/>
    <m/>
    <m/>
    <s v="572202"/>
    <s v="6124678"/>
    <n v="6.3756000000000004E-3"/>
    <n v="0"/>
    <n v="0"/>
  </r>
  <r>
    <n v="1309"/>
    <x v="713"/>
    <s v=""/>
    <x v="1701"/>
    <n v="2019"/>
    <n v="18807483"/>
    <x v="342"/>
    <x v="711"/>
    <x v="699"/>
    <n v="8680"/>
    <s v="Ry"/>
    <n v="746"/>
    <n v="416"/>
    <x v="283"/>
    <m/>
    <s v="DC"/>
    <s v="Decentralt værk"/>
    <n v="353000"/>
    <n v="350030"/>
    <x v="2"/>
    <x v="0"/>
    <s v="fvv"/>
    <d v="1996-02-12T00:00:00"/>
    <m/>
    <n v="3.4"/>
    <n v="0"/>
    <n v="3.2"/>
    <x v="5731"/>
    <n v="5.2919999999999998"/>
    <n v="5.1444000000000001"/>
    <n v="0"/>
    <n v="0"/>
    <n v="1"/>
    <n v="0"/>
    <n v="0"/>
    <x v="0"/>
    <x v="0"/>
    <m/>
    <m/>
    <m/>
    <m/>
    <m/>
    <m/>
    <n v="5.8642056"/>
    <m/>
    <m/>
    <m/>
    <m/>
    <m/>
    <m/>
    <m/>
    <m/>
    <m/>
    <m/>
    <m/>
    <s v="543198"/>
    <s v="6214300"/>
    <n v="5.8642056"/>
    <n v="0"/>
    <n v="0"/>
  </r>
  <r>
    <n v="1309"/>
    <x v="713"/>
    <s v=""/>
    <x v="1702"/>
    <n v="2019"/>
    <n v="18807483"/>
    <x v="342"/>
    <x v="711"/>
    <x v="699"/>
    <n v="8680"/>
    <s v="Ry"/>
    <n v="746"/>
    <n v="416"/>
    <x v="283"/>
    <m/>
    <s v="DC"/>
    <s v="Decentralt værk"/>
    <n v="353000"/>
    <n v="350030"/>
    <x v="879"/>
    <x v="1"/>
    <s v="kvt"/>
    <d v="2006-06-30T00:00:00"/>
    <m/>
    <n v="2"/>
    <n v="0.85"/>
    <n v="1.03"/>
    <x v="5732"/>
    <n v="2.6135999999999999"/>
    <n v="2.5415999999999999"/>
    <n v="2.0015999999999998"/>
    <n v="2.0015999999999998"/>
    <n v="0.26030163437874676"/>
    <n v="0.73969836562125324"/>
    <n v="0"/>
    <x v="0"/>
    <x v="0"/>
    <m/>
    <m/>
    <m/>
    <m/>
    <m/>
    <m/>
    <n v="5.0203296000000002"/>
    <m/>
    <m/>
    <m/>
    <m/>
    <m/>
    <m/>
    <m/>
    <m/>
    <m/>
    <m/>
    <m/>
    <s v="543198"/>
    <s v="6214300"/>
    <n v="5.0203296000000002"/>
    <n v="0"/>
    <n v="0"/>
  </r>
  <r>
    <n v="1309"/>
    <x v="713"/>
    <s v=""/>
    <x v="1703"/>
    <n v="2019"/>
    <n v="18807483"/>
    <x v="342"/>
    <x v="711"/>
    <x v="699"/>
    <n v="8680"/>
    <s v="Ry"/>
    <n v="746"/>
    <n v="416"/>
    <x v="283"/>
    <m/>
    <s v="DC"/>
    <s v="Decentralt værk"/>
    <n v="353000"/>
    <n v="350030"/>
    <x v="880"/>
    <x v="1"/>
    <s v="kvt"/>
    <d v="2006-06-30T00:00:00"/>
    <m/>
    <n v="2"/>
    <n v="0.85"/>
    <n v="1.03"/>
    <x v="5733"/>
    <n v="2.6316000000000002"/>
    <n v="2.5596000000000001"/>
    <n v="2.016"/>
    <n v="2.016"/>
    <n v="0.26043856286366984"/>
    <n v="0.73956143713633016"/>
    <n v="0"/>
    <x v="0"/>
    <x v="0"/>
    <m/>
    <m/>
    <m/>
    <m/>
    <m/>
    <m/>
    <n v="5.0522472"/>
    <m/>
    <m/>
    <m/>
    <m/>
    <m/>
    <m/>
    <m/>
    <m/>
    <m/>
    <m/>
    <m/>
    <s v="543198"/>
    <s v="6214300"/>
    <n v="5.0522472"/>
    <n v="0"/>
    <n v="0"/>
  </r>
  <r>
    <n v="1309"/>
    <x v="713"/>
    <s v=""/>
    <x v="1704"/>
    <n v="2019"/>
    <n v="18807483"/>
    <x v="342"/>
    <x v="711"/>
    <x v="699"/>
    <n v="8680"/>
    <s v="Ry"/>
    <n v="746"/>
    <n v="416"/>
    <x v="283"/>
    <m/>
    <s v="DC"/>
    <s v="Decentralt værk"/>
    <n v="353000"/>
    <n v="350030"/>
    <x v="881"/>
    <x v="3"/>
    <s v="fvv"/>
    <d v="2014-07-14T00:00:00"/>
    <m/>
    <n v="1.7"/>
    <n v="0"/>
    <n v="1.7"/>
    <x v="5734"/>
    <n v="4.024044"/>
    <n v="3.9116879999999998"/>
    <n v="0"/>
    <n v="0"/>
    <n v="1"/>
    <n v="0"/>
    <n v="0"/>
    <x v="0"/>
    <x v="0"/>
    <m/>
    <m/>
    <m/>
    <m/>
    <m/>
    <m/>
    <m/>
    <m/>
    <m/>
    <m/>
    <m/>
    <m/>
    <m/>
    <m/>
    <m/>
    <n v="4.024044"/>
    <m/>
    <m/>
    <s v="543198"/>
    <s v="6214300"/>
    <n v="0"/>
    <n v="4.024044"/>
    <n v="0"/>
  </r>
  <r>
    <n v="1309"/>
    <x v="713"/>
    <s v=""/>
    <x v="1705"/>
    <n v="2019"/>
    <n v="18807483"/>
    <x v="342"/>
    <x v="711"/>
    <x v="699"/>
    <n v="8680"/>
    <s v="Ry"/>
    <n v="746"/>
    <n v="416"/>
    <x v="283"/>
    <m/>
    <s v="DC"/>
    <s v="Decentralt værk"/>
    <n v="353000"/>
    <n v="350030"/>
    <x v="882"/>
    <x v="4"/>
    <s v="fvv"/>
    <d v="2015-02-01T00:00:00"/>
    <m/>
    <n v="0.50939999999999996"/>
    <n v="0"/>
    <n v="2.048"/>
    <x v="5735"/>
    <n v="22.078116000000001"/>
    <n v="21.458051999999999"/>
    <n v="0"/>
    <n v="0"/>
    <n v="1"/>
    <n v="0"/>
    <n v="0"/>
    <x v="0"/>
    <x v="0"/>
    <m/>
    <m/>
    <m/>
    <m/>
    <m/>
    <m/>
    <m/>
    <m/>
    <m/>
    <m/>
    <m/>
    <m/>
    <m/>
    <m/>
    <m/>
    <m/>
    <m/>
    <n v="6.9204923999999997"/>
    <s v="543198"/>
    <s v="6214300"/>
    <n v="0"/>
    <n v="0"/>
    <n v="6.9204923999999997"/>
  </r>
  <r>
    <n v="1318"/>
    <x v="714"/>
    <s v=""/>
    <x v="1706"/>
    <n v="2019"/>
    <n v="19416801"/>
    <x v="343"/>
    <x v="712"/>
    <x v="700"/>
    <n v="5550"/>
    <s v="Langeskov"/>
    <n v="440"/>
    <m/>
    <x v="18"/>
    <m/>
    <s v="ER"/>
    <s v="Erhvervsværk"/>
    <n v="13000"/>
    <n v="10000"/>
    <x v="883"/>
    <x v="1"/>
    <s v="pev"/>
    <d v="1996-11-26T00:00:00"/>
    <m/>
    <n v="2.42"/>
    <n v="0.92"/>
    <n v="2"/>
    <x v="5736"/>
    <n v="3.5920800000000002"/>
    <n v="0"/>
    <n v="2.3721741287999998"/>
    <n v="2.3721741287999998"/>
    <n v="0"/>
    <n v="0.73500738834882351"/>
    <n v="0.26499261165117649"/>
    <x v="0"/>
    <x v="0"/>
    <m/>
    <m/>
    <m/>
    <m/>
    <m/>
    <m/>
    <n v="6.7776984000000002"/>
    <m/>
    <m/>
    <m/>
    <m/>
    <m/>
    <m/>
    <m/>
    <m/>
    <m/>
    <m/>
    <m/>
    <s v="600481,8"/>
    <s v="6134056,24"/>
    <n v="6.7776984000000002"/>
    <n v="0"/>
    <n v="0"/>
  </r>
  <r>
    <n v="1322"/>
    <x v="715"/>
    <s v=""/>
    <x v="1707"/>
    <n v="2019"/>
    <n v="16023876"/>
    <x v="344"/>
    <x v="713"/>
    <x v="701"/>
    <n v="7000"/>
    <s v="Fredericia"/>
    <n v="607"/>
    <m/>
    <x v="18"/>
    <m/>
    <s v="ER"/>
    <s v="Erhvervsværk"/>
    <n v="11300"/>
    <n v="10000"/>
    <x v="296"/>
    <x v="1"/>
    <s v="pev"/>
    <d v="1996-12-16T00:00:00"/>
    <m/>
    <n v="3"/>
    <n v="0.92"/>
    <n v="1.8"/>
    <x v="5737"/>
    <n v="7.1999999999999998E-3"/>
    <n v="0"/>
    <n v="4.8254183999999999E-3"/>
    <n v="4.8254183999999999E-3"/>
    <n v="0"/>
    <n v="0.73725696269048868"/>
    <n v="0.26274303730951132"/>
    <x v="0"/>
    <x v="0"/>
    <m/>
    <m/>
    <m/>
    <m/>
    <m/>
    <m/>
    <n v="1.37016E-2"/>
    <m/>
    <m/>
    <m/>
    <m/>
    <m/>
    <m/>
    <m/>
    <m/>
    <m/>
    <m/>
    <m/>
    <s v="542373,51"/>
    <s v="6159137,78"/>
    <n v="1.37016E-2"/>
    <n v="0"/>
    <n v="0"/>
  </r>
  <r>
    <n v="1324"/>
    <x v="716"/>
    <s v=""/>
    <x v="1708"/>
    <n v="2019"/>
    <n v="40442014"/>
    <x v="345"/>
    <x v="714"/>
    <x v="702"/>
    <n v="5700"/>
    <s v="Svendborg"/>
    <n v="479"/>
    <m/>
    <x v="18"/>
    <m/>
    <s v="ER"/>
    <s v="Erhvervsværk"/>
    <n v="682010"/>
    <n v="680023"/>
    <x v="884"/>
    <x v="0"/>
    <s v="pvp"/>
    <d v="1985-01-01T00:00:00"/>
    <m/>
    <n v="8"/>
    <n v="0"/>
    <n v="7.7"/>
    <x v="5738"/>
    <n v="28.225079999999998"/>
    <n v="0"/>
    <n v="0"/>
    <n v="0"/>
    <n v="0"/>
    <n v="0"/>
    <n v="1"/>
    <x v="0"/>
    <x v="0"/>
    <m/>
    <m/>
    <m/>
    <m/>
    <m/>
    <m/>
    <n v="30.164666399999998"/>
    <m/>
    <m/>
    <m/>
    <m/>
    <m/>
    <m/>
    <m/>
    <m/>
    <m/>
    <m/>
    <m/>
    <s v="604393"/>
    <s v="6104639"/>
    <n v="30.164666399999998"/>
    <n v="0"/>
    <n v="0"/>
  </r>
  <r>
    <n v="1324"/>
    <x v="716"/>
    <s v=""/>
    <x v="1709"/>
    <n v="2019"/>
    <n v="40442014"/>
    <x v="345"/>
    <x v="714"/>
    <x v="702"/>
    <n v="5700"/>
    <s v="Svendborg"/>
    <n v="479"/>
    <m/>
    <x v="18"/>
    <m/>
    <s v="ER"/>
    <s v="Erhvervsværk"/>
    <n v="682010"/>
    <n v="680023"/>
    <x v="884"/>
    <x v="1"/>
    <s v="pev"/>
    <d v="2006-09-01T00:00:00"/>
    <m/>
    <n v="1.65"/>
    <n v="0.7"/>
    <n v="0.8"/>
    <x v="5739"/>
    <n v="8.2691999999999997"/>
    <n v="0"/>
    <n v="6.3756000000000004"/>
    <n v="6.3756000000000004"/>
    <n v="0"/>
    <n v="0.73902490068289817"/>
    <n v="0.26097509931710183"/>
    <x v="0"/>
    <x v="0"/>
    <m/>
    <m/>
    <m/>
    <m/>
    <m/>
    <m/>
    <n v="15.842890799999999"/>
    <m/>
    <m/>
    <m/>
    <m/>
    <m/>
    <m/>
    <m/>
    <m/>
    <m/>
    <m/>
    <m/>
    <s v="604393"/>
    <s v="6104639"/>
    <n v="15.842890799999999"/>
    <n v="0"/>
    <n v="0"/>
  </r>
  <r>
    <n v="1324"/>
    <x v="717"/>
    <s v=""/>
    <x v="1710"/>
    <n v="2019"/>
    <n v="40442014"/>
    <x v="345"/>
    <x v="715"/>
    <x v="703"/>
    <n v="5700"/>
    <s v="Svendborg"/>
    <n v="479"/>
    <m/>
    <x v="18"/>
    <m/>
    <s v="ER"/>
    <s v="Erhvervsværk"/>
    <n v="682010"/>
    <n v="680023"/>
    <x v="885"/>
    <x v="0"/>
    <s v="pvp"/>
    <d v="1985-01-01T00:00:00"/>
    <m/>
    <n v="2.8"/>
    <n v="0"/>
    <n v="2.5"/>
    <x v="5740"/>
    <n v="8.8869600000000002"/>
    <n v="0"/>
    <n v="0"/>
    <n v="0"/>
    <n v="0"/>
    <n v="0"/>
    <n v="1"/>
    <x v="0"/>
    <x v="0"/>
    <m/>
    <m/>
    <m/>
    <m/>
    <m/>
    <m/>
    <n v="9.7431839999999994"/>
    <m/>
    <m/>
    <m/>
    <m/>
    <m/>
    <m/>
    <m/>
    <m/>
    <m/>
    <m/>
    <m/>
    <s v="603790"/>
    <s v="6104342"/>
    <n v="9.7431839999999994"/>
    <n v="0"/>
    <n v="0"/>
  </r>
  <r>
    <n v="1329"/>
    <x v="718"/>
    <s v=""/>
    <x v="1711"/>
    <n v="2019"/>
    <n v="16934690"/>
    <x v="346"/>
    <x v="716"/>
    <x v="704"/>
    <n v="6720"/>
    <s v="Fanø"/>
    <n v="563"/>
    <n v="126"/>
    <x v="284"/>
    <m/>
    <s v="FJ"/>
    <s v="Fjernvarmeværk"/>
    <n v="353000"/>
    <n v="350030"/>
    <x v="241"/>
    <x v="0"/>
    <s v="fvv"/>
    <d v="1996-01-01T00:00:00"/>
    <m/>
    <n v="8.5"/>
    <n v="0"/>
    <n v="8.5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461923,89"/>
    <s v="6142411,52"/>
    <n v="0"/>
    <n v="0"/>
    <n v="0"/>
  </r>
  <r>
    <n v="1334"/>
    <x v="719"/>
    <s v=""/>
    <x v="1712"/>
    <n v="2019"/>
    <n v="17968971"/>
    <x v="347"/>
    <x v="717"/>
    <x v="705"/>
    <n v="5620"/>
    <s v="Glamsbjerg"/>
    <n v="420"/>
    <m/>
    <x v="18"/>
    <m/>
    <s v="ER"/>
    <s v="Erhvervsværk"/>
    <n v="11300"/>
    <n v="10000"/>
    <x v="886"/>
    <x v="1"/>
    <s v="pev"/>
    <d v="1996-01-01T00:00:00"/>
    <m/>
    <n v="2.81"/>
    <n v="1.04"/>
    <n v="1.38"/>
    <x v="5741"/>
    <n v="1.2887999999999999"/>
    <n v="0"/>
    <n v="0.93959999999999999"/>
    <n v="0.93959999999999999"/>
    <n v="0"/>
    <n v="0.73786221510821604"/>
    <n v="0.26213778489178396"/>
    <x v="0"/>
    <x v="0"/>
    <m/>
    <m/>
    <m/>
    <m/>
    <m/>
    <m/>
    <n v="2.4582492"/>
    <m/>
    <m/>
    <m/>
    <m/>
    <m/>
    <m/>
    <m/>
    <m/>
    <m/>
    <m/>
    <m/>
    <s v="571708,88"/>
    <s v="6125326,48"/>
    <n v="2.4582492"/>
    <n v="0"/>
    <n v="0"/>
  </r>
  <r>
    <n v="1334"/>
    <x v="719"/>
    <s v=""/>
    <x v="1713"/>
    <n v="2019"/>
    <n v="17968971"/>
    <x v="347"/>
    <x v="717"/>
    <x v="705"/>
    <n v="5620"/>
    <s v="Glamsbjerg"/>
    <n v="420"/>
    <m/>
    <x v="18"/>
    <m/>
    <s v="ER"/>
    <s v="Erhvervsværk"/>
    <n v="11300"/>
    <n v="10000"/>
    <x v="887"/>
    <x v="1"/>
    <s v="pev"/>
    <d v="2002-06-25T00:00:00"/>
    <m/>
    <n v="2.0699999999999998"/>
    <n v="0.8"/>
    <n v="1.02"/>
    <x v="5742"/>
    <n v="0.61199999999999999"/>
    <n v="0"/>
    <n v="0.44640000000000002"/>
    <n v="0.44640000000000002"/>
    <n v="0"/>
    <n v="0.73771179772333839"/>
    <n v="0.26228820227666161"/>
    <x v="0"/>
    <x v="0"/>
    <m/>
    <m/>
    <m/>
    <m/>
    <m/>
    <m/>
    <n v="1.1666556000000001"/>
    <m/>
    <m/>
    <m/>
    <m/>
    <m/>
    <m/>
    <m/>
    <m/>
    <m/>
    <m/>
    <m/>
    <s v="571708,88"/>
    <s v="6125326,48"/>
    <n v="1.1666556000000001"/>
    <n v="0"/>
    <n v="0"/>
  </r>
  <r>
    <n v="1334"/>
    <x v="720"/>
    <s v=""/>
    <x v="1714"/>
    <n v="2019"/>
    <n v="17968971"/>
    <x v="347"/>
    <x v="718"/>
    <x v="511"/>
    <n v="5856"/>
    <s v="Ryslinge"/>
    <n v="430"/>
    <m/>
    <x v="18"/>
    <m/>
    <s v="ER"/>
    <s v="Erhvervsværk"/>
    <n v="13000"/>
    <n v="10000"/>
    <x v="14"/>
    <x v="1"/>
    <s v="pev"/>
    <d v="2002-11-01T00:00:00"/>
    <m/>
    <n v="2.2000000000000002"/>
    <n v="0.84"/>
    <n v="1"/>
    <x v="5743"/>
    <n v="3.8699999999999998E-2"/>
    <n v="0"/>
    <n v="3.0960000000000001E-2"/>
    <n v="3.0960000000000001E-2"/>
    <n v="0"/>
    <n v="0.7474747474747474"/>
    <n v="0.2525252525252526"/>
    <x v="0"/>
    <x v="0"/>
    <m/>
    <m/>
    <m/>
    <m/>
    <m/>
    <m/>
    <n v="7.6626E-2"/>
    <m/>
    <m/>
    <m/>
    <m/>
    <m/>
    <m/>
    <m/>
    <m/>
    <m/>
    <m/>
    <m/>
    <s v="598017"/>
    <s v="6123059"/>
    <n v="7.6626E-2"/>
    <n v="0"/>
    <n v="0"/>
  </r>
  <r>
    <n v="1337"/>
    <x v="721"/>
    <s v=""/>
    <x v="1715"/>
    <n v="2019"/>
    <n v="18548046"/>
    <x v="348"/>
    <x v="719"/>
    <x v="706"/>
    <n v="4760"/>
    <s v="Vordingborg"/>
    <n v="390"/>
    <m/>
    <x v="18"/>
    <m/>
    <s v="ER"/>
    <s v="Erhvervsværk"/>
    <n v="11300"/>
    <n v="10000"/>
    <x v="888"/>
    <x v="1"/>
    <s v="pev"/>
    <d v="1997-03-11T00:00:00"/>
    <m/>
    <n v="4"/>
    <n v="1.44"/>
    <n v="1.72"/>
    <x v="5744"/>
    <n v="1.0684800000000001"/>
    <n v="0"/>
    <n v="0.85968"/>
    <n v="0.85968"/>
    <n v="0"/>
    <n v="0.74113193723670556"/>
    <n v="0.25886806276329444"/>
    <x v="0"/>
    <x v="0"/>
    <m/>
    <m/>
    <m/>
    <m/>
    <m/>
    <m/>
    <n v="2.0637539999999999"/>
    <m/>
    <m/>
    <m/>
    <m/>
    <m/>
    <m/>
    <m/>
    <m/>
    <m/>
    <m/>
    <m/>
    <s v="689720"/>
    <s v="6104298"/>
    <n v="2.0637539999999999"/>
    <n v="0"/>
    <n v="0"/>
  </r>
  <r>
    <n v="1337"/>
    <x v="721"/>
    <s v=""/>
    <x v="1716"/>
    <n v="2019"/>
    <n v="18548046"/>
    <x v="348"/>
    <x v="719"/>
    <x v="706"/>
    <n v="4760"/>
    <s v="Vordingborg"/>
    <n v="390"/>
    <m/>
    <x v="18"/>
    <m/>
    <s v="ER"/>
    <s v="Erhvervsværk"/>
    <n v="11300"/>
    <n v="10000"/>
    <x v="889"/>
    <x v="1"/>
    <s v="pev"/>
    <d v="1999-03-18T00:00:00"/>
    <m/>
    <n v="3.5"/>
    <n v="0.74"/>
    <n v="0.85"/>
    <x v="5745"/>
    <n v="0.55620000000000003"/>
    <n v="0"/>
    <n v="0.43343999999999999"/>
    <n v="0.43343999999999999"/>
    <n v="0"/>
    <n v="0.74731119485005504"/>
    <n v="0.25268880514994496"/>
    <x v="0"/>
    <x v="0"/>
    <m/>
    <m/>
    <m/>
    <m/>
    <m/>
    <m/>
    <n v="1.1005632000000001"/>
    <m/>
    <m/>
    <m/>
    <m/>
    <m/>
    <m/>
    <m/>
    <m/>
    <m/>
    <m/>
    <m/>
    <s v="689720"/>
    <s v="6104298"/>
    <n v="1.1005632000000001"/>
    <n v="0"/>
    <n v="0"/>
  </r>
  <r>
    <n v="1339"/>
    <x v="722"/>
    <s v=""/>
    <x v="1717"/>
    <n v="2019"/>
    <n v="16812331"/>
    <x v="349"/>
    <x v="720"/>
    <x v="707"/>
    <n v="5750"/>
    <s v="Ringe"/>
    <n v="430"/>
    <m/>
    <x v="18"/>
    <m/>
    <s v="ER"/>
    <s v="Erhvervsværk"/>
    <n v="13000"/>
    <n v="10000"/>
    <x v="890"/>
    <x v="1"/>
    <s v="pev"/>
    <d v="1997-04-01T00:00:00"/>
    <m/>
    <n v="1.56"/>
    <n v="0.6"/>
    <n v="0.75"/>
    <x v="21"/>
    <n v="0"/>
    <n v="0"/>
    <n v="0"/>
    <n v="0"/>
    <n v="0"/>
    <n v="0"/>
    <n v="1"/>
    <x v="0"/>
    <x v="0"/>
    <m/>
    <m/>
    <m/>
    <m/>
    <m/>
    <m/>
    <n v="0"/>
    <m/>
    <m/>
    <m/>
    <m/>
    <m/>
    <m/>
    <m/>
    <m/>
    <m/>
    <m/>
    <m/>
    <s v="588089,05"/>
    <s v="6119697,89"/>
    <n v="0"/>
    <n v="0"/>
    <n v="0"/>
  </r>
  <r>
    <n v="1341"/>
    <x v="723"/>
    <s v=""/>
    <x v="1718"/>
    <n v="2019"/>
    <n v="19231097"/>
    <x v="350"/>
    <x v="721"/>
    <x v="708"/>
    <n v="7330"/>
    <s v="Brande"/>
    <n v="756"/>
    <n v="424"/>
    <x v="285"/>
    <m/>
    <s v="DC"/>
    <s v="Decentralt værk"/>
    <n v="353000"/>
    <n v="350030"/>
    <x v="891"/>
    <x v="0"/>
    <s v="fvv"/>
    <d v="1996-01-01T00:00:00"/>
    <m/>
    <n v="1.2"/>
    <n v="0"/>
    <n v="1"/>
    <x v="5746"/>
    <n v="1.3512599999999999"/>
    <n v="1.3512599999999999"/>
    <n v="0"/>
    <n v="0"/>
    <n v="1"/>
    <n v="0"/>
    <n v="0"/>
    <x v="0"/>
    <x v="0"/>
    <m/>
    <m/>
    <m/>
    <m/>
    <m/>
    <m/>
    <m/>
    <m/>
    <m/>
    <m/>
    <n v="1.6929719999999999"/>
    <m/>
    <m/>
    <m/>
    <m/>
    <m/>
    <m/>
    <m/>
    <s v="500769,79"/>
    <s v="6191194,86"/>
    <n v="0"/>
    <n v="1.6929719999999999"/>
    <n v="0"/>
  </r>
  <r>
    <n v="1341"/>
    <x v="723"/>
    <s v=""/>
    <x v="1719"/>
    <n v="2019"/>
    <n v="19231097"/>
    <x v="350"/>
    <x v="721"/>
    <x v="708"/>
    <n v="7330"/>
    <s v="Brande"/>
    <n v="756"/>
    <n v="424"/>
    <x v="285"/>
    <m/>
    <s v="DC"/>
    <s v="Decentralt værk"/>
    <n v="353000"/>
    <n v="350030"/>
    <x v="384"/>
    <x v="1"/>
    <s v="kvt"/>
    <d v="1997-05-01T00:00:00"/>
    <m/>
    <n v="2.2000000000000002"/>
    <n v="0.90100000000000002"/>
    <n v="1.2"/>
    <x v="5747"/>
    <n v="30.160872000000001"/>
    <n v="30.160872000000001"/>
    <n v="24.65316"/>
    <n v="24.65316"/>
    <n v="0.25035438730722687"/>
    <n v="0.74964561269277308"/>
    <n v="0"/>
    <x v="0"/>
    <x v="0"/>
    <m/>
    <m/>
    <m/>
    <m/>
    <m/>
    <m/>
    <m/>
    <m/>
    <n v="60.236356000000001"/>
    <m/>
    <m/>
    <m/>
    <m/>
    <m/>
    <m/>
    <m/>
    <m/>
    <m/>
    <s v="500769,79"/>
    <s v="6191194,86"/>
    <n v="0"/>
    <n v="60.236356000000001"/>
    <n v="0"/>
  </r>
  <r>
    <n v="1341"/>
    <x v="723"/>
    <s v=""/>
    <x v="1720"/>
    <n v="2019"/>
    <n v="19231097"/>
    <x v="350"/>
    <x v="721"/>
    <x v="708"/>
    <n v="7330"/>
    <s v="Brande"/>
    <n v="756"/>
    <n v="424"/>
    <x v="285"/>
    <m/>
    <s v="DC"/>
    <s v="Decentralt værk"/>
    <n v="353000"/>
    <n v="350030"/>
    <x v="892"/>
    <x v="0"/>
    <s v="fvv"/>
    <d v="1995-01-01T00:00:00"/>
    <m/>
    <n v="1"/>
    <n v="0"/>
    <n v="1"/>
    <x v="5748"/>
    <n v="0.69876000000000005"/>
    <n v="0.69876000000000005"/>
    <n v="0"/>
    <n v="0"/>
    <n v="1"/>
    <n v="0"/>
    <n v="0"/>
    <x v="0"/>
    <x v="0"/>
    <m/>
    <m/>
    <m/>
    <m/>
    <m/>
    <m/>
    <m/>
    <m/>
    <n v="0.85854399999999997"/>
    <m/>
    <m/>
    <m/>
    <m/>
    <m/>
    <m/>
    <m/>
    <m/>
    <m/>
    <s v="500769,79"/>
    <s v="6191194,86"/>
    <n v="0"/>
    <n v="0.85854399999999997"/>
    <n v="0"/>
  </r>
  <r>
    <n v="1341"/>
    <x v="723"/>
    <s v=""/>
    <x v="2973"/>
    <n v="2019"/>
    <n v="19231097"/>
    <x v="350"/>
    <x v="721"/>
    <x v="708"/>
    <n v="7330"/>
    <s v="Brande"/>
    <n v="756"/>
    <n v="424"/>
    <x v="285"/>
    <m/>
    <s v="DC"/>
    <s v="Decentralt værk"/>
    <n v="353000"/>
    <n v="350030"/>
    <x v="1503"/>
    <x v="1"/>
    <s v="kvt"/>
    <d v="2019-12-30T00:00:00"/>
    <m/>
    <n v="2.2000000000000002"/>
    <n v="0.90100000000000002"/>
    <n v="0.95"/>
    <x v="5749"/>
    <n v="0.28083599999999997"/>
    <n v="0.28083599999999997"/>
    <n v="0.27539999999999998"/>
    <n v="0.27539999999999998"/>
    <n v="0.21593500635880902"/>
    <n v="0.78406499364119098"/>
    <n v="0"/>
    <x v="0"/>
    <x v="0"/>
    <m/>
    <m/>
    <m/>
    <m/>
    <m/>
    <m/>
    <m/>
    <m/>
    <n v="0.65027900000000005"/>
    <m/>
    <m/>
    <m/>
    <m/>
    <m/>
    <m/>
    <m/>
    <m/>
    <m/>
    <s v="500769,79"/>
    <s v="6191194,86"/>
    <n v="0"/>
    <n v="0.65027900000000005"/>
    <n v="0"/>
  </r>
  <r>
    <n v="1343"/>
    <x v="724"/>
    <s v=""/>
    <x v="1721"/>
    <n v="2019"/>
    <n v="11745873"/>
    <x v="351"/>
    <x v="722"/>
    <x v="709"/>
    <n v="5450"/>
    <s v="Otterup"/>
    <n v="480"/>
    <m/>
    <x v="18"/>
    <m/>
    <s v="ER"/>
    <s v="Erhvervsværk"/>
    <n v="13000"/>
    <n v="10000"/>
    <x v="893"/>
    <x v="1"/>
    <s v="pev"/>
    <d v="1997-02-01T00:00:00"/>
    <m/>
    <n v="1.59"/>
    <n v="0.625"/>
    <n v="0.75"/>
    <x v="21"/>
    <n v="0"/>
    <n v="0"/>
    <n v="0"/>
    <n v="0"/>
    <n v="0"/>
    <n v="0"/>
    <n v="1"/>
    <x v="0"/>
    <x v="0"/>
    <m/>
    <m/>
    <m/>
    <m/>
    <m/>
    <m/>
    <n v="0"/>
    <m/>
    <m/>
    <m/>
    <m/>
    <m/>
    <m/>
    <m/>
    <m/>
    <m/>
    <m/>
    <m/>
    <s v="589296"/>
    <s v="6150570"/>
    <n v="0"/>
    <n v="0"/>
    <n v="0"/>
  </r>
  <r>
    <n v="1359"/>
    <x v="725"/>
    <s v=""/>
    <x v="1722"/>
    <n v="2019"/>
    <n v="19493288"/>
    <x v="352"/>
    <x v="723"/>
    <x v="710"/>
    <n v="9560"/>
    <s v="Hadsund"/>
    <n v="846"/>
    <n v="421"/>
    <x v="286"/>
    <m/>
    <s v="DC"/>
    <s v="Decentralt værk"/>
    <n v="353000"/>
    <n v="350030"/>
    <x v="540"/>
    <x v="1"/>
    <s v="kvt"/>
    <d v="1997-04-01T00:00:00"/>
    <m/>
    <n v="3.62"/>
    <n v="1.47"/>
    <n v="2.2000000000000002"/>
    <x v="5750"/>
    <n v="0.88919999999999999"/>
    <n v="0.88919999999999999"/>
    <n v="0.74160000000000004"/>
    <n v="0.74160000000000004"/>
    <n v="0.2213622651722772"/>
    <n v="0.7786377348277228"/>
    <n v="0"/>
    <x v="0"/>
    <x v="0"/>
    <m/>
    <m/>
    <m/>
    <m/>
    <m/>
    <m/>
    <n v="2.0084724"/>
    <m/>
    <m/>
    <m/>
    <m/>
    <m/>
    <m/>
    <m/>
    <m/>
    <m/>
    <m/>
    <m/>
    <s v="577311"/>
    <s v="6296230"/>
    <n v="2.0084724"/>
    <n v="0"/>
    <n v="0"/>
  </r>
  <r>
    <n v="1359"/>
    <x v="725"/>
    <s v=""/>
    <x v="1723"/>
    <n v="2019"/>
    <n v="19493288"/>
    <x v="352"/>
    <x v="723"/>
    <x v="710"/>
    <n v="9560"/>
    <s v="Hadsund"/>
    <n v="846"/>
    <n v="421"/>
    <x v="286"/>
    <m/>
    <s v="DC"/>
    <s v="Decentralt værk"/>
    <n v="353000"/>
    <n v="350030"/>
    <x v="894"/>
    <x v="0"/>
    <s v="fvv"/>
    <d v="1997-07-01T00:00:00"/>
    <m/>
    <n v="3.25"/>
    <n v="0"/>
    <n v="3.25"/>
    <x v="5751"/>
    <n v="1.4219999999999999"/>
    <n v="1.4219999999999999"/>
    <n v="0"/>
    <n v="0"/>
    <n v="1"/>
    <n v="0"/>
    <n v="0"/>
    <x v="0"/>
    <x v="0"/>
    <m/>
    <m/>
    <m/>
    <m/>
    <m/>
    <m/>
    <n v="1.352142"/>
    <m/>
    <m/>
    <m/>
    <m/>
    <m/>
    <m/>
    <m/>
    <m/>
    <m/>
    <m/>
    <m/>
    <s v="577311"/>
    <s v="6296230"/>
    <n v="1.352142"/>
    <n v="0"/>
    <n v="0"/>
  </r>
  <r>
    <n v="1359"/>
    <x v="725"/>
    <s v=""/>
    <x v="1724"/>
    <n v="2019"/>
    <n v="19493288"/>
    <x v="352"/>
    <x v="723"/>
    <x v="710"/>
    <n v="9560"/>
    <s v="Hadsund"/>
    <n v="846"/>
    <n v="421"/>
    <x v="286"/>
    <m/>
    <s v="DC"/>
    <s v="Decentralt værk"/>
    <n v="353000"/>
    <n v="350030"/>
    <x v="895"/>
    <x v="3"/>
    <s v="fvv"/>
    <d v="2015-05-15T00:00:00"/>
    <m/>
    <n v="2.2999999999999998"/>
    <n v="0"/>
    <n v="2.2999999999999998"/>
    <x v="5752"/>
    <n v="4.9859999999999998"/>
    <n v="4.9859999999999998"/>
    <n v="0"/>
    <n v="0"/>
    <n v="1"/>
    <n v="0"/>
    <n v="0"/>
    <x v="0"/>
    <x v="0"/>
    <m/>
    <m/>
    <m/>
    <m/>
    <m/>
    <m/>
    <m/>
    <m/>
    <m/>
    <m/>
    <m/>
    <m/>
    <m/>
    <m/>
    <m/>
    <n v="4.9859999999999998"/>
    <m/>
    <m/>
    <s v="577311"/>
    <s v="6296230"/>
    <n v="0"/>
    <n v="4.9859999999999998"/>
    <n v="0"/>
  </r>
  <r>
    <n v="1359"/>
    <x v="726"/>
    <s v=""/>
    <x v="1725"/>
    <n v="2019"/>
    <n v="19493288"/>
    <x v="352"/>
    <x v="724"/>
    <x v="711"/>
    <n v="9560"/>
    <s v="Hadsund"/>
    <n v="846"/>
    <n v="421"/>
    <x v="286"/>
    <m/>
    <s v="FJ"/>
    <s v="Fjernvarmeværk"/>
    <n v="353000"/>
    <n v="350030"/>
    <x v="184"/>
    <x v="0"/>
    <s v="fvv"/>
    <d v="2012-12-01T00:00:00"/>
    <m/>
    <n v="0.95"/>
    <n v="0"/>
    <n v="0.86"/>
    <x v="5753"/>
    <n v="19.2348"/>
    <n v="19.2348"/>
    <n v="0"/>
    <n v="0"/>
    <n v="1"/>
    <n v="0"/>
    <n v="0"/>
    <x v="0"/>
    <x v="0"/>
    <m/>
    <m/>
    <m/>
    <m/>
    <m/>
    <m/>
    <m/>
    <m/>
    <m/>
    <n v="22.837499999999999"/>
    <m/>
    <m/>
    <m/>
    <m/>
    <m/>
    <m/>
    <m/>
    <m/>
    <s v="577329"/>
    <s v="6296183"/>
    <n v="0"/>
    <n v="22.837499999999999"/>
    <n v="0"/>
  </r>
  <r>
    <n v="1365"/>
    <x v="727"/>
    <s v=""/>
    <x v="1726"/>
    <n v="2019"/>
    <n v="19294749"/>
    <x v="353"/>
    <x v="725"/>
    <x v="712"/>
    <n v="4700"/>
    <s v="Næstved"/>
    <n v="370"/>
    <n v="423"/>
    <x v="287"/>
    <m/>
    <s v="DC"/>
    <s v="Decentralt værk"/>
    <n v="353000"/>
    <n v="350030"/>
    <x v="896"/>
    <x v="1"/>
    <s v="kvt"/>
    <d v="1997-01-01T00:00:00"/>
    <m/>
    <n v="1.86"/>
    <n v="0.74"/>
    <n v="0.9"/>
    <x v="5754"/>
    <n v="0.41039999999999999"/>
    <n v="0.41039999999999999"/>
    <n v="0.32651999999999998"/>
    <n v="0.32651999999999998"/>
    <n v="0.23353094694750468"/>
    <n v="0.76646905305249535"/>
    <n v="0"/>
    <x v="0"/>
    <x v="0"/>
    <m/>
    <m/>
    <m/>
    <m/>
    <m/>
    <m/>
    <n v="0.87868440000000003"/>
    <m/>
    <m/>
    <m/>
    <m/>
    <m/>
    <m/>
    <m/>
    <m/>
    <m/>
    <m/>
    <m/>
    <s v="665363,45"/>
    <s v="6126043,32"/>
    <n v="0.87868440000000003"/>
    <n v="0"/>
    <n v="0"/>
  </r>
  <r>
    <n v="1365"/>
    <x v="727"/>
    <s v=""/>
    <x v="1727"/>
    <n v="2019"/>
    <n v="19294749"/>
    <x v="353"/>
    <x v="725"/>
    <x v="712"/>
    <n v="4700"/>
    <s v="Næstved"/>
    <n v="370"/>
    <n v="423"/>
    <x v="287"/>
    <m/>
    <s v="DC"/>
    <s v="Decentralt værk"/>
    <n v="353000"/>
    <n v="350030"/>
    <x v="897"/>
    <x v="0"/>
    <s v="fvv"/>
    <d v="1997-01-01T00:00:00"/>
    <m/>
    <n v="1.1000000000000001"/>
    <n v="0"/>
    <n v="1"/>
    <x v="5755"/>
    <n v="11.231999999999999"/>
    <n v="11.231999999999999"/>
    <n v="0"/>
    <n v="0"/>
    <n v="1"/>
    <n v="0"/>
    <n v="0"/>
    <x v="0"/>
    <x v="0"/>
    <m/>
    <m/>
    <m/>
    <m/>
    <m/>
    <m/>
    <n v="11.6837424"/>
    <m/>
    <m/>
    <m/>
    <m/>
    <m/>
    <m/>
    <m/>
    <m/>
    <m/>
    <m/>
    <m/>
    <s v="665363,45"/>
    <s v="6126043,32"/>
    <n v="11.6837424"/>
    <n v="0"/>
    <n v="0"/>
  </r>
  <r>
    <n v="1365"/>
    <x v="728"/>
    <s v=""/>
    <x v="1728"/>
    <n v="2019"/>
    <n v="19294749"/>
    <x v="353"/>
    <x v="726"/>
    <x v="713"/>
    <n v="4700"/>
    <s v="Næstved"/>
    <n v="370"/>
    <n v="422"/>
    <x v="288"/>
    <m/>
    <s v="DC"/>
    <s v="Decentralt værk"/>
    <n v="353000"/>
    <n v="350030"/>
    <x v="898"/>
    <x v="1"/>
    <s v="kvt"/>
    <d v="1997-01-01T00:00:00"/>
    <m/>
    <n v="1.86"/>
    <n v="0.74"/>
    <n v="0.9"/>
    <x v="5756"/>
    <n v="0.47520000000000001"/>
    <n v="0.47520000000000001"/>
    <n v="0.33084000000000002"/>
    <n v="0.33084000000000002"/>
    <n v="0.26442201753999384"/>
    <n v="0.73557798246000616"/>
    <n v="0"/>
    <x v="0"/>
    <x v="0"/>
    <m/>
    <m/>
    <m/>
    <m/>
    <m/>
    <m/>
    <n v="0.89856359999999991"/>
    <m/>
    <m/>
    <m/>
    <m/>
    <m/>
    <m/>
    <m/>
    <m/>
    <m/>
    <m/>
    <m/>
    <s v="664513,89"/>
    <s v="6121629,41"/>
    <n v="0.89856359999999991"/>
    <n v="0"/>
    <n v="0"/>
  </r>
  <r>
    <n v="1365"/>
    <x v="728"/>
    <s v=""/>
    <x v="1729"/>
    <n v="2019"/>
    <n v="19294749"/>
    <x v="353"/>
    <x v="726"/>
    <x v="713"/>
    <n v="4700"/>
    <s v="Næstved"/>
    <n v="370"/>
    <n v="422"/>
    <x v="288"/>
    <m/>
    <s v="DC"/>
    <s v="Decentralt værk"/>
    <n v="353000"/>
    <n v="350030"/>
    <x v="899"/>
    <x v="0"/>
    <s v="fvv"/>
    <d v="1997-01-01T00:00:00"/>
    <m/>
    <n v="1.1000000000000001"/>
    <n v="0"/>
    <n v="1"/>
    <x v="5757"/>
    <n v="8.0207999999999995"/>
    <n v="7.7796000000000003"/>
    <n v="0"/>
    <n v="0"/>
    <n v="1"/>
    <n v="0"/>
    <n v="0"/>
    <x v="0"/>
    <x v="0"/>
    <m/>
    <m/>
    <m/>
    <m/>
    <m/>
    <m/>
    <n v="8.3662919999999996"/>
    <m/>
    <m/>
    <m/>
    <m/>
    <m/>
    <m/>
    <m/>
    <m/>
    <m/>
    <m/>
    <m/>
    <s v="664513,89"/>
    <s v="6121629,41"/>
    <n v="8.3662919999999996"/>
    <n v="0"/>
    <n v="0"/>
  </r>
  <r>
    <n v="1378"/>
    <x v="730"/>
    <s v=""/>
    <x v="1731"/>
    <n v="2019"/>
    <n v="46076753"/>
    <x v="354"/>
    <x v="728"/>
    <x v="715"/>
    <n v="9220"/>
    <s v="Aalborg Øst"/>
    <n v="851"/>
    <n v="295"/>
    <x v="34"/>
    <n v="1"/>
    <s v="ER"/>
    <s v="Erhvervsværk"/>
    <n v="382120"/>
    <n v="383900"/>
    <x v="330"/>
    <x v="8"/>
    <s v="pev"/>
    <d v="1991-07-01T00:00:00"/>
    <m/>
    <n v="32"/>
    <n v="7"/>
    <n v="19"/>
    <x v="5758"/>
    <n v="273.00099999999998"/>
    <n v="273.00099999999998"/>
    <n v="46.159199999999998"/>
    <n v="41.133240000000001"/>
    <n v="0.6634634219130715"/>
    <n v="0.3365365780869285"/>
    <n v="0"/>
    <x v="0"/>
    <x v="0"/>
    <m/>
    <m/>
    <m/>
    <n v="3.9764047200000001"/>
    <m/>
    <m/>
    <m/>
    <n v="317.76679999999999"/>
    <m/>
    <m/>
    <n v="0"/>
    <n v="0.43218000000000001"/>
    <m/>
    <m/>
    <m/>
    <m/>
    <m/>
    <m/>
    <s v="561660,04"/>
    <s v="6320573,18"/>
    <n v="146.97146472"/>
    <n v="175.20391999999998"/>
    <n v="0"/>
  </r>
  <r>
    <n v="1378"/>
    <x v="730"/>
    <s v=""/>
    <x v="1732"/>
    <n v="2019"/>
    <n v="46076753"/>
    <x v="354"/>
    <x v="728"/>
    <x v="715"/>
    <n v="9220"/>
    <s v="Aalborg Øst"/>
    <n v="851"/>
    <n v="295"/>
    <x v="34"/>
    <n v="1"/>
    <s v="ER"/>
    <s v="Erhvervsværk"/>
    <n v="382120"/>
    <n v="383900"/>
    <x v="677"/>
    <x v="8"/>
    <s v="pev"/>
    <d v="2005-07-01T00:00:00"/>
    <m/>
    <n v="66"/>
    <n v="17.899999999999999"/>
    <n v="46.7"/>
    <x v="5759"/>
    <n v="1372.3489999999999"/>
    <n v="1372.3489999999999"/>
    <n v="404.52947999999998"/>
    <n v="343.65492"/>
    <n v="0.35018678457422525"/>
    <n v="0.64981321542577475"/>
    <n v="0"/>
    <x v="0"/>
    <x v="0"/>
    <m/>
    <m/>
    <m/>
    <n v="4.7900798"/>
    <m/>
    <m/>
    <m/>
    <n v="1678.4718400000002"/>
    <m/>
    <m/>
    <n v="0"/>
    <n v="276.19094999999999"/>
    <m/>
    <m/>
    <m/>
    <m/>
    <m/>
    <m/>
    <s v="561660,04"/>
    <s v="6320573,18"/>
    <n v="760.10240780000004"/>
    <n v="1199.3504620000001"/>
    <n v="0"/>
  </r>
  <r>
    <n v="1383"/>
    <x v="731"/>
    <s v=""/>
    <x v="1733"/>
    <n v="2019"/>
    <n v="19470695"/>
    <x v="355"/>
    <x v="729"/>
    <x v="716"/>
    <n v="9750"/>
    <s v="Østervrå"/>
    <n v="813"/>
    <n v="327"/>
    <x v="84"/>
    <m/>
    <s v="DC"/>
    <s v="Decentralt værk"/>
    <n v="353000"/>
    <n v="350030"/>
    <x v="901"/>
    <x v="1"/>
    <s v="kvt"/>
    <d v="1997-09-01T00:00:00"/>
    <m/>
    <n v="2.4"/>
    <n v="0.92"/>
    <n v="1.28"/>
    <x v="5760"/>
    <n v="2.2391999999999999"/>
    <n v="2.2391999999999999"/>
    <n v="1.5948"/>
    <n v="1.5948"/>
    <n v="0.26521263060229699"/>
    <n v="0.73478736939770295"/>
    <n v="0"/>
    <x v="0"/>
    <x v="0"/>
    <m/>
    <m/>
    <m/>
    <m/>
    <m/>
    <m/>
    <n v="4.2215183999999999"/>
    <m/>
    <m/>
    <m/>
    <m/>
    <m/>
    <m/>
    <m/>
    <m/>
    <m/>
    <m/>
    <m/>
    <s v="578519,49"/>
    <s v="6355585,29"/>
    <n v="4.2215183999999999"/>
    <n v="0"/>
    <n v="0"/>
  </r>
  <r>
    <n v="1383"/>
    <x v="731"/>
    <s v=""/>
    <x v="1734"/>
    <n v="2019"/>
    <n v="19470695"/>
    <x v="355"/>
    <x v="729"/>
    <x v="716"/>
    <n v="9750"/>
    <s v="Østervrå"/>
    <n v="813"/>
    <n v="327"/>
    <x v="84"/>
    <m/>
    <s v="DC"/>
    <s v="Decentralt værk"/>
    <n v="353000"/>
    <n v="350030"/>
    <x v="901"/>
    <x v="0"/>
    <s v="fvv"/>
    <d v="1997-09-01T00:00:00"/>
    <m/>
    <n v="1.6"/>
    <n v="0"/>
    <n v="1.25"/>
    <x v="5761"/>
    <n v="1.3968"/>
    <n v="1.3968"/>
    <n v="0"/>
    <n v="0"/>
    <n v="1"/>
    <n v="0"/>
    <n v="0"/>
    <x v="0"/>
    <x v="0"/>
    <m/>
    <m/>
    <m/>
    <m/>
    <m/>
    <m/>
    <n v="1.5670116000000001"/>
    <m/>
    <m/>
    <m/>
    <m/>
    <m/>
    <m/>
    <m/>
    <m/>
    <m/>
    <m/>
    <m/>
    <s v="578519,49"/>
    <s v="6355585,29"/>
    <n v="1.5670116000000001"/>
    <n v="0"/>
    <n v="0"/>
  </r>
  <r>
    <n v="1386"/>
    <x v="732"/>
    <s v=""/>
    <x v="1735"/>
    <n v="2019"/>
    <n v="84130028"/>
    <x v="356"/>
    <x v="730"/>
    <x v="717"/>
    <n v="8300"/>
    <s v="Odder"/>
    <n v="727"/>
    <m/>
    <x v="18"/>
    <m/>
    <s v="LO"/>
    <s v="Lokalt værk"/>
    <n v="11100"/>
    <n v="10000"/>
    <x v="902"/>
    <x v="1"/>
    <s v="pev"/>
    <d v="1996-01-01T00:00:00"/>
    <m/>
    <n v="0.05"/>
    <n v="0.01"/>
    <n v="0.03"/>
    <x v="21"/>
    <n v="0"/>
    <n v="0"/>
    <n v="0"/>
    <n v="0"/>
    <n v="0"/>
    <n v="0"/>
    <n v="1"/>
    <x v="0"/>
    <x v="0"/>
    <m/>
    <m/>
    <m/>
    <m/>
    <m/>
    <m/>
    <m/>
    <m/>
    <n v="0"/>
    <m/>
    <m/>
    <m/>
    <m/>
    <m/>
    <m/>
    <m/>
    <m/>
    <m/>
    <s v="575279,48"/>
    <s v="6198219,34"/>
    <n v="0"/>
    <n v="0"/>
    <n v="0"/>
  </r>
  <r>
    <n v="1394"/>
    <x v="733"/>
    <s v=""/>
    <x v="1736"/>
    <n v="2019"/>
    <n v="20095806"/>
    <x v="357"/>
    <x v="731"/>
    <x v="718"/>
    <n v="8570"/>
    <s v="Trustrup"/>
    <n v="707"/>
    <n v="425"/>
    <x v="289"/>
    <m/>
    <s v="FJ"/>
    <s v="Fjernvarmeværk"/>
    <n v="353000"/>
    <n v="350030"/>
    <x v="3"/>
    <x v="0"/>
    <s v="fvv"/>
    <d v="1998-01-01T00:00:00"/>
    <m/>
    <n v="4"/>
    <n v="0"/>
    <n v="4"/>
    <x v="5762"/>
    <n v="36.723599999999998"/>
    <n v="36.54"/>
    <n v="0"/>
    <n v="0"/>
    <n v="1"/>
    <n v="0"/>
    <n v="0"/>
    <x v="0"/>
    <x v="0"/>
    <m/>
    <m/>
    <m/>
    <n v="0"/>
    <m/>
    <m/>
    <m/>
    <m/>
    <m/>
    <m/>
    <n v="35.319600000000001"/>
    <m/>
    <m/>
    <m/>
    <m/>
    <m/>
    <m/>
    <m/>
    <s v="610009"/>
    <s v="6246949"/>
    <n v="0"/>
    <n v="35.319600000000001"/>
    <n v="0"/>
  </r>
  <r>
    <n v="1394"/>
    <x v="733"/>
    <s v=""/>
    <x v="1737"/>
    <n v="2019"/>
    <n v="20095806"/>
    <x v="357"/>
    <x v="731"/>
    <x v="718"/>
    <n v="8570"/>
    <s v="Trustrup"/>
    <n v="707"/>
    <n v="425"/>
    <x v="289"/>
    <m/>
    <s v="FJ"/>
    <s v="Fjernvarmeværk"/>
    <n v="353000"/>
    <n v="350030"/>
    <x v="8"/>
    <x v="3"/>
    <s v="fvv"/>
    <d v="2016-12-01T00:00:00"/>
    <m/>
    <n v="5.0999999999999996"/>
    <n v="0"/>
    <n v="5.0999999999999996"/>
    <x v="5763"/>
    <n v="14.3748"/>
    <n v="14.364000000000001"/>
    <n v="0"/>
    <n v="0"/>
    <n v="1"/>
    <n v="0"/>
    <n v="0"/>
    <x v="0"/>
    <x v="0"/>
    <m/>
    <m/>
    <m/>
    <m/>
    <m/>
    <m/>
    <m/>
    <m/>
    <m/>
    <m/>
    <m/>
    <m/>
    <m/>
    <m/>
    <m/>
    <n v="14.374799999999999"/>
    <m/>
    <m/>
    <s v="610009"/>
    <s v="6246949"/>
    <n v="0"/>
    <n v="14.374799999999999"/>
    <n v="0"/>
  </r>
  <r>
    <n v="1400"/>
    <x v="734"/>
    <s v=""/>
    <x v="1738"/>
    <n v="2019"/>
    <n v="20237848"/>
    <x v="358"/>
    <x v="732"/>
    <x v="719"/>
    <n v="7790"/>
    <s v="Thyholm"/>
    <n v="671"/>
    <n v="429"/>
    <x v="290"/>
    <m/>
    <s v="FJ"/>
    <s v="Fjernvarmeværk"/>
    <n v="353000"/>
    <n v="350030"/>
    <x v="13"/>
    <x v="0"/>
    <s v="fvv"/>
    <d v="1998-03-01T00:00:00"/>
    <m/>
    <n v="1"/>
    <n v="0"/>
    <n v="0.9"/>
    <x v="5764"/>
    <n v="0.61739999999999995"/>
    <n v="0.61739999999999995"/>
    <n v="0"/>
    <n v="0"/>
    <n v="1"/>
    <n v="0"/>
    <n v="0"/>
    <x v="0"/>
    <x v="0"/>
    <m/>
    <m/>
    <m/>
    <n v="0.62772499999999998"/>
    <m/>
    <m/>
    <m/>
    <m/>
    <m/>
    <m/>
    <n v="0"/>
    <n v="0"/>
    <m/>
    <m/>
    <m/>
    <m/>
    <m/>
    <m/>
    <s v="473893,58"/>
    <s v="6275206,74"/>
    <n v="0.62772499999999998"/>
    <n v="0"/>
    <n v="0"/>
  </r>
  <r>
    <n v="1400"/>
    <x v="734"/>
    <s v=""/>
    <x v="2974"/>
    <n v="2019"/>
    <n v="20237848"/>
    <x v="358"/>
    <x v="732"/>
    <x v="719"/>
    <n v="7790"/>
    <s v="Thyholm"/>
    <n v="671"/>
    <n v="429"/>
    <x v="290"/>
    <m/>
    <s v="FJ"/>
    <s v="Fjernvarmeværk"/>
    <n v="353000"/>
    <n v="350030"/>
    <x v="16"/>
    <x v="0"/>
    <s v="fvv"/>
    <d v="2019-11-01T00:00:00"/>
    <m/>
    <n v="0.5"/>
    <n v="0"/>
    <n v="0.5"/>
    <x v="5765"/>
    <n v="4.3865999999999996"/>
    <n v="4.3865999999999996"/>
    <n v="0"/>
    <n v="0"/>
    <n v="1"/>
    <n v="0"/>
    <n v="0"/>
    <x v="0"/>
    <x v="0"/>
    <m/>
    <m/>
    <m/>
    <m/>
    <m/>
    <m/>
    <m/>
    <m/>
    <m/>
    <m/>
    <n v="5.2519999999999998"/>
    <m/>
    <m/>
    <m/>
    <m/>
    <m/>
    <m/>
    <m/>
    <s v="473893,58"/>
    <s v="6275206,74"/>
    <n v="0"/>
    <n v="5.2519999999999998"/>
    <n v="0"/>
  </r>
  <r>
    <n v="1402"/>
    <x v="735"/>
    <s v=""/>
    <x v="1739"/>
    <n v="2019"/>
    <n v="20745533"/>
    <x v="359"/>
    <x v="733"/>
    <x v="720"/>
    <n v="6893"/>
    <s v="Hemmet"/>
    <n v="760"/>
    <n v="431"/>
    <x v="291"/>
    <m/>
    <s v="FJ"/>
    <s v="Fjernvarmeværk"/>
    <n v="353000"/>
    <n v="350030"/>
    <x v="3"/>
    <x v="0"/>
    <s v="fvv"/>
    <d v="1999-01-01T00:00:00"/>
    <m/>
    <n v="0.95"/>
    <n v="0"/>
    <n v="0.95"/>
    <x v="5766"/>
    <n v="14.618268"/>
    <n v="14.618268"/>
    <n v="0"/>
    <n v="0"/>
    <n v="1"/>
    <n v="0"/>
    <n v="0"/>
    <x v="0"/>
    <x v="0"/>
    <m/>
    <m/>
    <m/>
    <m/>
    <m/>
    <m/>
    <m/>
    <m/>
    <m/>
    <m/>
    <n v="14.006915999999999"/>
    <m/>
    <m/>
    <m/>
    <m/>
    <m/>
    <m/>
    <m/>
    <s v="460408"/>
    <s v="6190566"/>
    <n v="0"/>
    <n v="14.006915999999999"/>
    <n v="0"/>
  </r>
  <r>
    <n v="1402"/>
    <x v="735"/>
    <s v=""/>
    <x v="1740"/>
    <n v="2019"/>
    <n v="20745533"/>
    <x v="359"/>
    <x v="733"/>
    <x v="720"/>
    <n v="6893"/>
    <s v="Hemmet"/>
    <n v="760"/>
    <n v="431"/>
    <x v="291"/>
    <m/>
    <s v="FJ"/>
    <s v="Fjernvarmeværk"/>
    <n v="353000"/>
    <n v="350030"/>
    <x v="69"/>
    <x v="0"/>
    <s v="fvv"/>
    <d v="1999-01-01T00:00:00"/>
    <m/>
    <n v="1.1599999999999999"/>
    <n v="0"/>
    <n v="1.1599999999999999"/>
    <x v="21"/>
    <n v="0"/>
    <n v="0"/>
    <n v="0"/>
    <n v="0"/>
    <n v="1"/>
    <n v="0"/>
    <n v="0"/>
    <x v="0"/>
    <x v="0"/>
    <m/>
    <m/>
    <m/>
    <m/>
    <m/>
    <m/>
    <m/>
    <m/>
    <m/>
    <m/>
    <m/>
    <m/>
    <m/>
    <m/>
    <m/>
    <m/>
    <m/>
    <m/>
    <s v="460408"/>
    <s v="6190566"/>
    <n v="0"/>
    <n v="0"/>
    <n v="0"/>
  </r>
  <r>
    <n v="1403"/>
    <x v="736"/>
    <s v=""/>
    <x v="1741"/>
    <n v="2019"/>
    <n v="20078480"/>
    <x v="360"/>
    <x v="734"/>
    <x v="721"/>
    <n v="6280"/>
    <s v="Højer"/>
    <n v="550"/>
    <n v="888"/>
    <x v="275"/>
    <m/>
    <s v="LO"/>
    <s v="Lokalt værk"/>
    <n v="351100"/>
    <n v="350010"/>
    <x v="903"/>
    <x v="1"/>
    <s v="kvt"/>
    <d v="1997-12-01T00:00:00"/>
    <d v="2019-06-01T00:00:00"/>
    <n v="0.85"/>
    <n v="0.3"/>
    <n v="0.5"/>
    <x v="5767"/>
    <n v="9.5039999999999999E-2"/>
    <n v="0"/>
    <n v="4.82292E-2"/>
    <n v="4.82292E-2"/>
    <n v="0.3251231527093596"/>
    <n v="0.67487684729064035"/>
    <n v="0"/>
    <x v="0"/>
    <x v="0"/>
    <m/>
    <m/>
    <m/>
    <m/>
    <m/>
    <m/>
    <n v="0.14615999999999998"/>
    <m/>
    <m/>
    <m/>
    <m/>
    <m/>
    <m/>
    <m/>
    <m/>
    <m/>
    <m/>
    <m/>
    <s v="480070"/>
    <s v="6091058"/>
    <n v="0.14615999999999998"/>
    <n v="0"/>
    <n v="0"/>
  </r>
  <r>
    <n v="1403"/>
    <x v="736"/>
    <s v=""/>
    <x v="2903"/>
    <n v="2019"/>
    <n v="20078480"/>
    <x v="360"/>
    <x v="734"/>
    <x v="721"/>
    <n v="6280"/>
    <s v="Højer"/>
    <n v="550"/>
    <n v="888"/>
    <x v="275"/>
    <m/>
    <s v="LO"/>
    <s v="Lokalt værk"/>
    <n v="351100"/>
    <n v="350010"/>
    <x v="2"/>
    <x v="0"/>
    <s v="fvv"/>
    <d v="1997-04-26T00:00:00"/>
    <m/>
    <n v="1.1599999999999999"/>
    <n v="0"/>
    <n v="1.1599999999999999"/>
    <x v="5768"/>
    <n v="4.7471457600000004"/>
    <n v="4.4148455999999996"/>
    <n v="0"/>
    <n v="0"/>
    <n v="1"/>
    <n v="0"/>
    <n v="0"/>
    <x v="0"/>
    <x v="0"/>
    <m/>
    <m/>
    <m/>
    <m/>
    <m/>
    <m/>
    <n v="5.2966980000000001"/>
    <m/>
    <m/>
    <m/>
    <m/>
    <m/>
    <m/>
    <m/>
    <m/>
    <m/>
    <m/>
    <m/>
    <s v="480070"/>
    <s v="6091058"/>
    <n v="5.2966980000000001"/>
    <n v="0"/>
    <n v="0"/>
  </r>
  <r>
    <n v="1405"/>
    <x v="737"/>
    <s v=""/>
    <x v="1742"/>
    <n v="2019"/>
    <n v="19746933"/>
    <x v="361"/>
    <x v="735"/>
    <x v="722"/>
    <n v="3210"/>
    <s v="Vejby"/>
    <n v="270"/>
    <n v="433"/>
    <x v="292"/>
    <m/>
    <s v="DC"/>
    <s v="Decentralt værk"/>
    <n v="353000"/>
    <n v="350030"/>
    <x v="904"/>
    <x v="1"/>
    <s v="kvt"/>
    <d v="1997-11-01T00:00:00"/>
    <m/>
    <n v="2.91"/>
    <n v="1"/>
    <n v="1.5"/>
    <x v="5769"/>
    <n v="2.952"/>
    <n v="2.952"/>
    <n v="2.1450960000000001"/>
    <n v="2.1450960000000001"/>
    <n v="0.25690623486367992"/>
    <n v="0.74309376513632008"/>
    <n v="0"/>
    <x v="0"/>
    <x v="0"/>
    <m/>
    <m/>
    <m/>
    <m/>
    <m/>
    <m/>
    <n v="5.7452867999999997"/>
    <m/>
    <m/>
    <m/>
    <m/>
    <m/>
    <m/>
    <m/>
    <m/>
    <m/>
    <m/>
    <m/>
    <s v="695998,97"/>
    <s v="6218116,73"/>
    <n v="5.7452867999999997"/>
    <n v="0"/>
    <n v="0"/>
  </r>
  <r>
    <n v="1405"/>
    <x v="737"/>
    <s v=""/>
    <x v="1743"/>
    <n v="2019"/>
    <n v="19746933"/>
    <x v="361"/>
    <x v="735"/>
    <x v="722"/>
    <n v="3210"/>
    <s v="Vejby"/>
    <n v="270"/>
    <n v="433"/>
    <x v="292"/>
    <m/>
    <s v="DC"/>
    <s v="Decentralt værk"/>
    <n v="353000"/>
    <n v="350030"/>
    <x v="56"/>
    <x v="0"/>
    <s v="fvv"/>
    <d v="1998-01-01T00:00:00"/>
    <m/>
    <n v="5.26"/>
    <n v="0"/>
    <n v="5"/>
    <x v="5770"/>
    <n v="42.93"/>
    <n v="42.93"/>
    <n v="0"/>
    <n v="0"/>
    <n v="1"/>
    <n v="0"/>
    <n v="0"/>
    <x v="0"/>
    <x v="0"/>
    <m/>
    <m/>
    <m/>
    <m/>
    <m/>
    <m/>
    <n v="42.322341600000001"/>
    <m/>
    <m/>
    <m/>
    <m/>
    <m/>
    <m/>
    <m/>
    <m/>
    <m/>
    <m/>
    <m/>
    <s v="695998,97"/>
    <s v="6218116,73"/>
    <n v="42.322341600000001"/>
    <n v="0"/>
    <n v="0"/>
  </r>
  <r>
    <n v="1405"/>
    <x v="737"/>
    <s v=""/>
    <x v="1744"/>
    <n v="2019"/>
    <n v="19746933"/>
    <x v="361"/>
    <x v="735"/>
    <x v="722"/>
    <n v="3210"/>
    <s v="Vejby"/>
    <n v="270"/>
    <n v="433"/>
    <x v="292"/>
    <m/>
    <s v="DC"/>
    <s v="Decentralt værk"/>
    <n v="353000"/>
    <n v="350030"/>
    <x v="15"/>
    <x v="1"/>
    <s v="kvt"/>
    <d v="1997-11-01T00:00:00"/>
    <m/>
    <n v="2.91"/>
    <n v="1"/>
    <n v="1.5"/>
    <x v="5771"/>
    <n v="3.456"/>
    <n v="3.456"/>
    <n v="2.5194960000000002"/>
    <n v="2.5194960000000002"/>
    <n v="0.25393305266677318"/>
    <n v="0.74606694733322687"/>
    <n v="0"/>
    <x v="0"/>
    <x v="0"/>
    <m/>
    <m/>
    <m/>
    <m/>
    <m/>
    <m/>
    <n v="6.8049431999999994"/>
    <m/>
    <m/>
    <m/>
    <m/>
    <m/>
    <m/>
    <m/>
    <m/>
    <m/>
    <m/>
    <m/>
    <s v="695998,97"/>
    <s v="6218116,73"/>
    <n v="6.8049431999999994"/>
    <n v="0"/>
    <n v="0"/>
  </r>
  <r>
    <n v="1405"/>
    <x v="737"/>
    <s v=""/>
    <x v="1745"/>
    <n v="2019"/>
    <n v="19746933"/>
    <x v="361"/>
    <x v="735"/>
    <x v="722"/>
    <n v="3210"/>
    <s v="Vejby"/>
    <n v="270"/>
    <n v="433"/>
    <x v="292"/>
    <m/>
    <s v="DC"/>
    <s v="Decentralt værk"/>
    <n v="353000"/>
    <n v="350030"/>
    <x v="200"/>
    <x v="1"/>
    <s v="kvt"/>
    <d v="1997-11-01T00:00:00"/>
    <m/>
    <n v="2.91"/>
    <n v="1"/>
    <n v="1.5"/>
    <x v="5772"/>
    <n v="3.8915999999999999"/>
    <n v="3.8915999999999999"/>
    <n v="2.835432"/>
    <n v="2.835432"/>
    <n v="0.25869958110291696"/>
    <n v="0.74130041889708309"/>
    <n v="0"/>
    <x v="0"/>
    <x v="0"/>
    <m/>
    <m/>
    <m/>
    <m/>
    <m/>
    <m/>
    <n v="7.5214656000000009"/>
    <m/>
    <m/>
    <m/>
    <m/>
    <m/>
    <m/>
    <m/>
    <m/>
    <m/>
    <m/>
    <m/>
    <s v="695998,97"/>
    <s v="6218116,73"/>
    <n v="7.5214656000000009"/>
    <n v="0"/>
    <n v="0"/>
  </r>
  <r>
    <n v="1405"/>
    <x v="737"/>
    <s v=""/>
    <x v="1746"/>
    <n v="2019"/>
    <n v="19746933"/>
    <x v="361"/>
    <x v="735"/>
    <x v="722"/>
    <n v="3210"/>
    <s v="Vejby"/>
    <n v="270"/>
    <n v="433"/>
    <x v="292"/>
    <m/>
    <s v="DC"/>
    <s v="Decentralt værk"/>
    <n v="353000"/>
    <n v="350030"/>
    <x v="905"/>
    <x v="3"/>
    <s v="fvv"/>
    <d v="2012-06-01T00:00:00"/>
    <m/>
    <n v="5.6"/>
    <n v="0"/>
    <n v="5.6"/>
    <x v="5773"/>
    <n v="14.691599999999999"/>
    <n v="14.691599999999999"/>
    <n v="0"/>
    <n v="0"/>
    <n v="1"/>
    <n v="0"/>
    <n v="0"/>
    <x v="0"/>
    <x v="0"/>
    <m/>
    <m/>
    <m/>
    <m/>
    <m/>
    <m/>
    <m/>
    <m/>
    <m/>
    <m/>
    <m/>
    <m/>
    <m/>
    <m/>
    <m/>
    <n v="14.691600000000001"/>
    <m/>
    <m/>
    <s v="695998,97"/>
    <s v="6218116,73"/>
    <n v="0"/>
    <n v="14.691600000000001"/>
    <n v="0"/>
  </r>
  <r>
    <n v="1405"/>
    <x v="737"/>
    <s v=""/>
    <x v="1747"/>
    <n v="2019"/>
    <n v="19746933"/>
    <x v="361"/>
    <x v="735"/>
    <x v="722"/>
    <n v="3210"/>
    <s v="Vejby"/>
    <n v="270"/>
    <n v="433"/>
    <x v="292"/>
    <m/>
    <s v="DC"/>
    <s v="Decentralt værk"/>
    <n v="353000"/>
    <n v="350030"/>
    <x v="3"/>
    <x v="0"/>
    <s v="fvv"/>
    <d v="2017-01-01T00:00:00"/>
    <m/>
    <n v="1.67"/>
    <n v="0"/>
    <n v="1.5"/>
    <x v="5774"/>
    <n v="5.6448"/>
    <n v="5.6448"/>
    <n v="0"/>
    <n v="0"/>
    <n v="1"/>
    <n v="0"/>
    <n v="0"/>
    <x v="0"/>
    <x v="0"/>
    <m/>
    <m/>
    <m/>
    <m/>
    <m/>
    <m/>
    <m/>
    <m/>
    <m/>
    <m/>
    <n v="0"/>
    <m/>
    <n v="5.4945900000000005"/>
    <m/>
    <m/>
    <m/>
    <m/>
    <m/>
    <s v="695998,97"/>
    <s v="6218116,73"/>
    <n v="0"/>
    <n v="5.4945900000000005"/>
    <n v="0"/>
  </r>
  <r>
    <n v="1406"/>
    <x v="738"/>
    <s v=""/>
    <x v="1748"/>
    <n v="2019"/>
    <n v="20137193"/>
    <x v="725"/>
    <x v="736"/>
    <x v="723"/>
    <n v="4262"/>
    <s v="Sandved"/>
    <n v="370"/>
    <n v="434"/>
    <x v="293"/>
    <m/>
    <s v="DC"/>
    <s v="Decentralt værk"/>
    <n v="351100"/>
    <n v="350010"/>
    <x v="906"/>
    <x v="1"/>
    <s v="kvt"/>
    <d v="1998-01-01T00:00:00"/>
    <m/>
    <n v="2.2799999999999998"/>
    <n v="0.92"/>
    <n v="1.3"/>
    <x v="5775"/>
    <n v="0.56159999999999999"/>
    <n v="0.55079999999999996"/>
    <n v="0.42120000000000002"/>
    <n v="0.41760000000000003"/>
    <n v="0.24853349307451861"/>
    <n v="0.75146650692548134"/>
    <n v="0"/>
    <x v="0"/>
    <x v="0"/>
    <m/>
    <m/>
    <m/>
    <m/>
    <m/>
    <m/>
    <n v="1.1298276"/>
    <m/>
    <m/>
    <m/>
    <m/>
    <m/>
    <m/>
    <m/>
    <m/>
    <m/>
    <m/>
    <m/>
    <s v="660332,95"/>
    <s v="6126123,81"/>
    <n v="1.1298276"/>
    <n v="0"/>
    <n v="0"/>
  </r>
  <r>
    <n v="1406"/>
    <x v="738"/>
    <s v=""/>
    <x v="1749"/>
    <n v="2019"/>
    <n v="20137193"/>
    <x v="725"/>
    <x v="736"/>
    <x v="723"/>
    <n v="4262"/>
    <s v="Sandved"/>
    <n v="370"/>
    <n v="434"/>
    <x v="293"/>
    <m/>
    <s v="DC"/>
    <s v="Decentralt værk"/>
    <n v="351100"/>
    <n v="350010"/>
    <x v="907"/>
    <x v="1"/>
    <s v="kvt"/>
    <d v="1998-01-01T00:00:00"/>
    <m/>
    <n v="2.2799999999999998"/>
    <n v="0.92"/>
    <n v="1.3"/>
    <x v="5775"/>
    <n v="0.56159999999999999"/>
    <n v="0.55079999999999996"/>
    <n v="0.42120000000000002"/>
    <n v="0.41760000000000003"/>
    <n v="0.24853349307451861"/>
    <n v="0.75146650692548134"/>
    <n v="0"/>
    <x v="0"/>
    <x v="0"/>
    <m/>
    <m/>
    <m/>
    <m/>
    <m/>
    <m/>
    <n v="1.1298276"/>
    <m/>
    <m/>
    <m/>
    <m/>
    <m/>
    <m/>
    <m/>
    <m/>
    <m/>
    <m/>
    <m/>
    <s v="660332,95"/>
    <s v="6126123,81"/>
    <n v="1.1298276"/>
    <n v="0"/>
    <n v="0"/>
  </r>
  <r>
    <n v="1406"/>
    <x v="738"/>
    <s v=""/>
    <x v="1750"/>
    <n v="2019"/>
    <n v="20137193"/>
    <x v="725"/>
    <x v="736"/>
    <x v="723"/>
    <n v="4262"/>
    <s v="Sandved"/>
    <n v="370"/>
    <n v="434"/>
    <x v="293"/>
    <m/>
    <s v="DC"/>
    <s v="Decentralt værk"/>
    <n v="351100"/>
    <n v="350010"/>
    <x v="56"/>
    <x v="0"/>
    <s v="fvv"/>
    <d v="1997-12-01T00:00:00"/>
    <m/>
    <n v="4.2"/>
    <n v="0"/>
    <n v="4"/>
    <x v="5776"/>
    <n v="1.296"/>
    <n v="1.2636000000000001"/>
    <n v="0"/>
    <n v="0"/>
    <n v="1"/>
    <n v="0"/>
    <n v="0"/>
    <x v="0"/>
    <x v="0"/>
    <m/>
    <m/>
    <m/>
    <m/>
    <m/>
    <m/>
    <n v="1.3926132"/>
    <m/>
    <m/>
    <m/>
    <m/>
    <m/>
    <m/>
    <m/>
    <m/>
    <m/>
    <m/>
    <m/>
    <s v="660332,95"/>
    <s v="6126123,81"/>
    <n v="1.3926132"/>
    <n v="0"/>
    <n v="0"/>
  </r>
  <r>
    <n v="1406"/>
    <x v="738"/>
    <s v=""/>
    <x v="1751"/>
    <n v="2019"/>
    <n v="20137193"/>
    <x v="725"/>
    <x v="736"/>
    <x v="723"/>
    <n v="4262"/>
    <s v="Sandved"/>
    <n v="370"/>
    <n v="434"/>
    <x v="293"/>
    <m/>
    <s v="DC"/>
    <s v="Decentralt værk"/>
    <n v="351100"/>
    <n v="350010"/>
    <x v="184"/>
    <x v="0"/>
    <s v="fvv"/>
    <d v="2015-01-22T00:00:00"/>
    <m/>
    <n v="0.998"/>
    <n v="0"/>
    <n v="0.95"/>
    <x v="5777"/>
    <n v="23.540400000000002"/>
    <n v="23.184000000000001"/>
    <n v="0"/>
    <n v="0"/>
    <n v="1"/>
    <n v="0"/>
    <n v="0"/>
    <x v="0"/>
    <x v="0"/>
    <m/>
    <m/>
    <m/>
    <m/>
    <m/>
    <m/>
    <m/>
    <m/>
    <m/>
    <n v="25.273499999999999"/>
    <m/>
    <m/>
    <m/>
    <m/>
    <m/>
    <m/>
    <m/>
    <m/>
    <s v="660332,95"/>
    <s v="6126123,81"/>
    <n v="0"/>
    <n v="25.273499999999999"/>
    <n v="0"/>
  </r>
  <r>
    <n v="1406"/>
    <x v="738"/>
    <s v=""/>
    <x v="1752"/>
    <n v="2019"/>
    <n v="20137193"/>
    <x v="725"/>
    <x v="736"/>
    <x v="723"/>
    <n v="4262"/>
    <s v="Sandved"/>
    <n v="370"/>
    <n v="434"/>
    <x v="293"/>
    <m/>
    <s v="DC"/>
    <s v="Decentralt værk"/>
    <n v="351100"/>
    <n v="350010"/>
    <x v="8"/>
    <x v="3"/>
    <s v="fvv"/>
    <d v="2012-11-28T00:00:00"/>
    <m/>
    <n v="2.4500000000000002"/>
    <n v="0"/>
    <n v="2.4500000000000002"/>
    <x v="5778"/>
    <n v="6.5141999999999998"/>
    <n v="6.4151999999999996"/>
    <n v="0"/>
    <n v="0"/>
    <n v="1"/>
    <n v="0"/>
    <n v="0"/>
    <x v="0"/>
    <x v="0"/>
    <m/>
    <m/>
    <m/>
    <m/>
    <m/>
    <m/>
    <m/>
    <m/>
    <m/>
    <m/>
    <m/>
    <m/>
    <m/>
    <m/>
    <m/>
    <n v="6.5141999999999998"/>
    <m/>
    <m/>
    <s v="660332,95"/>
    <s v="6126123,81"/>
    <n v="0"/>
    <n v="6.5141999999999998"/>
    <n v="0"/>
  </r>
  <r>
    <n v="1409"/>
    <x v="739"/>
    <s v=""/>
    <x v="1753"/>
    <n v="2019"/>
    <n v="19197298"/>
    <x v="363"/>
    <x v="737"/>
    <x v="724"/>
    <n v="8900"/>
    <s v="Randers SV"/>
    <n v="730"/>
    <n v="419"/>
    <x v="294"/>
    <m/>
    <s v="DC"/>
    <s v="Decentralt værk"/>
    <n v="351100"/>
    <n v="350010"/>
    <x v="908"/>
    <x v="1"/>
    <s v="kvt"/>
    <d v="1997-10-01T00:00:00"/>
    <d v="2019-06-15T00:00:00"/>
    <n v="2.67"/>
    <n v="1.1299999999999999"/>
    <n v="1.62"/>
    <x v="5779"/>
    <n v="0.17280000000000001"/>
    <n v="0.17280000000000001"/>
    <n v="0.11556"/>
    <n v="0.11556"/>
    <n v="0.2608695652173913"/>
    <n v="0.73913043478260865"/>
    <n v="0"/>
    <x v="0"/>
    <x v="0"/>
    <m/>
    <m/>
    <m/>
    <m/>
    <m/>
    <m/>
    <n v="0.33119999999999999"/>
    <m/>
    <m/>
    <m/>
    <m/>
    <m/>
    <m/>
    <m/>
    <m/>
    <m/>
    <m/>
    <m/>
    <s v="575359"/>
    <s v="6257870"/>
    <n v="0.33119999999999999"/>
    <n v="0"/>
    <n v="0"/>
  </r>
  <r>
    <n v="1409"/>
    <x v="739"/>
    <s v=""/>
    <x v="1754"/>
    <n v="2019"/>
    <n v="19197298"/>
    <x v="363"/>
    <x v="737"/>
    <x v="724"/>
    <n v="8900"/>
    <s v="Randers SV"/>
    <n v="730"/>
    <n v="419"/>
    <x v="294"/>
    <m/>
    <s v="DC"/>
    <s v="Decentralt værk"/>
    <n v="351100"/>
    <n v="350010"/>
    <x v="56"/>
    <x v="0"/>
    <s v="fvv"/>
    <d v="1997-01-01T00:00:00"/>
    <d v="2019-06-15T00:00:00"/>
    <n v="3.8"/>
    <n v="0"/>
    <n v="2.2999999999999998"/>
    <x v="5780"/>
    <n v="3.06"/>
    <n v="3.06"/>
    <n v="0"/>
    <n v="0"/>
    <n v="1"/>
    <n v="0"/>
    <n v="0"/>
    <x v="0"/>
    <x v="0"/>
    <m/>
    <m/>
    <m/>
    <m/>
    <m/>
    <m/>
    <n v="3.222"/>
    <m/>
    <m/>
    <m/>
    <m/>
    <m/>
    <m/>
    <m/>
    <m/>
    <m/>
    <m/>
    <m/>
    <s v="575359"/>
    <s v="6257870"/>
    <n v="3.222"/>
    <n v="0"/>
    <n v="0"/>
  </r>
  <r>
    <n v="1411"/>
    <x v="740"/>
    <s v=""/>
    <x v="1755"/>
    <n v="2019"/>
    <n v="20066873"/>
    <x v="364"/>
    <x v="738"/>
    <x v="725"/>
    <n v="9480"/>
    <s v="Løkken"/>
    <n v="860"/>
    <n v="436"/>
    <x v="295"/>
    <m/>
    <s v="DC"/>
    <s v="Decentralt værk"/>
    <n v="353000"/>
    <n v="350030"/>
    <x v="56"/>
    <x v="0"/>
    <s v="fvv"/>
    <d v="1997-08-01T00:00:00"/>
    <m/>
    <n v="1"/>
    <n v="0"/>
    <n v="1"/>
    <x v="5781"/>
    <n v="2.4929999999999999"/>
    <n v="2.3864399999999999"/>
    <n v="0"/>
    <n v="0"/>
    <n v="1"/>
    <n v="0"/>
    <n v="0"/>
    <x v="0"/>
    <x v="0"/>
    <m/>
    <m/>
    <m/>
    <m/>
    <m/>
    <m/>
    <n v="2.442132"/>
    <m/>
    <m/>
    <m/>
    <m/>
    <m/>
    <m/>
    <m/>
    <m/>
    <m/>
    <m/>
    <m/>
    <s v="548883"/>
    <s v="6363546"/>
    <n v="2.442132"/>
    <n v="0"/>
    <n v="0"/>
  </r>
  <r>
    <n v="1411"/>
    <x v="740"/>
    <s v=""/>
    <x v="1756"/>
    <n v="2019"/>
    <n v="20066873"/>
    <x v="364"/>
    <x v="738"/>
    <x v="725"/>
    <n v="9480"/>
    <s v="Løkken"/>
    <n v="860"/>
    <n v="436"/>
    <x v="295"/>
    <m/>
    <s v="DC"/>
    <s v="Decentralt værk"/>
    <n v="353000"/>
    <n v="350030"/>
    <x v="909"/>
    <x v="1"/>
    <s v="kvt"/>
    <d v="2012-09-28T00:00:00"/>
    <m/>
    <n v="6.06"/>
    <n v="2.68"/>
    <n v="3.04"/>
    <x v="5782"/>
    <n v="1.2236400000000001"/>
    <n v="1.17144"/>
    <n v="1.0980000000000001"/>
    <n v="1.0753200000000001"/>
    <n v="0.23701044686824063"/>
    <n v="0.76298955313175942"/>
    <n v="0"/>
    <x v="0"/>
    <x v="0"/>
    <m/>
    <m/>
    <m/>
    <m/>
    <m/>
    <m/>
    <n v="2.5814052000000003"/>
    <m/>
    <m/>
    <m/>
    <m/>
    <m/>
    <m/>
    <m/>
    <m/>
    <m/>
    <m/>
    <m/>
    <s v="548883"/>
    <s v="6363546"/>
    <n v="2.5814052000000003"/>
    <n v="0"/>
    <n v="0"/>
  </r>
  <r>
    <n v="1411"/>
    <x v="740"/>
    <s v=""/>
    <x v="1757"/>
    <n v="2019"/>
    <n v="20066873"/>
    <x v="364"/>
    <x v="738"/>
    <x v="725"/>
    <n v="9480"/>
    <s v="Løkken"/>
    <n v="860"/>
    <n v="436"/>
    <x v="295"/>
    <m/>
    <s v="DC"/>
    <s v="Decentralt værk"/>
    <n v="353000"/>
    <n v="350030"/>
    <x v="368"/>
    <x v="14"/>
    <s v="fvv"/>
    <d v="2016-12-01T00:00:00"/>
    <m/>
    <n v="1.66"/>
    <n v="0"/>
    <n v="1.5"/>
    <x v="288"/>
    <n v="24.716159999999999"/>
    <n v="23.65812"/>
    <n v="0"/>
    <n v="0"/>
    <n v="1"/>
    <n v="0"/>
    <n v="0"/>
    <x v="0"/>
    <x v="0"/>
    <m/>
    <m/>
    <m/>
    <m/>
    <m/>
    <m/>
    <m/>
    <m/>
    <m/>
    <n v="28.565000000000001"/>
    <m/>
    <m/>
    <m/>
    <m/>
    <m/>
    <m/>
    <m/>
    <m/>
    <s v="548883"/>
    <s v="6363546"/>
    <n v="0"/>
    <n v="28.565000000000001"/>
    <n v="0"/>
  </r>
  <r>
    <n v="1416"/>
    <x v="741"/>
    <s v=""/>
    <x v="1758"/>
    <n v="2019"/>
    <n v="65566311"/>
    <x v="365"/>
    <x v="739"/>
    <x v="726"/>
    <n v="8543"/>
    <s v="Hornslet"/>
    <n v="706"/>
    <m/>
    <x v="18"/>
    <m/>
    <s v="ER"/>
    <s v="Erhvervsværk"/>
    <n v="11300"/>
    <n v="10000"/>
    <x v="195"/>
    <x v="1"/>
    <s v="pev"/>
    <d v="1997-03-01T00:00:00"/>
    <d v="2018-12-31T00:00:00"/>
    <n v="1.3333330000000001"/>
    <n v="0.55000000000000004"/>
    <n v="0.65"/>
    <x v="21"/>
    <n v="0"/>
    <n v="0"/>
    <n v="0"/>
    <n v="0"/>
    <n v="0"/>
    <n v="0"/>
    <n v="1"/>
    <x v="0"/>
    <x v="0"/>
    <m/>
    <m/>
    <m/>
    <m/>
    <m/>
    <m/>
    <n v="0"/>
    <m/>
    <m/>
    <m/>
    <m/>
    <m/>
    <m/>
    <m/>
    <m/>
    <m/>
    <m/>
    <m/>
    <s v="572076,29"/>
    <s v="6243882,01"/>
    <n v="0"/>
    <n v="0"/>
    <n v="0"/>
  </r>
  <r>
    <n v="1423"/>
    <x v="742"/>
    <s v=""/>
    <x v="1759"/>
    <n v="2019"/>
    <n v="31857791"/>
    <x v="366"/>
    <x v="740"/>
    <x v="727"/>
    <n v="8600"/>
    <s v="Silkeborg"/>
    <n v="740"/>
    <n v="226"/>
    <x v="296"/>
    <m/>
    <s v="LO"/>
    <s v="Lokalt værk"/>
    <n v="382110"/>
    <n v="383900"/>
    <x v="70"/>
    <x v="1"/>
    <s v="pev"/>
    <d v="2008-07-01T00:00:00"/>
    <m/>
    <n v="2.36"/>
    <n v="0.33"/>
    <n v="1.43"/>
    <x v="5783"/>
    <n v="0"/>
    <n v="0"/>
    <n v="3.1092932123999999"/>
    <n v="3.1092932123999999"/>
    <n v="0"/>
    <n v="1"/>
    <n v="0"/>
    <x v="0"/>
    <x v="0"/>
    <m/>
    <m/>
    <m/>
    <m/>
    <m/>
    <m/>
    <m/>
    <m/>
    <n v="9.1450990000000001"/>
    <m/>
    <m/>
    <m/>
    <m/>
    <m/>
    <m/>
    <m/>
    <m/>
    <m/>
    <s v="528831,98"/>
    <s v="6231840,53"/>
    <n v="0"/>
    <n v="9.1450990000000001"/>
    <n v="0"/>
  </r>
  <r>
    <n v="1429"/>
    <x v="743"/>
    <s v=""/>
    <x v="1760"/>
    <n v="2019"/>
    <n v="20165715"/>
    <x v="367"/>
    <x v="741"/>
    <x v="728"/>
    <n v="6430"/>
    <s v="Nordborg"/>
    <n v="540"/>
    <m/>
    <x v="18"/>
    <n v="1"/>
    <s v="ER"/>
    <s v="Erhvervsværk"/>
    <n v="281400"/>
    <n v="280010"/>
    <x v="910"/>
    <x v="1"/>
    <s v="pev"/>
    <d v="1997-09-01T00:00:00"/>
    <m/>
    <n v="10.6"/>
    <n v="4.3"/>
    <n v="4.5999999999999996"/>
    <x v="5784"/>
    <n v="46.277999999999999"/>
    <n v="0"/>
    <n v="37.130400000000002"/>
    <n v="0.55223999999999995"/>
    <n v="0"/>
    <n v="0.77032321517911451"/>
    <n v="0.22967678482088549"/>
    <x v="0"/>
    <x v="0"/>
    <m/>
    <m/>
    <m/>
    <m/>
    <m/>
    <m/>
    <n v="100.74592440000001"/>
    <m/>
    <m/>
    <m/>
    <m/>
    <m/>
    <m/>
    <m/>
    <m/>
    <m/>
    <m/>
    <m/>
    <s v="552087,9"/>
    <s v="6098974,46"/>
    <n v="100.74592440000001"/>
    <n v="0"/>
    <n v="0"/>
  </r>
  <r>
    <n v="1430"/>
    <x v="744"/>
    <s v=""/>
    <x v="1761"/>
    <n v="2019"/>
    <n v="12760043"/>
    <x v="368"/>
    <x v="742"/>
    <x v="729"/>
    <n v="7673"/>
    <s v="Harboøre"/>
    <n v="665"/>
    <m/>
    <x v="18"/>
    <n v="1"/>
    <s v="ER"/>
    <s v="Erhvervsværk"/>
    <n v="202000"/>
    <n v="200010"/>
    <x v="806"/>
    <x v="7"/>
    <s v="pev"/>
    <d v="1997-01-01T00:00:00"/>
    <d v="2019-01-31T00:00:00"/>
    <n v="18"/>
    <n v="5.0999999999999996"/>
    <n v="18.5"/>
    <x v="21"/>
    <n v="0"/>
    <n v="0"/>
    <n v="0"/>
    <n v="0"/>
    <n v="0"/>
    <n v="0"/>
    <n v="1"/>
    <x v="0"/>
    <x v="0"/>
    <m/>
    <m/>
    <m/>
    <n v="0"/>
    <m/>
    <m/>
    <n v="0"/>
    <m/>
    <m/>
    <m/>
    <m/>
    <m/>
    <m/>
    <m/>
    <m/>
    <m/>
    <m/>
    <m/>
    <s v="451029"/>
    <s v="6279490,03"/>
    <n v="0"/>
    <n v="0"/>
    <n v="0"/>
  </r>
  <r>
    <n v="1430"/>
    <x v="744"/>
    <s v=""/>
    <x v="1762"/>
    <n v="2019"/>
    <n v="12760043"/>
    <x v="368"/>
    <x v="742"/>
    <x v="729"/>
    <n v="7673"/>
    <s v="Harboøre"/>
    <n v="665"/>
    <m/>
    <x v="18"/>
    <n v="1"/>
    <s v="ER"/>
    <s v="Erhvervsværk"/>
    <n v="202000"/>
    <n v="200010"/>
    <x v="567"/>
    <x v="0"/>
    <s v="pvp"/>
    <d v="2015-07-01T00:00:00"/>
    <m/>
    <n v="10"/>
    <n v="0"/>
    <n v="10"/>
    <x v="5785"/>
    <n v="14.8104"/>
    <n v="0"/>
    <n v="0"/>
    <n v="0"/>
    <n v="0"/>
    <n v="0"/>
    <n v="1"/>
    <x v="0"/>
    <x v="0"/>
    <m/>
    <m/>
    <m/>
    <m/>
    <m/>
    <m/>
    <n v="15.7859064"/>
    <m/>
    <m/>
    <m/>
    <m/>
    <m/>
    <m/>
    <m/>
    <m/>
    <m/>
    <m/>
    <m/>
    <s v="451029"/>
    <s v="6279490,03"/>
    <n v="15.7859064"/>
    <n v="0"/>
    <n v="0"/>
  </r>
  <r>
    <n v="1430"/>
    <x v="744"/>
    <s v=""/>
    <x v="2904"/>
    <n v="2019"/>
    <n v="12760043"/>
    <x v="368"/>
    <x v="742"/>
    <x v="729"/>
    <n v="7673"/>
    <s v="Harboøre"/>
    <n v="665"/>
    <m/>
    <x v="18"/>
    <n v="1"/>
    <s v="ER"/>
    <s v="Erhvervsværk"/>
    <n v="202000"/>
    <n v="200010"/>
    <x v="807"/>
    <x v="7"/>
    <s v="pev"/>
    <d v="1997-01-01T00:00:00"/>
    <m/>
    <n v="18"/>
    <n v="5.0999999999999996"/>
    <n v="18.5"/>
    <x v="5786"/>
    <n v="296.334"/>
    <n v="0"/>
    <n v="96.602400000000003"/>
    <n v="0.73440000000000005"/>
    <n v="0"/>
    <n v="0.67125723539157689"/>
    <n v="0.32874276460842311"/>
    <x v="0"/>
    <x v="0"/>
    <m/>
    <m/>
    <m/>
    <n v="7.1739999999999998E-2"/>
    <m/>
    <m/>
    <n v="450.63627840000004"/>
    <m/>
    <m/>
    <m/>
    <m/>
    <m/>
    <m/>
    <m/>
    <m/>
    <m/>
    <m/>
    <m/>
    <s v="451029"/>
    <s v="6279490,03"/>
    <n v="450.70801840000001"/>
    <n v="0"/>
    <n v="0"/>
  </r>
  <r>
    <n v="1430"/>
    <x v="744"/>
    <s v=""/>
    <x v="2905"/>
    <n v="2019"/>
    <n v="12760043"/>
    <x v="368"/>
    <x v="742"/>
    <x v="729"/>
    <n v="7673"/>
    <s v="Harboøre"/>
    <n v="665"/>
    <m/>
    <x v="18"/>
    <n v="1"/>
    <s v="ER"/>
    <s v="Erhvervsværk"/>
    <n v="202000"/>
    <n v="200010"/>
    <x v="1470"/>
    <x v="7"/>
    <s v="pev"/>
    <d v="1997-01-01T00:00:00"/>
    <m/>
    <n v="18"/>
    <n v="5.0999999999999996"/>
    <n v="18.5"/>
    <x v="5787"/>
    <n v="34.595999999999997"/>
    <n v="0"/>
    <n v="11.188800000000001"/>
    <n v="0"/>
    <n v="0"/>
    <n v="0.65957663605927774"/>
    <n v="0.34042336394072226"/>
    <x v="0"/>
    <x v="0"/>
    <m/>
    <m/>
    <m/>
    <n v="3.5870000000000003E-3"/>
    <m/>
    <m/>
    <n v="50.809611599999997"/>
    <m/>
    <m/>
    <m/>
    <m/>
    <m/>
    <m/>
    <m/>
    <m/>
    <m/>
    <m/>
    <m/>
    <s v="451029"/>
    <s v="6279490,03"/>
    <n v="50.8131986"/>
    <n v="0"/>
    <n v="0"/>
  </r>
  <r>
    <n v="1430"/>
    <x v="744"/>
    <s v=""/>
    <x v="1763"/>
    <n v="2019"/>
    <n v="12760043"/>
    <x v="368"/>
    <x v="742"/>
    <x v="729"/>
    <n v="7673"/>
    <s v="Harboøre"/>
    <n v="665"/>
    <m/>
    <x v="18"/>
    <n v="1"/>
    <s v="ER"/>
    <s v="Erhvervsværk"/>
    <n v="202000"/>
    <n v="200010"/>
    <x v="6"/>
    <x v="0"/>
    <s v="pvp"/>
    <d v="1987-01-01T00:00:00"/>
    <m/>
    <n v="30"/>
    <n v="0"/>
    <n v="30"/>
    <x v="5788"/>
    <n v="38.653199999999998"/>
    <n v="0"/>
    <n v="0"/>
    <n v="0"/>
    <n v="0"/>
    <n v="0"/>
    <n v="1"/>
    <x v="0"/>
    <x v="0"/>
    <m/>
    <m/>
    <m/>
    <n v="7.1740000000000007E-3"/>
    <m/>
    <m/>
    <n v="44.826883199999997"/>
    <m/>
    <m/>
    <m/>
    <m/>
    <m/>
    <m/>
    <m/>
    <m/>
    <m/>
    <m/>
    <m/>
    <s v="451029"/>
    <s v="6279490,03"/>
    <n v="44.834057199999997"/>
    <n v="0"/>
    <n v="0"/>
  </r>
  <r>
    <n v="1432"/>
    <x v="745"/>
    <s v=""/>
    <x v="1764"/>
    <n v="2019"/>
    <n v="27411762"/>
    <x v="369"/>
    <x v="743"/>
    <x v="730"/>
    <n v="7400"/>
    <s v="Herning"/>
    <n v="657"/>
    <m/>
    <x v="18"/>
    <m/>
    <s v="LO"/>
    <s v="Lokalt værk"/>
    <n v="382110"/>
    <n v="383900"/>
    <x v="911"/>
    <x v="1"/>
    <s v="pel"/>
    <d v="1989-07-01T00:00:00"/>
    <m/>
    <n v="0.57999999999999996"/>
    <n v="0.35"/>
    <n v="0"/>
    <x v="5789"/>
    <n v="0"/>
    <n v="0"/>
    <n v="0.98165159999999996"/>
    <n v="0.98165159999999996"/>
    <n v="0"/>
    <n v="1"/>
    <n v="0"/>
    <x v="0"/>
    <x v="0"/>
    <m/>
    <m/>
    <m/>
    <m/>
    <m/>
    <m/>
    <m/>
    <m/>
    <n v="2.8871899999999999"/>
    <m/>
    <m/>
    <m/>
    <m/>
    <m/>
    <m/>
    <m/>
    <m/>
    <m/>
    <s v="503438"/>
    <s v="6209753"/>
    <n v="0"/>
    <n v="2.8871899999999999"/>
    <n v="0"/>
  </r>
  <r>
    <n v="1438"/>
    <x v="746"/>
    <s v=""/>
    <x v="1765"/>
    <n v="2019"/>
    <n v="38454218"/>
    <x v="726"/>
    <x v="744"/>
    <x v="731"/>
    <n v="7400"/>
    <s v="Herning"/>
    <n v="657"/>
    <n v="163"/>
    <x v="58"/>
    <m/>
    <s v="ER"/>
    <s v="Erhvervsværk"/>
    <n v="139300"/>
    <n v="130000"/>
    <x v="5"/>
    <x v="1"/>
    <s v="pev"/>
    <d v="1997-09-01T00:00:00"/>
    <d v="2020-01-01T00:00:00"/>
    <n v="3.17"/>
    <n v="1.85"/>
    <n v="1"/>
    <x v="21"/>
    <n v="0"/>
    <n v="0"/>
    <n v="0"/>
    <n v="0"/>
    <n v="0"/>
    <n v="0"/>
    <n v="1"/>
    <x v="0"/>
    <x v="0"/>
    <m/>
    <m/>
    <m/>
    <m/>
    <m/>
    <m/>
    <n v="0"/>
    <m/>
    <m/>
    <m/>
    <m/>
    <m/>
    <m/>
    <m/>
    <m/>
    <m/>
    <m/>
    <m/>
    <s v="502542,5"/>
    <s v="6221061,84"/>
    <n v="0"/>
    <n v="0"/>
    <n v="0"/>
  </r>
  <r>
    <n v="1438"/>
    <x v="746"/>
    <s v=""/>
    <x v="1766"/>
    <n v="2019"/>
    <n v="38454218"/>
    <x v="726"/>
    <x v="744"/>
    <x v="731"/>
    <n v="7400"/>
    <s v="Herning"/>
    <n v="657"/>
    <n v="163"/>
    <x v="58"/>
    <m/>
    <s v="ER"/>
    <s v="Erhvervsværk"/>
    <n v="139300"/>
    <n v="130000"/>
    <x v="912"/>
    <x v="6"/>
    <s v="pvp"/>
    <d v="2017-01-01T00:00:00"/>
    <m/>
    <n v="1"/>
    <n v="0"/>
    <n v="1"/>
    <x v="5790"/>
    <n v="2.7619560000000001"/>
    <n v="2.7249479999999999"/>
    <n v="0"/>
    <n v="0"/>
    <n v="0.98660080030239439"/>
    <n v="0"/>
    <n v="1.3399199697605613E-2"/>
    <x v="0"/>
    <x v="0"/>
    <m/>
    <m/>
    <m/>
    <m/>
    <m/>
    <m/>
    <m/>
    <m/>
    <m/>
    <m/>
    <m/>
    <m/>
    <m/>
    <m/>
    <n v="2.7619560000000001"/>
    <m/>
    <m/>
    <m/>
    <s v="502542,5"/>
    <s v="6221061,84"/>
    <n v="0"/>
    <n v="2.7619560000000001"/>
    <n v="0"/>
  </r>
  <r>
    <n v="1438"/>
    <x v="747"/>
    <s v=""/>
    <x v="1767"/>
    <n v="2019"/>
    <n v="38454218"/>
    <x v="726"/>
    <x v="745"/>
    <x v="732"/>
    <n v="6510"/>
    <s v="Gram"/>
    <n v="510"/>
    <n v="101"/>
    <x v="39"/>
    <m/>
    <s v="ER"/>
    <s v="Erhvervsværk"/>
    <n v="139300"/>
    <n v="130000"/>
    <x v="912"/>
    <x v="6"/>
    <s v="pvp"/>
    <d v="2017-01-01T00:00:00"/>
    <m/>
    <n v="1"/>
    <n v="0"/>
    <n v="1"/>
    <x v="5791"/>
    <n v="1.93032"/>
    <n v="1.93032"/>
    <n v="0"/>
    <n v="0"/>
    <n v="1"/>
    <n v="0"/>
    <n v="0"/>
    <x v="0"/>
    <x v="0"/>
    <m/>
    <m/>
    <m/>
    <m/>
    <m/>
    <m/>
    <m/>
    <m/>
    <m/>
    <m/>
    <m/>
    <m/>
    <m/>
    <m/>
    <n v="1.93032"/>
    <m/>
    <m/>
    <m/>
    <s v="502803,73"/>
    <s v="6126080,23"/>
    <n v="0"/>
    <n v="1.93032"/>
    <n v="0"/>
  </r>
  <r>
    <n v="1448"/>
    <x v="748"/>
    <s v=""/>
    <x v="1768"/>
    <n v="2019"/>
    <n v="30832116"/>
    <x v="371"/>
    <x v="746"/>
    <x v="733"/>
    <n v="6800"/>
    <s v="Varde"/>
    <n v="573"/>
    <n v="126"/>
    <x v="284"/>
    <m/>
    <s v="ER"/>
    <s v="Erhvervsværk"/>
    <n v="222100"/>
    <n v="220000"/>
    <x v="912"/>
    <x v="6"/>
    <s v="pvp"/>
    <d v="1997-01-01T00:00:00"/>
    <m/>
    <n v="0.2"/>
    <n v="0"/>
    <n v="0.14000000000000001"/>
    <x v="21"/>
    <n v="0"/>
    <n v="0"/>
    <n v="0"/>
    <n v="0"/>
    <n v="0"/>
    <n v="0"/>
    <n v="1"/>
    <x v="0"/>
    <x v="0"/>
    <m/>
    <m/>
    <m/>
    <m/>
    <m/>
    <m/>
    <m/>
    <m/>
    <m/>
    <m/>
    <m/>
    <m/>
    <m/>
    <m/>
    <n v="0"/>
    <m/>
    <m/>
    <n v="0"/>
    <s v="468706"/>
    <s v="6162249"/>
    <n v="0"/>
    <n v="0"/>
    <n v="0"/>
  </r>
  <r>
    <n v="1452"/>
    <x v="749"/>
    <s v=""/>
    <x v="1769"/>
    <n v="2019"/>
    <n v="50605914"/>
    <x v="372"/>
    <x v="747"/>
    <x v="734"/>
    <n v="6940"/>
    <s v="Lem St"/>
    <n v="760"/>
    <m/>
    <x v="18"/>
    <m/>
    <s v="ER"/>
    <s v="Erhvervsværk"/>
    <n v="682040"/>
    <n v="680030"/>
    <x v="913"/>
    <x v="1"/>
    <s v="pev"/>
    <d v="1998-04-01T00:00:00"/>
    <m/>
    <n v="0.33333299999999999"/>
    <n v="0.1"/>
    <n v="0.2"/>
    <x v="5792"/>
    <n v="10.336320000000001"/>
    <n v="0"/>
    <n v="6.2408309759999998"/>
    <n v="6.2408309759999998"/>
    <n v="0"/>
    <n v="0.73500144621764996"/>
    <n v="0.26499855378235004"/>
    <x v="0"/>
    <x v="0"/>
    <m/>
    <m/>
    <m/>
    <m/>
    <m/>
    <m/>
    <m/>
    <m/>
    <n v="19.502597000000002"/>
    <m/>
    <m/>
    <m/>
    <m/>
    <m/>
    <m/>
    <m/>
    <m/>
    <m/>
    <s v="467051"/>
    <s v="6212675"/>
    <n v="0"/>
    <n v="19.502597000000002"/>
    <n v="0"/>
  </r>
  <r>
    <n v="1453"/>
    <x v="750"/>
    <s v=""/>
    <x v="1770"/>
    <n v="2019"/>
    <n v="48845711"/>
    <x v="373"/>
    <x v="748"/>
    <x v="735"/>
    <n v="7760"/>
    <s v="Hurup Thy"/>
    <n v="787"/>
    <m/>
    <x v="18"/>
    <m/>
    <s v="ER"/>
    <s v="Erhvervsværk"/>
    <n v="21000"/>
    <n v="20000"/>
    <x v="914"/>
    <x v="1"/>
    <s v="pev"/>
    <d v="1998-04-01T00:00:00"/>
    <m/>
    <n v="0.73333300000000001"/>
    <n v="0.26"/>
    <n v="0.4"/>
    <x v="21"/>
    <n v="0"/>
    <n v="0"/>
    <n v="0"/>
    <n v="0"/>
    <n v="0"/>
    <n v="0"/>
    <n v="1"/>
    <x v="0"/>
    <x v="0"/>
    <m/>
    <m/>
    <m/>
    <m/>
    <m/>
    <m/>
    <m/>
    <m/>
    <n v="0"/>
    <m/>
    <m/>
    <m/>
    <m/>
    <m/>
    <m/>
    <m/>
    <m/>
    <m/>
    <s v="482533"/>
    <s v="6313115"/>
    <n v="0"/>
    <n v="0"/>
    <n v="0"/>
  </r>
  <r>
    <n v="1454"/>
    <x v="751"/>
    <s v=""/>
    <x v="1771"/>
    <n v="2019"/>
    <n v="13159394"/>
    <x v="374"/>
    <x v="749"/>
    <x v="736"/>
    <n v="7700"/>
    <s v="Thisted"/>
    <n v="787"/>
    <m/>
    <x v="18"/>
    <m/>
    <s v="ER"/>
    <s v="Erhvervsværk"/>
    <n v="14620"/>
    <n v="10000"/>
    <x v="15"/>
    <x v="1"/>
    <s v="pev"/>
    <d v="2014-01-01T00:00:00"/>
    <m/>
    <n v="1.5"/>
    <n v="0.55000000000000004"/>
    <n v="0.7"/>
    <x v="5793"/>
    <n v="15.721920000000001"/>
    <n v="0"/>
    <n v="11.550763836"/>
    <n v="11.550763836"/>
    <n v="0"/>
    <n v="0.75499877810434035"/>
    <n v="0.24500122189565965"/>
    <x v="0"/>
    <x v="0"/>
    <m/>
    <m/>
    <m/>
    <m/>
    <m/>
    <m/>
    <m/>
    <m/>
    <n v="32.085391000000001"/>
    <m/>
    <m/>
    <m/>
    <m/>
    <m/>
    <m/>
    <m/>
    <m/>
    <m/>
    <s v="482248,52"/>
    <s v="6316903,38"/>
    <n v="0"/>
    <n v="32.085391000000001"/>
    <n v="0"/>
  </r>
  <r>
    <n v="1458"/>
    <x v="752"/>
    <s v=""/>
    <x v="1772"/>
    <n v="2019"/>
    <n v="24077713"/>
    <x v="375"/>
    <x v="750"/>
    <x v="737"/>
    <n v="9850"/>
    <s v="Hirtshals"/>
    <n v="860"/>
    <n v="298"/>
    <x v="67"/>
    <m/>
    <s v="ER"/>
    <s v="Erhvervsværk"/>
    <n v="162300"/>
    <n v="160000"/>
    <x v="915"/>
    <x v="0"/>
    <s v="pvp"/>
    <d v="2004-12-01T00:00:00"/>
    <m/>
    <n v="4.5"/>
    <n v="0"/>
    <n v="4.5"/>
    <x v="5794"/>
    <n v="55.544400000000003"/>
    <n v="47.455199999999998"/>
    <n v="0"/>
    <n v="0"/>
    <n v="0.85436515652342981"/>
    <n v="0"/>
    <n v="0.14563484347657019"/>
    <x v="0"/>
    <x v="0"/>
    <m/>
    <m/>
    <m/>
    <m/>
    <m/>
    <m/>
    <m/>
    <m/>
    <m/>
    <m/>
    <n v="17.346"/>
    <n v="41.283999999999999"/>
    <m/>
    <m/>
    <m/>
    <m/>
    <m/>
    <m/>
    <s v="556545,08"/>
    <s v="6381943,57"/>
    <n v="0"/>
    <n v="58.629999999999995"/>
    <n v="0"/>
  </r>
  <r>
    <n v="1464"/>
    <x v="753"/>
    <s v=""/>
    <x v="1773"/>
    <n v="2019"/>
    <n v="15270586"/>
    <x v="376"/>
    <x v="751"/>
    <x v="738"/>
    <n v="8881"/>
    <s v="Thorsø"/>
    <n v="710"/>
    <m/>
    <x v="18"/>
    <m/>
    <s v="LO"/>
    <s v="Lokalt værk"/>
    <n v="352100"/>
    <n v="350020"/>
    <x v="1"/>
    <x v="1"/>
    <s v="kvt"/>
    <d v="1998-01-12T00:00:00"/>
    <m/>
    <n v="0.86"/>
    <n v="0.31"/>
    <n v="0.36"/>
    <x v="5795"/>
    <n v="12.023999999999999"/>
    <n v="0"/>
    <n v="8.74404"/>
    <n v="8.74404"/>
    <n v="0.24193272472256347"/>
    <n v="0.75806727527743656"/>
    <n v="0"/>
    <x v="0"/>
    <x v="0"/>
    <m/>
    <m/>
    <m/>
    <m/>
    <m/>
    <m/>
    <n v="0.56089440000000002"/>
    <m/>
    <n v="24.288989000000001"/>
    <m/>
    <m/>
    <m/>
    <m/>
    <m/>
    <m/>
    <m/>
    <m/>
    <m/>
    <s v="547509"/>
    <s v="6241208"/>
    <n v="0.56089440000000002"/>
    <n v="24.288989000000001"/>
    <n v="0"/>
  </r>
  <r>
    <n v="1472"/>
    <x v="754"/>
    <s v=""/>
    <x v="1774"/>
    <n v="2019"/>
    <n v="10036852"/>
    <x v="377"/>
    <x v="752"/>
    <x v="739"/>
    <n v="5270"/>
    <s v="Odense N"/>
    <n v="461"/>
    <m/>
    <x v="18"/>
    <m/>
    <s v="ER"/>
    <s v="Erhvervsværk"/>
    <n v="11100"/>
    <n v="10000"/>
    <x v="916"/>
    <x v="1"/>
    <s v="pev"/>
    <d v="1998-03-11T00:00:00"/>
    <m/>
    <n v="2.59"/>
    <n v="1"/>
    <n v="1.25"/>
    <x v="21"/>
    <n v="0"/>
    <n v="0"/>
    <n v="0"/>
    <n v="0"/>
    <n v="0"/>
    <n v="0"/>
    <n v="1"/>
    <x v="0"/>
    <x v="0"/>
    <m/>
    <m/>
    <m/>
    <m/>
    <m/>
    <m/>
    <n v="0"/>
    <m/>
    <m/>
    <m/>
    <m/>
    <m/>
    <m/>
    <m/>
    <m/>
    <m/>
    <m/>
    <m/>
    <s v="584909"/>
    <s v="6147952"/>
    <n v="0"/>
    <n v="0"/>
    <n v="0"/>
  </r>
  <r>
    <n v="1477"/>
    <x v="755"/>
    <s v=""/>
    <x v="1775"/>
    <n v="2019"/>
    <n v="29848408"/>
    <x v="378"/>
    <x v="753"/>
    <x v="740"/>
    <n v="9982"/>
    <s v="Ålbæk"/>
    <n v="813"/>
    <m/>
    <x v="18"/>
    <m/>
    <s v="ER"/>
    <s v="Erhvervsværk"/>
    <n v="109100"/>
    <n v="100050"/>
    <x v="917"/>
    <x v="1"/>
    <s v="pev"/>
    <d v="2000-12-15T00:00:00"/>
    <m/>
    <n v="1.5"/>
    <n v="0.51"/>
    <n v="0.7"/>
    <x v="5796"/>
    <n v="10.1844"/>
    <n v="0"/>
    <n v="6.6816000000000004"/>
    <n v="6.516"/>
    <n v="0"/>
    <n v="0.75812473281717574"/>
    <n v="0.24187526718282426"/>
    <x v="0"/>
    <x v="0"/>
    <m/>
    <n v="0.81299999999999994"/>
    <m/>
    <m/>
    <m/>
    <m/>
    <m/>
    <m/>
    <n v="20.239999999999998"/>
    <m/>
    <m/>
    <m/>
    <m/>
    <m/>
    <m/>
    <m/>
    <m/>
    <m/>
    <s v="581863"/>
    <s v="6381346"/>
    <n v="0.81299999999999994"/>
    <n v="20.239999999999998"/>
    <n v="0"/>
  </r>
  <r>
    <n v="1480"/>
    <x v="756"/>
    <s v=""/>
    <x v="1776"/>
    <n v="2019"/>
    <n v="52094917"/>
    <x v="379"/>
    <x v="754"/>
    <x v="741"/>
    <n v="4600"/>
    <s v="Køge"/>
    <n v="336"/>
    <m/>
    <x v="18"/>
    <m/>
    <s v="ER"/>
    <s v="Erhvervsværk"/>
    <n v="13000"/>
    <n v="10000"/>
    <x v="918"/>
    <x v="1"/>
    <s v="pev"/>
    <d v="1997-11-21T00:00:00"/>
    <m/>
    <n v="1.6"/>
    <n v="0.62"/>
    <n v="0.8"/>
    <x v="21"/>
    <n v="0"/>
    <n v="0"/>
    <n v="0"/>
    <n v="0"/>
    <n v="0"/>
    <n v="0"/>
    <n v="1"/>
    <x v="0"/>
    <x v="0"/>
    <m/>
    <m/>
    <m/>
    <m/>
    <m/>
    <m/>
    <n v="0"/>
    <m/>
    <m/>
    <m/>
    <m/>
    <m/>
    <m/>
    <m/>
    <m/>
    <m/>
    <m/>
    <m/>
    <s v="704401"/>
    <s v="6143367"/>
    <n v="0"/>
    <n v="0"/>
    <n v="0"/>
  </r>
  <r>
    <n v="1481"/>
    <x v="757"/>
    <s v=""/>
    <x v="1777"/>
    <n v="2019"/>
    <n v="19244547"/>
    <x v="380"/>
    <x v="755"/>
    <x v="742"/>
    <n v="4140"/>
    <s v="Borup"/>
    <n v="259"/>
    <m/>
    <x v="18"/>
    <m/>
    <s v="ER"/>
    <s v="Erhvervsværk"/>
    <n v="11300"/>
    <n v="10000"/>
    <x v="577"/>
    <x v="1"/>
    <s v="pev"/>
    <d v="1997-10-15T00:00:00"/>
    <m/>
    <n v="8.1999999999999993"/>
    <n v="3.14"/>
    <n v="4.0199999999999996"/>
    <x v="5797"/>
    <n v="22.245840000000001"/>
    <n v="0"/>
    <n v="18.02628"/>
    <n v="18.019079999999999"/>
    <n v="0"/>
    <n v="0.77230721613017339"/>
    <n v="0.22769278386982661"/>
    <x v="0"/>
    <x v="0"/>
    <m/>
    <m/>
    <m/>
    <m/>
    <m/>
    <m/>
    <n v="48.850559999999994"/>
    <m/>
    <m/>
    <m/>
    <m/>
    <m/>
    <m/>
    <m/>
    <m/>
    <m/>
    <m/>
    <m/>
    <s v="688458,56"/>
    <s v="6151231,51"/>
    <n v="48.850559999999994"/>
    <n v="0"/>
    <n v="0"/>
  </r>
  <r>
    <n v="1481"/>
    <x v="757"/>
    <s v=""/>
    <x v="1778"/>
    <n v="2019"/>
    <n v="19244547"/>
    <x v="380"/>
    <x v="755"/>
    <x v="742"/>
    <n v="4140"/>
    <s v="Borup"/>
    <n v="259"/>
    <m/>
    <x v="18"/>
    <m/>
    <s v="ER"/>
    <s v="Erhvervsværk"/>
    <n v="11300"/>
    <n v="10000"/>
    <x v="919"/>
    <x v="0"/>
    <s v="pvp"/>
    <d v="2014-02-14T00:00:00"/>
    <m/>
    <n v="2.5"/>
    <n v="0"/>
    <n v="2.5"/>
    <x v="5798"/>
    <n v="25.128360000000001"/>
    <n v="0"/>
    <n v="0"/>
    <n v="0"/>
    <n v="0"/>
    <n v="0"/>
    <n v="1"/>
    <x v="0"/>
    <x v="0"/>
    <m/>
    <m/>
    <m/>
    <m/>
    <m/>
    <m/>
    <n v="25.2179532"/>
    <m/>
    <m/>
    <m/>
    <m/>
    <m/>
    <m/>
    <m/>
    <m/>
    <m/>
    <m/>
    <m/>
    <s v="688458,56"/>
    <s v="6151231,51"/>
    <n v="25.2179532"/>
    <n v="0"/>
    <n v="0"/>
  </r>
  <r>
    <n v="1481"/>
    <x v="757"/>
    <s v=""/>
    <x v="1779"/>
    <n v="2019"/>
    <n v="19244547"/>
    <x v="380"/>
    <x v="755"/>
    <x v="742"/>
    <n v="4140"/>
    <s v="Borup"/>
    <n v="259"/>
    <m/>
    <x v="18"/>
    <m/>
    <s v="ER"/>
    <s v="Erhvervsværk"/>
    <n v="11300"/>
    <n v="10000"/>
    <x v="920"/>
    <x v="0"/>
    <s v="pvp"/>
    <d v="2014-04-03T00:00:00"/>
    <m/>
    <n v="9"/>
    <n v="0"/>
    <n v="9"/>
    <x v="5799"/>
    <n v="2.4472800000000001"/>
    <n v="0"/>
    <n v="0"/>
    <n v="0"/>
    <n v="0"/>
    <n v="0"/>
    <n v="1"/>
    <x v="0"/>
    <x v="0"/>
    <m/>
    <m/>
    <m/>
    <m/>
    <m/>
    <m/>
    <n v="2.5079868000000003"/>
    <m/>
    <m/>
    <m/>
    <m/>
    <m/>
    <m/>
    <m/>
    <m/>
    <m/>
    <m/>
    <m/>
    <s v="688458,56"/>
    <s v="6151231,51"/>
    <n v="2.5079868000000003"/>
    <n v="0"/>
    <n v="0"/>
  </r>
  <r>
    <n v="1502"/>
    <x v="759"/>
    <s v=""/>
    <x v="1782"/>
    <n v="2019"/>
    <n v="20683341"/>
    <x v="382"/>
    <x v="757"/>
    <x v="744"/>
    <n v="9550"/>
    <s v="Mariager"/>
    <n v="846"/>
    <m/>
    <x v="18"/>
    <n v="1"/>
    <s v="ER"/>
    <s v="Erhvervsværk"/>
    <n v="89300"/>
    <n v="80090"/>
    <x v="792"/>
    <x v="9"/>
    <s v="pev"/>
    <d v="1999-05-01T00:00:00"/>
    <m/>
    <n v="80.2"/>
    <n v="30"/>
    <n v="32"/>
    <x v="5800"/>
    <n v="111.36888"/>
    <n v="0"/>
    <n v="98.008560000000003"/>
    <n v="96.84648"/>
    <n v="0"/>
    <n v="0.79263506525106697"/>
    <n v="0.20736493474893303"/>
    <x v="0"/>
    <x v="0"/>
    <m/>
    <m/>
    <m/>
    <m/>
    <m/>
    <m/>
    <n v="268.53353999999996"/>
    <m/>
    <m/>
    <m/>
    <m/>
    <m/>
    <m/>
    <m/>
    <m/>
    <m/>
    <m/>
    <m/>
    <s v="563846,29"/>
    <s v="6282364,81"/>
    <n v="268.53353999999996"/>
    <n v="0"/>
    <n v="0"/>
  </r>
  <r>
    <n v="1506"/>
    <x v="760"/>
    <s v=""/>
    <x v="1783"/>
    <n v="2019"/>
    <n v="10797780"/>
    <x v="383"/>
    <x v="758"/>
    <x v="745"/>
    <n v="9900"/>
    <s v="Frederikshavn"/>
    <n v="813"/>
    <m/>
    <x v="18"/>
    <m/>
    <s v="VA"/>
    <s v="Vandkraftværk"/>
    <n v="351100"/>
    <n v="350010"/>
    <x v="296"/>
    <x v="13"/>
    <s v="vkt"/>
    <d v="1985-09-29T00:00:00"/>
    <m/>
    <n v="0.02"/>
    <n v="0.02"/>
    <n v="0"/>
    <x v="5801"/>
    <n v="0"/>
    <n v="0"/>
    <n v="0.388901412"/>
    <n v="0.388901412"/>
    <n v="0"/>
    <n v="1"/>
    <n v="0"/>
    <x v="0"/>
    <x v="0"/>
    <m/>
    <m/>
    <m/>
    <m/>
    <m/>
    <m/>
    <m/>
    <m/>
    <m/>
    <m/>
    <m/>
    <m/>
    <m/>
    <m/>
    <m/>
    <m/>
    <n v="0.388901412"/>
    <m/>
    <s v="588118,04"/>
    <s v="6370788,44"/>
    <n v="0"/>
    <n v="0"/>
    <n v="0"/>
  </r>
  <r>
    <n v="1508"/>
    <x v="761"/>
    <s v=""/>
    <x v="1784"/>
    <n v="2019"/>
    <n v="11110004"/>
    <x v="384"/>
    <x v="759"/>
    <x v="746"/>
    <n v="8620"/>
    <s v="Kjellerup"/>
    <n v="740"/>
    <m/>
    <x v="18"/>
    <m/>
    <s v="VA"/>
    <s v="Vandkraftværk"/>
    <n v="351100"/>
    <n v="350010"/>
    <x v="922"/>
    <x v="13"/>
    <s v="vkt"/>
    <d v="1983-06-21T00:00:00"/>
    <m/>
    <n v="0.02"/>
    <n v="0.02"/>
    <n v="0"/>
    <x v="5802"/>
    <n v="0"/>
    <n v="0"/>
    <n v="7.3328252400000002E-2"/>
    <n v="7.3328252400000002E-2"/>
    <n v="0"/>
    <n v="1"/>
    <n v="0"/>
    <x v="0"/>
    <x v="0"/>
    <m/>
    <m/>
    <m/>
    <m/>
    <m/>
    <m/>
    <m/>
    <m/>
    <m/>
    <m/>
    <m/>
    <m/>
    <m/>
    <m/>
    <m/>
    <m/>
    <n v="7.3328252400000002E-2"/>
    <m/>
    <s v="526095"/>
    <s v="6239766"/>
    <n v="0"/>
    <n v="0"/>
    <n v="0"/>
  </r>
  <r>
    <n v="1509"/>
    <x v="762"/>
    <s v=""/>
    <x v="1785"/>
    <n v="2019"/>
    <n v="11110005"/>
    <x v="385"/>
    <x v="760"/>
    <x v="747"/>
    <n v="8600"/>
    <s v="Silkeborg"/>
    <n v="740"/>
    <m/>
    <x v="18"/>
    <m/>
    <s v="VA"/>
    <s v="Vandkraftværk"/>
    <n v="351100"/>
    <n v="350010"/>
    <x v="922"/>
    <x v="13"/>
    <s v="vkt"/>
    <d v="1985-04-16T00:00:00"/>
    <m/>
    <n v="0.04"/>
    <n v="0.04"/>
    <n v="0"/>
    <x v="21"/>
    <n v="0"/>
    <n v="0"/>
    <n v="0"/>
    <n v="0"/>
    <n v="0"/>
    <n v="1"/>
    <n v="0"/>
    <x v="0"/>
    <x v="0"/>
    <m/>
    <m/>
    <m/>
    <m/>
    <m/>
    <m/>
    <m/>
    <m/>
    <m/>
    <m/>
    <m/>
    <m/>
    <m/>
    <m/>
    <m/>
    <m/>
    <n v="0"/>
    <m/>
    <s v="533412"/>
    <s v="6227599"/>
    <n v="0"/>
    <n v="0"/>
    <n v="0"/>
  </r>
  <r>
    <n v="1511"/>
    <x v="763"/>
    <s v=""/>
    <x v="1786"/>
    <n v="2019"/>
    <n v="13662479"/>
    <x v="386"/>
    <x v="761"/>
    <x v="748"/>
    <n v="8800"/>
    <s v="Viborg"/>
    <n v="791"/>
    <m/>
    <x v="18"/>
    <m/>
    <s v="VA"/>
    <s v="Vandkraftværk"/>
    <n v="910200"/>
    <n v="910002"/>
    <x v="922"/>
    <x v="13"/>
    <s v="vkt"/>
    <d v="1990-03-09T00:00:00"/>
    <m/>
    <n v="0.02"/>
    <n v="0.02"/>
    <n v="0"/>
    <x v="21"/>
    <n v="0"/>
    <n v="0"/>
    <n v="0"/>
    <n v="0"/>
    <n v="0"/>
    <n v="1"/>
    <n v="0"/>
    <x v="0"/>
    <x v="0"/>
    <m/>
    <m/>
    <m/>
    <m/>
    <m/>
    <m/>
    <m/>
    <m/>
    <m/>
    <m/>
    <m/>
    <m/>
    <m/>
    <m/>
    <m/>
    <m/>
    <n v="0"/>
    <m/>
    <s v="527525,18"/>
    <s v="6253189,5"/>
    <n v="0"/>
    <n v="0"/>
    <n v="0"/>
  </r>
  <r>
    <n v="1512"/>
    <x v="764"/>
    <s v=""/>
    <x v="1787"/>
    <n v="2019"/>
    <n v="28331959"/>
    <x v="387"/>
    <x v="762"/>
    <x v="749"/>
    <n v="8600"/>
    <s v="Silkeborg"/>
    <n v="740"/>
    <m/>
    <x v="18"/>
    <m/>
    <s v="LO"/>
    <s v="Lokalt værk"/>
    <n v="351300"/>
    <n v="350010"/>
    <x v="923"/>
    <x v="5"/>
    <s v="kvt"/>
    <d v="2012-01-01T00:00:00"/>
    <m/>
    <n v="0.64"/>
    <n v="0.64"/>
    <n v="0"/>
    <x v="5803"/>
    <n v="0"/>
    <n v="0"/>
    <n v="4.9320000000000003E-2"/>
    <n v="4.9320000000000003E-2"/>
    <n v="0"/>
    <n v="1"/>
    <n v="0"/>
    <x v="0"/>
    <x v="0"/>
    <m/>
    <m/>
    <m/>
    <m/>
    <m/>
    <m/>
    <n v="0.1404"/>
    <m/>
    <m/>
    <m/>
    <m/>
    <m/>
    <m/>
    <m/>
    <m/>
    <m/>
    <m/>
    <m/>
    <s v="535776,45"/>
    <s v="6228452,42"/>
    <n v="0.1404"/>
    <n v="0"/>
    <n v="0"/>
  </r>
  <r>
    <n v="1513"/>
    <x v="765"/>
    <s v=""/>
    <x v="1788"/>
    <n v="2019"/>
    <n v="58401013"/>
    <x v="388"/>
    <x v="763"/>
    <x v="750"/>
    <n v="7330"/>
    <s v="Brande"/>
    <n v="756"/>
    <m/>
    <x v="18"/>
    <m/>
    <s v="VA"/>
    <s v="Vandkraftværk"/>
    <n v="351100"/>
    <n v="350010"/>
    <x v="922"/>
    <x v="13"/>
    <s v="vkt"/>
    <d v="1915-01-01T00:00:00"/>
    <d v="2018-12-31T00:00:00"/>
    <n v="0.1"/>
    <n v="0.1"/>
    <n v="0"/>
    <x v="21"/>
    <n v="0"/>
    <n v="0"/>
    <n v="0"/>
    <n v="0"/>
    <n v="0"/>
    <n v="1"/>
    <n v="0"/>
    <x v="0"/>
    <x v="0"/>
    <m/>
    <m/>
    <m/>
    <m/>
    <m/>
    <m/>
    <m/>
    <m/>
    <m/>
    <m/>
    <m/>
    <m/>
    <m/>
    <m/>
    <m/>
    <m/>
    <n v="0"/>
    <m/>
    <s v="505597"/>
    <s v="6197114"/>
    <n v="0"/>
    <n v="0"/>
    <n v="0"/>
  </r>
  <r>
    <n v="1516"/>
    <x v="766"/>
    <s v=""/>
    <x v="1789"/>
    <n v="2019"/>
    <n v="11110007"/>
    <x v="389"/>
    <x v="764"/>
    <x v="751"/>
    <n v="7183"/>
    <s v="Randbøl"/>
    <n v="630"/>
    <m/>
    <x v="18"/>
    <m/>
    <s v="VA"/>
    <s v="Vandkraftværk"/>
    <n v="351100"/>
    <n v="350010"/>
    <x v="922"/>
    <x v="13"/>
    <s v="vkt"/>
    <d v="1984-07-02T00:00:00"/>
    <m/>
    <n v="0.08"/>
    <n v="0.08"/>
    <n v="0"/>
    <x v="5804"/>
    <n v="0"/>
    <n v="0"/>
    <n v="0.64957075200000003"/>
    <n v="0.64957075200000003"/>
    <n v="0"/>
    <n v="1"/>
    <n v="0"/>
    <x v="0"/>
    <x v="0"/>
    <m/>
    <m/>
    <m/>
    <m/>
    <m/>
    <m/>
    <m/>
    <m/>
    <m/>
    <m/>
    <m/>
    <m/>
    <m/>
    <m/>
    <m/>
    <m/>
    <n v="0.64957075199999992"/>
    <m/>
    <s v="513748"/>
    <s v="6173887"/>
    <n v="0"/>
    <n v="0"/>
    <n v="0"/>
  </r>
  <r>
    <n v="1517"/>
    <x v="767"/>
    <s v=""/>
    <x v="1790"/>
    <n v="2019"/>
    <n v="11110008"/>
    <x v="390"/>
    <x v="765"/>
    <x v="752"/>
    <n v="7183"/>
    <s v="Randbøl"/>
    <n v="630"/>
    <m/>
    <x v="18"/>
    <m/>
    <s v="VA"/>
    <s v="Vandkraftværk"/>
    <n v="351100"/>
    <n v="350010"/>
    <x v="922"/>
    <x v="13"/>
    <s v="vkt"/>
    <d v="1980-01-01T00:00:00"/>
    <m/>
    <n v="0.05"/>
    <n v="0.05"/>
    <n v="0"/>
    <x v="5805"/>
    <n v="0"/>
    <n v="0"/>
    <n v="0.2315578968"/>
    <n v="0.2315578968"/>
    <n v="0"/>
    <n v="1"/>
    <n v="0"/>
    <x v="0"/>
    <x v="0"/>
    <m/>
    <m/>
    <m/>
    <m/>
    <m/>
    <m/>
    <m/>
    <m/>
    <m/>
    <m/>
    <m/>
    <m/>
    <m/>
    <m/>
    <m/>
    <m/>
    <n v="0.2315578968"/>
    <m/>
    <s v="516296,07"/>
    <s v="6171731,37"/>
    <n v="0"/>
    <n v="0"/>
    <n v="0"/>
  </r>
  <r>
    <n v="1518"/>
    <x v="768"/>
    <s v=""/>
    <x v="1791"/>
    <n v="2019"/>
    <n v="34935319"/>
    <x v="391"/>
    <x v="766"/>
    <x v="753"/>
    <n v="7183"/>
    <s v="Randbøl"/>
    <n v="630"/>
    <m/>
    <x v="18"/>
    <m/>
    <s v="VA"/>
    <s v="Vandkraftværk"/>
    <n v="467310"/>
    <n v="460000"/>
    <x v="922"/>
    <x v="13"/>
    <s v="vkt"/>
    <d v="1983-12-06T00:00:00"/>
    <m/>
    <n v="0.02"/>
    <n v="0.02"/>
    <n v="0"/>
    <x v="21"/>
    <n v="0"/>
    <n v="0"/>
    <n v="0"/>
    <n v="0"/>
    <n v="0"/>
    <n v="1"/>
    <n v="0"/>
    <x v="0"/>
    <x v="0"/>
    <m/>
    <m/>
    <m/>
    <m/>
    <m/>
    <m/>
    <m/>
    <m/>
    <m/>
    <m/>
    <m/>
    <m/>
    <m/>
    <m/>
    <m/>
    <m/>
    <n v="0"/>
    <m/>
    <s v="517648"/>
    <s v="6173804"/>
    <n v="0"/>
    <n v="0"/>
    <n v="0"/>
  </r>
  <r>
    <n v="1519"/>
    <x v="769"/>
    <s v=""/>
    <x v="1792"/>
    <n v="2019"/>
    <n v="75656513"/>
    <x v="392"/>
    <x v="767"/>
    <x v="754"/>
    <n v="7300"/>
    <s v="Jelling"/>
    <n v="630"/>
    <m/>
    <x v="18"/>
    <m/>
    <s v="VA"/>
    <s v="Vandkraftværk"/>
    <n v="14700"/>
    <n v="10000"/>
    <x v="922"/>
    <x v="13"/>
    <s v="vkt"/>
    <d v="1984-01-09T00:00:00"/>
    <m/>
    <n v="0.03"/>
    <n v="0.03"/>
    <n v="0"/>
    <x v="21"/>
    <n v="0"/>
    <n v="0"/>
    <n v="0"/>
    <n v="0"/>
    <n v="0"/>
    <n v="1"/>
    <n v="0"/>
    <x v="0"/>
    <x v="0"/>
    <m/>
    <m/>
    <m/>
    <m/>
    <m/>
    <m/>
    <m/>
    <m/>
    <m/>
    <m/>
    <m/>
    <m/>
    <m/>
    <m/>
    <m/>
    <m/>
    <n v="0"/>
    <m/>
    <s v="529465,08"/>
    <s v="6177436,22"/>
    <n v="0"/>
    <n v="0"/>
    <n v="0"/>
  </r>
  <r>
    <n v="1523"/>
    <x v="603"/>
    <s v=""/>
    <x v="1445"/>
    <n v="2019"/>
    <n v="10869609"/>
    <x v="393"/>
    <x v="601"/>
    <x v="591"/>
    <n v="6500"/>
    <s v="Vojens"/>
    <n v="510"/>
    <m/>
    <x v="18"/>
    <m/>
    <s v="VA"/>
    <s v="Vandkraftværk"/>
    <n v="841300"/>
    <n v="840010"/>
    <x v="296"/>
    <x v="13"/>
    <s v="vkt"/>
    <d v="1911-01-01T00:00:00"/>
    <m/>
    <n v="0.25"/>
    <n v="0.25"/>
    <n v="0"/>
    <x v="5806"/>
    <n v="0"/>
    <n v="0"/>
    <n v="0.27612360000000002"/>
    <n v="0.27612360000000002"/>
    <n v="0"/>
    <n v="1"/>
    <n v="0"/>
    <x v="0"/>
    <x v="0"/>
    <m/>
    <m/>
    <m/>
    <m/>
    <m/>
    <m/>
    <m/>
    <m/>
    <m/>
    <m/>
    <m/>
    <m/>
    <m/>
    <m/>
    <m/>
    <m/>
    <n v="0.27612360000000002"/>
    <m/>
    <s v="522059"/>
    <s v="6123174"/>
    <n v="0"/>
    <n v="0"/>
    <n v="0"/>
  </r>
  <r>
    <n v="1523"/>
    <x v="770"/>
    <s v=""/>
    <x v="1793"/>
    <n v="2019"/>
    <n v="10869609"/>
    <x v="393"/>
    <x v="768"/>
    <x v="755"/>
    <n v="6500"/>
    <s v="Vojens"/>
    <n v="510"/>
    <m/>
    <x v="18"/>
    <m/>
    <s v="VA"/>
    <s v="Vandkraftværk"/>
    <n v="949900"/>
    <n v="940000"/>
    <x v="922"/>
    <x v="13"/>
    <s v="vkt"/>
    <d v="1983-10-14T00:00:00"/>
    <m/>
    <n v="0.04"/>
    <n v="0.04"/>
    <n v="0"/>
    <x v="5807"/>
    <n v="0"/>
    <n v="0"/>
    <n v="0.67308407999999997"/>
    <n v="0.67308407999999997"/>
    <n v="0"/>
    <n v="1"/>
    <n v="0"/>
    <x v="0"/>
    <x v="0"/>
    <m/>
    <m/>
    <m/>
    <m/>
    <m/>
    <m/>
    <m/>
    <m/>
    <m/>
    <m/>
    <m/>
    <m/>
    <m/>
    <m/>
    <m/>
    <m/>
    <n v="0.67308407999999997"/>
    <m/>
    <s v="523807"/>
    <s v="6121527"/>
    <n v="0"/>
    <n v="0"/>
    <n v="0"/>
  </r>
  <r>
    <n v="1524"/>
    <x v="771"/>
    <s v=""/>
    <x v="1794"/>
    <n v="2019"/>
    <n v="11110010"/>
    <x v="394"/>
    <x v="769"/>
    <x v="756"/>
    <n v="6650"/>
    <s v="Brørup"/>
    <n v="575"/>
    <m/>
    <x v="18"/>
    <m/>
    <s v="VA"/>
    <s v="Vandkraftværk"/>
    <n v="351100"/>
    <n v="350010"/>
    <x v="922"/>
    <x v="13"/>
    <s v="vkt"/>
    <d v="1981-03-10T00:00:00"/>
    <m/>
    <n v="5.0000000000000001E-3"/>
    <n v="5.0000000000000001E-3"/>
    <n v="0"/>
    <x v="5808"/>
    <n v="0"/>
    <n v="0"/>
    <n v="3.1163400000000001E-2"/>
    <n v="3.1163400000000001E-2"/>
    <n v="0"/>
    <n v="1"/>
    <n v="0"/>
    <x v="0"/>
    <x v="0"/>
    <m/>
    <m/>
    <m/>
    <m/>
    <m/>
    <m/>
    <m/>
    <m/>
    <m/>
    <m/>
    <m/>
    <m/>
    <m/>
    <m/>
    <m/>
    <m/>
    <n v="3.1163400000000001E-2"/>
    <m/>
    <s v="503064"/>
    <s v="6144769"/>
    <n v="0"/>
    <n v="0"/>
    <n v="0"/>
  </r>
  <r>
    <n v="1525"/>
    <x v="772"/>
    <s v=""/>
    <x v="1795"/>
    <n v="2019"/>
    <n v="38097512"/>
    <x v="395"/>
    <x v="770"/>
    <x v="757"/>
    <n v="6510"/>
    <s v="Gram"/>
    <n v="510"/>
    <m/>
    <x v="18"/>
    <m/>
    <s v="VA"/>
    <s v="Vandkraftværk"/>
    <n v="551010"/>
    <n v="550000"/>
    <x v="922"/>
    <x v="13"/>
    <s v="vkt"/>
    <d v="1962-01-01T00:00:00"/>
    <m/>
    <n v="0.11"/>
    <n v="0.11"/>
    <n v="0"/>
    <x v="21"/>
    <n v="0"/>
    <n v="0"/>
    <n v="0"/>
    <n v="0"/>
    <n v="0"/>
    <n v="1"/>
    <n v="0"/>
    <x v="0"/>
    <x v="0"/>
    <m/>
    <m/>
    <m/>
    <m/>
    <m/>
    <m/>
    <m/>
    <m/>
    <m/>
    <m/>
    <m/>
    <m/>
    <m/>
    <m/>
    <m/>
    <m/>
    <n v="0"/>
    <m/>
    <s v="503252"/>
    <s v="6127108"/>
    <n v="0"/>
    <n v="0"/>
    <n v="0"/>
  </r>
  <r>
    <n v="1531"/>
    <x v="773"/>
    <s v=""/>
    <x v="1796"/>
    <n v="2019"/>
    <n v="17515039"/>
    <x v="396"/>
    <x v="771"/>
    <x v="758"/>
    <n v="5863"/>
    <s v="Ferritslev Fyn"/>
    <n v="430"/>
    <m/>
    <x v="18"/>
    <m/>
    <s v="VA"/>
    <s v="Vandkraftværk"/>
    <n v="15000"/>
    <n v="10000"/>
    <x v="922"/>
    <x v="13"/>
    <s v="vkt"/>
    <d v="1980-09-12T00:00:00"/>
    <m/>
    <n v="0.01"/>
    <n v="0.01"/>
    <n v="0"/>
    <x v="21"/>
    <n v="0"/>
    <n v="0"/>
    <n v="0"/>
    <n v="0"/>
    <n v="0"/>
    <n v="1"/>
    <n v="0"/>
    <x v="0"/>
    <x v="0"/>
    <m/>
    <m/>
    <m/>
    <m/>
    <m/>
    <m/>
    <m/>
    <m/>
    <m/>
    <m/>
    <m/>
    <m/>
    <m/>
    <m/>
    <m/>
    <m/>
    <n v="0"/>
    <m/>
    <s v="599395"/>
    <s v="6131619"/>
    <n v="0"/>
    <n v="0"/>
    <n v="0"/>
  </r>
  <r>
    <n v="1532"/>
    <x v="774"/>
    <s v=""/>
    <x v="1797"/>
    <n v="2019"/>
    <n v="11110011"/>
    <x v="397"/>
    <x v="772"/>
    <x v="759"/>
    <n v="5800"/>
    <s v="Nyborg"/>
    <n v="450"/>
    <m/>
    <x v="18"/>
    <m/>
    <s v="VA"/>
    <s v="Vandkraftværk"/>
    <n v="351100"/>
    <n v="350010"/>
    <x v="922"/>
    <x v="13"/>
    <s v="vkt"/>
    <d v="1981-01-26T00:00:00"/>
    <m/>
    <n v="2E-3"/>
    <n v="2E-3"/>
    <n v="0"/>
    <x v="21"/>
    <n v="0"/>
    <n v="0"/>
    <n v="0"/>
    <n v="0"/>
    <n v="0"/>
    <n v="1"/>
    <n v="0"/>
    <x v="0"/>
    <x v="0"/>
    <m/>
    <m/>
    <m/>
    <m/>
    <m/>
    <m/>
    <m/>
    <m/>
    <m/>
    <m/>
    <m/>
    <m/>
    <m/>
    <m/>
    <m/>
    <m/>
    <n v="0"/>
    <m/>
    <s v="608495"/>
    <s v="6128155"/>
    <n v="0"/>
    <n v="0"/>
    <n v="0"/>
  </r>
  <r>
    <n v="1533"/>
    <x v="775"/>
    <s v=""/>
    <x v="1798"/>
    <n v="2019"/>
    <n v="53831419"/>
    <x v="398"/>
    <x v="773"/>
    <x v="760"/>
    <n v="5464"/>
    <s v="Brenderup Fyn"/>
    <n v="410"/>
    <m/>
    <x v="18"/>
    <m/>
    <s v="VA"/>
    <s v="Vandkraftværk"/>
    <n v="351100"/>
    <n v="350010"/>
    <x v="922"/>
    <x v="13"/>
    <s v="vkt"/>
    <d v="1991-10-20T00:00:00"/>
    <m/>
    <n v="0.01"/>
    <n v="0.01"/>
    <n v="0"/>
    <x v="21"/>
    <n v="0"/>
    <n v="0"/>
    <n v="0"/>
    <n v="0"/>
    <n v="0"/>
    <n v="1"/>
    <n v="0"/>
    <x v="0"/>
    <x v="0"/>
    <m/>
    <m/>
    <m/>
    <m/>
    <m/>
    <m/>
    <m/>
    <m/>
    <m/>
    <m/>
    <m/>
    <m/>
    <m/>
    <m/>
    <m/>
    <m/>
    <n v="0"/>
    <m/>
    <s v="562189"/>
    <s v="6148727"/>
    <n v="0"/>
    <n v="0"/>
    <n v="0"/>
  </r>
  <r>
    <n v="1536"/>
    <x v="776"/>
    <s v=""/>
    <x v="1799"/>
    <n v="2019"/>
    <n v="19358135"/>
    <x v="399"/>
    <x v="774"/>
    <x v="761"/>
    <n v="5450"/>
    <s v="Otterup"/>
    <n v="480"/>
    <m/>
    <x v="18"/>
    <m/>
    <s v="VA"/>
    <s v="Vandkraftværk"/>
    <n v="14610"/>
    <n v="10000"/>
    <x v="922"/>
    <x v="13"/>
    <s v="vkt"/>
    <d v="1979-01-19T00:00:00"/>
    <m/>
    <n v="0.01"/>
    <n v="0.01"/>
    <n v="0"/>
    <x v="21"/>
    <n v="0"/>
    <n v="0"/>
    <n v="0"/>
    <n v="0"/>
    <n v="0"/>
    <n v="1"/>
    <n v="0"/>
    <x v="0"/>
    <x v="0"/>
    <m/>
    <m/>
    <m/>
    <m/>
    <m/>
    <m/>
    <m/>
    <m/>
    <m/>
    <m/>
    <m/>
    <m/>
    <m/>
    <m/>
    <m/>
    <m/>
    <n v="0"/>
    <m/>
    <s v="580156"/>
    <s v="6159341"/>
    <n v="0"/>
    <n v="0"/>
    <n v="0"/>
  </r>
  <r>
    <n v="1541"/>
    <x v="777"/>
    <s v=""/>
    <x v="1800"/>
    <n v="2019"/>
    <n v="13898588"/>
    <x v="400"/>
    <x v="775"/>
    <x v="762"/>
    <n v="8832"/>
    <s v="Skals"/>
    <n v="791"/>
    <m/>
    <x v="18"/>
    <m/>
    <s v="LO"/>
    <s v="Lokalt værk"/>
    <n v="711230"/>
    <n v="710000"/>
    <x v="924"/>
    <x v="1"/>
    <s v="pev"/>
    <d v="2000-03-01T00:00:00"/>
    <m/>
    <n v="0.3"/>
    <n v="0.1"/>
    <n v="0.2"/>
    <x v="21"/>
    <n v="0"/>
    <n v="0"/>
    <n v="0"/>
    <n v="0"/>
    <n v="0"/>
    <n v="0"/>
    <n v="1"/>
    <x v="0"/>
    <x v="0"/>
    <m/>
    <m/>
    <m/>
    <m/>
    <m/>
    <m/>
    <m/>
    <m/>
    <n v="0"/>
    <m/>
    <m/>
    <m/>
    <m/>
    <m/>
    <m/>
    <m/>
    <m/>
    <m/>
    <s v="519404"/>
    <s v="6271601"/>
    <n v="0"/>
    <n v="0"/>
    <n v="0"/>
  </r>
  <r>
    <n v="1542"/>
    <x v="778"/>
    <s v=""/>
    <x v="1801"/>
    <n v="2019"/>
    <n v="25024737"/>
    <x v="401"/>
    <x v="776"/>
    <x v="763"/>
    <n v="4400"/>
    <s v="Kalundborg"/>
    <n v="326"/>
    <m/>
    <x v="18"/>
    <m/>
    <s v="LO"/>
    <s v="Lokalt værk"/>
    <n v="351100"/>
    <n v="350010"/>
    <x v="925"/>
    <x v="1"/>
    <s v="kvt"/>
    <d v="2001-05-01T00:00:00"/>
    <m/>
    <n v="0.34"/>
    <n v="0.11"/>
    <n v="0.18"/>
    <x v="5809"/>
    <n v="0"/>
    <n v="0"/>
    <n v="0.93540251159999999"/>
    <n v="0.93540251159999999"/>
    <n v="0"/>
    <n v="1"/>
    <n v="0"/>
    <x v="0"/>
    <x v="0"/>
    <m/>
    <m/>
    <m/>
    <m/>
    <m/>
    <m/>
    <m/>
    <m/>
    <n v="2.9232080000000003"/>
    <m/>
    <m/>
    <m/>
    <m/>
    <m/>
    <m/>
    <m/>
    <m/>
    <m/>
    <s v="636200"/>
    <s v="6172493"/>
    <n v="0"/>
    <n v="2.9232080000000003"/>
    <n v="0"/>
  </r>
  <r>
    <n v="1542"/>
    <x v="779"/>
    <s v=""/>
    <x v="1802"/>
    <n v="2019"/>
    <n v="25024737"/>
    <x v="401"/>
    <x v="777"/>
    <x v="764"/>
    <n v="4000"/>
    <s v="Roskilde"/>
    <n v="265"/>
    <m/>
    <x v="18"/>
    <m/>
    <s v="LO"/>
    <s v="Lokalt værk"/>
    <n v="351100"/>
    <n v="350010"/>
    <x v="925"/>
    <x v="1"/>
    <s v="kvt"/>
    <d v="2002-02-15T00:00:00"/>
    <m/>
    <n v="0.32"/>
    <n v="0.1"/>
    <n v="0.13"/>
    <x v="5810"/>
    <n v="0"/>
    <n v="0"/>
    <n v="1.856144628"/>
    <n v="1.856144628"/>
    <n v="0"/>
    <n v="1"/>
    <n v="0"/>
    <x v="0"/>
    <x v="0"/>
    <m/>
    <m/>
    <m/>
    <m/>
    <m/>
    <m/>
    <m/>
    <m/>
    <n v="5.8003010000000002"/>
    <m/>
    <m/>
    <m/>
    <m/>
    <m/>
    <m/>
    <m/>
    <m/>
    <m/>
    <s v="698183"/>
    <s v="6166443"/>
    <n v="0"/>
    <n v="5.8003010000000002"/>
    <n v="0"/>
  </r>
  <r>
    <n v="1542"/>
    <x v="780"/>
    <s v=""/>
    <x v="1803"/>
    <n v="2019"/>
    <n v="25024737"/>
    <x v="401"/>
    <x v="778"/>
    <x v="765"/>
    <n v="6310"/>
    <s v="Broager"/>
    <n v="540"/>
    <m/>
    <x v="18"/>
    <m/>
    <s v="LO"/>
    <s v="Lokalt værk"/>
    <n v="351100"/>
    <n v="350010"/>
    <x v="925"/>
    <x v="1"/>
    <s v="kvt"/>
    <d v="2002-11-15T00:00:00"/>
    <m/>
    <n v="0.24"/>
    <n v="0.06"/>
    <n v="0.09"/>
    <x v="5811"/>
    <n v="0"/>
    <n v="0"/>
    <n v="0.28590912000000002"/>
    <n v="0.28590912000000002"/>
    <n v="0"/>
    <n v="1"/>
    <n v="0"/>
    <x v="0"/>
    <x v="0"/>
    <m/>
    <m/>
    <m/>
    <m/>
    <m/>
    <m/>
    <m/>
    <m/>
    <n v="0.89350399999999996"/>
    <m/>
    <m/>
    <m/>
    <m/>
    <m/>
    <m/>
    <m/>
    <m/>
    <m/>
    <s v="541710"/>
    <s v="6084408"/>
    <n v="0"/>
    <n v="0.89350399999999996"/>
    <n v="0"/>
  </r>
  <r>
    <n v="1542"/>
    <x v="781"/>
    <s v=""/>
    <x v="1804"/>
    <n v="2019"/>
    <n v="25024737"/>
    <x v="401"/>
    <x v="779"/>
    <x v="766"/>
    <n v="4970"/>
    <s v="Rødby"/>
    <n v="360"/>
    <m/>
    <x v="18"/>
    <m/>
    <s v="LO"/>
    <s v="Lokalt værk"/>
    <n v="351100"/>
    <n v="350010"/>
    <x v="296"/>
    <x v="1"/>
    <s v="kvt"/>
    <d v="2008-07-01T00:00:00"/>
    <m/>
    <n v="0.12"/>
    <n v="7.0000000000000007E-2"/>
    <n v="0.06"/>
    <x v="5812"/>
    <n v="0"/>
    <n v="0"/>
    <n v="0.54935655480000001"/>
    <n v="0.54935655480000001"/>
    <n v="0"/>
    <n v="1"/>
    <n v="0"/>
    <x v="0"/>
    <x v="0"/>
    <m/>
    <m/>
    <m/>
    <m/>
    <m/>
    <m/>
    <m/>
    <m/>
    <n v="1.7167889999999999"/>
    <m/>
    <m/>
    <m/>
    <m/>
    <m/>
    <m/>
    <m/>
    <m/>
    <m/>
    <s v="650613"/>
    <s v="6065379"/>
    <n v="0"/>
    <n v="1.7167889999999999"/>
    <n v="0"/>
  </r>
  <r>
    <n v="1542"/>
    <x v="782"/>
    <s v=""/>
    <x v="1805"/>
    <n v="2019"/>
    <n v="25024737"/>
    <x v="401"/>
    <x v="780"/>
    <x v="767"/>
    <n v="4700"/>
    <s v="Næstved"/>
    <n v="370"/>
    <m/>
    <x v="18"/>
    <m/>
    <s v="LO"/>
    <s v="Lokalt værk"/>
    <n v="351100"/>
    <n v="350010"/>
    <x v="296"/>
    <x v="1"/>
    <s v="kvt"/>
    <d v="2012-01-01T00:00:00"/>
    <m/>
    <n v="0.17"/>
    <n v="0.08"/>
    <n v="0.1"/>
    <x v="5813"/>
    <n v="0"/>
    <n v="0"/>
    <n v="0.86781261600000004"/>
    <n v="0.86781261600000004"/>
    <n v="0"/>
    <n v="1"/>
    <n v="0"/>
    <x v="0"/>
    <x v="0"/>
    <m/>
    <m/>
    <m/>
    <m/>
    <m/>
    <m/>
    <m/>
    <m/>
    <n v="2.7119070000000001"/>
    <m/>
    <m/>
    <m/>
    <m/>
    <m/>
    <m/>
    <m/>
    <m/>
    <m/>
    <s v="674533,23"/>
    <s v="6122338,17"/>
    <n v="0"/>
    <n v="2.7119070000000001"/>
    <n v="0"/>
  </r>
  <r>
    <n v="1549"/>
    <x v="783"/>
    <s v=""/>
    <x v="1806"/>
    <n v="2019"/>
    <n v="45231216"/>
    <x v="402"/>
    <x v="781"/>
    <x v="768"/>
    <n v="6690"/>
    <s v="Gørding"/>
    <n v="561"/>
    <m/>
    <x v="18"/>
    <n v="13"/>
    <s v="ER"/>
    <s v="Erhvervsværk"/>
    <n v="233200"/>
    <n v="230020"/>
    <x v="926"/>
    <x v="1"/>
    <s v="pev"/>
    <d v="1999-08-01T00:00:00"/>
    <m/>
    <n v="1.371"/>
    <n v="0.55000000000000004"/>
    <n v="0.7"/>
    <x v="5814"/>
    <n v="9.9431999999999992"/>
    <n v="0"/>
    <n v="6.0839999999999996"/>
    <n v="2.3637600000000001"/>
    <n v="0"/>
    <n v="0.69983441988491557"/>
    <n v="0.30016558011508443"/>
    <x v="0"/>
    <x v="0"/>
    <m/>
    <m/>
    <m/>
    <m/>
    <m/>
    <m/>
    <n v="16.5628584"/>
    <m/>
    <m/>
    <m/>
    <m/>
    <m/>
    <m/>
    <m/>
    <m/>
    <m/>
    <m/>
    <m/>
    <s v="487626,55"/>
    <s v="6148865,38"/>
    <n v="16.5628584"/>
    <n v="0"/>
    <n v="0"/>
  </r>
  <r>
    <n v="1553"/>
    <x v="784"/>
    <s v=""/>
    <x v="1807"/>
    <n v="2019"/>
    <n v="11372732"/>
    <x v="403"/>
    <x v="782"/>
    <x v="769"/>
    <n v="9480"/>
    <s v="Løkken"/>
    <n v="849"/>
    <m/>
    <x v="18"/>
    <m/>
    <s v="LO"/>
    <s v="Lokalt værk"/>
    <n v="351100"/>
    <n v="350010"/>
    <x v="247"/>
    <x v="1"/>
    <s v="kvt"/>
    <d v="1999-04-07T00:00:00"/>
    <m/>
    <n v="1.8"/>
    <n v="0.55000000000000004"/>
    <n v="1.1000000000000001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40887,81"/>
    <s v="6354477,96"/>
    <n v="0"/>
    <n v="0"/>
    <n v="0"/>
  </r>
  <r>
    <n v="1555"/>
    <x v="785"/>
    <s v=""/>
    <x v="1808"/>
    <n v="2019"/>
    <n v="11110014"/>
    <x v="404"/>
    <x v="783"/>
    <x v="770"/>
    <n v="8450"/>
    <s v="Hammel"/>
    <n v="710"/>
    <m/>
    <x v="18"/>
    <m/>
    <s v="VA"/>
    <s v="Vandkraftværk"/>
    <n v="11300"/>
    <n v="10000"/>
    <x v="927"/>
    <x v="13"/>
    <s v="vkt"/>
    <d v="1999-07-20T00:00:00"/>
    <m/>
    <n v="0.02"/>
    <n v="0.02"/>
    <n v="0"/>
    <x v="5815"/>
    <n v="0"/>
    <n v="0"/>
    <n v="3.8448360000000001E-2"/>
    <n v="3.8448360000000001E-2"/>
    <n v="0"/>
    <n v="1"/>
    <n v="0"/>
    <x v="0"/>
    <x v="0"/>
    <m/>
    <m/>
    <m/>
    <m/>
    <m/>
    <m/>
    <m/>
    <m/>
    <m/>
    <m/>
    <m/>
    <m/>
    <m/>
    <m/>
    <m/>
    <m/>
    <n v="3.8448360000000001E-2"/>
    <m/>
    <s v="555504"/>
    <s v="6234999"/>
    <n v="0"/>
    <n v="0"/>
    <n v="0"/>
  </r>
  <r>
    <n v="1563"/>
    <x v="786"/>
    <s v=""/>
    <x v="1809"/>
    <n v="2019"/>
    <n v="21999040"/>
    <x v="405"/>
    <x v="784"/>
    <x v="771"/>
    <n v="6990"/>
    <s v="Ulfborg"/>
    <n v="661"/>
    <n v="455"/>
    <x v="297"/>
    <m/>
    <s v="FJ"/>
    <s v="Fjernvarmeværk"/>
    <n v="353000"/>
    <n v="350030"/>
    <x v="13"/>
    <x v="0"/>
    <s v="fvv"/>
    <d v="1999-08-26T00:00:00"/>
    <m/>
    <n v="0.88888900000000004"/>
    <n v="0"/>
    <n v="0.8"/>
    <x v="5816"/>
    <n v="11.296799999999999"/>
    <n v="11.296799999999999"/>
    <n v="0"/>
    <n v="0"/>
    <n v="1"/>
    <n v="0"/>
    <n v="0"/>
    <x v="0"/>
    <x v="0"/>
    <m/>
    <m/>
    <m/>
    <m/>
    <m/>
    <m/>
    <m/>
    <m/>
    <m/>
    <n v="11.6"/>
    <m/>
    <m/>
    <m/>
    <m/>
    <m/>
    <m/>
    <m/>
    <m/>
    <s v="450205"/>
    <s v="6240520"/>
    <n v="0"/>
    <n v="11.6"/>
    <n v="0"/>
  </r>
  <r>
    <n v="1578"/>
    <x v="787"/>
    <s v=""/>
    <x v="1810"/>
    <n v="2019"/>
    <n v="12711204"/>
    <x v="406"/>
    <x v="785"/>
    <x v="772"/>
    <n v="9560"/>
    <s v="Hadsund"/>
    <n v="846"/>
    <m/>
    <x v="18"/>
    <m/>
    <s v="ER"/>
    <s v="Erhvervsværk"/>
    <n v="14610"/>
    <n v="10000"/>
    <x v="928"/>
    <x v="1"/>
    <s v="pev"/>
    <d v="2000-08-15T00:00:00"/>
    <m/>
    <n v="1.5"/>
    <n v="0.35"/>
    <n v="1"/>
    <x v="5817"/>
    <n v="2.8727999999999998"/>
    <n v="0"/>
    <n v="1.915144272"/>
    <n v="1.915144272"/>
    <n v="0"/>
    <n v="0.74499845284149024"/>
    <n v="0.25500154715850976"/>
    <x v="0"/>
    <x v="0"/>
    <m/>
    <m/>
    <m/>
    <m/>
    <m/>
    <m/>
    <m/>
    <m/>
    <n v="5.6329070000000003"/>
    <m/>
    <m/>
    <m/>
    <m/>
    <m/>
    <m/>
    <m/>
    <m/>
    <m/>
    <s v="567956"/>
    <s v="6291296"/>
    <n v="0"/>
    <n v="5.6329070000000003"/>
    <n v="0"/>
  </r>
  <r>
    <n v="1581"/>
    <x v="788"/>
    <s v=""/>
    <x v="1811"/>
    <n v="2019"/>
    <n v="16993409"/>
    <x v="407"/>
    <x v="786"/>
    <x v="773"/>
    <n v="4760"/>
    <s v="Vordingborg"/>
    <n v="390"/>
    <m/>
    <x v="18"/>
    <n v="1"/>
    <s v="ER"/>
    <s v="Erhvervsværk"/>
    <n v="110600"/>
    <n v="110000"/>
    <x v="544"/>
    <x v="1"/>
    <s v="pev"/>
    <d v="2000-05-15T00:00:00"/>
    <m/>
    <n v="27"/>
    <n v="11"/>
    <n v="11.5"/>
    <x v="5818"/>
    <n v="24.630479999999999"/>
    <n v="0"/>
    <n v="22.651955999999998"/>
    <n v="22.651955999999998"/>
    <n v="0"/>
    <n v="0.77829659144862173"/>
    <n v="0.22170340855137827"/>
    <x v="0"/>
    <x v="0"/>
    <m/>
    <m/>
    <m/>
    <m/>
    <m/>
    <m/>
    <n v="55.548266400000003"/>
    <m/>
    <m/>
    <m/>
    <m/>
    <m/>
    <m/>
    <m/>
    <m/>
    <m/>
    <m/>
    <m/>
    <s v="688690,89"/>
    <s v="6103649,75"/>
    <n v="55.548266400000003"/>
    <n v="0"/>
    <n v="0"/>
  </r>
  <r>
    <n v="1581"/>
    <x v="788"/>
    <s v=""/>
    <x v="1812"/>
    <n v="2019"/>
    <n v="16993409"/>
    <x v="407"/>
    <x v="786"/>
    <x v="773"/>
    <n v="4760"/>
    <s v="Vordingborg"/>
    <n v="390"/>
    <m/>
    <x v="18"/>
    <n v="1"/>
    <s v="ER"/>
    <s v="Erhvervsværk"/>
    <n v="110600"/>
    <n v="110000"/>
    <x v="20"/>
    <x v="5"/>
    <s v="pev"/>
    <d v="2015-04-01T00:00:00"/>
    <m/>
    <n v="0.2"/>
    <n v="7.8E-2"/>
    <n v="7.8E-2"/>
    <x v="884"/>
    <n v="0"/>
    <n v="0"/>
    <n v="2.5826400000000002E-4"/>
    <n v="0"/>
    <n v="0"/>
    <n v="1"/>
    <n v="0"/>
    <x v="0"/>
    <x v="0"/>
    <m/>
    <m/>
    <m/>
    <n v="6.4566000000000005E-4"/>
    <m/>
    <m/>
    <m/>
    <m/>
    <m/>
    <m/>
    <m/>
    <m/>
    <m/>
    <m/>
    <m/>
    <m/>
    <m/>
    <m/>
    <s v="688690,89"/>
    <s v="6103649,75"/>
    <n v="6.4566000000000005E-4"/>
    <n v="0"/>
    <n v="0"/>
  </r>
  <r>
    <n v="1585"/>
    <x v="789"/>
    <s v=""/>
    <x v="1813"/>
    <n v="2019"/>
    <n v="18653087"/>
    <x v="408"/>
    <x v="787"/>
    <x v="774"/>
    <n v="8300"/>
    <s v="Odder"/>
    <n v="727"/>
    <n v="420"/>
    <x v="298"/>
    <m/>
    <s v="DC"/>
    <s v="Decentralt værk"/>
    <n v="351100"/>
    <n v="350010"/>
    <x v="929"/>
    <x v="0"/>
    <s v="fvv"/>
    <d v="1996-10-01T00:00:00"/>
    <m/>
    <n v="4.46"/>
    <n v="0"/>
    <n v="4"/>
    <x v="5819"/>
    <n v="4.5683999999999996"/>
    <n v="4.5575999999999999"/>
    <n v="0"/>
    <n v="0"/>
    <n v="1"/>
    <n v="0"/>
    <n v="0"/>
    <x v="0"/>
    <x v="0"/>
    <m/>
    <m/>
    <m/>
    <m/>
    <m/>
    <m/>
    <n v="5.1805116"/>
    <m/>
    <m/>
    <m/>
    <m/>
    <m/>
    <m/>
    <m/>
    <m/>
    <m/>
    <m/>
    <m/>
    <s v="577813"/>
    <s v="6198475"/>
    <n v="5.1805116"/>
    <n v="0"/>
    <n v="0"/>
  </r>
  <r>
    <n v="1585"/>
    <x v="789"/>
    <s v=""/>
    <x v="1814"/>
    <n v="2019"/>
    <n v="18653087"/>
    <x v="408"/>
    <x v="787"/>
    <x v="774"/>
    <n v="8300"/>
    <s v="Odder"/>
    <n v="727"/>
    <n v="420"/>
    <x v="298"/>
    <m/>
    <s v="DC"/>
    <s v="Decentralt værk"/>
    <n v="351100"/>
    <n v="350010"/>
    <x v="930"/>
    <x v="1"/>
    <s v="kvt"/>
    <d v="2006-09-01T00:00:00"/>
    <m/>
    <n v="2.67"/>
    <n v="1.1299999999999999"/>
    <n v="1.38"/>
    <x v="5820"/>
    <n v="1.1613599999999999"/>
    <n v="0.96120000000000005"/>
    <n v="0.88236000000000003"/>
    <n v="0.72863999999999995"/>
    <n v="0.29517958740737893"/>
    <n v="0.70482041259262107"/>
    <n v="0"/>
    <x v="0"/>
    <x v="0"/>
    <m/>
    <m/>
    <m/>
    <m/>
    <m/>
    <m/>
    <n v="1.9672092000000001"/>
    <m/>
    <m/>
    <m/>
    <m/>
    <m/>
    <m/>
    <m/>
    <m/>
    <m/>
    <m/>
    <m/>
    <s v="577813"/>
    <s v="6198475"/>
    <n v="1.9672092000000001"/>
    <n v="0"/>
    <n v="0"/>
  </r>
  <r>
    <n v="1585"/>
    <x v="789"/>
    <s v=""/>
    <x v="1815"/>
    <n v="2019"/>
    <n v="18653087"/>
    <x v="408"/>
    <x v="787"/>
    <x v="774"/>
    <n v="8300"/>
    <s v="Odder"/>
    <n v="727"/>
    <n v="420"/>
    <x v="298"/>
    <m/>
    <s v="DC"/>
    <s v="Decentralt værk"/>
    <n v="351100"/>
    <n v="350010"/>
    <x v="931"/>
    <x v="1"/>
    <s v="kvt"/>
    <d v="2006-09-01T00:00:00"/>
    <m/>
    <n v="2.67"/>
    <n v="1.1299999999999999"/>
    <n v="1.38"/>
    <x v="5821"/>
    <n v="0.95687999999999995"/>
    <n v="0.78480000000000005"/>
    <n v="0.72684000000000004"/>
    <n v="0.60011999999999999"/>
    <n v="0.29523295412892947"/>
    <n v="0.70476704587107053"/>
    <n v="0"/>
    <x v="0"/>
    <x v="0"/>
    <m/>
    <m/>
    <m/>
    <m/>
    <m/>
    <m/>
    <n v="1.6205508"/>
    <m/>
    <m/>
    <m/>
    <m/>
    <m/>
    <m/>
    <m/>
    <m/>
    <m/>
    <m/>
    <m/>
    <s v="577813"/>
    <s v="6198475"/>
    <n v="1.6205508"/>
    <n v="0"/>
    <n v="0"/>
  </r>
  <r>
    <n v="1585"/>
    <x v="790"/>
    <s v=""/>
    <x v="1816"/>
    <n v="2019"/>
    <n v="18653087"/>
    <x v="408"/>
    <x v="788"/>
    <x v="775"/>
    <n v="8300"/>
    <s v="Odder"/>
    <n v="727"/>
    <n v="420"/>
    <x v="298"/>
    <m/>
    <s v="FJ"/>
    <s v="Fjernvarmeværk"/>
    <n v="351100"/>
    <n v="350010"/>
    <x v="184"/>
    <x v="0"/>
    <s v="fvv"/>
    <d v="2016-07-01T00:00:00"/>
    <m/>
    <n v="2"/>
    <n v="0"/>
    <n v="2"/>
    <x v="5822"/>
    <n v="58.3416"/>
    <n v="58.3416"/>
    <n v="0"/>
    <n v="0"/>
    <n v="1"/>
    <n v="0"/>
    <n v="0"/>
    <x v="0"/>
    <x v="0"/>
    <m/>
    <m/>
    <m/>
    <m/>
    <m/>
    <m/>
    <m/>
    <m/>
    <m/>
    <n v="58.3416"/>
    <m/>
    <m/>
    <m/>
    <m/>
    <m/>
    <m/>
    <m/>
    <m/>
    <s v="576283"/>
    <s v="6199822"/>
    <n v="0"/>
    <n v="58.3416"/>
    <n v="0"/>
  </r>
  <r>
    <n v="1586"/>
    <x v="791"/>
    <s v=""/>
    <x v="1817"/>
    <n v="2019"/>
    <n v="20806397"/>
    <x v="409"/>
    <x v="789"/>
    <x v="776"/>
    <n v="6000"/>
    <s v="Kolding"/>
    <n v="621"/>
    <m/>
    <x v="18"/>
    <m/>
    <s v="VA"/>
    <s v="Vandkraftværk"/>
    <n v="351300"/>
    <n v="350010"/>
    <x v="296"/>
    <x v="13"/>
    <s v="vkt"/>
    <d v="1920-01-01T00:00:00"/>
    <m/>
    <n v="0.5"/>
    <n v="0.95"/>
    <n v="0"/>
    <x v="5823"/>
    <n v="0"/>
    <n v="0"/>
    <n v="1.6320034800000001"/>
    <n v="1.6320034800000001"/>
    <n v="0"/>
    <n v="1"/>
    <n v="0"/>
    <x v="0"/>
    <x v="0"/>
    <m/>
    <m/>
    <m/>
    <m/>
    <m/>
    <m/>
    <m/>
    <m/>
    <m/>
    <m/>
    <m/>
    <m/>
    <m/>
    <m/>
    <m/>
    <m/>
    <n v="1.6320034800000001"/>
    <m/>
    <s v="526888"/>
    <s v="6151000"/>
    <n v="0"/>
    <n v="0"/>
    <n v="0"/>
  </r>
  <r>
    <n v="1589"/>
    <x v="792"/>
    <s v=""/>
    <x v="1818"/>
    <n v="2019"/>
    <n v="17260154"/>
    <x v="410"/>
    <x v="790"/>
    <x v="777"/>
    <n v="4600"/>
    <s v="Køge"/>
    <n v="259"/>
    <m/>
    <x v="18"/>
    <m/>
    <s v="LO"/>
    <s v="Lokalt værk"/>
    <n v="682030"/>
    <n v="680023"/>
    <x v="932"/>
    <x v="1"/>
    <s v="pev"/>
    <d v="2012-01-01T00:00:00"/>
    <m/>
    <n v="4.5999999999999996"/>
    <n v="1.3"/>
    <n v="2.6"/>
    <x v="21"/>
    <n v="0"/>
    <n v="0"/>
    <n v="0"/>
    <n v="0"/>
    <n v="0"/>
    <n v="0"/>
    <n v="1"/>
    <x v="0"/>
    <x v="0"/>
    <m/>
    <m/>
    <m/>
    <m/>
    <m/>
    <m/>
    <n v="0"/>
    <m/>
    <m/>
    <m/>
    <m/>
    <m/>
    <m/>
    <m/>
    <m/>
    <m/>
    <m/>
    <m/>
    <s v="700243,2"/>
    <s v="6149841,97"/>
    <n v="0"/>
    <n v="0"/>
    <n v="0"/>
  </r>
  <r>
    <n v="1593"/>
    <x v="793"/>
    <s v=""/>
    <x v="1819"/>
    <n v="2019"/>
    <n v="25495977"/>
    <x v="411"/>
    <x v="791"/>
    <x v="455"/>
    <n v="7500"/>
    <s v="Holstebro"/>
    <n v="661"/>
    <n v="172"/>
    <x v="70"/>
    <n v="1"/>
    <s v="DC"/>
    <s v="Decentralt værk"/>
    <n v="351100"/>
    <n v="350010"/>
    <x v="933"/>
    <x v="8"/>
    <s v="kvt"/>
    <d v="1993-02-01T00:00:00"/>
    <m/>
    <n v="130.80000000000001"/>
    <n v="27"/>
    <n v="84"/>
    <x v="5824"/>
    <n v="1731.52"/>
    <n v="1729.886"/>
    <n v="546.26400000000001"/>
    <n v="478.23840000000001"/>
    <n v="0.34652475295626528"/>
    <n v="0.65347524704373472"/>
    <n v="0"/>
    <x v="0"/>
    <x v="0"/>
    <m/>
    <m/>
    <m/>
    <n v="6.5757999999999997E-2"/>
    <m/>
    <m/>
    <n v="1.5511716"/>
    <n v="1628.0540000000001"/>
    <n v="128.12954999999999"/>
    <n v="363.03649999999999"/>
    <n v="200.54520000000002"/>
    <n v="175.74770000000001"/>
    <n v="1.2775000000000001"/>
    <m/>
    <m/>
    <m/>
    <m/>
    <m/>
    <s v="476401,85"/>
    <s v="6250149,85"/>
    <n v="734.24122960000011"/>
    <n v="1764.1661500000002"/>
    <n v="0"/>
  </r>
  <r>
    <n v="1593"/>
    <x v="793"/>
    <s v=""/>
    <x v="1820"/>
    <n v="2019"/>
    <n v="25495977"/>
    <x v="411"/>
    <x v="791"/>
    <x v="455"/>
    <n v="7500"/>
    <s v="Holstebro"/>
    <n v="661"/>
    <n v="172"/>
    <x v="70"/>
    <n v="1"/>
    <s v="DC"/>
    <s v="Decentralt værk"/>
    <n v="351100"/>
    <n v="350010"/>
    <x v="326"/>
    <x v="5"/>
    <s v="kvt"/>
    <d v="2015-01-01T00:00:00"/>
    <m/>
    <n v="1.8"/>
    <n v="0.7"/>
    <n v="0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476401,85"/>
    <s v="6250149,85"/>
    <n v="0"/>
    <n v="0"/>
    <n v="0"/>
  </r>
  <r>
    <n v="1594"/>
    <x v="794"/>
    <s v=""/>
    <x v="1821"/>
    <n v="2019"/>
    <n v="87469816"/>
    <x v="412"/>
    <x v="792"/>
    <x v="778"/>
    <n v="9230"/>
    <s v="Svenstrup J"/>
    <n v="851"/>
    <m/>
    <x v="18"/>
    <n v="1"/>
    <s v="ER"/>
    <s v="Erhvervsværk"/>
    <n v="105100"/>
    <n v="100030"/>
    <x v="934"/>
    <x v="7"/>
    <s v="pev"/>
    <d v="2012-01-01T00:00:00"/>
    <d v="2019-02-13T00:00:00"/>
    <n v="17"/>
    <n v="4.9000000000000004"/>
    <n v="9.5"/>
    <x v="21"/>
    <n v="0"/>
    <n v="0"/>
    <n v="0"/>
    <n v="0"/>
    <n v="0"/>
    <n v="0"/>
    <n v="1"/>
    <x v="0"/>
    <x v="0"/>
    <m/>
    <m/>
    <m/>
    <m/>
    <m/>
    <m/>
    <n v="0"/>
    <m/>
    <m/>
    <m/>
    <m/>
    <m/>
    <m/>
    <m/>
    <m/>
    <m/>
    <m/>
    <m/>
    <s v="551354,09"/>
    <s v="6314853,36"/>
    <n v="0"/>
    <n v="0"/>
    <n v="0"/>
  </r>
  <r>
    <n v="1594"/>
    <x v="795"/>
    <s v=""/>
    <x v="2975"/>
    <n v="2019"/>
    <n v="87469816"/>
    <x v="412"/>
    <x v="793"/>
    <x v="779"/>
    <n v="6920"/>
    <s v="Videbæk"/>
    <n v="760"/>
    <n v="190"/>
    <x v="299"/>
    <n v="1"/>
    <s v="ER"/>
    <s v="Erhvervsværk"/>
    <n v="105100"/>
    <n v="100030"/>
    <x v="1286"/>
    <x v="1"/>
    <s v="pev"/>
    <d v="2019-05-07T00:00:00"/>
    <m/>
    <n v="7.0490000000000004"/>
    <n v="3.0470000000000002"/>
    <n v="4.0019999999999998"/>
    <x v="5825"/>
    <n v="36.819360000000003"/>
    <n v="15.5844"/>
    <n v="48.199914"/>
    <n v="0"/>
    <n v="7.0231002875143084E-2"/>
    <n v="0.8340737803174374"/>
    <n v="9.569521680741952E-2"/>
    <x v="0"/>
    <x v="0"/>
    <m/>
    <m/>
    <m/>
    <m/>
    <m/>
    <m/>
    <m/>
    <m/>
    <n v="110.95099999999999"/>
    <m/>
    <m/>
    <m/>
    <m/>
    <m/>
    <m/>
    <m/>
    <m/>
    <m/>
    <s v="479346"/>
    <s v="6211655,76"/>
    <n v="0"/>
    <n v="110.95099999999999"/>
    <n v="0"/>
  </r>
  <r>
    <n v="1594"/>
    <x v="795"/>
    <s v=""/>
    <x v="2976"/>
    <n v="2019"/>
    <n v="87469816"/>
    <x v="412"/>
    <x v="793"/>
    <x v="779"/>
    <n v="6920"/>
    <s v="Videbæk"/>
    <n v="760"/>
    <n v="190"/>
    <x v="299"/>
    <n v="1"/>
    <s v="ER"/>
    <s v="Erhvervsværk"/>
    <n v="105100"/>
    <n v="100030"/>
    <x v="387"/>
    <x v="1"/>
    <s v="pev"/>
    <d v="2019-05-07T00:00:00"/>
    <m/>
    <n v="7.0490000000000004"/>
    <n v="3.0470000000000002"/>
    <n v="4.0019999999999998"/>
    <x v="5825"/>
    <n v="18.967557599999999"/>
    <n v="0"/>
    <n v="48.199914"/>
    <n v="0"/>
    <n v="0"/>
    <n v="0.91452281818099879"/>
    <n v="8.5477181819001213E-2"/>
    <x v="0"/>
    <x v="0"/>
    <m/>
    <m/>
    <m/>
    <m/>
    <m/>
    <m/>
    <m/>
    <m/>
    <n v="110.95099999999999"/>
    <m/>
    <m/>
    <m/>
    <m/>
    <m/>
    <m/>
    <m/>
    <m/>
    <m/>
    <s v="479346"/>
    <s v="6211655,76"/>
    <n v="0"/>
    <n v="110.95099999999999"/>
    <n v="0"/>
  </r>
  <r>
    <n v="1594"/>
    <x v="795"/>
    <s v=""/>
    <x v="1822"/>
    <n v="2019"/>
    <n v="87469816"/>
    <x v="412"/>
    <x v="793"/>
    <x v="779"/>
    <n v="6920"/>
    <s v="Videbæk"/>
    <n v="760"/>
    <n v="190"/>
    <x v="299"/>
    <n v="1"/>
    <s v="ER"/>
    <s v="Erhvervsværk"/>
    <n v="105100"/>
    <n v="100030"/>
    <x v="935"/>
    <x v="7"/>
    <s v="pev"/>
    <d v="2012-01-01T00:00:00"/>
    <d v="2019-02-06T00:00:00"/>
    <n v="17"/>
    <n v="4.9000000000000004"/>
    <n v="9.5"/>
    <x v="5826"/>
    <n v="11.213100000000001"/>
    <n v="0"/>
    <n v="5.8308119999999999"/>
    <n v="0"/>
    <n v="0"/>
    <n v="0.74568071590704965"/>
    <n v="0.25431928409295035"/>
    <x v="0"/>
    <x v="0"/>
    <m/>
    <m/>
    <m/>
    <m/>
    <m/>
    <m/>
    <n v="22.04532"/>
    <m/>
    <m/>
    <m/>
    <m/>
    <m/>
    <m/>
    <m/>
    <m/>
    <m/>
    <m/>
    <m/>
    <s v="479346"/>
    <s v="6211655,76"/>
    <n v="22.04532"/>
    <n v="0"/>
    <n v="0"/>
  </r>
  <r>
    <n v="1594"/>
    <x v="796"/>
    <s v=""/>
    <x v="1823"/>
    <n v="2019"/>
    <n v="87469816"/>
    <x v="412"/>
    <x v="794"/>
    <x v="780"/>
    <n v="6920"/>
    <s v="Videbæk"/>
    <n v="760"/>
    <n v="190"/>
    <x v="299"/>
    <n v="1"/>
    <s v="ER"/>
    <s v="Erhvervsværk"/>
    <n v="105100"/>
    <n v="100030"/>
    <x v="229"/>
    <x v="7"/>
    <s v="pev"/>
    <d v="2012-01-01T00:00:00"/>
    <d v="2019-02-06T00:00:00"/>
    <n v="17"/>
    <n v="4.9000000000000004"/>
    <n v="9.5"/>
    <x v="21"/>
    <n v="0"/>
    <n v="0"/>
    <n v="0"/>
    <n v="0"/>
    <n v="0"/>
    <n v="0"/>
    <n v="1"/>
    <x v="0"/>
    <x v="0"/>
    <m/>
    <m/>
    <m/>
    <m/>
    <m/>
    <m/>
    <n v="0"/>
    <m/>
    <m/>
    <m/>
    <m/>
    <m/>
    <m/>
    <m/>
    <m/>
    <m/>
    <m/>
    <m/>
    <s v="476967,08"/>
    <s v="6215600,81"/>
    <n v="0"/>
    <n v="0"/>
    <n v="0"/>
  </r>
  <r>
    <n v="1594"/>
    <x v="796"/>
    <s v=""/>
    <x v="1824"/>
    <n v="2019"/>
    <n v="87469816"/>
    <x v="412"/>
    <x v="794"/>
    <x v="780"/>
    <n v="6920"/>
    <s v="Videbæk"/>
    <n v="760"/>
    <n v="190"/>
    <x v="299"/>
    <n v="1"/>
    <s v="ER"/>
    <s v="Erhvervsværk"/>
    <n v="105100"/>
    <n v="100030"/>
    <x v="14"/>
    <x v="1"/>
    <s v="pev"/>
    <d v="2016-07-01T00:00:00"/>
    <m/>
    <n v="7.0490000000000004"/>
    <n v="3.0470000000000002"/>
    <n v="4.0019999999999998"/>
    <x v="5827"/>
    <n v="110.99339999999999"/>
    <n v="51.613199999999999"/>
    <n v="87.180300000000003"/>
    <n v="87.180300000000003"/>
    <n v="0.12665940279168386"/>
    <n v="0.72762088462218033"/>
    <n v="0.14571971258613581"/>
    <x v="0"/>
    <x v="0"/>
    <m/>
    <m/>
    <m/>
    <m/>
    <m/>
    <m/>
    <m/>
    <m/>
    <n v="203.74799999999999"/>
    <m/>
    <m/>
    <m/>
    <m/>
    <m/>
    <m/>
    <m/>
    <m/>
    <m/>
    <s v="476967,08"/>
    <s v="6215600,81"/>
    <n v="0"/>
    <n v="203.74799999999999"/>
    <n v="0"/>
  </r>
  <r>
    <n v="1594"/>
    <x v="796"/>
    <s v=""/>
    <x v="1825"/>
    <n v="2019"/>
    <n v="87469816"/>
    <x v="412"/>
    <x v="794"/>
    <x v="780"/>
    <n v="6920"/>
    <s v="Videbæk"/>
    <n v="760"/>
    <n v="190"/>
    <x v="299"/>
    <n v="1"/>
    <s v="ER"/>
    <s v="Erhvervsværk"/>
    <n v="105100"/>
    <n v="100030"/>
    <x v="15"/>
    <x v="1"/>
    <s v="pev"/>
    <d v="2016-08-15T00:00:00"/>
    <m/>
    <n v="7.0490000000000004"/>
    <n v="3.0470000000000002"/>
    <n v="4.0019999999999998"/>
    <x v="5827"/>
    <n v="110.99339999999999"/>
    <n v="51.613199999999999"/>
    <n v="87.342299999999994"/>
    <n v="87.180300000000003"/>
    <n v="0.12665940279168386"/>
    <n v="0.72762088462218033"/>
    <n v="0.14571971258613581"/>
    <x v="0"/>
    <x v="0"/>
    <m/>
    <m/>
    <m/>
    <m/>
    <m/>
    <m/>
    <m/>
    <m/>
    <n v="203.74799999999999"/>
    <m/>
    <m/>
    <m/>
    <m/>
    <m/>
    <m/>
    <m/>
    <m/>
    <m/>
    <s v="476967,08"/>
    <s v="6215600,81"/>
    <n v="0"/>
    <n v="203.74799999999999"/>
    <n v="0"/>
  </r>
  <r>
    <n v="1594"/>
    <x v="797"/>
    <s v=""/>
    <x v="1826"/>
    <n v="2019"/>
    <n v="87469816"/>
    <x v="412"/>
    <x v="795"/>
    <x v="781"/>
    <n v="7500"/>
    <s v="Holstebro"/>
    <n v="661"/>
    <m/>
    <x v="18"/>
    <n v="1"/>
    <s v="ER"/>
    <s v="Erhvervsværk"/>
    <n v="105100"/>
    <n v="100030"/>
    <x v="229"/>
    <x v="7"/>
    <s v="pev"/>
    <d v="2012-01-01T00:00:00"/>
    <d v="2019-02-11T00:00:00"/>
    <n v="17"/>
    <n v="4.9000000000000004"/>
    <n v="9.5"/>
    <x v="21"/>
    <n v="0"/>
    <n v="0"/>
    <n v="0"/>
    <n v="0"/>
    <n v="0"/>
    <n v="0"/>
    <n v="1"/>
    <x v="0"/>
    <x v="0"/>
    <m/>
    <m/>
    <m/>
    <m/>
    <m/>
    <m/>
    <n v="0"/>
    <m/>
    <m/>
    <m/>
    <m/>
    <m/>
    <m/>
    <m/>
    <m/>
    <m/>
    <m/>
    <m/>
    <s v="476044,74"/>
    <s v="6244985,25"/>
    <n v="0"/>
    <n v="0"/>
    <n v="0"/>
  </r>
  <r>
    <n v="1594"/>
    <x v="1165"/>
    <s v=""/>
    <x v="2598"/>
    <n v="2019"/>
    <n v="87469816"/>
    <x v="412"/>
    <x v="1162"/>
    <x v="1129"/>
    <n v="8660"/>
    <s v="Skanderborg"/>
    <n v="746"/>
    <m/>
    <x v="18"/>
    <m/>
    <s v="ER"/>
    <s v="Erhvervsværk"/>
    <n v="105100"/>
    <n v="100030"/>
    <x v="1328"/>
    <x v="1"/>
    <s v="pev"/>
    <d v="2015-01-29T00:00:00"/>
    <m/>
    <n v="2"/>
    <n v="0.8"/>
    <n v="1"/>
    <x v="5828"/>
    <n v="9.4283999999999999"/>
    <n v="0"/>
    <n v="7.7299199999999999"/>
    <n v="7.7299199999999999"/>
    <n v="0"/>
    <n v="0.75157200190850371"/>
    <n v="0.24842799809149629"/>
    <x v="0"/>
    <x v="0"/>
    <m/>
    <m/>
    <m/>
    <m/>
    <m/>
    <m/>
    <n v="18.976122"/>
    <m/>
    <m/>
    <m/>
    <m/>
    <m/>
    <m/>
    <m/>
    <m/>
    <m/>
    <m/>
    <m/>
    <s v="563851,63"/>
    <s v="6205339,27"/>
    <n v="18.976122"/>
    <n v="0"/>
    <n v="0"/>
  </r>
  <r>
    <n v="1594"/>
    <x v="1166"/>
    <s v=""/>
    <x v="2599"/>
    <n v="2019"/>
    <n v="87469816"/>
    <x v="412"/>
    <x v="1163"/>
    <x v="1130"/>
    <n v="9240"/>
    <s v="Nibe"/>
    <n v="851"/>
    <m/>
    <x v="18"/>
    <m/>
    <s v="ER"/>
    <s v="Erhvervsværk"/>
    <n v="105100"/>
    <n v="100030"/>
    <x v="75"/>
    <x v="1"/>
    <s v="pev"/>
    <d v="2015-12-14T00:00:00"/>
    <m/>
    <n v="2.1"/>
    <n v="0.85"/>
    <n v="1.2"/>
    <x v="5829"/>
    <n v="33.359760000000001"/>
    <n v="0"/>
    <n v="24.686136000000001"/>
    <n v="24.686136000000001"/>
    <n v="0"/>
    <n v="0.74999730210975013"/>
    <n v="0.25000269789024987"/>
    <x v="0"/>
    <x v="0"/>
    <m/>
    <m/>
    <m/>
    <m/>
    <m/>
    <m/>
    <m/>
    <m/>
    <n v="66.718800000000002"/>
    <m/>
    <m/>
    <m/>
    <m/>
    <m/>
    <m/>
    <m/>
    <m/>
    <m/>
    <s v="537143,43"/>
    <s v="6311233,05"/>
    <n v="0"/>
    <n v="66.718800000000002"/>
    <n v="0"/>
  </r>
  <r>
    <n v="1594"/>
    <x v="798"/>
    <s v=""/>
    <x v="1827"/>
    <n v="2019"/>
    <n v="87469816"/>
    <x v="412"/>
    <x v="796"/>
    <x v="782"/>
    <n v="8840"/>
    <s v="Rødkærsbro"/>
    <n v="791"/>
    <n v="232"/>
    <x v="139"/>
    <m/>
    <s v="ER"/>
    <s v="Erhvervsværk"/>
    <n v="105100"/>
    <n v="100030"/>
    <x v="384"/>
    <x v="1"/>
    <s v="pev"/>
    <d v="2017-02-06T00:00:00"/>
    <m/>
    <n v="7.3"/>
    <n v="3"/>
    <n v="4"/>
    <x v="5830"/>
    <n v="61.855200000000004"/>
    <n v="32.230800000000002"/>
    <n v="49.483800000000002"/>
    <n v="49.483800000000002"/>
    <n v="0.13026767074478829"/>
    <n v="0.74999898148810984"/>
    <n v="0.11973334776710187"/>
    <x v="0"/>
    <x v="0"/>
    <m/>
    <m/>
    <m/>
    <m/>
    <m/>
    <m/>
    <m/>
    <m/>
    <n v="123.70989599999999"/>
    <m/>
    <m/>
    <m/>
    <m/>
    <m/>
    <m/>
    <m/>
    <m/>
    <m/>
    <s v="531759,09"/>
    <s v="6244863,91"/>
    <n v="0"/>
    <n v="123.70989599999999"/>
    <n v="0"/>
  </r>
  <r>
    <n v="1594"/>
    <x v="1167"/>
    <s v=""/>
    <x v="2600"/>
    <n v="2019"/>
    <n v="87469816"/>
    <x v="412"/>
    <x v="1164"/>
    <x v="1131"/>
    <n v="7500"/>
    <s v="Holstebro"/>
    <n v="661"/>
    <n v="172"/>
    <x v="70"/>
    <m/>
    <s v="ER"/>
    <s v="Erhvervsværk"/>
    <n v="105100"/>
    <n v="100030"/>
    <x v="384"/>
    <x v="1"/>
    <s v="pev"/>
    <d v="2017-03-31T00:00:00"/>
    <m/>
    <n v="4"/>
    <n v="1.482"/>
    <n v="2.5"/>
    <x v="5831"/>
    <n v="39.816360000000003"/>
    <n v="0"/>
    <n v="34.507432799999997"/>
    <n v="34.507432799999997"/>
    <n v="0"/>
    <n v="0.77499908454343125"/>
    <n v="0.22500091545656875"/>
    <x v="0"/>
    <x v="0"/>
    <m/>
    <m/>
    <m/>
    <m/>
    <m/>
    <m/>
    <m/>
    <m/>
    <n v="88.480440000000002"/>
    <m/>
    <m/>
    <m/>
    <m/>
    <m/>
    <m/>
    <m/>
    <m/>
    <m/>
    <s v="476662"/>
    <s v="6248555"/>
    <n v="0"/>
    <n v="88.480440000000002"/>
    <n v="0"/>
  </r>
  <r>
    <n v="1594"/>
    <x v="1287"/>
    <s v=""/>
    <x v="2906"/>
    <n v="2019"/>
    <n v="87469816"/>
    <x v="412"/>
    <x v="1284"/>
    <x v="1241"/>
    <n v="6920"/>
    <s v="Videbæk"/>
    <n v="760"/>
    <m/>
    <x v="18"/>
    <m/>
    <s v="ER"/>
    <s v="Erhvervsværk"/>
    <n v="105100"/>
    <n v="100030"/>
    <x v="384"/>
    <x v="1"/>
    <s v="pev"/>
    <d v="2018-01-01T00:00:00"/>
    <m/>
    <n v="7.3"/>
    <n v="3"/>
    <n v="4"/>
    <x v="5832"/>
    <n v="48.769559999999998"/>
    <n v="0"/>
    <n v="87.338880000000003"/>
    <n v="87.338880000000003"/>
    <n v="0"/>
    <n v="0.87938676542390337"/>
    <n v="0.12061323457609663"/>
    <x v="0"/>
    <x v="0"/>
    <m/>
    <m/>
    <m/>
    <m/>
    <m/>
    <m/>
    <m/>
    <m/>
    <n v="202.17333600000001"/>
    <m/>
    <m/>
    <m/>
    <m/>
    <m/>
    <m/>
    <m/>
    <m/>
    <m/>
    <s v="479215,69"/>
    <s v="6211674,28"/>
    <n v="0"/>
    <n v="202.17333600000001"/>
    <n v="0"/>
  </r>
  <r>
    <n v="1596"/>
    <x v="799"/>
    <s v=""/>
    <x v="1828"/>
    <n v="2019"/>
    <n v="18964015"/>
    <x v="413"/>
    <x v="797"/>
    <x v="783"/>
    <n v="7755"/>
    <s v="Bedsted Thy"/>
    <n v="787"/>
    <m/>
    <x v="18"/>
    <m/>
    <s v="ER"/>
    <s v="Erhvervsværk"/>
    <n v="14620"/>
    <n v="10000"/>
    <x v="936"/>
    <x v="1"/>
    <s v="pev"/>
    <d v="2001-12-16T00:00:00"/>
    <m/>
    <n v="1.1000000000000001"/>
    <n v="0.33"/>
    <n v="0.66"/>
    <x v="5833"/>
    <n v="8.7188400000000001"/>
    <n v="0"/>
    <n v="5.8126068000000002"/>
    <n v="5.8126068000000002"/>
    <n v="0"/>
    <n v="0.74500339026831552"/>
    <n v="0.25499660973168448"/>
    <x v="0"/>
    <x v="0"/>
    <m/>
    <m/>
    <m/>
    <m/>
    <m/>
    <m/>
    <m/>
    <m/>
    <n v="17.095991999999999"/>
    <m/>
    <m/>
    <m/>
    <m/>
    <m/>
    <m/>
    <m/>
    <m/>
    <m/>
    <s v="465278"/>
    <s v="6293866"/>
    <n v="0"/>
    <n v="17.095991999999999"/>
    <n v="0"/>
  </r>
  <r>
    <n v="1597"/>
    <x v="800"/>
    <s v=""/>
    <x v="1829"/>
    <n v="2019"/>
    <n v="29190623"/>
    <x v="414"/>
    <x v="798"/>
    <x v="784"/>
    <n v="2900"/>
    <s v="Hellerup"/>
    <n v="157"/>
    <n v="2"/>
    <x v="5"/>
    <n v="1"/>
    <s v="ER"/>
    <s v="Erhvervsværk"/>
    <n v="353000"/>
    <n v="350030"/>
    <x v="937"/>
    <x v="0"/>
    <s v="fvv"/>
    <d v="1987-01-01T00:00:00"/>
    <d v="2019-04-12T00:00:00"/>
    <n v="9.3000000000000007"/>
    <n v="0"/>
    <n v="9.3000000000000007"/>
    <x v="21"/>
    <n v="0"/>
    <n v="0"/>
    <n v="0"/>
    <n v="0"/>
    <n v="1"/>
    <n v="0"/>
    <n v="0"/>
    <x v="0"/>
    <x v="0"/>
    <m/>
    <m/>
    <m/>
    <n v="0"/>
    <m/>
    <m/>
    <n v="0"/>
    <m/>
    <m/>
    <m/>
    <m/>
    <m/>
    <m/>
    <m/>
    <m/>
    <m/>
    <m/>
    <m/>
    <s v="722656,26"/>
    <s v="6182704,76"/>
    <n v="0"/>
    <n v="0"/>
    <n v="0"/>
  </r>
  <r>
    <n v="1597"/>
    <x v="800"/>
    <s v=""/>
    <x v="1830"/>
    <n v="2019"/>
    <n v="29190623"/>
    <x v="414"/>
    <x v="798"/>
    <x v="784"/>
    <n v="2900"/>
    <s v="Hellerup"/>
    <n v="157"/>
    <n v="2"/>
    <x v="5"/>
    <n v="1"/>
    <s v="ER"/>
    <s v="Erhvervsværk"/>
    <n v="353000"/>
    <n v="350030"/>
    <x v="938"/>
    <x v="0"/>
    <s v="fvv"/>
    <d v="1987-01-01T00:00:00"/>
    <m/>
    <n v="9.3000000000000007"/>
    <n v="0"/>
    <n v="8.1999999999999993"/>
    <x v="5834"/>
    <n v="2.31"/>
    <n v="0"/>
    <n v="0"/>
    <n v="0"/>
    <n v="1"/>
    <n v="0"/>
    <n v="0"/>
    <x v="0"/>
    <x v="0"/>
    <m/>
    <m/>
    <m/>
    <n v="0"/>
    <m/>
    <m/>
    <n v="3.0990959999999999"/>
    <m/>
    <m/>
    <m/>
    <m/>
    <m/>
    <m/>
    <m/>
    <m/>
    <m/>
    <m/>
    <m/>
    <s v="722656,26"/>
    <s v="6182704,76"/>
    <n v="3.0990959999999999"/>
    <n v="0"/>
    <n v="0"/>
  </r>
  <r>
    <n v="1597"/>
    <x v="800"/>
    <s v=""/>
    <x v="1831"/>
    <n v="2019"/>
    <n v="29190623"/>
    <x v="414"/>
    <x v="798"/>
    <x v="784"/>
    <n v="2900"/>
    <s v="Hellerup"/>
    <n v="157"/>
    <n v="2"/>
    <x v="5"/>
    <n v="1"/>
    <s v="ER"/>
    <s v="Erhvervsværk"/>
    <n v="353000"/>
    <n v="350030"/>
    <x v="939"/>
    <x v="0"/>
    <s v="fvv"/>
    <d v="1997-03-26T00:00:00"/>
    <m/>
    <n v="2.4"/>
    <n v="0"/>
    <n v="2.4"/>
    <x v="5834"/>
    <n v="2.31"/>
    <n v="0"/>
    <n v="0"/>
    <n v="0"/>
    <n v="1"/>
    <n v="0"/>
    <n v="0"/>
    <x v="0"/>
    <x v="0"/>
    <m/>
    <m/>
    <m/>
    <n v="0"/>
    <m/>
    <m/>
    <n v="3.0990959999999999"/>
    <m/>
    <m/>
    <m/>
    <m/>
    <m/>
    <m/>
    <m/>
    <m/>
    <m/>
    <m/>
    <m/>
    <s v="722656,26"/>
    <s v="6182704,76"/>
    <n v="3.0990959999999999"/>
    <n v="0"/>
    <n v="0"/>
  </r>
  <r>
    <n v="1597"/>
    <x v="800"/>
    <s v=""/>
    <x v="1832"/>
    <n v="2019"/>
    <n v="29190623"/>
    <x v="414"/>
    <x v="798"/>
    <x v="784"/>
    <n v="2900"/>
    <s v="Hellerup"/>
    <n v="157"/>
    <n v="2"/>
    <x v="5"/>
    <n v="1"/>
    <s v="ER"/>
    <s v="Erhvervsværk"/>
    <n v="353000"/>
    <n v="350030"/>
    <x v="940"/>
    <x v="5"/>
    <s v="kvt"/>
    <d v="2006-03-01T00:00:00"/>
    <m/>
    <n v="4.3"/>
    <n v="1.5"/>
    <n v="0"/>
    <x v="5835"/>
    <n v="0"/>
    <n v="0"/>
    <n v="0"/>
    <n v="0"/>
    <n v="1"/>
    <n v="0"/>
    <n v="0"/>
    <x v="0"/>
    <x v="0"/>
    <m/>
    <m/>
    <m/>
    <n v="8.6805400000000005E-3"/>
    <m/>
    <m/>
    <n v="0"/>
    <m/>
    <m/>
    <m/>
    <m/>
    <m/>
    <m/>
    <m/>
    <m/>
    <m/>
    <m/>
    <m/>
    <s v="722656,26"/>
    <s v="6182704,76"/>
    <n v="8.6805400000000005E-3"/>
    <n v="0"/>
    <n v="0"/>
  </r>
  <r>
    <n v="1597"/>
    <x v="800"/>
    <s v=""/>
    <x v="1833"/>
    <n v="2019"/>
    <n v="29190623"/>
    <x v="414"/>
    <x v="798"/>
    <x v="784"/>
    <n v="2900"/>
    <s v="Hellerup"/>
    <n v="157"/>
    <n v="2"/>
    <x v="5"/>
    <n v="1"/>
    <s v="ER"/>
    <s v="Erhvervsværk"/>
    <n v="353000"/>
    <n v="350030"/>
    <x v="941"/>
    <x v="5"/>
    <s v="kvt"/>
    <d v="2006-03-01T00:00:00"/>
    <m/>
    <n v="4.3"/>
    <n v="1.5"/>
    <n v="0"/>
    <x v="5835"/>
    <n v="0"/>
    <n v="0"/>
    <n v="0"/>
    <n v="0"/>
    <n v="1"/>
    <n v="0"/>
    <n v="0"/>
    <x v="0"/>
    <x v="0"/>
    <m/>
    <m/>
    <m/>
    <n v="8.6805400000000005E-3"/>
    <m/>
    <m/>
    <m/>
    <m/>
    <m/>
    <m/>
    <m/>
    <m/>
    <m/>
    <m/>
    <m/>
    <m/>
    <m/>
    <m/>
    <s v="722656,26"/>
    <s v="6182704,76"/>
    <n v="8.6805400000000005E-3"/>
    <n v="0"/>
    <n v="0"/>
  </r>
  <r>
    <n v="1597"/>
    <x v="802"/>
    <s v=""/>
    <x v="1835"/>
    <n v="2019"/>
    <n v="29190623"/>
    <x v="414"/>
    <x v="800"/>
    <x v="786"/>
    <n v="2650"/>
    <s v="Hvidovre"/>
    <n v="167"/>
    <n v="2"/>
    <x v="5"/>
    <n v="1"/>
    <s v="ER"/>
    <s v="Erhvervsværk"/>
    <n v="861000"/>
    <n v="860010"/>
    <x v="942"/>
    <x v="0"/>
    <s v="pvp"/>
    <d v="1971-07-01T00:00:00"/>
    <m/>
    <n v="23.34"/>
    <n v="0"/>
    <n v="20"/>
    <x v="5836"/>
    <n v="2.0870000000000002"/>
    <n v="0"/>
    <n v="0"/>
    <n v="0"/>
    <n v="0"/>
    <n v="0"/>
    <n v="1"/>
    <x v="0"/>
    <x v="0"/>
    <m/>
    <m/>
    <m/>
    <m/>
    <m/>
    <m/>
    <n v="2.1998195999999997"/>
    <m/>
    <m/>
    <m/>
    <m/>
    <m/>
    <m/>
    <m/>
    <m/>
    <m/>
    <m/>
    <m/>
    <s v="718347,12"/>
    <s v="6172451,55"/>
    <n v="2.1998195999999997"/>
    <n v="0"/>
    <n v="0"/>
  </r>
  <r>
    <n v="1597"/>
    <x v="802"/>
    <s v=""/>
    <x v="1836"/>
    <n v="2019"/>
    <n v="29190623"/>
    <x v="414"/>
    <x v="800"/>
    <x v="786"/>
    <n v="2650"/>
    <s v="Hvidovre"/>
    <n v="167"/>
    <n v="2"/>
    <x v="5"/>
    <n v="1"/>
    <s v="ER"/>
    <s v="Erhvervsværk"/>
    <n v="861000"/>
    <n v="860010"/>
    <x v="943"/>
    <x v="0"/>
    <s v="pvp"/>
    <d v="1971-11-01T00:00:00"/>
    <m/>
    <n v="23.34"/>
    <n v="0"/>
    <n v="20"/>
    <x v="5837"/>
    <n v="4.0979999999999999"/>
    <n v="0"/>
    <n v="0"/>
    <n v="0"/>
    <n v="0"/>
    <n v="0"/>
    <n v="1"/>
    <x v="0"/>
    <x v="0"/>
    <m/>
    <m/>
    <m/>
    <m/>
    <m/>
    <m/>
    <n v="4.3194888000000002"/>
    <m/>
    <m/>
    <m/>
    <m/>
    <m/>
    <m/>
    <m/>
    <m/>
    <m/>
    <m/>
    <m/>
    <s v="718347,12"/>
    <s v="6172451,55"/>
    <n v="4.3194888000000002"/>
    <n v="0"/>
    <n v="0"/>
  </r>
  <r>
    <n v="1597"/>
    <x v="802"/>
    <s v=""/>
    <x v="1837"/>
    <n v="2019"/>
    <n v="29190623"/>
    <x v="414"/>
    <x v="800"/>
    <x v="786"/>
    <n v="2650"/>
    <s v="Hvidovre"/>
    <n v="167"/>
    <n v="2"/>
    <x v="5"/>
    <n v="1"/>
    <s v="ER"/>
    <s v="Erhvervsværk"/>
    <n v="861000"/>
    <n v="860010"/>
    <x v="944"/>
    <x v="0"/>
    <s v="pvp"/>
    <d v="1993-02-23T00:00:00"/>
    <m/>
    <n v="6.2"/>
    <n v="0"/>
    <n v="4.0999999999999996"/>
    <x v="5838"/>
    <n v="7.8559999999999999"/>
    <n v="0"/>
    <n v="0"/>
    <n v="0"/>
    <n v="0"/>
    <n v="0"/>
    <n v="1"/>
    <x v="0"/>
    <x v="0"/>
    <m/>
    <m/>
    <m/>
    <n v="0"/>
    <m/>
    <m/>
    <n v="8.7173856000000001"/>
    <m/>
    <m/>
    <m/>
    <m/>
    <m/>
    <m/>
    <m/>
    <m/>
    <m/>
    <m/>
    <m/>
    <s v="718347,12"/>
    <s v="6172451,55"/>
    <n v="8.7173856000000001"/>
    <n v="0"/>
    <n v="0"/>
  </r>
  <r>
    <n v="1597"/>
    <x v="802"/>
    <s v=""/>
    <x v="1838"/>
    <n v="2019"/>
    <n v="29190623"/>
    <x v="414"/>
    <x v="800"/>
    <x v="786"/>
    <n v="2650"/>
    <s v="Hvidovre"/>
    <n v="167"/>
    <n v="2"/>
    <x v="5"/>
    <n v="1"/>
    <s v="ER"/>
    <s v="Erhvervsværk"/>
    <n v="861000"/>
    <n v="860010"/>
    <x v="945"/>
    <x v="0"/>
    <s v="pvp"/>
    <d v="1993-02-23T00:00:00"/>
    <m/>
    <n v="6.2"/>
    <n v="0"/>
    <n v="4"/>
    <x v="5839"/>
    <n v="12.366"/>
    <n v="0"/>
    <n v="0"/>
    <n v="0"/>
    <n v="0"/>
    <n v="0"/>
    <n v="1"/>
    <x v="0"/>
    <x v="0"/>
    <m/>
    <m/>
    <m/>
    <n v="0"/>
    <m/>
    <m/>
    <n v="15.2215668"/>
    <m/>
    <m/>
    <m/>
    <m/>
    <m/>
    <m/>
    <m/>
    <m/>
    <m/>
    <m/>
    <m/>
    <s v="718347,12"/>
    <s v="6172451,55"/>
    <n v="15.2215668"/>
    <n v="0"/>
    <n v="0"/>
  </r>
  <r>
    <n v="1597"/>
    <x v="802"/>
    <s v=""/>
    <x v="1839"/>
    <n v="2019"/>
    <n v="29190623"/>
    <x v="414"/>
    <x v="800"/>
    <x v="786"/>
    <n v="2650"/>
    <s v="Hvidovre"/>
    <n v="167"/>
    <n v="2"/>
    <x v="5"/>
    <n v="1"/>
    <s v="ER"/>
    <s v="Erhvervsværk"/>
    <n v="861000"/>
    <n v="860010"/>
    <x v="946"/>
    <x v="0"/>
    <s v="pvp"/>
    <d v="1975-06-01T00:00:00"/>
    <m/>
    <n v="47"/>
    <n v="0"/>
    <n v="40"/>
    <x v="5840"/>
    <n v="1.9730000000000001"/>
    <n v="0"/>
    <n v="0"/>
    <n v="0"/>
    <n v="0"/>
    <n v="0"/>
    <n v="1"/>
    <x v="0"/>
    <x v="0"/>
    <m/>
    <m/>
    <m/>
    <n v="2.1880700000000002"/>
    <m/>
    <n v="0"/>
    <m/>
    <m/>
    <m/>
    <m/>
    <m/>
    <m/>
    <m/>
    <m/>
    <m/>
    <m/>
    <m/>
    <m/>
    <s v="718347,12"/>
    <s v="6172451,55"/>
    <n v="2.1880700000000002"/>
    <n v="0"/>
    <n v="0"/>
  </r>
  <r>
    <n v="1598"/>
    <x v="803"/>
    <s v=""/>
    <x v="1840"/>
    <n v="2019"/>
    <n v="11000738"/>
    <x v="415"/>
    <x v="801"/>
    <x v="787"/>
    <n v="5800"/>
    <s v="Nyborg"/>
    <n v="450"/>
    <n v="82"/>
    <x v="102"/>
    <m/>
    <s v="ER"/>
    <s v="Erhvervsværk"/>
    <n v="201400"/>
    <n v="200010"/>
    <x v="90"/>
    <x v="6"/>
    <s v="pvp"/>
    <d v="2000-01-01T00:00:00"/>
    <m/>
    <n v="15"/>
    <n v="0"/>
    <n v="2.5"/>
    <x v="5841"/>
    <n v="88.754400000000004"/>
    <n v="88.754400000000004"/>
    <n v="0"/>
    <n v="0"/>
    <n v="1"/>
    <n v="0"/>
    <n v="0"/>
    <x v="0"/>
    <x v="0"/>
    <m/>
    <m/>
    <m/>
    <m/>
    <m/>
    <m/>
    <m/>
    <m/>
    <m/>
    <m/>
    <m/>
    <m/>
    <m/>
    <m/>
    <n v="88.75439999999999"/>
    <m/>
    <m/>
    <m/>
    <s v="613293,03"/>
    <s v="6129803,14"/>
    <n v="0"/>
    <n v="88.75439999999999"/>
    <n v="0"/>
  </r>
  <r>
    <n v="1602"/>
    <x v="804"/>
    <s v=""/>
    <x v="1841"/>
    <n v="2019"/>
    <n v="87417115"/>
    <x v="416"/>
    <x v="802"/>
    <x v="788"/>
    <n v="6823"/>
    <s v="Ansager"/>
    <n v="573"/>
    <m/>
    <x v="18"/>
    <m/>
    <s v="ER"/>
    <s v="Erhvervsværk"/>
    <n v="721900"/>
    <n v="720002"/>
    <x v="75"/>
    <x v="1"/>
    <s v="pev"/>
    <d v="2001-06-07T00:00:00"/>
    <m/>
    <n v="0.25"/>
    <n v="0.04"/>
    <n v="0.21"/>
    <x v="21"/>
    <n v="0"/>
    <n v="0"/>
    <n v="0"/>
    <n v="0"/>
    <n v="0"/>
    <n v="0"/>
    <n v="1"/>
    <x v="0"/>
    <x v="0"/>
    <m/>
    <m/>
    <m/>
    <m/>
    <m/>
    <m/>
    <m/>
    <m/>
    <m/>
    <m/>
    <n v="0"/>
    <m/>
    <m/>
    <m/>
    <m/>
    <m/>
    <m/>
    <m/>
    <s v="481512"/>
    <s v="6172660"/>
    <n v="0"/>
    <n v="0"/>
    <n v="0"/>
  </r>
  <r>
    <n v="1604"/>
    <x v="805"/>
    <s v=""/>
    <x v="1842"/>
    <n v="2019"/>
    <n v="48820611"/>
    <x v="417"/>
    <x v="803"/>
    <x v="789"/>
    <n v="8800"/>
    <s v="Viborg"/>
    <n v="791"/>
    <m/>
    <x v="18"/>
    <m/>
    <s v="VA"/>
    <s v="Vandkraftværk"/>
    <n v="351100"/>
    <n v="350010"/>
    <x v="947"/>
    <x v="13"/>
    <s v="vkt"/>
    <d v="2001-02-01T00:00:00"/>
    <m/>
    <n v="3.0000000000000001E-3"/>
    <n v="3.0000000000000001E-3"/>
    <n v="0"/>
    <x v="5842"/>
    <n v="0"/>
    <n v="0"/>
    <n v="1.7274528000000001E-2"/>
    <n v="1.7274528000000001E-2"/>
    <n v="0"/>
    <n v="1"/>
    <n v="0"/>
    <x v="0"/>
    <x v="0"/>
    <m/>
    <m/>
    <m/>
    <m/>
    <m/>
    <m/>
    <m/>
    <m/>
    <m/>
    <m/>
    <m/>
    <m/>
    <m/>
    <m/>
    <m/>
    <m/>
    <n v="1.7274528000000001E-2"/>
    <m/>
    <s v="528425"/>
    <s v="6251494"/>
    <n v="0"/>
    <n v="0"/>
    <n v="0"/>
  </r>
  <r>
    <n v="1606"/>
    <x v="806"/>
    <s v=""/>
    <x v="1843"/>
    <n v="2019"/>
    <n v="11110016"/>
    <x v="418"/>
    <x v="804"/>
    <x v="790"/>
    <n v="7860"/>
    <s v="Spøttrup"/>
    <n v="779"/>
    <m/>
    <x v="18"/>
    <m/>
    <s v="LO"/>
    <s v="Lokalt værk"/>
    <n v="15000"/>
    <n v="10000"/>
    <x v="948"/>
    <x v="1"/>
    <s v="pev"/>
    <d v="2001-06-17T00:00:00"/>
    <m/>
    <n v="0.98"/>
    <n v="0.28000000000000003"/>
    <n v="0.6"/>
    <x v="21"/>
    <n v="0"/>
    <n v="0"/>
    <n v="0"/>
    <n v="0"/>
    <n v="0"/>
    <n v="0"/>
    <n v="1"/>
    <x v="0"/>
    <x v="0"/>
    <m/>
    <m/>
    <m/>
    <m/>
    <m/>
    <m/>
    <m/>
    <m/>
    <n v="0"/>
    <m/>
    <m/>
    <m/>
    <m/>
    <m/>
    <m/>
    <m/>
    <m/>
    <m/>
    <s v="497110"/>
    <s v="6278257"/>
    <n v="0"/>
    <n v="0"/>
    <n v="0"/>
  </r>
  <r>
    <n v="1609"/>
    <x v="807"/>
    <s v=""/>
    <x v="1844"/>
    <n v="2019"/>
    <n v="19061574"/>
    <x v="419"/>
    <x v="805"/>
    <x v="791"/>
    <n v="7990"/>
    <s v="Øster Assels"/>
    <n v="773"/>
    <m/>
    <x v="18"/>
    <m/>
    <s v="LO"/>
    <s v="Lokalt værk"/>
    <n v="14200"/>
    <n v="10000"/>
    <x v="75"/>
    <x v="1"/>
    <s v="pev"/>
    <d v="2001-07-09T00:00:00"/>
    <m/>
    <n v="0.81"/>
    <n v="0.33"/>
    <n v="0.4"/>
    <x v="21"/>
    <n v="0"/>
    <n v="0"/>
    <n v="0"/>
    <n v="0"/>
    <n v="0"/>
    <n v="0"/>
    <n v="1"/>
    <x v="0"/>
    <x v="0"/>
    <m/>
    <m/>
    <m/>
    <m/>
    <m/>
    <m/>
    <m/>
    <m/>
    <n v="0"/>
    <m/>
    <m/>
    <m/>
    <m/>
    <m/>
    <m/>
    <m/>
    <m/>
    <m/>
    <s v="481477"/>
    <s v="6285289"/>
    <n v="0"/>
    <n v="0"/>
    <n v="0"/>
  </r>
  <r>
    <n v="1611"/>
    <x v="808"/>
    <s v=""/>
    <x v="1845"/>
    <n v="2019"/>
    <n v="25699386"/>
    <x v="420"/>
    <x v="806"/>
    <x v="792"/>
    <n v="9370"/>
    <s v="Hals"/>
    <n v="851"/>
    <m/>
    <x v="18"/>
    <m/>
    <s v="ER"/>
    <s v="Erhvervsværk"/>
    <n v="352100"/>
    <n v="350020"/>
    <x v="949"/>
    <x v="1"/>
    <s v="kvt"/>
    <d v="2001-11-28T00:00:00"/>
    <m/>
    <n v="1.6"/>
    <n v="0.6"/>
    <n v="0.75"/>
    <x v="5843"/>
    <n v="12.0654"/>
    <n v="0"/>
    <n v="8.8642768283999995"/>
    <n v="8.8642768283999995"/>
    <n v="0.2450036049770411"/>
    <n v="0.7549963950229589"/>
    <n v="0"/>
    <x v="0"/>
    <x v="0"/>
    <m/>
    <m/>
    <m/>
    <m/>
    <m/>
    <m/>
    <m/>
    <m/>
    <n v="24.622902999999997"/>
    <m/>
    <m/>
    <m/>
    <m/>
    <m/>
    <m/>
    <m/>
    <m/>
    <m/>
    <s v="578712"/>
    <s v="6329661"/>
    <n v="0"/>
    <n v="24.622902999999997"/>
    <n v="0"/>
  </r>
  <r>
    <n v="1611"/>
    <x v="809"/>
    <s v=""/>
    <x v="1846"/>
    <n v="2019"/>
    <n v="25699386"/>
    <x v="420"/>
    <x v="807"/>
    <x v="793"/>
    <n v="9370"/>
    <s v="Hals"/>
    <n v="851"/>
    <m/>
    <x v="18"/>
    <m/>
    <s v="ER"/>
    <s v="Erhvervsværk"/>
    <n v="352100"/>
    <n v="350020"/>
    <x v="950"/>
    <x v="1"/>
    <s v="kvt"/>
    <d v="2001-12-17T00:00:00"/>
    <m/>
    <n v="0.89"/>
    <n v="0.3"/>
    <n v="0.45"/>
    <x v="5844"/>
    <n v="30.13092"/>
    <n v="0"/>
    <n v="20.087305398000002"/>
    <n v="20.087305398000002"/>
    <n v="0.25499969050600907"/>
    <n v="0.74500030949399099"/>
    <n v="0"/>
    <x v="0"/>
    <x v="0"/>
    <m/>
    <m/>
    <m/>
    <m/>
    <m/>
    <m/>
    <m/>
    <m/>
    <n v="59.080306999999998"/>
    <m/>
    <m/>
    <m/>
    <m/>
    <m/>
    <m/>
    <m/>
    <m/>
    <m/>
    <s v="579353,71"/>
    <s v="6324447,38"/>
    <n v="0"/>
    <n v="59.080306999999998"/>
    <n v="0"/>
  </r>
  <r>
    <n v="1623"/>
    <x v="810"/>
    <s v=""/>
    <x v="1847"/>
    <n v="2019"/>
    <n v="25809890"/>
    <x v="727"/>
    <x v="808"/>
    <x v="794"/>
    <n v="7400"/>
    <s v="Herning"/>
    <n v="657"/>
    <n v="449"/>
    <x v="300"/>
    <m/>
    <s v="FJ"/>
    <s v="Fjernvarmeværk"/>
    <n v="352100"/>
    <n v="350020"/>
    <x v="951"/>
    <x v="0"/>
    <s v="fvv"/>
    <d v="2008-08-01T00:00:00"/>
    <m/>
    <n v="2"/>
    <n v="0"/>
    <n v="1.6"/>
    <x v="5845"/>
    <n v="21.895"/>
    <n v="1.948"/>
    <n v="0"/>
    <n v="0"/>
    <n v="1"/>
    <n v="0"/>
    <n v="0"/>
    <x v="0"/>
    <x v="0"/>
    <m/>
    <m/>
    <m/>
    <m/>
    <m/>
    <m/>
    <m/>
    <m/>
    <m/>
    <m/>
    <n v="0"/>
    <m/>
    <n v="24.324999999999999"/>
    <m/>
    <m/>
    <m/>
    <m/>
    <m/>
    <s v="495376"/>
    <s v="6217953"/>
    <n v="0"/>
    <n v="24.324999999999999"/>
    <n v="0"/>
  </r>
  <r>
    <n v="1623"/>
    <x v="810"/>
    <s v=""/>
    <x v="1848"/>
    <n v="2019"/>
    <n v="25809890"/>
    <x v="727"/>
    <x v="808"/>
    <x v="794"/>
    <n v="7400"/>
    <s v="Herning"/>
    <n v="657"/>
    <n v="449"/>
    <x v="300"/>
    <m/>
    <s v="FJ"/>
    <s v="Fjernvarmeværk"/>
    <n v="352100"/>
    <n v="350020"/>
    <x v="128"/>
    <x v="0"/>
    <s v="fvv"/>
    <d v="1995-12-31T00:00:00"/>
    <m/>
    <n v="3.8"/>
    <n v="0"/>
    <n v="4"/>
    <x v="5846"/>
    <n v="5.9560000000000004"/>
    <n v="1.9650000000000001"/>
    <n v="0"/>
    <n v="0"/>
    <n v="1"/>
    <n v="0"/>
    <n v="0"/>
    <x v="0"/>
    <x v="0"/>
    <m/>
    <m/>
    <m/>
    <n v="0.43043999999999999"/>
    <m/>
    <m/>
    <m/>
    <m/>
    <n v="14.113490000000001"/>
    <m/>
    <m/>
    <m/>
    <m/>
    <m/>
    <m/>
    <m/>
    <m/>
    <m/>
    <s v="495376"/>
    <s v="6217953"/>
    <n v="0.43043999999999999"/>
    <n v="14.113490000000001"/>
    <n v="0"/>
  </r>
  <r>
    <n v="1631"/>
    <x v="812"/>
    <s v=""/>
    <x v="1851"/>
    <n v="2019"/>
    <n v="26325471"/>
    <x v="422"/>
    <x v="810"/>
    <x v="796"/>
    <n v="8305"/>
    <s v="Samsø"/>
    <n v="741"/>
    <n v="466"/>
    <x v="301"/>
    <m/>
    <s v="FJ"/>
    <s v="Fjernvarmeværk"/>
    <n v="353000"/>
    <n v="350030"/>
    <x v="953"/>
    <x v="0"/>
    <s v="fvv"/>
    <d v="2002-02-01T00:00:00"/>
    <m/>
    <n v="1.35"/>
    <n v="0"/>
    <n v="0.85"/>
    <x v="5847"/>
    <n v="6.2027999999999999"/>
    <n v="6.2027999999999999"/>
    <n v="0"/>
    <n v="0"/>
    <n v="1"/>
    <n v="0"/>
    <n v="0"/>
    <x v="0"/>
    <x v="0"/>
    <m/>
    <m/>
    <m/>
    <m/>
    <m/>
    <m/>
    <m/>
    <m/>
    <m/>
    <n v="8.6"/>
    <m/>
    <m/>
    <n v="0"/>
    <m/>
    <m/>
    <m/>
    <m/>
    <m/>
    <s v="598176"/>
    <s v="6190358"/>
    <n v="0"/>
    <n v="8.6"/>
    <n v="0"/>
  </r>
  <r>
    <n v="1632"/>
    <x v="1288"/>
    <s v=""/>
    <x v="2907"/>
    <n v="2019"/>
    <n v="41640316"/>
    <x v="700"/>
    <x v="1285"/>
    <x v="1242"/>
    <n v="4720"/>
    <s v="Præstø"/>
    <n v="390"/>
    <m/>
    <x v="18"/>
    <m/>
    <s v="ER"/>
    <s v="Erhvervsværk"/>
    <n v="15000"/>
    <n v="10000"/>
    <x v="384"/>
    <x v="1"/>
    <s v="pev"/>
    <d v="2016-06-20T00:00:00"/>
    <m/>
    <n v="2.5"/>
    <n v="0.9"/>
    <n v="1.3"/>
    <x v="5848"/>
    <n v="28.157039999999999"/>
    <n v="0"/>
    <n v="20.686722119999999"/>
    <n v="20.686722119999999"/>
    <n v="0"/>
    <n v="0.75499937351209123"/>
    <n v="0.24500062648790877"/>
    <x v="0"/>
    <x v="0"/>
    <m/>
    <m/>
    <m/>
    <m/>
    <m/>
    <m/>
    <m/>
    <m/>
    <n v="57.463200000000001"/>
    <m/>
    <m/>
    <m/>
    <m/>
    <m/>
    <m/>
    <m/>
    <m/>
    <m/>
    <s v="700742"/>
    <s v="6110077"/>
    <n v="0"/>
    <n v="57.463200000000001"/>
    <n v="0"/>
  </r>
  <r>
    <n v="1634"/>
    <x v="813"/>
    <s v=""/>
    <x v="1852"/>
    <n v="2019"/>
    <n v="10897831"/>
    <x v="423"/>
    <x v="811"/>
    <x v="511"/>
    <n v="8840"/>
    <s v="Rødkærsbro"/>
    <n v="791"/>
    <m/>
    <x v="18"/>
    <m/>
    <s v="ER"/>
    <s v="Erhvervsværk"/>
    <n v="11200"/>
    <n v="10000"/>
    <x v="296"/>
    <x v="1"/>
    <s v="pev"/>
    <d v="2002-01-01T00:00:00"/>
    <m/>
    <n v="0.45555600000000002"/>
    <n v="0.17"/>
    <n v="0.24"/>
    <x v="5849"/>
    <n v="1.4756400000000001"/>
    <n v="0"/>
    <n v="0.89096759999999997"/>
    <n v="0.89096759999999997"/>
    <n v="0"/>
    <n v="0.73499710508886584"/>
    <n v="0.26500289491113416"/>
    <x v="0"/>
    <x v="0"/>
    <m/>
    <m/>
    <m/>
    <m/>
    <m/>
    <m/>
    <m/>
    <m/>
    <n v="2.7841960000000001"/>
    <m/>
    <m/>
    <m/>
    <m/>
    <m/>
    <m/>
    <m/>
    <m/>
    <m/>
    <s v="529484"/>
    <s v="6244330"/>
    <n v="0"/>
    <n v="2.7841960000000001"/>
    <n v="0"/>
  </r>
  <r>
    <n v="1636"/>
    <x v="814"/>
    <s v=""/>
    <x v="1853"/>
    <n v="2019"/>
    <n v="13818770"/>
    <x v="424"/>
    <x v="812"/>
    <x v="511"/>
    <n v="7870"/>
    <s v="Roslev"/>
    <n v="779"/>
    <m/>
    <x v="18"/>
    <m/>
    <s v="ER"/>
    <s v="Erhvervsværk"/>
    <n v="14620"/>
    <n v="10000"/>
    <x v="952"/>
    <x v="1"/>
    <s v="pev"/>
    <d v="2002-03-04T00:00:00"/>
    <m/>
    <n v="1.5"/>
    <n v="0.51"/>
    <n v="0.72"/>
    <x v="5850"/>
    <n v="18.572040000000001"/>
    <n v="0"/>
    <n v="13.6448208"/>
    <n v="13.6448208"/>
    <n v="0"/>
    <n v="0.75500054007410544"/>
    <n v="0.24499945992589456"/>
    <x v="0"/>
    <x v="0"/>
    <m/>
    <m/>
    <m/>
    <m/>
    <m/>
    <m/>
    <m/>
    <m/>
    <n v="37.902206"/>
    <m/>
    <m/>
    <m/>
    <m/>
    <m/>
    <m/>
    <m/>
    <m/>
    <m/>
    <s v="502978"/>
    <s v="6286415"/>
    <n v="0"/>
    <n v="37.902206"/>
    <n v="0"/>
  </r>
  <r>
    <n v="1640"/>
    <x v="815"/>
    <s v=""/>
    <x v="1855"/>
    <n v="2019"/>
    <n v="26114179"/>
    <x v="425"/>
    <x v="813"/>
    <x v="797"/>
    <n v="9800"/>
    <s v="Hjørring"/>
    <n v="860"/>
    <n v="298"/>
    <x v="67"/>
    <m/>
    <s v="ER"/>
    <s v="Erhvervsværk"/>
    <n v="351100"/>
    <n v="350010"/>
    <x v="955"/>
    <x v="1"/>
    <s v="kvt"/>
    <d v="2009-07-01T00:00:00"/>
    <m/>
    <n v="3.3610000000000002"/>
    <n v="1.415"/>
    <n v="1.728"/>
    <x v="5851"/>
    <n v="53.007444"/>
    <n v="41.361552000000003"/>
    <n v="43.405056000000002"/>
    <n v="43.405056000000002"/>
    <n v="0.25706827818276351"/>
    <n v="0.74293172181723643"/>
    <n v="0"/>
    <x v="0"/>
    <x v="0"/>
    <m/>
    <m/>
    <m/>
    <m/>
    <m/>
    <m/>
    <m/>
    <m/>
    <n v="103.099932"/>
    <m/>
    <m/>
    <m/>
    <m/>
    <m/>
    <m/>
    <m/>
    <m/>
    <m/>
    <s v="555276,1"/>
    <s v="6372514,56"/>
    <n v="0"/>
    <n v="103.099932"/>
    <n v="0"/>
  </r>
  <r>
    <n v="1640"/>
    <x v="815"/>
    <s v=""/>
    <x v="1856"/>
    <n v="2019"/>
    <n v="26114179"/>
    <x v="425"/>
    <x v="813"/>
    <x v="797"/>
    <n v="9800"/>
    <s v="Hjørring"/>
    <n v="860"/>
    <n v="298"/>
    <x v="67"/>
    <m/>
    <s v="ER"/>
    <s v="Erhvervsværk"/>
    <n v="351100"/>
    <n v="350010"/>
    <x v="956"/>
    <x v="1"/>
    <s v="kvt"/>
    <d v="2017-10-18T00:00:00"/>
    <m/>
    <n v="2.1269999999999998"/>
    <n v="0.88900000000000001"/>
    <n v="0.91600000000000004"/>
    <x v="5852"/>
    <n v="14.769936"/>
    <n v="11.524967999999999"/>
    <n v="14.333904"/>
    <n v="14.333904"/>
    <n v="0.21535780461815451"/>
    <n v="0.78464219538184543"/>
    <n v="0"/>
    <x v="0"/>
    <x v="0"/>
    <m/>
    <m/>
    <m/>
    <m/>
    <m/>
    <m/>
    <m/>
    <m/>
    <n v="34.291620000000002"/>
    <m/>
    <m/>
    <m/>
    <m/>
    <m/>
    <m/>
    <m/>
    <m/>
    <m/>
    <s v="555276,1"/>
    <s v="6372514,56"/>
    <n v="0"/>
    <n v="34.291620000000002"/>
    <n v="0"/>
  </r>
  <r>
    <n v="1642"/>
    <x v="816"/>
    <s v=""/>
    <x v="1857"/>
    <n v="2019"/>
    <n v="25919742"/>
    <x v="426"/>
    <x v="814"/>
    <x v="798"/>
    <n v="6200"/>
    <s v="Aabenraa"/>
    <n v="580"/>
    <m/>
    <x v="18"/>
    <m/>
    <s v="ER"/>
    <s v="Erhvervsværk"/>
    <n v="11100"/>
    <n v="10000"/>
    <x v="957"/>
    <x v="1"/>
    <s v="pev"/>
    <d v="2002-11-12T00:00:00"/>
    <m/>
    <n v="0.27777800000000002"/>
    <n v="0.19"/>
    <n v="0.23"/>
    <x v="5853"/>
    <n v="7.4034000000000004"/>
    <n v="0"/>
    <n v="4.469821402"/>
    <n v="4.469821402"/>
    <n v="0"/>
    <n v="0.73499481615869411"/>
    <n v="0.26500518384130589"/>
    <x v="0"/>
    <x v="0"/>
    <m/>
    <m/>
    <m/>
    <m/>
    <m/>
    <m/>
    <m/>
    <m/>
    <n v="13.968406000000002"/>
    <m/>
    <m/>
    <m/>
    <m/>
    <m/>
    <m/>
    <m/>
    <m/>
    <m/>
    <s v="532808"/>
    <s v="6091387"/>
    <n v="0"/>
    <n v="13.968406000000002"/>
    <n v="0"/>
  </r>
  <r>
    <n v="1642"/>
    <x v="816"/>
    <s v=""/>
    <x v="2908"/>
    <n v="2019"/>
    <n v="25919742"/>
    <x v="426"/>
    <x v="814"/>
    <x v="798"/>
    <n v="6200"/>
    <s v="Aabenraa"/>
    <n v="580"/>
    <m/>
    <x v="18"/>
    <m/>
    <s v="ER"/>
    <s v="Erhvervsværk"/>
    <n v="11100"/>
    <n v="10000"/>
    <x v="15"/>
    <x v="1"/>
    <s v="pev"/>
    <d v="2017-11-15T00:00:00"/>
    <m/>
    <n v="1.1000000000000001"/>
    <n v="0.40400000000000003"/>
    <n v="0.6"/>
    <x v="5854"/>
    <n v="14.256360000000001"/>
    <n v="0"/>
    <n v="9.5042518232000006"/>
    <n v="9.5042518232000006"/>
    <n v="0"/>
    <n v="0.74499958896173735"/>
    <n v="0.25500041103826265"/>
    <x v="0"/>
    <x v="0"/>
    <m/>
    <m/>
    <m/>
    <m/>
    <m/>
    <m/>
    <m/>
    <m/>
    <n v="27.953602"/>
    <m/>
    <m/>
    <m/>
    <m/>
    <m/>
    <m/>
    <m/>
    <m/>
    <m/>
    <s v="532808"/>
    <s v="6091387"/>
    <n v="0"/>
    <n v="27.953602"/>
    <n v="0"/>
  </r>
  <r>
    <n v="1646"/>
    <x v="818"/>
    <s v=""/>
    <x v="1859"/>
    <n v="2019"/>
    <n v="15874295"/>
    <x v="428"/>
    <x v="816"/>
    <x v="800"/>
    <n v="8660"/>
    <s v="Skanderborg"/>
    <n v="746"/>
    <m/>
    <x v="18"/>
    <m/>
    <s v="ER"/>
    <s v="Erhvervsværk"/>
    <n v="682040"/>
    <n v="680030"/>
    <x v="958"/>
    <x v="1"/>
    <s v="pev"/>
    <d v="2002-01-01T00:00:00"/>
    <m/>
    <n v="0.27777800000000002"/>
    <n v="0.1"/>
    <n v="0.15"/>
    <x v="5855"/>
    <n v="3.2817599999999998"/>
    <n v="0"/>
    <n v="1.98147546"/>
    <n v="1.98147546"/>
    <n v="0"/>
    <n v="0.73499961482502152"/>
    <n v="0.26500038517497848"/>
    <x v="0"/>
    <x v="0"/>
    <m/>
    <m/>
    <m/>
    <m/>
    <m/>
    <m/>
    <m/>
    <m/>
    <n v="6.1919909999999998"/>
    <m/>
    <m/>
    <m/>
    <m/>
    <m/>
    <m/>
    <m/>
    <m/>
    <m/>
    <s v="561917"/>
    <s v="6214049"/>
    <n v="0"/>
    <n v="6.1919909999999998"/>
    <n v="0"/>
  </r>
  <r>
    <n v="1649"/>
    <x v="820"/>
    <s v=""/>
    <x v="1861"/>
    <n v="2019"/>
    <n v="78183853"/>
    <x v="430"/>
    <x v="818"/>
    <x v="802"/>
    <n v="8860"/>
    <s v="Ulstrup"/>
    <n v="710"/>
    <m/>
    <x v="18"/>
    <m/>
    <s v="ER"/>
    <s v="Erhvervsværk"/>
    <n v="14610"/>
    <n v="10000"/>
    <x v="952"/>
    <x v="1"/>
    <s v="pev"/>
    <d v="2002-09-02T00:00:00"/>
    <m/>
    <n v="1.4"/>
    <n v="0.51"/>
    <n v="0.63"/>
    <x v="5856"/>
    <n v="14.6052"/>
    <n v="0"/>
    <n v="10.730358000000001"/>
    <n v="10.730358000000001"/>
    <n v="0"/>
    <n v="0.75500054568456776"/>
    <n v="0.24499945431543224"/>
    <x v="0"/>
    <x v="0"/>
    <m/>
    <m/>
    <m/>
    <m/>
    <m/>
    <m/>
    <m/>
    <m/>
    <n v="29.806597"/>
    <m/>
    <m/>
    <m/>
    <m/>
    <m/>
    <m/>
    <m/>
    <m/>
    <m/>
    <s v="546363"/>
    <s v="6250002"/>
    <n v="0"/>
    <n v="29.806597"/>
    <n v="0"/>
  </r>
  <r>
    <n v="1651"/>
    <x v="821"/>
    <s v=""/>
    <x v="1862"/>
    <n v="2019"/>
    <n v="26688396"/>
    <x v="431"/>
    <x v="819"/>
    <x v="511"/>
    <n v="9900"/>
    <s v="Frederikshavn"/>
    <n v="813"/>
    <m/>
    <x v="18"/>
    <m/>
    <s v="LO"/>
    <s v="Lokalt værk"/>
    <n v="352100"/>
    <n v="350020"/>
    <x v="296"/>
    <x v="1"/>
    <s v="kvt"/>
    <d v="2002-12-16T00:00:00"/>
    <m/>
    <n v="1.3"/>
    <n v="0.47"/>
    <n v="0.7"/>
    <x v="5857"/>
    <n v="15.775919999999999"/>
    <n v="0"/>
    <n v="10.517322924"/>
    <n v="10.517322924"/>
    <n v="0.2549982397661556"/>
    <n v="0.74500176023384435"/>
    <n v="0"/>
    <x v="0"/>
    <x v="0"/>
    <m/>
    <m/>
    <m/>
    <m/>
    <m/>
    <m/>
    <m/>
    <m/>
    <n v="30.933389999999999"/>
    <m/>
    <m/>
    <m/>
    <m/>
    <m/>
    <m/>
    <m/>
    <m/>
    <m/>
    <s v="585500"/>
    <s v="6361025"/>
    <n v="0"/>
    <n v="30.933389999999999"/>
    <n v="0"/>
  </r>
  <r>
    <n v="1655"/>
    <x v="822"/>
    <s v=""/>
    <x v="1863"/>
    <n v="2019"/>
    <n v="19258831"/>
    <x v="432"/>
    <x v="820"/>
    <x v="803"/>
    <n v="6230"/>
    <s v="Rødekro"/>
    <n v="580"/>
    <m/>
    <x v="18"/>
    <m/>
    <s v="ER"/>
    <s v="Erhvervsværk"/>
    <n v="11100"/>
    <n v="10000"/>
    <x v="959"/>
    <x v="1"/>
    <s v="pev"/>
    <d v="2002-02-06T00:00:00"/>
    <m/>
    <n v="1.144444"/>
    <n v="0.33"/>
    <n v="0.7"/>
    <x v="5858"/>
    <n v="8.1403199999999991"/>
    <n v="0"/>
    <n v="5.4268055999999998"/>
    <n v="5.4268055999999998"/>
    <n v="0"/>
    <n v="0.74499837419359682"/>
    <n v="0.25500162580640318"/>
    <x v="0"/>
    <x v="0"/>
    <m/>
    <m/>
    <m/>
    <m/>
    <m/>
    <m/>
    <m/>
    <m/>
    <n v="15.961309999999999"/>
    <m/>
    <m/>
    <m/>
    <m/>
    <m/>
    <m/>
    <m/>
    <m/>
    <m/>
    <s v="514306"/>
    <s v="6097976"/>
    <n v="0"/>
    <n v="15.961309999999999"/>
    <n v="0"/>
  </r>
  <r>
    <n v="1659"/>
    <x v="823"/>
    <s v=""/>
    <x v="1864"/>
    <n v="2019"/>
    <n v="25495969"/>
    <x v="433"/>
    <x v="821"/>
    <x v="804"/>
    <n v="5000"/>
    <s v="Odense C"/>
    <n v="461"/>
    <n v="79"/>
    <x v="21"/>
    <n v="1"/>
    <s v="ER"/>
    <s v="Erhvervsværk"/>
    <n v="382110"/>
    <n v="383900"/>
    <x v="960"/>
    <x v="8"/>
    <s v="pev"/>
    <d v="1996-01-01T00:00:00"/>
    <m/>
    <n v="26"/>
    <n v="4.5"/>
    <n v="26"/>
    <x v="5859"/>
    <n v="730.3854"/>
    <n v="730.3854"/>
    <n v="114.34932000000001"/>
    <n v="87.215040000000002"/>
    <n v="0.68041988186392866"/>
    <n v="0.31958011813607134"/>
    <n v="0"/>
    <x v="0"/>
    <x v="0"/>
    <m/>
    <m/>
    <m/>
    <n v="5.2110000000000003"/>
    <m/>
    <m/>
    <m/>
    <n v="687.73"/>
    <m/>
    <n v="0.52"/>
    <n v="0.29099999999999998"/>
    <n v="14.819999999999999"/>
    <m/>
    <m/>
    <m/>
    <m/>
    <m/>
    <m/>
    <s v="588927,19"/>
    <s v="6143298,6"/>
    <n v="314.68950000000001"/>
    <n v="393.88249999999999"/>
    <n v="0"/>
  </r>
  <r>
    <n v="1659"/>
    <x v="823"/>
    <s v=""/>
    <x v="1865"/>
    <n v="2019"/>
    <n v="25495969"/>
    <x v="433"/>
    <x v="821"/>
    <x v="804"/>
    <n v="5000"/>
    <s v="Odense C"/>
    <n v="461"/>
    <n v="79"/>
    <x v="21"/>
    <n v="1"/>
    <s v="ER"/>
    <s v="Erhvervsværk"/>
    <n v="382110"/>
    <n v="383900"/>
    <x v="961"/>
    <x v="8"/>
    <s v="pev"/>
    <d v="1996-01-01T00:00:00"/>
    <m/>
    <n v="26"/>
    <n v="4.5"/>
    <n v="26"/>
    <x v="5860"/>
    <n v="766.68499999999995"/>
    <n v="766.68499999999995"/>
    <n v="118.75355999999999"/>
    <n v="90.574200000000005"/>
    <n v="0.68274451173809247"/>
    <n v="0.31725548826190764"/>
    <n v="0"/>
    <x v="0"/>
    <x v="0"/>
    <m/>
    <m/>
    <m/>
    <n v="5.7839999999999998"/>
    <m/>
    <m/>
    <m/>
    <n v="732.428"/>
    <m/>
    <n v="0.56299999999999994"/>
    <n v="0.29399999999999998"/>
    <n v="15.811"/>
    <m/>
    <m/>
    <m/>
    <m/>
    <m/>
    <m/>
    <s v="588927,19"/>
    <s v="6143298,6"/>
    <n v="335.3766"/>
    <n v="419.50340000000006"/>
    <n v="0"/>
  </r>
  <r>
    <n v="1659"/>
    <x v="823"/>
    <s v=""/>
    <x v="1866"/>
    <n v="2019"/>
    <n v="25495969"/>
    <x v="433"/>
    <x v="821"/>
    <x v="804"/>
    <n v="5000"/>
    <s v="Odense C"/>
    <n v="461"/>
    <n v="79"/>
    <x v="21"/>
    <n v="1"/>
    <s v="ER"/>
    <s v="Erhvervsværk"/>
    <n v="382110"/>
    <n v="383900"/>
    <x v="962"/>
    <x v="8"/>
    <s v="pev"/>
    <d v="2000-01-01T00:00:00"/>
    <m/>
    <n v="60"/>
    <n v="13"/>
    <n v="56"/>
    <x v="5861"/>
    <n v="1595.7950000000001"/>
    <n v="1595.7950000000001"/>
    <n v="287.70695999999998"/>
    <n v="219.43655999999999"/>
    <n v="0.64898316082289087"/>
    <n v="0.35101683917710924"/>
    <n v="0"/>
    <x v="0"/>
    <x v="0"/>
    <m/>
    <m/>
    <m/>
    <n v="12.811999999999999"/>
    <m/>
    <m/>
    <m/>
    <n v="1472.6759999999999"/>
    <m/>
    <n v="1.1539999999999999"/>
    <n v="0.60499999999999998"/>
    <n v="35.893999999999998"/>
    <m/>
    <m/>
    <m/>
    <m/>
    <m/>
    <m/>
    <s v="588927,19"/>
    <s v="6143298,6"/>
    <n v="675.51620000000003"/>
    <n v="847.62480000000005"/>
    <n v="0"/>
  </r>
  <r>
    <n v="1670"/>
    <x v="824"/>
    <s v=""/>
    <x v="1867"/>
    <n v="2019"/>
    <n v="15980907"/>
    <x v="434"/>
    <x v="822"/>
    <x v="805"/>
    <n v="6000"/>
    <s v="Kolding"/>
    <n v="621"/>
    <n v="81"/>
    <x v="20"/>
    <n v="1"/>
    <s v="ER"/>
    <s v="Erhvervsværk"/>
    <n v="382120"/>
    <n v="383900"/>
    <x v="292"/>
    <x v="8"/>
    <s v="pev"/>
    <d v="1994-01-01T00:00:00"/>
    <m/>
    <n v="27.6"/>
    <n v="6.26"/>
    <n v="17.98"/>
    <x v="5862"/>
    <n v="501.3"/>
    <n v="496.87200000000001"/>
    <n v="162.95760000000001"/>
    <n v="144.7056"/>
    <n v="0.31451731436577546"/>
    <n v="0.6826797853540485"/>
    <n v="2.8029002801760461E-3"/>
    <x v="0"/>
    <x v="0"/>
    <m/>
    <m/>
    <m/>
    <m/>
    <m/>
    <m/>
    <m/>
    <n v="786.05359999999996"/>
    <m/>
    <n v="0"/>
    <n v="0"/>
    <n v="3.8424999999999998"/>
    <m/>
    <m/>
    <m/>
    <m/>
    <m/>
    <m/>
    <s v="528213,97"/>
    <s v="6151781,9"/>
    <n v="353.72411999999997"/>
    <n v="436.17197999999996"/>
    <n v="0"/>
  </r>
  <r>
    <n v="1670"/>
    <x v="824"/>
    <s v=""/>
    <x v="1868"/>
    <n v="2019"/>
    <n v="15980907"/>
    <x v="434"/>
    <x v="822"/>
    <x v="805"/>
    <n v="6000"/>
    <s v="Kolding"/>
    <n v="621"/>
    <n v="81"/>
    <x v="20"/>
    <n v="1"/>
    <s v="ER"/>
    <s v="Erhvervsværk"/>
    <n v="382120"/>
    <n v="383900"/>
    <x v="317"/>
    <x v="0"/>
    <s v="pvp"/>
    <d v="2007-04-01T00:00:00"/>
    <m/>
    <n v="30.5"/>
    <n v="0"/>
    <n v="28"/>
    <x v="5863"/>
    <n v="838.78560000000004"/>
    <n v="830.94119999999998"/>
    <n v="0"/>
    <n v="0"/>
    <n v="0.99064790811859427"/>
    <n v="0"/>
    <n v="9.352091881405733E-3"/>
    <x v="0"/>
    <x v="0"/>
    <m/>
    <n v="0"/>
    <m/>
    <n v="2.1521999999999997"/>
    <m/>
    <m/>
    <m/>
    <n v="841.80959999999993"/>
    <m/>
    <n v="0"/>
    <n v="0"/>
    <n v="3.8424999999999998"/>
    <m/>
    <m/>
    <m/>
    <m/>
    <m/>
    <m/>
    <s v="528213,97"/>
    <s v="6151781,9"/>
    <n v="380.96651999999995"/>
    <n v="466.83777999999995"/>
    <n v="0"/>
  </r>
  <r>
    <n v="1670"/>
    <x v="825"/>
    <s v=""/>
    <x v="1869"/>
    <n v="2019"/>
    <n v="15980907"/>
    <x v="434"/>
    <x v="823"/>
    <x v="806"/>
    <n v="6705"/>
    <s v="Esbjerg Ø"/>
    <n v="561"/>
    <n v="126"/>
    <x v="284"/>
    <n v="1"/>
    <s v="ER"/>
    <s v="Erhvervsværk"/>
    <n v="382120"/>
    <n v="383900"/>
    <x v="963"/>
    <x v="8"/>
    <s v="pev"/>
    <d v="2003-03-24T00:00:00"/>
    <m/>
    <n v="80.3"/>
    <n v="18.5"/>
    <n v="58"/>
    <x v="5864"/>
    <n v="2137.0787999999998"/>
    <n v="2097.7127999999998"/>
    <n v="332.4384"/>
    <n v="303.37560000000002"/>
    <n v="0.66925625814750789"/>
    <n v="0.31818437631006191"/>
    <n v="1.2559365542430201E-2"/>
    <x v="0"/>
    <x v="0"/>
    <m/>
    <m/>
    <m/>
    <n v="9.5772900000000014"/>
    <m/>
    <m/>
    <m/>
    <n v="2210.2696000000001"/>
    <m/>
    <m/>
    <m/>
    <n v="1.595"/>
    <m/>
    <m/>
    <m/>
    <m/>
    <m/>
    <m/>
    <s v="468986,5"/>
    <s v="6146250,34"/>
    <n v="1004.19861"/>
    <n v="1217.2432800000001"/>
    <n v="0"/>
  </r>
  <r>
    <n v="1672"/>
    <x v="826"/>
    <s v=""/>
    <x v="1870"/>
    <n v="2019"/>
    <n v="11110020"/>
    <x v="435"/>
    <x v="824"/>
    <x v="807"/>
    <n v="9800"/>
    <s v="Hjørring"/>
    <n v="860"/>
    <m/>
    <x v="18"/>
    <m/>
    <s v="ER"/>
    <s v="Erhvervsværk"/>
    <n v="14610"/>
    <n v="10000"/>
    <x v="952"/>
    <x v="1"/>
    <s v="pev"/>
    <d v="2002-11-21T00:00:00"/>
    <m/>
    <n v="1.7"/>
    <n v="0.63"/>
    <n v="0.9"/>
    <x v="21"/>
    <n v="0"/>
    <n v="0"/>
    <n v="3.456E-6"/>
    <n v="3.456E-6"/>
    <n v="0"/>
    <n v="1"/>
    <n v="0"/>
    <x v="0"/>
    <x v="0"/>
    <m/>
    <m/>
    <m/>
    <m/>
    <m/>
    <m/>
    <m/>
    <m/>
    <n v="0"/>
    <m/>
    <m/>
    <m/>
    <m/>
    <m/>
    <m/>
    <m/>
    <m/>
    <m/>
    <s v="561340"/>
    <s v="6362014"/>
    <n v="0"/>
    <n v="0"/>
    <n v="0"/>
  </r>
  <r>
    <n v="1677"/>
    <x v="828"/>
    <s v=""/>
    <x v="1872"/>
    <n v="2019"/>
    <n v="51227611"/>
    <x v="437"/>
    <x v="826"/>
    <x v="809"/>
    <n v="6900"/>
    <s v="Skjern"/>
    <n v="760"/>
    <m/>
    <x v="18"/>
    <m/>
    <s v="VA"/>
    <s v="Vandkraftværk"/>
    <n v="910200"/>
    <n v="910002"/>
    <x v="965"/>
    <x v="13"/>
    <s v="vkt"/>
    <d v="1986-12-19T00:00:00"/>
    <m/>
    <n v="2E-3"/>
    <n v="2E-3"/>
    <n v="0"/>
    <x v="21"/>
    <n v="0"/>
    <n v="0"/>
    <n v="0"/>
    <n v="0"/>
    <n v="0"/>
    <n v="1"/>
    <n v="0"/>
    <x v="0"/>
    <x v="0"/>
    <m/>
    <m/>
    <m/>
    <m/>
    <m/>
    <m/>
    <m/>
    <m/>
    <m/>
    <m/>
    <m/>
    <m/>
    <m/>
    <m/>
    <m/>
    <m/>
    <n v="0"/>
    <m/>
    <s v="467488,67"/>
    <s v="6206965,49"/>
    <n v="0"/>
    <n v="0"/>
    <n v="0"/>
  </r>
  <r>
    <n v="1701"/>
    <x v="829"/>
    <s v=""/>
    <x v="1873"/>
    <n v="2019"/>
    <n v="10007127"/>
    <x v="438"/>
    <x v="827"/>
    <x v="810"/>
    <n v="4400"/>
    <s v="Kalundborg"/>
    <n v="326"/>
    <n v="888"/>
    <x v="275"/>
    <m/>
    <s v="ER"/>
    <s v="Erhvervsværk"/>
    <n v="201400"/>
    <n v="200010"/>
    <x v="966"/>
    <x v="1"/>
    <s v="pev"/>
    <d v="2013-04-01T00:00:00"/>
    <m/>
    <n v="7.1"/>
    <n v="3.1"/>
    <n v="3.4"/>
    <x v="5865"/>
    <n v="24.966000000000001"/>
    <n v="24.966000000000001"/>
    <n v="53.992800000000003"/>
    <n v="53.992800000000003"/>
    <n v="9.7536442436207849E-2"/>
    <n v="0.90246355756379215"/>
    <n v="0"/>
    <x v="0"/>
    <x v="0"/>
    <m/>
    <m/>
    <m/>
    <m/>
    <m/>
    <m/>
    <m/>
    <m/>
    <n v="127.98293323199999"/>
    <m/>
    <m/>
    <m/>
    <m/>
    <m/>
    <m/>
    <m/>
    <m/>
    <m/>
    <s v="633420,74"/>
    <s v="6171525,27"/>
    <n v="0"/>
    <n v="127.98293323199999"/>
    <n v="0"/>
  </r>
  <r>
    <n v="1714"/>
    <x v="830"/>
    <s v=""/>
    <x v="1874"/>
    <n v="2019"/>
    <n v="18445042"/>
    <x v="439"/>
    <x v="828"/>
    <x v="811"/>
    <n v="4684"/>
    <s v="Holmegaard"/>
    <n v="370"/>
    <n v="44"/>
    <x v="24"/>
    <n v="12"/>
    <s v="ER"/>
    <s v="Erhvervsværk"/>
    <n v="231300"/>
    <n v="230010"/>
    <x v="912"/>
    <x v="6"/>
    <s v="pvp"/>
    <d v="2014-03-04T00:00:00"/>
    <m/>
    <n v="2"/>
    <n v="0"/>
    <n v="2"/>
    <x v="5866"/>
    <n v="71.191944000000007"/>
    <n v="56.996639999999999"/>
    <n v="0"/>
    <n v="0"/>
    <n v="0.80060519207060832"/>
    <n v="0"/>
    <n v="0.19939480792939168"/>
    <x v="0"/>
    <x v="0"/>
    <m/>
    <m/>
    <m/>
    <m/>
    <m/>
    <m/>
    <m/>
    <m/>
    <m/>
    <m/>
    <m/>
    <m/>
    <m/>
    <m/>
    <n v="71.191944000000007"/>
    <m/>
    <m/>
    <m/>
    <s v="678873,77"/>
    <s v="6130291,58"/>
    <n v="0"/>
    <n v="71.191944000000007"/>
    <n v="0"/>
  </r>
  <r>
    <n v="1726"/>
    <x v="831"/>
    <s v=""/>
    <x v="1875"/>
    <n v="2019"/>
    <n v="27210538"/>
    <x v="440"/>
    <x v="829"/>
    <x v="812"/>
    <n v="6851"/>
    <s v="Janderup Vestj"/>
    <n v="573"/>
    <m/>
    <x v="18"/>
    <n v="1"/>
    <s v="LO"/>
    <s v="Lokalt værk"/>
    <n v="352200"/>
    <n v="350020"/>
    <x v="967"/>
    <x v="7"/>
    <s v="kvt"/>
    <d v="2012-01-01T00:00:00"/>
    <d v="2019-10-13T00:00:00"/>
    <n v="18.5"/>
    <n v="4"/>
    <n v="12"/>
    <x v="5867"/>
    <n v="0"/>
    <n v="0"/>
    <n v="3.5999999999999999E-3"/>
    <n v="0"/>
    <n v="0"/>
    <n v="1"/>
    <n v="0"/>
    <x v="0"/>
    <x v="0"/>
    <m/>
    <m/>
    <m/>
    <m/>
    <m/>
    <m/>
    <n v="1.9800000000000002E-2"/>
    <m/>
    <m/>
    <m/>
    <m/>
    <m/>
    <m/>
    <m/>
    <m/>
    <m/>
    <m/>
    <m/>
    <s v="460599,14"/>
    <s v="6169855,96"/>
    <n v="1.9800000000000002E-2"/>
    <n v="0"/>
    <n v="0"/>
  </r>
  <r>
    <n v="1739"/>
    <x v="833"/>
    <s v=""/>
    <x v="1880"/>
    <n v="2019"/>
    <n v="41853816"/>
    <x v="442"/>
    <x v="831"/>
    <x v="814"/>
    <n v="3600"/>
    <s v="Frederikssund"/>
    <n v="250"/>
    <n v="12"/>
    <x v="302"/>
    <n v="1"/>
    <s v="ER"/>
    <s v="Erhvervsværk"/>
    <n v="205900"/>
    <n v="200020"/>
    <x v="912"/>
    <x v="6"/>
    <s v="pvp"/>
    <d v="2014-07-01T00:00:00"/>
    <m/>
    <n v="12.6"/>
    <n v="0"/>
    <n v="12.6"/>
    <x v="5868"/>
    <n v="136.22040000000001"/>
    <n v="136.22040000000001"/>
    <n v="0"/>
    <n v="0"/>
    <n v="1"/>
    <n v="0"/>
    <n v="0"/>
    <x v="0"/>
    <x v="0"/>
    <m/>
    <m/>
    <m/>
    <m/>
    <m/>
    <m/>
    <m/>
    <m/>
    <m/>
    <m/>
    <m/>
    <m/>
    <m/>
    <m/>
    <n v="136.22039999999998"/>
    <m/>
    <m/>
    <m/>
    <s v="691245,68"/>
    <s v="6193878,29"/>
    <n v="0"/>
    <n v="136.22039999999998"/>
    <n v="0"/>
  </r>
  <r>
    <n v="1750"/>
    <x v="834"/>
    <s v=""/>
    <x v="1881"/>
    <n v="2019"/>
    <n v="83031212"/>
    <x v="728"/>
    <x v="832"/>
    <x v="815"/>
    <n v="6900"/>
    <s v="Skjern"/>
    <n v="760"/>
    <n v="183"/>
    <x v="150"/>
    <n v="17"/>
    <s v="ER"/>
    <s v="Erhvervsværk"/>
    <n v="171200"/>
    <n v="170000"/>
    <x v="971"/>
    <x v="6"/>
    <s v="pvp"/>
    <d v="2013-01-01T00:00:00"/>
    <m/>
    <n v="4.5"/>
    <n v="0"/>
    <n v="4.5"/>
    <x v="5869"/>
    <n v="84.109319999999997"/>
    <n v="77.984639999999999"/>
    <n v="0"/>
    <n v="0"/>
    <n v="0.92718191039946585"/>
    <n v="0"/>
    <n v="7.2818089600534153E-2"/>
    <x v="0"/>
    <x v="0"/>
    <m/>
    <m/>
    <m/>
    <m/>
    <m/>
    <m/>
    <m/>
    <m/>
    <m/>
    <m/>
    <m/>
    <m/>
    <m/>
    <m/>
    <n v="84.109320000000011"/>
    <m/>
    <m/>
    <m/>
    <s v="468765,07"/>
    <s v="6199008,99"/>
    <n v="0"/>
    <n v="84.109320000000011"/>
    <n v="0"/>
  </r>
  <r>
    <n v="1750"/>
    <x v="834"/>
    <s v=""/>
    <x v="1882"/>
    <n v="2019"/>
    <n v="83031212"/>
    <x v="728"/>
    <x v="832"/>
    <x v="815"/>
    <n v="6900"/>
    <s v="Skjern"/>
    <n v="760"/>
    <n v="183"/>
    <x v="150"/>
    <n v="17"/>
    <s v="ER"/>
    <s v="Erhvervsværk"/>
    <n v="171200"/>
    <n v="170000"/>
    <x v="972"/>
    <x v="15"/>
    <s v="pvp"/>
    <d v="2015-11-05T00:00:00"/>
    <m/>
    <n v="17"/>
    <n v="0"/>
    <n v="19"/>
    <x v="5870"/>
    <n v="296.26344"/>
    <n v="0"/>
    <n v="0"/>
    <n v="0"/>
    <n v="0"/>
    <n v="0"/>
    <n v="1"/>
    <x v="0"/>
    <x v="0"/>
    <m/>
    <m/>
    <m/>
    <m/>
    <m/>
    <m/>
    <m/>
    <m/>
    <m/>
    <m/>
    <n v="333.149"/>
    <m/>
    <m/>
    <m/>
    <m/>
    <m/>
    <m/>
    <m/>
    <s v="468765,07"/>
    <s v="6199008,99"/>
    <n v="0"/>
    <n v="333.149"/>
    <n v="0"/>
  </r>
  <r>
    <n v="1750"/>
    <x v="834"/>
    <s v=""/>
    <x v="1883"/>
    <n v="2019"/>
    <n v="83031212"/>
    <x v="728"/>
    <x v="832"/>
    <x v="815"/>
    <n v="6900"/>
    <s v="Skjern"/>
    <n v="760"/>
    <n v="183"/>
    <x v="150"/>
    <n v="17"/>
    <s v="ER"/>
    <s v="Erhvervsværk"/>
    <n v="171200"/>
    <n v="170000"/>
    <x v="973"/>
    <x v="6"/>
    <s v="pvp"/>
    <d v="2016-10-01T00:00:00"/>
    <m/>
    <n v="17"/>
    <n v="0"/>
    <n v="3"/>
    <x v="5871"/>
    <n v="76.453559999999996"/>
    <n v="76.453559999999996"/>
    <n v="0"/>
    <n v="0"/>
    <n v="1"/>
    <n v="0"/>
    <n v="0"/>
    <x v="0"/>
    <x v="0"/>
    <m/>
    <m/>
    <m/>
    <m/>
    <m/>
    <m/>
    <m/>
    <m/>
    <m/>
    <m/>
    <m/>
    <m/>
    <m/>
    <m/>
    <n v="76.453559999999996"/>
    <m/>
    <m/>
    <m/>
    <s v="468765,07"/>
    <s v="6199008,99"/>
    <n v="0"/>
    <n v="76.453559999999996"/>
    <n v="0"/>
  </r>
  <r>
    <n v="1759"/>
    <x v="835"/>
    <s v=""/>
    <x v="1884"/>
    <n v="2019"/>
    <n v="76343616"/>
    <x v="444"/>
    <x v="833"/>
    <x v="816"/>
    <n v="2650"/>
    <s v="Hvidovre"/>
    <n v="167"/>
    <n v="2"/>
    <x v="5"/>
    <n v="1"/>
    <s v="FJ"/>
    <s v="Fjernvarmeværk"/>
    <n v="353000"/>
    <n v="350030"/>
    <x v="974"/>
    <x v="0"/>
    <s v="fvv"/>
    <d v="2012-01-01T00:00:00"/>
    <m/>
    <n v="6"/>
    <n v="0"/>
    <n v="6"/>
    <x v="5872"/>
    <n v="1.2370000000000001"/>
    <n v="1.2370000000000001"/>
    <n v="0"/>
    <n v="0"/>
    <n v="1"/>
    <n v="0"/>
    <n v="0"/>
    <x v="0"/>
    <x v="0"/>
    <m/>
    <m/>
    <m/>
    <n v="1.402517"/>
    <m/>
    <n v="0"/>
    <m/>
    <m/>
    <m/>
    <m/>
    <m/>
    <m/>
    <m/>
    <m/>
    <m/>
    <m/>
    <m/>
    <m/>
    <s v="718493,7"/>
    <s v="6172103,8"/>
    <n v="1.402517"/>
    <n v="0"/>
    <n v="0"/>
  </r>
  <r>
    <n v="1759"/>
    <x v="835"/>
    <s v=""/>
    <x v="1885"/>
    <n v="2019"/>
    <n v="76343616"/>
    <x v="444"/>
    <x v="833"/>
    <x v="816"/>
    <n v="2650"/>
    <s v="Hvidovre"/>
    <n v="167"/>
    <n v="2"/>
    <x v="5"/>
    <n v="1"/>
    <s v="FJ"/>
    <s v="Fjernvarmeværk"/>
    <n v="353000"/>
    <n v="350030"/>
    <x v="974"/>
    <x v="0"/>
    <s v="fvv"/>
    <d v="2012-01-01T00:00:00"/>
    <m/>
    <n v="6"/>
    <n v="0"/>
    <n v="6"/>
    <x v="21"/>
    <n v="0"/>
    <n v="0"/>
    <n v="0"/>
    <n v="0"/>
    <n v="1"/>
    <n v="0"/>
    <n v="0"/>
    <x v="0"/>
    <x v="0"/>
    <m/>
    <m/>
    <m/>
    <n v="0"/>
    <m/>
    <n v="0"/>
    <m/>
    <m/>
    <m/>
    <m/>
    <m/>
    <m/>
    <m/>
    <m/>
    <m/>
    <m/>
    <m/>
    <m/>
    <s v="718493,7"/>
    <s v="6172103,8"/>
    <n v="0"/>
    <n v="0"/>
    <n v="0"/>
  </r>
  <r>
    <n v="1759"/>
    <x v="835"/>
    <s v=""/>
    <x v="1886"/>
    <n v="2019"/>
    <n v="76343616"/>
    <x v="444"/>
    <x v="833"/>
    <x v="816"/>
    <n v="2650"/>
    <s v="Hvidovre"/>
    <n v="167"/>
    <n v="2"/>
    <x v="5"/>
    <n v="1"/>
    <s v="FJ"/>
    <s v="Fjernvarmeværk"/>
    <n v="353000"/>
    <n v="350030"/>
    <x v="975"/>
    <x v="0"/>
    <s v="fvv"/>
    <d v="2012-01-01T00:00:00"/>
    <m/>
    <n v="6"/>
    <n v="0"/>
    <n v="6"/>
    <x v="21"/>
    <n v="0"/>
    <n v="0"/>
    <n v="0"/>
    <n v="0"/>
    <n v="1"/>
    <n v="0"/>
    <n v="0"/>
    <x v="0"/>
    <x v="0"/>
    <m/>
    <m/>
    <m/>
    <n v="0"/>
    <m/>
    <n v="0"/>
    <m/>
    <m/>
    <m/>
    <m/>
    <m/>
    <m/>
    <m/>
    <m/>
    <m/>
    <m/>
    <m/>
    <m/>
    <s v="718493,7"/>
    <s v="6172103,8"/>
    <n v="0"/>
    <n v="0"/>
    <n v="0"/>
  </r>
  <r>
    <n v="1759"/>
    <x v="835"/>
    <s v=""/>
    <x v="1887"/>
    <n v="2019"/>
    <n v="76343616"/>
    <x v="444"/>
    <x v="833"/>
    <x v="816"/>
    <n v="2650"/>
    <s v="Hvidovre"/>
    <n v="167"/>
    <n v="2"/>
    <x v="5"/>
    <n v="1"/>
    <s v="FJ"/>
    <s v="Fjernvarmeværk"/>
    <n v="353000"/>
    <n v="350030"/>
    <x v="975"/>
    <x v="0"/>
    <s v="fvv"/>
    <d v="2012-01-01T00:00:00"/>
    <m/>
    <n v="6"/>
    <n v="0"/>
    <n v="6"/>
    <x v="21"/>
    <n v="0"/>
    <n v="0"/>
    <n v="0"/>
    <n v="0"/>
    <n v="1"/>
    <n v="0"/>
    <n v="0"/>
    <x v="0"/>
    <x v="0"/>
    <m/>
    <m/>
    <m/>
    <n v="0"/>
    <m/>
    <n v="0"/>
    <m/>
    <m/>
    <m/>
    <m/>
    <m/>
    <m/>
    <m/>
    <m/>
    <m/>
    <m/>
    <m/>
    <m/>
    <s v="718493,7"/>
    <s v="6172103,8"/>
    <n v="0"/>
    <n v="0"/>
    <n v="0"/>
  </r>
  <r>
    <n v="1759"/>
    <x v="835"/>
    <s v=""/>
    <x v="1888"/>
    <n v="2019"/>
    <n v="76343616"/>
    <x v="444"/>
    <x v="833"/>
    <x v="816"/>
    <n v="2650"/>
    <s v="Hvidovre"/>
    <n v="167"/>
    <n v="2"/>
    <x v="5"/>
    <n v="1"/>
    <s v="FJ"/>
    <s v="Fjernvarmeværk"/>
    <n v="353000"/>
    <n v="350030"/>
    <x v="975"/>
    <x v="0"/>
    <s v="fvv"/>
    <d v="2012-01-01T00:00:00"/>
    <m/>
    <n v="6"/>
    <n v="0"/>
    <n v="6"/>
    <x v="21"/>
    <n v="0"/>
    <n v="0"/>
    <n v="0"/>
    <n v="0"/>
    <n v="1"/>
    <n v="0"/>
    <n v="0"/>
    <x v="0"/>
    <x v="0"/>
    <m/>
    <m/>
    <m/>
    <n v="0"/>
    <m/>
    <n v="0"/>
    <m/>
    <m/>
    <m/>
    <m/>
    <m/>
    <m/>
    <m/>
    <m/>
    <m/>
    <m/>
    <m/>
    <m/>
    <s v="718493,7"/>
    <s v="6172103,8"/>
    <n v="0"/>
    <n v="0"/>
    <n v="0"/>
  </r>
  <r>
    <n v="1759"/>
    <x v="835"/>
    <s v=""/>
    <x v="1889"/>
    <n v="2019"/>
    <n v="76343616"/>
    <x v="444"/>
    <x v="833"/>
    <x v="816"/>
    <n v="2650"/>
    <s v="Hvidovre"/>
    <n v="167"/>
    <n v="2"/>
    <x v="5"/>
    <n v="1"/>
    <s v="FJ"/>
    <s v="Fjernvarmeværk"/>
    <n v="353000"/>
    <n v="350030"/>
    <x v="975"/>
    <x v="0"/>
    <s v="fvv"/>
    <d v="2012-01-01T00:00:00"/>
    <m/>
    <n v="6"/>
    <n v="0"/>
    <n v="6"/>
    <x v="21"/>
    <n v="0"/>
    <n v="0"/>
    <n v="0"/>
    <n v="0"/>
    <n v="1"/>
    <n v="0"/>
    <n v="0"/>
    <x v="0"/>
    <x v="0"/>
    <m/>
    <m/>
    <m/>
    <n v="0"/>
    <m/>
    <n v="0"/>
    <m/>
    <m/>
    <m/>
    <m/>
    <m/>
    <m/>
    <m/>
    <m/>
    <m/>
    <m/>
    <m/>
    <m/>
    <s v="718493,7"/>
    <s v="6172103,8"/>
    <n v="0"/>
    <n v="0"/>
    <n v="0"/>
  </r>
  <r>
    <n v="1760"/>
    <x v="836"/>
    <s v=""/>
    <x v="2909"/>
    <n v="2019"/>
    <n v="26089263"/>
    <x v="445"/>
    <x v="834"/>
    <x v="817"/>
    <n v="2400"/>
    <s v="København NV"/>
    <n v="101"/>
    <n v="2"/>
    <x v="5"/>
    <n v="1"/>
    <s v="FJ"/>
    <s v="Fjernvarmeværk"/>
    <n v="353000"/>
    <n v="350030"/>
    <x v="13"/>
    <x v="0"/>
    <s v="fvv"/>
    <d v="2018-10-08T00:00:00"/>
    <m/>
    <n v="23.8"/>
    <n v="0"/>
    <n v="24.3"/>
    <x v="5873"/>
    <n v="58.828000000000003"/>
    <n v="58.828000000000003"/>
    <n v="0"/>
    <n v="0"/>
    <n v="1"/>
    <n v="0"/>
    <n v="0"/>
    <x v="0"/>
    <x v="0"/>
    <m/>
    <m/>
    <m/>
    <n v="4.3402700000000002E-3"/>
    <m/>
    <m/>
    <n v="59.628095999999999"/>
    <m/>
    <m/>
    <m/>
    <m/>
    <m/>
    <m/>
    <m/>
    <m/>
    <m/>
    <m/>
    <m/>
    <s v="722356,49"/>
    <s v="6179177,68"/>
    <n v="59.632436269999999"/>
    <n v="0"/>
    <n v="0"/>
  </r>
  <r>
    <n v="1760"/>
    <x v="836"/>
    <s v=""/>
    <x v="2910"/>
    <n v="2019"/>
    <n v="26089263"/>
    <x v="445"/>
    <x v="834"/>
    <x v="817"/>
    <n v="2400"/>
    <s v="København NV"/>
    <n v="101"/>
    <n v="2"/>
    <x v="5"/>
    <n v="1"/>
    <s v="FJ"/>
    <s v="Fjernvarmeværk"/>
    <n v="353000"/>
    <n v="350030"/>
    <x v="16"/>
    <x v="0"/>
    <s v="fvv"/>
    <d v="2018-10-08T00:00:00"/>
    <m/>
    <n v="23.8"/>
    <n v="0"/>
    <n v="24.3"/>
    <x v="5874"/>
    <n v="69.555000000000007"/>
    <n v="69.555000000000007"/>
    <n v="0"/>
    <n v="0"/>
    <n v="1"/>
    <n v="0"/>
    <n v="0"/>
    <x v="0"/>
    <x v="0"/>
    <m/>
    <m/>
    <m/>
    <n v="0.35561518000000003"/>
    <m/>
    <m/>
    <n v="69.998187600000009"/>
    <m/>
    <m/>
    <m/>
    <m/>
    <m/>
    <m/>
    <m/>
    <m/>
    <m/>
    <m/>
    <m/>
    <s v="722356,49"/>
    <s v="6179177,68"/>
    <n v="70.353802780000009"/>
    <n v="0"/>
    <n v="0"/>
  </r>
  <r>
    <n v="1760"/>
    <x v="836"/>
    <s v=""/>
    <x v="2911"/>
    <n v="2019"/>
    <n v="26089263"/>
    <x v="445"/>
    <x v="834"/>
    <x v="817"/>
    <n v="2400"/>
    <s v="København NV"/>
    <n v="101"/>
    <n v="2"/>
    <x v="5"/>
    <n v="1"/>
    <s v="FJ"/>
    <s v="Fjernvarmeværk"/>
    <n v="353000"/>
    <n v="350030"/>
    <x v="76"/>
    <x v="0"/>
    <s v="fvv"/>
    <d v="2018-10-02T00:00:00"/>
    <m/>
    <n v="23.8"/>
    <n v="0"/>
    <n v="24.3"/>
    <x v="5875"/>
    <n v="65.894000000000005"/>
    <n v="65.894000000000005"/>
    <n v="0"/>
    <n v="0"/>
    <n v="1"/>
    <n v="0"/>
    <n v="0"/>
    <x v="0"/>
    <x v="0"/>
    <m/>
    <m/>
    <m/>
    <n v="1.0761E-3"/>
    <m/>
    <m/>
    <n v="67.405694399999987"/>
    <m/>
    <m/>
    <m/>
    <m/>
    <m/>
    <m/>
    <m/>
    <m/>
    <m/>
    <m/>
    <m/>
    <s v="722356,49"/>
    <s v="6179177,68"/>
    <n v="67.406770499999993"/>
    <n v="0"/>
    <n v="0"/>
  </r>
  <r>
    <n v="1760"/>
    <x v="836"/>
    <s v=""/>
    <x v="2912"/>
    <n v="2019"/>
    <n v="26089263"/>
    <x v="445"/>
    <x v="834"/>
    <x v="817"/>
    <n v="2400"/>
    <s v="København NV"/>
    <n v="101"/>
    <n v="2"/>
    <x v="5"/>
    <n v="1"/>
    <s v="FJ"/>
    <s v="Fjernvarmeværk"/>
    <n v="353000"/>
    <n v="350030"/>
    <x v="4"/>
    <x v="0"/>
    <s v="fvv"/>
    <d v="2018-10-02T00:00:00"/>
    <m/>
    <n v="23.8"/>
    <n v="0"/>
    <n v="24.3"/>
    <x v="5876"/>
    <n v="60.774999999999999"/>
    <n v="60.774999999999999"/>
    <n v="0"/>
    <n v="0"/>
    <n v="1"/>
    <n v="0"/>
    <n v="0"/>
    <x v="0"/>
    <x v="0"/>
    <m/>
    <m/>
    <m/>
    <n v="3.5870000000000003E-3"/>
    <m/>
    <m/>
    <n v="62.2206288"/>
    <m/>
    <m/>
    <m/>
    <m/>
    <m/>
    <m/>
    <m/>
    <m/>
    <m/>
    <m/>
    <m/>
    <s v="722356,49"/>
    <s v="6179177,68"/>
    <n v="62.224215800000003"/>
    <n v="0"/>
    <n v="0"/>
  </r>
  <r>
    <n v="1760"/>
    <x v="837"/>
    <s v=""/>
    <x v="1891"/>
    <n v="2019"/>
    <n v="26089263"/>
    <x v="445"/>
    <x v="835"/>
    <x v="818"/>
    <n v="2100"/>
    <s v="København Ø"/>
    <n v="101"/>
    <n v="2"/>
    <x v="5"/>
    <n v="1"/>
    <s v="FJ"/>
    <s v="Fjernvarmeværk"/>
    <n v="353000"/>
    <n v="350030"/>
    <x v="13"/>
    <x v="0"/>
    <s v="fvv"/>
    <d v="1974-12-01T00:00:00"/>
    <m/>
    <n v="23"/>
    <n v="0"/>
    <n v="23"/>
    <x v="5877"/>
    <n v="1.3540000000000001"/>
    <n v="1.3540000000000001"/>
    <n v="0"/>
    <n v="0"/>
    <n v="1"/>
    <n v="0"/>
    <n v="0"/>
    <x v="0"/>
    <x v="0"/>
    <m/>
    <m/>
    <m/>
    <n v="1.4087942499999999"/>
    <m/>
    <m/>
    <m/>
    <m/>
    <m/>
    <m/>
    <m/>
    <m/>
    <m/>
    <m/>
    <m/>
    <m/>
    <m/>
    <m/>
    <s v="724669,63"/>
    <s v="6178484,53"/>
    <n v="1.4087942499999999"/>
    <n v="0"/>
    <n v="0"/>
  </r>
  <r>
    <n v="1760"/>
    <x v="837"/>
    <s v=""/>
    <x v="1892"/>
    <n v="2019"/>
    <n v="26089263"/>
    <x v="445"/>
    <x v="835"/>
    <x v="818"/>
    <n v="2100"/>
    <s v="København Ø"/>
    <n v="101"/>
    <n v="2"/>
    <x v="5"/>
    <n v="1"/>
    <s v="FJ"/>
    <s v="Fjernvarmeværk"/>
    <n v="353000"/>
    <n v="350030"/>
    <x v="16"/>
    <x v="0"/>
    <s v="fvv"/>
    <d v="1974-12-01T00:00:00"/>
    <m/>
    <n v="23"/>
    <n v="0"/>
    <n v="23"/>
    <x v="5878"/>
    <n v="0.99299999999999999"/>
    <n v="0.99299999999999999"/>
    <n v="0"/>
    <n v="0"/>
    <n v="1"/>
    <n v="0"/>
    <n v="0"/>
    <x v="0"/>
    <x v="0"/>
    <m/>
    <m/>
    <m/>
    <n v="1.0331277399999999"/>
    <m/>
    <m/>
    <m/>
    <m/>
    <m/>
    <m/>
    <m/>
    <m/>
    <m/>
    <m/>
    <m/>
    <m/>
    <m/>
    <m/>
    <s v="724669,63"/>
    <s v="6178484,53"/>
    <n v="1.0331277399999999"/>
    <n v="0"/>
    <n v="0"/>
  </r>
  <r>
    <n v="1760"/>
    <x v="837"/>
    <s v=""/>
    <x v="1893"/>
    <n v="2019"/>
    <n v="26089263"/>
    <x v="445"/>
    <x v="835"/>
    <x v="818"/>
    <n v="2100"/>
    <s v="København Ø"/>
    <n v="101"/>
    <n v="2"/>
    <x v="5"/>
    <n v="1"/>
    <s v="FJ"/>
    <s v="Fjernvarmeværk"/>
    <n v="353000"/>
    <n v="350030"/>
    <x v="76"/>
    <x v="0"/>
    <s v="fvv"/>
    <d v="1974-12-01T00:00:00"/>
    <m/>
    <n v="23"/>
    <n v="0"/>
    <n v="23"/>
    <x v="5879"/>
    <n v="0.66100000000000003"/>
    <n v="0.66100000000000003"/>
    <n v="0"/>
    <n v="0"/>
    <n v="1"/>
    <n v="0"/>
    <n v="0"/>
    <x v="0"/>
    <x v="0"/>
    <m/>
    <m/>
    <m/>
    <n v="0.68873987000000003"/>
    <m/>
    <m/>
    <m/>
    <m/>
    <m/>
    <m/>
    <m/>
    <m/>
    <m/>
    <m/>
    <m/>
    <m/>
    <m/>
    <m/>
    <s v="724669,63"/>
    <s v="6178484,53"/>
    <n v="0.68873987000000003"/>
    <n v="0"/>
    <n v="0"/>
  </r>
  <r>
    <n v="1760"/>
    <x v="838"/>
    <s v=""/>
    <x v="1894"/>
    <n v="2019"/>
    <n v="26089263"/>
    <x v="445"/>
    <x v="836"/>
    <x v="819"/>
    <n v="2300"/>
    <s v="København S"/>
    <n v="101"/>
    <n v="2"/>
    <x v="5"/>
    <n v="1"/>
    <s v="FJ"/>
    <s v="Fjernvarmeværk"/>
    <n v="353000"/>
    <n v="350030"/>
    <x v="4"/>
    <x v="0"/>
    <s v="fvv"/>
    <d v="2013-10-15T00:00:00"/>
    <m/>
    <n v="19.7"/>
    <n v="0"/>
    <n v="18.2"/>
    <x v="5880"/>
    <n v="1.458"/>
    <n v="1.458"/>
    <n v="0"/>
    <n v="0"/>
    <n v="1"/>
    <n v="0"/>
    <n v="0"/>
    <x v="0"/>
    <x v="0"/>
    <m/>
    <m/>
    <m/>
    <n v="1.4702754299999998"/>
    <m/>
    <m/>
    <m/>
    <m/>
    <m/>
    <m/>
    <m/>
    <m/>
    <m/>
    <m/>
    <m/>
    <m/>
    <m/>
    <m/>
    <s v="726416,12"/>
    <s v="6174055,28"/>
    <n v="1.4702754299999998"/>
    <n v="0"/>
    <n v="0"/>
  </r>
  <r>
    <n v="1760"/>
    <x v="838"/>
    <s v=""/>
    <x v="1895"/>
    <n v="2019"/>
    <n v="26089263"/>
    <x v="445"/>
    <x v="836"/>
    <x v="819"/>
    <n v="2300"/>
    <s v="København S"/>
    <n v="101"/>
    <n v="2"/>
    <x v="5"/>
    <n v="1"/>
    <s v="FJ"/>
    <s v="Fjernvarmeværk"/>
    <n v="353000"/>
    <n v="350030"/>
    <x v="6"/>
    <x v="0"/>
    <s v="fvv"/>
    <d v="2013-10-15T00:00:00"/>
    <m/>
    <n v="19.7"/>
    <n v="0"/>
    <n v="18.2"/>
    <x v="5881"/>
    <n v="1.167"/>
    <n v="1.167"/>
    <n v="0"/>
    <n v="0"/>
    <n v="1"/>
    <n v="0"/>
    <n v="0"/>
    <x v="0"/>
    <x v="0"/>
    <m/>
    <m/>
    <m/>
    <n v="1.17621317"/>
    <m/>
    <m/>
    <m/>
    <m/>
    <m/>
    <m/>
    <m/>
    <m/>
    <m/>
    <m/>
    <m/>
    <m/>
    <m/>
    <m/>
    <s v="726416,12"/>
    <s v="6174055,28"/>
    <n v="1.17621317"/>
    <n v="0"/>
    <n v="0"/>
  </r>
  <r>
    <n v="1760"/>
    <x v="838"/>
    <s v=""/>
    <x v="1896"/>
    <n v="2019"/>
    <n v="26089263"/>
    <x v="445"/>
    <x v="836"/>
    <x v="819"/>
    <n v="2300"/>
    <s v="København S"/>
    <n v="101"/>
    <n v="2"/>
    <x v="5"/>
    <n v="1"/>
    <s v="FJ"/>
    <s v="Fjernvarmeværk"/>
    <n v="353000"/>
    <n v="350030"/>
    <x v="13"/>
    <x v="0"/>
    <s v="fvv"/>
    <d v="2013-10-15T00:00:00"/>
    <m/>
    <n v="19.7"/>
    <n v="0"/>
    <n v="19.399999999999999"/>
    <x v="5882"/>
    <n v="24.385999999999999"/>
    <n v="24.385999999999999"/>
    <n v="0"/>
    <n v="0"/>
    <n v="1"/>
    <n v="0"/>
    <n v="0"/>
    <x v="0"/>
    <x v="0"/>
    <m/>
    <m/>
    <m/>
    <m/>
    <m/>
    <m/>
    <n v="24.509222010000002"/>
    <m/>
    <m/>
    <m/>
    <m/>
    <m/>
    <m/>
    <m/>
    <m/>
    <m/>
    <m/>
    <m/>
    <s v="726416,12"/>
    <s v="6174055,28"/>
    <n v="24.509222010000002"/>
    <n v="0"/>
    <n v="0"/>
  </r>
  <r>
    <n v="1760"/>
    <x v="838"/>
    <s v=""/>
    <x v="1897"/>
    <n v="2019"/>
    <n v="26089263"/>
    <x v="445"/>
    <x v="836"/>
    <x v="819"/>
    <n v="2300"/>
    <s v="København S"/>
    <n v="101"/>
    <n v="2"/>
    <x v="5"/>
    <n v="1"/>
    <s v="FJ"/>
    <s v="Fjernvarmeværk"/>
    <n v="353000"/>
    <n v="350030"/>
    <x v="16"/>
    <x v="0"/>
    <s v="fvv"/>
    <d v="2013-10-15T00:00:00"/>
    <m/>
    <n v="19.7"/>
    <n v="0"/>
    <n v="18.2"/>
    <x v="5883"/>
    <n v="0.93300000000000005"/>
    <n v="0.93300000000000005"/>
    <n v="0"/>
    <n v="0"/>
    <n v="1"/>
    <n v="0"/>
    <n v="0"/>
    <x v="0"/>
    <x v="0"/>
    <m/>
    <m/>
    <m/>
    <n v="0.94097770999999997"/>
    <m/>
    <m/>
    <m/>
    <m/>
    <m/>
    <m/>
    <m/>
    <m/>
    <m/>
    <m/>
    <m/>
    <m/>
    <m/>
    <m/>
    <s v="726416,12"/>
    <s v="6174055,28"/>
    <n v="0.94097770999999997"/>
    <n v="0"/>
    <n v="0"/>
  </r>
  <r>
    <n v="1760"/>
    <x v="838"/>
    <s v=""/>
    <x v="1898"/>
    <n v="2019"/>
    <n v="26089263"/>
    <x v="445"/>
    <x v="836"/>
    <x v="819"/>
    <n v="2300"/>
    <s v="København S"/>
    <n v="101"/>
    <n v="2"/>
    <x v="5"/>
    <n v="1"/>
    <s v="FJ"/>
    <s v="Fjernvarmeværk"/>
    <n v="353000"/>
    <n v="350030"/>
    <x v="76"/>
    <x v="0"/>
    <s v="fvv"/>
    <d v="2013-10-15T00:00:00"/>
    <m/>
    <n v="19.7"/>
    <n v="0"/>
    <n v="18.2"/>
    <x v="5884"/>
    <n v="2.2749999999999999"/>
    <n v="2.2749999999999999"/>
    <n v="0"/>
    <n v="0"/>
    <n v="1"/>
    <n v="0"/>
    <n v="0"/>
    <x v="0"/>
    <x v="0"/>
    <m/>
    <m/>
    <m/>
    <n v="2.2935995400000002"/>
    <m/>
    <m/>
    <m/>
    <m/>
    <m/>
    <m/>
    <m/>
    <m/>
    <m/>
    <m/>
    <m/>
    <m/>
    <m/>
    <m/>
    <s v="726416,12"/>
    <s v="6174055,28"/>
    <n v="2.2935995400000002"/>
    <n v="0"/>
    <n v="0"/>
  </r>
  <r>
    <n v="1762"/>
    <x v="839"/>
    <s v=""/>
    <x v="1899"/>
    <n v="2019"/>
    <n v="26931460"/>
    <x v="446"/>
    <x v="837"/>
    <x v="820"/>
    <n v="9700"/>
    <s v="Brønderslev"/>
    <n v="810"/>
    <m/>
    <x v="18"/>
    <m/>
    <s v="ER"/>
    <s v="Erhvervsværk"/>
    <n v="352100"/>
    <n v="350020"/>
    <x v="296"/>
    <x v="1"/>
    <s v="kvt"/>
    <d v="2004-04-21T00:00:00"/>
    <m/>
    <n v="3.72"/>
    <n v="1.42"/>
    <n v="1.93"/>
    <x v="21"/>
    <n v="0"/>
    <n v="0"/>
    <n v="0"/>
    <n v="0"/>
    <n v="1"/>
    <n v="0"/>
    <n v="0"/>
    <x v="0"/>
    <x v="0"/>
    <m/>
    <m/>
    <m/>
    <m/>
    <m/>
    <m/>
    <m/>
    <m/>
    <n v="0"/>
    <m/>
    <m/>
    <m/>
    <m/>
    <m/>
    <m/>
    <m/>
    <m/>
    <m/>
    <s v="556176"/>
    <s v="6345651"/>
    <n v="0"/>
    <n v="0"/>
    <n v="0"/>
  </r>
  <r>
    <n v="1765"/>
    <x v="842"/>
    <s v=""/>
    <x v="1902"/>
    <n v="2019"/>
    <n v="13036101"/>
    <x v="449"/>
    <x v="840"/>
    <x v="823"/>
    <n v="6430"/>
    <s v="Nordborg"/>
    <n v="540"/>
    <m/>
    <x v="18"/>
    <m/>
    <s v="ER"/>
    <s v="Erhvervsværk"/>
    <n v="682040"/>
    <n v="680030"/>
    <x v="952"/>
    <x v="1"/>
    <s v="pev"/>
    <d v="2003-12-28T00:00:00"/>
    <m/>
    <n v="0.46"/>
    <n v="0.16"/>
    <n v="0.25"/>
    <x v="5885"/>
    <n v="0.89892000000000005"/>
    <n v="0"/>
    <n v="0.54276480000000005"/>
    <n v="0.54276480000000005"/>
    <n v="0"/>
    <n v="0.73503445153440206"/>
    <n v="0.26496554846559794"/>
    <x v="0"/>
    <x v="0"/>
    <m/>
    <m/>
    <m/>
    <m/>
    <m/>
    <m/>
    <m/>
    <m/>
    <n v="1.696296"/>
    <m/>
    <m/>
    <m/>
    <m/>
    <m/>
    <m/>
    <m/>
    <m/>
    <m/>
    <s v="548470"/>
    <s v="6102745"/>
    <n v="0"/>
    <n v="1.696296"/>
    <n v="0"/>
  </r>
  <r>
    <n v="1768"/>
    <x v="843"/>
    <s v=""/>
    <x v="1903"/>
    <n v="2019"/>
    <n v="27827853"/>
    <x v="450"/>
    <x v="841"/>
    <x v="824"/>
    <n v="8305"/>
    <s v="Samsø"/>
    <n v="741"/>
    <n v="447"/>
    <x v="303"/>
    <m/>
    <s v="FJ"/>
    <s v="Fjernvarmeværk"/>
    <n v="353000"/>
    <n v="350030"/>
    <x v="296"/>
    <x v="0"/>
    <s v="fvv"/>
    <d v="2004-04-01T00:00:00"/>
    <m/>
    <n v="3.8"/>
    <n v="0"/>
    <n v="3.6"/>
    <x v="5886"/>
    <n v="20.073599999999999"/>
    <n v="20.073599999999999"/>
    <n v="0"/>
    <n v="0"/>
    <n v="1"/>
    <n v="0"/>
    <n v="0"/>
    <x v="0"/>
    <x v="0"/>
    <m/>
    <m/>
    <m/>
    <n v="0.71309559999999994"/>
    <m/>
    <m/>
    <m/>
    <m/>
    <m/>
    <n v="22.4025"/>
    <m/>
    <m/>
    <m/>
    <m/>
    <m/>
    <m/>
    <m/>
    <m/>
    <s v="601710"/>
    <s v="6186444"/>
    <n v="0.71309559999999994"/>
    <n v="22.4025"/>
    <n v="0"/>
  </r>
  <r>
    <n v="1774"/>
    <x v="844"/>
    <s v=""/>
    <x v="1904"/>
    <n v="2019"/>
    <n v="11110023"/>
    <x v="451"/>
    <x v="842"/>
    <x v="825"/>
    <n v="9881"/>
    <s v="Bindslev"/>
    <n v="860"/>
    <m/>
    <x v="18"/>
    <m/>
    <s v="VA"/>
    <s v="Vandkraftværk"/>
    <n v="351100"/>
    <n v="350010"/>
    <x v="978"/>
    <x v="13"/>
    <s v="vkt"/>
    <d v="2003-12-22T00:00:00"/>
    <m/>
    <n v="0.09"/>
    <n v="0.09"/>
    <n v="0"/>
    <x v="5887"/>
    <n v="0"/>
    <n v="0"/>
    <n v="1.1940277319999999"/>
    <n v="1.1940277319999999"/>
    <n v="0"/>
    <n v="1"/>
    <n v="0"/>
    <x v="0"/>
    <x v="0"/>
    <m/>
    <m/>
    <m/>
    <m/>
    <m/>
    <m/>
    <m/>
    <m/>
    <m/>
    <m/>
    <m/>
    <m/>
    <m/>
    <m/>
    <m/>
    <m/>
    <n v="1.1940277320000001"/>
    <m/>
    <s v="574405,22"/>
    <s v="6378632,88"/>
    <n v="0"/>
    <n v="0"/>
    <n v="0"/>
  </r>
  <r>
    <n v="1785"/>
    <x v="845"/>
    <s v=""/>
    <x v="1905"/>
    <n v="2019"/>
    <n v="28599404"/>
    <x v="452"/>
    <x v="843"/>
    <x v="826"/>
    <n v="6700"/>
    <s v="Esbjerg"/>
    <n v="561"/>
    <m/>
    <x v="18"/>
    <n v="1"/>
    <s v="DC"/>
    <s v="Decentralt værk"/>
    <n v="351300"/>
    <n v="350010"/>
    <x v="979"/>
    <x v="7"/>
    <s v="kvt"/>
    <d v="2005-10-28T00:00:00"/>
    <m/>
    <n v="86.14"/>
    <n v="25"/>
    <n v="0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465974,29"/>
    <s v="6146249,31"/>
    <n v="0"/>
    <n v="0"/>
    <n v="0"/>
  </r>
  <r>
    <n v="1785"/>
    <x v="845"/>
    <s v=""/>
    <x v="1906"/>
    <n v="2019"/>
    <n v="28599404"/>
    <x v="452"/>
    <x v="843"/>
    <x v="826"/>
    <n v="6700"/>
    <s v="Esbjerg"/>
    <n v="561"/>
    <m/>
    <x v="18"/>
    <n v="1"/>
    <s v="DC"/>
    <s v="Decentralt værk"/>
    <n v="351300"/>
    <n v="350010"/>
    <x v="1"/>
    <x v="1"/>
    <s v="kvt"/>
    <d v="2010-01-01T00:00:00"/>
    <m/>
    <n v="5.4444439999999998"/>
    <n v="4.9000000000000004"/>
    <n v="0"/>
    <x v="21"/>
    <n v="0"/>
    <n v="0"/>
    <n v="0"/>
    <n v="0"/>
    <n v="1"/>
    <n v="0"/>
    <n v="0"/>
    <x v="0"/>
    <x v="0"/>
    <m/>
    <m/>
    <m/>
    <m/>
    <m/>
    <m/>
    <m/>
    <m/>
    <m/>
    <m/>
    <m/>
    <m/>
    <m/>
    <m/>
    <m/>
    <m/>
    <m/>
    <m/>
    <s v="465974,29"/>
    <s v="6146249,31"/>
    <n v="0"/>
    <n v="0"/>
    <n v="0"/>
  </r>
  <r>
    <n v="1787"/>
    <x v="846"/>
    <s v=""/>
    <x v="1907"/>
    <n v="2019"/>
    <n v="29839999"/>
    <x v="453"/>
    <x v="844"/>
    <x v="827"/>
    <n v="5260"/>
    <s v="Odense S"/>
    <n v="461"/>
    <n v="79"/>
    <x v="21"/>
    <n v="1"/>
    <s v="DC"/>
    <s v="Decentralt værk"/>
    <n v="351100"/>
    <n v="350010"/>
    <x v="14"/>
    <x v="1"/>
    <s v="kvt"/>
    <d v="2006-09-22T00:00:00"/>
    <m/>
    <n v="5.4"/>
    <n v="2"/>
    <n v="1.3"/>
    <x v="1818"/>
    <n v="8.1360000000000002E-2"/>
    <n v="8.1360000000000002E-2"/>
    <n v="0.10440000000000001"/>
    <n v="0.10440000000000001"/>
    <n v="0.14539683901267397"/>
    <n v="0.85460316098732603"/>
    <n v="0"/>
    <x v="0"/>
    <x v="0"/>
    <m/>
    <m/>
    <m/>
    <n v="0.27978599999999998"/>
    <m/>
    <m/>
    <m/>
    <m/>
    <m/>
    <m/>
    <m/>
    <m/>
    <m/>
    <m/>
    <m/>
    <m/>
    <m/>
    <m/>
    <s v="584861,6"/>
    <s v="6132450,22"/>
    <n v="0.27978599999999998"/>
    <n v="0"/>
    <n v="0"/>
  </r>
  <r>
    <n v="1787"/>
    <x v="846"/>
    <s v=""/>
    <x v="1908"/>
    <n v="2019"/>
    <n v="29839999"/>
    <x v="453"/>
    <x v="844"/>
    <x v="827"/>
    <n v="5260"/>
    <s v="Odense S"/>
    <n v="461"/>
    <n v="79"/>
    <x v="21"/>
    <n v="1"/>
    <s v="DC"/>
    <s v="Decentralt værk"/>
    <n v="351100"/>
    <n v="350010"/>
    <x v="15"/>
    <x v="1"/>
    <s v="kvt"/>
    <d v="2006-09-22T00:00:00"/>
    <m/>
    <n v="5.4"/>
    <n v="2"/>
    <n v="1.3"/>
    <x v="31"/>
    <n v="7.9920000000000005E-2"/>
    <n v="7.9920000000000005E-2"/>
    <n v="0.1026"/>
    <n v="0.1026"/>
    <n v="0.14467829354921635"/>
    <n v="0.85532170645078365"/>
    <n v="0"/>
    <x v="0"/>
    <x v="0"/>
    <m/>
    <m/>
    <m/>
    <n v="0.27619900000000003"/>
    <m/>
    <m/>
    <m/>
    <m/>
    <m/>
    <m/>
    <m/>
    <m/>
    <m/>
    <m/>
    <m/>
    <m/>
    <m/>
    <m/>
    <s v="584861,6"/>
    <s v="6132450,22"/>
    <n v="0.27619900000000003"/>
    <n v="0"/>
    <n v="0"/>
  </r>
  <r>
    <n v="1787"/>
    <x v="846"/>
    <s v=""/>
    <x v="1909"/>
    <n v="2019"/>
    <n v="29839999"/>
    <x v="453"/>
    <x v="844"/>
    <x v="827"/>
    <n v="5260"/>
    <s v="Odense S"/>
    <n v="461"/>
    <n v="79"/>
    <x v="21"/>
    <n v="1"/>
    <s v="DC"/>
    <s v="Decentralt værk"/>
    <n v="351100"/>
    <n v="350010"/>
    <x v="200"/>
    <x v="1"/>
    <s v="kvt"/>
    <d v="2006-09-22T00:00:00"/>
    <m/>
    <n v="5.4"/>
    <n v="2"/>
    <n v="1.3"/>
    <x v="5888"/>
    <n v="6.6600000000000006E-2"/>
    <n v="6.6600000000000006E-2"/>
    <n v="8.5319999999999993E-2"/>
    <n v="8.5319999999999993E-2"/>
    <n v="0.14505505993866744"/>
    <n v="0.85494494006133259"/>
    <n v="0"/>
    <x v="0"/>
    <x v="0"/>
    <m/>
    <m/>
    <m/>
    <n v="0.22956800000000002"/>
    <m/>
    <m/>
    <m/>
    <m/>
    <m/>
    <m/>
    <m/>
    <m/>
    <m/>
    <m/>
    <m/>
    <m/>
    <m/>
    <m/>
    <s v="584861,6"/>
    <s v="6132450,22"/>
    <n v="0.22956800000000002"/>
    <n v="0"/>
    <n v="0"/>
  </r>
  <r>
    <n v="1787"/>
    <x v="846"/>
    <s v=""/>
    <x v="1910"/>
    <n v="2019"/>
    <n v="29839999"/>
    <x v="453"/>
    <x v="844"/>
    <x v="827"/>
    <n v="5260"/>
    <s v="Odense S"/>
    <n v="461"/>
    <n v="79"/>
    <x v="21"/>
    <n v="1"/>
    <s v="DC"/>
    <s v="Decentralt værk"/>
    <n v="351100"/>
    <n v="350010"/>
    <x v="201"/>
    <x v="1"/>
    <s v="kvt"/>
    <d v="2006-09-22T00:00:00"/>
    <m/>
    <n v="5.4"/>
    <n v="2"/>
    <n v="1.3"/>
    <x v="5889"/>
    <n v="3.2759999999999997E-2"/>
    <n v="3.2759999999999997E-2"/>
    <n v="4.2119999999999998E-2"/>
    <n v="4.2119999999999998E-2"/>
    <n v="0.14270281572344576"/>
    <n v="0.85729718427655421"/>
    <n v="0"/>
    <x v="0"/>
    <x v="0"/>
    <m/>
    <m/>
    <m/>
    <n v="0.11478400000000001"/>
    <m/>
    <m/>
    <m/>
    <m/>
    <m/>
    <m/>
    <m/>
    <m/>
    <m/>
    <m/>
    <m/>
    <m/>
    <m/>
    <m/>
    <s v="584861,6"/>
    <s v="6132450,22"/>
    <n v="0.11478400000000001"/>
    <n v="0"/>
    <n v="0"/>
  </r>
  <r>
    <n v="1787"/>
    <x v="846"/>
    <s v=""/>
    <x v="1911"/>
    <n v="2019"/>
    <n v="29839999"/>
    <x v="453"/>
    <x v="844"/>
    <x v="827"/>
    <n v="5260"/>
    <s v="Odense S"/>
    <n v="461"/>
    <n v="79"/>
    <x v="21"/>
    <n v="1"/>
    <s v="DC"/>
    <s v="Decentralt værk"/>
    <n v="351100"/>
    <n v="350010"/>
    <x v="279"/>
    <x v="1"/>
    <s v="kvt"/>
    <d v="2006-09-22T00:00:00"/>
    <m/>
    <n v="5.4"/>
    <n v="2"/>
    <n v="1.3"/>
    <x v="5890"/>
    <n v="7.6319999999999999E-2"/>
    <n v="7.6319999999999999E-2"/>
    <n v="9.7919999999999993E-2"/>
    <n v="9.7919999999999993E-2"/>
    <n v="0.14376238518976181"/>
    <n v="0.85623761481023819"/>
    <n v="0"/>
    <x v="0"/>
    <x v="0"/>
    <m/>
    <m/>
    <m/>
    <n v="0.26543800000000001"/>
    <m/>
    <m/>
    <m/>
    <m/>
    <m/>
    <m/>
    <m/>
    <m/>
    <m/>
    <m/>
    <m/>
    <m/>
    <m/>
    <m/>
    <s v="584861,6"/>
    <s v="6132450,22"/>
    <n v="0.26543800000000001"/>
    <n v="0"/>
    <n v="0"/>
  </r>
  <r>
    <n v="1787"/>
    <x v="846"/>
    <s v=""/>
    <x v="1912"/>
    <n v="2019"/>
    <n v="29839999"/>
    <x v="453"/>
    <x v="844"/>
    <x v="827"/>
    <n v="5260"/>
    <s v="Odense S"/>
    <n v="461"/>
    <n v="79"/>
    <x v="21"/>
    <n v="1"/>
    <s v="DC"/>
    <s v="Decentralt værk"/>
    <n v="351100"/>
    <n v="350010"/>
    <x v="980"/>
    <x v="1"/>
    <s v="kvt"/>
    <d v="2006-09-22T00:00:00"/>
    <m/>
    <n v="5.4"/>
    <n v="2"/>
    <n v="1.3"/>
    <x v="2517"/>
    <n v="5.688E-2"/>
    <n v="5.688E-2"/>
    <n v="7.3080000000000006E-2"/>
    <n v="7.3080000000000006E-2"/>
    <n v="0.14415693032921917"/>
    <n v="0.85584306967078083"/>
    <n v="0"/>
    <x v="0"/>
    <x v="0"/>
    <m/>
    <m/>
    <m/>
    <n v="0.19728499999999999"/>
    <m/>
    <m/>
    <m/>
    <m/>
    <m/>
    <m/>
    <m/>
    <m/>
    <m/>
    <m/>
    <m/>
    <m/>
    <m/>
    <m/>
    <s v="584861,6"/>
    <s v="6132450,22"/>
    <n v="0.19728499999999999"/>
    <n v="0"/>
    <n v="0"/>
  </r>
  <r>
    <n v="1787"/>
    <x v="846"/>
    <s v=""/>
    <x v="1913"/>
    <n v="2019"/>
    <n v="29839999"/>
    <x v="453"/>
    <x v="844"/>
    <x v="827"/>
    <n v="5260"/>
    <s v="Odense S"/>
    <n v="461"/>
    <n v="79"/>
    <x v="21"/>
    <n v="1"/>
    <s v="DC"/>
    <s v="Decentralt værk"/>
    <n v="351100"/>
    <n v="350010"/>
    <x v="981"/>
    <x v="1"/>
    <s v="kvt"/>
    <d v="2006-09-22T00:00:00"/>
    <m/>
    <n v="5.4"/>
    <n v="2"/>
    <n v="1.3"/>
    <x v="3187"/>
    <n v="3.5279999999999999E-2"/>
    <n v="3.5279999999999999E-2"/>
    <n v="4.4999999999999998E-2"/>
    <n v="4.4999999999999998E-2"/>
    <n v="0.14463995801833418"/>
    <n v="0.85536004198166582"/>
    <n v="0"/>
    <x v="0"/>
    <x v="0"/>
    <m/>
    <m/>
    <m/>
    <n v="0.121958"/>
    <m/>
    <m/>
    <m/>
    <m/>
    <m/>
    <m/>
    <m/>
    <m/>
    <m/>
    <m/>
    <m/>
    <m/>
    <m/>
    <m/>
    <s v="584861,6"/>
    <s v="6132450,22"/>
    <n v="0.121958"/>
    <n v="0"/>
    <n v="0"/>
  </r>
  <r>
    <n v="1787"/>
    <x v="846"/>
    <s v=""/>
    <x v="1914"/>
    <n v="2019"/>
    <n v="29839999"/>
    <x v="453"/>
    <x v="844"/>
    <x v="827"/>
    <n v="5260"/>
    <s v="Odense S"/>
    <n v="461"/>
    <n v="79"/>
    <x v="21"/>
    <n v="1"/>
    <s v="DC"/>
    <s v="Decentralt værk"/>
    <n v="351100"/>
    <n v="350010"/>
    <x v="982"/>
    <x v="1"/>
    <s v="kvt"/>
    <d v="2006-09-22T00:00:00"/>
    <m/>
    <n v="5.4"/>
    <n v="2"/>
    <n v="1.3"/>
    <x v="1818"/>
    <n v="8.1000000000000003E-2"/>
    <n v="8.1000000000000003E-2"/>
    <n v="0.10403999999999999"/>
    <n v="0.10403999999999999"/>
    <n v="0.14475349016748518"/>
    <n v="0.85524650983251482"/>
    <n v="0"/>
    <x v="0"/>
    <x v="0"/>
    <m/>
    <m/>
    <m/>
    <n v="0.27978599999999998"/>
    <m/>
    <m/>
    <m/>
    <m/>
    <m/>
    <m/>
    <m/>
    <m/>
    <m/>
    <m/>
    <m/>
    <m/>
    <m/>
    <m/>
    <s v="584861,6"/>
    <s v="6132450,22"/>
    <n v="0.27978599999999998"/>
    <n v="0"/>
    <n v="0"/>
  </r>
  <r>
    <n v="1787"/>
    <x v="846"/>
    <s v=""/>
    <x v="1915"/>
    <n v="2019"/>
    <n v="29839999"/>
    <x v="453"/>
    <x v="844"/>
    <x v="827"/>
    <n v="5260"/>
    <s v="Odense S"/>
    <n v="461"/>
    <n v="79"/>
    <x v="21"/>
    <n v="1"/>
    <s v="DC"/>
    <s v="Decentralt værk"/>
    <n v="351100"/>
    <n v="350010"/>
    <x v="57"/>
    <x v="2"/>
    <s v="fvv"/>
    <d v="2006-10-01T00:00:00"/>
    <m/>
    <n v="16"/>
    <n v="0"/>
    <n v="16"/>
    <x v="5891"/>
    <n v="28.690200000000001"/>
    <n v="28.690200000000001"/>
    <n v="0"/>
    <n v="0"/>
    <n v="1"/>
    <n v="0"/>
    <n v="0"/>
    <x v="0"/>
    <x v="0"/>
    <m/>
    <m/>
    <m/>
    <m/>
    <m/>
    <m/>
    <m/>
    <m/>
    <m/>
    <m/>
    <m/>
    <m/>
    <m/>
    <m/>
    <m/>
    <m/>
    <m/>
    <n v="28.690200000000001"/>
    <s v="584861,6"/>
    <s v="6132450,22"/>
    <n v="0"/>
    <n v="0"/>
    <n v="28.690200000000001"/>
  </r>
  <r>
    <n v="1787"/>
    <x v="847"/>
    <s v=""/>
    <x v="1916"/>
    <n v="2019"/>
    <n v="29839999"/>
    <x v="453"/>
    <x v="845"/>
    <x v="828"/>
    <n v="5610"/>
    <s v="Assens"/>
    <n v="420"/>
    <n v="71"/>
    <x v="304"/>
    <n v="1"/>
    <s v="DC"/>
    <s v="Decentralt værk"/>
    <n v="351100"/>
    <n v="350010"/>
    <x v="14"/>
    <x v="1"/>
    <s v="kvt"/>
    <d v="2007-06-01T00:00:00"/>
    <m/>
    <n v="5.4"/>
    <n v="2"/>
    <n v="1.3"/>
    <x v="5892"/>
    <n v="0.26100000000000001"/>
    <n v="0.26100000000000001"/>
    <n v="0.33479999999999999"/>
    <n v="0.33479999999999999"/>
    <n v="0.1554759709206322"/>
    <n v="0.84452402907936786"/>
    <n v="0"/>
    <x v="0"/>
    <x v="0"/>
    <m/>
    <m/>
    <m/>
    <n v="0.83935799999999994"/>
    <m/>
    <m/>
    <m/>
    <m/>
    <m/>
    <m/>
    <m/>
    <m/>
    <m/>
    <m/>
    <m/>
    <m/>
    <m/>
    <m/>
    <s v="557995,09"/>
    <s v="6123672,62"/>
    <n v="0.83935799999999994"/>
    <n v="0"/>
    <n v="0"/>
  </r>
  <r>
    <n v="1787"/>
    <x v="847"/>
    <s v=""/>
    <x v="1917"/>
    <n v="2019"/>
    <n v="29839999"/>
    <x v="453"/>
    <x v="845"/>
    <x v="828"/>
    <n v="5610"/>
    <s v="Assens"/>
    <n v="420"/>
    <n v="71"/>
    <x v="304"/>
    <n v="1"/>
    <s v="DC"/>
    <s v="Decentralt værk"/>
    <n v="351100"/>
    <n v="350010"/>
    <x v="15"/>
    <x v="1"/>
    <s v="kvt"/>
    <d v="2007-06-01T00:00:00"/>
    <m/>
    <n v="5.4"/>
    <n v="2"/>
    <n v="1.3"/>
    <x v="5893"/>
    <n v="0.19836000000000001"/>
    <n v="0.19836000000000001"/>
    <n v="0.25452000000000002"/>
    <n v="0.25452000000000002"/>
    <n v="0.15533621723890578"/>
    <n v="0.84466378276109422"/>
    <n v="0"/>
    <x v="0"/>
    <x v="0"/>
    <m/>
    <m/>
    <m/>
    <n v="0.638486"/>
    <m/>
    <m/>
    <m/>
    <m/>
    <m/>
    <m/>
    <m/>
    <m/>
    <m/>
    <m/>
    <m/>
    <m/>
    <m/>
    <m/>
    <s v="557995,09"/>
    <s v="6123672,62"/>
    <n v="0.638486"/>
    <n v="0"/>
    <n v="0"/>
  </r>
  <r>
    <n v="1787"/>
    <x v="847"/>
    <s v=""/>
    <x v="1918"/>
    <n v="2019"/>
    <n v="29839999"/>
    <x v="453"/>
    <x v="845"/>
    <x v="828"/>
    <n v="5610"/>
    <s v="Assens"/>
    <n v="420"/>
    <n v="71"/>
    <x v="304"/>
    <n v="1"/>
    <s v="DC"/>
    <s v="Decentralt værk"/>
    <n v="351100"/>
    <n v="350010"/>
    <x v="200"/>
    <x v="1"/>
    <s v="kvt"/>
    <d v="2007-06-01T00:00:00"/>
    <m/>
    <n v="5.4"/>
    <n v="2"/>
    <n v="1.3"/>
    <x v="5894"/>
    <n v="0.23363999999999999"/>
    <n v="0.23363999999999999"/>
    <n v="0.29952000000000001"/>
    <n v="0.29952000000000001"/>
    <n v="0.15508383448165997"/>
    <n v="0.84491616551834003"/>
    <n v="0"/>
    <x v="0"/>
    <x v="0"/>
    <m/>
    <m/>
    <m/>
    <n v="0.75327"/>
    <m/>
    <m/>
    <m/>
    <m/>
    <m/>
    <m/>
    <m/>
    <m/>
    <m/>
    <m/>
    <m/>
    <m/>
    <m/>
    <m/>
    <s v="557995,09"/>
    <s v="6123672,62"/>
    <n v="0.75327"/>
    <n v="0"/>
    <n v="0"/>
  </r>
  <r>
    <n v="1787"/>
    <x v="847"/>
    <s v=""/>
    <x v="1919"/>
    <n v="2019"/>
    <n v="29839999"/>
    <x v="453"/>
    <x v="845"/>
    <x v="828"/>
    <n v="5610"/>
    <s v="Assens"/>
    <n v="420"/>
    <n v="71"/>
    <x v="304"/>
    <n v="1"/>
    <s v="DC"/>
    <s v="Decentralt værk"/>
    <n v="351100"/>
    <n v="350010"/>
    <x v="201"/>
    <x v="1"/>
    <s v="kvt"/>
    <d v="2007-06-01T00:00:00"/>
    <m/>
    <n v="5.4"/>
    <n v="2"/>
    <n v="1.3"/>
    <x v="5895"/>
    <n v="0.17388000000000001"/>
    <n v="0.17388000000000001"/>
    <n v="0.22284000000000001"/>
    <n v="0.22284000000000001"/>
    <n v="0.15536874611310075"/>
    <n v="0.84463125388689919"/>
    <n v="0"/>
    <x v="0"/>
    <x v="0"/>
    <m/>
    <m/>
    <m/>
    <n v="0.55957199999999996"/>
    <m/>
    <m/>
    <m/>
    <m/>
    <m/>
    <m/>
    <m/>
    <m/>
    <m/>
    <m/>
    <m/>
    <m/>
    <m/>
    <m/>
    <s v="557995,09"/>
    <s v="6123672,62"/>
    <n v="0.55957199999999996"/>
    <n v="0"/>
    <n v="0"/>
  </r>
  <r>
    <n v="1787"/>
    <x v="847"/>
    <s v=""/>
    <x v="1920"/>
    <n v="2019"/>
    <n v="29839999"/>
    <x v="453"/>
    <x v="845"/>
    <x v="828"/>
    <n v="5610"/>
    <s v="Assens"/>
    <n v="420"/>
    <n v="71"/>
    <x v="304"/>
    <n v="1"/>
    <s v="DC"/>
    <s v="Decentralt værk"/>
    <n v="351100"/>
    <n v="350010"/>
    <x v="279"/>
    <x v="1"/>
    <s v="kvt"/>
    <d v="2007-06-01T00:00:00"/>
    <m/>
    <n v="5.4"/>
    <n v="2"/>
    <n v="1.3"/>
    <x v="2338"/>
    <n v="0.22896"/>
    <n v="0.22896"/>
    <n v="0.29339999999999999"/>
    <n v="0.29339999999999999"/>
    <n v="0.15568414396159574"/>
    <n v="0.84431585603840431"/>
    <n v="0"/>
    <x v="0"/>
    <x v="0"/>
    <m/>
    <m/>
    <m/>
    <n v="0.73533500000000007"/>
    <m/>
    <m/>
    <m/>
    <m/>
    <m/>
    <m/>
    <m/>
    <m/>
    <m/>
    <m/>
    <m/>
    <m/>
    <m/>
    <m/>
    <s v="557995,09"/>
    <s v="6123672,62"/>
    <n v="0.73533500000000007"/>
    <n v="0"/>
    <n v="0"/>
  </r>
  <r>
    <n v="1787"/>
    <x v="847"/>
    <s v=""/>
    <x v="1921"/>
    <n v="2019"/>
    <n v="29839999"/>
    <x v="453"/>
    <x v="845"/>
    <x v="828"/>
    <n v="5610"/>
    <s v="Assens"/>
    <n v="420"/>
    <n v="71"/>
    <x v="304"/>
    <n v="1"/>
    <s v="DC"/>
    <s v="Decentralt værk"/>
    <n v="351100"/>
    <n v="350010"/>
    <x v="980"/>
    <x v="1"/>
    <s v="kvt"/>
    <d v="2007-06-01T00:00:00"/>
    <m/>
    <n v="5.4"/>
    <n v="2"/>
    <n v="1.3"/>
    <x v="5896"/>
    <n v="0.25596000000000002"/>
    <n v="0.25596000000000002"/>
    <n v="0.32795999999999997"/>
    <n v="0.32795999999999997"/>
    <n v="0.15580279587983292"/>
    <n v="0.84419720412016708"/>
    <n v="0"/>
    <x v="0"/>
    <x v="0"/>
    <m/>
    <m/>
    <m/>
    <n v="0.82142300000000001"/>
    <m/>
    <m/>
    <m/>
    <m/>
    <m/>
    <m/>
    <m/>
    <m/>
    <m/>
    <m/>
    <m/>
    <m/>
    <m/>
    <m/>
    <s v="557995,09"/>
    <s v="6123672,62"/>
    <n v="0.82142300000000001"/>
    <n v="0"/>
    <n v="0"/>
  </r>
  <r>
    <n v="1787"/>
    <x v="847"/>
    <s v=""/>
    <x v="1922"/>
    <n v="2019"/>
    <n v="29839999"/>
    <x v="453"/>
    <x v="845"/>
    <x v="828"/>
    <n v="5610"/>
    <s v="Assens"/>
    <n v="420"/>
    <n v="71"/>
    <x v="304"/>
    <n v="1"/>
    <s v="DC"/>
    <s v="Decentralt værk"/>
    <n v="351100"/>
    <n v="350010"/>
    <x v="981"/>
    <x v="1"/>
    <s v="kvt"/>
    <d v="2007-06-01T00:00:00"/>
    <m/>
    <n v="5.4"/>
    <n v="2"/>
    <n v="1.3"/>
    <x v="5897"/>
    <n v="0.24228"/>
    <n v="0.24228"/>
    <n v="0.31068000000000001"/>
    <n v="0.31068000000000001"/>
    <n v="0.15563112571125376"/>
    <n v="0.8443688742887463"/>
    <n v="0"/>
    <x v="0"/>
    <x v="0"/>
    <m/>
    <m/>
    <m/>
    <n v="0.77837900000000004"/>
    <m/>
    <m/>
    <m/>
    <m/>
    <m/>
    <m/>
    <m/>
    <m/>
    <m/>
    <m/>
    <m/>
    <m/>
    <m/>
    <m/>
    <s v="557995,09"/>
    <s v="6123672,62"/>
    <n v="0.77837900000000004"/>
    <n v="0"/>
    <n v="0"/>
  </r>
  <r>
    <n v="1787"/>
    <x v="847"/>
    <s v=""/>
    <x v="1923"/>
    <n v="2019"/>
    <n v="29839999"/>
    <x v="453"/>
    <x v="845"/>
    <x v="828"/>
    <n v="5610"/>
    <s v="Assens"/>
    <n v="420"/>
    <n v="71"/>
    <x v="304"/>
    <n v="1"/>
    <s v="DC"/>
    <s v="Decentralt værk"/>
    <n v="351100"/>
    <n v="350010"/>
    <x v="982"/>
    <x v="1"/>
    <s v="kvt"/>
    <d v="2007-06-01T00:00:00"/>
    <m/>
    <n v="5.4"/>
    <n v="2"/>
    <n v="1.3"/>
    <x v="5898"/>
    <n v="0.26244000000000001"/>
    <n v="0.26244000000000001"/>
    <n v="0.33623999999999998"/>
    <n v="0.33623999999999998"/>
    <n v="0.15566851929841211"/>
    <n v="0.84433148070158792"/>
    <n v="0"/>
    <x v="0"/>
    <x v="0"/>
    <m/>
    <m/>
    <m/>
    <n v="0.84294500000000006"/>
    <m/>
    <m/>
    <m/>
    <m/>
    <m/>
    <m/>
    <m/>
    <m/>
    <m/>
    <m/>
    <m/>
    <m/>
    <m/>
    <m/>
    <s v="557995,09"/>
    <s v="6123672,62"/>
    <n v="0.84294500000000006"/>
    <n v="0"/>
    <n v="0"/>
  </r>
  <r>
    <n v="1787"/>
    <x v="847"/>
    <s v=""/>
    <x v="1924"/>
    <n v="2019"/>
    <n v="29839999"/>
    <x v="453"/>
    <x v="845"/>
    <x v="828"/>
    <n v="5610"/>
    <s v="Assens"/>
    <n v="420"/>
    <n v="71"/>
    <x v="304"/>
    <n v="1"/>
    <s v="DC"/>
    <s v="Decentralt værk"/>
    <n v="351100"/>
    <n v="350010"/>
    <x v="57"/>
    <x v="2"/>
    <s v="fvv"/>
    <d v="2007-06-01T00:00:00"/>
    <m/>
    <n v="16"/>
    <n v="0"/>
    <n v="16"/>
    <x v="5899"/>
    <n v="5.0364000000000004"/>
    <n v="3.7008000000000001"/>
    <n v="0"/>
    <n v="0"/>
    <n v="1"/>
    <n v="0"/>
    <n v="0"/>
    <x v="0"/>
    <x v="0"/>
    <m/>
    <m/>
    <m/>
    <m/>
    <m/>
    <m/>
    <m/>
    <m/>
    <m/>
    <m/>
    <m/>
    <m/>
    <m/>
    <m/>
    <m/>
    <m/>
    <m/>
    <n v="5.0363999999999995"/>
    <s v="557995,09"/>
    <s v="6123672,62"/>
    <n v="0"/>
    <n v="0"/>
    <n v="5.0363999999999995"/>
  </r>
  <r>
    <n v="1787"/>
    <x v="848"/>
    <s v=""/>
    <x v="1925"/>
    <n v="2019"/>
    <n v="29839999"/>
    <x v="453"/>
    <x v="846"/>
    <x v="829"/>
    <n v="4700"/>
    <s v="Næstved"/>
    <n v="370"/>
    <m/>
    <x v="18"/>
    <n v="1"/>
    <s v="DC"/>
    <s v="Decentralt værk"/>
    <n v="351100"/>
    <n v="350010"/>
    <x v="14"/>
    <x v="1"/>
    <s v="kvt"/>
    <d v="2007-11-19T00:00:00"/>
    <m/>
    <n v="5.4"/>
    <n v="2"/>
    <n v="1.6"/>
    <x v="1818"/>
    <n v="0"/>
    <n v="0"/>
    <n v="0.10224"/>
    <n v="0.10224"/>
    <n v="0"/>
    <n v="1"/>
    <n v="0"/>
    <x v="0"/>
    <x v="0"/>
    <m/>
    <m/>
    <m/>
    <n v="0.27978599999999998"/>
    <m/>
    <m/>
    <m/>
    <m/>
    <m/>
    <m/>
    <m/>
    <m/>
    <m/>
    <m/>
    <m/>
    <m/>
    <m/>
    <m/>
    <s v="673649,62"/>
    <s v="6121285,12"/>
    <n v="0.27978599999999998"/>
    <n v="0"/>
    <n v="0"/>
  </r>
  <r>
    <n v="1787"/>
    <x v="848"/>
    <s v=""/>
    <x v="1926"/>
    <n v="2019"/>
    <n v="29839999"/>
    <x v="453"/>
    <x v="846"/>
    <x v="829"/>
    <n v="4700"/>
    <s v="Næstved"/>
    <n v="370"/>
    <m/>
    <x v="18"/>
    <n v="1"/>
    <s v="DC"/>
    <s v="Decentralt værk"/>
    <n v="351100"/>
    <n v="350010"/>
    <x v="15"/>
    <x v="1"/>
    <s v="kvt"/>
    <d v="2007-11-19T00:00:00"/>
    <m/>
    <n v="5.4"/>
    <n v="2"/>
    <n v="1.6"/>
    <x v="5900"/>
    <n v="0"/>
    <n v="0"/>
    <n v="0.10332"/>
    <n v="0.10332"/>
    <n v="0"/>
    <n v="1"/>
    <n v="0"/>
    <x v="0"/>
    <x v="0"/>
    <m/>
    <m/>
    <m/>
    <n v="0.28337299999999999"/>
    <m/>
    <m/>
    <m/>
    <m/>
    <m/>
    <m/>
    <m/>
    <m/>
    <m/>
    <m/>
    <m/>
    <m/>
    <m/>
    <m/>
    <s v="673649,62"/>
    <s v="6121285,12"/>
    <n v="0.28337299999999999"/>
    <n v="0"/>
    <n v="0"/>
  </r>
  <r>
    <n v="1787"/>
    <x v="848"/>
    <s v=""/>
    <x v="1927"/>
    <n v="2019"/>
    <n v="29839999"/>
    <x v="453"/>
    <x v="846"/>
    <x v="829"/>
    <n v="4700"/>
    <s v="Næstved"/>
    <n v="370"/>
    <m/>
    <x v="18"/>
    <n v="1"/>
    <s v="DC"/>
    <s v="Decentralt værk"/>
    <n v="351100"/>
    <n v="350010"/>
    <x v="200"/>
    <x v="1"/>
    <s v="kvt"/>
    <d v="2007-11-19T00:00:00"/>
    <m/>
    <n v="5.4"/>
    <n v="2"/>
    <n v="1.6"/>
    <x v="1818"/>
    <n v="0"/>
    <n v="0"/>
    <n v="0.10188"/>
    <n v="0.10188"/>
    <n v="0"/>
    <n v="1"/>
    <n v="0"/>
    <x v="0"/>
    <x v="0"/>
    <m/>
    <m/>
    <m/>
    <n v="0.27978599999999998"/>
    <m/>
    <m/>
    <m/>
    <m/>
    <m/>
    <m/>
    <m/>
    <m/>
    <m/>
    <m/>
    <m/>
    <m/>
    <m/>
    <m/>
    <s v="673649,62"/>
    <s v="6121285,12"/>
    <n v="0.27978599999999998"/>
    <n v="0"/>
    <n v="0"/>
  </r>
  <r>
    <n v="1787"/>
    <x v="848"/>
    <s v=""/>
    <x v="1928"/>
    <n v="2019"/>
    <n v="29839999"/>
    <x v="453"/>
    <x v="846"/>
    <x v="829"/>
    <n v="4700"/>
    <s v="Næstved"/>
    <n v="370"/>
    <m/>
    <x v="18"/>
    <n v="1"/>
    <s v="DC"/>
    <s v="Decentralt værk"/>
    <n v="351100"/>
    <n v="350010"/>
    <x v="201"/>
    <x v="1"/>
    <s v="kvt"/>
    <d v="2007-11-19T00:00:00"/>
    <m/>
    <n v="5.4"/>
    <n v="2"/>
    <n v="1.6"/>
    <x v="1818"/>
    <n v="0"/>
    <n v="0"/>
    <n v="0.10296"/>
    <n v="0.10296"/>
    <n v="0"/>
    <n v="1"/>
    <n v="0"/>
    <x v="0"/>
    <x v="0"/>
    <m/>
    <m/>
    <m/>
    <n v="0.27978599999999998"/>
    <m/>
    <m/>
    <m/>
    <m/>
    <m/>
    <m/>
    <m/>
    <m/>
    <m/>
    <m/>
    <m/>
    <m/>
    <m/>
    <m/>
    <s v="673649,62"/>
    <s v="6121285,12"/>
    <n v="0.27978599999999998"/>
    <n v="0"/>
    <n v="0"/>
  </r>
  <r>
    <n v="1787"/>
    <x v="848"/>
    <s v=""/>
    <x v="1929"/>
    <n v="2019"/>
    <n v="29839999"/>
    <x v="453"/>
    <x v="846"/>
    <x v="829"/>
    <n v="4700"/>
    <s v="Næstved"/>
    <n v="370"/>
    <m/>
    <x v="18"/>
    <n v="1"/>
    <s v="DC"/>
    <s v="Decentralt værk"/>
    <n v="351100"/>
    <n v="350010"/>
    <x v="279"/>
    <x v="1"/>
    <s v="kvt"/>
    <d v="2007-11-19T00:00:00"/>
    <m/>
    <n v="5.4"/>
    <n v="2"/>
    <n v="1.6"/>
    <x v="5901"/>
    <n v="0"/>
    <n v="0"/>
    <n v="7.7399999999999997E-2"/>
    <n v="7.7399999999999997E-2"/>
    <n v="0"/>
    <n v="1"/>
    <n v="0"/>
    <x v="0"/>
    <x v="0"/>
    <m/>
    <m/>
    <m/>
    <n v="0.21163300000000002"/>
    <m/>
    <m/>
    <m/>
    <m/>
    <m/>
    <m/>
    <m/>
    <m/>
    <m/>
    <m/>
    <m/>
    <m/>
    <m/>
    <m/>
    <s v="673649,62"/>
    <s v="6121285,12"/>
    <n v="0.21163300000000002"/>
    <n v="0"/>
    <n v="0"/>
  </r>
  <r>
    <n v="1787"/>
    <x v="848"/>
    <s v=""/>
    <x v="1930"/>
    <n v="2019"/>
    <n v="29839999"/>
    <x v="453"/>
    <x v="846"/>
    <x v="829"/>
    <n v="4700"/>
    <s v="Næstved"/>
    <n v="370"/>
    <m/>
    <x v="18"/>
    <n v="1"/>
    <s v="DC"/>
    <s v="Decentralt værk"/>
    <n v="351100"/>
    <n v="350010"/>
    <x v="980"/>
    <x v="1"/>
    <s v="kvt"/>
    <d v="2007-11-19T00:00:00"/>
    <m/>
    <n v="5.4"/>
    <n v="2"/>
    <n v="1.6"/>
    <x v="3742"/>
    <n v="0"/>
    <n v="0"/>
    <n v="0.11627999999999999"/>
    <n v="0.11627999999999999"/>
    <n v="0"/>
    <n v="1"/>
    <n v="0"/>
    <x v="0"/>
    <x v="0"/>
    <m/>
    <m/>
    <m/>
    <n v="0.31565599999999999"/>
    <m/>
    <m/>
    <m/>
    <m/>
    <m/>
    <m/>
    <m/>
    <m/>
    <m/>
    <m/>
    <m/>
    <m/>
    <m/>
    <m/>
    <s v="673649,62"/>
    <s v="6121285,12"/>
    <n v="0.31565599999999999"/>
    <n v="0"/>
    <n v="0"/>
  </r>
  <r>
    <n v="1787"/>
    <x v="848"/>
    <s v=""/>
    <x v="1931"/>
    <n v="2019"/>
    <n v="29839999"/>
    <x v="453"/>
    <x v="846"/>
    <x v="829"/>
    <n v="4700"/>
    <s v="Næstved"/>
    <n v="370"/>
    <m/>
    <x v="18"/>
    <n v="1"/>
    <s v="DC"/>
    <s v="Decentralt værk"/>
    <n v="351100"/>
    <n v="350010"/>
    <x v="981"/>
    <x v="1"/>
    <s v="kvt"/>
    <d v="2007-11-19T00:00:00"/>
    <m/>
    <n v="5.4"/>
    <n v="2"/>
    <n v="1.6"/>
    <x v="3743"/>
    <n v="0"/>
    <n v="0"/>
    <n v="0.1206"/>
    <n v="0.1206"/>
    <n v="0"/>
    <n v="1"/>
    <n v="0"/>
    <x v="0"/>
    <x v="0"/>
    <m/>
    <m/>
    <m/>
    <n v="0.33000400000000002"/>
    <m/>
    <m/>
    <m/>
    <m/>
    <m/>
    <m/>
    <m/>
    <m/>
    <m/>
    <m/>
    <m/>
    <m/>
    <m/>
    <m/>
    <s v="673649,62"/>
    <s v="6121285,12"/>
    <n v="0.33000400000000002"/>
    <n v="0"/>
    <n v="0"/>
  </r>
  <r>
    <n v="1787"/>
    <x v="848"/>
    <s v=""/>
    <x v="1932"/>
    <n v="2019"/>
    <n v="29839999"/>
    <x v="453"/>
    <x v="846"/>
    <x v="829"/>
    <n v="4700"/>
    <s v="Næstved"/>
    <n v="370"/>
    <m/>
    <x v="18"/>
    <n v="1"/>
    <s v="DC"/>
    <s v="Decentralt værk"/>
    <n v="351100"/>
    <n v="350010"/>
    <x v="982"/>
    <x v="1"/>
    <s v="kvt"/>
    <d v="2007-11-19T00:00:00"/>
    <m/>
    <n v="5.4"/>
    <n v="2"/>
    <n v="1.6"/>
    <x v="31"/>
    <n v="0"/>
    <n v="0"/>
    <n v="0.1008"/>
    <n v="0.1008"/>
    <n v="0"/>
    <n v="1"/>
    <n v="0"/>
    <x v="0"/>
    <x v="0"/>
    <m/>
    <m/>
    <m/>
    <n v="0.27619900000000003"/>
    <m/>
    <m/>
    <m/>
    <m/>
    <m/>
    <m/>
    <m/>
    <m/>
    <m/>
    <m/>
    <m/>
    <m/>
    <m/>
    <m/>
    <s v="673649,62"/>
    <s v="6121285,12"/>
    <n v="0.27619900000000003"/>
    <n v="0"/>
    <n v="0"/>
  </r>
  <r>
    <n v="1787"/>
    <x v="849"/>
    <s v=""/>
    <x v="1933"/>
    <n v="2019"/>
    <n v="29839999"/>
    <x v="453"/>
    <x v="847"/>
    <x v="829"/>
    <n v="4700"/>
    <s v="Næstved"/>
    <n v="370"/>
    <m/>
    <x v="18"/>
    <n v="1"/>
    <s v="DC"/>
    <s v="Decentralt værk"/>
    <n v="351100"/>
    <n v="350010"/>
    <x v="983"/>
    <x v="1"/>
    <s v="kvt"/>
    <d v="2009-01-01T00:00:00"/>
    <m/>
    <n v="54.4"/>
    <n v="20"/>
    <n v="0"/>
    <x v="5902"/>
    <n v="0"/>
    <n v="0"/>
    <n v="2.0962800000000001"/>
    <n v="2.0962800000000001"/>
    <n v="0"/>
    <n v="1"/>
    <n v="0"/>
    <x v="0"/>
    <x v="0"/>
    <m/>
    <m/>
    <m/>
    <n v="5.1545190000000005"/>
    <m/>
    <m/>
    <m/>
    <m/>
    <m/>
    <m/>
    <m/>
    <m/>
    <m/>
    <m/>
    <m/>
    <m/>
    <m/>
    <m/>
    <s v="673649,62"/>
    <s v="6121285,12"/>
    <n v="5.1545190000000005"/>
    <n v="0"/>
    <n v="0"/>
  </r>
  <r>
    <n v="1787"/>
    <x v="850"/>
    <s v=""/>
    <x v="1934"/>
    <n v="2019"/>
    <n v="29839999"/>
    <x v="453"/>
    <x v="848"/>
    <x v="336"/>
    <n v="5000"/>
    <s v="Odense C"/>
    <n v="461"/>
    <n v="79"/>
    <x v="21"/>
    <n v="1"/>
    <s v="DC"/>
    <s v="Decentralt værk"/>
    <n v="351100"/>
    <n v="350010"/>
    <x v="14"/>
    <x v="1"/>
    <s v="kvt"/>
    <d v="2009-06-26T00:00:00"/>
    <m/>
    <n v="5.4"/>
    <n v="2"/>
    <n v="1.3"/>
    <x v="5903"/>
    <n v="0.22392000000000001"/>
    <n v="0.22392000000000001"/>
    <n v="0.31968000000000002"/>
    <n v="0.31968000000000002"/>
    <n v="0.13996732095596831"/>
    <n v="0.86003267904403169"/>
    <n v="0"/>
    <x v="0"/>
    <x v="0"/>
    <m/>
    <m/>
    <m/>
    <n v="0.79990099999999997"/>
    <m/>
    <m/>
    <m/>
    <m/>
    <m/>
    <m/>
    <m/>
    <m/>
    <m/>
    <m/>
    <m/>
    <m/>
    <m/>
    <m/>
    <s v="586601,91"/>
    <s v="6138646,84"/>
    <n v="0.79990099999999997"/>
    <n v="0"/>
    <n v="0"/>
  </r>
  <r>
    <n v="1787"/>
    <x v="850"/>
    <s v=""/>
    <x v="1935"/>
    <n v="2019"/>
    <n v="29839999"/>
    <x v="453"/>
    <x v="848"/>
    <x v="336"/>
    <n v="5000"/>
    <s v="Odense C"/>
    <n v="461"/>
    <n v="79"/>
    <x v="21"/>
    <n v="1"/>
    <s v="DC"/>
    <s v="Decentralt værk"/>
    <n v="351100"/>
    <n v="350010"/>
    <x v="15"/>
    <x v="1"/>
    <s v="kvt"/>
    <d v="2009-06-26T00:00:00"/>
    <m/>
    <n v="5.4"/>
    <n v="2"/>
    <n v="1.3"/>
    <x v="5904"/>
    <n v="0.22320000000000001"/>
    <n v="0.22320000000000001"/>
    <n v="0.31859999999999999"/>
    <n v="0.31859999999999999"/>
    <n v="0.14014572141140305"/>
    <n v="0.85985427858859698"/>
    <n v="0"/>
    <x v="0"/>
    <x v="0"/>
    <m/>
    <m/>
    <m/>
    <n v="0.79631399999999997"/>
    <m/>
    <m/>
    <m/>
    <m/>
    <m/>
    <m/>
    <m/>
    <m/>
    <m/>
    <m/>
    <m/>
    <m/>
    <m/>
    <m/>
    <s v="586601,91"/>
    <s v="6138646,84"/>
    <n v="0.79631399999999997"/>
    <n v="0"/>
    <n v="0"/>
  </r>
  <r>
    <n v="1787"/>
    <x v="850"/>
    <s v=""/>
    <x v="1936"/>
    <n v="2019"/>
    <n v="29839999"/>
    <x v="453"/>
    <x v="848"/>
    <x v="336"/>
    <n v="5000"/>
    <s v="Odense C"/>
    <n v="461"/>
    <n v="79"/>
    <x v="21"/>
    <n v="1"/>
    <s v="DC"/>
    <s v="Decentralt værk"/>
    <n v="351100"/>
    <n v="350010"/>
    <x v="200"/>
    <x v="1"/>
    <s v="kvt"/>
    <d v="2009-06-26T00:00:00"/>
    <m/>
    <n v="5.4"/>
    <n v="2"/>
    <n v="1.3"/>
    <x v="5905"/>
    <n v="0.20448"/>
    <n v="0.20448"/>
    <n v="0.29232000000000002"/>
    <n v="0.29232000000000002"/>
    <n v="0.13972023155512553"/>
    <n v="0.86027976844487442"/>
    <n v="0"/>
    <x v="0"/>
    <x v="0"/>
    <m/>
    <m/>
    <m/>
    <n v="0.73174800000000007"/>
    <m/>
    <m/>
    <m/>
    <m/>
    <m/>
    <m/>
    <m/>
    <m/>
    <m/>
    <m/>
    <m/>
    <m/>
    <m/>
    <m/>
    <s v="586601,91"/>
    <s v="6138646,84"/>
    <n v="0.73174800000000007"/>
    <n v="0"/>
    <n v="0"/>
  </r>
  <r>
    <n v="1787"/>
    <x v="850"/>
    <s v=""/>
    <x v="1937"/>
    <n v="2019"/>
    <n v="29839999"/>
    <x v="453"/>
    <x v="848"/>
    <x v="336"/>
    <n v="5000"/>
    <s v="Odense C"/>
    <n v="461"/>
    <n v="79"/>
    <x v="21"/>
    <n v="1"/>
    <s v="DC"/>
    <s v="Decentralt værk"/>
    <n v="351100"/>
    <n v="350010"/>
    <x v="201"/>
    <x v="1"/>
    <s v="kvt"/>
    <d v="2009-06-26T00:00:00"/>
    <m/>
    <n v="5.4"/>
    <n v="2"/>
    <n v="1.3"/>
    <x v="5906"/>
    <n v="0.20771999999999999"/>
    <n v="0.20771999999999999"/>
    <n v="0.29664000000000001"/>
    <n v="0.29664000000000001"/>
    <n v="0.13987709239888002"/>
    <n v="0.86012290760111998"/>
    <n v="0"/>
    <x v="0"/>
    <x v="0"/>
    <m/>
    <m/>
    <m/>
    <n v="0.74250899999999997"/>
    <m/>
    <m/>
    <m/>
    <m/>
    <m/>
    <m/>
    <m/>
    <m/>
    <m/>
    <m/>
    <m/>
    <m/>
    <m/>
    <m/>
    <s v="586601,91"/>
    <s v="6138646,84"/>
    <n v="0.74250899999999997"/>
    <n v="0"/>
    <n v="0"/>
  </r>
  <r>
    <n v="1787"/>
    <x v="850"/>
    <s v=""/>
    <x v="1938"/>
    <n v="2019"/>
    <n v="29839999"/>
    <x v="453"/>
    <x v="848"/>
    <x v="336"/>
    <n v="5000"/>
    <s v="Odense C"/>
    <n v="461"/>
    <n v="79"/>
    <x v="21"/>
    <n v="1"/>
    <s v="DC"/>
    <s v="Decentralt værk"/>
    <n v="351100"/>
    <n v="350010"/>
    <x v="279"/>
    <x v="1"/>
    <s v="kvt"/>
    <d v="2009-06-26T00:00:00"/>
    <m/>
    <n v="5.4"/>
    <n v="2"/>
    <n v="1.3"/>
    <x v="5907"/>
    <n v="0.20627999999999999"/>
    <n v="0.20627999999999999"/>
    <n v="0.29483999999999999"/>
    <n v="0.29483999999999999"/>
    <n v="0.13958171498480218"/>
    <n v="0.86041828501519779"/>
    <n v="0"/>
    <x v="0"/>
    <x v="0"/>
    <m/>
    <m/>
    <m/>
    <n v="0.73892200000000008"/>
    <m/>
    <m/>
    <m/>
    <m/>
    <m/>
    <m/>
    <m/>
    <m/>
    <m/>
    <m/>
    <m/>
    <m/>
    <m/>
    <m/>
    <s v="586601,91"/>
    <s v="6138646,84"/>
    <n v="0.73892200000000008"/>
    <n v="0"/>
    <n v="0"/>
  </r>
  <r>
    <n v="1787"/>
    <x v="850"/>
    <s v=""/>
    <x v="1939"/>
    <n v="2019"/>
    <n v="29839999"/>
    <x v="453"/>
    <x v="848"/>
    <x v="336"/>
    <n v="5000"/>
    <s v="Odense C"/>
    <n v="461"/>
    <n v="79"/>
    <x v="21"/>
    <n v="1"/>
    <s v="DC"/>
    <s v="Decentralt værk"/>
    <n v="351100"/>
    <n v="350010"/>
    <x v="980"/>
    <x v="1"/>
    <s v="kvt"/>
    <d v="2009-06-26T00:00:00"/>
    <m/>
    <n v="5.4"/>
    <n v="2"/>
    <n v="1.3"/>
    <x v="3750"/>
    <n v="0.16272"/>
    <n v="0.16272"/>
    <n v="0.23255999999999999"/>
    <n v="0.23255999999999999"/>
    <n v="0.14001177090109346"/>
    <n v="0.85998822909890649"/>
    <n v="0"/>
    <x v="0"/>
    <x v="0"/>
    <m/>
    <m/>
    <m/>
    <n v="0.581094"/>
    <m/>
    <m/>
    <m/>
    <m/>
    <m/>
    <m/>
    <m/>
    <m/>
    <m/>
    <m/>
    <m/>
    <m/>
    <m/>
    <m/>
    <s v="586601,91"/>
    <s v="6138646,84"/>
    <n v="0.581094"/>
    <n v="0"/>
    <n v="0"/>
  </r>
  <r>
    <n v="1787"/>
    <x v="850"/>
    <s v=""/>
    <x v="1940"/>
    <n v="2019"/>
    <n v="29839999"/>
    <x v="453"/>
    <x v="848"/>
    <x v="336"/>
    <n v="5000"/>
    <s v="Odense C"/>
    <n v="461"/>
    <n v="79"/>
    <x v="21"/>
    <n v="1"/>
    <s v="DC"/>
    <s v="Decentralt værk"/>
    <n v="351100"/>
    <n v="350010"/>
    <x v="981"/>
    <x v="1"/>
    <s v="kvt"/>
    <d v="2009-06-26T00:00:00"/>
    <m/>
    <n v="5.4"/>
    <n v="2"/>
    <n v="1.3"/>
    <x v="5908"/>
    <n v="0.19188"/>
    <n v="0.19188"/>
    <n v="0.27432000000000001"/>
    <n v="0.27432000000000001"/>
    <n v="0.14003447586324672"/>
    <n v="0.85996552413675331"/>
    <n v="0"/>
    <x v="0"/>
    <x v="0"/>
    <m/>
    <m/>
    <m/>
    <n v="0.68511699999999998"/>
    <m/>
    <m/>
    <m/>
    <m/>
    <m/>
    <m/>
    <m/>
    <m/>
    <m/>
    <m/>
    <m/>
    <m/>
    <m/>
    <m/>
    <s v="586601,91"/>
    <s v="6138646,84"/>
    <n v="0.68511699999999998"/>
    <n v="0"/>
    <n v="0"/>
  </r>
  <r>
    <n v="1787"/>
    <x v="850"/>
    <s v=""/>
    <x v="1941"/>
    <n v="2019"/>
    <n v="29839999"/>
    <x v="453"/>
    <x v="848"/>
    <x v="336"/>
    <n v="5000"/>
    <s v="Odense C"/>
    <n v="461"/>
    <n v="79"/>
    <x v="21"/>
    <n v="1"/>
    <s v="DC"/>
    <s v="Decentralt værk"/>
    <n v="351100"/>
    <n v="350010"/>
    <x v="982"/>
    <x v="1"/>
    <s v="kvt"/>
    <d v="2009-06-26T00:00:00"/>
    <m/>
    <n v="5.4"/>
    <n v="2"/>
    <n v="1.3"/>
    <x v="5909"/>
    <n v="0.19872000000000001"/>
    <n v="0.19872000000000001"/>
    <n v="0.28404000000000001"/>
    <n v="0.28404000000000001"/>
    <n v="0.1398991306992422"/>
    <n v="0.8601008693007578"/>
    <n v="0"/>
    <x v="0"/>
    <x v="0"/>
    <m/>
    <m/>
    <m/>
    <n v="0.71022600000000002"/>
    <m/>
    <m/>
    <m/>
    <m/>
    <m/>
    <m/>
    <m/>
    <m/>
    <m/>
    <m/>
    <m/>
    <m/>
    <m/>
    <m/>
    <s v="586601,91"/>
    <s v="6138646,84"/>
    <n v="0.71022600000000002"/>
    <n v="0"/>
    <n v="0"/>
  </r>
  <r>
    <n v="1794"/>
    <x v="851"/>
    <s v=""/>
    <x v="1942"/>
    <n v="2019"/>
    <n v="28450850"/>
    <x v="454"/>
    <x v="849"/>
    <x v="830"/>
    <n v="7620"/>
    <s v="Lemvig"/>
    <n v="665"/>
    <n v="176"/>
    <x v="108"/>
    <m/>
    <s v="LO"/>
    <s v="Lokalt værk"/>
    <n v="352100"/>
    <n v="350020"/>
    <x v="952"/>
    <x v="1"/>
    <s v="kvt"/>
    <d v="2005-10-01T00:00:00"/>
    <m/>
    <n v="2.1"/>
    <n v="0.84"/>
    <n v="0.93"/>
    <x v="5910"/>
    <n v="1.5588"/>
    <n v="1.5588"/>
    <n v="1.5239376"/>
    <n v="1.5239376"/>
    <n v="0.22196357165985975"/>
    <n v="0.7780364283401402"/>
    <n v="0"/>
    <x v="0"/>
    <x v="0"/>
    <m/>
    <m/>
    <m/>
    <m/>
    <m/>
    <m/>
    <m/>
    <m/>
    <n v="3.511387"/>
    <m/>
    <m/>
    <m/>
    <m/>
    <m/>
    <m/>
    <m/>
    <m/>
    <m/>
    <s v="457745"/>
    <s v="6263824"/>
    <n v="0"/>
    <n v="3.511387"/>
    <n v="0"/>
  </r>
  <r>
    <n v="1794"/>
    <x v="851"/>
    <s v=""/>
    <x v="1943"/>
    <n v="2019"/>
    <n v="28450850"/>
    <x v="454"/>
    <x v="849"/>
    <x v="830"/>
    <n v="7620"/>
    <s v="Lemvig"/>
    <n v="665"/>
    <n v="176"/>
    <x v="108"/>
    <m/>
    <s v="LO"/>
    <s v="Lokalt værk"/>
    <n v="352100"/>
    <n v="350020"/>
    <x v="984"/>
    <x v="1"/>
    <s v="kvt"/>
    <d v="2013-08-23T00:00:00"/>
    <m/>
    <n v="3.653"/>
    <n v="1.56"/>
    <n v="1.611"/>
    <x v="5911"/>
    <n v="18.216000000000001"/>
    <n v="18.216000000000001"/>
    <n v="17.804221200000001"/>
    <n v="17.804221200000001"/>
    <n v="0.22201876731367945"/>
    <n v="0.77798123268632058"/>
    <n v="0"/>
    <x v="0"/>
    <x v="0"/>
    <m/>
    <m/>
    <m/>
    <m/>
    <m/>
    <m/>
    <m/>
    <m/>
    <n v="41.023558999999999"/>
    <m/>
    <m/>
    <m/>
    <m/>
    <m/>
    <m/>
    <m/>
    <m/>
    <m/>
    <s v="457745"/>
    <s v="6263824"/>
    <n v="0"/>
    <n v="41.023558999999999"/>
    <n v="0"/>
  </r>
  <r>
    <n v="1795"/>
    <x v="852"/>
    <s v=""/>
    <x v="1944"/>
    <n v="2019"/>
    <n v="21311286"/>
    <x v="455"/>
    <x v="850"/>
    <x v="831"/>
    <n v="8530"/>
    <s v="Hjortshøj"/>
    <n v="751"/>
    <n v="777"/>
    <x v="266"/>
    <m/>
    <s v="LO"/>
    <s v="Lokalt værk"/>
    <n v="353000"/>
    <n v="350030"/>
    <x v="3"/>
    <x v="0"/>
    <s v="fvv"/>
    <d v="2002-02-15T00:00:00"/>
    <m/>
    <n v="0.18"/>
    <n v="0"/>
    <n v="0.16"/>
    <x v="5912"/>
    <n v="1.5012000000000001"/>
    <n v="1.5012000000000001"/>
    <n v="0"/>
    <n v="0"/>
    <n v="1"/>
    <n v="0"/>
    <n v="0"/>
    <x v="0"/>
    <x v="0"/>
    <m/>
    <m/>
    <m/>
    <m/>
    <m/>
    <m/>
    <m/>
    <m/>
    <m/>
    <m/>
    <n v="0.192"/>
    <m/>
    <n v="1.5022"/>
    <m/>
    <m/>
    <m/>
    <m/>
    <m/>
    <s v="578723,06"/>
    <s v="6234790,5"/>
    <n v="0"/>
    <n v="1.6941999999999999"/>
    <n v="0"/>
  </r>
  <r>
    <n v="1795"/>
    <x v="852"/>
    <s v=""/>
    <x v="1945"/>
    <n v="2019"/>
    <n v="21311286"/>
    <x v="455"/>
    <x v="850"/>
    <x v="831"/>
    <n v="8530"/>
    <s v="Hjortshøj"/>
    <n v="751"/>
    <n v="777"/>
    <x v="266"/>
    <m/>
    <s v="LO"/>
    <s v="Lokalt værk"/>
    <n v="353000"/>
    <n v="350030"/>
    <x v="254"/>
    <x v="0"/>
    <s v="fvv"/>
    <d v="1995-01-01T00:00:00"/>
    <m/>
    <n v="0.19"/>
    <n v="0"/>
    <n v="0.19"/>
    <x v="5913"/>
    <n v="2.2103999999999999"/>
    <n v="2.2103999999999999"/>
    <n v="0"/>
    <n v="0"/>
    <n v="1"/>
    <n v="0"/>
    <n v="0"/>
    <x v="0"/>
    <x v="0"/>
    <m/>
    <m/>
    <m/>
    <m/>
    <m/>
    <m/>
    <m/>
    <m/>
    <m/>
    <m/>
    <m/>
    <m/>
    <n v="2.2634499999999997"/>
    <m/>
    <m/>
    <m/>
    <m/>
    <m/>
    <s v="578723,06"/>
    <s v="6234790,5"/>
    <n v="0"/>
    <n v="2.2634499999999997"/>
    <n v="0"/>
  </r>
  <r>
    <n v="1795"/>
    <x v="852"/>
    <s v=""/>
    <x v="1946"/>
    <n v="2019"/>
    <n v="21311286"/>
    <x v="455"/>
    <x v="850"/>
    <x v="831"/>
    <n v="8530"/>
    <s v="Hjortshøj"/>
    <n v="751"/>
    <n v="777"/>
    <x v="266"/>
    <m/>
    <s v="LO"/>
    <s v="Lokalt værk"/>
    <n v="353000"/>
    <n v="350030"/>
    <x v="985"/>
    <x v="16"/>
    <s v="kvt"/>
    <d v="2008-01-01T00:00:00"/>
    <m/>
    <n v="0.2"/>
    <n v="0.04"/>
    <n v="0.12"/>
    <x v="5914"/>
    <n v="5.04E-2"/>
    <n v="0"/>
    <n v="1.2942E-2"/>
    <n v="6.2063999999999999E-3"/>
    <n v="0.35000000000000003"/>
    <n v="0.64999999999999991"/>
    <n v="0"/>
    <x v="0"/>
    <x v="0"/>
    <m/>
    <m/>
    <m/>
    <m/>
    <m/>
    <m/>
    <m/>
    <m/>
    <m/>
    <m/>
    <n v="7.1999999999999995E-2"/>
    <m/>
    <m/>
    <m/>
    <m/>
    <m/>
    <m/>
    <m/>
    <s v="578723,06"/>
    <s v="6234790,5"/>
    <n v="0"/>
    <n v="7.1999999999999995E-2"/>
    <n v="0"/>
  </r>
  <r>
    <n v="1795"/>
    <x v="852"/>
    <s v=""/>
    <x v="1947"/>
    <n v="2019"/>
    <n v="21311286"/>
    <x v="455"/>
    <x v="850"/>
    <x v="831"/>
    <n v="8530"/>
    <s v="Hjortshøj"/>
    <n v="751"/>
    <n v="777"/>
    <x v="266"/>
    <m/>
    <s v="LO"/>
    <s v="Lokalt værk"/>
    <n v="353000"/>
    <n v="350030"/>
    <x v="986"/>
    <x v="3"/>
    <s v="fvv"/>
    <d v="2003-01-01T00:00:00"/>
    <m/>
    <n v="0.05"/>
    <n v="0"/>
    <n v="0.05"/>
    <x v="5915"/>
    <n v="8.62956E-2"/>
    <n v="0"/>
    <n v="0"/>
    <n v="0"/>
    <n v="1"/>
    <n v="0"/>
    <n v="0"/>
    <x v="0"/>
    <x v="0"/>
    <m/>
    <m/>
    <m/>
    <m/>
    <m/>
    <m/>
    <m/>
    <m/>
    <m/>
    <m/>
    <m/>
    <m/>
    <m/>
    <m/>
    <m/>
    <n v="8.62956E-2"/>
    <m/>
    <m/>
    <s v="578723,06"/>
    <s v="6234790,5"/>
    <n v="0"/>
    <n v="8.62956E-2"/>
    <n v="0"/>
  </r>
  <r>
    <n v="1802"/>
    <x v="853"/>
    <s v=""/>
    <x v="1948"/>
    <n v="2019"/>
    <n v="11110024"/>
    <x v="456"/>
    <x v="851"/>
    <x v="832"/>
    <n v="6920"/>
    <s v="Videbæk"/>
    <n v="760"/>
    <m/>
    <x v="18"/>
    <m/>
    <s v="LO"/>
    <s v="Lokalt værk"/>
    <n v="11100"/>
    <n v="10000"/>
    <x v="987"/>
    <x v="1"/>
    <s v="pel"/>
    <d v="2005-11-01T00:00:00"/>
    <m/>
    <n v="0.04"/>
    <n v="0.02"/>
    <n v="0"/>
    <x v="21"/>
    <n v="0"/>
    <n v="0"/>
    <n v="0"/>
    <n v="0"/>
    <n v="0"/>
    <n v="1"/>
    <n v="0"/>
    <x v="0"/>
    <x v="0"/>
    <m/>
    <m/>
    <m/>
    <n v="0"/>
    <m/>
    <m/>
    <m/>
    <m/>
    <m/>
    <m/>
    <m/>
    <m/>
    <m/>
    <m/>
    <m/>
    <m/>
    <m/>
    <m/>
    <s v="483186,93"/>
    <s v="6218632,78"/>
    <n v="0"/>
    <n v="0"/>
    <n v="0"/>
  </r>
  <r>
    <n v="1804"/>
    <x v="854"/>
    <s v=""/>
    <x v="1949"/>
    <n v="2019"/>
    <n v="29346909"/>
    <x v="457"/>
    <x v="852"/>
    <x v="833"/>
    <n v="6792"/>
    <s v="Rømø"/>
    <n v="550"/>
    <n v="471"/>
    <x v="305"/>
    <m/>
    <s v="FJ"/>
    <s v="Fjernvarmeværk"/>
    <n v="353000"/>
    <n v="350030"/>
    <x v="147"/>
    <x v="0"/>
    <s v="fvv"/>
    <d v="2006-11-29T00:00:00"/>
    <m/>
    <n v="1"/>
    <n v="0"/>
    <n v="1"/>
    <x v="5916"/>
    <n v="11.451599999999999"/>
    <n v="11.448"/>
    <n v="0"/>
    <n v="0"/>
    <n v="1"/>
    <n v="0"/>
    <n v="0"/>
    <x v="0"/>
    <x v="0"/>
    <m/>
    <m/>
    <m/>
    <m/>
    <m/>
    <m/>
    <m/>
    <m/>
    <m/>
    <m/>
    <n v="15.977"/>
    <m/>
    <m/>
    <m/>
    <m/>
    <m/>
    <m/>
    <m/>
    <s v="472302"/>
    <s v="6104438"/>
    <n v="0"/>
    <n v="15.977"/>
    <n v="0"/>
  </r>
  <r>
    <n v="1804"/>
    <x v="854"/>
    <s v=""/>
    <x v="1950"/>
    <n v="2019"/>
    <n v="29346909"/>
    <x v="457"/>
    <x v="852"/>
    <x v="833"/>
    <n v="6792"/>
    <s v="Rømø"/>
    <n v="550"/>
    <n v="471"/>
    <x v="305"/>
    <m/>
    <s v="FJ"/>
    <s v="Fjernvarmeværk"/>
    <n v="353000"/>
    <n v="350030"/>
    <x v="96"/>
    <x v="0"/>
    <s v="fvv"/>
    <d v="2006-11-01T00:00:00"/>
    <m/>
    <n v="1"/>
    <n v="0"/>
    <n v="1"/>
    <x v="5917"/>
    <n v="6.9623999999999997"/>
    <n v="6.9588000000000001"/>
    <n v="0"/>
    <n v="0"/>
    <n v="1"/>
    <n v="0"/>
    <n v="0"/>
    <x v="0"/>
    <x v="0"/>
    <m/>
    <m/>
    <m/>
    <m/>
    <m/>
    <m/>
    <m/>
    <m/>
    <m/>
    <m/>
    <n v="9.718"/>
    <m/>
    <m/>
    <m/>
    <m/>
    <m/>
    <m/>
    <m/>
    <s v="472302"/>
    <s v="6104438"/>
    <n v="0"/>
    <n v="9.718"/>
    <n v="0"/>
  </r>
  <r>
    <n v="1804"/>
    <x v="854"/>
    <s v=""/>
    <x v="1951"/>
    <n v="2019"/>
    <n v="29346909"/>
    <x v="457"/>
    <x v="852"/>
    <x v="833"/>
    <n v="6792"/>
    <s v="Rømø"/>
    <n v="550"/>
    <n v="471"/>
    <x v="305"/>
    <m/>
    <s v="FJ"/>
    <s v="Fjernvarmeværk"/>
    <n v="353000"/>
    <n v="350030"/>
    <x v="988"/>
    <x v="0"/>
    <s v="fvv"/>
    <d v="2017-12-01T00:00:00"/>
    <m/>
    <n v="2.6"/>
    <n v="0"/>
    <n v="2.2999999999999998"/>
    <x v="5918"/>
    <n v="4.6800000000000001E-2"/>
    <n v="4.6800000000000001E-2"/>
    <n v="0"/>
    <n v="0"/>
    <n v="1"/>
    <n v="0"/>
    <n v="0"/>
    <x v="0"/>
    <x v="0"/>
    <m/>
    <m/>
    <m/>
    <n v="5.0999999999999997E-2"/>
    <m/>
    <m/>
    <m/>
    <m/>
    <m/>
    <m/>
    <m/>
    <m/>
    <m/>
    <m/>
    <m/>
    <m/>
    <m/>
    <m/>
    <s v="472302"/>
    <s v="6104438"/>
    <n v="5.0999999999999997E-2"/>
    <n v="0"/>
    <n v="0"/>
  </r>
  <r>
    <n v="1806"/>
    <x v="855"/>
    <s v=""/>
    <x v="1952"/>
    <n v="2019"/>
    <n v="30808142"/>
    <x v="458"/>
    <x v="853"/>
    <x v="834"/>
    <n v="5260"/>
    <s v="Odense S"/>
    <n v="461"/>
    <m/>
    <x v="18"/>
    <m/>
    <s v="DC"/>
    <s v="Decentralt værk"/>
    <n v="351100"/>
    <n v="350010"/>
    <x v="989"/>
    <x v="7"/>
    <s v="kvt"/>
    <d v="1995-07-15T00:00:00"/>
    <m/>
    <n v="16.2"/>
    <n v="5.3"/>
    <n v="10.75"/>
    <x v="5919"/>
    <n v="0"/>
    <n v="0"/>
    <n v="0.14570640000000001"/>
    <n v="0.14570640000000001"/>
    <n v="0"/>
    <n v="1"/>
    <n v="0"/>
    <x v="0"/>
    <x v="0"/>
    <m/>
    <m/>
    <m/>
    <n v="3.8380899999999996E-2"/>
    <m/>
    <m/>
    <n v="0.4997916"/>
    <m/>
    <m/>
    <m/>
    <m/>
    <m/>
    <m/>
    <m/>
    <m/>
    <m/>
    <m/>
    <m/>
    <s v="589659,06"/>
    <s v="6135095,91"/>
    <n v="0.53817249999999994"/>
    <n v="0"/>
    <n v="0"/>
  </r>
  <r>
    <n v="1810"/>
    <x v="856"/>
    <s v=""/>
    <x v="1953"/>
    <n v="2019"/>
    <n v="25580230"/>
    <x v="459"/>
    <x v="854"/>
    <x v="835"/>
    <n v="3600"/>
    <s v="Frederikssund"/>
    <n v="250"/>
    <n v="12"/>
    <x v="302"/>
    <n v="1"/>
    <s v="DC"/>
    <s v="Decentralt værk"/>
    <n v="351100"/>
    <n v="350010"/>
    <x v="21"/>
    <x v="1"/>
    <s v="kvt"/>
    <d v="1996-01-01T00:00:00"/>
    <m/>
    <n v="13.75"/>
    <n v="5.4"/>
    <n v="5.87"/>
    <x v="5920"/>
    <n v="15.86088"/>
    <n v="15.86088"/>
    <n v="14.51376"/>
    <n v="14.51376"/>
    <n v="0.21185641964670401"/>
    <n v="0.78814358035329601"/>
    <n v="0"/>
    <x v="0"/>
    <x v="0"/>
    <m/>
    <m/>
    <m/>
    <m/>
    <m/>
    <m/>
    <n v="37.433088000000005"/>
    <m/>
    <m/>
    <m/>
    <m/>
    <m/>
    <m/>
    <m/>
    <m/>
    <m/>
    <m/>
    <m/>
    <s v="691615,73"/>
    <s v="6192924,48"/>
    <n v="37.433088000000005"/>
    <n v="0"/>
    <n v="0"/>
  </r>
  <r>
    <n v="1810"/>
    <x v="856"/>
    <s v=""/>
    <x v="1954"/>
    <n v="2019"/>
    <n v="25580230"/>
    <x v="459"/>
    <x v="854"/>
    <x v="835"/>
    <n v="3600"/>
    <s v="Frederikssund"/>
    <n v="250"/>
    <n v="12"/>
    <x v="302"/>
    <n v="1"/>
    <s v="DC"/>
    <s v="Decentralt værk"/>
    <n v="351100"/>
    <n v="350010"/>
    <x v="366"/>
    <x v="1"/>
    <s v="kvt"/>
    <d v="1996-01-01T00:00:00"/>
    <m/>
    <n v="13.75"/>
    <n v="5.4"/>
    <n v="5.87"/>
    <x v="5920"/>
    <n v="15.86088"/>
    <n v="15.86088"/>
    <n v="14.51376"/>
    <n v="14.51376"/>
    <n v="0.21185641964670401"/>
    <n v="0.78814358035329601"/>
    <n v="0"/>
    <x v="0"/>
    <x v="0"/>
    <m/>
    <m/>
    <m/>
    <m/>
    <m/>
    <m/>
    <n v="37.433088000000005"/>
    <m/>
    <m/>
    <m/>
    <m/>
    <m/>
    <m/>
    <m/>
    <m/>
    <m/>
    <m/>
    <m/>
    <s v="691615,73"/>
    <s v="6192924,48"/>
    <n v="37.433088000000005"/>
    <n v="0"/>
    <n v="0"/>
  </r>
  <r>
    <n v="1810"/>
    <x v="856"/>
    <s v=""/>
    <x v="1955"/>
    <n v="2019"/>
    <n v="25580230"/>
    <x v="459"/>
    <x v="854"/>
    <x v="835"/>
    <n v="3600"/>
    <s v="Frederikssund"/>
    <n v="250"/>
    <n v="12"/>
    <x v="302"/>
    <n v="1"/>
    <s v="DC"/>
    <s v="Decentralt værk"/>
    <n v="351100"/>
    <n v="350010"/>
    <x v="13"/>
    <x v="0"/>
    <s v="fvv"/>
    <d v="1986-01-01T00:00:00"/>
    <m/>
    <n v="8.3000000000000007"/>
    <n v="0"/>
    <n v="8.3000000000000007"/>
    <x v="5921"/>
    <n v="25.068096000000001"/>
    <n v="25.068096000000001"/>
    <n v="0"/>
    <n v="0"/>
    <n v="1"/>
    <n v="0"/>
    <n v="0"/>
    <x v="0"/>
    <x v="0"/>
    <m/>
    <m/>
    <m/>
    <m/>
    <m/>
    <m/>
    <n v="24.473631600000001"/>
    <m/>
    <m/>
    <m/>
    <m/>
    <m/>
    <m/>
    <m/>
    <m/>
    <m/>
    <m/>
    <m/>
    <s v="691615,73"/>
    <s v="6192924,48"/>
    <n v="24.473631600000001"/>
    <n v="0"/>
    <n v="0"/>
  </r>
  <r>
    <n v="1810"/>
    <x v="856"/>
    <s v=""/>
    <x v="1956"/>
    <n v="2019"/>
    <n v="25580230"/>
    <x v="459"/>
    <x v="854"/>
    <x v="835"/>
    <n v="3600"/>
    <s v="Frederikssund"/>
    <n v="250"/>
    <n v="12"/>
    <x v="302"/>
    <n v="1"/>
    <s v="DC"/>
    <s v="Decentralt værk"/>
    <n v="351100"/>
    <n v="350010"/>
    <x v="16"/>
    <x v="0"/>
    <s v="fvv"/>
    <d v="1986-01-01T00:00:00"/>
    <m/>
    <n v="6.2"/>
    <n v="0"/>
    <n v="6.2"/>
    <x v="5922"/>
    <n v="2.4840000000000001E-2"/>
    <n v="2.4840000000000001E-2"/>
    <n v="0"/>
    <n v="0"/>
    <n v="1"/>
    <n v="0"/>
    <n v="0"/>
    <x v="0"/>
    <x v="0"/>
    <m/>
    <m/>
    <m/>
    <m/>
    <m/>
    <m/>
    <n v="2.4235199999999998E-2"/>
    <m/>
    <m/>
    <m/>
    <m/>
    <m/>
    <m/>
    <m/>
    <m/>
    <m/>
    <m/>
    <m/>
    <s v="691615,73"/>
    <s v="6192924,48"/>
    <n v="2.4235199999999998E-2"/>
    <n v="0"/>
    <n v="0"/>
  </r>
  <r>
    <n v="1810"/>
    <x v="856"/>
    <s v=""/>
    <x v="1957"/>
    <n v="2019"/>
    <n v="25580230"/>
    <x v="459"/>
    <x v="854"/>
    <x v="835"/>
    <n v="3600"/>
    <s v="Frederikssund"/>
    <n v="250"/>
    <n v="12"/>
    <x v="302"/>
    <n v="1"/>
    <s v="DC"/>
    <s v="Decentralt værk"/>
    <n v="351100"/>
    <n v="350010"/>
    <x v="76"/>
    <x v="0"/>
    <s v="fvv"/>
    <d v="1994-01-01T00:00:00"/>
    <m/>
    <n v="6.2"/>
    <n v="0"/>
    <n v="6.2"/>
    <x v="5923"/>
    <n v="0.66564000000000001"/>
    <n v="0.66564000000000001"/>
    <n v="0"/>
    <n v="0"/>
    <n v="1"/>
    <n v="0"/>
    <n v="0"/>
    <x v="0"/>
    <x v="0"/>
    <m/>
    <m/>
    <m/>
    <m/>
    <m/>
    <m/>
    <n v="0.64892519999999998"/>
    <m/>
    <m/>
    <m/>
    <m/>
    <m/>
    <m/>
    <m/>
    <m/>
    <m/>
    <m/>
    <m/>
    <s v="691615,73"/>
    <s v="6192924,48"/>
    <n v="0.64892519999999998"/>
    <n v="0"/>
    <n v="0"/>
  </r>
  <r>
    <n v="1810"/>
    <x v="856"/>
    <s v=""/>
    <x v="1958"/>
    <n v="2019"/>
    <n v="25580230"/>
    <x v="459"/>
    <x v="854"/>
    <x v="835"/>
    <n v="3600"/>
    <s v="Frederikssund"/>
    <n v="250"/>
    <n v="12"/>
    <x v="302"/>
    <n v="1"/>
    <s v="DC"/>
    <s v="Decentralt værk"/>
    <n v="351100"/>
    <n v="350010"/>
    <x v="4"/>
    <x v="0"/>
    <s v="fvv"/>
    <d v="1991-01-01T00:00:00"/>
    <m/>
    <n v="6.2"/>
    <n v="0"/>
    <n v="6.2"/>
    <x v="5924"/>
    <n v="7.5318480000000001"/>
    <n v="7.5318480000000001"/>
    <n v="0"/>
    <n v="0"/>
    <n v="1"/>
    <n v="0"/>
    <n v="0"/>
    <x v="0"/>
    <x v="0"/>
    <m/>
    <m/>
    <m/>
    <m/>
    <m/>
    <m/>
    <n v="7.3428300000000002"/>
    <m/>
    <m/>
    <m/>
    <m/>
    <m/>
    <m/>
    <m/>
    <m/>
    <m/>
    <m/>
    <m/>
    <s v="691615,73"/>
    <s v="6192924,48"/>
    <n v="7.3428300000000002"/>
    <n v="0"/>
    <n v="0"/>
  </r>
  <r>
    <n v="1810"/>
    <x v="856"/>
    <s v=""/>
    <x v="1959"/>
    <n v="2019"/>
    <n v="25580230"/>
    <x v="459"/>
    <x v="854"/>
    <x v="835"/>
    <n v="3600"/>
    <s v="Frederikssund"/>
    <n v="250"/>
    <n v="12"/>
    <x v="302"/>
    <n v="1"/>
    <s v="DC"/>
    <s v="Decentralt værk"/>
    <n v="351100"/>
    <n v="350010"/>
    <x v="57"/>
    <x v="2"/>
    <s v="fvv"/>
    <d v="2012-01-01T00:00:00"/>
    <m/>
    <n v="10"/>
    <n v="0"/>
    <n v="9.8000000000000007"/>
    <x v="5925"/>
    <n v="46.415520000000001"/>
    <n v="46.415520000000001"/>
    <n v="0"/>
    <n v="0"/>
    <n v="1"/>
    <n v="0"/>
    <n v="0"/>
    <x v="0"/>
    <x v="0"/>
    <m/>
    <m/>
    <m/>
    <m/>
    <m/>
    <m/>
    <m/>
    <m/>
    <m/>
    <m/>
    <m/>
    <m/>
    <m/>
    <m/>
    <m/>
    <m/>
    <m/>
    <n v="46.515312000000002"/>
    <s v="691615,73"/>
    <s v="6192924,48"/>
    <n v="0"/>
    <n v="0"/>
    <n v="46.515312000000002"/>
  </r>
  <r>
    <n v="1810"/>
    <x v="857"/>
    <s v=""/>
    <x v="1960"/>
    <n v="2019"/>
    <n v="25580230"/>
    <x v="459"/>
    <x v="855"/>
    <x v="836"/>
    <n v="3550"/>
    <s v="Slangerup"/>
    <n v="250"/>
    <n v="21"/>
    <x v="306"/>
    <m/>
    <s v="DC"/>
    <s v="Decentralt værk"/>
    <n v="351100"/>
    <n v="350010"/>
    <x v="296"/>
    <x v="1"/>
    <s v="kvt"/>
    <d v="1990-01-01T00:00:00"/>
    <m/>
    <n v="2.14"/>
    <n v="0.71"/>
    <n v="1.19"/>
    <x v="5926"/>
    <n v="6.4976399999999996"/>
    <n v="6.4976399999999996"/>
    <n v="3.89412"/>
    <n v="3.89412"/>
    <n v="0.27722783445731153"/>
    <n v="0.72277216554268842"/>
    <n v="0"/>
    <x v="0"/>
    <x v="0"/>
    <m/>
    <m/>
    <m/>
    <m/>
    <m/>
    <m/>
    <n v="11.718953136"/>
    <m/>
    <m/>
    <m/>
    <m/>
    <m/>
    <m/>
    <m/>
    <m/>
    <m/>
    <m/>
    <m/>
    <s v="698253"/>
    <s v="6193907"/>
    <n v="11.718953136"/>
    <n v="0"/>
    <n v="0"/>
  </r>
  <r>
    <n v="1810"/>
    <x v="859"/>
    <s v=""/>
    <x v="1962"/>
    <n v="2019"/>
    <n v="25580230"/>
    <x v="459"/>
    <x v="857"/>
    <x v="837"/>
    <n v="3050"/>
    <s v="Humlebæk"/>
    <n v="210"/>
    <n v="383"/>
    <x v="307"/>
    <m/>
    <s v="DC"/>
    <s v="Decentralt værk"/>
    <n v="351100"/>
    <n v="350010"/>
    <x v="296"/>
    <x v="1"/>
    <s v="kvt"/>
    <d v="1996-01-01T00:00:00"/>
    <m/>
    <n v="3.05"/>
    <n v="1.06"/>
    <n v="1.61"/>
    <x v="5927"/>
    <n v="7.4944800000000003"/>
    <n v="7.4944800000000003"/>
    <n v="4.9777199999999997"/>
    <n v="4.9777199999999997"/>
    <n v="0.2622033438949381"/>
    <n v="0.73779665610506195"/>
    <n v="0"/>
    <x v="0"/>
    <x v="0"/>
    <m/>
    <m/>
    <m/>
    <m/>
    <m/>
    <m/>
    <n v="14.291350920000001"/>
    <m/>
    <m/>
    <m/>
    <m/>
    <m/>
    <m/>
    <m/>
    <m/>
    <m/>
    <m/>
    <m/>
    <s v="720081,88"/>
    <s v="6207031,19"/>
    <n v="14.291350920000001"/>
    <n v="0"/>
    <n v="0"/>
  </r>
  <r>
    <n v="1810"/>
    <x v="860"/>
    <s v=""/>
    <x v="1963"/>
    <n v="2019"/>
    <n v="25580230"/>
    <x v="459"/>
    <x v="858"/>
    <x v="838"/>
    <n v="4600"/>
    <s v="Køge"/>
    <n v="259"/>
    <m/>
    <x v="18"/>
    <m/>
    <s v="LO"/>
    <s v="Lokalt værk"/>
    <n v="351100"/>
    <n v="350010"/>
    <x v="1"/>
    <x v="1"/>
    <s v="kvt"/>
    <d v="1994-01-12T00:00:00"/>
    <m/>
    <n v="1.35"/>
    <n v="0.43"/>
    <n v="0.62"/>
    <x v="5928"/>
    <n v="2.1204000000000001E-2"/>
    <n v="0"/>
    <n v="1.332E-2"/>
    <n v="1.332E-2"/>
    <n v="0.25240859509118851"/>
    <n v="0.74759140490881149"/>
    <n v="0"/>
    <x v="0"/>
    <x v="0"/>
    <m/>
    <m/>
    <m/>
    <m/>
    <m/>
    <m/>
    <n v="4.2003324000000002E-2"/>
    <m/>
    <m/>
    <m/>
    <m/>
    <m/>
    <m/>
    <m/>
    <m/>
    <m/>
    <m/>
    <m/>
    <s v="700052"/>
    <s v="6149373"/>
    <n v="4.2003324000000002E-2"/>
    <n v="0"/>
    <n v="0"/>
  </r>
  <r>
    <n v="1810"/>
    <x v="861"/>
    <s v=""/>
    <x v="1964"/>
    <n v="2019"/>
    <n v="25580230"/>
    <x v="459"/>
    <x v="859"/>
    <x v="839"/>
    <n v="2800"/>
    <s v="Kongens Lyngby"/>
    <n v="173"/>
    <m/>
    <x v="18"/>
    <m/>
    <s v="LO"/>
    <s v="Lokalt værk"/>
    <n v="351100"/>
    <n v="350010"/>
    <x v="296"/>
    <x v="1"/>
    <s v="kvt"/>
    <d v="1991-07-29T00:00:00"/>
    <m/>
    <n v="0.87"/>
    <n v="0.28999999999999998"/>
    <n v="0.39"/>
    <x v="5929"/>
    <n v="2.7567719999999998"/>
    <n v="0"/>
    <n v="1.59876"/>
    <n v="1.59876"/>
    <n v="0.28456386920233584"/>
    <n v="0.71543613079766422"/>
    <n v="0"/>
    <x v="0"/>
    <x v="0"/>
    <m/>
    <m/>
    <m/>
    <m/>
    <m/>
    <m/>
    <n v="4.843854576"/>
    <m/>
    <m/>
    <m/>
    <m/>
    <m/>
    <m/>
    <m/>
    <m/>
    <m/>
    <m/>
    <m/>
    <s v="719318,25"/>
    <s v="6188732,61"/>
    <n v="4.843854576"/>
    <n v="0"/>
    <n v="0"/>
  </r>
  <r>
    <n v="1810"/>
    <x v="862"/>
    <s v=""/>
    <x v="1965"/>
    <n v="2019"/>
    <n v="25580230"/>
    <x v="459"/>
    <x v="860"/>
    <x v="840"/>
    <n v="2750"/>
    <s v="Ballerup"/>
    <n v="151"/>
    <m/>
    <x v="18"/>
    <m/>
    <s v="LO"/>
    <s v="Lokalt værk"/>
    <n v="351100"/>
    <n v="350010"/>
    <x v="296"/>
    <x v="1"/>
    <s v="kvt"/>
    <d v="1991-12-06T00:00:00"/>
    <m/>
    <n v="0.51"/>
    <n v="0.15"/>
    <n v="0.28000000000000003"/>
    <x v="5930"/>
    <n v="0.80625599999999997"/>
    <n v="0"/>
    <n v="0.4446"/>
    <n v="0.4446"/>
    <n v="0.28499623597800322"/>
    <n v="0.71500376402199683"/>
    <n v="0"/>
    <x v="0"/>
    <x v="0"/>
    <m/>
    <m/>
    <m/>
    <m/>
    <m/>
    <m/>
    <n v="1.414502892"/>
    <m/>
    <m/>
    <m/>
    <m/>
    <m/>
    <m/>
    <m/>
    <m/>
    <m/>
    <m/>
    <m/>
    <s v="711972"/>
    <s v="6183763"/>
    <n v="1.414502892"/>
    <n v="0"/>
    <n v="0"/>
  </r>
  <r>
    <n v="1810"/>
    <x v="863"/>
    <s v=""/>
    <x v="1966"/>
    <n v="2019"/>
    <n v="25580230"/>
    <x v="459"/>
    <x v="861"/>
    <x v="841"/>
    <n v="2750"/>
    <s v="Ballerup"/>
    <n v="151"/>
    <m/>
    <x v="18"/>
    <m/>
    <s v="LO"/>
    <s v="Lokalt værk"/>
    <n v="351100"/>
    <n v="350010"/>
    <x v="296"/>
    <x v="1"/>
    <s v="kvt"/>
    <d v="1997-01-01T00:00:00"/>
    <m/>
    <n v="2.13"/>
    <n v="0.66"/>
    <n v="0.99"/>
    <x v="5931"/>
    <n v="10.906560000000001"/>
    <n v="0"/>
    <n v="6.8040000000000003"/>
    <n v="6.8040000000000003"/>
    <n v="0.27153331664231589"/>
    <n v="0.72846668335768405"/>
    <n v="0"/>
    <x v="0"/>
    <x v="0"/>
    <m/>
    <m/>
    <m/>
    <m/>
    <m/>
    <m/>
    <n v="20.083281372000002"/>
    <m/>
    <m/>
    <m/>
    <m/>
    <m/>
    <m/>
    <m/>
    <m/>
    <m/>
    <m/>
    <m/>
    <s v="712091,82"/>
    <s v="6183307,18"/>
    <n v="20.083281372000002"/>
    <n v="0"/>
    <n v="0"/>
  </r>
  <r>
    <n v="1810"/>
    <x v="864"/>
    <s v=""/>
    <x v="1967"/>
    <n v="2019"/>
    <n v="25580230"/>
    <x v="459"/>
    <x v="862"/>
    <x v="842"/>
    <n v="2800"/>
    <s v="Kongens Lyngby"/>
    <n v="173"/>
    <m/>
    <x v="18"/>
    <m/>
    <s v="LO"/>
    <s v="Lokalt værk"/>
    <n v="351100"/>
    <n v="350010"/>
    <x v="296"/>
    <x v="1"/>
    <s v="kvt"/>
    <d v="1993-01-01T00:00:00"/>
    <m/>
    <n v="2.8"/>
    <n v="0.95"/>
    <n v="1.54"/>
    <x v="5932"/>
    <n v="15.89076"/>
    <n v="0"/>
    <n v="9.0057600000000004"/>
    <n v="9.0057600000000004"/>
    <n v="0.28902706473372974"/>
    <n v="0.71097293526627026"/>
    <n v="0"/>
    <x v="0"/>
    <x v="0"/>
    <m/>
    <m/>
    <m/>
    <m/>
    <m/>
    <m/>
    <n v="27.490089923999999"/>
    <m/>
    <m/>
    <m/>
    <m/>
    <m/>
    <m/>
    <m/>
    <m/>
    <m/>
    <m/>
    <m/>
    <s v="721555,13"/>
    <s v="6189131,14"/>
    <n v="27.490089923999999"/>
    <n v="0"/>
    <n v="0"/>
  </r>
  <r>
    <n v="1810"/>
    <x v="865"/>
    <s v=""/>
    <x v="1968"/>
    <n v="2019"/>
    <n v="25580230"/>
    <x v="459"/>
    <x v="863"/>
    <x v="843"/>
    <n v="2800"/>
    <s v="Kongens Lyngby"/>
    <n v="173"/>
    <m/>
    <x v="18"/>
    <m/>
    <s v="LO"/>
    <s v="Lokalt værk"/>
    <n v="351100"/>
    <n v="350010"/>
    <x v="296"/>
    <x v="1"/>
    <s v="kvt"/>
    <d v="1994-01-01T00:00:00"/>
    <m/>
    <n v="1.46"/>
    <n v="0.5"/>
    <n v="0.75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720349"/>
    <s v="6186897"/>
    <n v="0"/>
    <n v="0"/>
    <n v="0"/>
  </r>
  <r>
    <n v="1810"/>
    <x v="866"/>
    <s v=""/>
    <x v="1969"/>
    <n v="2019"/>
    <n v="25580230"/>
    <x v="459"/>
    <x v="864"/>
    <x v="844"/>
    <n v="2800"/>
    <s v="Kongens Lyngby"/>
    <n v="173"/>
    <m/>
    <x v="18"/>
    <m/>
    <s v="LO"/>
    <s v="Lokalt værk"/>
    <n v="351100"/>
    <n v="350010"/>
    <x v="296"/>
    <x v="1"/>
    <s v="kvt"/>
    <d v="1993-04-20T00:00:00"/>
    <m/>
    <n v="2.0499999999999998"/>
    <n v="0.72"/>
    <n v="1.05"/>
    <x v="5933"/>
    <n v="1.728E-2"/>
    <n v="0"/>
    <n v="1.188E-2"/>
    <n v="1.188E-2"/>
    <n v="0.24117282344039065"/>
    <n v="0.7588271765596093"/>
    <n v="0"/>
    <x v="0"/>
    <x v="0"/>
    <m/>
    <m/>
    <m/>
    <m/>
    <m/>
    <m/>
    <n v="3.5824931999999997E-2"/>
    <m/>
    <m/>
    <m/>
    <m/>
    <m/>
    <m/>
    <m/>
    <m/>
    <m/>
    <m/>
    <m/>
    <s v="721005"/>
    <s v="6187323"/>
    <n v="3.5824931999999997E-2"/>
    <n v="0"/>
    <n v="0"/>
  </r>
  <r>
    <n v="1810"/>
    <x v="867"/>
    <s v=""/>
    <x v="1970"/>
    <n v="2019"/>
    <n v="25580230"/>
    <x v="459"/>
    <x v="865"/>
    <x v="845"/>
    <n v="2750"/>
    <s v="Ballerup"/>
    <n v="151"/>
    <m/>
    <x v="18"/>
    <m/>
    <s v="LO"/>
    <s v="Lokalt værk"/>
    <n v="351100"/>
    <n v="350010"/>
    <x v="14"/>
    <x v="1"/>
    <s v="kvt"/>
    <d v="1992-05-07T00:00:00"/>
    <m/>
    <n v="2.85"/>
    <n v="0.99"/>
    <n v="1.44"/>
    <x v="5934"/>
    <n v="0.1782"/>
    <n v="0"/>
    <n v="0.13877999999999999"/>
    <n v="0.13877999999999999"/>
    <n v="0.21974051087227217"/>
    <n v="0.7802594891277278"/>
    <n v="0"/>
    <x v="0"/>
    <x v="0"/>
    <m/>
    <m/>
    <m/>
    <m/>
    <m/>
    <m/>
    <n v="0.40547825999999998"/>
    <m/>
    <m/>
    <m/>
    <m/>
    <m/>
    <m/>
    <m/>
    <m/>
    <m/>
    <m/>
    <m/>
    <s v="711114"/>
    <s v="6182500"/>
    <n v="0.40547825999999998"/>
    <n v="0"/>
    <n v="0"/>
  </r>
  <r>
    <n v="1810"/>
    <x v="867"/>
    <s v=""/>
    <x v="1971"/>
    <n v="2019"/>
    <n v="25580230"/>
    <x v="459"/>
    <x v="865"/>
    <x v="845"/>
    <n v="2750"/>
    <s v="Ballerup"/>
    <n v="151"/>
    <m/>
    <x v="18"/>
    <m/>
    <s v="LO"/>
    <s v="Lokalt værk"/>
    <n v="351100"/>
    <n v="350010"/>
    <x v="15"/>
    <x v="1"/>
    <s v="kvt"/>
    <d v="1992-05-07T00:00:00"/>
    <m/>
    <n v="2.85"/>
    <n v="0.99"/>
    <n v="1.44"/>
    <x v="5934"/>
    <n v="0.1782"/>
    <n v="0"/>
    <n v="0.13877999999999999"/>
    <n v="0.13877999999999999"/>
    <n v="0.21974051087227217"/>
    <n v="0.7802594891277278"/>
    <n v="0"/>
    <x v="0"/>
    <x v="0"/>
    <m/>
    <m/>
    <m/>
    <m/>
    <m/>
    <m/>
    <n v="0.40547825999999998"/>
    <m/>
    <m/>
    <m/>
    <m/>
    <m/>
    <m/>
    <m/>
    <m/>
    <m/>
    <m/>
    <m/>
    <s v="711114"/>
    <s v="6182500"/>
    <n v="0.40547825999999998"/>
    <n v="0"/>
    <n v="0"/>
  </r>
  <r>
    <n v="1810"/>
    <x v="868"/>
    <s v=""/>
    <x v="1972"/>
    <n v="2019"/>
    <n v="25580230"/>
    <x v="459"/>
    <x v="866"/>
    <x v="846"/>
    <n v="2800"/>
    <s v="Kongens Lyngby"/>
    <n v="173"/>
    <m/>
    <x v="18"/>
    <m/>
    <s v="LO"/>
    <s v="Lokalt værk"/>
    <n v="351100"/>
    <n v="350010"/>
    <x v="296"/>
    <x v="1"/>
    <s v="kvt"/>
    <d v="1994-01-01T00:00:00"/>
    <m/>
    <n v="2.15"/>
    <n v="0.72"/>
    <n v="1.08"/>
    <x v="5935"/>
    <n v="1.8431999999999999"/>
    <n v="0"/>
    <n v="1.1466000000000001"/>
    <n v="1.1466000000000001"/>
    <n v="0.27222732087216317"/>
    <n v="0.72777267912783683"/>
    <n v="0"/>
    <x v="0"/>
    <x v="0"/>
    <m/>
    <m/>
    <m/>
    <m/>
    <m/>
    <m/>
    <n v="3.3854059799999998"/>
    <m/>
    <m/>
    <m/>
    <m/>
    <m/>
    <m/>
    <m/>
    <m/>
    <m/>
    <m/>
    <m/>
    <s v="720059"/>
    <s v="6187588"/>
    <n v="3.3854059799999998"/>
    <n v="0"/>
    <n v="0"/>
  </r>
  <r>
    <n v="1810"/>
    <x v="869"/>
    <s v=""/>
    <x v="1973"/>
    <n v="2019"/>
    <n v="25580230"/>
    <x v="459"/>
    <x v="867"/>
    <x v="847"/>
    <n v="3450"/>
    <s v="Allerød"/>
    <n v="201"/>
    <m/>
    <x v="18"/>
    <m/>
    <s v="LO"/>
    <s v="Lokalt værk"/>
    <n v="351100"/>
    <n v="350010"/>
    <x v="296"/>
    <x v="1"/>
    <s v="kvt"/>
    <d v="1991-12-11T00:00:00"/>
    <m/>
    <n v="3.1"/>
    <n v="1.07"/>
    <n v="1.89"/>
    <x v="5936"/>
    <n v="13.118040000000001"/>
    <n v="0"/>
    <n v="7.8822000000000001"/>
    <n v="7.8822000000000001"/>
    <n v="0.29022915740480504"/>
    <n v="0.70977084259519496"/>
    <n v="0"/>
    <x v="0"/>
    <x v="0"/>
    <m/>
    <m/>
    <m/>
    <m/>
    <m/>
    <m/>
    <n v="22.599452304"/>
    <m/>
    <m/>
    <m/>
    <m/>
    <m/>
    <m/>
    <m/>
    <m/>
    <m/>
    <m/>
    <m/>
    <s v="708500,62"/>
    <s v="6196867,38"/>
    <n v="22.599452304"/>
    <n v="0"/>
    <n v="0"/>
  </r>
  <r>
    <n v="1810"/>
    <x v="870"/>
    <s v=""/>
    <x v="1974"/>
    <n v="2019"/>
    <n v="25580230"/>
    <x v="459"/>
    <x v="868"/>
    <x v="848"/>
    <n v="2830"/>
    <s v="Virum"/>
    <n v="173"/>
    <m/>
    <x v="18"/>
    <m/>
    <s v="LO"/>
    <s v="Lokalt værk"/>
    <n v="351100"/>
    <n v="350010"/>
    <x v="296"/>
    <x v="1"/>
    <s v="kvt"/>
    <d v="1994-01-01T00:00:00"/>
    <m/>
    <n v="1.46"/>
    <n v="0.49"/>
    <n v="0.81"/>
    <x v="5937"/>
    <n v="4.309272"/>
    <n v="0"/>
    <n v="2.7557999999999998"/>
    <n v="2.7557999999999998"/>
    <n v="0.26573501984148307"/>
    <n v="0.73426498015851693"/>
    <n v="0"/>
    <x v="0"/>
    <x v="0"/>
    <m/>
    <m/>
    <m/>
    <m/>
    <m/>
    <m/>
    <n v="8.1082124640000011"/>
    <m/>
    <m/>
    <m/>
    <m/>
    <m/>
    <m/>
    <m/>
    <m/>
    <m/>
    <m/>
    <m/>
    <s v="716902,29"/>
    <s v="6188169,19"/>
    <n v="8.1082124640000011"/>
    <n v="0"/>
    <n v="0"/>
  </r>
  <r>
    <n v="1810"/>
    <x v="871"/>
    <s v=""/>
    <x v="1975"/>
    <n v="2019"/>
    <n v="25580230"/>
    <x v="459"/>
    <x v="869"/>
    <x v="849"/>
    <n v="3550"/>
    <s v="Slangerup"/>
    <n v="250"/>
    <m/>
    <x v="18"/>
    <m/>
    <s v="LO"/>
    <s v="Lokalt værk"/>
    <n v="351100"/>
    <n v="350010"/>
    <x v="296"/>
    <x v="1"/>
    <s v="kvt"/>
    <d v="1993-01-01T00:00:00"/>
    <m/>
    <n v="1.48"/>
    <n v="0.5"/>
    <n v="0.73"/>
    <x v="5938"/>
    <n v="0.103176"/>
    <n v="0"/>
    <n v="6.7320000000000005E-2"/>
    <n v="6.7320000000000005E-2"/>
    <n v="0.26805087916199027"/>
    <n v="0.73194912083800978"/>
    <n v="0"/>
    <x v="0"/>
    <x v="0"/>
    <m/>
    <m/>
    <m/>
    <m/>
    <m/>
    <m/>
    <n v="0.19245599999999999"/>
    <m/>
    <m/>
    <m/>
    <m/>
    <m/>
    <m/>
    <m/>
    <m/>
    <m/>
    <m/>
    <m/>
    <s v="699487"/>
    <s v="6193132"/>
    <n v="0.19245599999999999"/>
    <n v="0"/>
    <n v="0"/>
  </r>
  <r>
    <n v="1810"/>
    <x v="873"/>
    <s v=""/>
    <x v="1977"/>
    <n v="2019"/>
    <n v="25580230"/>
    <x v="459"/>
    <x v="871"/>
    <x v="851"/>
    <n v="3060"/>
    <s v="Espergærde"/>
    <n v="217"/>
    <m/>
    <x v="18"/>
    <m/>
    <s v="LO"/>
    <s v="Lokalt værk"/>
    <n v="351100"/>
    <n v="350010"/>
    <x v="296"/>
    <x v="1"/>
    <s v="kvt"/>
    <d v="1993-03-15T00:00:00"/>
    <m/>
    <n v="1.21"/>
    <n v="0.42"/>
    <n v="0.61"/>
    <x v="5939"/>
    <n v="4.9031999999999999E-2"/>
    <n v="0"/>
    <n v="3.4200000000000001E-2"/>
    <n v="3.4200000000000001E-2"/>
    <n v="0.23659404630711783"/>
    <n v="0.76340595369288211"/>
    <n v="0"/>
    <x v="0"/>
    <x v="0"/>
    <m/>
    <m/>
    <m/>
    <m/>
    <m/>
    <m/>
    <n v="0.10362052799999999"/>
    <m/>
    <m/>
    <m/>
    <m/>
    <m/>
    <m/>
    <m/>
    <m/>
    <m/>
    <m/>
    <m/>
    <s v="720973"/>
    <s v="6210411"/>
    <n v="0.10362052799999999"/>
    <n v="0"/>
    <n v="0"/>
  </r>
  <r>
    <n v="1810"/>
    <x v="874"/>
    <s v=""/>
    <x v="1978"/>
    <n v="2019"/>
    <n v="25580230"/>
    <x v="459"/>
    <x v="872"/>
    <x v="852"/>
    <n v="2730"/>
    <s v="Herlev"/>
    <n v="163"/>
    <m/>
    <x v="18"/>
    <m/>
    <s v="LO"/>
    <s v="Lokalt værk"/>
    <n v="351100"/>
    <n v="350010"/>
    <x v="296"/>
    <x v="1"/>
    <s v="kvt"/>
    <d v="1993-08-12T00:00:00"/>
    <m/>
    <n v="1.46"/>
    <n v="0.5"/>
    <n v="0.88"/>
    <x v="5940"/>
    <n v="7.6067999999999997E-2"/>
    <n v="0"/>
    <n v="5.1479999999999998E-2"/>
    <n v="5.1479999999999998E-2"/>
    <n v="0.24543905015436057"/>
    <n v="0.75456094984563937"/>
    <n v="0"/>
    <x v="0"/>
    <x v="0"/>
    <m/>
    <m/>
    <m/>
    <m/>
    <m/>
    <m/>
    <n v="0.15496311600000001"/>
    <m/>
    <m/>
    <m/>
    <m/>
    <m/>
    <m/>
    <m/>
    <m/>
    <m/>
    <m/>
    <m/>
    <s v="713224,42"/>
    <s v="6183491,76"/>
    <n v="0.15496311600000001"/>
    <n v="0"/>
    <n v="0"/>
  </r>
  <r>
    <n v="1810"/>
    <x v="875"/>
    <s v=""/>
    <x v="1979"/>
    <n v="2019"/>
    <n v="25580230"/>
    <x v="459"/>
    <x v="873"/>
    <x v="853"/>
    <n v="2950"/>
    <s v="Vedbæk"/>
    <n v="230"/>
    <m/>
    <x v="18"/>
    <m/>
    <s v="LO"/>
    <s v="Lokalt værk"/>
    <n v="351100"/>
    <n v="350010"/>
    <x v="296"/>
    <x v="1"/>
    <s v="kvt"/>
    <d v="1993-06-07T00:00:00"/>
    <m/>
    <n v="0.89"/>
    <n v="0.28999999999999998"/>
    <n v="0.47"/>
    <x v="5941"/>
    <n v="3.033792"/>
    <n v="0"/>
    <n v="1.80576"/>
    <n v="1.80576"/>
    <n v="0.27117621505540407"/>
    <n v="0.72882378494459599"/>
    <n v="0"/>
    <x v="0"/>
    <x v="0"/>
    <m/>
    <m/>
    <m/>
    <m/>
    <m/>
    <m/>
    <n v="5.5937649240000002"/>
    <m/>
    <m/>
    <m/>
    <m/>
    <m/>
    <m/>
    <m/>
    <m/>
    <m/>
    <m/>
    <m/>
    <s v="722857,03"/>
    <s v="6195739,48"/>
    <n v="5.5937649240000002"/>
    <n v="0"/>
    <n v="0"/>
  </r>
  <r>
    <n v="1810"/>
    <x v="876"/>
    <s v=""/>
    <x v="1980"/>
    <n v="2019"/>
    <n v="25580230"/>
    <x v="459"/>
    <x v="874"/>
    <x v="854"/>
    <n v="2750"/>
    <s v="Ballerup"/>
    <n v="151"/>
    <m/>
    <x v="18"/>
    <m/>
    <s v="LO"/>
    <s v="Lokalt værk"/>
    <n v="351100"/>
    <n v="350010"/>
    <x v="296"/>
    <x v="1"/>
    <s v="kvt"/>
    <d v="1993-09-13T00:00:00"/>
    <m/>
    <n v="0.88"/>
    <n v="0.28999999999999998"/>
    <n v="0.48"/>
    <x v="5942"/>
    <n v="5.2920000000000002E-2"/>
    <n v="0"/>
    <n v="3.492E-2"/>
    <n v="3.492E-2"/>
    <n v="0.24516115259764085"/>
    <n v="0.75483884740235918"/>
    <n v="0"/>
    <x v="0"/>
    <x v="0"/>
    <m/>
    <m/>
    <m/>
    <m/>
    <m/>
    <m/>
    <n v="0.10792900799999999"/>
    <m/>
    <m/>
    <m/>
    <m/>
    <m/>
    <m/>
    <m/>
    <m/>
    <m/>
    <m/>
    <m/>
    <s v="710303,91"/>
    <s v="6181805,63"/>
    <n v="0.10792900799999999"/>
    <n v="0"/>
    <n v="0"/>
  </r>
  <r>
    <n v="1810"/>
    <x v="877"/>
    <s v=""/>
    <x v="1981"/>
    <n v="2019"/>
    <n v="25580230"/>
    <x v="459"/>
    <x v="875"/>
    <x v="855"/>
    <n v="2800"/>
    <s v="Kongens Lyngby"/>
    <n v="173"/>
    <m/>
    <x v="18"/>
    <m/>
    <s v="LO"/>
    <s v="Lokalt værk"/>
    <n v="351100"/>
    <n v="350010"/>
    <x v="296"/>
    <x v="1"/>
    <s v="kvt"/>
    <d v="1993-12-08T00:00:00"/>
    <m/>
    <n v="2.76"/>
    <n v="0.98"/>
    <n v="1.47"/>
    <x v="5943"/>
    <n v="4.6800000000000001E-3"/>
    <n v="0"/>
    <n v="3.2399999999999998E-3"/>
    <n v="3.2399999999999998E-3"/>
    <n v="0.24575133745439423"/>
    <n v="0.75424866254560574"/>
    <n v="0"/>
    <x v="0"/>
    <x v="0"/>
    <m/>
    <m/>
    <m/>
    <m/>
    <m/>
    <m/>
    <n v="9.5218200000000003E-3"/>
    <m/>
    <m/>
    <m/>
    <m/>
    <m/>
    <m/>
    <m/>
    <m/>
    <m/>
    <m/>
    <m/>
    <s v="720689"/>
    <s v="6187117"/>
    <n v="9.5218200000000003E-3"/>
    <n v="0"/>
    <n v="0"/>
  </r>
  <r>
    <n v="1810"/>
    <x v="878"/>
    <s v=""/>
    <x v="1982"/>
    <n v="2019"/>
    <n v="25580230"/>
    <x v="459"/>
    <x v="876"/>
    <x v="856"/>
    <n v="2950"/>
    <s v="Vedbæk"/>
    <n v="230"/>
    <m/>
    <x v="18"/>
    <m/>
    <s v="LO"/>
    <s v="Lokalt værk"/>
    <n v="351100"/>
    <n v="350010"/>
    <x v="296"/>
    <x v="1"/>
    <s v="kvt"/>
    <d v="1993-11-23T00:00:00"/>
    <m/>
    <n v="0.9"/>
    <n v="0.31"/>
    <n v="0.49"/>
    <x v="5944"/>
    <n v="0.381492"/>
    <n v="0"/>
    <n v="0.23472000000000001"/>
    <n v="0.23472000000000001"/>
    <n v="0.26245599769290356"/>
    <n v="0.73754400230709649"/>
    <n v="0"/>
    <x v="0"/>
    <x v="0"/>
    <m/>
    <m/>
    <m/>
    <m/>
    <m/>
    <m/>
    <n v="0.72677325599999998"/>
    <m/>
    <m/>
    <m/>
    <m/>
    <m/>
    <m/>
    <m/>
    <m/>
    <m/>
    <m/>
    <m/>
    <s v="720810,35"/>
    <s v="6193648,21"/>
    <n v="0.72677325599999998"/>
    <n v="0"/>
    <n v="0"/>
  </r>
  <r>
    <n v="1810"/>
    <x v="879"/>
    <s v=""/>
    <x v="1983"/>
    <n v="2019"/>
    <n v="25580230"/>
    <x v="459"/>
    <x v="877"/>
    <x v="857"/>
    <n v="4030"/>
    <s v="Tune"/>
    <n v="253"/>
    <m/>
    <x v="18"/>
    <m/>
    <s v="LO"/>
    <s v="Lokalt værk"/>
    <n v="351100"/>
    <n v="350010"/>
    <x v="296"/>
    <x v="1"/>
    <s v="kvt"/>
    <d v="1993-12-23T00:00:00"/>
    <m/>
    <n v="1.46"/>
    <n v="0.5"/>
    <n v="0.73"/>
    <x v="5945"/>
    <n v="3.4268399999999999"/>
    <n v="0"/>
    <n v="2.2521599999999999"/>
    <n v="2.2521599999999999"/>
    <n v="0.25437037376074811"/>
    <n v="0.74562962623925189"/>
    <n v="0"/>
    <x v="0"/>
    <x v="0"/>
    <m/>
    <m/>
    <m/>
    <m/>
    <m/>
    <m/>
    <n v="6.7359259439999999"/>
    <m/>
    <m/>
    <m/>
    <m/>
    <m/>
    <m/>
    <m/>
    <m/>
    <m/>
    <m/>
    <m/>
    <s v="700670,18"/>
    <s v="6166035,5"/>
    <n v="6.7359259439999999"/>
    <n v="0"/>
    <n v="0"/>
  </r>
  <r>
    <n v="1810"/>
    <x v="880"/>
    <s v=""/>
    <x v="1984"/>
    <n v="2019"/>
    <n v="25580230"/>
    <x v="459"/>
    <x v="878"/>
    <x v="858"/>
    <n v="3050"/>
    <s v="Humlebæk"/>
    <n v="210"/>
    <m/>
    <x v="18"/>
    <m/>
    <s v="LO"/>
    <s v="Lokalt værk"/>
    <n v="351100"/>
    <n v="350010"/>
    <x v="296"/>
    <x v="1"/>
    <s v="kvt"/>
    <d v="1994-08-25T00:00:00"/>
    <m/>
    <n v="0.89"/>
    <n v="0.3"/>
    <n v="0.48"/>
    <x v="5946"/>
    <n v="1.0837079999999999"/>
    <n v="0"/>
    <n v="0.63251999999999997"/>
    <n v="0.63251999999999997"/>
    <n v="0.28102555029448073"/>
    <n v="0.71897444970551927"/>
    <n v="0"/>
    <x v="0"/>
    <x v="0"/>
    <m/>
    <m/>
    <m/>
    <m/>
    <m/>
    <m/>
    <n v="1.9281307320000001"/>
    <m/>
    <m/>
    <m/>
    <m/>
    <m/>
    <m/>
    <m/>
    <m/>
    <m/>
    <m/>
    <m/>
    <s v="720163,63"/>
    <s v="6207869,91"/>
    <n v="1.9281307320000001"/>
    <n v="0"/>
    <n v="0"/>
  </r>
  <r>
    <n v="1810"/>
    <x v="881"/>
    <s v=""/>
    <x v="1985"/>
    <n v="2019"/>
    <n v="25580230"/>
    <x v="459"/>
    <x v="879"/>
    <x v="859"/>
    <n v="2830"/>
    <s v="Virum"/>
    <n v="173"/>
    <m/>
    <x v="18"/>
    <m/>
    <s v="LO"/>
    <s v="Lokalt værk"/>
    <n v="351100"/>
    <n v="350010"/>
    <x v="296"/>
    <x v="1"/>
    <s v="kvt"/>
    <d v="1995-03-14T00:00:00"/>
    <m/>
    <n v="0.9"/>
    <n v="0.28000000000000003"/>
    <n v="0.46"/>
    <x v="5947"/>
    <n v="3.1655519999999999"/>
    <n v="0"/>
    <n v="1.7028000000000001"/>
    <n v="1.7028000000000001"/>
    <n v="0.28046180141330779"/>
    <n v="0.71953819858669221"/>
    <n v="0"/>
    <x v="0"/>
    <x v="0"/>
    <m/>
    <m/>
    <m/>
    <m/>
    <m/>
    <m/>
    <n v="5.6434637160000003"/>
    <m/>
    <m/>
    <m/>
    <m/>
    <m/>
    <m/>
    <m/>
    <m/>
    <m/>
    <m/>
    <m/>
    <s v="718273,04"/>
    <s v="6189075,85"/>
    <n v="5.6434637160000003"/>
    <n v="0"/>
    <n v="0"/>
  </r>
  <r>
    <n v="1810"/>
    <x v="882"/>
    <s v=""/>
    <x v="1986"/>
    <n v="2019"/>
    <n v="25580230"/>
    <x v="459"/>
    <x v="880"/>
    <x v="860"/>
    <n v="2840"/>
    <s v="Holte"/>
    <n v="230"/>
    <m/>
    <x v="18"/>
    <m/>
    <s v="LO"/>
    <s v="Lokalt værk"/>
    <n v="351100"/>
    <n v="350010"/>
    <x v="296"/>
    <x v="1"/>
    <s v="kvt"/>
    <d v="1995-03-14T00:00:00"/>
    <m/>
    <n v="3.05"/>
    <n v="1.05"/>
    <n v="1.45"/>
    <x v="5948"/>
    <n v="6.4666800000000002"/>
    <n v="0"/>
    <n v="4.4424000000000001"/>
    <n v="4.4424000000000001"/>
    <n v="0.25237185498382486"/>
    <n v="0.74762814501617514"/>
    <n v="0"/>
    <x v="0"/>
    <x v="0"/>
    <m/>
    <m/>
    <m/>
    <m/>
    <m/>
    <m/>
    <n v="12.811808988000001"/>
    <m/>
    <m/>
    <m/>
    <m/>
    <m/>
    <m/>
    <m/>
    <m/>
    <m/>
    <m/>
    <m/>
    <s v="719421,55"/>
    <s v="6190455,32"/>
    <n v="12.811808988000001"/>
    <n v="0"/>
    <n v="0"/>
  </r>
  <r>
    <n v="1810"/>
    <x v="883"/>
    <s v=""/>
    <x v="1987"/>
    <n v="2019"/>
    <n v="25580230"/>
    <x v="459"/>
    <x v="881"/>
    <x v="861"/>
    <n v="4690"/>
    <s v="Haslev"/>
    <n v="320"/>
    <n v="385"/>
    <x v="308"/>
    <m/>
    <s v="DC"/>
    <s v="Decentralt værk"/>
    <n v="351100"/>
    <n v="350010"/>
    <x v="990"/>
    <x v="1"/>
    <s v="kvt"/>
    <d v="1996-01-01T00:00:00"/>
    <m/>
    <n v="5"/>
    <n v="2.02"/>
    <n v="2.25"/>
    <x v="5949"/>
    <n v="3.97044"/>
    <n v="3.97044"/>
    <n v="3.4416359999999999"/>
    <n v="3.4416359999999999"/>
    <n v="0.22814177180232736"/>
    <n v="0.77185822819767269"/>
    <n v="0"/>
    <x v="0"/>
    <x v="0"/>
    <m/>
    <m/>
    <m/>
    <m/>
    <m/>
    <m/>
    <n v="8.701694496"/>
    <m/>
    <m/>
    <m/>
    <m/>
    <m/>
    <m/>
    <m/>
    <m/>
    <m/>
    <m/>
    <m/>
    <s v="688306,88"/>
    <s v="6140261,42"/>
    <n v="8.701694496"/>
    <n v="0"/>
    <n v="0"/>
  </r>
  <r>
    <n v="1810"/>
    <x v="883"/>
    <s v=""/>
    <x v="1988"/>
    <n v="2019"/>
    <n v="25580230"/>
    <x v="459"/>
    <x v="881"/>
    <x v="861"/>
    <n v="4690"/>
    <s v="Haslev"/>
    <n v="320"/>
    <n v="385"/>
    <x v="308"/>
    <m/>
    <s v="DC"/>
    <s v="Decentralt værk"/>
    <n v="351100"/>
    <n v="350010"/>
    <x v="123"/>
    <x v="0"/>
    <s v="fvv"/>
    <d v="1996-01-01T00:00:00"/>
    <m/>
    <n v="3.5"/>
    <n v="0"/>
    <n v="3.25"/>
    <x v="5950"/>
    <n v="1.6304399999999999"/>
    <n v="1.6304399999999999"/>
    <n v="0"/>
    <n v="0"/>
    <n v="1"/>
    <n v="0"/>
    <n v="0"/>
    <x v="0"/>
    <x v="0"/>
    <m/>
    <m/>
    <m/>
    <m/>
    <m/>
    <m/>
    <n v="1.7855640000000002"/>
    <m/>
    <m/>
    <m/>
    <m/>
    <m/>
    <m/>
    <m/>
    <m/>
    <m/>
    <m/>
    <m/>
    <s v="688306,88"/>
    <s v="6140261,42"/>
    <n v="1.7855640000000002"/>
    <n v="0"/>
    <n v="0"/>
  </r>
  <r>
    <n v="1810"/>
    <x v="883"/>
    <s v=""/>
    <x v="1989"/>
    <n v="2019"/>
    <n v="25580230"/>
    <x v="459"/>
    <x v="881"/>
    <x v="861"/>
    <n v="4690"/>
    <s v="Haslev"/>
    <n v="320"/>
    <n v="385"/>
    <x v="308"/>
    <m/>
    <s v="DC"/>
    <s v="Decentralt værk"/>
    <n v="351100"/>
    <n v="350010"/>
    <x v="511"/>
    <x v="0"/>
    <s v="fvv"/>
    <d v="2016-09-01T00:00:00"/>
    <m/>
    <n v="1"/>
    <n v="0"/>
    <n v="0.9"/>
    <x v="5951"/>
    <n v="20.113199999999999"/>
    <n v="20.113199999999999"/>
    <n v="0"/>
    <n v="0"/>
    <n v="1"/>
    <n v="0"/>
    <n v="0"/>
    <x v="0"/>
    <x v="0"/>
    <m/>
    <m/>
    <m/>
    <m/>
    <m/>
    <m/>
    <m/>
    <m/>
    <m/>
    <m/>
    <m/>
    <m/>
    <n v="21.456"/>
    <m/>
    <m/>
    <m/>
    <m/>
    <m/>
    <s v="688306,88"/>
    <s v="6140261,42"/>
    <n v="0"/>
    <n v="21.456"/>
    <n v="0"/>
  </r>
  <r>
    <n v="1810"/>
    <x v="884"/>
    <s v=""/>
    <x v="1990"/>
    <n v="2019"/>
    <n v="25580230"/>
    <x v="459"/>
    <x v="882"/>
    <x v="862"/>
    <n v="2942"/>
    <s v="Skodsborg"/>
    <n v="230"/>
    <m/>
    <x v="18"/>
    <m/>
    <s v="LO"/>
    <s v="Lokalt værk"/>
    <n v="351100"/>
    <n v="350010"/>
    <x v="296"/>
    <x v="1"/>
    <s v="kvt"/>
    <d v="1995-09-01T00:00:00"/>
    <m/>
    <n v="0.87"/>
    <n v="0.28999999999999998"/>
    <n v="0.44"/>
    <x v="5952"/>
    <n v="4.5254880000000002"/>
    <n v="0"/>
    <n v="2.5729199999999999"/>
    <n v="2.5729199999999999"/>
    <n v="0.28149330771090664"/>
    <n v="0.71850669228909336"/>
    <n v="0"/>
    <x v="0"/>
    <x v="0"/>
    <m/>
    <m/>
    <m/>
    <m/>
    <m/>
    <m/>
    <n v="8.0383580640000005"/>
    <m/>
    <m/>
    <m/>
    <m/>
    <m/>
    <m/>
    <m/>
    <m/>
    <m/>
    <m/>
    <m/>
    <s v="723928,08"/>
    <s v="6191698,63"/>
    <n v="8.0383580640000005"/>
    <n v="0"/>
    <n v="0"/>
  </r>
  <r>
    <n v="1810"/>
    <x v="885"/>
    <s v=""/>
    <x v="1991"/>
    <n v="2019"/>
    <n v="25580230"/>
    <x v="459"/>
    <x v="883"/>
    <x v="863"/>
    <n v="3140"/>
    <s v="Ålsgårde"/>
    <n v="217"/>
    <m/>
    <x v="18"/>
    <m/>
    <s v="LO"/>
    <s v="Lokalt værk"/>
    <n v="351100"/>
    <n v="350010"/>
    <x v="296"/>
    <x v="1"/>
    <s v="kvt"/>
    <d v="1995-11-01T00:00:00"/>
    <m/>
    <n v="0.9"/>
    <n v="0.3"/>
    <n v="0.49"/>
    <x v="5953"/>
    <n v="7.577388"/>
    <n v="0"/>
    <n v="4.5291600000000001"/>
    <n v="4.5291600000000001"/>
    <n v="0.27879939406660559"/>
    <n v="0.72120060593339441"/>
    <n v="0"/>
    <x v="0"/>
    <x v="0"/>
    <m/>
    <m/>
    <m/>
    <m/>
    <m/>
    <m/>
    <n v="13.589319348"/>
    <m/>
    <m/>
    <m/>
    <m/>
    <m/>
    <m/>
    <m/>
    <m/>
    <m/>
    <m/>
    <m/>
    <s v="719010,98"/>
    <s v="6220584,91"/>
    <n v="13.589319348"/>
    <n v="0"/>
    <n v="0"/>
  </r>
  <r>
    <n v="1810"/>
    <x v="886"/>
    <s v=""/>
    <x v="1992"/>
    <n v="2019"/>
    <n v="25580230"/>
    <x v="459"/>
    <x v="884"/>
    <x v="864"/>
    <n v="2800"/>
    <s v="Kongens Lyngby"/>
    <n v="173"/>
    <m/>
    <x v="18"/>
    <m/>
    <s v="LO"/>
    <s v="Lokalt værk"/>
    <n v="351100"/>
    <n v="350010"/>
    <x v="296"/>
    <x v="1"/>
    <s v="kvt"/>
    <d v="1995-10-01T00:00:00"/>
    <m/>
    <n v="0.9"/>
    <n v="0.31"/>
    <n v="0.45"/>
    <x v="5954"/>
    <n v="3.9254760000000002"/>
    <n v="0"/>
    <n v="2.3486400000000001"/>
    <n v="2.3486400000000001"/>
    <n v="0.27138706993937556"/>
    <n v="0.72861293006062444"/>
    <n v="0"/>
    <x v="0"/>
    <x v="0"/>
    <m/>
    <m/>
    <m/>
    <m/>
    <m/>
    <m/>
    <n v="7.2322458120000004"/>
    <m/>
    <m/>
    <m/>
    <m/>
    <m/>
    <m/>
    <m/>
    <m/>
    <m/>
    <m/>
    <m/>
    <s v="721657"/>
    <s v="6188642"/>
    <n v="7.2322458120000004"/>
    <n v="0"/>
    <n v="0"/>
  </r>
  <r>
    <n v="1810"/>
    <x v="887"/>
    <s v=""/>
    <x v="1993"/>
    <n v="2019"/>
    <n v="25580230"/>
    <x v="459"/>
    <x v="885"/>
    <x v="865"/>
    <n v="3500"/>
    <s v="Værløse"/>
    <n v="190"/>
    <m/>
    <x v="18"/>
    <m/>
    <s v="LO"/>
    <s v="Lokalt værk"/>
    <n v="351100"/>
    <n v="350010"/>
    <x v="991"/>
    <x v="1"/>
    <s v="kvt"/>
    <d v="1995-10-01T00:00:00"/>
    <m/>
    <n v="0.9"/>
    <n v="0.31"/>
    <n v="0.46"/>
    <x v="5955"/>
    <n v="2.4572880000000001"/>
    <n v="0"/>
    <n v="1.52136"/>
    <n v="1.52136"/>
    <n v="0.27108568286967244"/>
    <n v="0.72891431713032762"/>
    <n v="0"/>
    <x v="0"/>
    <x v="0"/>
    <m/>
    <m/>
    <m/>
    <m/>
    <m/>
    <m/>
    <n v="4.5323087040000001"/>
    <m/>
    <m/>
    <m/>
    <m/>
    <m/>
    <m/>
    <m/>
    <m/>
    <m/>
    <m/>
    <m/>
    <s v="713368"/>
    <s v="6185490"/>
    <n v="4.5323087040000001"/>
    <n v="0"/>
    <n v="0"/>
  </r>
  <r>
    <n v="1810"/>
    <x v="888"/>
    <s v=""/>
    <x v="1994"/>
    <n v="2019"/>
    <n v="25580230"/>
    <x v="459"/>
    <x v="886"/>
    <x v="866"/>
    <n v="2850"/>
    <s v="Nærum"/>
    <n v="230"/>
    <m/>
    <x v="18"/>
    <m/>
    <s v="LO"/>
    <s v="Lokalt værk"/>
    <n v="351100"/>
    <n v="350010"/>
    <x v="14"/>
    <x v="1"/>
    <s v="kvt"/>
    <d v="1996-01-01T00:00:00"/>
    <m/>
    <n v="0.89"/>
    <n v="0.3"/>
    <n v="0.48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720930,86"/>
    <s v="6193009,06"/>
    <n v="0"/>
    <n v="0"/>
    <n v="0"/>
  </r>
  <r>
    <n v="1810"/>
    <x v="888"/>
    <s v=""/>
    <x v="1995"/>
    <n v="2019"/>
    <n v="25580230"/>
    <x v="459"/>
    <x v="886"/>
    <x v="866"/>
    <n v="2850"/>
    <s v="Nærum"/>
    <n v="230"/>
    <m/>
    <x v="18"/>
    <m/>
    <s v="LO"/>
    <s v="Lokalt værk"/>
    <n v="351100"/>
    <n v="350010"/>
    <x v="992"/>
    <x v="1"/>
    <s v="kvt"/>
    <d v="1997-01-01T00:00:00"/>
    <m/>
    <n v="0.89"/>
    <n v="0.3"/>
    <n v="0.48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720930,86"/>
    <s v="6193009,06"/>
    <n v="0"/>
    <n v="0"/>
    <n v="0"/>
  </r>
  <r>
    <n v="1810"/>
    <x v="889"/>
    <s v=""/>
    <x v="1996"/>
    <n v="2019"/>
    <n v="25580230"/>
    <x v="459"/>
    <x v="887"/>
    <x v="867"/>
    <n v="4600"/>
    <s v="Køge"/>
    <n v="259"/>
    <m/>
    <x v="18"/>
    <m/>
    <s v="LO"/>
    <s v="Lokalt værk"/>
    <n v="351100"/>
    <n v="350010"/>
    <x v="382"/>
    <x v="0"/>
    <s v="fvv"/>
    <d v="1985-01-01T00:00:00"/>
    <m/>
    <n v="2.1"/>
    <n v="0"/>
    <n v="2"/>
    <x v="5956"/>
    <n v="14.178996"/>
    <n v="0"/>
    <n v="0"/>
    <n v="0"/>
    <n v="1"/>
    <n v="0"/>
    <n v="0"/>
    <x v="0"/>
    <x v="0"/>
    <m/>
    <m/>
    <m/>
    <m/>
    <m/>
    <m/>
    <n v="13.945932000000001"/>
    <m/>
    <m/>
    <m/>
    <m/>
    <m/>
    <m/>
    <m/>
    <m/>
    <m/>
    <m/>
    <m/>
    <s v="699779"/>
    <s v="6148231"/>
    <n v="13.945932000000001"/>
    <n v="0"/>
    <n v="0"/>
  </r>
  <r>
    <n v="1810"/>
    <x v="889"/>
    <s v=""/>
    <x v="1997"/>
    <n v="2019"/>
    <n v="25580230"/>
    <x v="459"/>
    <x v="887"/>
    <x v="867"/>
    <n v="4600"/>
    <s v="Køge"/>
    <n v="259"/>
    <m/>
    <x v="18"/>
    <m/>
    <s v="LO"/>
    <s v="Lokalt værk"/>
    <n v="351100"/>
    <n v="350010"/>
    <x v="993"/>
    <x v="1"/>
    <s v="kvt"/>
    <d v="1993-06-01T00:00:00"/>
    <m/>
    <n v="2.74"/>
    <n v="1.1000000000000001"/>
    <n v="1.33"/>
    <x v="5957"/>
    <n v="4.7073600000000004"/>
    <n v="0"/>
    <n v="3.9326400000000001"/>
    <n v="3.9326400000000001"/>
    <n v="0.2401382108898176"/>
    <n v="0.75986178911018243"/>
    <n v="0"/>
    <x v="0"/>
    <x v="0"/>
    <m/>
    <m/>
    <m/>
    <m/>
    <m/>
    <m/>
    <n v="9.8013556079999997"/>
    <m/>
    <m/>
    <m/>
    <m/>
    <m/>
    <m/>
    <m/>
    <m/>
    <m/>
    <m/>
    <m/>
    <s v="699779"/>
    <s v="6148231"/>
    <n v="9.8013556079999997"/>
    <n v="0"/>
    <n v="0"/>
  </r>
  <r>
    <n v="1810"/>
    <x v="890"/>
    <s v=""/>
    <x v="1998"/>
    <n v="2019"/>
    <n v="25580230"/>
    <x v="459"/>
    <x v="888"/>
    <x v="868"/>
    <n v="4230"/>
    <s v="Skælskør"/>
    <n v="330"/>
    <m/>
    <x v="18"/>
    <m/>
    <s v="LO"/>
    <s v="Lokalt værk"/>
    <n v="351100"/>
    <n v="350010"/>
    <x v="993"/>
    <x v="1"/>
    <s v="kvt"/>
    <d v="2004-11-01T00:00:00"/>
    <m/>
    <n v="1.65"/>
    <n v="0.62"/>
    <n v="0.81"/>
    <x v="5958"/>
    <n v="0.82328400000000002"/>
    <n v="0"/>
    <n v="0.64188000000000001"/>
    <n v="0.64188000000000001"/>
    <n v="0.24399380896517051"/>
    <n v="0.75600619103482947"/>
    <n v="0"/>
    <x v="0"/>
    <x v="0"/>
    <m/>
    <m/>
    <m/>
    <m/>
    <m/>
    <m/>
    <n v="1.6871001839999999"/>
    <m/>
    <m/>
    <m/>
    <m/>
    <m/>
    <m/>
    <m/>
    <m/>
    <m/>
    <m/>
    <m/>
    <s v="646386"/>
    <s v="6125024"/>
    <n v="1.6871001839999999"/>
    <n v="0"/>
    <n v="0"/>
  </r>
  <r>
    <n v="1810"/>
    <x v="890"/>
    <s v=""/>
    <x v="1999"/>
    <n v="2019"/>
    <n v="25580230"/>
    <x v="459"/>
    <x v="888"/>
    <x v="868"/>
    <n v="4230"/>
    <s v="Skælskør"/>
    <n v="330"/>
    <m/>
    <x v="18"/>
    <m/>
    <s v="LO"/>
    <s v="Lokalt værk"/>
    <n v="351100"/>
    <n v="350010"/>
    <x v="382"/>
    <x v="0"/>
    <s v="fvv"/>
    <d v="1972-01-01T00:00:00"/>
    <m/>
    <n v="2.6"/>
    <n v="0"/>
    <n v="2.2000000000000002"/>
    <x v="5959"/>
    <n v="4.4096760000000002"/>
    <n v="0"/>
    <n v="0"/>
    <n v="0"/>
    <n v="1"/>
    <n v="0"/>
    <n v="0"/>
    <x v="0"/>
    <x v="0"/>
    <m/>
    <m/>
    <m/>
    <m/>
    <m/>
    <m/>
    <n v="5.3273484"/>
    <m/>
    <m/>
    <m/>
    <m/>
    <m/>
    <m/>
    <m/>
    <m/>
    <m/>
    <m/>
    <m/>
    <s v="646386"/>
    <s v="6125024"/>
    <n v="5.3273484"/>
    <n v="0"/>
    <n v="0"/>
  </r>
  <r>
    <n v="1810"/>
    <x v="891"/>
    <s v=""/>
    <x v="2000"/>
    <n v="2019"/>
    <n v="25580230"/>
    <x v="459"/>
    <x v="889"/>
    <x v="869"/>
    <n v="2750"/>
    <s v="Ballerup"/>
    <n v="151"/>
    <m/>
    <x v="18"/>
    <m/>
    <s v="LO"/>
    <s v="Lokalt værk"/>
    <n v="351100"/>
    <n v="350010"/>
    <x v="296"/>
    <x v="1"/>
    <s v="kvt"/>
    <d v="1998-09-01T00:00:00"/>
    <m/>
    <n v="2.8"/>
    <n v="1.01"/>
    <n v="1.42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709257,31"/>
    <s v="6183314,51"/>
    <n v="0"/>
    <n v="0"/>
    <n v="0"/>
  </r>
  <r>
    <n v="1810"/>
    <x v="892"/>
    <s v=""/>
    <x v="2001"/>
    <n v="2019"/>
    <n v="25580230"/>
    <x v="459"/>
    <x v="890"/>
    <x v="870"/>
    <n v="4780"/>
    <s v="Stege"/>
    <n v="390"/>
    <n v="888"/>
    <x v="275"/>
    <m/>
    <s v="FJ"/>
    <s v="Fjernvarmeværk"/>
    <n v="351100"/>
    <n v="350010"/>
    <x v="296"/>
    <x v="0"/>
    <s v="fvv"/>
    <d v="2002-10-01T00:00:00"/>
    <m/>
    <n v="6.1"/>
    <n v="0"/>
    <n v="5.6"/>
    <x v="5960"/>
    <n v="34.073279999999997"/>
    <n v="34.073279999999997"/>
    <n v="0"/>
    <n v="0"/>
    <n v="1"/>
    <n v="0"/>
    <n v="0"/>
    <x v="0"/>
    <x v="0"/>
    <m/>
    <n v="19.706903999999998"/>
    <m/>
    <m/>
    <m/>
    <m/>
    <m/>
    <m/>
    <m/>
    <m/>
    <n v="18.128195999999999"/>
    <m/>
    <m/>
    <m/>
    <m/>
    <m/>
    <m/>
    <m/>
    <s v="709060,06"/>
    <s v="6097201,51"/>
    <n v="19.706903999999998"/>
    <n v="18.128195999999999"/>
    <n v="0"/>
  </r>
  <r>
    <n v="1822"/>
    <x v="894"/>
    <s v=""/>
    <x v="2003"/>
    <n v="2019"/>
    <n v="29189579"/>
    <x v="460"/>
    <x v="892"/>
    <x v="871"/>
    <n v="7860"/>
    <s v="Spøttrup"/>
    <n v="779"/>
    <m/>
    <x v="18"/>
    <m/>
    <s v="LO"/>
    <s v="Lokalt værk"/>
    <n v="382110"/>
    <n v="383900"/>
    <x v="994"/>
    <x v="1"/>
    <s v="pev"/>
    <d v="2010-06-23T00:00:00"/>
    <m/>
    <n v="0.27"/>
    <n v="0.1"/>
    <n v="0.12"/>
    <x v="5961"/>
    <n v="0"/>
    <n v="0"/>
    <n v="0.42743520000000002"/>
    <n v="0.42743520000000002"/>
    <n v="0"/>
    <n v="1"/>
    <n v="0"/>
    <x v="0"/>
    <x v="0"/>
    <m/>
    <m/>
    <m/>
    <m/>
    <m/>
    <m/>
    <m/>
    <m/>
    <n v="1.33561"/>
    <m/>
    <m/>
    <m/>
    <m/>
    <m/>
    <m/>
    <m/>
    <m/>
    <m/>
    <s v="498697"/>
    <s v="6278069"/>
    <n v="0"/>
    <n v="1.33561"/>
    <n v="0"/>
  </r>
  <r>
    <n v="1823"/>
    <x v="895"/>
    <s v=""/>
    <x v="2004"/>
    <n v="2019"/>
    <n v="12850778"/>
    <x v="461"/>
    <x v="893"/>
    <x v="872"/>
    <n v="4300"/>
    <s v="Holbæk"/>
    <n v="316"/>
    <m/>
    <x v="18"/>
    <m/>
    <s v="ER"/>
    <s v="Erhvervsværk"/>
    <n v="14620"/>
    <n v="10000"/>
    <x v="995"/>
    <x v="1"/>
    <s v="pev"/>
    <d v="2005-01-01T00:00:00"/>
    <m/>
    <n v="0.46"/>
    <n v="0.16"/>
    <n v="0.25"/>
    <x v="21"/>
    <n v="0"/>
    <n v="0"/>
    <n v="0"/>
    <n v="0"/>
    <n v="0"/>
    <n v="0"/>
    <n v="1"/>
    <x v="0"/>
    <x v="0"/>
    <m/>
    <m/>
    <m/>
    <m/>
    <m/>
    <m/>
    <m/>
    <m/>
    <n v="0"/>
    <m/>
    <m/>
    <m/>
    <m/>
    <m/>
    <m/>
    <m/>
    <m/>
    <m/>
    <s v="675480"/>
    <s v="6185207"/>
    <n v="0"/>
    <n v="0"/>
    <n v="0"/>
  </r>
  <r>
    <n v="1826"/>
    <x v="896"/>
    <s v=""/>
    <x v="2005"/>
    <n v="2019"/>
    <n v="11110026"/>
    <x v="462"/>
    <x v="894"/>
    <x v="873"/>
    <n v="2300"/>
    <s v="København S"/>
    <n v="101"/>
    <n v="2"/>
    <x v="5"/>
    <m/>
    <s v="FJ"/>
    <s v="Fjernvarmeværk"/>
    <n v="353000"/>
    <n v="350030"/>
    <x v="996"/>
    <x v="12"/>
    <s v="fvv"/>
    <d v="2005-08-01T00:00:00"/>
    <m/>
    <n v="14"/>
    <n v="0"/>
    <n v="14"/>
    <x v="21"/>
    <n v="0"/>
    <n v="0"/>
    <n v="0"/>
    <n v="0"/>
    <n v="1"/>
    <n v="0"/>
    <n v="0"/>
    <x v="0"/>
    <x v="0"/>
    <m/>
    <m/>
    <m/>
    <m/>
    <m/>
    <m/>
    <m/>
    <m/>
    <m/>
    <m/>
    <m/>
    <m/>
    <m/>
    <m/>
    <n v="0"/>
    <m/>
    <m/>
    <m/>
    <s v="727935"/>
    <s v="6176937"/>
    <n v="0"/>
    <n v="0"/>
    <n v="0"/>
  </r>
  <r>
    <n v="1836"/>
    <x v="897"/>
    <s v=""/>
    <x v="2006"/>
    <n v="2019"/>
    <n v="17335707"/>
    <x v="463"/>
    <x v="895"/>
    <x v="874"/>
    <n v="5550"/>
    <s v="Langeskov"/>
    <n v="440"/>
    <m/>
    <x v="18"/>
    <m/>
    <s v="ER"/>
    <s v="Erhvervsværk"/>
    <n v="11100"/>
    <n v="10000"/>
    <x v="952"/>
    <x v="1"/>
    <s v="pev"/>
    <d v="2006-12-08T00:00:00"/>
    <m/>
    <n v="0.15"/>
    <n v="0.06"/>
    <n v="0.09"/>
    <x v="5962"/>
    <n v="3.024E-2"/>
    <n v="0"/>
    <n v="1.8360000000000001E-2"/>
    <n v="1.8360000000000001E-2"/>
    <n v="0"/>
    <n v="0.73584905660377364"/>
    <n v="0.26415094339622636"/>
    <x v="0"/>
    <x v="0"/>
    <m/>
    <m/>
    <m/>
    <m/>
    <m/>
    <m/>
    <m/>
    <m/>
    <n v="5.7239999999999999E-2"/>
    <m/>
    <m/>
    <m/>
    <m/>
    <m/>
    <m/>
    <m/>
    <m/>
    <m/>
    <s v="599089"/>
    <s v="6138408"/>
    <n v="0"/>
    <n v="5.7239999999999999E-2"/>
    <n v="0"/>
  </r>
  <r>
    <n v="1841"/>
    <x v="898"/>
    <s v=""/>
    <x v="2007"/>
    <n v="2019"/>
    <n v="28719310"/>
    <x v="701"/>
    <x v="896"/>
    <x v="875"/>
    <n v="3720"/>
    <s v="Aakirkeby"/>
    <n v="400"/>
    <n v="69"/>
    <x v="309"/>
    <m/>
    <s v="DC"/>
    <s v="Decentralt værk"/>
    <n v="351100"/>
    <n v="350010"/>
    <x v="952"/>
    <x v="1"/>
    <s v="kvt"/>
    <d v="2006-10-23T00:00:00"/>
    <m/>
    <n v="4.9000000000000004"/>
    <n v="2"/>
    <n v="2.2000000000000002"/>
    <x v="5963"/>
    <n v="26.135999999999999"/>
    <n v="21.923999999999999"/>
    <n v="32.049053999999998"/>
    <n v="32.049053999999998"/>
    <n v="0.11576094065349017"/>
    <n v="0.88423905934650981"/>
    <n v="0"/>
    <x v="0"/>
    <x v="0"/>
    <m/>
    <m/>
    <m/>
    <m/>
    <m/>
    <m/>
    <m/>
    <m/>
    <n v="112.887818"/>
    <m/>
    <m/>
    <m/>
    <m/>
    <m/>
    <m/>
    <m/>
    <m/>
    <m/>
    <s v="875226,2"/>
    <s v="6119543,03"/>
    <n v="0"/>
    <n v="112.887818"/>
    <n v="0"/>
  </r>
  <r>
    <n v="1853"/>
    <x v="899"/>
    <s v=""/>
    <x v="2008"/>
    <n v="2019"/>
    <n v="20214414"/>
    <x v="465"/>
    <x v="897"/>
    <x v="876"/>
    <n v="2630"/>
    <s v="Høje-Taastrup"/>
    <n v="169"/>
    <m/>
    <x v="18"/>
    <m/>
    <s v="LO"/>
    <s v="Lokalt værk"/>
    <n v="351300"/>
    <n v="350010"/>
    <x v="997"/>
    <x v="5"/>
    <s v="kvt"/>
    <d v="2010-11-01T00:00:00"/>
    <m/>
    <n v="7.7142860000000004"/>
    <n v="2.7"/>
    <n v="0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706230,57"/>
    <s v="6172845,42"/>
    <n v="0"/>
    <n v="0"/>
    <n v="0"/>
  </r>
  <r>
    <n v="1858"/>
    <x v="900"/>
    <s v=""/>
    <x v="2009"/>
    <n v="2019"/>
    <n v="30173929"/>
    <x v="466"/>
    <x v="898"/>
    <x v="877"/>
    <n v="9900"/>
    <s v="Frederikshavn"/>
    <n v="813"/>
    <n v="289"/>
    <x v="147"/>
    <n v="1"/>
    <s v="FJ"/>
    <s v="Fjernvarmeværk"/>
    <n v="353000"/>
    <n v="350030"/>
    <x v="13"/>
    <x v="0"/>
    <s v="fvv"/>
    <d v="2012-01-01T00:00:00"/>
    <m/>
    <n v="9.25"/>
    <n v="0"/>
    <n v="9"/>
    <x v="5964"/>
    <n v="60.604199999999999"/>
    <n v="60.604199999999999"/>
    <n v="0"/>
    <n v="0"/>
    <n v="1"/>
    <n v="0"/>
    <n v="0"/>
    <x v="0"/>
    <x v="0"/>
    <m/>
    <m/>
    <m/>
    <m/>
    <m/>
    <m/>
    <n v="60.12346428"/>
    <m/>
    <m/>
    <m/>
    <m/>
    <m/>
    <m/>
    <m/>
    <m/>
    <m/>
    <m/>
    <m/>
    <s v="591100,74"/>
    <s v="6368298,64"/>
    <n v="60.12346428"/>
    <n v="0"/>
    <n v="0"/>
  </r>
  <r>
    <n v="1858"/>
    <x v="900"/>
    <s v=""/>
    <x v="2010"/>
    <n v="2019"/>
    <n v="30173929"/>
    <x v="466"/>
    <x v="898"/>
    <x v="877"/>
    <n v="9900"/>
    <s v="Frederikshavn"/>
    <n v="813"/>
    <n v="289"/>
    <x v="147"/>
    <n v="1"/>
    <s v="FJ"/>
    <s v="Fjernvarmeværk"/>
    <n v="353000"/>
    <n v="350030"/>
    <x v="16"/>
    <x v="0"/>
    <s v="fvv"/>
    <d v="2012-01-01T00:00:00"/>
    <m/>
    <n v="9.25"/>
    <n v="0"/>
    <n v="9"/>
    <x v="5964"/>
    <n v="60.604199999999999"/>
    <n v="60.604199999999999"/>
    <n v="0"/>
    <n v="0"/>
    <n v="1"/>
    <n v="0"/>
    <n v="0"/>
    <x v="0"/>
    <x v="0"/>
    <m/>
    <m/>
    <m/>
    <m/>
    <m/>
    <m/>
    <n v="60.12346428"/>
    <m/>
    <m/>
    <m/>
    <m/>
    <m/>
    <m/>
    <m/>
    <m/>
    <m/>
    <m/>
    <m/>
    <s v="591100,74"/>
    <s v="6368298,64"/>
    <n v="60.12346428"/>
    <n v="0"/>
    <n v="0"/>
  </r>
  <r>
    <n v="1858"/>
    <x v="900"/>
    <s v=""/>
    <x v="2011"/>
    <n v="2019"/>
    <n v="30173929"/>
    <x v="466"/>
    <x v="898"/>
    <x v="877"/>
    <n v="9900"/>
    <s v="Frederikshavn"/>
    <n v="813"/>
    <n v="289"/>
    <x v="147"/>
    <n v="1"/>
    <s v="FJ"/>
    <s v="Fjernvarmeværk"/>
    <n v="353000"/>
    <n v="350030"/>
    <x v="76"/>
    <x v="0"/>
    <s v="fvv"/>
    <d v="2012-01-01T00:00:00"/>
    <m/>
    <n v="9.25"/>
    <n v="0"/>
    <n v="9"/>
    <x v="5964"/>
    <n v="60.604199999999999"/>
    <n v="60.604199999999999"/>
    <n v="0"/>
    <n v="0"/>
    <n v="1"/>
    <n v="0"/>
    <n v="0"/>
    <x v="0"/>
    <x v="0"/>
    <m/>
    <m/>
    <m/>
    <m/>
    <m/>
    <m/>
    <n v="60.12346428"/>
    <m/>
    <m/>
    <m/>
    <m/>
    <m/>
    <m/>
    <m/>
    <m/>
    <m/>
    <m/>
    <m/>
    <s v="591100,74"/>
    <s v="6368298,64"/>
    <n v="60.12346428"/>
    <n v="0"/>
    <n v="0"/>
  </r>
  <r>
    <n v="1858"/>
    <x v="900"/>
    <s v=""/>
    <x v="2012"/>
    <n v="2019"/>
    <n v="30173929"/>
    <x v="466"/>
    <x v="898"/>
    <x v="877"/>
    <n v="9900"/>
    <s v="Frederikshavn"/>
    <n v="813"/>
    <n v="289"/>
    <x v="147"/>
    <n v="1"/>
    <s v="FJ"/>
    <s v="Fjernvarmeværk"/>
    <n v="353000"/>
    <n v="350030"/>
    <x v="4"/>
    <x v="0"/>
    <s v="fvv"/>
    <d v="2012-01-01T00:00:00"/>
    <m/>
    <n v="9.25"/>
    <n v="0"/>
    <n v="9"/>
    <x v="5964"/>
    <n v="60.604199999999999"/>
    <n v="60.604199999999999"/>
    <n v="0"/>
    <n v="0"/>
    <n v="1"/>
    <n v="0"/>
    <n v="0"/>
    <x v="0"/>
    <x v="0"/>
    <m/>
    <m/>
    <m/>
    <m/>
    <m/>
    <m/>
    <n v="60.12346428"/>
    <m/>
    <m/>
    <m/>
    <m/>
    <m/>
    <m/>
    <m/>
    <m/>
    <m/>
    <m/>
    <m/>
    <s v="591100,74"/>
    <s v="6368298,64"/>
    <n v="60.12346428"/>
    <n v="0"/>
    <n v="0"/>
  </r>
  <r>
    <n v="1858"/>
    <x v="900"/>
    <s v=""/>
    <x v="2013"/>
    <n v="2019"/>
    <n v="30173929"/>
    <x v="466"/>
    <x v="898"/>
    <x v="877"/>
    <n v="9900"/>
    <s v="Frederikshavn"/>
    <n v="813"/>
    <n v="289"/>
    <x v="147"/>
    <n v="1"/>
    <s v="FJ"/>
    <s v="Fjernvarmeværk"/>
    <n v="353000"/>
    <n v="350030"/>
    <x v="6"/>
    <x v="0"/>
    <s v="fvv"/>
    <d v="2012-12-01T00:00:00"/>
    <m/>
    <n v="16.350000000000001"/>
    <n v="0"/>
    <n v="17"/>
    <x v="5965"/>
    <n v="114.47496"/>
    <n v="114.47496"/>
    <n v="0"/>
    <n v="0"/>
    <n v="1"/>
    <n v="0"/>
    <n v="0"/>
    <x v="0"/>
    <x v="0"/>
    <m/>
    <m/>
    <m/>
    <m/>
    <m/>
    <m/>
    <n v="106.27228260000001"/>
    <m/>
    <m/>
    <m/>
    <m/>
    <m/>
    <m/>
    <m/>
    <m/>
    <m/>
    <m/>
    <m/>
    <s v="591100,74"/>
    <s v="6368298,64"/>
    <n v="106.27228260000001"/>
    <n v="0"/>
    <n v="0"/>
  </r>
  <r>
    <n v="1858"/>
    <x v="900"/>
    <s v=""/>
    <x v="2014"/>
    <n v="2019"/>
    <n v="30173929"/>
    <x v="466"/>
    <x v="898"/>
    <x v="877"/>
    <n v="9900"/>
    <s v="Frederikshavn"/>
    <n v="813"/>
    <n v="289"/>
    <x v="147"/>
    <n v="1"/>
    <s v="FJ"/>
    <s v="Fjernvarmeværk"/>
    <n v="353000"/>
    <n v="350030"/>
    <x v="410"/>
    <x v="0"/>
    <s v="fvv"/>
    <d v="2012-12-01T00:00:00"/>
    <m/>
    <n v="16.350000000000001"/>
    <n v="0"/>
    <n v="16.350000000000001"/>
    <x v="5965"/>
    <n v="110.09772"/>
    <n v="110.09772"/>
    <n v="0"/>
    <n v="0"/>
    <n v="1"/>
    <n v="0"/>
    <n v="0"/>
    <x v="0"/>
    <x v="0"/>
    <m/>
    <m/>
    <m/>
    <m/>
    <m/>
    <m/>
    <n v="106.27228260000001"/>
    <m/>
    <m/>
    <m/>
    <m/>
    <m/>
    <m/>
    <m/>
    <m/>
    <m/>
    <m/>
    <m/>
    <s v="591100,74"/>
    <s v="6368298,64"/>
    <n v="106.27228260000001"/>
    <n v="0"/>
    <n v="0"/>
  </r>
  <r>
    <n v="1858"/>
    <x v="901"/>
    <s v=""/>
    <x v="2015"/>
    <n v="2019"/>
    <n v="30173929"/>
    <x v="466"/>
    <x v="899"/>
    <x v="878"/>
    <n v="9900"/>
    <s v="Frederikshavn"/>
    <n v="813"/>
    <n v="289"/>
    <x v="147"/>
    <n v="1"/>
    <s v="FJ"/>
    <s v="Fjernvarmeværk"/>
    <n v="353000"/>
    <n v="350030"/>
    <x v="13"/>
    <x v="0"/>
    <s v="fvv"/>
    <d v="2012-01-01T00:00:00"/>
    <m/>
    <n v="3.75"/>
    <n v="0"/>
    <n v="33"/>
    <x v="5966"/>
    <n v="57.358800000000002"/>
    <n v="57.358800000000002"/>
    <n v="0"/>
    <n v="0"/>
    <n v="1"/>
    <n v="0"/>
    <n v="0"/>
    <x v="0"/>
    <x v="0"/>
    <m/>
    <m/>
    <m/>
    <m/>
    <m/>
    <m/>
    <n v="61.877178000000001"/>
    <m/>
    <m/>
    <m/>
    <m/>
    <m/>
    <m/>
    <m/>
    <m/>
    <m/>
    <m/>
    <m/>
    <s v="591130,09"/>
    <s v="6366157,52"/>
    <n v="61.877178000000001"/>
    <n v="0"/>
    <n v="0"/>
  </r>
  <r>
    <n v="1858"/>
    <x v="901"/>
    <s v=""/>
    <x v="2016"/>
    <n v="2019"/>
    <n v="30173929"/>
    <x v="466"/>
    <x v="899"/>
    <x v="878"/>
    <n v="9900"/>
    <s v="Frederikshavn"/>
    <n v="813"/>
    <n v="289"/>
    <x v="147"/>
    <n v="1"/>
    <s v="FJ"/>
    <s v="Fjernvarmeværk"/>
    <n v="353000"/>
    <n v="350030"/>
    <x v="16"/>
    <x v="0"/>
    <s v="fvv"/>
    <d v="2012-01-01T00:00:00"/>
    <m/>
    <n v="9.75"/>
    <n v="0"/>
    <n v="0"/>
    <x v="21"/>
    <n v="0"/>
    <n v="0"/>
    <n v="0"/>
    <n v="0"/>
    <n v="1"/>
    <n v="0"/>
    <n v="0"/>
    <x v="0"/>
    <x v="0"/>
    <m/>
    <m/>
    <m/>
    <m/>
    <m/>
    <m/>
    <m/>
    <m/>
    <m/>
    <m/>
    <m/>
    <m/>
    <m/>
    <m/>
    <m/>
    <m/>
    <m/>
    <m/>
    <s v="591130,09"/>
    <s v="6366157,52"/>
    <n v="0"/>
    <n v="0"/>
    <n v="0"/>
  </r>
  <r>
    <n v="1858"/>
    <x v="901"/>
    <s v=""/>
    <x v="2017"/>
    <n v="2019"/>
    <n v="30173929"/>
    <x v="466"/>
    <x v="899"/>
    <x v="878"/>
    <n v="9900"/>
    <s v="Frederikshavn"/>
    <n v="813"/>
    <n v="289"/>
    <x v="147"/>
    <n v="1"/>
    <s v="FJ"/>
    <s v="Fjernvarmeværk"/>
    <n v="353000"/>
    <n v="350030"/>
    <x v="76"/>
    <x v="0"/>
    <s v="fvv"/>
    <d v="2012-01-01T00:00:00"/>
    <m/>
    <n v="9.75"/>
    <n v="0"/>
    <n v="0"/>
    <x v="21"/>
    <n v="0"/>
    <n v="0"/>
    <n v="0"/>
    <n v="0"/>
    <n v="1"/>
    <n v="0"/>
    <n v="0"/>
    <x v="0"/>
    <x v="0"/>
    <m/>
    <m/>
    <m/>
    <m/>
    <m/>
    <m/>
    <m/>
    <m/>
    <m/>
    <m/>
    <m/>
    <m/>
    <m/>
    <m/>
    <m/>
    <m/>
    <m/>
    <m/>
    <s v="591130,09"/>
    <s v="6366157,52"/>
    <n v="0"/>
    <n v="0"/>
    <n v="0"/>
  </r>
  <r>
    <n v="1858"/>
    <x v="901"/>
    <s v=""/>
    <x v="2018"/>
    <n v="2019"/>
    <n v="30173929"/>
    <x v="466"/>
    <x v="899"/>
    <x v="878"/>
    <n v="9900"/>
    <s v="Frederikshavn"/>
    <n v="813"/>
    <n v="289"/>
    <x v="147"/>
    <n v="1"/>
    <s v="FJ"/>
    <s v="Fjernvarmeværk"/>
    <n v="353000"/>
    <n v="350030"/>
    <x v="4"/>
    <x v="0"/>
    <s v="fvv"/>
    <d v="2012-01-01T00:00:00"/>
    <m/>
    <n v="9.75"/>
    <n v="0"/>
    <n v="0"/>
    <x v="21"/>
    <n v="0"/>
    <n v="0"/>
    <n v="0"/>
    <n v="0"/>
    <n v="1"/>
    <n v="0"/>
    <n v="0"/>
    <x v="0"/>
    <x v="0"/>
    <m/>
    <m/>
    <m/>
    <m/>
    <m/>
    <m/>
    <m/>
    <m/>
    <m/>
    <m/>
    <m/>
    <m/>
    <m/>
    <m/>
    <m/>
    <m/>
    <m/>
    <m/>
    <s v="591130,09"/>
    <s v="6366157,52"/>
    <n v="0"/>
    <n v="0"/>
    <n v="0"/>
  </r>
  <r>
    <n v="1858"/>
    <x v="902"/>
    <s v=""/>
    <x v="2019"/>
    <n v="2019"/>
    <n v="30173929"/>
    <x v="466"/>
    <x v="900"/>
    <x v="879"/>
    <n v="9900"/>
    <s v="Frederikshavn"/>
    <n v="813"/>
    <n v="289"/>
    <x v="147"/>
    <n v="1"/>
    <s v="DC"/>
    <s v="Decentralt værk"/>
    <n v="353000"/>
    <n v="350030"/>
    <x v="998"/>
    <x v="7"/>
    <s v="kvt"/>
    <d v="1987-01-01T00:00:00"/>
    <m/>
    <n v="55.4"/>
    <n v="17"/>
    <n v="31"/>
    <x v="5967"/>
    <n v="1.242"/>
    <n v="1.242"/>
    <n v="0.66959999999999997"/>
    <n v="0.66959999999999997"/>
    <n v="0.27175839497128812"/>
    <n v="0.72824160502871194"/>
    <n v="0"/>
    <x v="0"/>
    <x v="0"/>
    <m/>
    <m/>
    <m/>
    <m/>
    <m/>
    <m/>
    <n v="2.2851179999999998"/>
    <m/>
    <m/>
    <m/>
    <m/>
    <m/>
    <m/>
    <m/>
    <m/>
    <m/>
    <m/>
    <m/>
    <s v="591229,69"/>
    <s v="6369296,13"/>
    <n v="2.2851179999999998"/>
    <n v="0"/>
    <n v="0"/>
  </r>
  <r>
    <n v="1858"/>
    <x v="903"/>
    <s v=""/>
    <x v="2020"/>
    <n v="2019"/>
    <n v="30173929"/>
    <x v="466"/>
    <x v="901"/>
    <x v="880"/>
    <n v="9900"/>
    <s v="Frederikshavn"/>
    <n v="813"/>
    <n v="289"/>
    <x v="147"/>
    <m/>
    <s v="ER"/>
    <s v="Erhvervsværk"/>
    <n v="466900"/>
    <n v="460000"/>
    <x v="999"/>
    <x v="6"/>
    <s v="pvp"/>
    <d v="2013-01-01T00:00:00"/>
    <m/>
    <n v="10"/>
    <n v="0"/>
    <n v="10"/>
    <x v="2215"/>
    <n v="9.9936000000000007"/>
    <n v="9.9936000000000007"/>
    <n v="0"/>
    <n v="0"/>
    <n v="1"/>
    <n v="0"/>
    <n v="0"/>
    <x v="0"/>
    <x v="0"/>
    <m/>
    <m/>
    <m/>
    <m/>
    <m/>
    <m/>
    <m/>
    <m/>
    <m/>
    <m/>
    <m/>
    <m/>
    <m/>
    <m/>
    <n v="9.9936000000000007"/>
    <m/>
    <m/>
    <m/>
    <s v="591109,12"/>
    <s v="6368130,84"/>
    <n v="0"/>
    <n v="9.9936000000000007"/>
    <n v="0"/>
  </r>
  <r>
    <n v="1864"/>
    <x v="905"/>
    <s v=""/>
    <x v="2022"/>
    <n v="2019"/>
    <n v="12257899"/>
    <x v="468"/>
    <x v="903"/>
    <x v="882"/>
    <n v="6500"/>
    <s v="Vojens"/>
    <n v="510"/>
    <m/>
    <x v="18"/>
    <n v="1"/>
    <s v="DC"/>
    <s v="Decentralt værk"/>
    <n v="351400"/>
    <n v="350010"/>
    <x v="1000"/>
    <x v="1"/>
    <s v="kvt"/>
    <d v="2007-08-01T00:00:00"/>
    <m/>
    <n v="49.8"/>
    <n v="20.399999999999999"/>
    <n v="0"/>
    <x v="1573"/>
    <n v="0"/>
    <n v="0"/>
    <n v="3.168E-2"/>
    <n v="3.168E-2"/>
    <n v="0"/>
    <n v="1"/>
    <n v="0"/>
    <x v="0"/>
    <x v="0"/>
    <m/>
    <m/>
    <m/>
    <n v="0.35869999999999996"/>
    <m/>
    <m/>
    <m/>
    <m/>
    <m/>
    <m/>
    <m/>
    <m/>
    <m/>
    <m/>
    <m/>
    <m/>
    <m/>
    <m/>
    <s v="503227"/>
    <s v="6127570"/>
    <n v="0.35869999999999996"/>
    <n v="0"/>
    <n v="0"/>
  </r>
  <r>
    <n v="1866"/>
    <x v="906"/>
    <s v=""/>
    <x v="2023"/>
    <n v="2019"/>
    <n v="29831459"/>
    <x v="469"/>
    <x v="904"/>
    <x v="883"/>
    <n v="6520"/>
    <s v="Toftlund"/>
    <n v="550"/>
    <m/>
    <x v="18"/>
    <n v="1"/>
    <s v="DC"/>
    <s v="Decentralt værk"/>
    <n v="351100"/>
    <n v="350010"/>
    <x v="1001"/>
    <x v="1"/>
    <s v="kvt"/>
    <d v="2007-09-01T00:00:00"/>
    <m/>
    <n v="49.8"/>
    <n v="20.399999999999999"/>
    <n v="0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05598"/>
    <s v="6115974"/>
    <n v="0"/>
    <n v="0"/>
    <n v="0"/>
  </r>
  <r>
    <n v="1867"/>
    <x v="907"/>
    <s v=""/>
    <x v="2024"/>
    <n v="2019"/>
    <n v="30134885"/>
    <x v="470"/>
    <x v="905"/>
    <x v="884"/>
    <n v="6270"/>
    <s v="Tønder"/>
    <n v="550"/>
    <m/>
    <x v="18"/>
    <n v="1"/>
    <s v="DC"/>
    <s v="Decentralt værk"/>
    <n v="351100"/>
    <n v="350010"/>
    <x v="1002"/>
    <x v="1"/>
    <s v="kvt"/>
    <d v="2007-10-12T00:00:00"/>
    <m/>
    <n v="49.8"/>
    <n v="20.399999999999999"/>
    <n v="0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491110,41"/>
    <s v="6089424,34"/>
    <n v="0"/>
    <n v="0"/>
    <n v="0"/>
  </r>
  <r>
    <n v="1878"/>
    <x v="909"/>
    <s v=""/>
    <x v="2026"/>
    <n v="2019"/>
    <n v="28680872"/>
    <x v="729"/>
    <x v="907"/>
    <x v="886"/>
    <n v="8380"/>
    <s v="Trige"/>
    <n v="751"/>
    <n v="206"/>
    <x v="69"/>
    <m/>
    <s v="DC"/>
    <s v="Decentralt værk"/>
    <n v="352100"/>
    <n v="350020"/>
    <x v="1004"/>
    <x v="1"/>
    <s v="kvt"/>
    <d v="2006-05-19T00:00:00"/>
    <m/>
    <n v="2.7"/>
    <n v="1.04"/>
    <n v="1.1000000000000001"/>
    <x v="5968"/>
    <n v="4.968"/>
    <n v="3.4380000000000002"/>
    <n v="4.7556000000000003"/>
    <n v="4.7556000000000003"/>
    <n v="0.20513599756875855"/>
    <n v="0.79486400243124145"/>
    <n v="0"/>
    <x v="0"/>
    <x v="0"/>
    <m/>
    <m/>
    <m/>
    <m/>
    <m/>
    <m/>
    <m/>
    <m/>
    <n v="12.10904"/>
    <m/>
    <m/>
    <m/>
    <m/>
    <m/>
    <m/>
    <m/>
    <m/>
    <m/>
    <s v="570643,57"/>
    <s v="6238210"/>
    <n v="0"/>
    <n v="12.10904"/>
    <n v="0"/>
  </r>
  <r>
    <n v="1878"/>
    <x v="909"/>
    <s v=""/>
    <x v="2027"/>
    <n v="2019"/>
    <n v="28680872"/>
    <x v="729"/>
    <x v="907"/>
    <x v="886"/>
    <n v="8380"/>
    <s v="Trige"/>
    <n v="751"/>
    <n v="206"/>
    <x v="69"/>
    <m/>
    <s v="DC"/>
    <s v="Decentralt værk"/>
    <n v="352100"/>
    <n v="350020"/>
    <x v="1005"/>
    <x v="1"/>
    <s v="kvt"/>
    <d v="2006-05-01T00:00:00"/>
    <m/>
    <n v="2.7"/>
    <n v="1.04"/>
    <n v="1.1000000000000001"/>
    <x v="5969"/>
    <n v="22.896000000000001"/>
    <n v="16.7148"/>
    <n v="21.916799999999999"/>
    <n v="21.808800000000002"/>
    <n v="0.20315882874889085"/>
    <n v="0.7968411712511092"/>
    <n v="0"/>
    <x v="0"/>
    <x v="0"/>
    <m/>
    <m/>
    <m/>
    <m/>
    <m/>
    <m/>
    <m/>
    <m/>
    <n v="56.35"/>
    <m/>
    <m/>
    <m/>
    <m/>
    <m/>
    <m/>
    <m/>
    <m/>
    <m/>
    <s v="570643,57"/>
    <s v="6238210"/>
    <n v="0"/>
    <n v="56.35"/>
    <n v="0"/>
  </r>
  <r>
    <n v="1878"/>
    <x v="909"/>
    <s v=""/>
    <x v="2028"/>
    <n v="2019"/>
    <n v="28680872"/>
    <x v="729"/>
    <x v="907"/>
    <x v="886"/>
    <n v="8380"/>
    <s v="Trige"/>
    <n v="751"/>
    <n v="206"/>
    <x v="69"/>
    <m/>
    <s v="DC"/>
    <s v="Decentralt værk"/>
    <n v="352100"/>
    <n v="350020"/>
    <x v="78"/>
    <x v="1"/>
    <s v="kvt"/>
    <d v="2015-09-01T00:00:00"/>
    <m/>
    <n v="3.6"/>
    <n v="1.48"/>
    <n v="1.6"/>
    <x v="5970"/>
    <n v="44.82"/>
    <n v="32.767200000000003"/>
    <n v="43.113599999999998"/>
    <n v="42.872399999999999"/>
    <n v="0.20953716690042076"/>
    <n v="0.79046283309957921"/>
    <n v="0"/>
    <x v="0"/>
    <x v="0"/>
    <m/>
    <m/>
    <m/>
    <m/>
    <m/>
    <m/>
    <m/>
    <m/>
    <n v="106.95"/>
    <m/>
    <m/>
    <m/>
    <m/>
    <m/>
    <m/>
    <m/>
    <m/>
    <m/>
    <s v="570643,57"/>
    <s v="6238210"/>
    <n v="0"/>
    <n v="106.95"/>
    <n v="0"/>
  </r>
  <r>
    <n v="1880"/>
    <x v="910"/>
    <s v=""/>
    <x v="2029"/>
    <n v="2019"/>
    <n v="14552596"/>
    <x v="473"/>
    <x v="908"/>
    <x v="887"/>
    <n v="7700"/>
    <s v="Thisted"/>
    <n v="787"/>
    <m/>
    <x v="18"/>
    <m/>
    <s v="ER"/>
    <s v="Erhvervsværk"/>
    <n v="14610"/>
    <n v="10000"/>
    <x v="1006"/>
    <x v="1"/>
    <s v="pev"/>
    <d v="1996-04-01T00:00:00"/>
    <m/>
    <n v="0.3"/>
    <n v="0.09"/>
    <n v="0.18"/>
    <x v="5971"/>
    <n v="2.9782799999999998"/>
    <n v="0"/>
    <n v="1.798118136"/>
    <n v="1.798118136"/>
    <n v="0"/>
    <n v="0.73499069885227408"/>
    <n v="0.26500930114772592"/>
    <x v="0"/>
    <x v="0"/>
    <m/>
    <m/>
    <m/>
    <m/>
    <m/>
    <m/>
    <m/>
    <m/>
    <n v="5.6191990000000001"/>
    <m/>
    <m/>
    <m/>
    <m/>
    <m/>
    <m/>
    <m/>
    <m/>
    <m/>
    <s v="481367"/>
    <s v="6316491"/>
    <n v="0"/>
    <n v="5.6191990000000001"/>
    <n v="0"/>
  </r>
  <r>
    <n v="1880"/>
    <x v="911"/>
    <s v=""/>
    <x v="2030"/>
    <n v="2019"/>
    <n v="14552596"/>
    <x v="473"/>
    <x v="909"/>
    <x v="888"/>
    <n v="7700"/>
    <s v="Thisted"/>
    <n v="787"/>
    <m/>
    <x v="18"/>
    <m/>
    <s v="ER"/>
    <s v="Erhvervsværk"/>
    <n v="11100"/>
    <n v="10000"/>
    <x v="1007"/>
    <x v="1"/>
    <s v="pev"/>
    <d v="2008-02-01T00:00:00"/>
    <m/>
    <n v="0.74"/>
    <n v="0.34"/>
    <n v="0.4"/>
    <x v="5972"/>
    <n v="12.34332"/>
    <n v="0"/>
    <n v="8.2289308680000008"/>
    <n v="8.2289308680000008"/>
    <n v="0"/>
    <n v="0.74500231543381246"/>
    <n v="0.25499768456618754"/>
    <x v="0"/>
    <x v="0"/>
    <m/>
    <m/>
    <m/>
    <m/>
    <m/>
    <m/>
    <m/>
    <m/>
    <n v="24.202808000000001"/>
    <m/>
    <m/>
    <m/>
    <m/>
    <m/>
    <m/>
    <m/>
    <m/>
    <m/>
    <s v="481281"/>
    <s v="6316176"/>
    <n v="0"/>
    <n v="24.202808000000001"/>
    <n v="0"/>
  </r>
  <r>
    <n v="1883"/>
    <x v="912"/>
    <s v=""/>
    <x v="2031"/>
    <n v="2019"/>
    <n v="29412006"/>
    <x v="730"/>
    <x v="910"/>
    <x v="889"/>
    <n v="8660"/>
    <s v="Skanderborg"/>
    <n v="746"/>
    <m/>
    <x v="18"/>
    <m/>
    <s v="ER"/>
    <s v="Erhvervsværk"/>
    <n v="631100"/>
    <n v="630000"/>
    <x v="1008"/>
    <x v="5"/>
    <s v="pel"/>
    <d v="2007-01-01T00:00:00"/>
    <m/>
    <n v="2"/>
    <n v="0.72"/>
    <n v="0"/>
    <x v="21"/>
    <n v="0"/>
    <n v="0"/>
    <n v="0"/>
    <n v="0"/>
    <n v="0"/>
    <n v="1"/>
    <n v="0"/>
    <x v="0"/>
    <x v="0"/>
    <m/>
    <m/>
    <m/>
    <n v="0"/>
    <m/>
    <m/>
    <m/>
    <m/>
    <m/>
    <m/>
    <m/>
    <m/>
    <m/>
    <m/>
    <m/>
    <m/>
    <m/>
    <m/>
    <s v="559199"/>
    <s v="6212371"/>
    <n v="0"/>
    <n v="0"/>
    <n v="0"/>
  </r>
  <r>
    <n v="1885"/>
    <x v="913"/>
    <s v=""/>
    <x v="2032"/>
    <n v="2019"/>
    <n v="15283343"/>
    <x v="475"/>
    <x v="911"/>
    <x v="890"/>
    <n v="5450"/>
    <s v="Otterup"/>
    <n v="480"/>
    <m/>
    <x v="18"/>
    <n v="1"/>
    <s v="ER"/>
    <s v="Erhvervsværk"/>
    <n v="11300"/>
    <n v="10000"/>
    <x v="200"/>
    <x v="1"/>
    <s v="pev"/>
    <d v="1999-06-01T00:00:00"/>
    <m/>
    <n v="3.14"/>
    <n v="1.2"/>
    <n v="1.4"/>
    <x v="5973"/>
    <n v="4.5359999999999998E-2"/>
    <n v="0"/>
    <n v="3.8879999999999998E-2"/>
    <n v="3.8879999999999998E-2"/>
    <n v="0"/>
    <n v="0.78452698542991994"/>
    <n v="0.21547301457008006"/>
    <x v="0"/>
    <x v="0"/>
    <m/>
    <m/>
    <m/>
    <m/>
    <m/>
    <m/>
    <n v="0.1052568"/>
    <m/>
    <m/>
    <m/>
    <m/>
    <m/>
    <m/>
    <m/>
    <m/>
    <m/>
    <m/>
    <m/>
    <s v="588996,7"/>
    <s v="6152375,77"/>
    <n v="0.1052568"/>
    <n v="0"/>
    <n v="0"/>
  </r>
  <r>
    <n v="1885"/>
    <x v="913"/>
    <s v=""/>
    <x v="2033"/>
    <n v="2019"/>
    <n v="15283343"/>
    <x v="475"/>
    <x v="911"/>
    <x v="890"/>
    <n v="5450"/>
    <s v="Otterup"/>
    <n v="480"/>
    <m/>
    <x v="18"/>
    <n v="1"/>
    <s v="ER"/>
    <s v="Erhvervsværk"/>
    <n v="11300"/>
    <n v="10000"/>
    <x v="14"/>
    <x v="1"/>
    <s v="pev"/>
    <d v="1999-06-01T00:00:00"/>
    <m/>
    <n v="3.14"/>
    <n v="1.2"/>
    <n v="1.4"/>
    <x v="5973"/>
    <n v="4.5359999999999998E-2"/>
    <n v="0"/>
    <n v="3.8879999999999998E-2"/>
    <n v="3.8879999999999998E-2"/>
    <n v="0"/>
    <n v="0.78452698542991994"/>
    <n v="0.21547301457008006"/>
    <x v="0"/>
    <x v="0"/>
    <m/>
    <m/>
    <m/>
    <m/>
    <m/>
    <m/>
    <n v="0.1052568"/>
    <m/>
    <m/>
    <m/>
    <m/>
    <m/>
    <m/>
    <m/>
    <m/>
    <m/>
    <m/>
    <m/>
    <s v="588996,7"/>
    <s v="6152375,77"/>
    <n v="0.1052568"/>
    <n v="0"/>
    <n v="0"/>
  </r>
  <r>
    <n v="1885"/>
    <x v="913"/>
    <s v=""/>
    <x v="2034"/>
    <n v="2019"/>
    <n v="15283343"/>
    <x v="475"/>
    <x v="911"/>
    <x v="890"/>
    <n v="5450"/>
    <s v="Otterup"/>
    <n v="480"/>
    <m/>
    <x v="18"/>
    <n v="1"/>
    <s v="ER"/>
    <s v="Erhvervsværk"/>
    <n v="11300"/>
    <n v="10000"/>
    <x v="15"/>
    <x v="1"/>
    <s v="pev"/>
    <d v="1999-06-01T00:00:00"/>
    <m/>
    <n v="3.14"/>
    <n v="1.2"/>
    <n v="1.4"/>
    <x v="5973"/>
    <n v="4.5359999999999998E-2"/>
    <n v="0"/>
    <n v="3.8879999999999998E-2"/>
    <n v="3.8879999999999998E-2"/>
    <n v="0"/>
    <n v="0.78452698542991994"/>
    <n v="0.21547301457008006"/>
    <x v="0"/>
    <x v="0"/>
    <m/>
    <m/>
    <m/>
    <m/>
    <m/>
    <m/>
    <n v="0.1052568"/>
    <m/>
    <m/>
    <m/>
    <m/>
    <m/>
    <m/>
    <m/>
    <m/>
    <m/>
    <m/>
    <m/>
    <s v="588996,7"/>
    <s v="6152375,77"/>
    <n v="0.1052568"/>
    <n v="0"/>
    <n v="0"/>
  </r>
  <r>
    <n v="1888"/>
    <x v="914"/>
    <s v=""/>
    <x v="2035"/>
    <n v="2019"/>
    <n v="29845867"/>
    <x v="476"/>
    <x v="912"/>
    <x v="891"/>
    <n v="7430"/>
    <s v="Ikast"/>
    <n v="756"/>
    <m/>
    <x v="18"/>
    <n v="1"/>
    <s v="DC"/>
    <s v="Decentralt værk"/>
    <n v="351100"/>
    <n v="350010"/>
    <x v="1009"/>
    <x v="1"/>
    <s v="kvt"/>
    <d v="2008-04-14T00:00:00"/>
    <m/>
    <n v="37.4"/>
    <n v="15.3"/>
    <n v="0"/>
    <x v="5974"/>
    <n v="0"/>
    <n v="0"/>
    <n v="9.7919999999999993E-2"/>
    <n v="9.7919999999999993E-2"/>
    <n v="0"/>
    <n v="1"/>
    <n v="0"/>
    <x v="0"/>
    <x v="0"/>
    <m/>
    <m/>
    <m/>
    <n v="0.24480000000000002"/>
    <m/>
    <m/>
    <m/>
    <m/>
    <m/>
    <m/>
    <m/>
    <m/>
    <m/>
    <m/>
    <m/>
    <m/>
    <m/>
    <m/>
    <s v="509998,62"/>
    <s v="6222065,09"/>
    <n v="0.24480000000000002"/>
    <n v="0"/>
    <n v="0"/>
  </r>
  <r>
    <n v="1894"/>
    <x v="916"/>
    <s v=""/>
    <x v="2037"/>
    <n v="2019"/>
    <n v="29190925"/>
    <x v="478"/>
    <x v="914"/>
    <x v="893"/>
    <n v="8800"/>
    <s v="Viborg"/>
    <n v="791"/>
    <m/>
    <x v="18"/>
    <m/>
    <s v="LO"/>
    <s v="Lokalt værk"/>
    <n v="861000"/>
    <n v="860010"/>
    <x v="1011"/>
    <x v="1"/>
    <s v="pev"/>
    <d v="1997-07-01T00:00:00"/>
    <m/>
    <n v="0.48"/>
    <n v="0.15"/>
    <n v="0.26"/>
    <x v="21"/>
    <n v="0"/>
    <n v="0"/>
    <n v="0"/>
    <n v="0"/>
    <n v="0"/>
    <n v="0"/>
    <n v="1"/>
    <x v="0"/>
    <x v="0"/>
    <m/>
    <m/>
    <m/>
    <m/>
    <m/>
    <m/>
    <n v="0"/>
    <m/>
    <m/>
    <m/>
    <m/>
    <m/>
    <m/>
    <m/>
    <m/>
    <m/>
    <m/>
    <m/>
    <s v="524950,08"/>
    <s v="6255764"/>
    <n v="0"/>
    <n v="0"/>
    <n v="0"/>
  </r>
  <r>
    <n v="1894"/>
    <x v="917"/>
    <s v=""/>
    <x v="2038"/>
    <n v="2019"/>
    <n v="29190925"/>
    <x v="478"/>
    <x v="915"/>
    <x v="894"/>
    <n v="7400"/>
    <s v="Herning"/>
    <n v="657"/>
    <m/>
    <x v="18"/>
    <m/>
    <s v="LO"/>
    <s v="Lokalt værk"/>
    <n v="861000"/>
    <n v="860010"/>
    <x v="39"/>
    <x v="5"/>
    <s v="pel"/>
    <d v="2010-08-01T00:00:00"/>
    <m/>
    <n v="1"/>
    <n v="0.5"/>
    <n v="0"/>
    <x v="21"/>
    <n v="0"/>
    <n v="0"/>
    <n v="0"/>
    <n v="0"/>
    <n v="0"/>
    <n v="1"/>
    <n v="0"/>
    <x v="0"/>
    <x v="0"/>
    <m/>
    <m/>
    <m/>
    <n v="0"/>
    <m/>
    <m/>
    <m/>
    <m/>
    <m/>
    <m/>
    <m/>
    <m/>
    <m/>
    <m/>
    <m/>
    <m/>
    <m/>
    <m/>
    <s v="498216,56"/>
    <s v="6221634,44"/>
    <n v="0"/>
    <n v="0"/>
    <n v="0"/>
  </r>
  <r>
    <n v="1895"/>
    <x v="918"/>
    <s v=""/>
    <x v="2039"/>
    <n v="2019"/>
    <n v="30776828"/>
    <x v="479"/>
    <x v="916"/>
    <x v="895"/>
    <n v="8500"/>
    <s v="Grenaa"/>
    <n v="707"/>
    <m/>
    <x v="18"/>
    <n v="1"/>
    <s v="DC"/>
    <s v="Decentralt værk"/>
    <n v="351100"/>
    <n v="350010"/>
    <x v="1012"/>
    <x v="7"/>
    <s v="kvt"/>
    <d v="2008-08-27T00:00:00"/>
    <m/>
    <n v="84"/>
    <n v="24.5"/>
    <n v="0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616890,28"/>
    <s v="6254628,19"/>
    <n v="0"/>
    <n v="0"/>
    <n v="0"/>
  </r>
  <r>
    <n v="1896"/>
    <x v="919"/>
    <s v=""/>
    <x v="2041"/>
    <n v="2019"/>
    <n v="29809577"/>
    <x v="480"/>
    <x v="917"/>
    <x v="896"/>
    <n v="9800"/>
    <s v="Hjørring"/>
    <n v="860"/>
    <m/>
    <x v="18"/>
    <m/>
    <s v="LO"/>
    <s v="Lokalt værk"/>
    <n v="370000"/>
    <n v="370000"/>
    <x v="387"/>
    <x v="1"/>
    <s v="pev"/>
    <d v="2017-02-07T00:00:00"/>
    <m/>
    <n v="0.55000000000000004"/>
    <n v="0.249"/>
    <n v="0.3"/>
    <x v="3262"/>
    <n v="5.2704000000000004"/>
    <n v="0"/>
    <n v="4.2613200000000004"/>
    <n v="4.2613200000000004"/>
    <n v="0"/>
    <n v="0.76500802568218296"/>
    <n v="0.23499197431781704"/>
    <x v="0"/>
    <x v="0"/>
    <m/>
    <m/>
    <m/>
    <m/>
    <m/>
    <m/>
    <m/>
    <m/>
    <n v="11.214"/>
    <m/>
    <m/>
    <m/>
    <m/>
    <m/>
    <m/>
    <m/>
    <m/>
    <m/>
    <s v="558589,78"/>
    <s v="6364708,25"/>
    <n v="0"/>
    <n v="11.214"/>
    <n v="0"/>
  </r>
  <r>
    <n v="1898"/>
    <x v="920"/>
    <s v=""/>
    <x v="2042"/>
    <n v="2019"/>
    <n v="29189994"/>
    <x v="481"/>
    <x v="918"/>
    <x v="897"/>
    <n v="4293"/>
    <s v="Dianalund"/>
    <n v="340"/>
    <m/>
    <x v="18"/>
    <m/>
    <s v="LO"/>
    <s v="Lokalt værk"/>
    <n v="841100"/>
    <n v="840010"/>
    <x v="5"/>
    <x v="1"/>
    <s v="pev"/>
    <d v="1994-10-01T00:00:00"/>
    <m/>
    <n v="0.4"/>
    <n v="0.15"/>
    <n v="0.23"/>
    <x v="21"/>
    <n v="0"/>
    <n v="0"/>
    <n v="4.6800000000000002E-8"/>
    <n v="4.6800000000000002E-8"/>
    <n v="0"/>
    <n v="1"/>
    <n v="0"/>
    <x v="0"/>
    <x v="0"/>
    <m/>
    <m/>
    <m/>
    <m/>
    <m/>
    <m/>
    <n v="0"/>
    <m/>
    <m/>
    <m/>
    <m/>
    <m/>
    <m/>
    <m/>
    <m/>
    <m/>
    <m/>
    <m/>
    <s v="657542,71"/>
    <s v="6155599,56"/>
    <n v="0"/>
    <n v="0"/>
    <n v="0"/>
  </r>
  <r>
    <n v="2005"/>
    <x v="921"/>
    <s v=""/>
    <x v="2043"/>
    <n v="2019"/>
    <n v="11110027"/>
    <x v="482"/>
    <x v="919"/>
    <x v="511"/>
    <n v="4100"/>
    <s v="Ringsted"/>
    <n v="329"/>
    <m/>
    <x v="18"/>
    <m/>
    <s v="VA"/>
    <s v="Vandkraftværk"/>
    <n v="351100"/>
    <n v="350010"/>
    <x v="841"/>
    <x v="13"/>
    <s v="vkt"/>
    <d v="2012-01-01T00:00:00"/>
    <m/>
    <n v="1.4999999999999999E-2"/>
    <n v="1.4999999999999999E-2"/>
    <n v="0"/>
    <x v="5975"/>
    <n v="0"/>
    <n v="0"/>
    <n v="4.89078E-3"/>
    <n v="4.89078E-3"/>
    <n v="0"/>
    <n v="1"/>
    <n v="0"/>
    <x v="0"/>
    <x v="0"/>
    <m/>
    <m/>
    <m/>
    <m/>
    <m/>
    <m/>
    <m/>
    <m/>
    <m/>
    <m/>
    <m/>
    <m/>
    <m/>
    <m/>
    <m/>
    <m/>
    <n v="4.89078E-3"/>
    <m/>
    <s v="675986"/>
    <s v="6144985"/>
    <n v="0"/>
    <n v="0"/>
    <n v="0"/>
  </r>
  <r>
    <n v="2006"/>
    <x v="922"/>
    <s v=""/>
    <x v="2044"/>
    <n v="2019"/>
    <n v="15798416"/>
    <x v="483"/>
    <x v="920"/>
    <x v="898"/>
    <n v="7800"/>
    <s v="Skive"/>
    <n v="779"/>
    <m/>
    <x v="18"/>
    <m/>
    <s v="ER"/>
    <s v="Erhvervsværk"/>
    <n v="265100"/>
    <n v="260020"/>
    <x v="1014"/>
    <x v="1"/>
    <s v="pev"/>
    <d v="2009-03-01T00:00:00"/>
    <m/>
    <n v="0.28000000000000003"/>
    <n v="0.1"/>
    <n v="0.15"/>
    <x v="5976"/>
    <n v="1.2132000000000001"/>
    <n v="0"/>
    <n v="0.78120000000000001"/>
    <n v="0"/>
    <n v="0"/>
    <n v="0.74355149972909296"/>
    <n v="0.25644850027090704"/>
    <x v="0"/>
    <x v="0"/>
    <m/>
    <m/>
    <m/>
    <m/>
    <m/>
    <m/>
    <n v="2.3653872000000002"/>
    <m/>
    <m/>
    <m/>
    <m/>
    <m/>
    <m/>
    <m/>
    <m/>
    <m/>
    <m/>
    <m/>
    <s v="501903,67"/>
    <s v="6265837,61"/>
    <n v="2.3653872000000002"/>
    <n v="0"/>
    <n v="0"/>
  </r>
  <r>
    <n v="2007"/>
    <x v="923"/>
    <s v=""/>
    <x v="2045"/>
    <n v="2019"/>
    <n v="30588525"/>
    <x v="484"/>
    <x v="921"/>
    <x v="899"/>
    <n v="9700"/>
    <s v="Brønderslev"/>
    <n v="849"/>
    <m/>
    <x v="18"/>
    <m/>
    <s v="LO"/>
    <s v="Lokalt værk"/>
    <n v="351100"/>
    <n v="350010"/>
    <x v="1015"/>
    <x v="1"/>
    <s v="kvt"/>
    <d v="2012-01-01T00:00:00"/>
    <m/>
    <n v="0.94399999999999995"/>
    <n v="0.34"/>
    <n v="0.52"/>
    <x v="5977"/>
    <n v="2.0988000000000002"/>
    <n v="0"/>
    <n v="1.4004000000000001"/>
    <n v="1.4004000000000001"/>
    <n v="0.25503062117235348"/>
    <n v="0.74496937882764658"/>
    <n v="0"/>
    <x v="0"/>
    <x v="0"/>
    <m/>
    <m/>
    <m/>
    <m/>
    <m/>
    <m/>
    <m/>
    <m/>
    <n v="4.1147999999999998"/>
    <m/>
    <m/>
    <m/>
    <m/>
    <m/>
    <m/>
    <m/>
    <m/>
    <m/>
    <s v="545900,49"/>
    <s v="6349157,24"/>
    <n v="0"/>
    <n v="4.1147999999999998"/>
    <n v="0"/>
  </r>
  <r>
    <n v="2007"/>
    <x v="923"/>
    <s v=""/>
    <x v="2046"/>
    <n v="2019"/>
    <n v="30588525"/>
    <x v="484"/>
    <x v="921"/>
    <x v="899"/>
    <n v="9700"/>
    <s v="Brønderslev"/>
    <n v="849"/>
    <m/>
    <x v="18"/>
    <m/>
    <s v="LO"/>
    <s v="Lokalt værk"/>
    <n v="351100"/>
    <n v="350010"/>
    <x v="1016"/>
    <x v="1"/>
    <s v="kvt"/>
    <d v="2013-01-01T00:00:00"/>
    <m/>
    <n v="1.92"/>
    <n v="0.73"/>
    <n v="1"/>
    <x v="5978"/>
    <n v="4.0895999999999999"/>
    <n v="0"/>
    <n v="3.0059999999999998"/>
    <n v="3.0059999999999998"/>
    <n v="0.24503882657463333"/>
    <n v="0.75496117342536673"/>
    <n v="0"/>
    <x v="0"/>
    <x v="0"/>
    <m/>
    <m/>
    <m/>
    <m/>
    <m/>
    <m/>
    <m/>
    <m/>
    <n v="8.3447999999999993"/>
    <m/>
    <m/>
    <m/>
    <m/>
    <m/>
    <m/>
    <m/>
    <m/>
    <m/>
    <s v="545900,49"/>
    <s v="6349157,24"/>
    <n v="0"/>
    <n v="8.3447999999999993"/>
    <n v="0"/>
  </r>
  <r>
    <n v="2007"/>
    <x v="924"/>
    <s v=""/>
    <x v="2047"/>
    <n v="2019"/>
    <n v="30588525"/>
    <x v="484"/>
    <x v="922"/>
    <x v="900"/>
    <n v="5854"/>
    <s v="Gislev"/>
    <n v="430"/>
    <m/>
    <x v="18"/>
    <m/>
    <s v="ER"/>
    <s v="Erhvervsværk"/>
    <n v="711220"/>
    <n v="710000"/>
    <x v="1017"/>
    <x v="1"/>
    <s v="pev"/>
    <d v="1998-01-01T00:00:00"/>
    <m/>
    <n v="0.25555600000000001"/>
    <n v="0.09"/>
    <n v="0.14000000000000001"/>
    <x v="21"/>
    <n v="0"/>
    <n v="0"/>
    <n v="0"/>
    <n v="0"/>
    <n v="0"/>
    <n v="0"/>
    <n v="1"/>
    <x v="0"/>
    <x v="0"/>
    <m/>
    <m/>
    <m/>
    <m/>
    <m/>
    <m/>
    <m/>
    <m/>
    <n v="0"/>
    <m/>
    <m/>
    <m/>
    <m/>
    <m/>
    <m/>
    <m/>
    <m/>
    <m/>
    <s v="584598"/>
    <s v="6118796"/>
    <n v="0"/>
    <n v="0"/>
    <n v="0"/>
  </r>
  <r>
    <n v="2008"/>
    <x v="925"/>
    <s v=""/>
    <x v="2048"/>
    <n v="2019"/>
    <n v="31857759"/>
    <x v="485"/>
    <x v="923"/>
    <x v="901"/>
    <n v="8600"/>
    <s v="Silkeborg"/>
    <n v="740"/>
    <n v="226"/>
    <x v="296"/>
    <n v="1"/>
    <s v="FJ"/>
    <s v="Fjernvarmeværk"/>
    <n v="353000"/>
    <n v="350030"/>
    <x v="1018"/>
    <x v="0"/>
    <s v="fvv"/>
    <d v="1981-01-01T00:00:00"/>
    <m/>
    <n v="9.3000000000000007"/>
    <n v="0"/>
    <n v="9.3000000000000007"/>
    <x v="5979"/>
    <n v="2.8548"/>
    <n v="2.8548"/>
    <n v="0"/>
    <n v="0"/>
    <n v="1"/>
    <n v="0"/>
    <n v="0"/>
    <x v="0"/>
    <x v="0"/>
    <m/>
    <m/>
    <m/>
    <m/>
    <m/>
    <m/>
    <n v="2.6601696000000001"/>
    <m/>
    <m/>
    <m/>
    <m/>
    <m/>
    <m/>
    <m/>
    <m/>
    <m/>
    <m/>
    <m/>
    <s v="533951,86"/>
    <s v="6224606,27"/>
    <n v="2.6601696000000001"/>
    <n v="0"/>
    <n v="0"/>
  </r>
  <r>
    <n v="2008"/>
    <x v="925"/>
    <s v=""/>
    <x v="2049"/>
    <n v="2019"/>
    <n v="31857759"/>
    <x v="485"/>
    <x v="923"/>
    <x v="901"/>
    <n v="8600"/>
    <s v="Silkeborg"/>
    <n v="740"/>
    <n v="226"/>
    <x v="296"/>
    <n v="1"/>
    <s v="FJ"/>
    <s v="Fjernvarmeværk"/>
    <n v="353000"/>
    <n v="350030"/>
    <x v="1019"/>
    <x v="5"/>
    <s v="kvt"/>
    <d v="1979-01-01T00:00:00"/>
    <m/>
    <n v="0.69"/>
    <n v="0.28000000000000003"/>
    <n v="0"/>
    <x v="4754"/>
    <n v="0"/>
    <n v="0"/>
    <n v="1.662048E-3"/>
    <n v="1.662048E-3"/>
    <n v="0"/>
    <n v="1"/>
    <n v="0"/>
    <x v="0"/>
    <x v="0"/>
    <m/>
    <m/>
    <m/>
    <n v="3.9456999999999999E-3"/>
    <m/>
    <m/>
    <m/>
    <m/>
    <m/>
    <m/>
    <m/>
    <m/>
    <m/>
    <m/>
    <m/>
    <m/>
    <m/>
    <m/>
    <s v="533951,86"/>
    <s v="6224606,27"/>
    <n v="3.9456999999999999E-3"/>
    <n v="0"/>
    <n v="0"/>
  </r>
  <r>
    <n v="2008"/>
    <x v="925"/>
    <s v=""/>
    <x v="2050"/>
    <n v="2019"/>
    <n v="31857759"/>
    <x v="485"/>
    <x v="923"/>
    <x v="901"/>
    <n v="8600"/>
    <s v="Silkeborg"/>
    <n v="740"/>
    <n v="226"/>
    <x v="296"/>
    <n v="1"/>
    <s v="FJ"/>
    <s v="Fjernvarmeværk"/>
    <n v="353000"/>
    <n v="350030"/>
    <x v="1020"/>
    <x v="0"/>
    <s v="fvv"/>
    <d v="1971-01-01T00:00:00"/>
    <m/>
    <n v="9.3000000000000007"/>
    <n v="0"/>
    <n v="9.3000000000000007"/>
    <x v="5980"/>
    <n v="3.7728000000000002"/>
    <n v="3.7728000000000002"/>
    <n v="0"/>
    <n v="0"/>
    <n v="1"/>
    <n v="0"/>
    <n v="0"/>
    <x v="0"/>
    <x v="0"/>
    <m/>
    <m/>
    <m/>
    <m/>
    <m/>
    <m/>
    <n v="3.517668"/>
    <m/>
    <m/>
    <m/>
    <m/>
    <m/>
    <m/>
    <m/>
    <m/>
    <m/>
    <m/>
    <m/>
    <s v="533951,86"/>
    <s v="6224606,27"/>
    <n v="3.517668"/>
    <n v="0"/>
    <n v="0"/>
  </r>
  <r>
    <n v="2008"/>
    <x v="925"/>
    <s v=""/>
    <x v="2051"/>
    <n v="2019"/>
    <n v="31857759"/>
    <x v="485"/>
    <x v="923"/>
    <x v="901"/>
    <n v="8600"/>
    <s v="Silkeborg"/>
    <n v="740"/>
    <n v="226"/>
    <x v="296"/>
    <n v="1"/>
    <s v="FJ"/>
    <s v="Fjernvarmeværk"/>
    <n v="353000"/>
    <n v="350030"/>
    <x v="1021"/>
    <x v="0"/>
    <s v="fvv"/>
    <d v="1967-01-01T00:00:00"/>
    <m/>
    <n v="9.3000000000000007"/>
    <n v="0"/>
    <n v="9.3000000000000007"/>
    <x v="5981"/>
    <n v="3.6324000000000001"/>
    <n v="3.6324000000000001"/>
    <n v="0"/>
    <n v="0"/>
    <n v="1"/>
    <n v="0"/>
    <n v="0"/>
    <x v="0"/>
    <x v="0"/>
    <m/>
    <m/>
    <m/>
    <m/>
    <m/>
    <m/>
    <n v="3.38679"/>
    <m/>
    <m/>
    <m/>
    <m/>
    <m/>
    <m/>
    <m/>
    <m/>
    <m/>
    <m/>
    <m/>
    <s v="533951,86"/>
    <s v="6224606,27"/>
    <n v="3.38679"/>
    <n v="0"/>
    <n v="0"/>
  </r>
  <r>
    <n v="2008"/>
    <x v="925"/>
    <s v=""/>
    <x v="2052"/>
    <n v="2019"/>
    <n v="31857759"/>
    <x v="485"/>
    <x v="923"/>
    <x v="901"/>
    <n v="8600"/>
    <s v="Silkeborg"/>
    <n v="740"/>
    <n v="226"/>
    <x v="296"/>
    <n v="1"/>
    <s v="FJ"/>
    <s v="Fjernvarmeværk"/>
    <n v="353000"/>
    <n v="350030"/>
    <x v="1022"/>
    <x v="0"/>
    <s v="fvv"/>
    <d v="1964-01-01T00:00:00"/>
    <m/>
    <n v="9.3000000000000007"/>
    <n v="0"/>
    <n v="9.3000000000000007"/>
    <x v="5982"/>
    <n v="8.9027999999999992"/>
    <n v="8.9027999999999992"/>
    <n v="0"/>
    <n v="0"/>
    <n v="1"/>
    <n v="0"/>
    <n v="0"/>
    <x v="0"/>
    <x v="0"/>
    <m/>
    <m/>
    <m/>
    <m/>
    <m/>
    <m/>
    <n v="8.2996848000000014"/>
    <m/>
    <m/>
    <m/>
    <m/>
    <m/>
    <m/>
    <m/>
    <m/>
    <m/>
    <m/>
    <m/>
    <s v="533951,86"/>
    <s v="6224606,27"/>
    <n v="8.2996848000000014"/>
    <n v="0"/>
    <n v="0"/>
  </r>
  <r>
    <n v="2008"/>
    <x v="925"/>
    <s v=""/>
    <x v="2053"/>
    <n v="2019"/>
    <n v="31857759"/>
    <x v="485"/>
    <x v="923"/>
    <x v="901"/>
    <n v="8600"/>
    <s v="Silkeborg"/>
    <n v="740"/>
    <n v="226"/>
    <x v="296"/>
    <n v="1"/>
    <s v="FJ"/>
    <s v="Fjernvarmeværk"/>
    <n v="353000"/>
    <n v="350030"/>
    <x v="1023"/>
    <x v="0"/>
    <s v="fvv"/>
    <d v="1977-01-01T00:00:00"/>
    <m/>
    <n v="8.5"/>
    <n v="0"/>
    <n v="8.5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33951,86"/>
    <s v="6224606,27"/>
    <n v="0"/>
    <n v="0"/>
    <n v="0"/>
  </r>
  <r>
    <n v="2008"/>
    <x v="925"/>
    <s v=""/>
    <x v="2054"/>
    <n v="2019"/>
    <n v="31857759"/>
    <x v="485"/>
    <x v="923"/>
    <x v="901"/>
    <n v="8600"/>
    <s v="Silkeborg"/>
    <n v="740"/>
    <n v="226"/>
    <x v="296"/>
    <n v="1"/>
    <s v="FJ"/>
    <s v="Fjernvarmeværk"/>
    <n v="353000"/>
    <n v="350030"/>
    <x v="1024"/>
    <x v="0"/>
    <s v="fvv"/>
    <d v="1962-01-01T00:00:00"/>
    <m/>
    <n v="6.98"/>
    <n v="0"/>
    <n v="6.98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33951,86"/>
    <s v="6224606,27"/>
    <n v="0"/>
    <n v="0"/>
    <n v="0"/>
  </r>
  <r>
    <n v="2008"/>
    <x v="925"/>
    <s v=""/>
    <x v="2055"/>
    <n v="2019"/>
    <n v="31857759"/>
    <x v="485"/>
    <x v="923"/>
    <x v="901"/>
    <n v="8600"/>
    <s v="Silkeborg"/>
    <n v="740"/>
    <n v="226"/>
    <x v="296"/>
    <n v="1"/>
    <s v="FJ"/>
    <s v="Fjernvarmeværk"/>
    <n v="353000"/>
    <n v="350030"/>
    <x v="1025"/>
    <x v="0"/>
    <s v="fvv"/>
    <d v="1963-01-01T00:00:00"/>
    <m/>
    <n v="6.98"/>
    <n v="0"/>
    <n v="6.98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33951,86"/>
    <s v="6224606,27"/>
    <n v="0"/>
    <n v="0"/>
    <n v="0"/>
  </r>
  <r>
    <n v="2008"/>
    <x v="925"/>
    <s v=""/>
    <x v="2056"/>
    <n v="2019"/>
    <n v="31857759"/>
    <x v="485"/>
    <x v="923"/>
    <x v="901"/>
    <n v="8600"/>
    <s v="Silkeborg"/>
    <n v="740"/>
    <n v="226"/>
    <x v="296"/>
    <n v="1"/>
    <s v="FJ"/>
    <s v="Fjernvarmeværk"/>
    <n v="353000"/>
    <n v="350030"/>
    <x v="1026"/>
    <x v="0"/>
    <s v="fvv"/>
    <d v="1975-01-01T00:00:00"/>
    <m/>
    <n v="9.3000000000000007"/>
    <n v="0"/>
    <n v="9.3000000000000007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33951,86"/>
    <s v="6224606,27"/>
    <n v="0"/>
    <n v="0"/>
    <n v="0"/>
  </r>
  <r>
    <n v="2008"/>
    <x v="925"/>
    <s v=""/>
    <x v="2057"/>
    <n v="2019"/>
    <n v="31857759"/>
    <x v="485"/>
    <x v="923"/>
    <x v="901"/>
    <n v="8600"/>
    <s v="Silkeborg"/>
    <n v="740"/>
    <n v="226"/>
    <x v="296"/>
    <n v="1"/>
    <s v="FJ"/>
    <s v="Fjernvarmeværk"/>
    <n v="353000"/>
    <n v="350030"/>
    <x v="1027"/>
    <x v="5"/>
    <s v="kvt"/>
    <d v="1979-01-01T00:00:00"/>
    <m/>
    <n v="0.69"/>
    <n v="0.28000000000000003"/>
    <n v="0"/>
    <x v="4754"/>
    <n v="0"/>
    <n v="0"/>
    <n v="1.662048E-3"/>
    <n v="1.662048E-3"/>
    <n v="0"/>
    <n v="1"/>
    <n v="0"/>
    <x v="0"/>
    <x v="0"/>
    <m/>
    <m/>
    <m/>
    <n v="3.9456999999999999E-3"/>
    <m/>
    <m/>
    <m/>
    <m/>
    <m/>
    <m/>
    <m/>
    <m/>
    <m/>
    <m/>
    <m/>
    <m/>
    <m/>
    <m/>
    <s v="533951,86"/>
    <s v="6224606,27"/>
    <n v="3.9456999999999999E-3"/>
    <n v="0"/>
    <n v="0"/>
  </r>
  <r>
    <n v="2008"/>
    <x v="926"/>
    <s v=""/>
    <x v="2058"/>
    <n v="2019"/>
    <n v="31857759"/>
    <x v="485"/>
    <x v="924"/>
    <x v="902"/>
    <n v="8600"/>
    <s v="Silkeborg"/>
    <n v="740"/>
    <n v="226"/>
    <x v="296"/>
    <n v="1"/>
    <s v="FJ"/>
    <s v="Fjernvarmeværk"/>
    <n v="353000"/>
    <n v="350030"/>
    <x v="1028"/>
    <x v="0"/>
    <s v="fvv"/>
    <d v="1967-01-01T00:00:00"/>
    <m/>
    <n v="15.46"/>
    <n v="0"/>
    <n v="15.46"/>
    <x v="21"/>
    <n v="0"/>
    <n v="0"/>
    <n v="0"/>
    <n v="0"/>
    <n v="1"/>
    <n v="0"/>
    <n v="0"/>
    <x v="0"/>
    <x v="0"/>
    <m/>
    <m/>
    <n v="0"/>
    <n v="0"/>
    <m/>
    <m/>
    <m/>
    <m/>
    <m/>
    <m/>
    <m/>
    <m/>
    <m/>
    <m/>
    <m/>
    <m/>
    <m/>
    <m/>
    <s v="534568,67"/>
    <s v="6226475,31"/>
    <n v="0"/>
    <n v="0"/>
    <n v="0"/>
  </r>
  <r>
    <n v="2008"/>
    <x v="926"/>
    <s v=""/>
    <x v="2059"/>
    <n v="2019"/>
    <n v="31857759"/>
    <x v="485"/>
    <x v="924"/>
    <x v="902"/>
    <n v="8600"/>
    <s v="Silkeborg"/>
    <n v="740"/>
    <n v="226"/>
    <x v="296"/>
    <n v="1"/>
    <s v="FJ"/>
    <s v="Fjernvarmeværk"/>
    <n v="353000"/>
    <n v="350030"/>
    <x v="1029"/>
    <x v="0"/>
    <s v="fvv"/>
    <d v="1967-01-01T00:00:00"/>
    <m/>
    <n v="15.46"/>
    <n v="0"/>
    <n v="15.46"/>
    <x v="1051"/>
    <n v="9.0360000000000006E-3"/>
    <n v="9.0360000000000006E-3"/>
    <n v="0"/>
    <n v="0"/>
    <n v="1"/>
    <n v="0"/>
    <n v="0"/>
    <x v="0"/>
    <x v="0"/>
    <m/>
    <m/>
    <m/>
    <n v="8.9674999999999998E-3"/>
    <m/>
    <m/>
    <m/>
    <m/>
    <m/>
    <m/>
    <m/>
    <m/>
    <m/>
    <m/>
    <m/>
    <m/>
    <m/>
    <m/>
    <s v="534568,67"/>
    <s v="6226475,31"/>
    <n v="8.9674999999999998E-3"/>
    <n v="0"/>
    <n v="0"/>
  </r>
  <r>
    <n v="2008"/>
    <x v="926"/>
    <s v=""/>
    <x v="2060"/>
    <n v="2019"/>
    <n v="31857759"/>
    <x v="485"/>
    <x v="924"/>
    <x v="902"/>
    <n v="8600"/>
    <s v="Silkeborg"/>
    <n v="740"/>
    <n v="226"/>
    <x v="296"/>
    <n v="1"/>
    <s v="FJ"/>
    <s v="Fjernvarmeværk"/>
    <n v="353000"/>
    <n v="350030"/>
    <x v="1030"/>
    <x v="0"/>
    <s v="fvv"/>
    <d v="1978-01-01T00:00:00"/>
    <m/>
    <n v="9.3000000000000007"/>
    <n v="0"/>
    <n v="9.3000000000000007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34568,67"/>
    <s v="6226475,31"/>
    <n v="0"/>
    <n v="0"/>
    <n v="0"/>
  </r>
  <r>
    <n v="2008"/>
    <x v="926"/>
    <s v=""/>
    <x v="2061"/>
    <n v="2019"/>
    <n v="31857759"/>
    <x v="485"/>
    <x v="924"/>
    <x v="902"/>
    <n v="8600"/>
    <s v="Silkeborg"/>
    <n v="740"/>
    <n v="226"/>
    <x v="296"/>
    <n v="1"/>
    <s v="FJ"/>
    <s v="Fjernvarmeværk"/>
    <n v="353000"/>
    <n v="350030"/>
    <x v="1031"/>
    <x v="0"/>
    <s v="fvv"/>
    <d v="1978-01-01T00:00:00"/>
    <m/>
    <n v="9.3000000000000007"/>
    <n v="0"/>
    <n v="9.3000000000000007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34568,67"/>
    <s v="6226475,31"/>
    <n v="0"/>
    <n v="0"/>
    <n v="0"/>
  </r>
  <r>
    <n v="2008"/>
    <x v="926"/>
    <s v=""/>
    <x v="2062"/>
    <n v="2019"/>
    <n v="31857759"/>
    <x v="485"/>
    <x v="924"/>
    <x v="902"/>
    <n v="8600"/>
    <s v="Silkeborg"/>
    <n v="740"/>
    <n v="226"/>
    <x v="296"/>
    <n v="1"/>
    <s v="FJ"/>
    <s v="Fjernvarmeværk"/>
    <n v="353000"/>
    <n v="350030"/>
    <x v="1032"/>
    <x v="0"/>
    <s v="fvv"/>
    <d v="1971-01-01T00:00:00"/>
    <m/>
    <n v="15.46"/>
    <n v="0"/>
    <n v="15.46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34568,67"/>
    <s v="6226475,31"/>
    <n v="0"/>
    <n v="0"/>
    <n v="0"/>
  </r>
  <r>
    <n v="2008"/>
    <x v="926"/>
    <s v=""/>
    <x v="2063"/>
    <n v="2019"/>
    <n v="31857759"/>
    <x v="485"/>
    <x v="924"/>
    <x v="902"/>
    <n v="8600"/>
    <s v="Silkeborg"/>
    <n v="740"/>
    <n v="226"/>
    <x v="296"/>
    <n v="1"/>
    <s v="FJ"/>
    <s v="Fjernvarmeværk"/>
    <n v="353000"/>
    <n v="350030"/>
    <x v="1033"/>
    <x v="0"/>
    <s v="fvv"/>
    <d v="1996-01-01T00:00:00"/>
    <m/>
    <n v="15"/>
    <n v="0"/>
    <n v="15.46"/>
    <x v="5983"/>
    <n v="7.0405199999999999"/>
    <n v="7.0405199999999999"/>
    <n v="0"/>
    <n v="0"/>
    <n v="1"/>
    <n v="0"/>
    <n v="0"/>
    <x v="0"/>
    <x v="0"/>
    <m/>
    <m/>
    <n v="0"/>
    <n v="0"/>
    <m/>
    <m/>
    <n v="7.3938743999999996"/>
    <m/>
    <m/>
    <m/>
    <m/>
    <m/>
    <m/>
    <m/>
    <m/>
    <m/>
    <m/>
    <m/>
    <s v="534568,67"/>
    <s v="6226475,31"/>
    <n v="7.3938743999999996"/>
    <n v="0"/>
    <n v="0"/>
  </r>
  <r>
    <n v="2008"/>
    <x v="926"/>
    <s v=""/>
    <x v="2064"/>
    <n v="2019"/>
    <n v="31857759"/>
    <x v="485"/>
    <x v="924"/>
    <x v="902"/>
    <n v="8600"/>
    <s v="Silkeborg"/>
    <n v="740"/>
    <n v="226"/>
    <x v="296"/>
    <n v="1"/>
    <s v="FJ"/>
    <s v="Fjernvarmeværk"/>
    <n v="353000"/>
    <n v="350030"/>
    <x v="1034"/>
    <x v="0"/>
    <s v="fvv"/>
    <d v="1996-01-01T00:00:00"/>
    <m/>
    <n v="15"/>
    <n v="0"/>
    <n v="15.46"/>
    <x v="5984"/>
    <n v="3.7137600000000002"/>
    <n v="3.7137600000000002"/>
    <n v="0"/>
    <n v="0"/>
    <n v="1"/>
    <n v="0"/>
    <n v="0"/>
    <x v="0"/>
    <x v="0"/>
    <m/>
    <m/>
    <n v="0"/>
    <n v="0"/>
    <m/>
    <m/>
    <n v="3.9001247999999999"/>
    <m/>
    <m/>
    <m/>
    <m/>
    <m/>
    <m/>
    <m/>
    <m/>
    <m/>
    <m/>
    <m/>
    <s v="534568,67"/>
    <s v="6226475,31"/>
    <n v="3.9001247999999999"/>
    <n v="0"/>
    <n v="0"/>
  </r>
  <r>
    <n v="2008"/>
    <x v="926"/>
    <s v=""/>
    <x v="2065"/>
    <n v="2019"/>
    <n v="31857759"/>
    <x v="485"/>
    <x v="924"/>
    <x v="902"/>
    <n v="8600"/>
    <s v="Silkeborg"/>
    <n v="740"/>
    <n v="226"/>
    <x v="296"/>
    <n v="1"/>
    <s v="FJ"/>
    <s v="Fjernvarmeværk"/>
    <n v="353000"/>
    <n v="350030"/>
    <x v="1035"/>
    <x v="5"/>
    <s v="kvt"/>
    <d v="1996-01-01T00:00:00"/>
    <m/>
    <n v="1.79"/>
    <n v="0.68"/>
    <n v="0"/>
    <x v="1872"/>
    <n v="0"/>
    <n v="0"/>
    <n v="5.6628E-3"/>
    <n v="5.6628E-3"/>
    <n v="0"/>
    <n v="1"/>
    <n v="0"/>
    <x v="0"/>
    <x v="0"/>
    <m/>
    <m/>
    <m/>
    <n v="1.36306E-2"/>
    <m/>
    <m/>
    <m/>
    <m/>
    <m/>
    <m/>
    <m/>
    <m/>
    <m/>
    <m/>
    <m/>
    <m/>
    <m/>
    <m/>
    <s v="534568,67"/>
    <s v="6226475,31"/>
    <n v="1.36306E-2"/>
    <n v="0"/>
    <n v="0"/>
  </r>
  <r>
    <n v="2008"/>
    <x v="926"/>
    <s v=""/>
    <x v="2066"/>
    <n v="2019"/>
    <n v="31857759"/>
    <x v="485"/>
    <x v="924"/>
    <x v="902"/>
    <n v="8600"/>
    <s v="Silkeborg"/>
    <n v="740"/>
    <n v="226"/>
    <x v="296"/>
    <n v="1"/>
    <s v="FJ"/>
    <s v="Fjernvarmeværk"/>
    <n v="353000"/>
    <n v="350030"/>
    <x v="1036"/>
    <x v="5"/>
    <s v="kvt"/>
    <d v="1996-01-01T00:00:00"/>
    <m/>
    <n v="1.79"/>
    <n v="0.68"/>
    <n v="0"/>
    <x v="1872"/>
    <n v="0"/>
    <n v="0"/>
    <n v="5.6628E-3"/>
    <n v="5.6628E-3"/>
    <n v="0"/>
    <n v="1"/>
    <n v="0"/>
    <x v="0"/>
    <x v="0"/>
    <m/>
    <m/>
    <m/>
    <n v="1.36306E-2"/>
    <m/>
    <m/>
    <m/>
    <m/>
    <m/>
    <m/>
    <m/>
    <m/>
    <m/>
    <m/>
    <m/>
    <m/>
    <m/>
    <m/>
    <s v="534568,67"/>
    <s v="6226475,31"/>
    <n v="1.36306E-2"/>
    <n v="0"/>
    <n v="0"/>
  </r>
  <r>
    <n v="2008"/>
    <x v="927"/>
    <s v=""/>
    <x v="2067"/>
    <n v="2019"/>
    <n v="31857759"/>
    <x v="485"/>
    <x v="925"/>
    <x v="903"/>
    <n v="8600"/>
    <s v="Silkeborg"/>
    <n v="740"/>
    <n v="226"/>
    <x v="296"/>
    <m/>
    <s v="FJ"/>
    <s v="Fjernvarmeværk"/>
    <n v="353000"/>
    <n v="350030"/>
    <x v="1037"/>
    <x v="0"/>
    <s v="fvv"/>
    <d v="1975-01-01T00:00:00"/>
    <m/>
    <n v="4.3"/>
    <n v="0"/>
    <n v="4"/>
    <x v="5985"/>
    <n v="16.7517"/>
    <n v="16.7517"/>
    <n v="0"/>
    <n v="0"/>
    <n v="1"/>
    <n v="0"/>
    <n v="0"/>
    <x v="0"/>
    <x v="0"/>
    <m/>
    <m/>
    <m/>
    <n v="0"/>
    <m/>
    <m/>
    <n v="16.512328799999999"/>
    <m/>
    <m/>
    <m/>
    <m/>
    <m/>
    <m/>
    <m/>
    <m/>
    <m/>
    <m/>
    <m/>
    <s v="537315,19"/>
    <s v="6227919,26"/>
    <n v="16.512328799999999"/>
    <n v="0"/>
    <n v="0"/>
  </r>
  <r>
    <n v="2008"/>
    <x v="927"/>
    <s v=""/>
    <x v="2068"/>
    <n v="2019"/>
    <n v="31857759"/>
    <x v="485"/>
    <x v="925"/>
    <x v="903"/>
    <n v="8600"/>
    <s v="Silkeborg"/>
    <n v="740"/>
    <n v="226"/>
    <x v="296"/>
    <m/>
    <s v="FJ"/>
    <s v="Fjernvarmeværk"/>
    <n v="353000"/>
    <n v="350030"/>
    <x v="1038"/>
    <x v="0"/>
    <s v="fvv"/>
    <d v="1975-01-01T00:00:00"/>
    <m/>
    <n v="3.2"/>
    <n v="0"/>
    <n v="3.3"/>
    <x v="5986"/>
    <n v="1.8624240000000001"/>
    <n v="1.8624240000000001"/>
    <n v="0"/>
    <n v="0"/>
    <n v="1"/>
    <n v="0"/>
    <n v="0"/>
    <x v="0"/>
    <x v="0"/>
    <m/>
    <m/>
    <m/>
    <m/>
    <m/>
    <m/>
    <n v="1.8358163999999999"/>
    <m/>
    <m/>
    <m/>
    <m/>
    <m/>
    <m/>
    <m/>
    <m/>
    <m/>
    <m/>
    <m/>
    <s v="537315,19"/>
    <s v="6227919,26"/>
    <n v="1.8358163999999999"/>
    <n v="0"/>
    <n v="0"/>
  </r>
  <r>
    <n v="2008"/>
    <x v="928"/>
    <s v=""/>
    <x v="2069"/>
    <n v="2019"/>
    <n v="31857759"/>
    <x v="485"/>
    <x v="926"/>
    <x v="904"/>
    <n v="8600"/>
    <s v="Silkeborg"/>
    <n v="740"/>
    <n v="226"/>
    <x v="296"/>
    <n v="1"/>
    <s v="DC"/>
    <s v="Decentralt værk"/>
    <n v="353000"/>
    <n v="350030"/>
    <x v="1039"/>
    <x v="9"/>
    <s v="kvt"/>
    <d v="1995-02-12T00:00:00"/>
    <m/>
    <n v="115.02"/>
    <n v="54.25"/>
    <n v="60"/>
    <x v="5987"/>
    <n v="587.00160000000005"/>
    <n v="587.00160000000005"/>
    <n v="558.34199999999998"/>
    <n v="545.30280000000005"/>
    <n v="0.24747560870438209"/>
    <n v="0.75252439129561788"/>
    <n v="0"/>
    <x v="0"/>
    <x v="0"/>
    <m/>
    <m/>
    <m/>
    <m/>
    <m/>
    <m/>
    <n v="1185.9786971999999"/>
    <m/>
    <m/>
    <m/>
    <m/>
    <m/>
    <m/>
    <m/>
    <m/>
    <m/>
    <m/>
    <m/>
    <s v="534735,77"/>
    <s v="6228560,03"/>
    <n v="1185.9786971999999"/>
    <n v="0"/>
    <n v="0"/>
  </r>
  <r>
    <n v="2008"/>
    <x v="928"/>
    <s v=""/>
    <x v="2070"/>
    <n v="2019"/>
    <n v="31857759"/>
    <x v="485"/>
    <x v="926"/>
    <x v="904"/>
    <n v="8600"/>
    <s v="Silkeborg"/>
    <n v="740"/>
    <n v="226"/>
    <x v="296"/>
    <n v="1"/>
    <s v="DC"/>
    <s v="Decentralt værk"/>
    <n v="353000"/>
    <n v="350030"/>
    <x v="1040"/>
    <x v="9"/>
    <s v="kvt"/>
    <d v="1995-11-01T00:00:00"/>
    <m/>
    <n v="115.02"/>
    <n v="54.3"/>
    <n v="60"/>
    <x v="5988"/>
    <n v="479.45159999999998"/>
    <n v="479.45159999999998"/>
    <n v="456.0444"/>
    <n v="445.392"/>
    <n v="0.2474763694731795"/>
    <n v="0.75252363052682048"/>
    <n v="0"/>
    <x v="0"/>
    <x v="0"/>
    <m/>
    <m/>
    <m/>
    <m/>
    <m/>
    <m/>
    <n v="968.68157759999997"/>
    <m/>
    <m/>
    <m/>
    <m/>
    <m/>
    <m/>
    <m/>
    <m/>
    <m/>
    <m/>
    <m/>
    <s v="534735,77"/>
    <s v="6228560,03"/>
    <n v="968.68157759999997"/>
    <n v="0"/>
    <n v="0"/>
  </r>
  <r>
    <n v="2008"/>
    <x v="928"/>
    <s v=""/>
    <x v="2071"/>
    <n v="2019"/>
    <n v="31857759"/>
    <x v="485"/>
    <x v="926"/>
    <x v="904"/>
    <n v="8600"/>
    <s v="Silkeborg"/>
    <n v="740"/>
    <n v="226"/>
    <x v="296"/>
    <n v="1"/>
    <s v="DC"/>
    <s v="Decentralt værk"/>
    <n v="353000"/>
    <n v="350030"/>
    <x v="1041"/>
    <x v="5"/>
    <s v="kvt"/>
    <d v="1995-02-12T00:00:00"/>
    <m/>
    <n v="0.05"/>
    <n v="0"/>
    <n v="0"/>
    <x v="5989"/>
    <n v="0"/>
    <n v="0"/>
    <n v="0"/>
    <n v="0"/>
    <n v="1"/>
    <n v="0"/>
    <n v="0"/>
    <x v="0"/>
    <x v="0"/>
    <m/>
    <m/>
    <m/>
    <n v="5.8826799999999995E-3"/>
    <m/>
    <m/>
    <m/>
    <m/>
    <m/>
    <m/>
    <m/>
    <m/>
    <m/>
    <m/>
    <m/>
    <m/>
    <m/>
    <m/>
    <s v="534735,77"/>
    <s v="6228560,03"/>
    <n v="5.8826799999999995E-3"/>
    <n v="0"/>
    <n v="0"/>
  </r>
  <r>
    <n v="2008"/>
    <x v="928"/>
    <s v=""/>
    <x v="2072"/>
    <n v="2019"/>
    <n v="31857759"/>
    <x v="485"/>
    <x v="926"/>
    <x v="904"/>
    <n v="8600"/>
    <s v="Silkeborg"/>
    <n v="740"/>
    <n v="226"/>
    <x v="296"/>
    <n v="1"/>
    <s v="DC"/>
    <s v="Decentralt værk"/>
    <n v="353000"/>
    <n v="350030"/>
    <x v="1042"/>
    <x v="0"/>
    <s v="fvv"/>
    <d v="2002-03-12T00:00:00"/>
    <m/>
    <n v="0.8"/>
    <n v="0"/>
    <n v="0"/>
    <x v="5990"/>
    <n v="0"/>
    <n v="0"/>
    <n v="0"/>
    <n v="0"/>
    <n v="1"/>
    <n v="0"/>
    <n v="0"/>
    <x v="0"/>
    <x v="0"/>
    <m/>
    <m/>
    <m/>
    <m/>
    <m/>
    <m/>
    <n v="3.1977395999999998"/>
    <m/>
    <m/>
    <m/>
    <m/>
    <m/>
    <m/>
    <m/>
    <m/>
    <m/>
    <m/>
    <m/>
    <s v="534735,77"/>
    <s v="6228560,03"/>
    <n v="3.1977395999999998"/>
    <n v="0"/>
    <n v="0"/>
  </r>
  <r>
    <n v="2008"/>
    <x v="928"/>
    <s v=""/>
    <x v="2073"/>
    <n v="2019"/>
    <n v="31857759"/>
    <x v="485"/>
    <x v="926"/>
    <x v="904"/>
    <n v="8600"/>
    <s v="Silkeborg"/>
    <n v="740"/>
    <n v="226"/>
    <x v="296"/>
    <n v="1"/>
    <s v="DC"/>
    <s v="Decentralt værk"/>
    <n v="353000"/>
    <n v="350030"/>
    <x v="57"/>
    <x v="2"/>
    <s v="fvv"/>
    <d v="2015-11-20T00:00:00"/>
    <m/>
    <n v="30"/>
    <n v="0"/>
    <n v="30"/>
    <x v="5991"/>
    <n v="54.625680000000003"/>
    <n v="54.625680000000003"/>
    <n v="0"/>
    <n v="0"/>
    <n v="1"/>
    <n v="0"/>
    <n v="0"/>
    <x v="0"/>
    <x v="0"/>
    <m/>
    <m/>
    <m/>
    <m/>
    <m/>
    <m/>
    <m/>
    <m/>
    <m/>
    <m/>
    <m/>
    <m/>
    <m/>
    <m/>
    <m/>
    <m/>
    <m/>
    <n v="53.611163999999995"/>
    <s v="534735,77"/>
    <s v="6228560,03"/>
    <n v="0"/>
    <n v="0"/>
    <n v="53.611163999999995"/>
  </r>
  <r>
    <n v="2008"/>
    <x v="928"/>
    <s v=""/>
    <x v="2074"/>
    <n v="2019"/>
    <n v="31857759"/>
    <x v="485"/>
    <x v="926"/>
    <x v="904"/>
    <n v="8600"/>
    <s v="Silkeborg"/>
    <n v="740"/>
    <n v="226"/>
    <x v="296"/>
    <n v="1"/>
    <s v="DC"/>
    <s v="Decentralt værk"/>
    <n v="353000"/>
    <n v="350030"/>
    <x v="1043"/>
    <x v="15"/>
    <s v="fvv"/>
    <d v="2017-11-15T00:00:00"/>
    <m/>
    <n v="27.712"/>
    <n v="0"/>
    <n v="25"/>
    <x v="5992"/>
    <n v="24.559200000000001"/>
    <n v="24.559200000000001"/>
    <n v="0"/>
    <n v="0"/>
    <n v="1"/>
    <n v="0"/>
    <n v="0"/>
    <x v="0"/>
    <x v="0"/>
    <m/>
    <m/>
    <m/>
    <m/>
    <m/>
    <m/>
    <n v="27.009853200000002"/>
    <m/>
    <m/>
    <m/>
    <m/>
    <m/>
    <m/>
    <m/>
    <m/>
    <m/>
    <m/>
    <m/>
    <s v="534735,77"/>
    <s v="6228560,03"/>
    <n v="27.009853200000002"/>
    <n v="0"/>
    <n v="0"/>
  </r>
  <r>
    <n v="2008"/>
    <x v="929"/>
    <s v=""/>
    <x v="2075"/>
    <n v="2019"/>
    <n v="31857759"/>
    <x v="485"/>
    <x v="927"/>
    <x v="905"/>
    <n v="8600"/>
    <s v="Silkeborg"/>
    <n v="740"/>
    <n v="226"/>
    <x v="296"/>
    <m/>
    <s v="FJ"/>
    <s v="Fjernvarmeværk"/>
    <n v="353000"/>
    <n v="350030"/>
    <x v="1044"/>
    <x v="0"/>
    <s v="fvv"/>
    <d v="2013-09-01T00:00:00"/>
    <d v="2019-11-12T00:00:00"/>
    <n v="1.7"/>
    <n v="0"/>
    <n v="1.8"/>
    <x v="3500"/>
    <n v="0"/>
    <n v="0"/>
    <n v="0"/>
    <n v="0"/>
    <n v="1"/>
    <n v="0"/>
    <n v="0"/>
    <x v="0"/>
    <x v="0"/>
    <m/>
    <m/>
    <m/>
    <m/>
    <m/>
    <m/>
    <n v="7.9200000000000001E-5"/>
    <m/>
    <m/>
    <m/>
    <m/>
    <m/>
    <m/>
    <m/>
    <m/>
    <m/>
    <m/>
    <m/>
    <s v="529069,37"/>
    <s v="6222568,08"/>
    <n v="7.9200000000000001E-5"/>
    <n v="0"/>
    <n v="0"/>
  </r>
  <r>
    <n v="2008"/>
    <x v="929"/>
    <s v=""/>
    <x v="2076"/>
    <n v="2019"/>
    <n v="31857759"/>
    <x v="485"/>
    <x v="927"/>
    <x v="905"/>
    <n v="8600"/>
    <s v="Silkeborg"/>
    <n v="740"/>
    <n v="226"/>
    <x v="296"/>
    <m/>
    <s v="FJ"/>
    <s v="Fjernvarmeværk"/>
    <n v="353000"/>
    <n v="350030"/>
    <x v="1045"/>
    <x v="0"/>
    <s v="fvv"/>
    <d v="2015-09-15T00:00:00"/>
    <d v="2019-11-12T00:00:00"/>
    <n v="2.742"/>
    <n v="0"/>
    <n v="2.8130000000000002"/>
    <x v="594"/>
    <n v="0"/>
    <n v="0"/>
    <n v="0"/>
    <n v="0"/>
    <n v="1"/>
    <n v="0"/>
    <n v="0"/>
    <x v="0"/>
    <x v="0"/>
    <m/>
    <m/>
    <m/>
    <m/>
    <m/>
    <m/>
    <n v="1.188E-4"/>
    <m/>
    <m/>
    <m/>
    <m/>
    <m/>
    <m/>
    <m/>
    <m/>
    <m/>
    <m/>
    <m/>
    <s v="529069,37"/>
    <s v="6222568,08"/>
    <n v="1.188E-4"/>
    <n v="0"/>
    <n v="0"/>
  </r>
  <r>
    <n v="2008"/>
    <x v="930"/>
    <s v=""/>
    <x v="2077"/>
    <n v="2019"/>
    <n v="31857759"/>
    <x v="485"/>
    <x v="928"/>
    <x v="906"/>
    <n v="8600"/>
    <s v="Silkeborg"/>
    <n v="740"/>
    <n v="226"/>
    <x v="296"/>
    <m/>
    <s v="FJ"/>
    <s v="Fjernvarmeværk"/>
    <n v="353000"/>
    <n v="350030"/>
    <x v="1046"/>
    <x v="3"/>
    <s v="fvv"/>
    <d v="2017-01-01T00:00:00"/>
    <m/>
    <n v="110"/>
    <n v="0"/>
    <n v="110"/>
    <x v="5993"/>
    <n v="261.58319999999998"/>
    <n v="261.58319999999998"/>
    <n v="0"/>
    <n v="0"/>
    <n v="1"/>
    <n v="0"/>
    <n v="0"/>
    <x v="0"/>
    <x v="0"/>
    <m/>
    <m/>
    <m/>
    <m/>
    <m/>
    <m/>
    <m/>
    <m/>
    <m/>
    <m/>
    <m/>
    <m/>
    <m/>
    <m/>
    <m/>
    <n v="261.58320000000003"/>
    <m/>
    <m/>
    <s v="534396,88"/>
    <s v="6229294,83"/>
    <n v="0"/>
    <n v="261.58320000000003"/>
    <n v="0"/>
  </r>
  <r>
    <n v="2010"/>
    <x v="931"/>
    <s v=""/>
    <x v="2078"/>
    <n v="2019"/>
    <n v="11326943"/>
    <x v="486"/>
    <x v="929"/>
    <x v="907"/>
    <n v="6392"/>
    <s v="Bolderslev"/>
    <n v="580"/>
    <m/>
    <x v="18"/>
    <m/>
    <s v="ER"/>
    <s v="Erhvervsværk"/>
    <n v="107110"/>
    <n v="100040"/>
    <x v="195"/>
    <x v="1"/>
    <s v="pev"/>
    <d v="1994-05-18T00:00:00"/>
    <m/>
    <n v="1.42"/>
    <n v="0.52"/>
    <n v="0.68"/>
    <x v="21"/>
    <n v="0"/>
    <n v="0"/>
    <n v="0"/>
    <n v="0"/>
    <n v="0"/>
    <n v="0"/>
    <n v="1"/>
    <x v="0"/>
    <x v="0"/>
    <m/>
    <m/>
    <m/>
    <m/>
    <m/>
    <m/>
    <n v="0"/>
    <m/>
    <m/>
    <m/>
    <m/>
    <m/>
    <m/>
    <m/>
    <m/>
    <m/>
    <m/>
    <m/>
    <s v="517507,54"/>
    <s v="6093524,7"/>
    <n v="0"/>
    <n v="0"/>
    <n v="0"/>
  </r>
  <r>
    <n v="2014"/>
    <x v="932"/>
    <s v=""/>
    <x v="2079"/>
    <n v="2019"/>
    <n v="31592488"/>
    <x v="487"/>
    <x v="930"/>
    <x v="908"/>
    <n v="3400"/>
    <s v="Hillerød"/>
    <n v="219"/>
    <n v="18"/>
    <x v="19"/>
    <n v="1"/>
    <s v="FJ"/>
    <s v="Fjernvarmeværk"/>
    <n v="353000"/>
    <n v="350030"/>
    <x v="13"/>
    <x v="0"/>
    <s v="fvv"/>
    <d v="1969-01-01T00:00:00"/>
    <m/>
    <n v="8"/>
    <n v="0"/>
    <n v="8"/>
    <x v="5994"/>
    <n v="24.315000000000001"/>
    <n v="24.315000000000001"/>
    <n v="0"/>
    <n v="0"/>
    <n v="1"/>
    <n v="0"/>
    <n v="0"/>
    <x v="0"/>
    <x v="0"/>
    <m/>
    <m/>
    <m/>
    <m/>
    <m/>
    <m/>
    <n v="25.328358000000001"/>
    <m/>
    <m/>
    <m/>
    <m/>
    <m/>
    <m/>
    <m/>
    <m/>
    <m/>
    <m/>
    <m/>
    <s v="706113,6"/>
    <s v="6203036,49"/>
    <n v="25.328358000000001"/>
    <n v="0"/>
    <n v="0"/>
  </r>
  <r>
    <n v="2014"/>
    <x v="932"/>
    <s v=""/>
    <x v="2080"/>
    <n v="2019"/>
    <n v="31592488"/>
    <x v="487"/>
    <x v="930"/>
    <x v="908"/>
    <n v="3400"/>
    <s v="Hillerød"/>
    <n v="219"/>
    <n v="18"/>
    <x v="19"/>
    <n v="1"/>
    <s v="FJ"/>
    <s v="Fjernvarmeværk"/>
    <n v="353000"/>
    <n v="350030"/>
    <x v="16"/>
    <x v="0"/>
    <s v="fvv"/>
    <d v="2006-01-01T00:00:00"/>
    <m/>
    <n v="12"/>
    <n v="0"/>
    <n v="12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706113,6"/>
    <s v="6203036,49"/>
    <n v="0"/>
    <n v="0"/>
    <n v="0"/>
  </r>
  <r>
    <n v="2014"/>
    <x v="932"/>
    <s v=""/>
    <x v="2081"/>
    <n v="2019"/>
    <n v="31592488"/>
    <x v="487"/>
    <x v="930"/>
    <x v="908"/>
    <n v="3400"/>
    <s v="Hillerød"/>
    <n v="219"/>
    <n v="18"/>
    <x v="19"/>
    <n v="1"/>
    <s v="FJ"/>
    <s v="Fjernvarmeværk"/>
    <n v="353000"/>
    <n v="350030"/>
    <x v="76"/>
    <x v="0"/>
    <s v="fvv"/>
    <d v="2006-01-01T00:00:00"/>
    <m/>
    <n v="12"/>
    <n v="0"/>
    <n v="12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706113,6"/>
    <s v="6203036,49"/>
    <n v="0"/>
    <n v="0"/>
    <n v="0"/>
  </r>
  <r>
    <n v="2014"/>
    <x v="932"/>
    <s v=""/>
    <x v="2082"/>
    <n v="2019"/>
    <n v="31592488"/>
    <x v="487"/>
    <x v="930"/>
    <x v="908"/>
    <n v="3400"/>
    <s v="Hillerød"/>
    <n v="219"/>
    <n v="18"/>
    <x v="19"/>
    <n v="1"/>
    <s v="FJ"/>
    <s v="Fjernvarmeværk"/>
    <n v="353000"/>
    <n v="350030"/>
    <x v="4"/>
    <x v="0"/>
    <s v="fvv"/>
    <d v="1967-01-01T00:00:00"/>
    <m/>
    <n v="8"/>
    <n v="0"/>
    <n v="8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706113,6"/>
    <s v="6203036,49"/>
    <n v="0"/>
    <n v="0"/>
    <n v="0"/>
  </r>
  <r>
    <n v="2014"/>
    <x v="932"/>
    <s v=""/>
    <x v="2083"/>
    <n v="2019"/>
    <n v="31592488"/>
    <x v="487"/>
    <x v="930"/>
    <x v="908"/>
    <n v="3400"/>
    <s v="Hillerød"/>
    <n v="219"/>
    <n v="18"/>
    <x v="19"/>
    <n v="1"/>
    <s v="FJ"/>
    <s v="Fjernvarmeværk"/>
    <n v="353000"/>
    <n v="350030"/>
    <x v="6"/>
    <x v="0"/>
    <s v="fvv"/>
    <d v="1967-01-01T00:00:00"/>
    <m/>
    <n v="8"/>
    <n v="0"/>
    <n v="8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706113,6"/>
    <s v="6203036,49"/>
    <n v="0"/>
    <n v="0"/>
    <n v="0"/>
  </r>
  <r>
    <n v="2014"/>
    <x v="933"/>
    <s v=""/>
    <x v="2084"/>
    <n v="2019"/>
    <n v="31592488"/>
    <x v="487"/>
    <x v="931"/>
    <x v="909"/>
    <n v="3400"/>
    <s v="Hillerød"/>
    <n v="219"/>
    <n v="18"/>
    <x v="19"/>
    <n v="1"/>
    <s v="FJ"/>
    <s v="Fjernvarmeværk"/>
    <n v="353000"/>
    <n v="350030"/>
    <x v="1047"/>
    <x v="0"/>
    <s v="fvv"/>
    <d v="1974-01-01T00:00:00"/>
    <m/>
    <n v="9.3000000000000007"/>
    <n v="0"/>
    <n v="9.3000000000000007"/>
    <x v="5995"/>
    <n v="1.0089999999999999"/>
    <n v="1.0089999999999999"/>
    <n v="0"/>
    <n v="0"/>
    <n v="1"/>
    <n v="0"/>
    <n v="0"/>
    <x v="0"/>
    <x v="0"/>
    <m/>
    <m/>
    <m/>
    <m/>
    <m/>
    <m/>
    <n v="1.0512611999999999"/>
    <m/>
    <m/>
    <m/>
    <m/>
    <m/>
    <m/>
    <m/>
    <m/>
    <m/>
    <m/>
    <m/>
    <s v="704336,54"/>
    <s v="6204597,4"/>
    <n v="1.0512611999999999"/>
    <n v="0"/>
    <n v="0"/>
  </r>
  <r>
    <n v="2014"/>
    <x v="933"/>
    <s v=""/>
    <x v="2085"/>
    <n v="2019"/>
    <n v="31592488"/>
    <x v="487"/>
    <x v="931"/>
    <x v="909"/>
    <n v="3400"/>
    <s v="Hillerød"/>
    <n v="219"/>
    <n v="18"/>
    <x v="19"/>
    <n v="1"/>
    <s v="FJ"/>
    <s v="Fjernvarmeværk"/>
    <n v="353000"/>
    <n v="350030"/>
    <x v="1048"/>
    <x v="0"/>
    <s v="fvv"/>
    <d v="1974-01-01T00:00:00"/>
    <m/>
    <n v="9.3000000000000007"/>
    <n v="0"/>
    <n v="9.3000000000000007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704336,54"/>
    <s v="6204597,4"/>
    <n v="0"/>
    <n v="0"/>
    <n v="0"/>
  </r>
  <r>
    <n v="2014"/>
    <x v="933"/>
    <s v=""/>
    <x v="2086"/>
    <n v="2019"/>
    <n v="31592488"/>
    <x v="487"/>
    <x v="931"/>
    <x v="909"/>
    <n v="3400"/>
    <s v="Hillerød"/>
    <n v="219"/>
    <n v="18"/>
    <x v="19"/>
    <n v="1"/>
    <s v="FJ"/>
    <s v="Fjernvarmeværk"/>
    <n v="353000"/>
    <n v="350030"/>
    <x v="1049"/>
    <x v="0"/>
    <s v="fvv"/>
    <d v="1978-01-01T00:00:00"/>
    <m/>
    <n v="9.3000000000000007"/>
    <n v="0"/>
    <n v="9.3000000000000007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704336,54"/>
    <s v="6204597,4"/>
    <n v="0"/>
    <n v="0"/>
    <n v="0"/>
  </r>
  <r>
    <n v="2014"/>
    <x v="933"/>
    <s v=""/>
    <x v="2087"/>
    <n v="2019"/>
    <n v="31592488"/>
    <x v="487"/>
    <x v="931"/>
    <x v="909"/>
    <n v="3400"/>
    <s v="Hillerød"/>
    <n v="219"/>
    <n v="18"/>
    <x v="19"/>
    <n v="1"/>
    <s v="FJ"/>
    <s v="Fjernvarmeværk"/>
    <n v="353000"/>
    <n v="350030"/>
    <x v="1050"/>
    <x v="3"/>
    <s v="fvv"/>
    <d v="2010-01-01T00:00:00"/>
    <m/>
    <n v="0.78"/>
    <n v="0"/>
    <n v="0.78"/>
    <x v="5996"/>
    <n v="1.2230000000000001"/>
    <n v="1.2230000000000001"/>
    <n v="0"/>
    <n v="0"/>
    <n v="1"/>
    <n v="0"/>
    <n v="0"/>
    <x v="0"/>
    <x v="0"/>
    <m/>
    <m/>
    <m/>
    <m/>
    <m/>
    <m/>
    <m/>
    <m/>
    <m/>
    <m/>
    <m/>
    <m/>
    <m/>
    <m/>
    <m/>
    <n v="1.2230000000000001"/>
    <m/>
    <m/>
    <s v="704336,54"/>
    <s v="6204597,4"/>
    <n v="0"/>
    <n v="1.2230000000000001"/>
    <n v="0"/>
  </r>
  <r>
    <n v="2014"/>
    <x v="934"/>
    <s v=""/>
    <x v="2088"/>
    <n v="2019"/>
    <n v="31592488"/>
    <x v="487"/>
    <x v="932"/>
    <x v="910"/>
    <n v="3400"/>
    <s v="Hillerød"/>
    <n v="219"/>
    <n v="18"/>
    <x v="19"/>
    <n v="1"/>
    <s v="FJ"/>
    <s v="Fjernvarmeværk"/>
    <n v="353000"/>
    <n v="350030"/>
    <x v="1051"/>
    <x v="0"/>
    <s v="fvv"/>
    <d v="1974-01-01T00:00:00"/>
    <m/>
    <n v="9.3000000000000007"/>
    <n v="0"/>
    <n v="9.3000000000000007"/>
    <x v="5997"/>
    <n v="23.532"/>
    <n v="23.532"/>
    <n v="0"/>
    <n v="0"/>
    <n v="1"/>
    <n v="0"/>
    <n v="0"/>
    <x v="0"/>
    <x v="0"/>
    <m/>
    <m/>
    <m/>
    <m/>
    <m/>
    <m/>
    <n v="24.512518800000002"/>
    <m/>
    <m/>
    <m/>
    <m/>
    <m/>
    <m/>
    <m/>
    <m/>
    <m/>
    <m/>
    <m/>
    <s v="709036,11"/>
    <s v="6203432,51"/>
    <n v="24.512518800000002"/>
    <n v="0"/>
    <n v="0"/>
  </r>
  <r>
    <n v="2014"/>
    <x v="934"/>
    <s v=""/>
    <x v="2089"/>
    <n v="2019"/>
    <n v="31592488"/>
    <x v="487"/>
    <x v="932"/>
    <x v="910"/>
    <n v="3400"/>
    <s v="Hillerød"/>
    <n v="219"/>
    <n v="18"/>
    <x v="19"/>
    <n v="1"/>
    <s v="FJ"/>
    <s v="Fjernvarmeværk"/>
    <n v="353000"/>
    <n v="350030"/>
    <x v="1052"/>
    <x v="0"/>
    <s v="fvv"/>
    <d v="1974-01-01T00:00:00"/>
    <m/>
    <n v="9.3000000000000007"/>
    <n v="0"/>
    <n v="9.3000000000000007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709036,11"/>
    <s v="6203432,51"/>
    <n v="0"/>
    <n v="0"/>
    <n v="0"/>
  </r>
  <r>
    <n v="2014"/>
    <x v="934"/>
    <s v=""/>
    <x v="2090"/>
    <n v="2019"/>
    <n v="31592488"/>
    <x v="487"/>
    <x v="932"/>
    <x v="910"/>
    <n v="3400"/>
    <s v="Hillerød"/>
    <n v="219"/>
    <n v="18"/>
    <x v="19"/>
    <n v="1"/>
    <s v="FJ"/>
    <s v="Fjernvarmeværk"/>
    <n v="353000"/>
    <n v="350030"/>
    <x v="1053"/>
    <x v="0"/>
    <s v="fvv"/>
    <d v="1974-01-01T00:00:00"/>
    <m/>
    <n v="9.3000000000000007"/>
    <n v="0"/>
    <n v="9.3000000000000007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709036,11"/>
    <s v="6203432,51"/>
    <n v="0"/>
    <n v="0"/>
    <n v="0"/>
  </r>
  <r>
    <n v="2014"/>
    <x v="934"/>
    <s v=""/>
    <x v="2091"/>
    <n v="2019"/>
    <n v="31592488"/>
    <x v="487"/>
    <x v="932"/>
    <x v="910"/>
    <n v="3400"/>
    <s v="Hillerød"/>
    <n v="219"/>
    <n v="18"/>
    <x v="19"/>
    <n v="1"/>
    <s v="FJ"/>
    <s v="Fjernvarmeværk"/>
    <n v="353000"/>
    <n v="350030"/>
    <x v="1054"/>
    <x v="3"/>
    <s v="fvv"/>
    <d v="2010-01-01T00:00:00"/>
    <m/>
    <n v="0.22"/>
    <n v="0"/>
    <n v="0.22"/>
    <x v="21"/>
    <n v="0"/>
    <n v="0"/>
    <n v="0"/>
    <n v="0"/>
    <n v="1"/>
    <n v="0"/>
    <n v="0"/>
    <x v="0"/>
    <x v="0"/>
    <m/>
    <m/>
    <m/>
    <m/>
    <m/>
    <m/>
    <m/>
    <m/>
    <m/>
    <m/>
    <m/>
    <m/>
    <m/>
    <m/>
    <m/>
    <n v="0"/>
    <m/>
    <m/>
    <s v="709036,11"/>
    <s v="6203432,51"/>
    <n v="0"/>
    <n v="0"/>
    <n v="0"/>
  </r>
  <r>
    <n v="2014"/>
    <x v="935"/>
    <s v=""/>
    <x v="2092"/>
    <n v="2019"/>
    <n v="31592488"/>
    <x v="487"/>
    <x v="933"/>
    <x v="911"/>
    <n v="3400"/>
    <s v="Hillerød"/>
    <n v="219"/>
    <n v="18"/>
    <x v="19"/>
    <n v="1"/>
    <s v="FJ"/>
    <s v="Fjernvarmeværk"/>
    <n v="353000"/>
    <n v="350030"/>
    <x v="1055"/>
    <x v="0"/>
    <s v="fvv"/>
    <d v="1972-01-01T00:00:00"/>
    <m/>
    <n v="9.3000000000000007"/>
    <n v="0"/>
    <n v="9.3000000000000007"/>
    <x v="5998"/>
    <n v="27.158999999999999"/>
    <n v="27.158999999999999"/>
    <n v="0"/>
    <n v="0"/>
    <n v="1"/>
    <n v="0"/>
    <n v="0"/>
    <x v="0"/>
    <x v="0"/>
    <m/>
    <m/>
    <m/>
    <m/>
    <m/>
    <m/>
    <n v="28.2906756"/>
    <m/>
    <m/>
    <m/>
    <m/>
    <m/>
    <m/>
    <m/>
    <m/>
    <m/>
    <m/>
    <m/>
    <s v="707401,61"/>
    <s v="6204169,13"/>
    <n v="28.2906756"/>
    <n v="0"/>
    <n v="0"/>
  </r>
  <r>
    <n v="2014"/>
    <x v="935"/>
    <s v=""/>
    <x v="2093"/>
    <n v="2019"/>
    <n v="31592488"/>
    <x v="487"/>
    <x v="933"/>
    <x v="911"/>
    <n v="3400"/>
    <s v="Hillerød"/>
    <n v="219"/>
    <n v="18"/>
    <x v="19"/>
    <n v="1"/>
    <s v="FJ"/>
    <s v="Fjernvarmeværk"/>
    <n v="353000"/>
    <n v="350030"/>
    <x v="1056"/>
    <x v="0"/>
    <s v="fvv"/>
    <d v="1965-01-01T00:00:00"/>
    <m/>
    <n v="7.3"/>
    <n v="0"/>
    <n v="7.3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707401,61"/>
    <s v="6204169,13"/>
    <n v="0"/>
    <n v="0"/>
    <n v="0"/>
  </r>
  <r>
    <n v="2014"/>
    <x v="935"/>
    <s v=""/>
    <x v="2094"/>
    <n v="2019"/>
    <n v="31592488"/>
    <x v="487"/>
    <x v="933"/>
    <x v="911"/>
    <n v="3400"/>
    <s v="Hillerød"/>
    <n v="219"/>
    <n v="18"/>
    <x v="19"/>
    <n v="1"/>
    <s v="FJ"/>
    <s v="Fjernvarmeværk"/>
    <n v="353000"/>
    <n v="350030"/>
    <x v="1057"/>
    <x v="0"/>
    <s v="fvv"/>
    <d v="1967-01-01T00:00:00"/>
    <m/>
    <n v="7.3"/>
    <n v="0"/>
    <n v="7.3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707401,61"/>
    <s v="6204169,13"/>
    <n v="0"/>
    <n v="0"/>
    <n v="0"/>
  </r>
  <r>
    <n v="2014"/>
    <x v="935"/>
    <s v=""/>
    <x v="2095"/>
    <n v="2019"/>
    <n v="31592488"/>
    <x v="487"/>
    <x v="933"/>
    <x v="911"/>
    <n v="3400"/>
    <s v="Hillerød"/>
    <n v="219"/>
    <n v="18"/>
    <x v="19"/>
    <n v="1"/>
    <s v="FJ"/>
    <s v="Fjernvarmeværk"/>
    <n v="353000"/>
    <n v="350030"/>
    <x v="1058"/>
    <x v="0"/>
    <s v="fvv"/>
    <d v="1969-01-01T00:00:00"/>
    <m/>
    <n v="9.3000000000000007"/>
    <n v="0"/>
    <n v="9.3000000000000007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707401,61"/>
    <s v="6204169,13"/>
    <n v="0"/>
    <n v="0"/>
    <n v="0"/>
  </r>
  <r>
    <n v="2014"/>
    <x v="935"/>
    <s v=""/>
    <x v="2096"/>
    <n v="2019"/>
    <n v="31592488"/>
    <x v="487"/>
    <x v="933"/>
    <x v="911"/>
    <n v="3400"/>
    <s v="Hillerød"/>
    <n v="219"/>
    <n v="18"/>
    <x v="19"/>
    <n v="1"/>
    <s v="FJ"/>
    <s v="Fjernvarmeværk"/>
    <n v="353000"/>
    <n v="350030"/>
    <x v="1059"/>
    <x v="3"/>
    <s v="fvv"/>
    <d v="2010-01-01T00:00:00"/>
    <m/>
    <n v="0.81"/>
    <n v="0"/>
    <n v="0.81"/>
    <x v="21"/>
    <n v="0"/>
    <n v="0"/>
    <n v="0"/>
    <n v="0"/>
    <n v="1"/>
    <n v="0"/>
    <n v="0"/>
    <x v="0"/>
    <x v="0"/>
    <m/>
    <m/>
    <m/>
    <m/>
    <m/>
    <m/>
    <m/>
    <m/>
    <m/>
    <m/>
    <m/>
    <m/>
    <m/>
    <m/>
    <m/>
    <n v="0"/>
    <m/>
    <m/>
    <s v="707401,61"/>
    <s v="6204169,13"/>
    <n v="0"/>
    <n v="0"/>
    <n v="0"/>
  </r>
  <r>
    <n v="2014"/>
    <x v="936"/>
    <s v=""/>
    <x v="2097"/>
    <n v="2019"/>
    <n v="31592488"/>
    <x v="487"/>
    <x v="934"/>
    <x v="912"/>
    <n v="3400"/>
    <s v="Hillerød"/>
    <n v="219"/>
    <n v="18"/>
    <x v="19"/>
    <m/>
    <s v="FJ"/>
    <s v="Fjernvarmeværk"/>
    <n v="353000"/>
    <n v="350030"/>
    <x v="1060"/>
    <x v="0"/>
    <s v="fvv"/>
    <d v="2006-01-01T00:00:00"/>
    <m/>
    <n v="10.4"/>
    <n v="0"/>
    <n v="9.5"/>
    <x v="5999"/>
    <n v="15.526"/>
    <n v="15.526"/>
    <n v="0"/>
    <n v="0"/>
    <n v="1"/>
    <n v="0"/>
    <n v="0"/>
    <x v="0"/>
    <x v="0"/>
    <m/>
    <m/>
    <m/>
    <m/>
    <m/>
    <m/>
    <n v="7.9200000000000001E-5"/>
    <m/>
    <m/>
    <m/>
    <n v="0"/>
    <m/>
    <n v="16.170000000000002"/>
    <m/>
    <m/>
    <m/>
    <m/>
    <m/>
    <s v="704157"/>
    <s v="6203077"/>
    <n v="7.9200000000000001E-5"/>
    <n v="16.170000000000002"/>
    <n v="0"/>
  </r>
  <r>
    <n v="2014"/>
    <x v="937"/>
    <s v=""/>
    <x v="2098"/>
    <n v="2019"/>
    <n v="31592488"/>
    <x v="487"/>
    <x v="935"/>
    <x v="913"/>
    <n v="3400"/>
    <s v="Hillerød"/>
    <n v="219"/>
    <n v="18"/>
    <x v="19"/>
    <m/>
    <s v="FJ"/>
    <s v="Fjernvarmeværk"/>
    <n v="353000"/>
    <n v="350030"/>
    <x v="1061"/>
    <x v="3"/>
    <s v="fvv"/>
    <d v="2008-11-01T00:00:00"/>
    <m/>
    <n v="2.1"/>
    <n v="0"/>
    <n v="2.1"/>
    <x v="6000"/>
    <n v="4.7232000000000003"/>
    <n v="4.7232000000000003"/>
    <n v="0"/>
    <n v="0"/>
    <n v="1"/>
    <n v="0"/>
    <n v="0"/>
    <x v="0"/>
    <x v="0"/>
    <m/>
    <m/>
    <m/>
    <m/>
    <m/>
    <m/>
    <m/>
    <m/>
    <m/>
    <m/>
    <m/>
    <m/>
    <m/>
    <m/>
    <m/>
    <n v="4.7231999999999994"/>
    <m/>
    <m/>
    <s v="703170"/>
    <s v="6203650"/>
    <n v="0"/>
    <n v="4.7231999999999994"/>
    <n v="0"/>
  </r>
  <r>
    <n v="2014"/>
    <x v="938"/>
    <s v=""/>
    <x v="2099"/>
    <n v="2019"/>
    <n v="31592488"/>
    <x v="487"/>
    <x v="936"/>
    <x v="914"/>
    <n v="3400"/>
    <s v="Hillerød"/>
    <n v="219"/>
    <n v="18"/>
    <x v="19"/>
    <m/>
    <s v="FJ"/>
    <s v="Fjernvarmeværk"/>
    <n v="353000"/>
    <n v="350030"/>
    <x v="3"/>
    <x v="0"/>
    <s v="fvv"/>
    <d v="2013-10-01T00:00:00"/>
    <m/>
    <n v="7.4"/>
    <n v="0"/>
    <n v="8.14"/>
    <x v="6001"/>
    <n v="174.47"/>
    <n v="174.47"/>
    <n v="0"/>
    <n v="0"/>
    <n v="1"/>
    <n v="0"/>
    <n v="0"/>
    <x v="0"/>
    <x v="0"/>
    <m/>
    <m/>
    <m/>
    <m/>
    <m/>
    <m/>
    <m/>
    <m/>
    <m/>
    <m/>
    <n v="175.50960000000001"/>
    <m/>
    <m/>
    <m/>
    <m/>
    <m/>
    <m/>
    <m/>
    <s v="704219,09"/>
    <s v="6203121,63"/>
    <n v="0"/>
    <n v="175.50960000000001"/>
    <n v="0"/>
  </r>
  <r>
    <n v="2015"/>
    <x v="939"/>
    <s v=""/>
    <x v="2100"/>
    <n v="2019"/>
    <n v="28672330"/>
    <x v="488"/>
    <x v="937"/>
    <x v="915"/>
    <n v="4600"/>
    <s v="Køge"/>
    <n v="259"/>
    <n v="2"/>
    <x v="5"/>
    <m/>
    <s v="FJ"/>
    <s v="Fjernvarmeværk"/>
    <n v="351400"/>
    <n v="350010"/>
    <x v="1062"/>
    <x v="0"/>
    <s v="fvv"/>
    <d v="1995-01-01T00:00:00"/>
    <m/>
    <n v="5"/>
    <n v="0"/>
    <n v="3.1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700789,43"/>
    <s v="6152801,71"/>
    <n v="0"/>
    <n v="0"/>
    <n v="0"/>
  </r>
  <r>
    <n v="2016"/>
    <x v="940"/>
    <s v=""/>
    <x v="2101"/>
    <n v="2019"/>
    <n v="31303664"/>
    <x v="489"/>
    <x v="938"/>
    <x v="916"/>
    <n v="6100"/>
    <s v="Haderslev"/>
    <n v="510"/>
    <m/>
    <x v="18"/>
    <m/>
    <s v="ER"/>
    <s v="Erhvervsværk"/>
    <n v="14620"/>
    <n v="10000"/>
    <x v="1063"/>
    <x v="1"/>
    <s v="pev"/>
    <d v="1994-01-01T00:00:00"/>
    <m/>
    <n v="0.2"/>
    <n v="0.06"/>
    <n v="0.12"/>
    <x v="6002"/>
    <n v="0.75563999999999998"/>
    <n v="0"/>
    <n v="0.45619451999999999"/>
    <n v="0.45619451999999999"/>
    <n v="0"/>
    <n v="0.73497642060340529"/>
    <n v="0.26502357939659471"/>
    <x v="0"/>
    <x v="0"/>
    <m/>
    <m/>
    <m/>
    <m/>
    <m/>
    <m/>
    <m/>
    <m/>
    <n v="1.4256089999999999"/>
    <m/>
    <m/>
    <m/>
    <m/>
    <m/>
    <m/>
    <m/>
    <m/>
    <m/>
    <s v="543626,9"/>
    <s v="6122267,45"/>
    <n v="0"/>
    <n v="1.4256089999999999"/>
    <n v="0"/>
  </r>
  <r>
    <n v="2019"/>
    <x v="941"/>
    <s v=""/>
    <x v="2102"/>
    <n v="2019"/>
    <n v="31582148"/>
    <x v="490"/>
    <x v="939"/>
    <x v="917"/>
    <n v="3730"/>
    <s v="Nexø"/>
    <n v="400"/>
    <n v="67"/>
    <x v="310"/>
    <m/>
    <s v="FJ"/>
    <s v="Fjernvarmeværk"/>
    <n v="353000"/>
    <n v="350030"/>
    <x v="1064"/>
    <x v="0"/>
    <s v="fvv"/>
    <d v="1989-08-01T00:00:00"/>
    <m/>
    <n v="5"/>
    <n v="0"/>
    <n v="5"/>
    <x v="6003"/>
    <n v="5.7709999999999999"/>
    <n v="5.7709999999999999"/>
    <n v="0"/>
    <n v="0"/>
    <n v="1"/>
    <n v="0"/>
    <n v="0"/>
    <x v="0"/>
    <x v="0"/>
    <m/>
    <m/>
    <m/>
    <m/>
    <m/>
    <m/>
    <m/>
    <m/>
    <m/>
    <n v="5.7709999999999999"/>
    <m/>
    <m/>
    <m/>
    <m/>
    <m/>
    <m/>
    <m/>
    <m/>
    <s v="890622"/>
    <s v="6118794"/>
    <n v="0"/>
    <n v="5.7709999999999999"/>
    <n v="0"/>
  </r>
  <r>
    <n v="2019"/>
    <x v="941"/>
    <s v=""/>
    <x v="2103"/>
    <n v="2019"/>
    <n v="31582148"/>
    <x v="490"/>
    <x v="939"/>
    <x v="917"/>
    <n v="3730"/>
    <s v="Nexø"/>
    <n v="400"/>
    <n v="67"/>
    <x v="310"/>
    <m/>
    <s v="FJ"/>
    <s v="Fjernvarmeværk"/>
    <n v="353000"/>
    <n v="350030"/>
    <x v="69"/>
    <x v="0"/>
    <s v="fvv"/>
    <d v="1989-04-01T00:00:00"/>
    <m/>
    <n v="9"/>
    <n v="0"/>
    <n v="9"/>
    <x v="21"/>
    <n v="0"/>
    <n v="0"/>
    <n v="0"/>
    <n v="0"/>
    <n v="1"/>
    <n v="0"/>
    <n v="0"/>
    <x v="0"/>
    <x v="0"/>
    <m/>
    <n v="0"/>
    <m/>
    <m/>
    <m/>
    <m/>
    <m/>
    <m/>
    <m/>
    <m/>
    <m/>
    <m/>
    <m/>
    <m/>
    <m/>
    <m/>
    <m/>
    <m/>
    <s v="890622"/>
    <s v="6118794"/>
    <n v="0"/>
    <n v="0"/>
    <n v="0"/>
  </r>
  <r>
    <n v="2019"/>
    <x v="941"/>
    <s v=""/>
    <x v="2104"/>
    <n v="2019"/>
    <n v="31582148"/>
    <x v="490"/>
    <x v="939"/>
    <x v="917"/>
    <n v="3730"/>
    <s v="Nexø"/>
    <n v="400"/>
    <n v="67"/>
    <x v="310"/>
    <m/>
    <s v="FJ"/>
    <s v="Fjernvarmeværk"/>
    <n v="353000"/>
    <n v="350030"/>
    <x v="1065"/>
    <x v="0"/>
    <s v="fvv"/>
    <d v="2016-03-31T00:00:00"/>
    <m/>
    <n v="12"/>
    <n v="0"/>
    <n v="15"/>
    <x v="6004"/>
    <n v="196.51849999999999"/>
    <n v="196.51849999999999"/>
    <n v="0"/>
    <n v="0"/>
    <n v="1"/>
    <n v="0"/>
    <n v="0"/>
    <x v="0"/>
    <x v="0"/>
    <m/>
    <m/>
    <m/>
    <m/>
    <m/>
    <m/>
    <m/>
    <m/>
    <m/>
    <n v="196.51849999999999"/>
    <m/>
    <m/>
    <m/>
    <m/>
    <m/>
    <m/>
    <m/>
    <m/>
    <s v="890622"/>
    <s v="6118794"/>
    <n v="0"/>
    <n v="196.51849999999999"/>
    <n v="0"/>
  </r>
  <r>
    <n v="2019"/>
    <x v="942"/>
    <s v=""/>
    <x v="2105"/>
    <n v="2019"/>
    <n v="31582148"/>
    <x v="490"/>
    <x v="940"/>
    <x v="918"/>
    <n v="3720"/>
    <s v="Aakirkeby"/>
    <n v="400"/>
    <n v="69"/>
    <x v="309"/>
    <m/>
    <s v="FJ"/>
    <s v="Fjernvarmeværk"/>
    <n v="353000"/>
    <n v="350030"/>
    <x v="274"/>
    <x v="0"/>
    <s v="fvv"/>
    <d v="1986-01-01T00:00:00"/>
    <m/>
    <n v="1"/>
    <n v="0"/>
    <n v="1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872868"/>
    <s v="6118898"/>
    <n v="0"/>
    <n v="0"/>
    <n v="0"/>
  </r>
  <r>
    <n v="2019"/>
    <x v="942"/>
    <s v=""/>
    <x v="2106"/>
    <n v="2019"/>
    <n v="31582148"/>
    <x v="490"/>
    <x v="940"/>
    <x v="918"/>
    <n v="3720"/>
    <s v="Aakirkeby"/>
    <n v="400"/>
    <n v="69"/>
    <x v="309"/>
    <m/>
    <s v="FJ"/>
    <s v="Fjernvarmeværk"/>
    <n v="353000"/>
    <n v="350030"/>
    <x v="1066"/>
    <x v="0"/>
    <s v="fvv"/>
    <d v="1985-01-01T00:00:00"/>
    <m/>
    <n v="0.7"/>
    <n v="0"/>
    <n v="1"/>
    <x v="6005"/>
    <n v="12.1975"/>
    <n v="12.1975"/>
    <n v="0"/>
    <n v="0"/>
    <n v="1"/>
    <n v="0"/>
    <n v="0"/>
    <x v="0"/>
    <x v="0"/>
    <m/>
    <m/>
    <m/>
    <m/>
    <m/>
    <m/>
    <m/>
    <m/>
    <m/>
    <m/>
    <m/>
    <m/>
    <n v="12.1975"/>
    <m/>
    <m/>
    <m/>
    <m/>
    <m/>
    <s v="872868"/>
    <s v="6118898"/>
    <n v="0"/>
    <n v="12.1975"/>
    <n v="0"/>
  </r>
  <r>
    <n v="2019"/>
    <x v="943"/>
    <s v=""/>
    <x v="2107"/>
    <n v="2019"/>
    <n v="31582148"/>
    <x v="490"/>
    <x v="941"/>
    <x v="919"/>
    <n v="3782"/>
    <s v="Klemensker"/>
    <n v="400"/>
    <n v="66"/>
    <x v="311"/>
    <m/>
    <s v="FJ"/>
    <s v="Fjernvarmeværk"/>
    <n v="353000"/>
    <n v="350030"/>
    <x v="184"/>
    <x v="0"/>
    <s v="fvv"/>
    <d v="1986-06-10T00:00:00"/>
    <m/>
    <n v="3.5"/>
    <n v="0"/>
    <n v="3.5"/>
    <x v="6006"/>
    <n v="22.736000000000001"/>
    <n v="22.736000000000001"/>
    <n v="0"/>
    <n v="0"/>
    <n v="1"/>
    <n v="0"/>
    <n v="0"/>
    <x v="0"/>
    <x v="0"/>
    <m/>
    <m/>
    <m/>
    <m/>
    <m/>
    <m/>
    <m/>
    <m/>
    <m/>
    <n v="22.736000000000001"/>
    <m/>
    <m/>
    <m/>
    <m/>
    <m/>
    <m/>
    <m/>
    <m/>
    <s v="869921,76"/>
    <s v="6129957,95"/>
    <n v="0"/>
    <n v="22.736000000000001"/>
    <n v="0"/>
  </r>
  <r>
    <n v="2019"/>
    <x v="943"/>
    <s v=""/>
    <x v="2108"/>
    <n v="2019"/>
    <n v="31582148"/>
    <x v="490"/>
    <x v="941"/>
    <x v="919"/>
    <n v="3782"/>
    <s v="Klemensker"/>
    <n v="400"/>
    <n v="66"/>
    <x v="311"/>
    <m/>
    <s v="FJ"/>
    <s v="Fjernvarmeværk"/>
    <n v="353000"/>
    <n v="350030"/>
    <x v="69"/>
    <x v="0"/>
    <s v="fvv"/>
    <d v="1986-06-10T00:00:00"/>
    <m/>
    <n v="3.2"/>
    <n v="0"/>
    <n v="3.5"/>
    <x v="21"/>
    <n v="0"/>
    <n v="0"/>
    <n v="0"/>
    <n v="0"/>
    <n v="1"/>
    <n v="0"/>
    <n v="0"/>
    <x v="0"/>
    <x v="0"/>
    <m/>
    <n v="0"/>
    <m/>
    <m/>
    <m/>
    <m/>
    <m/>
    <m/>
    <m/>
    <m/>
    <m/>
    <m/>
    <m/>
    <m/>
    <m/>
    <m/>
    <m/>
    <m/>
    <s v="869921,76"/>
    <s v="6129957,95"/>
    <n v="0"/>
    <n v="0"/>
    <n v="0"/>
  </r>
  <r>
    <n v="2019"/>
    <x v="944"/>
    <s v=""/>
    <x v="2109"/>
    <n v="2019"/>
    <n v="31582148"/>
    <x v="490"/>
    <x v="942"/>
    <x v="920"/>
    <n v="3790"/>
    <s v="Hasle"/>
    <n v="400"/>
    <n v="470"/>
    <x v="312"/>
    <m/>
    <s v="FJ"/>
    <s v="Fjernvarmeværk"/>
    <n v="353000"/>
    <n v="350030"/>
    <x v="1067"/>
    <x v="0"/>
    <s v="fvv"/>
    <d v="2008-03-01T00:00:00"/>
    <m/>
    <n v="5"/>
    <n v="0"/>
    <n v="5"/>
    <x v="6007"/>
    <n v="8.8930000000000007"/>
    <n v="8.8930000000000007"/>
    <n v="0"/>
    <n v="0"/>
    <n v="1"/>
    <n v="0"/>
    <n v="0"/>
    <x v="0"/>
    <x v="0"/>
    <m/>
    <m/>
    <m/>
    <m/>
    <m/>
    <m/>
    <m/>
    <m/>
    <m/>
    <n v="8.6129999999999995"/>
    <m/>
    <m/>
    <n v="0.28000000000000003"/>
    <m/>
    <m/>
    <m/>
    <m/>
    <m/>
    <s v="863883"/>
    <s v="6130170"/>
    <n v="0"/>
    <n v="8.8929999999999989"/>
    <n v="0"/>
  </r>
  <r>
    <n v="2019"/>
    <x v="944"/>
    <s v=""/>
    <x v="2110"/>
    <n v="2019"/>
    <n v="31582148"/>
    <x v="490"/>
    <x v="942"/>
    <x v="920"/>
    <n v="3790"/>
    <s v="Hasle"/>
    <n v="400"/>
    <n v="470"/>
    <x v="312"/>
    <m/>
    <s v="FJ"/>
    <s v="Fjernvarmeværk"/>
    <n v="353000"/>
    <n v="350030"/>
    <x v="611"/>
    <x v="0"/>
    <s v="fvv"/>
    <d v="2017-03-01T00:00:00"/>
    <m/>
    <n v="12"/>
    <n v="0"/>
    <n v="15"/>
    <x v="6008"/>
    <n v="129.828"/>
    <n v="129.828"/>
    <n v="0"/>
    <n v="0"/>
    <n v="1"/>
    <n v="0"/>
    <n v="0"/>
    <x v="0"/>
    <x v="0"/>
    <m/>
    <m/>
    <m/>
    <m/>
    <m/>
    <m/>
    <m/>
    <m/>
    <m/>
    <m/>
    <n v="129.828"/>
    <m/>
    <m/>
    <m/>
    <m/>
    <m/>
    <m/>
    <m/>
    <s v="863883"/>
    <s v="6130170"/>
    <n v="0"/>
    <n v="129.828"/>
    <n v="0"/>
  </r>
  <r>
    <n v="2019"/>
    <x v="945"/>
    <s v=""/>
    <x v="2111"/>
    <n v="2019"/>
    <n v="31582148"/>
    <x v="490"/>
    <x v="943"/>
    <x v="921"/>
    <n v="3700"/>
    <s v="Rønne"/>
    <n v="400"/>
    <n v="470"/>
    <x v="312"/>
    <m/>
    <s v="FJ"/>
    <s v="Fjernvarmeværk"/>
    <n v="353000"/>
    <n v="350030"/>
    <x v="1068"/>
    <x v="0"/>
    <s v="fvv"/>
    <d v="2010-11-01T00:00:00"/>
    <m/>
    <n v="1"/>
    <n v="0"/>
    <n v="1"/>
    <x v="21"/>
    <n v="0"/>
    <n v="0"/>
    <n v="0"/>
    <n v="0"/>
    <n v="1"/>
    <n v="0"/>
    <n v="0"/>
    <x v="0"/>
    <x v="0"/>
    <m/>
    <m/>
    <m/>
    <m/>
    <m/>
    <m/>
    <m/>
    <m/>
    <m/>
    <m/>
    <m/>
    <n v="0"/>
    <n v="0"/>
    <m/>
    <m/>
    <m/>
    <m/>
    <m/>
    <s v="864519,13"/>
    <s v="6127098,51"/>
    <n v="0"/>
    <n v="0"/>
    <n v="0"/>
  </r>
  <r>
    <n v="2019"/>
    <x v="946"/>
    <s v=""/>
    <x v="2112"/>
    <n v="2019"/>
    <n v="31582148"/>
    <x v="490"/>
    <x v="944"/>
    <x v="922"/>
    <n v="3720"/>
    <s v="Aakirkeby"/>
    <n v="400"/>
    <n v="69"/>
    <x v="309"/>
    <m/>
    <s v="FJ"/>
    <s v="Fjernvarmeværk"/>
    <n v="353000"/>
    <n v="350030"/>
    <x v="3"/>
    <x v="0"/>
    <s v="fvv"/>
    <d v="2010-04-01T00:00:00"/>
    <m/>
    <n v="6"/>
    <n v="0"/>
    <n v="8"/>
    <x v="6009"/>
    <n v="72.5214"/>
    <n v="72.5214"/>
    <n v="0"/>
    <n v="0"/>
    <n v="1"/>
    <n v="0"/>
    <n v="0"/>
    <x v="0"/>
    <x v="0"/>
    <m/>
    <m/>
    <m/>
    <m/>
    <m/>
    <m/>
    <m/>
    <m/>
    <m/>
    <m/>
    <n v="72.5214"/>
    <m/>
    <n v="0"/>
    <m/>
    <m/>
    <m/>
    <m/>
    <m/>
    <s v="877320"/>
    <s v="6119261"/>
    <n v="0"/>
    <n v="72.5214"/>
    <n v="0"/>
  </r>
  <r>
    <n v="2019"/>
    <x v="946"/>
    <s v=""/>
    <x v="2113"/>
    <n v="2019"/>
    <n v="31582148"/>
    <x v="490"/>
    <x v="944"/>
    <x v="922"/>
    <n v="3720"/>
    <s v="Aakirkeby"/>
    <n v="400"/>
    <n v="69"/>
    <x v="309"/>
    <m/>
    <s v="FJ"/>
    <s v="Fjernvarmeværk"/>
    <n v="353000"/>
    <n v="350030"/>
    <x v="69"/>
    <x v="0"/>
    <s v="fvv"/>
    <d v="2010-04-01T00:00:00"/>
    <m/>
    <n v="6"/>
    <n v="0"/>
    <n v="6"/>
    <x v="6010"/>
    <n v="1.34145"/>
    <n v="1.34145"/>
    <n v="0"/>
    <n v="0"/>
    <n v="1"/>
    <n v="0"/>
    <n v="0"/>
    <x v="0"/>
    <x v="0"/>
    <m/>
    <n v="1.34145"/>
    <m/>
    <m/>
    <m/>
    <m/>
    <m/>
    <m/>
    <m/>
    <m/>
    <m/>
    <m/>
    <m/>
    <m/>
    <m/>
    <m/>
    <m/>
    <m/>
    <s v="877320"/>
    <s v="6119261"/>
    <n v="1.34145"/>
    <n v="0"/>
    <n v="0"/>
  </r>
  <r>
    <n v="2019"/>
    <x v="947"/>
    <s v=""/>
    <x v="2114"/>
    <n v="2019"/>
    <n v="31582148"/>
    <x v="490"/>
    <x v="945"/>
    <x v="923"/>
    <n v="3760"/>
    <s v="Gudhjem"/>
    <n v="400"/>
    <n v="888"/>
    <x v="275"/>
    <m/>
    <s v="FJ"/>
    <s v="Fjernvarmeværk"/>
    <n v="353000"/>
    <n v="350030"/>
    <x v="184"/>
    <x v="0"/>
    <s v="fvv"/>
    <d v="2013-06-05T00:00:00"/>
    <m/>
    <n v="4"/>
    <n v="0"/>
    <n v="4.5"/>
    <x v="6011"/>
    <n v="47.994999999999997"/>
    <n v="47.994999999999997"/>
    <n v="0"/>
    <n v="0"/>
    <n v="1"/>
    <n v="0"/>
    <n v="0"/>
    <x v="0"/>
    <x v="0"/>
    <m/>
    <m/>
    <m/>
    <m/>
    <m/>
    <m/>
    <m/>
    <m/>
    <m/>
    <n v="47.994999999999997"/>
    <m/>
    <m/>
    <m/>
    <m/>
    <m/>
    <m/>
    <m/>
    <m/>
    <s v="880156,44"/>
    <s v="6129347,43"/>
    <n v="0"/>
    <n v="47.994999999999997"/>
    <n v="0"/>
  </r>
  <r>
    <n v="2019"/>
    <x v="947"/>
    <s v=""/>
    <x v="2115"/>
    <n v="2019"/>
    <n v="31582148"/>
    <x v="490"/>
    <x v="945"/>
    <x v="923"/>
    <n v="3760"/>
    <s v="Gudhjem"/>
    <n v="400"/>
    <n v="888"/>
    <x v="275"/>
    <m/>
    <s v="FJ"/>
    <s v="Fjernvarmeværk"/>
    <n v="353000"/>
    <n v="350030"/>
    <x v="254"/>
    <x v="0"/>
    <s v="fvv"/>
    <d v="2013-01-01T00:00:00"/>
    <m/>
    <n v="0.95"/>
    <n v="0"/>
    <n v="0.95"/>
    <x v="6012"/>
    <n v="13.282500000000001"/>
    <n v="13.282500000000001"/>
    <n v="0"/>
    <n v="0"/>
    <n v="1"/>
    <n v="0"/>
    <n v="0"/>
    <x v="0"/>
    <x v="0"/>
    <m/>
    <m/>
    <m/>
    <m/>
    <m/>
    <m/>
    <m/>
    <m/>
    <m/>
    <m/>
    <m/>
    <m/>
    <n v="13.282500000000001"/>
    <m/>
    <m/>
    <m/>
    <m/>
    <m/>
    <s v="880156,44"/>
    <s v="6129347,43"/>
    <n v="0"/>
    <n v="13.282500000000001"/>
    <n v="0"/>
  </r>
  <r>
    <n v="2019"/>
    <x v="947"/>
    <s v=""/>
    <x v="2116"/>
    <n v="2019"/>
    <n v="31582148"/>
    <x v="490"/>
    <x v="945"/>
    <x v="923"/>
    <n v="3760"/>
    <s v="Gudhjem"/>
    <n v="400"/>
    <n v="888"/>
    <x v="275"/>
    <m/>
    <s v="FJ"/>
    <s v="Fjernvarmeværk"/>
    <n v="353000"/>
    <n v="350030"/>
    <x v="129"/>
    <x v="2"/>
    <s v="fvv"/>
    <d v="2015-11-01T00:00:00"/>
    <m/>
    <n v="2.4"/>
    <n v="0"/>
    <n v="2.4"/>
    <x v="21"/>
    <n v="0"/>
    <n v="0"/>
    <n v="0"/>
    <n v="0"/>
    <n v="1"/>
    <n v="0"/>
    <n v="0"/>
    <x v="0"/>
    <x v="0"/>
    <m/>
    <m/>
    <m/>
    <m/>
    <m/>
    <m/>
    <m/>
    <m/>
    <m/>
    <m/>
    <m/>
    <m/>
    <m/>
    <m/>
    <m/>
    <m/>
    <m/>
    <n v="0"/>
    <s v="880156,44"/>
    <s v="6129347,43"/>
    <n v="0"/>
    <n v="0"/>
    <n v="0"/>
  </r>
  <r>
    <n v="2024"/>
    <x v="949"/>
    <s v=""/>
    <x v="2118"/>
    <n v="2019"/>
    <n v="31857848"/>
    <x v="492"/>
    <x v="947"/>
    <x v="925"/>
    <n v="8600"/>
    <s v="Silkeborg"/>
    <n v="740"/>
    <m/>
    <x v="18"/>
    <m/>
    <s v="ER"/>
    <s v="Erhvervsværk"/>
    <n v="370000"/>
    <n v="370000"/>
    <x v="1069"/>
    <x v="1"/>
    <s v="pev"/>
    <d v="2009-06-17T00:00:00"/>
    <m/>
    <n v="0.27"/>
    <n v="0.1"/>
    <n v="0.125"/>
    <x v="6013"/>
    <n v="2.988"/>
    <n v="0"/>
    <n v="2.4912000000000001"/>
    <n v="2.4912000000000001"/>
    <n v="0"/>
    <n v="0.79004457126089611"/>
    <n v="0.20995542873910389"/>
    <x v="0"/>
    <x v="0"/>
    <m/>
    <m/>
    <m/>
    <m/>
    <m/>
    <m/>
    <m/>
    <m/>
    <n v="7.1157960000000005"/>
    <m/>
    <m/>
    <m/>
    <m/>
    <m/>
    <m/>
    <m/>
    <m/>
    <m/>
    <s v="536180,48"/>
    <s v="6225727,76"/>
    <n v="0"/>
    <n v="7.1157960000000005"/>
    <n v="0"/>
  </r>
  <r>
    <n v="2024"/>
    <x v="949"/>
    <s v=""/>
    <x v="2119"/>
    <n v="2019"/>
    <n v="31857848"/>
    <x v="492"/>
    <x v="947"/>
    <x v="925"/>
    <n v="8600"/>
    <s v="Silkeborg"/>
    <n v="740"/>
    <m/>
    <x v="18"/>
    <m/>
    <s v="ER"/>
    <s v="Erhvervsværk"/>
    <n v="370000"/>
    <n v="370000"/>
    <x v="56"/>
    <x v="0"/>
    <s v="pvp"/>
    <d v="2009-06-17T00:00:00"/>
    <m/>
    <n v="0.52"/>
    <n v="0"/>
    <n v="0.44"/>
    <x v="6014"/>
    <n v="4.1292"/>
    <n v="0"/>
    <n v="0"/>
    <n v="0"/>
    <n v="0"/>
    <n v="0"/>
    <n v="1"/>
    <x v="0"/>
    <x v="0"/>
    <m/>
    <m/>
    <m/>
    <m/>
    <m/>
    <m/>
    <m/>
    <m/>
    <n v="4.2909840000000008"/>
    <m/>
    <m/>
    <m/>
    <m/>
    <m/>
    <m/>
    <m/>
    <m/>
    <m/>
    <s v="536180,48"/>
    <s v="6225727,76"/>
    <n v="0"/>
    <n v="4.2909840000000008"/>
    <n v="0"/>
  </r>
  <r>
    <n v="2027"/>
    <x v="950"/>
    <s v=""/>
    <x v="2120"/>
    <n v="2019"/>
    <n v="17890433"/>
    <x v="493"/>
    <x v="948"/>
    <x v="926"/>
    <n v="4330"/>
    <s v="Hvalsø"/>
    <n v="350"/>
    <n v="22"/>
    <x v="78"/>
    <m/>
    <s v="ER"/>
    <s v="Erhvervsværk"/>
    <n v="161000"/>
    <n v="160000"/>
    <x v="296"/>
    <x v="0"/>
    <s v="pvp"/>
    <d v="2008-02-01T00:00:00"/>
    <m/>
    <n v="4.5"/>
    <n v="0"/>
    <n v="3.8"/>
    <x v="6015"/>
    <n v="95.792400000000001"/>
    <n v="95.792400000000001"/>
    <n v="0"/>
    <n v="0"/>
    <n v="1"/>
    <n v="0"/>
    <n v="0"/>
    <x v="0"/>
    <x v="0"/>
    <m/>
    <m/>
    <m/>
    <m/>
    <m/>
    <m/>
    <m/>
    <m/>
    <m/>
    <m/>
    <n v="95.76"/>
    <n v="0"/>
    <m/>
    <m/>
    <m/>
    <m/>
    <m/>
    <m/>
    <s v="680478"/>
    <s v="6164765"/>
    <n v="0"/>
    <n v="95.76"/>
    <n v="0"/>
  </r>
  <r>
    <n v="2028"/>
    <x v="951"/>
    <s v=""/>
    <x v="2121"/>
    <n v="2019"/>
    <n v="12133146"/>
    <x v="731"/>
    <x v="949"/>
    <x v="927"/>
    <n v="7441"/>
    <s v="Bording"/>
    <n v="756"/>
    <m/>
    <x v="18"/>
    <m/>
    <s v="ER"/>
    <s v="Erhvervsværk"/>
    <n v="331200"/>
    <n v="330000"/>
    <x v="384"/>
    <x v="1"/>
    <s v="pev"/>
    <d v="2012-01-01T00:00:00"/>
    <m/>
    <n v="0.88"/>
    <n v="0.3"/>
    <n v="0.45"/>
    <x v="6016"/>
    <n v="21.061440000000001"/>
    <n v="0"/>
    <n v="14.040885599999999"/>
    <n v="14.040885599999999"/>
    <n v="0"/>
    <n v="0.74499855400092796"/>
    <n v="0.25500144599907204"/>
    <x v="0"/>
    <x v="0"/>
    <m/>
    <m/>
    <m/>
    <m/>
    <m/>
    <m/>
    <m/>
    <m/>
    <n v="41.296707000000005"/>
    <m/>
    <m/>
    <m/>
    <m/>
    <m/>
    <m/>
    <m/>
    <m/>
    <m/>
    <s v="511656"/>
    <s v="6235366"/>
    <n v="0"/>
    <n v="41.296707000000005"/>
    <n v="0"/>
  </r>
  <r>
    <n v="2031"/>
    <x v="953"/>
    <s v=""/>
    <x v="2123"/>
    <n v="2019"/>
    <n v="32077404"/>
    <x v="496"/>
    <x v="951"/>
    <x v="929"/>
    <n v="5290"/>
    <s v="Marslev"/>
    <n v="440"/>
    <n v="79"/>
    <x v="21"/>
    <m/>
    <s v="FJ"/>
    <s v="Fjernvarmeværk"/>
    <n v="353000"/>
    <n v="350030"/>
    <x v="1071"/>
    <x v="0"/>
    <s v="fvv"/>
    <d v="1960-01-01T00:00:00"/>
    <m/>
    <n v="1"/>
    <n v="0"/>
    <n v="1"/>
    <x v="6017"/>
    <n v="0.25181999999999999"/>
    <n v="0.25181999999999999"/>
    <n v="0"/>
    <n v="0"/>
    <n v="1"/>
    <n v="0"/>
    <n v="0"/>
    <x v="0"/>
    <x v="0"/>
    <m/>
    <m/>
    <m/>
    <n v="0.26924022000000003"/>
    <m/>
    <m/>
    <m/>
    <m/>
    <m/>
    <m/>
    <m/>
    <m/>
    <m/>
    <m/>
    <m/>
    <m/>
    <m/>
    <m/>
    <s v="595867"/>
    <s v="6140912,29"/>
    <n v="0.26924022000000003"/>
    <n v="0"/>
    <n v="0"/>
  </r>
  <r>
    <n v="2031"/>
    <x v="954"/>
    <s v=""/>
    <x v="2124"/>
    <n v="2019"/>
    <n v="32077404"/>
    <x v="496"/>
    <x v="952"/>
    <x v="930"/>
    <n v="5300"/>
    <s v="Kerteminde"/>
    <n v="440"/>
    <n v="79"/>
    <x v="21"/>
    <n v="1"/>
    <s v="FJ"/>
    <s v="Fjernvarmeværk"/>
    <n v="353000"/>
    <n v="350030"/>
    <x v="69"/>
    <x v="0"/>
    <s v="fvv"/>
    <d v="1963-01-01T00:00:00"/>
    <m/>
    <n v="3.5"/>
    <n v="0"/>
    <n v="3.5"/>
    <x v="6018"/>
    <n v="2.8983599999999998"/>
    <n v="2.8983599999999998"/>
    <n v="0"/>
    <n v="0"/>
    <n v="1"/>
    <n v="0"/>
    <n v="0"/>
    <x v="0"/>
    <x v="0"/>
    <m/>
    <m/>
    <m/>
    <n v="3.1005669299999998"/>
    <m/>
    <m/>
    <m/>
    <m/>
    <m/>
    <m/>
    <m/>
    <m/>
    <m/>
    <m/>
    <m/>
    <m/>
    <m/>
    <m/>
    <s v="604987,12"/>
    <s v="6146599,38"/>
    <n v="3.1005669299999998"/>
    <n v="0"/>
    <n v="0"/>
  </r>
  <r>
    <n v="2031"/>
    <x v="954"/>
    <s v=""/>
    <x v="2125"/>
    <n v="2019"/>
    <n v="32077404"/>
    <x v="496"/>
    <x v="952"/>
    <x v="930"/>
    <n v="5300"/>
    <s v="Kerteminde"/>
    <n v="440"/>
    <n v="79"/>
    <x v="21"/>
    <n v="1"/>
    <s v="FJ"/>
    <s v="Fjernvarmeværk"/>
    <n v="353000"/>
    <n v="350030"/>
    <x v="69"/>
    <x v="0"/>
    <s v="fvv"/>
    <d v="2012-01-01T00:00:00"/>
    <m/>
    <n v="3.5"/>
    <n v="0"/>
    <n v="3.5"/>
    <x v="21"/>
    <n v="0"/>
    <n v="0"/>
    <n v="0"/>
    <n v="0"/>
    <n v="1"/>
    <n v="0"/>
    <n v="0"/>
    <x v="0"/>
    <x v="0"/>
    <m/>
    <m/>
    <m/>
    <m/>
    <m/>
    <m/>
    <m/>
    <m/>
    <m/>
    <m/>
    <m/>
    <m/>
    <m/>
    <m/>
    <m/>
    <m/>
    <m/>
    <m/>
    <s v="604987,12"/>
    <s v="6146599,38"/>
    <n v="0"/>
    <n v="0"/>
    <n v="0"/>
  </r>
  <r>
    <n v="2031"/>
    <x v="954"/>
    <s v=""/>
    <x v="2126"/>
    <n v="2019"/>
    <n v="32077404"/>
    <x v="496"/>
    <x v="952"/>
    <x v="930"/>
    <n v="5300"/>
    <s v="Kerteminde"/>
    <n v="440"/>
    <n v="79"/>
    <x v="21"/>
    <n v="1"/>
    <s v="FJ"/>
    <s v="Fjernvarmeværk"/>
    <n v="353000"/>
    <n v="350030"/>
    <x v="69"/>
    <x v="0"/>
    <s v="fvv"/>
    <d v="2012-01-01T00:00:00"/>
    <m/>
    <n v="8.3000000000000007"/>
    <n v="0"/>
    <n v="8.3000000000000007"/>
    <x v="21"/>
    <n v="0"/>
    <n v="0"/>
    <n v="0"/>
    <n v="0"/>
    <n v="1"/>
    <n v="0"/>
    <n v="0"/>
    <x v="0"/>
    <x v="0"/>
    <m/>
    <m/>
    <m/>
    <m/>
    <m/>
    <m/>
    <m/>
    <m/>
    <m/>
    <m/>
    <m/>
    <m/>
    <m/>
    <m/>
    <m/>
    <m/>
    <m/>
    <m/>
    <s v="604987,12"/>
    <s v="6146599,38"/>
    <n v="0"/>
    <n v="0"/>
    <n v="0"/>
  </r>
  <r>
    <n v="2031"/>
    <x v="954"/>
    <s v=""/>
    <x v="2127"/>
    <n v="2019"/>
    <n v="32077404"/>
    <x v="496"/>
    <x v="952"/>
    <x v="930"/>
    <n v="5300"/>
    <s v="Kerteminde"/>
    <n v="440"/>
    <n v="79"/>
    <x v="21"/>
    <n v="1"/>
    <s v="FJ"/>
    <s v="Fjernvarmeværk"/>
    <n v="353000"/>
    <n v="350030"/>
    <x v="69"/>
    <x v="0"/>
    <s v="fvv"/>
    <d v="2012-01-01T00:00:00"/>
    <m/>
    <n v="4.7"/>
    <n v="0"/>
    <n v="4.7"/>
    <x v="21"/>
    <n v="0"/>
    <n v="0"/>
    <n v="0"/>
    <n v="0"/>
    <n v="1"/>
    <n v="0"/>
    <n v="0"/>
    <x v="0"/>
    <x v="0"/>
    <m/>
    <m/>
    <m/>
    <m/>
    <m/>
    <m/>
    <m/>
    <m/>
    <m/>
    <m/>
    <m/>
    <m/>
    <m/>
    <m/>
    <m/>
    <m/>
    <m/>
    <m/>
    <s v="604987,12"/>
    <s v="6146599,38"/>
    <n v="0"/>
    <n v="0"/>
    <n v="0"/>
  </r>
  <r>
    <n v="2031"/>
    <x v="954"/>
    <s v=""/>
    <x v="2128"/>
    <n v="2019"/>
    <n v="32077404"/>
    <x v="496"/>
    <x v="952"/>
    <x v="930"/>
    <n v="5300"/>
    <s v="Kerteminde"/>
    <n v="440"/>
    <n v="79"/>
    <x v="21"/>
    <n v="1"/>
    <s v="FJ"/>
    <s v="Fjernvarmeværk"/>
    <n v="353000"/>
    <n v="350030"/>
    <x v="69"/>
    <x v="0"/>
    <s v="fvv"/>
    <d v="2012-01-01T00:00:00"/>
    <m/>
    <n v="4.7"/>
    <n v="0"/>
    <n v="4.7"/>
    <x v="21"/>
    <n v="0"/>
    <n v="0"/>
    <n v="0"/>
    <n v="0"/>
    <n v="1"/>
    <n v="0"/>
    <n v="0"/>
    <x v="0"/>
    <x v="0"/>
    <m/>
    <m/>
    <m/>
    <m/>
    <m/>
    <m/>
    <m/>
    <m/>
    <m/>
    <m/>
    <m/>
    <m/>
    <m/>
    <m/>
    <m/>
    <m/>
    <m/>
    <m/>
    <s v="604987,12"/>
    <s v="6146599,38"/>
    <n v="0"/>
    <n v="0"/>
    <n v="0"/>
  </r>
  <r>
    <n v="2031"/>
    <x v="955"/>
    <s v=""/>
    <x v="2129"/>
    <n v="2019"/>
    <n v="32077404"/>
    <x v="496"/>
    <x v="953"/>
    <x v="931"/>
    <n v="5550"/>
    <s v="Langeskov"/>
    <n v="440"/>
    <n v="79"/>
    <x v="21"/>
    <n v="1"/>
    <s v="FJ"/>
    <s v="Fjernvarmeværk"/>
    <n v="353000"/>
    <n v="350030"/>
    <x v="69"/>
    <x v="0"/>
    <s v="fvv"/>
    <d v="1963-01-01T00:00:00"/>
    <m/>
    <n v="3.9"/>
    <n v="0"/>
    <n v="3.9"/>
    <x v="6019"/>
    <n v="6.1920000000000003E-2"/>
    <n v="6.1920000000000003E-2"/>
    <n v="0"/>
    <n v="0"/>
    <n v="1"/>
    <n v="0"/>
    <n v="0"/>
    <x v="0"/>
    <x v="0"/>
    <m/>
    <m/>
    <m/>
    <n v="6.6323629999999995E-2"/>
    <m/>
    <m/>
    <m/>
    <m/>
    <m/>
    <m/>
    <m/>
    <m/>
    <m/>
    <m/>
    <m/>
    <m/>
    <m/>
    <m/>
    <s v="600769,62"/>
    <s v="6135979,42"/>
    <n v="6.6323629999999995E-2"/>
    <n v="0"/>
    <n v="0"/>
  </r>
  <r>
    <n v="2031"/>
    <x v="955"/>
    <s v=""/>
    <x v="2130"/>
    <n v="2019"/>
    <n v="32077404"/>
    <x v="496"/>
    <x v="953"/>
    <x v="931"/>
    <n v="5550"/>
    <s v="Langeskov"/>
    <n v="440"/>
    <n v="79"/>
    <x v="21"/>
    <n v="1"/>
    <s v="FJ"/>
    <s v="Fjernvarmeværk"/>
    <n v="353000"/>
    <n v="350030"/>
    <x v="69"/>
    <x v="0"/>
    <s v="fvv"/>
    <d v="2012-01-01T00:00:00"/>
    <m/>
    <n v="3.9"/>
    <n v="0"/>
    <n v="3.9"/>
    <x v="21"/>
    <n v="0"/>
    <n v="0"/>
    <n v="0"/>
    <n v="0"/>
    <n v="1"/>
    <n v="0"/>
    <n v="0"/>
    <x v="0"/>
    <x v="0"/>
    <m/>
    <m/>
    <m/>
    <m/>
    <m/>
    <m/>
    <m/>
    <m/>
    <m/>
    <m/>
    <m/>
    <m/>
    <m/>
    <m/>
    <m/>
    <m/>
    <m/>
    <m/>
    <s v="600769,62"/>
    <s v="6135979,42"/>
    <n v="0"/>
    <n v="0"/>
    <n v="0"/>
  </r>
  <r>
    <n v="2031"/>
    <x v="955"/>
    <s v=""/>
    <x v="2131"/>
    <n v="2019"/>
    <n v="32077404"/>
    <x v="496"/>
    <x v="953"/>
    <x v="931"/>
    <n v="5550"/>
    <s v="Langeskov"/>
    <n v="440"/>
    <n v="79"/>
    <x v="21"/>
    <n v="1"/>
    <s v="FJ"/>
    <s v="Fjernvarmeværk"/>
    <n v="353000"/>
    <n v="350030"/>
    <x v="69"/>
    <x v="0"/>
    <s v="fvv"/>
    <d v="2012-01-01T00:00:00"/>
    <m/>
    <n v="7"/>
    <n v="0"/>
    <n v="7"/>
    <x v="21"/>
    <n v="0"/>
    <n v="0"/>
    <n v="0"/>
    <n v="0"/>
    <n v="1"/>
    <n v="0"/>
    <n v="0"/>
    <x v="0"/>
    <x v="0"/>
    <m/>
    <m/>
    <m/>
    <m/>
    <m/>
    <m/>
    <m/>
    <m/>
    <m/>
    <m/>
    <m/>
    <m/>
    <m/>
    <m/>
    <m/>
    <m/>
    <m/>
    <m/>
    <s v="600769,62"/>
    <s v="6135979,42"/>
    <n v="0"/>
    <n v="0"/>
    <n v="0"/>
  </r>
  <r>
    <n v="2031"/>
    <x v="955"/>
    <s v=""/>
    <x v="2132"/>
    <n v="2019"/>
    <n v="32077404"/>
    <x v="496"/>
    <x v="953"/>
    <x v="931"/>
    <n v="5550"/>
    <s v="Langeskov"/>
    <n v="440"/>
    <n v="79"/>
    <x v="21"/>
    <n v="1"/>
    <s v="FJ"/>
    <s v="Fjernvarmeværk"/>
    <n v="353000"/>
    <n v="350030"/>
    <x v="69"/>
    <x v="0"/>
    <s v="fvv"/>
    <d v="2012-01-01T00:00:00"/>
    <m/>
    <n v="9.3000000000000007"/>
    <n v="0"/>
    <n v="9.3000000000000007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600769,62"/>
    <s v="6135979,42"/>
    <n v="0"/>
    <n v="0"/>
    <n v="0"/>
  </r>
  <r>
    <n v="2031"/>
    <x v="956"/>
    <s v=""/>
    <x v="2133"/>
    <n v="2019"/>
    <n v="32077404"/>
    <x v="496"/>
    <x v="954"/>
    <x v="932"/>
    <n v="5330"/>
    <s v="Munkebo"/>
    <n v="440"/>
    <n v="79"/>
    <x v="21"/>
    <m/>
    <s v="FJ"/>
    <s v="Fjernvarmeværk"/>
    <n v="353000"/>
    <n v="350030"/>
    <x v="1072"/>
    <x v="0"/>
    <s v="fvv"/>
    <d v="2012-01-01T00:00:00"/>
    <m/>
    <n v="10.6"/>
    <n v="0"/>
    <n v="10.6"/>
    <x v="6020"/>
    <n v="1.154736"/>
    <n v="1.154736"/>
    <n v="0"/>
    <n v="0"/>
    <n v="1"/>
    <n v="0"/>
    <n v="0"/>
    <x v="0"/>
    <x v="0"/>
    <m/>
    <m/>
    <m/>
    <n v="0.16496612999999999"/>
    <m/>
    <m/>
    <n v="1.0953360000000001"/>
    <m/>
    <m/>
    <m/>
    <m/>
    <m/>
    <m/>
    <m/>
    <m/>
    <m/>
    <m/>
    <m/>
    <s v="598831"/>
    <s v="6147134"/>
    <n v="1.2603021300000001"/>
    <n v="0"/>
    <n v="0"/>
  </r>
  <r>
    <n v="2031"/>
    <x v="958"/>
    <s v=""/>
    <x v="2135"/>
    <n v="2019"/>
    <n v="32077404"/>
    <x v="496"/>
    <x v="956"/>
    <x v="934"/>
    <n v="5380"/>
    <s v="Dalby"/>
    <n v="440"/>
    <n v="79"/>
    <x v="21"/>
    <m/>
    <s v="DC"/>
    <s v="Decentralt værk"/>
    <n v="353000"/>
    <n v="350030"/>
    <x v="1073"/>
    <x v="1"/>
    <s v="kvt"/>
    <d v="1996-01-01T00:00:00"/>
    <m/>
    <n v="6.6"/>
    <n v="2.7"/>
    <n v="3.2"/>
    <x v="6021"/>
    <n v="0.6048"/>
    <n v="0.6048"/>
    <n v="0.53611560000000003"/>
    <n v="0.53611560000000003"/>
    <n v="0.2260951483749411"/>
    <n v="0.77390485162505884"/>
    <n v="0"/>
    <x v="0"/>
    <x v="0"/>
    <m/>
    <m/>
    <m/>
    <m/>
    <m/>
    <m/>
    <n v="1.3374900000000001"/>
    <m/>
    <m/>
    <m/>
    <m/>
    <m/>
    <m/>
    <m/>
    <m/>
    <m/>
    <m/>
    <m/>
    <s v="604982,02"/>
    <s v="6153711,91"/>
    <n v="1.3374900000000001"/>
    <n v="0"/>
    <n v="0"/>
  </r>
  <r>
    <n v="2031"/>
    <x v="958"/>
    <s v=""/>
    <x v="2136"/>
    <n v="2019"/>
    <n v="32077404"/>
    <x v="496"/>
    <x v="956"/>
    <x v="934"/>
    <n v="5380"/>
    <s v="Dalby"/>
    <n v="440"/>
    <n v="79"/>
    <x v="21"/>
    <m/>
    <s v="DC"/>
    <s v="Decentralt værk"/>
    <n v="353000"/>
    <n v="350030"/>
    <x v="123"/>
    <x v="0"/>
    <s v="fvv"/>
    <d v="1996-01-01T00:00:00"/>
    <m/>
    <n v="4.4000000000000004"/>
    <n v="0"/>
    <n v="4"/>
    <x v="6022"/>
    <n v="1.48176"/>
    <n v="1.48176"/>
    <n v="0"/>
    <n v="0"/>
    <n v="1"/>
    <n v="0"/>
    <n v="0"/>
    <x v="0"/>
    <x v="0"/>
    <m/>
    <m/>
    <m/>
    <m/>
    <m/>
    <m/>
    <n v="1.7658431999999999"/>
    <m/>
    <m/>
    <m/>
    <m/>
    <m/>
    <m/>
    <m/>
    <m/>
    <m/>
    <m/>
    <m/>
    <s v="604982,02"/>
    <s v="6153711,91"/>
    <n v="1.7658431999999999"/>
    <n v="0"/>
    <n v="0"/>
  </r>
  <r>
    <n v="2031"/>
    <x v="958"/>
    <s v=""/>
    <x v="2137"/>
    <n v="2019"/>
    <n v="32077404"/>
    <x v="496"/>
    <x v="956"/>
    <x v="934"/>
    <n v="5380"/>
    <s v="Dalby"/>
    <n v="440"/>
    <n v="79"/>
    <x v="21"/>
    <m/>
    <s v="DC"/>
    <s v="Decentralt værk"/>
    <n v="353000"/>
    <n v="350030"/>
    <x v="57"/>
    <x v="2"/>
    <s v="fvv"/>
    <d v="2012-01-01T00:00:00"/>
    <m/>
    <n v="2.95"/>
    <n v="0"/>
    <n v="2.95"/>
    <x v="6023"/>
    <n v="1.28016"/>
    <n v="1.28016"/>
    <n v="0"/>
    <n v="0"/>
    <n v="1"/>
    <n v="0"/>
    <n v="0"/>
    <x v="0"/>
    <x v="0"/>
    <m/>
    <m/>
    <m/>
    <m/>
    <m/>
    <m/>
    <m/>
    <m/>
    <m/>
    <m/>
    <m/>
    <m/>
    <m/>
    <m/>
    <m/>
    <m/>
    <m/>
    <n v="1.287828"/>
    <s v="604982,02"/>
    <s v="6153711,91"/>
    <n v="0"/>
    <n v="0"/>
    <n v="1.287828"/>
  </r>
  <r>
    <n v="2031"/>
    <x v="959"/>
    <s v=""/>
    <x v="2138"/>
    <n v="2019"/>
    <n v="32077404"/>
    <x v="496"/>
    <x v="957"/>
    <x v="935"/>
    <n v="5550"/>
    <s v="Langeskov"/>
    <n v="440"/>
    <n v="79"/>
    <x v="21"/>
    <m/>
    <s v="ER"/>
    <s v="Erhvervsværk"/>
    <n v="353000"/>
    <n v="350030"/>
    <x v="56"/>
    <x v="0"/>
    <s v="fvv"/>
    <d v="2012-01-01T00:00:00"/>
    <m/>
    <n v="1"/>
    <n v="0"/>
    <n v="1"/>
    <x v="6024"/>
    <n v="1.3032E-2"/>
    <n v="1.3032E-2"/>
    <n v="0"/>
    <n v="0"/>
    <n v="1"/>
    <n v="0"/>
    <n v="0"/>
    <x v="0"/>
    <x v="0"/>
    <m/>
    <m/>
    <m/>
    <n v="1.3953430000000001E-2"/>
    <m/>
    <m/>
    <m/>
    <m/>
    <m/>
    <m/>
    <m/>
    <m/>
    <m/>
    <m/>
    <m/>
    <m/>
    <m/>
    <m/>
    <s v="601550,68"/>
    <s v="6136176,85"/>
    <n v="1.3953430000000001E-2"/>
    <n v="0"/>
    <n v="0"/>
  </r>
  <r>
    <n v="2031"/>
    <x v="960"/>
    <s v=""/>
    <x v="2139"/>
    <n v="2019"/>
    <n v="32077404"/>
    <x v="496"/>
    <x v="958"/>
    <x v="936"/>
    <n v="5330"/>
    <s v="Munkebo"/>
    <n v="440"/>
    <n v="79"/>
    <x v="21"/>
    <n v="1"/>
    <s v="DC"/>
    <s v="Decentralt værk"/>
    <n v="353000"/>
    <n v="350030"/>
    <x v="5"/>
    <x v="1"/>
    <s v="kvt"/>
    <d v="2012-01-01T00:00:00"/>
    <d v="2019-01-01T00:00:00"/>
    <n v="9.5"/>
    <n v="3.7"/>
    <n v="4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97310,78"/>
    <s v="6147918,7"/>
    <n v="0"/>
    <n v="0"/>
    <n v="0"/>
  </r>
  <r>
    <n v="2031"/>
    <x v="960"/>
    <s v=""/>
    <x v="2140"/>
    <n v="2019"/>
    <n v="32077404"/>
    <x v="496"/>
    <x v="958"/>
    <x v="936"/>
    <n v="5330"/>
    <s v="Munkebo"/>
    <n v="440"/>
    <n v="79"/>
    <x v="21"/>
    <n v="1"/>
    <s v="DC"/>
    <s v="Decentralt værk"/>
    <n v="353000"/>
    <n v="350030"/>
    <x v="1074"/>
    <x v="0"/>
    <s v="fvv"/>
    <d v="2012-01-01T00:00:00"/>
    <m/>
    <n v="3.7"/>
    <n v="0"/>
    <n v="2.4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97310,78"/>
    <s v="6147918,7"/>
    <n v="0"/>
    <n v="0"/>
    <n v="0"/>
  </r>
  <r>
    <n v="2031"/>
    <x v="960"/>
    <s v=""/>
    <x v="2141"/>
    <n v="2019"/>
    <n v="32077404"/>
    <x v="496"/>
    <x v="958"/>
    <x v="936"/>
    <n v="5330"/>
    <s v="Munkebo"/>
    <n v="440"/>
    <n v="79"/>
    <x v="21"/>
    <n v="1"/>
    <s v="DC"/>
    <s v="Decentralt værk"/>
    <n v="353000"/>
    <n v="350030"/>
    <x v="1075"/>
    <x v="0"/>
    <s v="fvv"/>
    <d v="2012-01-01T00:00:00"/>
    <m/>
    <n v="3.7"/>
    <n v="0"/>
    <n v="2.8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97310,78"/>
    <s v="6147918,7"/>
    <n v="0"/>
    <n v="0"/>
    <n v="0"/>
  </r>
  <r>
    <n v="2031"/>
    <x v="960"/>
    <s v=""/>
    <x v="2142"/>
    <n v="2019"/>
    <n v="32077404"/>
    <x v="496"/>
    <x v="958"/>
    <x v="936"/>
    <n v="5330"/>
    <s v="Munkebo"/>
    <n v="440"/>
    <n v="79"/>
    <x v="21"/>
    <n v="1"/>
    <s v="DC"/>
    <s v="Decentralt værk"/>
    <n v="353000"/>
    <n v="350030"/>
    <x v="1076"/>
    <x v="0"/>
    <s v="fvv"/>
    <d v="2012-01-01T00:00:00"/>
    <m/>
    <n v="5.3"/>
    <n v="0"/>
    <n v="5.22"/>
    <x v="6025"/>
    <n v="2.1240000000000001"/>
    <n v="2.1240000000000001"/>
    <n v="0"/>
    <n v="0"/>
    <n v="1"/>
    <n v="0"/>
    <n v="0"/>
    <x v="0"/>
    <x v="0"/>
    <m/>
    <m/>
    <m/>
    <m/>
    <m/>
    <m/>
    <n v="2.1408551999999998"/>
    <m/>
    <m/>
    <m/>
    <m/>
    <m/>
    <m/>
    <m/>
    <m/>
    <m/>
    <m/>
    <m/>
    <s v="597310,78"/>
    <s v="6147918,7"/>
    <n v="2.1408551999999998"/>
    <n v="0"/>
    <n v="0"/>
  </r>
  <r>
    <n v="2031"/>
    <x v="960"/>
    <s v=""/>
    <x v="2143"/>
    <n v="2019"/>
    <n v="32077404"/>
    <x v="496"/>
    <x v="958"/>
    <x v="936"/>
    <n v="5330"/>
    <s v="Munkebo"/>
    <n v="440"/>
    <n v="79"/>
    <x v="21"/>
    <n v="1"/>
    <s v="DC"/>
    <s v="Decentralt værk"/>
    <n v="353000"/>
    <n v="350030"/>
    <x v="1077"/>
    <x v="0"/>
    <s v="fvv"/>
    <d v="2012-01-01T00:00:00"/>
    <m/>
    <n v="3.7"/>
    <n v="0"/>
    <n v="1.78"/>
    <x v="6026"/>
    <n v="3.4200000000000001E-2"/>
    <n v="3.4200000000000001E-2"/>
    <n v="0"/>
    <n v="0"/>
    <n v="1"/>
    <n v="0"/>
    <n v="0"/>
    <x v="0"/>
    <x v="0"/>
    <m/>
    <m/>
    <m/>
    <m/>
    <m/>
    <m/>
    <n v="3.6828E-2"/>
    <m/>
    <m/>
    <m/>
    <m/>
    <m/>
    <m/>
    <m/>
    <m/>
    <m/>
    <m/>
    <m/>
    <s v="597310,78"/>
    <s v="6147918,7"/>
    <n v="3.6828E-2"/>
    <n v="0"/>
    <n v="0"/>
  </r>
  <r>
    <n v="2033"/>
    <x v="961"/>
    <s v=""/>
    <x v="2144"/>
    <n v="2019"/>
    <n v="11350356"/>
    <x v="497"/>
    <x v="959"/>
    <x v="937"/>
    <n v="7200"/>
    <s v="Grindsted"/>
    <n v="530"/>
    <n v="128"/>
    <x v="41"/>
    <n v="1"/>
    <s v="ER"/>
    <s v="Erhvervsværk"/>
    <n v="205900"/>
    <n v="200020"/>
    <x v="4"/>
    <x v="8"/>
    <s v="pev"/>
    <d v="1986-01-01T00:00:00"/>
    <m/>
    <n v="40"/>
    <n v="1.91"/>
    <n v="35"/>
    <x v="6027"/>
    <n v="614.91300000000001"/>
    <n v="138.1"/>
    <n v="3.5678016000000001"/>
    <n v="0"/>
    <n v="0.22074229342523147"/>
    <n v="1.710857438820157E-2"/>
    <n v="0.76214913218656699"/>
    <x v="0"/>
    <x v="0"/>
    <m/>
    <m/>
    <m/>
    <n v="8.5497938500000004"/>
    <m/>
    <m/>
    <n v="88.371597599999987"/>
    <m/>
    <m/>
    <m/>
    <n v="521.56032756000002"/>
    <m/>
    <m/>
    <m/>
    <m/>
    <m/>
    <m/>
    <m/>
    <s v="495643,64"/>
    <s v="6179775,1"/>
    <n v="96.921391449999987"/>
    <n v="521.56032756000002"/>
    <n v="0"/>
  </r>
  <r>
    <n v="2033"/>
    <x v="961"/>
    <s v=""/>
    <x v="2145"/>
    <n v="2019"/>
    <n v="11350356"/>
    <x v="497"/>
    <x v="959"/>
    <x v="937"/>
    <n v="7200"/>
    <s v="Grindsted"/>
    <n v="530"/>
    <n v="128"/>
    <x v="41"/>
    <n v="1"/>
    <s v="ER"/>
    <s v="Erhvervsværk"/>
    <n v="205900"/>
    <n v="200020"/>
    <x v="1078"/>
    <x v="6"/>
    <s v="pvp"/>
    <d v="2011-09-01T00:00:00"/>
    <m/>
    <n v="3.5"/>
    <n v="0"/>
    <n v="3.5"/>
    <x v="6028"/>
    <n v="40.531999999999996"/>
    <n v="40.531999999999996"/>
    <n v="0"/>
    <n v="0"/>
    <n v="1"/>
    <n v="0"/>
    <n v="0"/>
    <x v="0"/>
    <x v="0"/>
    <m/>
    <m/>
    <m/>
    <m/>
    <m/>
    <m/>
    <m/>
    <m/>
    <m/>
    <m/>
    <m/>
    <m/>
    <m/>
    <m/>
    <n v="40.531999999999996"/>
    <m/>
    <m/>
    <m/>
    <s v="495643,64"/>
    <s v="6179775,1"/>
    <n v="0"/>
    <n v="40.531999999999996"/>
    <n v="0"/>
  </r>
  <r>
    <n v="2033"/>
    <x v="961"/>
    <s v=""/>
    <x v="2977"/>
    <n v="2019"/>
    <n v="11350356"/>
    <x v="497"/>
    <x v="959"/>
    <x v="937"/>
    <n v="7200"/>
    <s v="Grindsted"/>
    <n v="530"/>
    <n v="128"/>
    <x v="41"/>
    <n v="1"/>
    <s v="ER"/>
    <s v="Erhvervsværk"/>
    <n v="205900"/>
    <n v="200020"/>
    <x v="1504"/>
    <x v="6"/>
    <s v="pvp"/>
    <d v="2017-01-10T00:00:00"/>
    <m/>
    <n v="7.5"/>
    <n v="0"/>
    <n v="7.5"/>
    <x v="6029"/>
    <n v="63.22"/>
    <n v="63.22"/>
    <n v="0"/>
    <n v="0"/>
    <n v="1"/>
    <n v="0"/>
    <n v="0"/>
    <x v="0"/>
    <x v="0"/>
    <m/>
    <m/>
    <m/>
    <m/>
    <m/>
    <m/>
    <m/>
    <m/>
    <m/>
    <m/>
    <m/>
    <m/>
    <m/>
    <m/>
    <n v="63.22"/>
    <m/>
    <m/>
    <m/>
    <s v="495643,64"/>
    <s v="6179775,1"/>
    <n v="0"/>
    <n v="63.22"/>
    <n v="0"/>
  </r>
  <r>
    <n v="2034"/>
    <x v="962"/>
    <s v=""/>
    <x v="2146"/>
    <n v="2019"/>
    <n v="21545538"/>
    <x v="498"/>
    <x v="960"/>
    <x v="938"/>
    <n v="5800"/>
    <s v="Nyborg"/>
    <n v="450"/>
    <m/>
    <x v="18"/>
    <m/>
    <s v="VA"/>
    <s v="Vandkraftværk"/>
    <n v="682040"/>
    <n v="680030"/>
    <x v="1079"/>
    <x v="13"/>
    <s v="vkt"/>
    <d v="2012-01-01T00:00:00"/>
    <m/>
    <n v="0.01"/>
    <n v="0.01"/>
    <n v="0"/>
    <x v="6030"/>
    <n v="0"/>
    <n v="0"/>
    <n v="3.6467279999999998E-2"/>
    <n v="3.6467279999999998E-2"/>
    <n v="0"/>
    <n v="1"/>
    <n v="0"/>
    <x v="0"/>
    <x v="0"/>
    <m/>
    <m/>
    <m/>
    <m/>
    <m/>
    <m/>
    <m/>
    <m/>
    <m/>
    <m/>
    <m/>
    <m/>
    <m/>
    <m/>
    <m/>
    <m/>
    <n v="3.6467280000000005E-2"/>
    <m/>
    <s v="608784"/>
    <s v="6128813"/>
    <n v="0"/>
    <n v="0"/>
    <n v="0"/>
  </r>
  <r>
    <n v="2035"/>
    <x v="963"/>
    <s v=""/>
    <x v="2147"/>
    <n v="2019"/>
    <n v="32555063"/>
    <x v="499"/>
    <x v="961"/>
    <x v="939"/>
    <n v="4850"/>
    <s v="Stubbekøbing"/>
    <n v="376"/>
    <n v="60"/>
    <x v="313"/>
    <m/>
    <s v="FJ"/>
    <s v="Fjernvarmeværk"/>
    <n v="353000"/>
    <n v="350030"/>
    <x v="1080"/>
    <x v="0"/>
    <s v="fvv"/>
    <d v="2008-10-31T00:00:00"/>
    <m/>
    <n v="6.5"/>
    <n v="0"/>
    <n v="6.5"/>
    <x v="6031"/>
    <n v="79.707599999999999"/>
    <n v="79.707599999999999"/>
    <n v="0"/>
    <n v="0"/>
    <n v="1"/>
    <n v="0"/>
    <n v="0"/>
    <x v="0"/>
    <x v="0"/>
    <m/>
    <m/>
    <m/>
    <m/>
    <m/>
    <m/>
    <m/>
    <m/>
    <m/>
    <m/>
    <n v="73.106279999999998"/>
    <m/>
    <m/>
    <m/>
    <m/>
    <m/>
    <m/>
    <m/>
    <s v="694316,83"/>
    <s v="6086273,5"/>
    <n v="0"/>
    <n v="73.106279999999998"/>
    <n v="0"/>
  </r>
  <r>
    <n v="2035"/>
    <x v="963"/>
    <s v=""/>
    <x v="2148"/>
    <n v="2019"/>
    <n v="32555063"/>
    <x v="499"/>
    <x v="961"/>
    <x v="939"/>
    <n v="4850"/>
    <s v="Stubbekøbing"/>
    <n v="376"/>
    <n v="60"/>
    <x v="313"/>
    <m/>
    <s v="FJ"/>
    <s v="Fjernvarmeværk"/>
    <n v="353000"/>
    <n v="350030"/>
    <x v="69"/>
    <x v="0"/>
    <s v="fvv"/>
    <d v="2008-10-31T00:00:00"/>
    <m/>
    <n v="5.9"/>
    <n v="0"/>
    <n v="6.5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694316,83"/>
    <s v="6086273,5"/>
    <n v="0"/>
    <n v="0"/>
    <n v="0"/>
  </r>
  <r>
    <n v="2036"/>
    <x v="964"/>
    <s v=""/>
    <x v="2149"/>
    <n v="2019"/>
    <n v="22703714"/>
    <x v="500"/>
    <x v="962"/>
    <x v="940"/>
    <n v="8400"/>
    <s v="Ebeltoft"/>
    <n v="706"/>
    <n v="198"/>
    <x v="314"/>
    <m/>
    <s v="FJ"/>
    <s v="Fjernvarmeværk"/>
    <n v="353000"/>
    <n v="350030"/>
    <x v="147"/>
    <x v="0"/>
    <s v="fvv"/>
    <d v="1990-01-01T00:00:00"/>
    <m/>
    <n v="8"/>
    <n v="0"/>
    <n v="10"/>
    <x v="6032"/>
    <n v="43.948799999999999"/>
    <n v="43.948799999999999"/>
    <n v="0"/>
    <n v="0"/>
    <n v="1"/>
    <n v="0"/>
    <n v="0"/>
    <x v="0"/>
    <x v="0"/>
    <m/>
    <m/>
    <m/>
    <m/>
    <m/>
    <m/>
    <m/>
    <m/>
    <m/>
    <m/>
    <n v="43.087000000000003"/>
    <m/>
    <m/>
    <m/>
    <m/>
    <m/>
    <m/>
    <m/>
    <s v="604657,34"/>
    <s v="6227900,23"/>
    <n v="0"/>
    <n v="43.087000000000003"/>
    <n v="0"/>
  </r>
  <r>
    <n v="2036"/>
    <x v="964"/>
    <s v=""/>
    <x v="2150"/>
    <n v="2019"/>
    <n v="22703714"/>
    <x v="500"/>
    <x v="962"/>
    <x v="940"/>
    <n v="8400"/>
    <s v="Ebeltoft"/>
    <n v="706"/>
    <n v="198"/>
    <x v="314"/>
    <m/>
    <s v="FJ"/>
    <s v="Fjernvarmeværk"/>
    <n v="353000"/>
    <n v="350030"/>
    <x v="140"/>
    <x v="0"/>
    <s v="fvv"/>
    <d v="1989-01-01T00:00:00"/>
    <m/>
    <n v="7.3"/>
    <n v="0"/>
    <n v="7.3"/>
    <x v="6033"/>
    <n v="3.9600000000000003E-2"/>
    <n v="3.9600000000000003E-2"/>
    <n v="0"/>
    <n v="0"/>
    <n v="1"/>
    <n v="0"/>
    <n v="0"/>
    <x v="0"/>
    <x v="0"/>
    <m/>
    <m/>
    <m/>
    <n v="5.1150000000000001E-2"/>
    <m/>
    <m/>
    <m/>
    <m/>
    <m/>
    <m/>
    <m/>
    <m/>
    <m/>
    <m/>
    <m/>
    <m/>
    <m/>
    <m/>
    <s v="604657,34"/>
    <s v="6227900,23"/>
    <n v="5.1150000000000001E-2"/>
    <n v="0"/>
    <n v="0"/>
  </r>
  <r>
    <n v="2036"/>
    <x v="964"/>
    <s v=""/>
    <x v="2151"/>
    <n v="2019"/>
    <n v="22703714"/>
    <x v="500"/>
    <x v="962"/>
    <x v="940"/>
    <n v="8400"/>
    <s v="Ebeltoft"/>
    <n v="706"/>
    <n v="198"/>
    <x v="314"/>
    <m/>
    <s v="FJ"/>
    <s v="Fjernvarmeværk"/>
    <n v="353000"/>
    <n v="350030"/>
    <x v="96"/>
    <x v="0"/>
    <s v="fvv"/>
    <d v="1995-01-01T00:00:00"/>
    <m/>
    <n v="5"/>
    <n v="0"/>
    <n v="6"/>
    <x v="6034"/>
    <n v="22.726800000000001"/>
    <n v="22.726800000000001"/>
    <n v="0"/>
    <n v="0"/>
    <n v="1"/>
    <n v="0"/>
    <n v="0"/>
    <x v="0"/>
    <x v="0"/>
    <m/>
    <m/>
    <m/>
    <m/>
    <m/>
    <m/>
    <m/>
    <m/>
    <m/>
    <m/>
    <n v="22.280999999999999"/>
    <m/>
    <m/>
    <m/>
    <m/>
    <m/>
    <m/>
    <m/>
    <s v="604657,34"/>
    <s v="6227900,23"/>
    <n v="0"/>
    <n v="22.280999999999999"/>
    <n v="0"/>
  </r>
  <r>
    <n v="2036"/>
    <x v="964"/>
    <s v=""/>
    <x v="2152"/>
    <n v="2019"/>
    <n v="22703714"/>
    <x v="500"/>
    <x v="962"/>
    <x v="940"/>
    <n v="8400"/>
    <s v="Ebeltoft"/>
    <n v="706"/>
    <n v="198"/>
    <x v="314"/>
    <m/>
    <s v="FJ"/>
    <s v="Fjernvarmeværk"/>
    <n v="353000"/>
    <n v="350030"/>
    <x v="107"/>
    <x v="0"/>
    <s v="fvv"/>
    <d v="2005-12-01T00:00:00"/>
    <m/>
    <n v="10"/>
    <n v="0"/>
    <n v="10"/>
    <x v="6035"/>
    <n v="7.9200000000000007E-2"/>
    <n v="7.9200000000000007E-2"/>
    <n v="0"/>
    <n v="0"/>
    <n v="1"/>
    <n v="0"/>
    <n v="0"/>
    <x v="0"/>
    <x v="0"/>
    <m/>
    <m/>
    <m/>
    <n v="9.8500000000000004E-2"/>
    <m/>
    <m/>
    <m/>
    <m/>
    <m/>
    <m/>
    <m/>
    <m/>
    <m/>
    <m/>
    <m/>
    <m/>
    <m/>
    <m/>
    <s v="604657,34"/>
    <s v="6227900,23"/>
    <n v="9.8500000000000004E-2"/>
    <n v="0"/>
    <n v="0"/>
  </r>
  <r>
    <n v="2036"/>
    <x v="964"/>
    <s v=""/>
    <x v="2153"/>
    <n v="2019"/>
    <n v="22703714"/>
    <x v="500"/>
    <x v="962"/>
    <x v="940"/>
    <n v="8400"/>
    <s v="Ebeltoft"/>
    <n v="706"/>
    <n v="198"/>
    <x v="314"/>
    <m/>
    <s v="FJ"/>
    <s v="Fjernvarmeværk"/>
    <n v="353000"/>
    <n v="350030"/>
    <x v="17"/>
    <x v="5"/>
    <s v="kvt"/>
    <d v="1999-01-01T00:00:00"/>
    <m/>
    <n v="0.31"/>
    <n v="0.24"/>
    <n v="0"/>
    <x v="6036"/>
    <n v="0"/>
    <n v="0"/>
    <n v="0"/>
    <n v="0"/>
    <n v="1"/>
    <n v="0"/>
    <n v="0"/>
    <x v="0"/>
    <x v="0"/>
    <m/>
    <m/>
    <m/>
    <n v="3.5899999999999999E-3"/>
    <m/>
    <m/>
    <m/>
    <m/>
    <m/>
    <m/>
    <m/>
    <m/>
    <m/>
    <m/>
    <m/>
    <m/>
    <m/>
    <m/>
    <s v="604657,34"/>
    <s v="6227900,23"/>
    <n v="3.5899999999999999E-3"/>
    <n v="0"/>
    <n v="0"/>
  </r>
  <r>
    <n v="2036"/>
    <x v="964"/>
    <s v=""/>
    <x v="2154"/>
    <n v="2019"/>
    <n v="22703714"/>
    <x v="500"/>
    <x v="962"/>
    <x v="940"/>
    <n v="8400"/>
    <s v="Ebeltoft"/>
    <n v="706"/>
    <n v="198"/>
    <x v="314"/>
    <m/>
    <s v="FJ"/>
    <s v="Fjernvarmeværk"/>
    <n v="353000"/>
    <n v="350030"/>
    <x v="1081"/>
    <x v="0"/>
    <s v="fvv"/>
    <d v="2016-01-01T00:00:00"/>
    <m/>
    <n v="10"/>
    <n v="0"/>
    <n v="12.7"/>
    <x v="6037"/>
    <n v="146.7972"/>
    <n v="146.7972"/>
    <n v="0"/>
    <n v="0"/>
    <n v="1"/>
    <n v="0"/>
    <n v="0"/>
    <x v="0"/>
    <x v="0"/>
    <m/>
    <m/>
    <m/>
    <m/>
    <m/>
    <m/>
    <m/>
    <m/>
    <m/>
    <m/>
    <n v="135.87700000000001"/>
    <m/>
    <m/>
    <m/>
    <m/>
    <m/>
    <m/>
    <m/>
    <s v="604657,34"/>
    <s v="6227900,23"/>
    <n v="0"/>
    <n v="135.87700000000001"/>
    <n v="0"/>
  </r>
  <r>
    <n v="2036"/>
    <x v="965"/>
    <s v=""/>
    <x v="2155"/>
    <n v="2019"/>
    <n v="22703714"/>
    <x v="500"/>
    <x v="963"/>
    <x v="941"/>
    <n v="8400"/>
    <s v="Ebeltoft"/>
    <n v="706"/>
    <n v="198"/>
    <x v="314"/>
    <m/>
    <s v="ER"/>
    <s v="Erhvervsværk"/>
    <n v="471900"/>
    <n v="470000"/>
    <x v="912"/>
    <x v="6"/>
    <s v="pvp"/>
    <d v="2013-01-01T00:00:00"/>
    <m/>
    <n v="0.05"/>
    <n v="0"/>
    <n v="0.05"/>
    <x v="6038"/>
    <n v="0.11700000000000001"/>
    <n v="0.11700000000000001"/>
    <n v="0"/>
    <n v="0"/>
    <n v="1"/>
    <n v="0"/>
    <n v="0"/>
    <x v="0"/>
    <x v="0"/>
    <m/>
    <m/>
    <m/>
    <m/>
    <m/>
    <m/>
    <m/>
    <m/>
    <m/>
    <m/>
    <m/>
    <m/>
    <m/>
    <m/>
    <n v="0.11704000000000001"/>
    <m/>
    <m/>
    <m/>
    <s v="604264,96"/>
    <s v="6229177,82"/>
    <n v="0"/>
    <n v="0.11704000000000001"/>
    <n v="0"/>
  </r>
  <r>
    <n v="2037"/>
    <x v="966"/>
    <s v=""/>
    <x v="2156"/>
    <n v="2019"/>
    <n v="11135617"/>
    <x v="501"/>
    <x v="964"/>
    <x v="942"/>
    <n v="4930"/>
    <s v="Maribo"/>
    <n v="360"/>
    <n v="48"/>
    <x v="142"/>
    <m/>
    <s v="FJ"/>
    <s v="Fjernvarmeværk"/>
    <n v="353000"/>
    <n v="350030"/>
    <x v="1082"/>
    <x v="0"/>
    <s v="fvv"/>
    <d v="1982-01-01T00:00:00"/>
    <m/>
    <n v="12"/>
    <n v="0"/>
    <n v="12"/>
    <x v="6039"/>
    <n v="14.612399999999999"/>
    <n v="14.612399999999999"/>
    <n v="0"/>
    <n v="0"/>
    <n v="1"/>
    <n v="0"/>
    <n v="0"/>
    <x v="0"/>
    <x v="0"/>
    <m/>
    <m/>
    <m/>
    <m/>
    <m/>
    <m/>
    <m/>
    <m/>
    <m/>
    <m/>
    <m/>
    <m/>
    <n v="18.230450000000001"/>
    <m/>
    <m/>
    <m/>
    <m/>
    <m/>
    <s v="661453,2"/>
    <s v="6073157,92"/>
    <n v="0"/>
    <n v="18.230450000000001"/>
    <n v="0"/>
  </r>
  <r>
    <n v="2037"/>
    <x v="966"/>
    <s v=""/>
    <x v="2157"/>
    <n v="2019"/>
    <n v="11135617"/>
    <x v="501"/>
    <x v="964"/>
    <x v="942"/>
    <n v="4930"/>
    <s v="Maribo"/>
    <n v="360"/>
    <n v="48"/>
    <x v="142"/>
    <m/>
    <s v="FJ"/>
    <s v="Fjernvarmeværk"/>
    <n v="353000"/>
    <n v="350030"/>
    <x v="1083"/>
    <x v="0"/>
    <s v="fvv"/>
    <d v="1986-01-01T00:00:00"/>
    <m/>
    <n v="8"/>
    <n v="0"/>
    <n v="7"/>
    <x v="6040"/>
    <n v="7.7039999999999997E-2"/>
    <n v="7.5600000000000001E-2"/>
    <n v="0"/>
    <n v="0"/>
    <n v="1"/>
    <n v="0"/>
    <n v="0"/>
    <x v="0"/>
    <x v="0"/>
    <m/>
    <m/>
    <m/>
    <m/>
    <m/>
    <m/>
    <m/>
    <m/>
    <m/>
    <m/>
    <m/>
    <m/>
    <n v="8.7499999999999994E-2"/>
    <m/>
    <m/>
    <m/>
    <m/>
    <m/>
    <s v="661453,2"/>
    <s v="6073157,92"/>
    <n v="0"/>
    <n v="8.7499999999999994E-2"/>
    <n v="0"/>
  </r>
  <r>
    <n v="2037"/>
    <x v="1289"/>
    <s v=""/>
    <x v="2913"/>
    <n v="2019"/>
    <n v="11135617"/>
    <x v="501"/>
    <x v="91"/>
    <x v="1243"/>
    <n v="4930"/>
    <s v="Maribo"/>
    <n v="360"/>
    <n v="48"/>
    <x v="142"/>
    <m/>
    <s v="FJ"/>
    <s v="Fjernvarmeværk"/>
    <n v="353000"/>
    <n v="350030"/>
    <x v="1471"/>
    <x v="0"/>
    <s v="fvv"/>
    <d v="2018-02-03T00:00:00"/>
    <m/>
    <n v="8"/>
    <n v="0"/>
    <n v="9.5"/>
    <x v="6041"/>
    <n v="42.462000000000003"/>
    <n v="42.462000000000003"/>
    <n v="0"/>
    <n v="0"/>
    <n v="1"/>
    <n v="0"/>
    <n v="0"/>
    <x v="0"/>
    <x v="0"/>
    <m/>
    <m/>
    <m/>
    <m/>
    <m/>
    <m/>
    <m/>
    <m/>
    <m/>
    <m/>
    <n v="42.454500000000003"/>
    <m/>
    <m/>
    <m/>
    <m/>
    <m/>
    <m/>
    <m/>
    <s v="661399,66"/>
    <s v="6073310,04"/>
    <n v="0"/>
    <n v="42.454500000000003"/>
    <n v="0"/>
  </r>
  <r>
    <n v="2039"/>
    <x v="968"/>
    <s v=""/>
    <x v="2159"/>
    <n v="2019"/>
    <n v="60247412"/>
    <x v="502"/>
    <x v="966"/>
    <x v="944"/>
    <n v="8620"/>
    <s v="Kjellerup"/>
    <n v="740"/>
    <n v="244"/>
    <x v="315"/>
    <n v="1"/>
    <s v="FJ"/>
    <s v="Fjernvarmeværk"/>
    <n v="353000"/>
    <n v="350030"/>
    <x v="147"/>
    <x v="0"/>
    <s v="fvv"/>
    <d v="1987-07-01T00:00:00"/>
    <m/>
    <n v="7.5"/>
    <n v="0"/>
    <n v="7.5"/>
    <x v="6042"/>
    <n v="67.838040000000007"/>
    <n v="67.838040000000007"/>
    <n v="0"/>
    <n v="0"/>
    <n v="1"/>
    <n v="0"/>
    <n v="0"/>
    <x v="0"/>
    <x v="0"/>
    <m/>
    <m/>
    <m/>
    <n v="2.5969880000000002E-3"/>
    <m/>
    <m/>
    <m/>
    <m/>
    <m/>
    <m/>
    <n v="67.957890000000006"/>
    <m/>
    <m/>
    <n v="2.4840000000000001E-3"/>
    <m/>
    <m/>
    <m/>
    <m/>
    <s v="526743,59"/>
    <s v="6237593,34"/>
    <n v="2.5969880000000002E-3"/>
    <n v="67.960374000000002"/>
    <n v="0"/>
  </r>
  <r>
    <n v="2039"/>
    <x v="968"/>
    <s v=""/>
    <x v="2160"/>
    <n v="2019"/>
    <n v="60247412"/>
    <x v="502"/>
    <x v="966"/>
    <x v="944"/>
    <n v="8620"/>
    <s v="Kjellerup"/>
    <n v="740"/>
    <n v="244"/>
    <x v="315"/>
    <n v="1"/>
    <s v="FJ"/>
    <s v="Fjernvarmeværk"/>
    <n v="353000"/>
    <n v="350030"/>
    <x v="96"/>
    <x v="0"/>
    <s v="fvv"/>
    <d v="2004-07-01T00:00:00"/>
    <m/>
    <n v="4"/>
    <n v="0"/>
    <n v="4"/>
    <x v="6043"/>
    <n v="44.799840000000003"/>
    <n v="44.799840000000003"/>
    <n v="0"/>
    <n v="0"/>
    <n v="1"/>
    <n v="0"/>
    <n v="0"/>
    <x v="0"/>
    <x v="0"/>
    <m/>
    <m/>
    <m/>
    <n v="0"/>
    <m/>
    <m/>
    <m/>
    <m/>
    <m/>
    <m/>
    <n v="44.879010000000001"/>
    <m/>
    <m/>
    <n v="0"/>
    <m/>
    <m/>
    <m/>
    <m/>
    <s v="526743,59"/>
    <s v="6237593,34"/>
    <n v="0"/>
    <n v="44.879010000000001"/>
    <n v="0"/>
  </r>
  <r>
    <n v="2039"/>
    <x v="968"/>
    <s v=""/>
    <x v="2161"/>
    <n v="2019"/>
    <n v="60247412"/>
    <x v="502"/>
    <x v="966"/>
    <x v="944"/>
    <n v="8620"/>
    <s v="Kjellerup"/>
    <n v="740"/>
    <n v="244"/>
    <x v="315"/>
    <n v="1"/>
    <s v="FJ"/>
    <s v="Fjernvarmeværk"/>
    <n v="353000"/>
    <n v="350030"/>
    <x v="303"/>
    <x v="0"/>
    <s v="fvv"/>
    <d v="2005-06-01T00:00:00"/>
    <m/>
    <n v="10"/>
    <n v="0"/>
    <n v="10"/>
    <x v="6044"/>
    <n v="0.66125"/>
    <n v="0.66125"/>
    <n v="0"/>
    <n v="0"/>
    <n v="1"/>
    <n v="0"/>
    <n v="0"/>
    <x v="0"/>
    <x v="0"/>
    <m/>
    <m/>
    <m/>
    <m/>
    <m/>
    <m/>
    <n v="0.80657279999999998"/>
    <m/>
    <m/>
    <m/>
    <m/>
    <m/>
    <m/>
    <m/>
    <m/>
    <m/>
    <m/>
    <m/>
    <s v="526743,59"/>
    <s v="6237593,34"/>
    <n v="0.80657279999999998"/>
    <n v="0"/>
    <n v="0"/>
  </r>
  <r>
    <n v="2039"/>
    <x v="968"/>
    <s v=""/>
    <x v="2162"/>
    <n v="2019"/>
    <n v="60247412"/>
    <x v="502"/>
    <x v="966"/>
    <x v="944"/>
    <n v="8620"/>
    <s v="Kjellerup"/>
    <n v="740"/>
    <n v="244"/>
    <x v="315"/>
    <n v="1"/>
    <s v="FJ"/>
    <s v="Fjernvarmeværk"/>
    <n v="353000"/>
    <n v="350030"/>
    <x v="1084"/>
    <x v="0"/>
    <s v="fvv"/>
    <d v="1987-05-01T00:00:00"/>
    <m/>
    <n v="5.8"/>
    <n v="0"/>
    <n v="5.8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26743,59"/>
    <s v="6237593,34"/>
    <n v="0"/>
    <n v="0"/>
    <n v="0"/>
  </r>
  <r>
    <n v="2039"/>
    <x v="968"/>
    <s v=""/>
    <x v="2163"/>
    <n v="2019"/>
    <n v="60247412"/>
    <x v="502"/>
    <x v="966"/>
    <x v="944"/>
    <n v="8620"/>
    <s v="Kjellerup"/>
    <n v="740"/>
    <n v="244"/>
    <x v="315"/>
    <n v="1"/>
    <s v="FJ"/>
    <s v="Fjernvarmeværk"/>
    <n v="353000"/>
    <n v="350030"/>
    <x v="1085"/>
    <x v="5"/>
    <s v="kvt"/>
    <d v="2012-01-01T00:00:00"/>
    <m/>
    <n v="0.45"/>
    <n v="0.19"/>
    <n v="0"/>
    <x v="6045"/>
    <n v="0"/>
    <n v="0"/>
    <n v="0"/>
    <n v="0"/>
    <n v="1"/>
    <n v="0"/>
    <n v="0"/>
    <x v="0"/>
    <x v="0"/>
    <m/>
    <m/>
    <m/>
    <n v="2.1521999999999998E-5"/>
    <m/>
    <m/>
    <m/>
    <m/>
    <m/>
    <m/>
    <m/>
    <m/>
    <m/>
    <m/>
    <m/>
    <m/>
    <m/>
    <m/>
    <s v="526743,59"/>
    <s v="6237593,34"/>
    <n v="2.1521999999999998E-5"/>
    <n v="0"/>
    <n v="0"/>
  </r>
  <r>
    <n v="2039"/>
    <x v="969"/>
    <s v=""/>
    <x v="2164"/>
    <n v="2019"/>
    <n v="60247412"/>
    <x v="502"/>
    <x v="967"/>
    <x v="945"/>
    <n v="8620"/>
    <s v="Kjellerup"/>
    <n v="740"/>
    <n v="244"/>
    <x v="315"/>
    <m/>
    <s v="FJ"/>
    <s v="Fjernvarmeværk"/>
    <n v="353000"/>
    <n v="350030"/>
    <x v="1086"/>
    <x v="0"/>
    <s v="fvv"/>
    <d v="1976-07-01T00:00:00"/>
    <m/>
    <n v="4"/>
    <n v="0"/>
    <n v="4"/>
    <x v="6046"/>
    <n v="7.8219999999999998E-2"/>
    <n v="7.8219999999999998E-2"/>
    <n v="0"/>
    <n v="0"/>
    <n v="1"/>
    <n v="0"/>
    <n v="0"/>
    <x v="0"/>
    <x v="0"/>
    <m/>
    <m/>
    <m/>
    <m/>
    <m/>
    <m/>
    <n v="9.7772400000000009E-2"/>
    <m/>
    <m/>
    <m/>
    <m/>
    <m/>
    <m/>
    <m/>
    <m/>
    <m/>
    <m/>
    <m/>
    <s v="527907,14"/>
    <s v="6237400,75"/>
    <n v="9.7772400000000009E-2"/>
    <n v="0"/>
    <n v="0"/>
  </r>
  <r>
    <n v="2039"/>
    <x v="1304"/>
    <s v=""/>
    <x v="2978"/>
    <n v="2019"/>
    <n v="60247412"/>
    <x v="502"/>
    <x v="1300"/>
    <x v="1257"/>
    <n v="8620"/>
    <s v="Kjellerup"/>
    <n v="740"/>
    <n v="244"/>
    <x v="315"/>
    <m/>
    <s v="FJ"/>
    <s v="Fjernvarmeværk"/>
    <m/>
    <m/>
    <x v="1505"/>
    <x v="0"/>
    <s v="fvv"/>
    <d v="2019-09-01T00:00:00"/>
    <m/>
    <n v="10"/>
    <n v="0"/>
    <n v="13.8"/>
    <x v="6047"/>
    <n v="80.464680000000001"/>
    <n v="80.464680000000001"/>
    <n v="0"/>
    <n v="0"/>
    <n v="1"/>
    <n v="0"/>
    <n v="0"/>
    <x v="0"/>
    <x v="0"/>
    <m/>
    <m/>
    <m/>
    <m/>
    <m/>
    <m/>
    <m/>
    <m/>
    <m/>
    <m/>
    <n v="68.4208"/>
    <m/>
    <m/>
    <m/>
    <m/>
    <m/>
    <m/>
    <m/>
    <s v="525999,29"/>
    <s v="6237231,04"/>
    <n v="0"/>
    <n v="68.4208"/>
    <n v="0"/>
  </r>
  <r>
    <n v="2040"/>
    <x v="970"/>
    <s v=""/>
    <x v="2165"/>
    <n v="2019"/>
    <n v="31151899"/>
    <x v="503"/>
    <x v="968"/>
    <x v="946"/>
    <n v="4900"/>
    <s v="Nakskov"/>
    <n v="360"/>
    <n v="50"/>
    <x v="316"/>
    <m/>
    <s v="FJ"/>
    <s v="Fjernvarmeværk"/>
    <n v="353000"/>
    <n v="350030"/>
    <x v="1087"/>
    <x v="0"/>
    <s v="fvv"/>
    <d v="1966-08-01T00:00:00"/>
    <m/>
    <n v="20"/>
    <n v="0"/>
    <n v="19"/>
    <x v="96"/>
    <n v="0.51119999999999999"/>
    <n v="0.51119999999999999"/>
    <n v="0"/>
    <n v="0"/>
    <n v="1"/>
    <n v="0"/>
    <n v="0"/>
    <x v="0"/>
    <x v="0"/>
    <m/>
    <m/>
    <m/>
    <n v="0.68152999999999997"/>
    <m/>
    <m/>
    <m/>
    <m/>
    <m/>
    <m/>
    <m/>
    <m/>
    <m/>
    <m/>
    <m/>
    <m/>
    <m/>
    <m/>
    <s v="637573,06"/>
    <s v="6078190,1"/>
    <n v="0.68152999999999997"/>
    <n v="0"/>
    <n v="0"/>
  </r>
  <r>
    <n v="2040"/>
    <x v="971"/>
    <s v=""/>
    <x v="2166"/>
    <n v="2019"/>
    <n v="31151899"/>
    <x v="503"/>
    <x v="969"/>
    <x v="947"/>
    <n v="4920"/>
    <s v="Søllested"/>
    <n v="360"/>
    <n v="45"/>
    <x v="317"/>
    <m/>
    <s v="FJ"/>
    <s v="Fjernvarmeværk"/>
    <n v="353000"/>
    <n v="350030"/>
    <x v="1088"/>
    <x v="0"/>
    <s v="fvv"/>
    <d v="2008-03-01T00:00:00"/>
    <m/>
    <n v="9.8000000000000007"/>
    <n v="0"/>
    <n v="9"/>
    <x v="6048"/>
    <n v="36.943199999999997"/>
    <n v="36.943199999999997"/>
    <n v="0"/>
    <n v="0"/>
    <n v="1"/>
    <n v="0"/>
    <n v="0"/>
    <x v="0"/>
    <x v="0"/>
    <m/>
    <m/>
    <m/>
    <m/>
    <m/>
    <m/>
    <m/>
    <m/>
    <m/>
    <n v="41.701999999999998"/>
    <m/>
    <m/>
    <m/>
    <m/>
    <m/>
    <m/>
    <m/>
    <m/>
    <s v="645597,8"/>
    <s v="6076136,59"/>
    <n v="0"/>
    <n v="41.701999999999998"/>
    <n v="0"/>
  </r>
  <r>
    <n v="2040"/>
    <x v="971"/>
    <s v=""/>
    <x v="2167"/>
    <n v="2019"/>
    <n v="31151899"/>
    <x v="503"/>
    <x v="969"/>
    <x v="947"/>
    <n v="4920"/>
    <s v="Søllested"/>
    <n v="360"/>
    <n v="45"/>
    <x v="317"/>
    <m/>
    <s v="FJ"/>
    <s v="Fjernvarmeværk"/>
    <n v="353000"/>
    <n v="350030"/>
    <x v="1089"/>
    <x v="3"/>
    <s v="fvv"/>
    <d v="2016-10-01T00:00:00"/>
    <m/>
    <n v="3.3"/>
    <n v="0"/>
    <n v="3.3"/>
    <x v="6049"/>
    <n v="8.1791999999999998"/>
    <n v="8.1791999999999998"/>
    <n v="0"/>
    <n v="0"/>
    <n v="1"/>
    <n v="0"/>
    <n v="0"/>
    <x v="0"/>
    <x v="0"/>
    <m/>
    <m/>
    <m/>
    <m/>
    <m/>
    <m/>
    <m/>
    <m/>
    <m/>
    <m/>
    <m/>
    <m/>
    <m/>
    <m/>
    <m/>
    <n v="8.1791999999999998"/>
    <m/>
    <m/>
    <s v="645597,8"/>
    <s v="6076136,59"/>
    <n v="0"/>
    <n v="8.1791999999999998"/>
    <n v="0"/>
  </r>
  <r>
    <n v="2040"/>
    <x v="972"/>
    <s v=""/>
    <x v="2168"/>
    <n v="2019"/>
    <n v="31151899"/>
    <x v="503"/>
    <x v="970"/>
    <x v="948"/>
    <n v="4900"/>
    <s v="Nakskov"/>
    <n v="360"/>
    <n v="50"/>
    <x v="316"/>
    <m/>
    <s v="FJ"/>
    <s v="Fjernvarmeværk"/>
    <n v="353000"/>
    <n v="350030"/>
    <x v="1090"/>
    <x v="0"/>
    <s v="fvv"/>
    <d v="2004-03-10T00:00:00"/>
    <m/>
    <n v="16"/>
    <n v="0"/>
    <n v="19"/>
    <x v="6050"/>
    <n v="149.73912000000001"/>
    <n v="145.24632"/>
    <n v="0"/>
    <n v="0"/>
    <n v="1"/>
    <n v="0"/>
    <n v="0"/>
    <x v="0"/>
    <x v="0"/>
    <m/>
    <m/>
    <m/>
    <m/>
    <m/>
    <m/>
    <m/>
    <m/>
    <m/>
    <m/>
    <n v="148.0598"/>
    <m/>
    <m/>
    <m/>
    <m/>
    <m/>
    <m/>
    <m/>
    <s v="636259"/>
    <s v="6077446"/>
    <n v="0"/>
    <n v="148.0598"/>
    <n v="0"/>
  </r>
  <r>
    <n v="2040"/>
    <x v="973"/>
    <s v=""/>
    <x v="2169"/>
    <n v="2019"/>
    <n v="31151899"/>
    <x v="503"/>
    <x v="971"/>
    <x v="949"/>
    <n v="4900"/>
    <s v="Nakskov"/>
    <n v="360"/>
    <n v="50"/>
    <x v="316"/>
    <m/>
    <s v="FJ"/>
    <s v="Fjernvarmeværk"/>
    <n v="353000"/>
    <n v="350030"/>
    <x v="1091"/>
    <x v="0"/>
    <s v="fvv"/>
    <d v="2011-01-31T00:00:00"/>
    <m/>
    <n v="22"/>
    <n v="0"/>
    <n v="22"/>
    <x v="6051"/>
    <n v="355.66523999999998"/>
    <n v="355.06799999999998"/>
    <n v="0"/>
    <n v="0"/>
    <n v="1"/>
    <n v="0"/>
    <n v="0"/>
    <x v="0"/>
    <x v="0"/>
    <m/>
    <m/>
    <m/>
    <m/>
    <m/>
    <m/>
    <m/>
    <m/>
    <m/>
    <n v="386.483"/>
    <m/>
    <m/>
    <m/>
    <m/>
    <m/>
    <m/>
    <m/>
    <m/>
    <s v="639243,97"/>
    <s v="6077879,57"/>
    <n v="0"/>
    <n v="386.483"/>
    <n v="0"/>
  </r>
  <r>
    <n v="2041"/>
    <x v="974"/>
    <s v=""/>
    <x v="2170"/>
    <n v="2019"/>
    <n v="40893113"/>
    <x v="504"/>
    <x v="972"/>
    <x v="950"/>
    <n v="6880"/>
    <s v="Tarm"/>
    <n v="760"/>
    <n v="162"/>
    <x v="263"/>
    <m/>
    <s v="FJ"/>
    <s v="Fjernvarmeværk"/>
    <n v="353000"/>
    <n v="350030"/>
    <x v="1092"/>
    <x v="0"/>
    <s v="fvv"/>
    <d v="1979-01-01T00:00:00"/>
    <m/>
    <n v="7"/>
    <n v="0"/>
    <n v="7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470244,54"/>
    <s v="6195634,88"/>
    <n v="0"/>
    <n v="0"/>
    <n v="0"/>
  </r>
  <r>
    <n v="2041"/>
    <x v="975"/>
    <s v=""/>
    <x v="2171"/>
    <n v="2019"/>
    <n v="40893113"/>
    <x v="504"/>
    <x v="973"/>
    <x v="951"/>
    <n v="6880"/>
    <s v="Tarm"/>
    <n v="760"/>
    <n v="162"/>
    <x v="263"/>
    <m/>
    <s v="FJ"/>
    <s v="Fjernvarmeværk"/>
    <n v="353000"/>
    <n v="350030"/>
    <x v="1093"/>
    <x v="0"/>
    <s v="fvv"/>
    <d v="1982-01-01T00:00:00"/>
    <m/>
    <n v="14.7"/>
    <n v="0"/>
    <n v="12.6"/>
    <x v="6052"/>
    <n v="9.3851999999999993"/>
    <n v="9.2268000000000008"/>
    <n v="0"/>
    <n v="0"/>
    <n v="1"/>
    <n v="0"/>
    <n v="0"/>
    <x v="0"/>
    <x v="0"/>
    <m/>
    <m/>
    <m/>
    <m/>
    <m/>
    <m/>
    <m/>
    <m/>
    <m/>
    <m/>
    <m/>
    <m/>
    <n v="10.762499999999999"/>
    <m/>
    <m/>
    <m/>
    <m/>
    <m/>
    <s v="470356,36"/>
    <s v="6196263,77"/>
    <n v="0"/>
    <n v="10.762499999999999"/>
    <n v="0"/>
  </r>
  <r>
    <n v="2041"/>
    <x v="975"/>
    <s v=""/>
    <x v="2172"/>
    <n v="2019"/>
    <n v="40893113"/>
    <x v="504"/>
    <x v="973"/>
    <x v="951"/>
    <n v="6880"/>
    <s v="Tarm"/>
    <n v="760"/>
    <n v="162"/>
    <x v="263"/>
    <m/>
    <s v="FJ"/>
    <s v="Fjernvarmeværk"/>
    <n v="353000"/>
    <n v="350030"/>
    <x v="2"/>
    <x v="0"/>
    <s v="fvv"/>
    <d v="1992-01-01T00:00:00"/>
    <d v="2019-06-15T00:00:00"/>
    <n v="7.12"/>
    <n v="0"/>
    <n v="6.3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470356,36"/>
    <s v="6196263,77"/>
    <n v="0"/>
    <n v="0"/>
    <n v="0"/>
  </r>
  <r>
    <n v="2041"/>
    <x v="975"/>
    <s v=""/>
    <x v="2173"/>
    <n v="2019"/>
    <n v="40893113"/>
    <x v="504"/>
    <x v="973"/>
    <x v="951"/>
    <n v="6880"/>
    <s v="Tarm"/>
    <n v="760"/>
    <n v="162"/>
    <x v="263"/>
    <m/>
    <s v="FJ"/>
    <s v="Fjernvarmeværk"/>
    <n v="353000"/>
    <n v="350030"/>
    <x v="1094"/>
    <x v="0"/>
    <s v="fvv"/>
    <d v="2003-02-01T00:00:00"/>
    <m/>
    <n v="10"/>
    <n v="0"/>
    <n v="10"/>
    <x v="6053"/>
    <n v="168.5016"/>
    <n v="165.636"/>
    <n v="0"/>
    <n v="0"/>
    <n v="1"/>
    <n v="0"/>
    <n v="0"/>
    <x v="0"/>
    <x v="0"/>
    <m/>
    <m/>
    <m/>
    <m/>
    <m/>
    <m/>
    <m/>
    <m/>
    <m/>
    <m/>
    <n v="166.856325"/>
    <m/>
    <m/>
    <m/>
    <m/>
    <m/>
    <m/>
    <m/>
    <s v="470356,36"/>
    <s v="6196263,77"/>
    <n v="0"/>
    <n v="166.856325"/>
    <n v="0"/>
  </r>
  <r>
    <n v="2041"/>
    <x v="975"/>
    <s v=""/>
    <x v="2174"/>
    <n v="2019"/>
    <n v="40893113"/>
    <x v="504"/>
    <x v="973"/>
    <x v="951"/>
    <n v="6880"/>
    <s v="Tarm"/>
    <n v="760"/>
    <n v="162"/>
    <x v="263"/>
    <m/>
    <s v="FJ"/>
    <s v="Fjernvarmeværk"/>
    <n v="353000"/>
    <n v="350030"/>
    <x v="1095"/>
    <x v="3"/>
    <s v="fvv"/>
    <d v="2013-04-01T00:00:00"/>
    <m/>
    <n v="13"/>
    <n v="0"/>
    <n v="13"/>
    <x v="6054"/>
    <n v="24.134399999999999"/>
    <n v="23.724"/>
    <n v="0"/>
    <n v="0"/>
    <n v="1"/>
    <n v="0"/>
    <n v="0"/>
    <x v="0"/>
    <x v="0"/>
    <m/>
    <m/>
    <m/>
    <m/>
    <m/>
    <m/>
    <m/>
    <m/>
    <m/>
    <m/>
    <m/>
    <m/>
    <m/>
    <m/>
    <m/>
    <n v="25.862400000000001"/>
    <m/>
    <m/>
    <s v="470356,36"/>
    <s v="6196263,77"/>
    <n v="0"/>
    <n v="25.862400000000001"/>
    <n v="0"/>
  </r>
  <r>
    <n v="2042"/>
    <x v="976"/>
    <s v=""/>
    <x v="2175"/>
    <n v="2019"/>
    <n v="29977089"/>
    <x v="732"/>
    <x v="974"/>
    <x v="952"/>
    <n v="7441"/>
    <s v="Bording"/>
    <n v="756"/>
    <m/>
    <x v="18"/>
    <m/>
    <s v="LO"/>
    <s v="Lokalt værk"/>
    <n v="351100"/>
    <n v="350010"/>
    <x v="1096"/>
    <x v="1"/>
    <s v="kvt"/>
    <d v="2007-08-15T00:00:00"/>
    <m/>
    <n v="32.97"/>
    <n v="12.04"/>
    <n v="0"/>
    <x v="21"/>
    <n v="0"/>
    <n v="0"/>
    <n v="0"/>
    <n v="0"/>
    <n v="1"/>
    <n v="0"/>
    <n v="0"/>
    <x v="0"/>
    <x v="0"/>
    <m/>
    <m/>
    <m/>
    <m/>
    <m/>
    <m/>
    <m/>
    <m/>
    <m/>
    <m/>
    <m/>
    <m/>
    <m/>
    <n v="0"/>
    <m/>
    <m/>
    <m/>
    <m/>
    <s v="511981,3"/>
    <s v="6224111,56"/>
    <n v="0"/>
    <n v="0"/>
    <n v="0"/>
  </r>
  <r>
    <n v="2042"/>
    <x v="976"/>
    <s v=""/>
    <x v="2176"/>
    <n v="2019"/>
    <n v="29977089"/>
    <x v="732"/>
    <x v="974"/>
    <x v="952"/>
    <n v="7441"/>
    <s v="Bording"/>
    <n v="756"/>
    <m/>
    <x v="18"/>
    <m/>
    <s v="LO"/>
    <s v="Lokalt værk"/>
    <n v="351100"/>
    <n v="350010"/>
    <x v="17"/>
    <x v="5"/>
    <s v="kvt"/>
    <d v="2007-11-02T00:00:00"/>
    <m/>
    <n v="0.01"/>
    <n v="0.01"/>
    <n v="0"/>
    <x v="21"/>
    <n v="0"/>
    <n v="0"/>
    <n v="0"/>
    <n v="0"/>
    <n v="1"/>
    <n v="0"/>
    <n v="0"/>
    <x v="0"/>
    <x v="0"/>
    <m/>
    <m/>
    <m/>
    <m/>
    <m/>
    <m/>
    <m/>
    <m/>
    <m/>
    <m/>
    <m/>
    <m/>
    <m/>
    <m/>
    <m/>
    <m/>
    <m/>
    <m/>
    <s v="511981,3"/>
    <s v="6224111,56"/>
    <n v="0"/>
    <n v="0"/>
    <n v="0"/>
  </r>
  <r>
    <n v="2042"/>
    <x v="976"/>
    <s v=""/>
    <x v="2177"/>
    <n v="2019"/>
    <n v="29977089"/>
    <x v="732"/>
    <x v="974"/>
    <x v="952"/>
    <n v="7441"/>
    <s v="Bording"/>
    <n v="756"/>
    <m/>
    <x v="18"/>
    <m/>
    <s v="LO"/>
    <s v="Lokalt værk"/>
    <n v="351100"/>
    <n v="350010"/>
    <x v="1097"/>
    <x v="1"/>
    <s v="kvt"/>
    <d v="2008-10-01T00:00:00"/>
    <m/>
    <n v="18.84"/>
    <n v="6.88"/>
    <n v="0"/>
    <x v="21"/>
    <n v="0"/>
    <n v="0"/>
    <n v="0"/>
    <n v="0"/>
    <n v="1"/>
    <n v="0"/>
    <n v="0"/>
    <x v="0"/>
    <x v="0"/>
    <m/>
    <m/>
    <m/>
    <m/>
    <m/>
    <m/>
    <m/>
    <m/>
    <m/>
    <m/>
    <m/>
    <m/>
    <m/>
    <n v="0"/>
    <m/>
    <m/>
    <m/>
    <m/>
    <s v="511981,3"/>
    <s v="6224111,56"/>
    <n v="0"/>
    <n v="0"/>
    <n v="0"/>
  </r>
  <r>
    <n v="2042"/>
    <x v="976"/>
    <s v=""/>
    <x v="2178"/>
    <n v="2019"/>
    <n v="29977089"/>
    <x v="732"/>
    <x v="974"/>
    <x v="952"/>
    <n v="7441"/>
    <s v="Bording"/>
    <n v="756"/>
    <m/>
    <x v="18"/>
    <m/>
    <s v="LO"/>
    <s v="Lokalt værk"/>
    <n v="351100"/>
    <n v="350010"/>
    <x v="1098"/>
    <x v="1"/>
    <s v="kvt"/>
    <d v="2008-10-10T00:00:00"/>
    <m/>
    <n v="9.42"/>
    <n v="3.44"/>
    <n v="0"/>
    <x v="21"/>
    <n v="0"/>
    <n v="0"/>
    <n v="0"/>
    <n v="0"/>
    <n v="1"/>
    <n v="0"/>
    <n v="0"/>
    <x v="0"/>
    <x v="0"/>
    <m/>
    <m/>
    <m/>
    <m/>
    <m/>
    <m/>
    <m/>
    <m/>
    <m/>
    <m/>
    <m/>
    <m/>
    <m/>
    <n v="0"/>
    <m/>
    <m/>
    <m/>
    <m/>
    <s v="511981,3"/>
    <s v="6224111,56"/>
    <n v="0"/>
    <n v="0"/>
    <n v="0"/>
  </r>
  <r>
    <n v="2042"/>
    <x v="976"/>
    <s v=""/>
    <x v="2179"/>
    <n v="2019"/>
    <n v="29977089"/>
    <x v="732"/>
    <x v="974"/>
    <x v="952"/>
    <n v="7441"/>
    <s v="Bording"/>
    <n v="756"/>
    <m/>
    <x v="18"/>
    <m/>
    <s v="LO"/>
    <s v="Lokalt værk"/>
    <n v="351100"/>
    <n v="350010"/>
    <x v="1099"/>
    <x v="1"/>
    <s v="kvt"/>
    <d v="2008-11-10T00:00:00"/>
    <m/>
    <n v="9.42"/>
    <n v="3.44"/>
    <n v="0"/>
    <x v="21"/>
    <n v="0"/>
    <n v="0"/>
    <n v="0"/>
    <n v="0"/>
    <n v="1"/>
    <n v="0"/>
    <n v="0"/>
    <x v="0"/>
    <x v="0"/>
    <m/>
    <m/>
    <m/>
    <m/>
    <m/>
    <m/>
    <m/>
    <m/>
    <m/>
    <m/>
    <m/>
    <m/>
    <m/>
    <m/>
    <m/>
    <m/>
    <m/>
    <m/>
    <s v="511981,3"/>
    <s v="6224111,56"/>
    <n v="0"/>
    <n v="0"/>
    <n v="0"/>
  </r>
  <r>
    <n v="2047"/>
    <x v="979"/>
    <s v=""/>
    <x v="2183"/>
    <n v="2019"/>
    <n v="32662498"/>
    <x v="507"/>
    <x v="977"/>
    <x v="955"/>
    <n v="6715"/>
    <s v="Esbjerg N"/>
    <n v="561"/>
    <n v="126"/>
    <x v="284"/>
    <m/>
    <s v="FJ"/>
    <s v="Fjernvarmeværk"/>
    <n v="353000"/>
    <n v="350030"/>
    <x v="1103"/>
    <x v="0"/>
    <s v="fvv"/>
    <d v="1988-01-01T00:00:00"/>
    <m/>
    <n v="1.45"/>
    <n v="0"/>
    <n v="1.25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471096,11"/>
    <s v="6154768,5"/>
    <n v="0"/>
    <n v="0"/>
    <n v="0"/>
  </r>
  <r>
    <n v="2047"/>
    <x v="980"/>
    <s v=""/>
    <x v="2184"/>
    <n v="2019"/>
    <n v="32662498"/>
    <x v="507"/>
    <x v="978"/>
    <x v="956"/>
    <n v="6705"/>
    <s v="Esbjerg Ø"/>
    <n v="561"/>
    <n v="126"/>
    <x v="284"/>
    <n v="1"/>
    <s v="FJ"/>
    <s v="Fjernvarmeværk"/>
    <n v="353000"/>
    <n v="350030"/>
    <x v="16"/>
    <x v="0"/>
    <s v="fvv"/>
    <d v="1969-01-01T00:00:00"/>
    <d v="2019-05-01T00:00:00"/>
    <n v="16"/>
    <n v="0"/>
    <n v="13.6"/>
    <x v="6055"/>
    <n v="1.1519999999999999"/>
    <n v="1.1519999999999999"/>
    <n v="0"/>
    <n v="0"/>
    <n v="1"/>
    <n v="0"/>
    <n v="0"/>
    <x v="0"/>
    <x v="0"/>
    <m/>
    <m/>
    <m/>
    <n v="0"/>
    <m/>
    <m/>
    <m/>
    <m/>
    <m/>
    <m/>
    <m/>
    <m/>
    <m/>
    <n v="1.3554674"/>
    <m/>
    <m/>
    <m/>
    <m/>
    <s v="468199,4"/>
    <s v="6149170,06"/>
    <n v="0"/>
    <n v="1.3554674"/>
    <n v="0"/>
  </r>
  <r>
    <n v="2047"/>
    <x v="980"/>
    <s v=""/>
    <x v="2185"/>
    <n v="2019"/>
    <n v="32662498"/>
    <x v="507"/>
    <x v="978"/>
    <x v="956"/>
    <n v="6705"/>
    <s v="Esbjerg Ø"/>
    <n v="561"/>
    <n v="126"/>
    <x v="284"/>
    <n v="1"/>
    <s v="FJ"/>
    <s v="Fjernvarmeværk"/>
    <n v="353000"/>
    <n v="350030"/>
    <x v="76"/>
    <x v="0"/>
    <s v="fvv"/>
    <d v="1970-01-01T00:00:00"/>
    <d v="2019-05-01T00:00:00"/>
    <n v="24"/>
    <n v="0"/>
    <n v="20.399999999999999"/>
    <x v="6055"/>
    <n v="1.1519999999999999"/>
    <n v="1.1519999999999999"/>
    <n v="0"/>
    <n v="0"/>
    <n v="1"/>
    <n v="0"/>
    <n v="0"/>
    <x v="0"/>
    <x v="0"/>
    <m/>
    <m/>
    <m/>
    <n v="0"/>
    <m/>
    <m/>
    <m/>
    <m/>
    <m/>
    <m/>
    <m/>
    <m/>
    <m/>
    <n v="1.3554674"/>
    <m/>
    <m/>
    <m/>
    <m/>
    <s v="468199,4"/>
    <s v="6149170,06"/>
    <n v="0"/>
    <n v="1.3554674"/>
    <n v="0"/>
  </r>
  <r>
    <n v="2047"/>
    <x v="981"/>
    <s v=""/>
    <x v="2186"/>
    <n v="2019"/>
    <n v="32662498"/>
    <x v="507"/>
    <x v="979"/>
    <x v="957"/>
    <n v="6715"/>
    <s v="Esbjerg N"/>
    <n v="561"/>
    <n v="126"/>
    <x v="284"/>
    <m/>
    <s v="FJ"/>
    <s v="Fjernvarmeværk"/>
    <n v="353000"/>
    <n v="350030"/>
    <x v="296"/>
    <x v="0"/>
    <s v="fvv"/>
    <d v="1964-01-01T00:00:00"/>
    <m/>
    <n v="10.199999999999999"/>
    <n v="0"/>
    <n v="9.3000000000000007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n v="0"/>
    <m/>
    <m/>
    <m/>
    <m/>
    <s v="465495,89"/>
    <s v="6153686,44"/>
    <n v="0"/>
    <n v="0"/>
    <n v="0"/>
  </r>
  <r>
    <n v="2047"/>
    <x v="982"/>
    <s v=""/>
    <x v="2187"/>
    <n v="2019"/>
    <n v="32662498"/>
    <x v="507"/>
    <x v="980"/>
    <x v="958"/>
    <n v="6710"/>
    <s v="Esbjerg V"/>
    <n v="561"/>
    <n v="126"/>
    <x v="284"/>
    <m/>
    <s v="FJ"/>
    <s v="Fjernvarmeværk"/>
    <n v="353000"/>
    <n v="350030"/>
    <x v="13"/>
    <x v="0"/>
    <s v="fvv"/>
    <d v="1972-01-01T00:00:00"/>
    <m/>
    <n v="7.8"/>
    <n v="0"/>
    <n v="6.6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n v="0"/>
    <m/>
    <m/>
    <m/>
    <m/>
    <s v="459526,42"/>
    <s v="6153445,62"/>
    <n v="0"/>
    <n v="0"/>
    <n v="0"/>
  </r>
  <r>
    <n v="2047"/>
    <x v="982"/>
    <s v=""/>
    <x v="2188"/>
    <n v="2019"/>
    <n v="32662498"/>
    <x v="507"/>
    <x v="980"/>
    <x v="958"/>
    <n v="6710"/>
    <s v="Esbjerg V"/>
    <n v="561"/>
    <n v="126"/>
    <x v="284"/>
    <m/>
    <s v="FJ"/>
    <s v="Fjernvarmeværk"/>
    <n v="353000"/>
    <n v="350030"/>
    <x v="16"/>
    <x v="0"/>
    <s v="fvv"/>
    <d v="1973-01-01T00:00:00"/>
    <m/>
    <n v="11.6"/>
    <n v="0"/>
    <n v="10.1"/>
    <x v="6056"/>
    <n v="1.9E-2"/>
    <n v="1.9E-2"/>
    <n v="0"/>
    <n v="0"/>
    <n v="1"/>
    <n v="0"/>
    <n v="0"/>
    <x v="0"/>
    <x v="0"/>
    <m/>
    <m/>
    <m/>
    <n v="2.266984E-2"/>
    <m/>
    <m/>
    <m/>
    <m/>
    <m/>
    <m/>
    <m/>
    <m/>
    <m/>
    <n v="0"/>
    <m/>
    <m/>
    <m/>
    <m/>
    <s v="459526,42"/>
    <s v="6153445,62"/>
    <n v="2.266984E-2"/>
    <n v="0"/>
    <n v="0"/>
  </r>
  <r>
    <n v="2047"/>
    <x v="983"/>
    <s v=""/>
    <x v="2189"/>
    <n v="2019"/>
    <n v="32662498"/>
    <x v="507"/>
    <x v="981"/>
    <x v="959"/>
    <n v="6715"/>
    <s v="Esbjerg N"/>
    <n v="561"/>
    <n v="126"/>
    <x v="284"/>
    <n v="1"/>
    <s v="FJ"/>
    <s v="Fjernvarmeværk"/>
    <n v="353000"/>
    <n v="350030"/>
    <x v="13"/>
    <x v="0"/>
    <s v="fvv"/>
    <d v="1972-01-01T00:00:00"/>
    <m/>
    <n v="12.76"/>
    <n v="0"/>
    <n v="10.85"/>
    <x v="6057"/>
    <n v="0.48199999999999998"/>
    <n v="0.48199999999999998"/>
    <n v="0"/>
    <n v="0"/>
    <n v="1"/>
    <n v="0"/>
    <n v="0"/>
    <x v="0"/>
    <x v="0"/>
    <m/>
    <m/>
    <m/>
    <n v="0"/>
    <m/>
    <m/>
    <n v="0.56719079999999999"/>
    <m/>
    <m/>
    <m/>
    <m/>
    <m/>
    <m/>
    <n v="0"/>
    <m/>
    <m/>
    <m/>
    <m/>
    <s v="465663,04"/>
    <s v="6150735,02"/>
    <n v="0.56719079999999999"/>
    <n v="0"/>
    <n v="0"/>
  </r>
  <r>
    <n v="2047"/>
    <x v="983"/>
    <s v=""/>
    <x v="2190"/>
    <n v="2019"/>
    <n v="32662498"/>
    <x v="507"/>
    <x v="981"/>
    <x v="959"/>
    <n v="6715"/>
    <s v="Esbjerg N"/>
    <n v="561"/>
    <n v="126"/>
    <x v="284"/>
    <n v="1"/>
    <s v="FJ"/>
    <s v="Fjernvarmeværk"/>
    <n v="353000"/>
    <n v="350030"/>
    <x v="16"/>
    <x v="0"/>
    <s v="fvv"/>
    <d v="1984-01-01T00:00:00"/>
    <m/>
    <n v="14.67"/>
    <n v="0"/>
    <n v="12.47"/>
    <x v="6058"/>
    <n v="1.7929999999999999"/>
    <n v="1.7929999999999999"/>
    <n v="0"/>
    <n v="0"/>
    <n v="1"/>
    <n v="0"/>
    <n v="0"/>
    <x v="0"/>
    <x v="0"/>
    <m/>
    <m/>
    <m/>
    <n v="0"/>
    <m/>
    <m/>
    <m/>
    <m/>
    <m/>
    <m/>
    <m/>
    <m/>
    <m/>
    <n v="2.1089697999999997"/>
    <m/>
    <m/>
    <m/>
    <m/>
    <s v="465663,04"/>
    <s v="6150735,02"/>
    <n v="0"/>
    <n v="2.1089697999999997"/>
    <n v="0"/>
  </r>
  <r>
    <n v="2047"/>
    <x v="984"/>
    <s v=""/>
    <x v="2191"/>
    <n v="2019"/>
    <n v="32662498"/>
    <x v="507"/>
    <x v="982"/>
    <x v="960"/>
    <n v="6710"/>
    <s v="Esbjerg V"/>
    <n v="561"/>
    <n v="126"/>
    <x v="284"/>
    <n v="1"/>
    <s v="FJ"/>
    <s v="Fjernvarmeværk"/>
    <n v="353000"/>
    <n v="350030"/>
    <x v="13"/>
    <x v="0"/>
    <s v="fvv"/>
    <d v="1965-01-01T00:00:00"/>
    <m/>
    <n v="8.73"/>
    <n v="0"/>
    <n v="7.42"/>
    <x v="6059"/>
    <n v="0.74099999999999999"/>
    <n v="0.74099999999999999"/>
    <n v="0"/>
    <n v="0"/>
    <n v="1"/>
    <n v="0"/>
    <n v="0"/>
    <x v="0"/>
    <x v="0"/>
    <m/>
    <m/>
    <m/>
    <n v="1.0761E-3"/>
    <m/>
    <m/>
    <m/>
    <m/>
    <m/>
    <m/>
    <m/>
    <m/>
    <m/>
    <n v="0.87063689999999994"/>
    <m/>
    <m/>
    <m/>
    <m/>
    <s v="462657,73"/>
    <s v="6150852,34"/>
    <n v="1.0761E-3"/>
    <n v="0.87063689999999994"/>
    <n v="0"/>
  </r>
  <r>
    <n v="2047"/>
    <x v="984"/>
    <s v=""/>
    <x v="2192"/>
    <n v="2019"/>
    <n v="32662498"/>
    <x v="507"/>
    <x v="982"/>
    <x v="960"/>
    <n v="6710"/>
    <s v="Esbjerg V"/>
    <n v="561"/>
    <n v="126"/>
    <x v="284"/>
    <n v="1"/>
    <s v="FJ"/>
    <s v="Fjernvarmeværk"/>
    <n v="353000"/>
    <n v="350030"/>
    <x v="16"/>
    <x v="0"/>
    <s v="fvv"/>
    <d v="1966-01-01T00:00:00"/>
    <m/>
    <n v="8.4600000000000009"/>
    <n v="0"/>
    <n v="7.19"/>
    <x v="6059"/>
    <n v="0.74099999999999999"/>
    <n v="0.74099999999999999"/>
    <n v="0"/>
    <n v="0"/>
    <n v="1"/>
    <n v="0"/>
    <n v="0"/>
    <x v="0"/>
    <x v="0"/>
    <m/>
    <m/>
    <m/>
    <n v="1.0761E-3"/>
    <m/>
    <m/>
    <m/>
    <m/>
    <m/>
    <m/>
    <m/>
    <m/>
    <m/>
    <n v="0.87063689999999994"/>
    <m/>
    <m/>
    <m/>
    <m/>
    <s v="462657,73"/>
    <s v="6150852,34"/>
    <n v="1.0761E-3"/>
    <n v="0.87063689999999994"/>
    <n v="0"/>
  </r>
  <r>
    <n v="2047"/>
    <x v="984"/>
    <s v=""/>
    <x v="2193"/>
    <n v="2019"/>
    <n v="32662498"/>
    <x v="507"/>
    <x v="982"/>
    <x v="960"/>
    <n v="6710"/>
    <s v="Esbjerg V"/>
    <n v="561"/>
    <n v="126"/>
    <x v="284"/>
    <n v="1"/>
    <s v="FJ"/>
    <s v="Fjernvarmeværk"/>
    <n v="353000"/>
    <n v="350030"/>
    <x v="76"/>
    <x v="0"/>
    <s v="fvv"/>
    <d v="1970-01-01T00:00:00"/>
    <m/>
    <n v="6.26"/>
    <n v="0"/>
    <n v="5.32"/>
    <x v="6059"/>
    <n v="0.74099999999999999"/>
    <n v="0.74099999999999999"/>
    <n v="0"/>
    <n v="0"/>
    <n v="1"/>
    <n v="0"/>
    <n v="0"/>
    <x v="0"/>
    <x v="0"/>
    <m/>
    <m/>
    <m/>
    <n v="1.0761E-3"/>
    <m/>
    <m/>
    <m/>
    <m/>
    <m/>
    <m/>
    <m/>
    <m/>
    <m/>
    <n v="0.87063689999999994"/>
    <m/>
    <m/>
    <m/>
    <m/>
    <s v="462657,73"/>
    <s v="6150852,34"/>
    <n v="1.0761E-3"/>
    <n v="0.87063689999999994"/>
    <n v="0"/>
  </r>
  <r>
    <n v="2047"/>
    <x v="984"/>
    <s v=""/>
    <x v="2194"/>
    <n v="2019"/>
    <n v="32662498"/>
    <x v="507"/>
    <x v="982"/>
    <x v="960"/>
    <n v="6710"/>
    <s v="Esbjerg V"/>
    <n v="561"/>
    <n v="126"/>
    <x v="284"/>
    <n v="1"/>
    <s v="FJ"/>
    <s v="Fjernvarmeværk"/>
    <n v="353000"/>
    <n v="350030"/>
    <x v="4"/>
    <x v="0"/>
    <s v="fvv"/>
    <d v="1970-01-01T00:00:00"/>
    <m/>
    <n v="18.88"/>
    <n v="0"/>
    <n v="16.05"/>
    <x v="6059"/>
    <n v="0.74099999999999999"/>
    <n v="0.74099999999999999"/>
    <n v="0"/>
    <n v="0"/>
    <n v="1"/>
    <n v="0"/>
    <n v="0"/>
    <x v="0"/>
    <x v="0"/>
    <m/>
    <m/>
    <m/>
    <n v="1.0761E-3"/>
    <m/>
    <m/>
    <m/>
    <m/>
    <m/>
    <m/>
    <m/>
    <m/>
    <m/>
    <n v="0.87063689999999994"/>
    <m/>
    <m/>
    <m/>
    <m/>
    <s v="462657,73"/>
    <s v="6150852,34"/>
    <n v="1.0761E-3"/>
    <n v="0.87063689999999994"/>
    <n v="0"/>
  </r>
  <r>
    <n v="2047"/>
    <x v="985"/>
    <s v=""/>
    <x v="2195"/>
    <n v="2019"/>
    <n v="32662498"/>
    <x v="507"/>
    <x v="983"/>
    <x v="961"/>
    <n v="6731"/>
    <s v="Tjæreborg"/>
    <n v="561"/>
    <n v="126"/>
    <x v="284"/>
    <m/>
    <s v="FJ"/>
    <s v="Fjernvarmeværk"/>
    <n v="353000"/>
    <n v="350030"/>
    <x v="296"/>
    <x v="0"/>
    <s v="fvv"/>
    <d v="1966-01-01T00:00:00"/>
    <m/>
    <n v="9.76"/>
    <n v="0"/>
    <n v="8.76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473240,56"/>
    <s v="6146509,5"/>
    <n v="0"/>
    <n v="0"/>
    <n v="0"/>
  </r>
  <r>
    <n v="2047"/>
    <x v="986"/>
    <s v=""/>
    <x v="2196"/>
    <n v="2019"/>
    <n v="32662498"/>
    <x v="507"/>
    <x v="984"/>
    <x v="962"/>
    <n v="6705"/>
    <s v="Esbjerg Ø"/>
    <n v="561"/>
    <n v="126"/>
    <x v="284"/>
    <m/>
    <s v="FJ"/>
    <s v="Fjernvarmeværk"/>
    <n v="353000"/>
    <n v="350030"/>
    <x v="678"/>
    <x v="0"/>
    <s v="fvv"/>
    <d v="1964-01-01T00:00:00"/>
    <m/>
    <n v="4.2"/>
    <n v="0"/>
    <n v="3.57"/>
    <x v="2521"/>
    <n v="0.106"/>
    <n v="0.106"/>
    <n v="0"/>
    <n v="0"/>
    <n v="1"/>
    <n v="0"/>
    <n v="0"/>
    <x v="0"/>
    <x v="0"/>
    <m/>
    <m/>
    <m/>
    <n v="0.12554499999999999"/>
    <m/>
    <m/>
    <m/>
    <m/>
    <m/>
    <m/>
    <m/>
    <m/>
    <m/>
    <m/>
    <m/>
    <m/>
    <m/>
    <m/>
    <s v="470584,7"/>
    <s v="6150353,75"/>
    <n v="0.12554499999999999"/>
    <n v="0"/>
    <n v="0"/>
  </r>
  <r>
    <n v="2047"/>
    <x v="987"/>
    <s v=""/>
    <x v="2197"/>
    <n v="2019"/>
    <n v="32662498"/>
    <x v="507"/>
    <x v="985"/>
    <x v="963"/>
    <n v="6800"/>
    <s v="Varde"/>
    <n v="573"/>
    <n v="126"/>
    <x v="284"/>
    <n v="1"/>
    <s v="FJ"/>
    <s v="Fjernvarmeværk"/>
    <n v="353000"/>
    <n v="350030"/>
    <x v="1104"/>
    <x v="0"/>
    <s v="fvv"/>
    <d v="1980-11-27T00:00:00"/>
    <m/>
    <n v="7.96"/>
    <n v="0"/>
    <n v="7.23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468458,33"/>
    <s v="6162383,45"/>
    <n v="0"/>
    <n v="0"/>
    <n v="0"/>
  </r>
  <r>
    <n v="2047"/>
    <x v="987"/>
    <s v=""/>
    <x v="2198"/>
    <n v="2019"/>
    <n v="32662498"/>
    <x v="507"/>
    <x v="985"/>
    <x v="963"/>
    <n v="6800"/>
    <s v="Varde"/>
    <n v="573"/>
    <n v="126"/>
    <x v="284"/>
    <n v="1"/>
    <s v="FJ"/>
    <s v="Fjernvarmeværk"/>
    <n v="353000"/>
    <n v="350030"/>
    <x v="1105"/>
    <x v="0"/>
    <s v="fvv"/>
    <d v="2002-08-01T00:00:00"/>
    <m/>
    <n v="15.22"/>
    <n v="0"/>
    <n v="13.81"/>
    <x v="6060"/>
    <n v="0.28299999999999997"/>
    <n v="0.28299999999999997"/>
    <n v="0"/>
    <n v="0"/>
    <n v="1"/>
    <n v="0"/>
    <n v="0"/>
    <x v="0"/>
    <x v="0"/>
    <m/>
    <m/>
    <m/>
    <n v="0.33359100000000003"/>
    <m/>
    <m/>
    <m/>
    <m/>
    <m/>
    <m/>
    <m/>
    <m/>
    <m/>
    <m/>
    <m/>
    <m/>
    <m/>
    <m/>
    <s v="468458,33"/>
    <s v="6162383,45"/>
    <n v="0.33359100000000003"/>
    <n v="0"/>
    <n v="0"/>
  </r>
  <r>
    <n v="2047"/>
    <x v="988"/>
    <s v=""/>
    <x v="2199"/>
    <n v="2019"/>
    <n v="32662498"/>
    <x v="507"/>
    <x v="986"/>
    <x v="964"/>
    <n v="6800"/>
    <s v="Varde"/>
    <n v="573"/>
    <n v="126"/>
    <x v="284"/>
    <n v="1"/>
    <s v="FJ"/>
    <s v="Fjernvarmeværk"/>
    <n v="353000"/>
    <n v="350030"/>
    <x v="1105"/>
    <x v="0"/>
    <s v="fvv"/>
    <d v="1998-08-01T00:00:00"/>
    <m/>
    <n v="14.12"/>
    <n v="0"/>
    <n v="12.39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466956,62"/>
    <s v="6165331,85"/>
    <n v="0"/>
    <n v="0"/>
    <n v="0"/>
  </r>
  <r>
    <n v="2047"/>
    <x v="988"/>
    <s v=""/>
    <x v="2200"/>
    <n v="2019"/>
    <n v="32662498"/>
    <x v="507"/>
    <x v="986"/>
    <x v="964"/>
    <n v="6800"/>
    <s v="Varde"/>
    <n v="573"/>
    <n v="126"/>
    <x v="284"/>
    <n v="1"/>
    <s v="FJ"/>
    <s v="Fjernvarmeværk"/>
    <n v="353000"/>
    <n v="350030"/>
    <x v="1106"/>
    <x v="0"/>
    <s v="fvv"/>
    <d v="1989-09-01T00:00:00"/>
    <m/>
    <n v="15.34"/>
    <n v="0"/>
    <n v="13.8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466956,62"/>
    <s v="6165331,85"/>
    <n v="0"/>
    <n v="0"/>
    <n v="0"/>
  </r>
  <r>
    <n v="2047"/>
    <x v="988"/>
    <s v=""/>
    <x v="2201"/>
    <n v="2019"/>
    <n v="32662498"/>
    <x v="507"/>
    <x v="986"/>
    <x v="964"/>
    <n v="6800"/>
    <s v="Varde"/>
    <n v="573"/>
    <n v="126"/>
    <x v="284"/>
    <n v="1"/>
    <s v="FJ"/>
    <s v="Fjernvarmeværk"/>
    <n v="353000"/>
    <n v="350030"/>
    <x v="1107"/>
    <x v="0"/>
    <s v="fvv"/>
    <d v="2014-01-01T00:00:00"/>
    <m/>
    <n v="15.78"/>
    <n v="0"/>
    <n v="14.35"/>
    <x v="6061"/>
    <n v="3.0419999999999998"/>
    <n v="3.0419999999999998"/>
    <n v="0"/>
    <n v="0"/>
    <n v="1"/>
    <n v="0"/>
    <n v="0"/>
    <x v="0"/>
    <x v="0"/>
    <m/>
    <m/>
    <m/>
    <n v="3.5798260000000002"/>
    <m/>
    <m/>
    <m/>
    <m/>
    <m/>
    <m/>
    <m/>
    <m/>
    <m/>
    <m/>
    <m/>
    <m/>
    <m/>
    <m/>
    <s v="466956,62"/>
    <s v="6165331,85"/>
    <n v="3.5798260000000002"/>
    <n v="0"/>
    <n v="0"/>
  </r>
  <r>
    <n v="2047"/>
    <x v="989"/>
    <s v=""/>
    <x v="2202"/>
    <n v="2019"/>
    <n v="32662498"/>
    <x v="507"/>
    <x v="987"/>
    <x v="965"/>
    <n v="6715"/>
    <s v="Esbjerg N"/>
    <n v="561"/>
    <n v="126"/>
    <x v="284"/>
    <m/>
    <s v="ER"/>
    <s v="Erhvervsværk"/>
    <n v="109200"/>
    <n v="100050"/>
    <x v="912"/>
    <x v="6"/>
    <s v="pvp"/>
    <d v="1997-01-01T00:00:00"/>
    <d v="2019-09-10T00:00:00"/>
    <n v="18.600000000000001"/>
    <n v="0"/>
    <n v="18.7"/>
    <x v="6062"/>
    <n v="0.1012"/>
    <n v="0.1012"/>
    <n v="0"/>
    <n v="0"/>
    <n v="1"/>
    <n v="0"/>
    <n v="0"/>
    <x v="0"/>
    <x v="0"/>
    <m/>
    <m/>
    <m/>
    <m/>
    <m/>
    <m/>
    <m/>
    <m/>
    <m/>
    <m/>
    <m/>
    <m/>
    <m/>
    <m/>
    <n v="0.1012"/>
    <m/>
    <m/>
    <m/>
    <s v="466487"/>
    <s v="6151970"/>
    <n v="0"/>
    <n v="0.1012"/>
    <n v="0"/>
  </r>
  <r>
    <n v="2047"/>
    <x v="990"/>
    <s v=""/>
    <x v="2203"/>
    <n v="2019"/>
    <n v="32662498"/>
    <x v="507"/>
    <x v="988"/>
    <x v="966"/>
    <n v="6700"/>
    <s v="Esbjerg"/>
    <n v="561"/>
    <n v="126"/>
    <x v="284"/>
    <n v="1"/>
    <s v="FJ"/>
    <s v="Fjernvarmeværk"/>
    <n v="353000"/>
    <n v="350030"/>
    <x v="306"/>
    <x v="0"/>
    <s v="fvv"/>
    <d v="2011-03-01T00:00:00"/>
    <m/>
    <n v="55"/>
    <n v="0"/>
    <n v="51.7"/>
    <x v="6063"/>
    <n v="7.2539999999999996"/>
    <n v="7.2539999999999996"/>
    <n v="0"/>
    <n v="0"/>
    <n v="1"/>
    <n v="0"/>
    <n v="0"/>
    <x v="0"/>
    <x v="0"/>
    <m/>
    <m/>
    <m/>
    <n v="7.1739999999999998E-2"/>
    <m/>
    <m/>
    <m/>
    <m/>
    <m/>
    <m/>
    <m/>
    <m/>
    <m/>
    <n v="7.6454700000000004"/>
    <m/>
    <m/>
    <m/>
    <m/>
    <s v="465632,09"/>
    <s v="6146258,49"/>
    <n v="7.1739999999999998E-2"/>
    <n v="7.6454700000000004"/>
    <n v="0"/>
  </r>
  <r>
    <n v="2047"/>
    <x v="990"/>
    <s v=""/>
    <x v="2204"/>
    <n v="2019"/>
    <n v="32662498"/>
    <x v="507"/>
    <x v="988"/>
    <x v="966"/>
    <n v="6700"/>
    <s v="Esbjerg"/>
    <n v="561"/>
    <n v="126"/>
    <x v="284"/>
    <n v="1"/>
    <s v="FJ"/>
    <s v="Fjernvarmeværk"/>
    <n v="353000"/>
    <n v="350030"/>
    <x v="307"/>
    <x v="0"/>
    <s v="fvv"/>
    <d v="2011-03-01T00:00:00"/>
    <m/>
    <n v="53.1"/>
    <n v="0"/>
    <n v="49.9"/>
    <x v="6063"/>
    <n v="7.2539999999999996"/>
    <n v="7.2539999999999996"/>
    <n v="0"/>
    <n v="0"/>
    <n v="1"/>
    <n v="0"/>
    <n v="0"/>
    <x v="0"/>
    <x v="0"/>
    <m/>
    <m/>
    <m/>
    <n v="7.1739999999999998E-2"/>
    <m/>
    <m/>
    <m/>
    <m/>
    <m/>
    <m/>
    <m/>
    <m/>
    <m/>
    <n v="7.6454700000000004"/>
    <m/>
    <m/>
    <m/>
    <m/>
    <s v="465632,09"/>
    <s v="6146258,49"/>
    <n v="7.1739999999999998E-2"/>
    <n v="7.6454700000000004"/>
    <n v="0"/>
  </r>
  <r>
    <n v="2047"/>
    <x v="990"/>
    <s v=""/>
    <x v="2979"/>
    <n v="2019"/>
    <n v="32662498"/>
    <x v="507"/>
    <x v="988"/>
    <x v="966"/>
    <n v="6700"/>
    <s v="Esbjerg"/>
    <n v="561"/>
    <n v="126"/>
    <x v="284"/>
    <n v="1"/>
    <s v="FJ"/>
    <s v="Fjernvarmeværk"/>
    <n v="353000"/>
    <n v="350030"/>
    <x v="308"/>
    <x v="0"/>
    <s v="fvv"/>
    <d v="2019-10-22T00:00:00"/>
    <m/>
    <n v="54.78"/>
    <n v="0"/>
    <n v="58.07"/>
    <x v="6064"/>
    <n v="8.1140000000000008"/>
    <n v="8.1140000000000008"/>
    <n v="0"/>
    <n v="0"/>
    <n v="1"/>
    <n v="0"/>
    <n v="0"/>
    <x v="0"/>
    <x v="0"/>
    <m/>
    <m/>
    <m/>
    <m/>
    <m/>
    <m/>
    <n v="7.6550364000000002"/>
    <m/>
    <m/>
    <m/>
    <m/>
    <m/>
    <m/>
    <m/>
    <m/>
    <m/>
    <m/>
    <m/>
    <s v="465632,09"/>
    <s v="6146258,49"/>
    <n v="7.6550364000000002"/>
    <n v="0"/>
    <n v="0"/>
  </r>
  <r>
    <n v="2047"/>
    <x v="991"/>
    <s v=""/>
    <x v="2205"/>
    <n v="2019"/>
    <n v="32662498"/>
    <x v="507"/>
    <x v="989"/>
    <x v="967"/>
    <n v="6705"/>
    <s v="Esbjerg Ø"/>
    <n v="561"/>
    <n v="126"/>
    <x v="284"/>
    <m/>
    <s v="ER"/>
    <s v="Erhvervsværk"/>
    <n v="949100"/>
    <n v="940000"/>
    <x v="1108"/>
    <x v="6"/>
    <s v="pvp"/>
    <d v="2013-01-01T00:00:00"/>
    <m/>
    <n v="0.3"/>
    <n v="0"/>
    <n v="0.3"/>
    <x v="6065"/>
    <n v="1.82"/>
    <n v="1.82"/>
    <n v="0"/>
    <n v="0"/>
    <n v="1"/>
    <n v="0"/>
    <n v="0"/>
    <x v="0"/>
    <x v="0"/>
    <m/>
    <m/>
    <m/>
    <m/>
    <m/>
    <m/>
    <m/>
    <m/>
    <m/>
    <m/>
    <m/>
    <m/>
    <m/>
    <m/>
    <n v="1.82"/>
    <m/>
    <m/>
    <m/>
    <s v="468548,59"/>
    <s v="6147826,39"/>
    <n v="0"/>
    <n v="1.82"/>
    <n v="0"/>
  </r>
  <r>
    <n v="2047"/>
    <x v="992"/>
    <s v=""/>
    <x v="2206"/>
    <n v="2019"/>
    <n v="32662498"/>
    <x v="507"/>
    <x v="990"/>
    <x v="968"/>
    <n v="6700"/>
    <s v="Esbjerg"/>
    <n v="561"/>
    <n v="126"/>
    <x v="284"/>
    <m/>
    <s v="ER"/>
    <s v="Erhvervsværk"/>
    <n v="102020"/>
    <n v="100020"/>
    <x v="1109"/>
    <x v="6"/>
    <s v="pvp"/>
    <d v="2014-01-01T00:00:00"/>
    <d v="2019-05-06T00:00:00"/>
    <n v="0.2"/>
    <n v="0"/>
    <n v="0.2"/>
    <x v="6066"/>
    <n v="9.8199999999999996E-2"/>
    <n v="9.8199999999999996E-2"/>
    <n v="0"/>
    <n v="0"/>
    <n v="1"/>
    <n v="0"/>
    <n v="0"/>
    <x v="0"/>
    <x v="0"/>
    <m/>
    <m/>
    <m/>
    <m/>
    <m/>
    <m/>
    <m/>
    <m/>
    <m/>
    <m/>
    <m/>
    <m/>
    <m/>
    <m/>
    <n v="9.820000000000001E-2"/>
    <m/>
    <m/>
    <m/>
    <s v="463831,04"/>
    <s v="6147435,29"/>
    <n v="0"/>
    <n v="9.820000000000001E-2"/>
    <n v="0"/>
  </r>
  <r>
    <n v="2047"/>
    <x v="993"/>
    <s v=""/>
    <x v="2207"/>
    <n v="2019"/>
    <n v="32662498"/>
    <x v="507"/>
    <x v="991"/>
    <x v="969"/>
    <n v="6715"/>
    <s v="Esbjerg N"/>
    <n v="561"/>
    <n v="126"/>
    <x v="284"/>
    <m/>
    <s v="ER"/>
    <s v="Erhvervsværk"/>
    <n v="256100"/>
    <n v="250000"/>
    <x v="1110"/>
    <x v="6"/>
    <s v="pvp"/>
    <d v="2013-01-01T00:00:00"/>
    <m/>
    <n v="0.01"/>
    <n v="0"/>
    <n v="0.01"/>
    <x v="6067"/>
    <n v="0.15"/>
    <n v="0.15"/>
    <n v="0"/>
    <n v="0"/>
    <n v="1"/>
    <n v="0"/>
    <n v="0"/>
    <x v="0"/>
    <x v="0"/>
    <m/>
    <m/>
    <m/>
    <m/>
    <m/>
    <m/>
    <m/>
    <m/>
    <m/>
    <m/>
    <m/>
    <m/>
    <m/>
    <m/>
    <n v="0.15"/>
    <m/>
    <m/>
    <m/>
    <s v="467007,94"/>
    <s v="6151251,39"/>
    <n v="0"/>
    <n v="0.15"/>
    <n v="0"/>
  </r>
  <r>
    <n v="2047"/>
    <x v="994"/>
    <s v=""/>
    <x v="2208"/>
    <n v="2019"/>
    <n v="32662498"/>
    <x v="507"/>
    <x v="992"/>
    <x v="970"/>
    <n v="6715"/>
    <s v="Esbjerg N"/>
    <n v="561"/>
    <n v="126"/>
    <x v="284"/>
    <m/>
    <s v="FJ"/>
    <s v="Fjernvarmeværk"/>
    <n v="353000"/>
    <n v="350030"/>
    <x v="1111"/>
    <x v="0"/>
    <s v="fvv"/>
    <d v="2017-01-01T00:00:00"/>
    <m/>
    <n v="5"/>
    <n v="0"/>
    <n v="5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468172,16"/>
    <s v="6151864,66"/>
    <n v="0"/>
    <n v="0"/>
    <n v="0"/>
  </r>
  <r>
    <n v="2047"/>
    <x v="1305"/>
    <s v=""/>
    <x v="2980"/>
    <n v="2019"/>
    <n v="32662498"/>
    <x v="507"/>
    <x v="1301"/>
    <x v="1258"/>
    <n v="6800"/>
    <s v="Varde"/>
    <n v="573"/>
    <n v="126"/>
    <x v="284"/>
    <m/>
    <s v="ER"/>
    <s v="Erhvervsværk"/>
    <n v="463810"/>
    <n v="460000"/>
    <x v="1506"/>
    <x v="6"/>
    <s v="pvp"/>
    <d v="2019-01-01T00:00:00"/>
    <m/>
    <n v="0.1"/>
    <n v="0"/>
    <n v="0.1"/>
    <x v="6068"/>
    <n v="0.42659999999999998"/>
    <n v="0.42659999999999998"/>
    <n v="0"/>
    <n v="0"/>
    <n v="1"/>
    <n v="0"/>
    <n v="0"/>
    <x v="0"/>
    <x v="0"/>
    <m/>
    <m/>
    <m/>
    <m/>
    <m/>
    <m/>
    <m/>
    <m/>
    <m/>
    <m/>
    <m/>
    <m/>
    <m/>
    <m/>
    <n v="0.42660000000000003"/>
    <m/>
    <m/>
    <m/>
    <s v="468406,37"/>
    <s v="6162474,57"/>
    <n v="0"/>
    <n v="0.42660000000000003"/>
    <n v="0"/>
  </r>
  <r>
    <n v="2047"/>
    <x v="1306"/>
    <s v=""/>
    <x v="2981"/>
    <n v="2019"/>
    <n v="32662498"/>
    <x v="507"/>
    <x v="1302"/>
    <x v="1259"/>
    <n v="6800"/>
    <s v="Varde"/>
    <n v="573"/>
    <n v="126"/>
    <x v="284"/>
    <m/>
    <s v="ER"/>
    <s v="Erhvervsværk"/>
    <n v="14920"/>
    <n v="10000"/>
    <x v="1507"/>
    <x v="6"/>
    <s v="pvp"/>
    <d v="2019-01-01T00:00:00"/>
    <m/>
    <n v="0.1"/>
    <n v="0"/>
    <n v="0.1"/>
    <x v="6069"/>
    <n v="0.51876"/>
    <n v="0.51876"/>
    <n v="0"/>
    <n v="0"/>
    <n v="1"/>
    <n v="0"/>
    <n v="0"/>
    <x v="0"/>
    <x v="0"/>
    <m/>
    <m/>
    <m/>
    <m/>
    <m/>
    <m/>
    <m/>
    <m/>
    <m/>
    <m/>
    <m/>
    <m/>
    <m/>
    <m/>
    <n v="0.51876"/>
    <m/>
    <m/>
    <m/>
    <s v="466952,18"/>
    <s v="6165419,29"/>
    <n v="0"/>
    <n v="0.51876"/>
    <n v="0"/>
  </r>
  <r>
    <n v="2048"/>
    <x v="995"/>
    <s v=""/>
    <x v="2209"/>
    <n v="2019"/>
    <n v="32562361"/>
    <x v="508"/>
    <x v="993"/>
    <x v="971"/>
    <n v="8000"/>
    <s v="Århus C"/>
    <n v="751"/>
    <n v="206"/>
    <x v="69"/>
    <m/>
    <s v="LO"/>
    <s v="Lokalt værk"/>
    <n v="370000"/>
    <n v="370000"/>
    <x v="1112"/>
    <x v="1"/>
    <s v="pev"/>
    <d v="2011-01-01T00:00:00"/>
    <m/>
    <n v="0.68"/>
    <n v="0.25"/>
    <n v="0.34"/>
    <x v="6070"/>
    <n v="3.0377087999999999"/>
    <n v="1.112598"/>
    <n v="3.3550703999999998"/>
    <n v="3.3550703999999998"/>
    <n v="6.2176834678171977E-2"/>
    <n v="0.83023956733876192"/>
    <n v="0.1075835979830661"/>
    <x v="0"/>
    <x v="0"/>
    <m/>
    <m/>
    <m/>
    <m/>
    <m/>
    <m/>
    <m/>
    <m/>
    <n v="8.9470460000000003"/>
    <m/>
    <m/>
    <m/>
    <m/>
    <m/>
    <m/>
    <m/>
    <m/>
    <m/>
    <s v="575191,25"/>
    <s v="6222364"/>
    <n v="0"/>
    <n v="8.9470460000000003"/>
    <n v="0"/>
  </r>
  <r>
    <n v="2048"/>
    <x v="995"/>
    <s v=""/>
    <x v="2210"/>
    <n v="2019"/>
    <n v="32562361"/>
    <x v="508"/>
    <x v="993"/>
    <x v="971"/>
    <n v="8000"/>
    <s v="Århus C"/>
    <n v="751"/>
    <n v="206"/>
    <x v="69"/>
    <m/>
    <s v="LO"/>
    <s v="Lokalt værk"/>
    <n v="370000"/>
    <n v="370000"/>
    <x v="1113"/>
    <x v="1"/>
    <s v="pev"/>
    <d v="2011-01-01T00:00:00"/>
    <m/>
    <n v="0.68"/>
    <n v="0.25"/>
    <n v="0.34"/>
    <x v="6070"/>
    <n v="3.0377087999999999"/>
    <n v="1.112598"/>
    <n v="3.3550703999999998"/>
    <n v="3.3550703999999998"/>
    <n v="6.2176834678171977E-2"/>
    <n v="0.83023956733876192"/>
    <n v="0.1075835979830661"/>
    <x v="0"/>
    <x v="0"/>
    <m/>
    <m/>
    <m/>
    <m/>
    <m/>
    <m/>
    <m/>
    <m/>
    <n v="8.9470460000000003"/>
    <m/>
    <m/>
    <m/>
    <m/>
    <m/>
    <m/>
    <m/>
    <m/>
    <m/>
    <s v="575191,25"/>
    <s v="6222364"/>
    <n v="0"/>
    <n v="8.9470460000000003"/>
    <n v="0"/>
  </r>
  <r>
    <n v="2048"/>
    <x v="995"/>
    <s v=""/>
    <x v="2211"/>
    <n v="2019"/>
    <n v="32562361"/>
    <x v="508"/>
    <x v="993"/>
    <x v="971"/>
    <n v="8000"/>
    <s v="Århus C"/>
    <n v="751"/>
    <n v="206"/>
    <x v="69"/>
    <m/>
    <s v="LO"/>
    <s v="Lokalt værk"/>
    <n v="370000"/>
    <n v="370000"/>
    <x v="1114"/>
    <x v="1"/>
    <s v="pev"/>
    <d v="2015-10-15T00:00:00"/>
    <m/>
    <n v="0.878"/>
    <n v="0.35699999999999998"/>
    <n v="0.441"/>
    <x v="6071"/>
    <n v="8.3761416000000004"/>
    <n v="3.0678695999999999"/>
    <n v="9.2779775999999998"/>
    <n v="9.2779775999999998"/>
    <n v="6.1997729347795766E-2"/>
    <n v="0.83072886804067125"/>
    <n v="0.10727340261153298"/>
    <x v="0"/>
    <x v="0"/>
    <m/>
    <m/>
    <m/>
    <m/>
    <m/>
    <m/>
    <m/>
    <m/>
    <n v="24.741790000000002"/>
    <m/>
    <m/>
    <m/>
    <m/>
    <m/>
    <m/>
    <m/>
    <m/>
    <m/>
    <s v="575191,25"/>
    <s v="6222364"/>
    <n v="0"/>
    <n v="24.741790000000002"/>
    <n v="0"/>
  </r>
  <r>
    <n v="2048"/>
    <x v="996"/>
    <s v=""/>
    <x v="2212"/>
    <n v="2019"/>
    <n v="32562361"/>
    <x v="508"/>
    <x v="994"/>
    <x v="972"/>
    <n v="8260"/>
    <s v="Viby J"/>
    <n v="751"/>
    <m/>
    <x v="18"/>
    <m/>
    <s v="LO"/>
    <s v="Lokalt værk"/>
    <n v="370000"/>
    <n v="370000"/>
    <x v="1115"/>
    <x v="1"/>
    <s v="pev"/>
    <d v="2013-03-01T00:00:00"/>
    <m/>
    <n v="0.67500000000000004"/>
    <n v="0.25"/>
    <n v="0.34"/>
    <x v="6072"/>
    <n v="6.0354359999999998"/>
    <n v="0"/>
    <n v="6.0581988000000004"/>
    <n v="6.0581988000000004"/>
    <n v="0"/>
    <n v="0.81321384834926702"/>
    <n v="0.18678615165073298"/>
    <x v="0"/>
    <x v="0"/>
    <m/>
    <m/>
    <m/>
    <m/>
    <m/>
    <m/>
    <m/>
    <m/>
    <n v="16.156005"/>
    <m/>
    <m/>
    <m/>
    <m/>
    <m/>
    <m/>
    <m/>
    <m/>
    <m/>
    <s v="570920,12"/>
    <s v="6220753,5"/>
    <n v="0"/>
    <n v="16.156005"/>
    <n v="0"/>
  </r>
  <r>
    <n v="2048"/>
    <x v="996"/>
    <s v=""/>
    <x v="2982"/>
    <n v="2019"/>
    <n v="32562361"/>
    <x v="508"/>
    <x v="994"/>
    <x v="972"/>
    <n v="8260"/>
    <s v="Viby J"/>
    <n v="751"/>
    <m/>
    <x v="18"/>
    <m/>
    <s v="LO"/>
    <s v="Lokalt værk"/>
    <n v="370000"/>
    <n v="370000"/>
    <x v="1508"/>
    <x v="1"/>
    <s v="pev"/>
    <d v="2019-12-04T00:00:00"/>
    <m/>
    <n v="0.878"/>
    <n v="0.35699999999999998"/>
    <n v="0.373"/>
    <x v="6073"/>
    <n v="0.63251999999999997"/>
    <n v="0"/>
    <n v="0.57798720000000003"/>
    <n v="0.57798720000000003"/>
    <n v="0"/>
    <n v="0.79481250510925039"/>
    <n v="0.20518749489074961"/>
    <x v="0"/>
    <x v="0"/>
    <m/>
    <m/>
    <m/>
    <m/>
    <m/>
    <m/>
    <m/>
    <m/>
    <n v="1.5413219999999999"/>
    <m/>
    <m/>
    <m/>
    <m/>
    <m/>
    <m/>
    <m/>
    <m/>
    <m/>
    <s v="570920,12"/>
    <s v="6220753,5"/>
    <n v="0"/>
    <n v="1.5413219999999999"/>
    <n v="0"/>
  </r>
  <r>
    <n v="2048"/>
    <x v="997"/>
    <s v=""/>
    <x v="2213"/>
    <n v="2019"/>
    <n v="32562361"/>
    <x v="508"/>
    <x v="995"/>
    <x v="973"/>
    <n v="8230"/>
    <s v="Åbyhøj"/>
    <n v="751"/>
    <n v="206"/>
    <x v="69"/>
    <m/>
    <s v="ER"/>
    <s v="Erhvervsværk"/>
    <n v="370000"/>
    <n v="370000"/>
    <x v="1116"/>
    <x v="0"/>
    <s v="pvp"/>
    <d v="1998-12-31T00:00:00"/>
    <d v="2019-09-15T00:00:00"/>
    <n v="0.42"/>
    <n v="0"/>
    <n v="0.378"/>
    <x v="6074"/>
    <n v="4.194"/>
    <n v="0.91439999999999999"/>
    <n v="0"/>
    <n v="0"/>
    <n v="0.21802575107296138"/>
    <n v="0"/>
    <n v="0.7819742489270386"/>
    <x v="0"/>
    <x v="0"/>
    <m/>
    <m/>
    <m/>
    <m/>
    <m/>
    <m/>
    <m/>
    <m/>
    <n v="5.0412780000000001"/>
    <m/>
    <m/>
    <m/>
    <m/>
    <m/>
    <m/>
    <m/>
    <m/>
    <m/>
    <s v="573036"/>
    <s v="6223521,5"/>
    <n v="0"/>
    <n v="5.0412780000000001"/>
    <n v="0"/>
  </r>
  <r>
    <n v="2048"/>
    <x v="997"/>
    <s v=""/>
    <x v="2983"/>
    <n v="2019"/>
    <n v="32562361"/>
    <x v="508"/>
    <x v="995"/>
    <x v="973"/>
    <n v="8230"/>
    <s v="Åbyhøj"/>
    <n v="751"/>
    <n v="206"/>
    <x v="69"/>
    <m/>
    <s v="ER"/>
    <s v="Erhvervsværk"/>
    <n v="370000"/>
    <n v="370000"/>
    <x v="13"/>
    <x v="0"/>
    <s v="pvp"/>
    <d v="2019-09-15T00:00:00"/>
    <m/>
    <n v="0.47299999999999998"/>
    <n v="0"/>
    <n v="0.44"/>
    <x v="6075"/>
    <n v="1.5731999999999999"/>
    <n v="0.41760000000000003"/>
    <n v="0"/>
    <n v="0"/>
    <n v="0.26544622425629294"/>
    <n v="0"/>
    <n v="0.73455377574370706"/>
    <x v="0"/>
    <x v="0"/>
    <m/>
    <m/>
    <m/>
    <m/>
    <m/>
    <m/>
    <m/>
    <m/>
    <n v="1.9475480000000001"/>
    <m/>
    <m/>
    <m/>
    <m/>
    <m/>
    <m/>
    <m/>
    <m/>
    <m/>
    <s v="573036"/>
    <s v="6223521,5"/>
    <n v="0"/>
    <n v="1.9475480000000001"/>
    <n v="0"/>
  </r>
  <r>
    <n v="2048"/>
    <x v="998"/>
    <s v=""/>
    <x v="2214"/>
    <n v="2019"/>
    <n v="32562361"/>
    <x v="508"/>
    <x v="996"/>
    <x v="974"/>
    <n v="8240"/>
    <s v="Risskov"/>
    <n v="751"/>
    <n v="206"/>
    <x v="69"/>
    <m/>
    <s v="ER"/>
    <s v="Erhvervsværk"/>
    <n v="370000"/>
    <n v="370000"/>
    <x v="14"/>
    <x v="1"/>
    <s v="pev"/>
    <d v="2016-10-31T00:00:00"/>
    <m/>
    <n v="0.9"/>
    <n v="0.35699999999999998"/>
    <n v="0.5"/>
    <x v="6076"/>
    <n v="8.4593591999999997"/>
    <n v="3.6491867999999998"/>
    <n v="7.7055588000000004"/>
    <n v="7.7055588000000004"/>
    <n v="8.8794088120202508E-2"/>
    <n v="0.7941620620119404"/>
    <n v="0.1170438498678571"/>
    <x v="0"/>
    <x v="0"/>
    <m/>
    <m/>
    <m/>
    <m/>
    <m/>
    <m/>
    <m/>
    <m/>
    <n v="20.548591000000002"/>
    <m/>
    <m/>
    <m/>
    <m/>
    <m/>
    <m/>
    <m/>
    <m/>
    <m/>
    <s v="577064,94"/>
    <s v="6230505"/>
    <n v="0"/>
    <n v="20.548591000000002"/>
    <n v="0"/>
  </r>
  <r>
    <n v="2049"/>
    <x v="999"/>
    <s v=""/>
    <x v="2215"/>
    <n v="2019"/>
    <n v="30692446"/>
    <x v="509"/>
    <x v="997"/>
    <x v="975"/>
    <n v="4760"/>
    <s v="Vordingborg"/>
    <n v="390"/>
    <n v="65"/>
    <x v="318"/>
    <n v="1"/>
    <s v="FJ"/>
    <s v="Fjernvarmeværk"/>
    <n v="353000"/>
    <n v="350030"/>
    <x v="2"/>
    <x v="0"/>
    <s v="fvv"/>
    <d v="1994-01-01T00:00:00"/>
    <m/>
    <n v="10.8"/>
    <n v="0"/>
    <n v="11"/>
    <x v="6077"/>
    <n v="7.5528000000000004"/>
    <n v="7.5528000000000004"/>
    <n v="0"/>
    <n v="0"/>
    <n v="1"/>
    <n v="0"/>
    <n v="0"/>
    <x v="0"/>
    <x v="0"/>
    <m/>
    <m/>
    <m/>
    <m/>
    <m/>
    <m/>
    <n v="6.8746391999999998"/>
    <m/>
    <m/>
    <m/>
    <m/>
    <m/>
    <m/>
    <m/>
    <m/>
    <m/>
    <m/>
    <m/>
    <s v="686085,14"/>
    <s v="6100008,55"/>
    <n v="6.8746391999999998"/>
    <n v="0"/>
    <n v="0"/>
  </r>
  <r>
    <n v="2049"/>
    <x v="999"/>
    <s v=""/>
    <x v="2216"/>
    <n v="2019"/>
    <n v="30692446"/>
    <x v="509"/>
    <x v="997"/>
    <x v="975"/>
    <n v="4760"/>
    <s v="Vordingborg"/>
    <n v="390"/>
    <n v="65"/>
    <x v="318"/>
    <n v="1"/>
    <s v="FJ"/>
    <s v="Fjernvarmeværk"/>
    <n v="353000"/>
    <n v="350030"/>
    <x v="1117"/>
    <x v="0"/>
    <s v="fvv"/>
    <d v="1964-01-01T00:00:00"/>
    <m/>
    <n v="14"/>
    <n v="0"/>
    <n v="12"/>
    <x v="21"/>
    <n v="0"/>
    <n v="0"/>
    <n v="0"/>
    <n v="0"/>
    <n v="1"/>
    <n v="0"/>
    <n v="0"/>
    <x v="0"/>
    <x v="0"/>
    <m/>
    <n v="0"/>
    <m/>
    <n v="0"/>
    <m/>
    <m/>
    <m/>
    <m/>
    <m/>
    <m/>
    <m/>
    <m/>
    <m/>
    <m/>
    <m/>
    <m/>
    <m/>
    <m/>
    <s v="686085,14"/>
    <s v="6100008,55"/>
    <n v="0"/>
    <n v="0"/>
    <n v="0"/>
  </r>
  <r>
    <n v="2049"/>
    <x v="1000"/>
    <s v=""/>
    <x v="2217"/>
    <n v="2019"/>
    <n v="30692446"/>
    <x v="509"/>
    <x v="998"/>
    <x v="976"/>
    <n v="4760"/>
    <s v="Vordingborg"/>
    <n v="390"/>
    <n v="65"/>
    <x v="318"/>
    <m/>
    <s v="FJ"/>
    <s v="Fjernvarmeværk"/>
    <n v="353000"/>
    <n v="350030"/>
    <x v="2"/>
    <x v="0"/>
    <s v="fvv"/>
    <d v="1989-01-01T00:00:00"/>
    <m/>
    <n v="9.3000000000000007"/>
    <n v="0"/>
    <n v="9.3000000000000007"/>
    <x v="6078"/>
    <n v="1.1232"/>
    <n v="1.1232"/>
    <n v="0"/>
    <n v="0"/>
    <n v="1"/>
    <n v="0"/>
    <n v="0"/>
    <x v="0"/>
    <x v="0"/>
    <m/>
    <m/>
    <m/>
    <m/>
    <m/>
    <m/>
    <n v="1.0910987999999999"/>
    <m/>
    <m/>
    <m/>
    <m/>
    <m/>
    <m/>
    <m/>
    <m/>
    <m/>
    <m/>
    <m/>
    <s v="684857,59"/>
    <s v="6098723,94"/>
    <n v="1.0910987999999999"/>
    <n v="0"/>
    <n v="0"/>
  </r>
  <r>
    <n v="2051"/>
    <x v="1001"/>
    <s v=""/>
    <x v="2219"/>
    <n v="2019"/>
    <n v="32559956"/>
    <x v="510"/>
    <x v="999"/>
    <x v="977"/>
    <n v="4800"/>
    <s v="Nykøbing F"/>
    <n v="376"/>
    <n v="51"/>
    <x v="93"/>
    <n v="1"/>
    <s v="FJ"/>
    <s v="Fjernvarmeværk"/>
    <n v="353000"/>
    <n v="350030"/>
    <x v="13"/>
    <x v="0"/>
    <s v="fvv"/>
    <d v="1969-01-01T00:00:00"/>
    <m/>
    <n v="5.4"/>
    <n v="0"/>
    <n v="5.4"/>
    <x v="6079"/>
    <n v="6.4616400000000001"/>
    <n v="6.4616400000000001"/>
    <n v="0"/>
    <n v="0"/>
    <n v="1"/>
    <n v="0"/>
    <n v="0"/>
    <x v="0"/>
    <x v="0"/>
    <m/>
    <m/>
    <m/>
    <m/>
    <m/>
    <n v="7.8200000000000003E-4"/>
    <m/>
    <m/>
    <m/>
    <m/>
    <m/>
    <m/>
    <m/>
    <n v="7.2195326"/>
    <m/>
    <m/>
    <m/>
    <m/>
    <s v="684609,42"/>
    <s v="6074294,77"/>
    <n v="7.8200000000000003E-4"/>
    <n v="7.2195326"/>
    <n v="0"/>
  </r>
  <r>
    <n v="2051"/>
    <x v="1001"/>
    <s v=""/>
    <x v="2220"/>
    <n v="2019"/>
    <n v="32559956"/>
    <x v="510"/>
    <x v="999"/>
    <x v="977"/>
    <n v="4800"/>
    <s v="Nykøbing F"/>
    <n v="376"/>
    <n v="51"/>
    <x v="93"/>
    <n v="1"/>
    <s v="FJ"/>
    <s v="Fjernvarmeværk"/>
    <n v="353000"/>
    <n v="350030"/>
    <x v="16"/>
    <x v="0"/>
    <s v="fvv"/>
    <d v="1969-01-01T00:00:00"/>
    <m/>
    <n v="5.4"/>
    <n v="0"/>
    <n v="5.4"/>
    <x v="6080"/>
    <n v="7.0102799999999998"/>
    <n v="7.0102799999999998"/>
    <n v="0"/>
    <n v="0"/>
    <n v="1"/>
    <n v="0"/>
    <n v="0"/>
    <x v="0"/>
    <x v="0"/>
    <m/>
    <m/>
    <m/>
    <m/>
    <m/>
    <n v="8.2799999999999996E-4"/>
    <m/>
    <m/>
    <m/>
    <m/>
    <m/>
    <m/>
    <m/>
    <n v="7.8321991999999998"/>
    <m/>
    <m/>
    <m/>
    <m/>
    <s v="684609,42"/>
    <s v="6074294,77"/>
    <n v="8.2799999999999996E-4"/>
    <n v="7.8321991999999998"/>
    <n v="0"/>
  </r>
  <r>
    <n v="2051"/>
    <x v="1001"/>
    <s v=""/>
    <x v="2221"/>
    <n v="2019"/>
    <n v="32559956"/>
    <x v="510"/>
    <x v="999"/>
    <x v="977"/>
    <n v="4800"/>
    <s v="Nykøbing F"/>
    <n v="376"/>
    <n v="51"/>
    <x v="93"/>
    <n v="1"/>
    <s v="FJ"/>
    <s v="Fjernvarmeværk"/>
    <n v="353000"/>
    <n v="350030"/>
    <x v="76"/>
    <x v="0"/>
    <s v="fvv"/>
    <d v="1969-01-01T00:00:00"/>
    <m/>
    <n v="5.4"/>
    <n v="0"/>
    <n v="5.4"/>
    <x v="6081"/>
    <n v="8.9812799999999999"/>
    <n v="8.9812799999999999"/>
    <n v="0"/>
    <n v="0"/>
    <n v="1"/>
    <n v="0"/>
    <n v="0"/>
    <x v="0"/>
    <x v="0"/>
    <m/>
    <m/>
    <m/>
    <m/>
    <m/>
    <n v="1.0580000000000001E-3"/>
    <m/>
    <m/>
    <m/>
    <m/>
    <m/>
    <m/>
    <m/>
    <n v="10.0344993"/>
    <m/>
    <m/>
    <m/>
    <m/>
    <s v="684609,42"/>
    <s v="6074294,77"/>
    <n v="1.0580000000000001E-3"/>
    <n v="10.0344993"/>
    <n v="0"/>
  </r>
  <r>
    <n v="2051"/>
    <x v="1001"/>
    <s v=""/>
    <x v="2222"/>
    <n v="2019"/>
    <n v="32559956"/>
    <x v="510"/>
    <x v="999"/>
    <x v="977"/>
    <n v="4800"/>
    <s v="Nykøbing F"/>
    <n v="376"/>
    <n v="51"/>
    <x v="93"/>
    <n v="1"/>
    <s v="FJ"/>
    <s v="Fjernvarmeværk"/>
    <n v="353000"/>
    <n v="350030"/>
    <x v="4"/>
    <x v="0"/>
    <s v="fvv"/>
    <d v="1969-01-01T00:00:00"/>
    <m/>
    <n v="8.6"/>
    <n v="0"/>
    <n v="8.6"/>
    <x v="6082"/>
    <n v="2.9520000000000001E-2"/>
    <n v="2.9520000000000001E-2"/>
    <n v="0"/>
    <n v="0"/>
    <n v="1"/>
    <n v="0"/>
    <n v="0"/>
    <x v="0"/>
    <x v="0"/>
    <m/>
    <m/>
    <m/>
    <m/>
    <m/>
    <n v="0"/>
    <m/>
    <m/>
    <m/>
    <m/>
    <m/>
    <m/>
    <m/>
    <n v="3.3133799999999998E-2"/>
    <m/>
    <m/>
    <m/>
    <m/>
    <s v="684609,42"/>
    <s v="6074294,77"/>
    <n v="0"/>
    <n v="3.3133799999999998E-2"/>
    <n v="0"/>
  </r>
  <r>
    <n v="2051"/>
    <x v="1001"/>
    <s v=""/>
    <x v="2223"/>
    <n v="2019"/>
    <n v="32559956"/>
    <x v="510"/>
    <x v="999"/>
    <x v="977"/>
    <n v="4800"/>
    <s v="Nykøbing F"/>
    <n v="376"/>
    <n v="51"/>
    <x v="93"/>
    <n v="1"/>
    <s v="FJ"/>
    <s v="Fjernvarmeværk"/>
    <n v="353000"/>
    <n v="350030"/>
    <x v="6"/>
    <x v="0"/>
    <s v="fvv"/>
    <d v="1999-01-01T00:00:00"/>
    <m/>
    <n v="10.3"/>
    <n v="0"/>
    <n v="10.3"/>
    <x v="6083"/>
    <n v="2.63808"/>
    <n v="2.63808"/>
    <n v="0"/>
    <n v="0"/>
    <n v="1"/>
    <n v="0"/>
    <n v="0"/>
    <x v="0"/>
    <x v="0"/>
    <m/>
    <m/>
    <m/>
    <m/>
    <m/>
    <n v="3.2200000000000002E-4"/>
    <m/>
    <m/>
    <m/>
    <m/>
    <m/>
    <m/>
    <m/>
    <n v="2.9474333000000001"/>
    <m/>
    <m/>
    <m/>
    <m/>
    <s v="684609,42"/>
    <s v="6074294,77"/>
    <n v="3.2200000000000002E-4"/>
    <n v="2.9474333000000001"/>
    <n v="0"/>
  </r>
  <r>
    <n v="2051"/>
    <x v="1002"/>
    <s v=""/>
    <x v="2225"/>
    <n v="2019"/>
    <n v="32559956"/>
    <x v="510"/>
    <x v="1000"/>
    <x v="978"/>
    <n v="4800"/>
    <s v="Nykøbing F"/>
    <n v="376"/>
    <n v="51"/>
    <x v="93"/>
    <n v="1"/>
    <s v="FJ"/>
    <s v="Fjernvarmeværk"/>
    <n v="353000"/>
    <n v="350030"/>
    <x v="16"/>
    <x v="0"/>
    <s v="fvv"/>
    <d v="1969-01-01T00:00:00"/>
    <m/>
    <n v="5.4"/>
    <n v="0"/>
    <n v="5.4"/>
    <x v="6084"/>
    <n v="1.9728000000000001"/>
    <n v="1.9728000000000001"/>
    <n v="0"/>
    <n v="0"/>
    <n v="1"/>
    <n v="0"/>
    <n v="0"/>
    <x v="0"/>
    <x v="0"/>
    <m/>
    <m/>
    <m/>
    <m/>
    <m/>
    <n v="6.4400000000000004E-4"/>
    <m/>
    <m/>
    <m/>
    <m/>
    <m/>
    <m/>
    <m/>
    <n v="2.1299270999999997"/>
    <m/>
    <m/>
    <m/>
    <m/>
    <s v="685820,21"/>
    <s v="6072014,91"/>
    <n v="6.4400000000000004E-4"/>
    <n v="2.1299270999999997"/>
    <n v="0"/>
  </r>
  <r>
    <n v="2051"/>
    <x v="1002"/>
    <s v=""/>
    <x v="2226"/>
    <n v="2019"/>
    <n v="32559956"/>
    <x v="510"/>
    <x v="1000"/>
    <x v="978"/>
    <n v="4800"/>
    <s v="Nykøbing F"/>
    <n v="376"/>
    <n v="51"/>
    <x v="93"/>
    <n v="1"/>
    <s v="FJ"/>
    <s v="Fjernvarmeværk"/>
    <n v="353000"/>
    <n v="350030"/>
    <x v="76"/>
    <x v="0"/>
    <s v="fvv"/>
    <d v="1969-01-01T00:00:00"/>
    <m/>
    <n v="5.4"/>
    <n v="0"/>
    <n v="5.4"/>
    <x v="6085"/>
    <n v="2.2877999999999998"/>
    <n v="2.2877999999999998"/>
    <n v="0"/>
    <n v="0"/>
    <n v="1"/>
    <n v="0"/>
    <n v="0"/>
    <x v="0"/>
    <x v="0"/>
    <m/>
    <m/>
    <m/>
    <m/>
    <m/>
    <n v="7.36E-4"/>
    <m/>
    <m/>
    <m/>
    <m/>
    <m/>
    <m/>
    <m/>
    <n v="2.4700115999999999"/>
    <m/>
    <m/>
    <m/>
    <m/>
    <s v="685820,21"/>
    <s v="6072014,91"/>
    <n v="7.36E-4"/>
    <n v="2.4700115999999999"/>
    <n v="0"/>
  </r>
  <r>
    <n v="2051"/>
    <x v="1002"/>
    <s v=""/>
    <x v="2227"/>
    <n v="2019"/>
    <n v="32559956"/>
    <x v="510"/>
    <x v="1000"/>
    <x v="978"/>
    <n v="4800"/>
    <s v="Nykøbing F"/>
    <n v="376"/>
    <n v="51"/>
    <x v="93"/>
    <n v="1"/>
    <s v="FJ"/>
    <s v="Fjernvarmeværk"/>
    <n v="353000"/>
    <n v="350030"/>
    <x v="4"/>
    <x v="0"/>
    <s v="fvv"/>
    <d v="1969-01-01T00:00:00"/>
    <m/>
    <n v="5.4"/>
    <n v="0"/>
    <n v="5.4"/>
    <x v="6086"/>
    <n v="1.7074800000000001"/>
    <n v="1.7074800000000001"/>
    <n v="0"/>
    <n v="0"/>
    <n v="1"/>
    <n v="0"/>
    <n v="0"/>
    <x v="0"/>
    <x v="0"/>
    <m/>
    <m/>
    <m/>
    <m/>
    <m/>
    <n v="5.5200000000000008E-4"/>
    <m/>
    <m/>
    <m/>
    <m/>
    <m/>
    <m/>
    <m/>
    <n v="1.8435564"/>
    <m/>
    <m/>
    <m/>
    <m/>
    <s v="685820,21"/>
    <s v="6072014,91"/>
    <n v="5.5200000000000008E-4"/>
    <n v="1.8435564"/>
    <n v="0"/>
  </r>
  <r>
    <n v="2051"/>
    <x v="1002"/>
    <s v=""/>
    <x v="2228"/>
    <n v="2019"/>
    <n v="32559956"/>
    <x v="510"/>
    <x v="1000"/>
    <x v="978"/>
    <n v="4800"/>
    <s v="Nykøbing F"/>
    <n v="376"/>
    <n v="51"/>
    <x v="93"/>
    <n v="1"/>
    <s v="FJ"/>
    <s v="Fjernvarmeværk"/>
    <n v="353000"/>
    <n v="350030"/>
    <x v="6"/>
    <x v="0"/>
    <s v="fvv"/>
    <d v="1969-01-01T00:00:00"/>
    <m/>
    <n v="6.9"/>
    <n v="0"/>
    <n v="6.9"/>
    <x v="6087"/>
    <n v="0.92844000000000004"/>
    <n v="0.92844000000000004"/>
    <n v="0"/>
    <n v="0"/>
    <n v="1"/>
    <n v="0"/>
    <n v="0"/>
    <x v="0"/>
    <x v="0"/>
    <m/>
    <m/>
    <m/>
    <m/>
    <m/>
    <n v="3.2200000000000002E-4"/>
    <m/>
    <m/>
    <m/>
    <m/>
    <m/>
    <m/>
    <m/>
    <n v="1.0023146000000001"/>
    <m/>
    <m/>
    <m/>
    <m/>
    <s v="685820,21"/>
    <s v="6072014,91"/>
    <n v="3.2200000000000002E-4"/>
    <n v="1.0023146000000001"/>
    <n v="0"/>
  </r>
  <r>
    <n v="2051"/>
    <x v="1002"/>
    <s v=""/>
    <x v="2229"/>
    <n v="2019"/>
    <n v="32559956"/>
    <x v="510"/>
    <x v="1000"/>
    <x v="978"/>
    <n v="4800"/>
    <s v="Nykøbing F"/>
    <n v="376"/>
    <n v="51"/>
    <x v="93"/>
    <n v="1"/>
    <s v="FJ"/>
    <s v="Fjernvarmeværk"/>
    <n v="353000"/>
    <n v="350030"/>
    <x v="410"/>
    <x v="0"/>
    <s v="fvv"/>
    <d v="1999-01-01T00:00:00"/>
    <m/>
    <n v="8.6"/>
    <n v="0"/>
    <n v="8.6"/>
    <x v="6088"/>
    <n v="2.1218400000000002"/>
    <n v="2.1218400000000002"/>
    <n v="0"/>
    <n v="0"/>
    <n v="1"/>
    <n v="0"/>
    <n v="0"/>
    <x v="0"/>
    <x v="0"/>
    <m/>
    <m/>
    <m/>
    <m/>
    <m/>
    <n v="6.8999999999999997E-4"/>
    <m/>
    <m/>
    <m/>
    <m/>
    <m/>
    <m/>
    <m/>
    <n v="2.2909998999999996"/>
    <m/>
    <m/>
    <m/>
    <m/>
    <s v="685820,21"/>
    <s v="6072014,91"/>
    <n v="6.8999999999999997E-4"/>
    <n v="2.2909998999999996"/>
    <n v="0"/>
  </r>
  <r>
    <n v="2051"/>
    <x v="1003"/>
    <s v=""/>
    <x v="2230"/>
    <n v="2019"/>
    <n v="32559956"/>
    <x v="510"/>
    <x v="1001"/>
    <x v="979"/>
    <n v="4800"/>
    <s v="Nykøbing F"/>
    <n v="376"/>
    <m/>
    <x v="18"/>
    <m/>
    <s v="LO"/>
    <s v="Lokalt værk"/>
    <n v="370000"/>
    <n v="370000"/>
    <x v="1118"/>
    <x v="1"/>
    <s v="pev"/>
    <d v="2012-01-01T00:00:00"/>
    <m/>
    <n v="0.6"/>
    <n v="0.2"/>
    <n v="0.4"/>
    <x v="6089"/>
    <n v="2.3616000000000001"/>
    <n v="0"/>
    <n v="1.6020000000000001"/>
    <n v="0.108"/>
    <n v="0"/>
    <n v="0.70208825837182953"/>
    <n v="0.29791174162817047"/>
    <x v="0"/>
    <x v="0"/>
    <m/>
    <m/>
    <m/>
    <m/>
    <m/>
    <m/>
    <m/>
    <m/>
    <n v="3.9635899999999999"/>
    <m/>
    <m/>
    <m/>
    <m/>
    <m/>
    <m/>
    <m/>
    <m/>
    <m/>
    <s v="685279"/>
    <s v="6073408"/>
    <n v="0"/>
    <n v="3.9635899999999999"/>
    <n v="0"/>
  </r>
  <r>
    <n v="2057"/>
    <x v="1004"/>
    <s v=""/>
    <x v="2231"/>
    <n v="2019"/>
    <n v="32648541"/>
    <x v="702"/>
    <x v="1002"/>
    <x v="980"/>
    <n v="6300"/>
    <s v="Gråsten"/>
    <n v="540"/>
    <n v="102"/>
    <x v="319"/>
    <n v="1"/>
    <s v="DC"/>
    <s v="Decentralt værk"/>
    <n v="353000"/>
    <n v="350030"/>
    <x v="1119"/>
    <x v="1"/>
    <s v="kvt"/>
    <d v="2012-01-01T00:00:00"/>
    <m/>
    <n v="6.6"/>
    <n v="2.7"/>
    <n v="3.6"/>
    <x v="6090"/>
    <n v="0.43128"/>
    <n v="0.43128"/>
    <n v="0.50580000000000003"/>
    <n v="0.50580000000000003"/>
    <n v="0.16871005810498327"/>
    <n v="0.8312899418950167"/>
    <n v="0"/>
    <x v="0"/>
    <x v="0"/>
    <m/>
    <m/>
    <m/>
    <m/>
    <m/>
    <m/>
    <n v="1.2781692"/>
    <m/>
    <m/>
    <m/>
    <m/>
    <m/>
    <m/>
    <m/>
    <m/>
    <m/>
    <m/>
    <m/>
    <s v="538299,65"/>
    <s v="6086321,65"/>
    <n v="1.2781692"/>
    <n v="0"/>
    <n v="0"/>
  </r>
  <r>
    <n v="2057"/>
    <x v="1004"/>
    <s v=""/>
    <x v="2232"/>
    <n v="2019"/>
    <n v="32648541"/>
    <x v="702"/>
    <x v="1002"/>
    <x v="980"/>
    <n v="6300"/>
    <s v="Gråsten"/>
    <n v="540"/>
    <n v="102"/>
    <x v="319"/>
    <n v="1"/>
    <s v="DC"/>
    <s v="Decentralt værk"/>
    <n v="353000"/>
    <n v="350030"/>
    <x v="1120"/>
    <x v="0"/>
    <s v="fvv"/>
    <d v="1955-01-01T00:00:00"/>
    <m/>
    <n v="5.8"/>
    <n v="0"/>
    <n v="5.5"/>
    <x v="4767"/>
    <n v="0.36830000000000002"/>
    <n v="0.36830000000000002"/>
    <n v="0"/>
    <n v="0"/>
    <n v="1"/>
    <n v="0"/>
    <n v="0"/>
    <x v="0"/>
    <x v="0"/>
    <m/>
    <m/>
    <m/>
    <m/>
    <m/>
    <m/>
    <n v="1.1732292"/>
    <m/>
    <m/>
    <m/>
    <m/>
    <m/>
    <m/>
    <m/>
    <m/>
    <m/>
    <m/>
    <m/>
    <s v="538299,65"/>
    <s v="6086321,65"/>
    <n v="1.1732292"/>
    <n v="0"/>
    <n v="0"/>
  </r>
  <r>
    <n v="2057"/>
    <x v="1004"/>
    <s v=""/>
    <x v="2233"/>
    <n v="2019"/>
    <n v="32648541"/>
    <x v="702"/>
    <x v="1002"/>
    <x v="980"/>
    <n v="6300"/>
    <s v="Gråsten"/>
    <n v="540"/>
    <n v="102"/>
    <x v="319"/>
    <n v="1"/>
    <s v="DC"/>
    <s v="Decentralt værk"/>
    <n v="353000"/>
    <n v="350030"/>
    <x v="1119"/>
    <x v="1"/>
    <s v="kvt"/>
    <d v="2012-01-01T00:00:00"/>
    <m/>
    <n v="6.6"/>
    <n v="2.7"/>
    <n v="3.6"/>
    <x v="6090"/>
    <n v="0.1198"/>
    <n v="0.1198"/>
    <n v="0.50580000000000003"/>
    <n v="0.50580000000000003"/>
    <n v="4.6863905029162024E-2"/>
    <n v="0.95313609497083795"/>
    <n v="0"/>
    <x v="0"/>
    <x v="0"/>
    <m/>
    <m/>
    <m/>
    <m/>
    <m/>
    <m/>
    <n v="1.2781692"/>
    <m/>
    <m/>
    <m/>
    <m/>
    <m/>
    <m/>
    <m/>
    <m/>
    <m/>
    <m/>
    <m/>
    <s v="538299,65"/>
    <s v="6086321,65"/>
    <n v="1.2781692"/>
    <n v="0"/>
    <n v="0"/>
  </r>
  <r>
    <n v="2057"/>
    <x v="1004"/>
    <s v=""/>
    <x v="2234"/>
    <n v="2019"/>
    <n v="32648541"/>
    <x v="702"/>
    <x v="1002"/>
    <x v="980"/>
    <n v="6300"/>
    <s v="Gråsten"/>
    <n v="540"/>
    <n v="102"/>
    <x v="319"/>
    <n v="1"/>
    <s v="DC"/>
    <s v="Decentralt værk"/>
    <n v="353000"/>
    <n v="350030"/>
    <x v="1120"/>
    <x v="0"/>
    <s v="fvv"/>
    <d v="1994-11-01T00:00:00"/>
    <m/>
    <n v="5.8"/>
    <n v="0"/>
    <n v="5.5"/>
    <x v="4767"/>
    <n v="0.36830000000000002"/>
    <n v="0.36830000000000002"/>
    <n v="0"/>
    <n v="0"/>
    <n v="1"/>
    <n v="0"/>
    <n v="0"/>
    <x v="0"/>
    <x v="0"/>
    <m/>
    <m/>
    <m/>
    <m/>
    <m/>
    <m/>
    <n v="1.1732292"/>
    <m/>
    <m/>
    <m/>
    <m/>
    <m/>
    <m/>
    <m/>
    <m/>
    <m/>
    <m/>
    <m/>
    <s v="538299,65"/>
    <s v="6086321,65"/>
    <n v="1.1732292"/>
    <n v="0"/>
    <n v="0"/>
  </r>
  <r>
    <n v="2057"/>
    <x v="1004"/>
    <s v=""/>
    <x v="2235"/>
    <n v="2019"/>
    <n v="32648541"/>
    <x v="702"/>
    <x v="1002"/>
    <x v="980"/>
    <n v="6300"/>
    <s v="Gråsten"/>
    <n v="540"/>
    <n v="102"/>
    <x v="319"/>
    <n v="1"/>
    <s v="DC"/>
    <s v="Decentralt værk"/>
    <n v="353000"/>
    <n v="350030"/>
    <x v="1120"/>
    <x v="0"/>
    <s v="fvv"/>
    <d v="2012-01-01T00:00:00"/>
    <m/>
    <n v="3.7"/>
    <n v="0"/>
    <n v="3.51"/>
    <x v="6091"/>
    <n v="0.36830000000000002"/>
    <n v="0.36830000000000002"/>
    <n v="0"/>
    <n v="0"/>
    <n v="1"/>
    <n v="0"/>
    <n v="0"/>
    <x v="0"/>
    <x v="0"/>
    <m/>
    <m/>
    <m/>
    <m/>
    <m/>
    <m/>
    <n v="1.17325692"/>
    <m/>
    <m/>
    <m/>
    <m/>
    <m/>
    <m/>
    <m/>
    <m/>
    <m/>
    <m/>
    <m/>
    <s v="538299,65"/>
    <s v="6086321,65"/>
    <n v="1.17325692"/>
    <n v="0"/>
    <n v="0"/>
  </r>
  <r>
    <n v="2057"/>
    <x v="434"/>
    <s v=""/>
    <x v="1090"/>
    <n v="2019"/>
    <n v="32648541"/>
    <x v="702"/>
    <x v="432"/>
    <x v="430"/>
    <n v="6400"/>
    <s v="Sønderborg"/>
    <n v="540"/>
    <n v="114"/>
    <x v="168"/>
    <n v="1"/>
    <s v="FJ"/>
    <s v="Fjernvarmeværk"/>
    <n v="353000"/>
    <n v="350030"/>
    <x v="606"/>
    <x v="0"/>
    <s v="fvv"/>
    <d v="1963-01-01T00:00:00"/>
    <m/>
    <n v="12"/>
    <n v="0"/>
    <n v="12"/>
    <x v="6092"/>
    <n v="0.1313"/>
    <n v="0.1313"/>
    <n v="0"/>
    <n v="0"/>
    <n v="1"/>
    <n v="0"/>
    <n v="0"/>
    <x v="0"/>
    <x v="0"/>
    <m/>
    <n v="0"/>
    <m/>
    <m/>
    <m/>
    <m/>
    <n v="0.14829012"/>
    <m/>
    <m/>
    <m/>
    <m/>
    <m/>
    <m/>
    <m/>
    <m/>
    <m/>
    <m/>
    <m/>
    <s v="551033,96"/>
    <s v="6084484,69"/>
    <n v="0.14829012"/>
    <n v="0"/>
    <n v="0"/>
  </r>
  <r>
    <n v="2057"/>
    <x v="434"/>
    <s v=""/>
    <x v="1091"/>
    <n v="2019"/>
    <n v="32648541"/>
    <x v="702"/>
    <x v="432"/>
    <x v="430"/>
    <n v="6400"/>
    <s v="Sønderborg"/>
    <n v="540"/>
    <n v="114"/>
    <x v="168"/>
    <n v="1"/>
    <s v="FJ"/>
    <s v="Fjernvarmeværk"/>
    <n v="353000"/>
    <n v="350030"/>
    <x v="606"/>
    <x v="0"/>
    <s v="fvv"/>
    <d v="2001-01-01T00:00:00"/>
    <m/>
    <n v="12"/>
    <n v="0"/>
    <n v="12"/>
    <x v="6092"/>
    <n v="0.1313"/>
    <n v="0.1313"/>
    <n v="0"/>
    <n v="0"/>
    <n v="1"/>
    <n v="0"/>
    <n v="0"/>
    <x v="0"/>
    <x v="0"/>
    <m/>
    <n v="0"/>
    <m/>
    <m/>
    <m/>
    <m/>
    <n v="0.14829012"/>
    <m/>
    <m/>
    <m/>
    <m/>
    <m/>
    <m/>
    <m/>
    <m/>
    <m/>
    <m/>
    <m/>
    <s v="551033,96"/>
    <s v="6084484,69"/>
    <n v="0.14829012"/>
    <n v="0"/>
    <n v="0"/>
  </r>
  <r>
    <n v="2057"/>
    <x v="434"/>
    <s v=""/>
    <x v="1092"/>
    <n v="2019"/>
    <n v="32648541"/>
    <x v="702"/>
    <x v="432"/>
    <x v="430"/>
    <n v="6400"/>
    <s v="Sønderborg"/>
    <n v="540"/>
    <n v="114"/>
    <x v="168"/>
    <n v="1"/>
    <s v="FJ"/>
    <s v="Fjernvarmeværk"/>
    <n v="353000"/>
    <n v="350030"/>
    <x v="606"/>
    <x v="0"/>
    <s v="fvv"/>
    <d v="2001-01-01T00:00:00"/>
    <m/>
    <n v="12"/>
    <n v="0"/>
    <n v="12"/>
    <x v="6092"/>
    <n v="0.1313"/>
    <n v="0.1313"/>
    <n v="0"/>
    <n v="0"/>
    <n v="1"/>
    <n v="0"/>
    <n v="0"/>
    <x v="0"/>
    <x v="0"/>
    <m/>
    <n v="0"/>
    <m/>
    <m/>
    <m/>
    <m/>
    <n v="0.14829012"/>
    <m/>
    <m/>
    <m/>
    <m/>
    <m/>
    <m/>
    <m/>
    <m/>
    <m/>
    <m/>
    <m/>
    <s v="551033,96"/>
    <s v="6084484,69"/>
    <n v="0.14829012"/>
    <n v="0"/>
    <n v="0"/>
  </r>
  <r>
    <n v="2057"/>
    <x v="435"/>
    <s v=""/>
    <x v="1093"/>
    <n v="2019"/>
    <n v="32648541"/>
    <x v="702"/>
    <x v="433"/>
    <x v="431"/>
    <n v="6400"/>
    <s v="Sønderborg"/>
    <n v="540"/>
    <n v="114"/>
    <x v="168"/>
    <m/>
    <s v="FJ"/>
    <s v="Fjernvarmeværk"/>
    <n v="353000"/>
    <n v="350030"/>
    <x v="306"/>
    <x v="0"/>
    <s v="fvv"/>
    <d v="1971-01-01T00:00:00"/>
    <m/>
    <n v="6"/>
    <n v="0"/>
    <n v="6"/>
    <x v="2910"/>
    <n v="8.3000000000000001E-3"/>
    <n v="8.3000000000000001E-3"/>
    <n v="0"/>
    <n v="0"/>
    <n v="1"/>
    <n v="0"/>
    <n v="0"/>
    <x v="0"/>
    <x v="0"/>
    <m/>
    <m/>
    <m/>
    <m/>
    <m/>
    <m/>
    <n v="1.05732E-2"/>
    <m/>
    <m/>
    <m/>
    <m/>
    <m/>
    <m/>
    <m/>
    <m/>
    <m/>
    <m/>
    <m/>
    <s v="550849"/>
    <s v="6086721"/>
    <n v="1.05732E-2"/>
    <n v="0"/>
    <n v="0"/>
  </r>
  <r>
    <n v="2057"/>
    <x v="435"/>
    <s v=""/>
    <x v="1094"/>
    <n v="2019"/>
    <n v="32648541"/>
    <x v="702"/>
    <x v="433"/>
    <x v="431"/>
    <n v="6400"/>
    <s v="Sønderborg"/>
    <n v="540"/>
    <n v="114"/>
    <x v="168"/>
    <m/>
    <s v="FJ"/>
    <s v="Fjernvarmeværk"/>
    <n v="353000"/>
    <n v="350030"/>
    <x v="307"/>
    <x v="0"/>
    <s v="fvv"/>
    <d v="1971-01-01T00:00:00"/>
    <m/>
    <n v="6"/>
    <n v="0"/>
    <n v="6"/>
    <x v="2910"/>
    <n v="8.3000000000000001E-3"/>
    <n v="8.3000000000000001E-3"/>
    <n v="0"/>
    <n v="0"/>
    <n v="1"/>
    <n v="0"/>
    <n v="0"/>
    <x v="0"/>
    <x v="0"/>
    <m/>
    <m/>
    <m/>
    <n v="0"/>
    <m/>
    <m/>
    <n v="1.05732E-2"/>
    <m/>
    <m/>
    <m/>
    <m/>
    <m/>
    <m/>
    <m/>
    <m/>
    <m/>
    <m/>
    <m/>
    <s v="550849"/>
    <s v="6086721"/>
    <n v="1.05732E-2"/>
    <n v="0"/>
    <n v="0"/>
  </r>
  <r>
    <n v="2057"/>
    <x v="435"/>
    <s v=""/>
    <x v="1095"/>
    <n v="2019"/>
    <n v="32648541"/>
    <x v="702"/>
    <x v="433"/>
    <x v="431"/>
    <n v="6400"/>
    <s v="Sønderborg"/>
    <n v="540"/>
    <n v="114"/>
    <x v="168"/>
    <m/>
    <s v="FJ"/>
    <s v="Fjernvarmeværk"/>
    <n v="353000"/>
    <n v="350030"/>
    <x v="607"/>
    <x v="0"/>
    <s v="fvv"/>
    <d v="1964-01-01T00:00:00"/>
    <m/>
    <n v="7"/>
    <n v="0"/>
    <n v="7"/>
    <x v="6093"/>
    <n v="8.3000000000000001E-3"/>
    <n v="8.3000000000000001E-3"/>
    <n v="0"/>
    <n v="0"/>
    <n v="1"/>
    <n v="0"/>
    <n v="0"/>
    <x v="0"/>
    <x v="0"/>
    <m/>
    <m/>
    <m/>
    <n v="0"/>
    <m/>
    <m/>
    <n v="1.058508E-2"/>
    <m/>
    <m/>
    <m/>
    <m/>
    <m/>
    <m/>
    <m/>
    <m/>
    <m/>
    <m/>
    <m/>
    <s v="550849"/>
    <s v="6086721"/>
    <n v="1.058508E-2"/>
    <n v="0"/>
    <n v="0"/>
  </r>
  <r>
    <n v="2057"/>
    <x v="436"/>
    <s v=""/>
    <x v="1096"/>
    <n v="2019"/>
    <n v="32648541"/>
    <x v="702"/>
    <x v="434"/>
    <x v="432"/>
    <n v="6400"/>
    <s v="Sønderborg"/>
    <n v="540"/>
    <n v="114"/>
    <x v="168"/>
    <m/>
    <s v="FJ"/>
    <s v="Fjernvarmeværk"/>
    <n v="353000"/>
    <n v="350030"/>
    <x v="13"/>
    <x v="0"/>
    <s v="fvv"/>
    <d v="1973-01-01T00:00:00"/>
    <m/>
    <n v="2.5"/>
    <n v="0"/>
    <n v="2.5"/>
    <x v="6094"/>
    <n v="2.4340000000000002"/>
    <n v="2.4340000000000002"/>
    <n v="0"/>
    <n v="0"/>
    <n v="1"/>
    <n v="0"/>
    <n v="0"/>
    <x v="0"/>
    <x v="0"/>
    <m/>
    <m/>
    <m/>
    <n v="0"/>
    <m/>
    <m/>
    <n v="2.3654663999999999"/>
    <m/>
    <m/>
    <m/>
    <m/>
    <m/>
    <m/>
    <m/>
    <m/>
    <m/>
    <m/>
    <m/>
    <s v="545809"/>
    <s v="6085420"/>
    <n v="2.3654663999999999"/>
    <n v="0"/>
    <n v="0"/>
  </r>
  <r>
    <n v="2057"/>
    <x v="436"/>
    <s v=""/>
    <x v="1097"/>
    <n v="2019"/>
    <n v="32648541"/>
    <x v="702"/>
    <x v="434"/>
    <x v="432"/>
    <n v="6400"/>
    <s v="Sønderborg"/>
    <n v="540"/>
    <n v="114"/>
    <x v="168"/>
    <m/>
    <s v="FJ"/>
    <s v="Fjernvarmeværk"/>
    <n v="353000"/>
    <n v="350030"/>
    <x v="16"/>
    <x v="0"/>
    <s v="fvv"/>
    <d v="1995-01-01T00:00:00"/>
    <m/>
    <n v="2.5"/>
    <n v="0"/>
    <n v="2.5"/>
    <x v="6094"/>
    <n v="2.4340000000000002"/>
    <n v="2.4340000000000002"/>
    <n v="0"/>
    <n v="0"/>
    <n v="1"/>
    <n v="0"/>
    <n v="0"/>
    <x v="0"/>
    <x v="0"/>
    <m/>
    <m/>
    <m/>
    <n v="0"/>
    <m/>
    <m/>
    <n v="2.3654663999999999"/>
    <m/>
    <m/>
    <m/>
    <m/>
    <m/>
    <m/>
    <m/>
    <m/>
    <m/>
    <m/>
    <m/>
    <s v="545809"/>
    <s v="6085420"/>
    <n v="2.3654663999999999"/>
    <n v="0"/>
    <n v="0"/>
  </r>
  <r>
    <n v="2057"/>
    <x v="437"/>
    <s v=""/>
    <x v="1098"/>
    <n v="2019"/>
    <n v="32648541"/>
    <x v="702"/>
    <x v="435"/>
    <x v="433"/>
    <n v="6400"/>
    <s v="Sønderborg"/>
    <n v="540"/>
    <n v="114"/>
    <x v="168"/>
    <n v="1"/>
    <s v="FJ"/>
    <s v="Fjernvarmeværk"/>
    <n v="353000"/>
    <n v="350030"/>
    <x v="608"/>
    <x v="0"/>
    <s v="fvv"/>
    <d v="1998-01-01T00:00:00"/>
    <m/>
    <n v="10"/>
    <n v="0"/>
    <n v="10"/>
    <x v="6095"/>
    <n v="7.11"/>
    <n v="7.11"/>
    <n v="0"/>
    <n v="0"/>
    <n v="1"/>
    <n v="0"/>
    <n v="0"/>
    <x v="0"/>
    <x v="0"/>
    <m/>
    <m/>
    <m/>
    <n v="0"/>
    <m/>
    <m/>
    <n v="6.8191912800000001"/>
    <m/>
    <m/>
    <m/>
    <m/>
    <m/>
    <m/>
    <m/>
    <m/>
    <m/>
    <m/>
    <m/>
    <s v="552160,82"/>
    <s v="6085410,5"/>
    <n v="6.8191912800000001"/>
    <n v="0"/>
    <n v="0"/>
  </r>
  <r>
    <n v="2057"/>
    <x v="437"/>
    <s v=""/>
    <x v="1099"/>
    <n v="2019"/>
    <n v="32648541"/>
    <x v="702"/>
    <x v="435"/>
    <x v="433"/>
    <n v="6400"/>
    <s v="Sønderborg"/>
    <n v="540"/>
    <n v="114"/>
    <x v="168"/>
    <n v="1"/>
    <s v="FJ"/>
    <s v="Fjernvarmeværk"/>
    <n v="353000"/>
    <n v="350030"/>
    <x v="606"/>
    <x v="0"/>
    <s v="fvv"/>
    <d v="1998-01-01T00:00:00"/>
    <m/>
    <n v="10"/>
    <n v="0"/>
    <n v="10"/>
    <x v="6095"/>
    <n v="7.11"/>
    <n v="7.11"/>
    <n v="0"/>
    <n v="0"/>
    <n v="1"/>
    <n v="0"/>
    <n v="0"/>
    <x v="0"/>
    <x v="0"/>
    <m/>
    <m/>
    <m/>
    <n v="0"/>
    <m/>
    <m/>
    <n v="6.8191912800000001"/>
    <m/>
    <m/>
    <m/>
    <m/>
    <m/>
    <m/>
    <m/>
    <m/>
    <m/>
    <m/>
    <m/>
    <s v="552160,82"/>
    <s v="6085410,5"/>
    <n v="6.8191912800000001"/>
    <n v="0"/>
    <n v="0"/>
  </r>
  <r>
    <n v="2057"/>
    <x v="437"/>
    <s v=""/>
    <x v="1100"/>
    <n v="2019"/>
    <n v="32648541"/>
    <x v="702"/>
    <x v="435"/>
    <x v="433"/>
    <n v="6400"/>
    <s v="Sønderborg"/>
    <n v="540"/>
    <n v="114"/>
    <x v="168"/>
    <n v="1"/>
    <s v="FJ"/>
    <s v="Fjernvarmeværk"/>
    <n v="353000"/>
    <n v="350030"/>
    <x v="606"/>
    <x v="0"/>
    <s v="fvv"/>
    <d v="1998-01-01T00:00:00"/>
    <m/>
    <n v="10"/>
    <n v="0"/>
    <n v="10"/>
    <x v="6095"/>
    <n v="7.11"/>
    <n v="7.11"/>
    <n v="0"/>
    <n v="0"/>
    <n v="1"/>
    <n v="0"/>
    <n v="0"/>
    <x v="0"/>
    <x v="0"/>
    <m/>
    <m/>
    <m/>
    <n v="0"/>
    <m/>
    <m/>
    <n v="6.8191912800000001"/>
    <m/>
    <m/>
    <m/>
    <m/>
    <m/>
    <m/>
    <m/>
    <m/>
    <m/>
    <m/>
    <m/>
    <s v="552160,82"/>
    <s v="6085410,5"/>
    <n v="6.8191912800000001"/>
    <n v="0"/>
    <n v="0"/>
  </r>
  <r>
    <n v="2057"/>
    <x v="437"/>
    <s v=""/>
    <x v="1101"/>
    <n v="2019"/>
    <n v="32648541"/>
    <x v="702"/>
    <x v="435"/>
    <x v="433"/>
    <n v="6400"/>
    <s v="Sønderborg"/>
    <n v="540"/>
    <n v="114"/>
    <x v="168"/>
    <n v="1"/>
    <s v="FJ"/>
    <s v="Fjernvarmeværk"/>
    <n v="353000"/>
    <n v="350030"/>
    <x v="606"/>
    <x v="0"/>
    <s v="fvv"/>
    <d v="1998-01-01T00:00:00"/>
    <m/>
    <n v="10"/>
    <n v="0"/>
    <n v="10"/>
    <x v="6095"/>
    <n v="7.11"/>
    <n v="7.11"/>
    <n v="0"/>
    <n v="0"/>
    <n v="1"/>
    <n v="0"/>
    <n v="0"/>
    <x v="0"/>
    <x v="0"/>
    <m/>
    <m/>
    <m/>
    <n v="0"/>
    <m/>
    <m/>
    <n v="6.8191912800000001"/>
    <m/>
    <m/>
    <m/>
    <m/>
    <m/>
    <m/>
    <m/>
    <m/>
    <m/>
    <m/>
    <m/>
    <s v="552160,82"/>
    <s v="6085410,5"/>
    <n v="6.8191912800000001"/>
    <n v="0"/>
    <n v="0"/>
  </r>
  <r>
    <n v="2057"/>
    <x v="438"/>
    <s v=""/>
    <x v="1102"/>
    <n v="2019"/>
    <n v="32648541"/>
    <x v="702"/>
    <x v="436"/>
    <x v="434"/>
    <n v="6400"/>
    <s v="Sønderborg"/>
    <n v="540"/>
    <n v="114"/>
    <x v="168"/>
    <m/>
    <s v="FJ"/>
    <s v="Fjernvarmeværk"/>
    <n v="353000"/>
    <n v="350030"/>
    <x v="609"/>
    <x v="3"/>
    <s v="fvv"/>
    <d v="2009-04-04T00:00:00"/>
    <m/>
    <n v="4"/>
    <n v="0"/>
    <n v="4"/>
    <x v="6096"/>
    <n v="5.3570000000000002"/>
    <n v="5.3570000000000002"/>
    <n v="0"/>
    <n v="0"/>
    <n v="1"/>
    <n v="0"/>
    <n v="0"/>
    <x v="0"/>
    <x v="0"/>
    <m/>
    <m/>
    <m/>
    <m/>
    <m/>
    <m/>
    <m/>
    <m/>
    <m/>
    <m/>
    <m/>
    <m/>
    <m/>
    <m/>
    <m/>
    <n v="5.3570000000000002"/>
    <m/>
    <m/>
    <s v="555587"/>
    <s v="6086643"/>
    <n v="0"/>
    <n v="5.3570000000000002"/>
    <n v="0"/>
  </r>
  <r>
    <n v="2057"/>
    <x v="438"/>
    <s v=""/>
    <x v="1103"/>
    <n v="2019"/>
    <n v="32648541"/>
    <x v="702"/>
    <x v="436"/>
    <x v="434"/>
    <n v="6400"/>
    <s v="Sønderborg"/>
    <n v="540"/>
    <n v="114"/>
    <x v="168"/>
    <m/>
    <s v="FJ"/>
    <s v="Fjernvarmeværk"/>
    <n v="353000"/>
    <n v="350030"/>
    <x v="56"/>
    <x v="0"/>
    <s v="fvv"/>
    <d v="2009-04-04T00:00:00"/>
    <m/>
    <n v="5.4"/>
    <n v="0"/>
    <n v="5"/>
    <x v="6097"/>
    <n v="13.914999999999999"/>
    <n v="13.914999999999999"/>
    <n v="0"/>
    <n v="0"/>
    <n v="1"/>
    <n v="0"/>
    <n v="0"/>
    <x v="0"/>
    <x v="0"/>
    <m/>
    <m/>
    <m/>
    <m/>
    <m/>
    <m/>
    <m/>
    <m/>
    <m/>
    <m/>
    <m/>
    <m/>
    <m/>
    <n v="13.914999999999999"/>
    <m/>
    <m/>
    <m/>
    <m/>
    <s v="555587"/>
    <s v="6086643"/>
    <n v="0"/>
    <n v="13.914999999999999"/>
    <n v="0"/>
  </r>
  <r>
    <n v="2057"/>
    <x v="438"/>
    <s v=""/>
    <x v="1104"/>
    <n v="2019"/>
    <n v="32648541"/>
    <x v="702"/>
    <x v="436"/>
    <x v="434"/>
    <n v="6400"/>
    <s v="Sønderborg"/>
    <n v="540"/>
    <n v="114"/>
    <x v="168"/>
    <m/>
    <s v="FJ"/>
    <s v="Fjernvarmeværk"/>
    <n v="353000"/>
    <n v="350030"/>
    <x v="610"/>
    <x v="3"/>
    <s v="fvv"/>
    <d v="2012-04-01T00:00:00"/>
    <m/>
    <n v="2.1"/>
    <n v="0"/>
    <n v="2.1"/>
    <x v="6098"/>
    <n v="2.6749999999999998"/>
    <n v="2.6749999999999998"/>
    <n v="0"/>
    <n v="0"/>
    <n v="1"/>
    <n v="0"/>
    <n v="0"/>
    <x v="0"/>
    <x v="0"/>
    <m/>
    <m/>
    <m/>
    <m/>
    <m/>
    <m/>
    <m/>
    <m/>
    <m/>
    <m/>
    <m/>
    <m/>
    <m/>
    <m/>
    <m/>
    <n v="2.6749999999999998"/>
    <m/>
    <m/>
    <s v="555587"/>
    <s v="6086643"/>
    <n v="0"/>
    <n v="2.6749999999999998"/>
    <n v="0"/>
  </r>
  <r>
    <n v="2057"/>
    <x v="439"/>
    <s v=""/>
    <x v="1105"/>
    <n v="2019"/>
    <n v="32648541"/>
    <x v="702"/>
    <x v="437"/>
    <x v="435"/>
    <n v="6400"/>
    <s v="Sønderborg"/>
    <n v="540"/>
    <n v="114"/>
    <x v="168"/>
    <m/>
    <s v="FJ"/>
    <s v="Fjernvarmeværk"/>
    <n v="353000"/>
    <n v="350030"/>
    <x v="611"/>
    <x v="0"/>
    <s v="fvv"/>
    <d v="2012-06-18T00:00:00"/>
    <m/>
    <n v="20"/>
    <n v="0"/>
    <n v="20"/>
    <x v="6099"/>
    <n v="442.346"/>
    <n v="442.346"/>
    <n v="0"/>
    <n v="0"/>
    <n v="1"/>
    <n v="0"/>
    <n v="0"/>
    <x v="0"/>
    <x v="0"/>
    <m/>
    <m/>
    <m/>
    <m/>
    <m/>
    <m/>
    <m/>
    <m/>
    <m/>
    <m/>
    <n v="435.726"/>
    <m/>
    <m/>
    <m/>
    <m/>
    <m/>
    <m/>
    <m/>
    <s v="550220"/>
    <s v="6087162"/>
    <n v="0"/>
    <n v="435.726"/>
    <n v="0"/>
  </r>
  <r>
    <n v="2057"/>
    <x v="440"/>
    <s v=""/>
    <x v="1106"/>
    <n v="2019"/>
    <n v="32648541"/>
    <x v="702"/>
    <x v="438"/>
    <x v="436"/>
    <n v="6400"/>
    <s v="Sønderborg"/>
    <n v="540"/>
    <n v="114"/>
    <x v="168"/>
    <m/>
    <s v="FJ"/>
    <s v="Fjernvarmeværk"/>
    <n v="353000"/>
    <n v="350030"/>
    <x v="612"/>
    <x v="12"/>
    <s v="fvv"/>
    <d v="2014-07-01T00:00:00"/>
    <m/>
    <n v="10"/>
    <n v="0"/>
    <n v="10"/>
    <x v="21"/>
    <n v="0"/>
    <n v="0"/>
    <n v="0"/>
    <n v="0"/>
    <n v="1"/>
    <n v="0"/>
    <n v="0"/>
    <x v="0"/>
    <x v="0"/>
    <m/>
    <m/>
    <m/>
    <m/>
    <m/>
    <m/>
    <m/>
    <m/>
    <m/>
    <m/>
    <m/>
    <m/>
    <m/>
    <m/>
    <n v="0"/>
    <m/>
    <m/>
    <n v="0"/>
    <s v="553684,45"/>
    <s v="6087085,8"/>
    <n v="0"/>
    <n v="0"/>
    <n v="0"/>
  </r>
  <r>
    <n v="2057"/>
    <x v="1005"/>
    <s v=""/>
    <x v="2236"/>
    <n v="2019"/>
    <n v="32648541"/>
    <x v="702"/>
    <x v="1003"/>
    <x v="981"/>
    <n v="6300"/>
    <s v="Gråsten"/>
    <n v="540"/>
    <n v="102"/>
    <x v="319"/>
    <m/>
    <s v="FJ"/>
    <s v="Fjernvarmeværk"/>
    <n v="353000"/>
    <n v="350030"/>
    <x v="184"/>
    <x v="0"/>
    <s v="fvv"/>
    <d v="2013-09-01T00:00:00"/>
    <m/>
    <n v="12"/>
    <n v="0"/>
    <n v="12"/>
    <x v="6100"/>
    <n v="121.20699999999999"/>
    <n v="121.20699999999999"/>
    <n v="0"/>
    <n v="0"/>
    <n v="1"/>
    <n v="0"/>
    <n v="0"/>
    <x v="0"/>
    <x v="0"/>
    <m/>
    <m/>
    <m/>
    <m/>
    <m/>
    <m/>
    <m/>
    <m/>
    <m/>
    <n v="139.809"/>
    <m/>
    <m/>
    <m/>
    <m/>
    <m/>
    <m/>
    <m/>
    <m/>
    <s v="538895,62"/>
    <s v="6087351,69"/>
    <n v="0"/>
    <n v="139.809"/>
    <n v="0"/>
  </r>
  <r>
    <n v="2057"/>
    <x v="1005"/>
    <s v=""/>
    <x v="2237"/>
    <n v="2019"/>
    <n v="32648541"/>
    <x v="702"/>
    <x v="1003"/>
    <x v="981"/>
    <n v="6300"/>
    <s v="Gråsten"/>
    <n v="540"/>
    <n v="102"/>
    <x v="319"/>
    <m/>
    <s v="FJ"/>
    <s v="Fjernvarmeværk"/>
    <n v="353000"/>
    <n v="350030"/>
    <x v="254"/>
    <x v="0"/>
    <s v="fvv"/>
    <d v="2012-07-01T00:00:00"/>
    <m/>
    <n v="1"/>
    <n v="0"/>
    <n v="0.95"/>
    <x v="6101"/>
    <n v="7.1120000000000001"/>
    <n v="7.1120000000000001"/>
    <n v="0"/>
    <n v="0"/>
    <n v="1"/>
    <n v="0"/>
    <n v="0"/>
    <x v="0"/>
    <x v="0"/>
    <m/>
    <m/>
    <m/>
    <m/>
    <m/>
    <m/>
    <m/>
    <m/>
    <m/>
    <m/>
    <m/>
    <m/>
    <n v="8.0879999999999992"/>
    <m/>
    <m/>
    <m/>
    <m/>
    <m/>
    <s v="538895,62"/>
    <s v="6087351,69"/>
    <n v="0"/>
    <n v="8.0879999999999992"/>
    <n v="0"/>
  </r>
  <r>
    <n v="2057"/>
    <x v="1005"/>
    <s v=""/>
    <x v="2914"/>
    <n v="2019"/>
    <n v="32648541"/>
    <x v="702"/>
    <x v="1003"/>
    <x v="981"/>
    <n v="6300"/>
    <s v="Gråsten"/>
    <n v="540"/>
    <n v="102"/>
    <x v="319"/>
    <m/>
    <s v="FJ"/>
    <s v="Fjernvarmeværk"/>
    <n v="353000"/>
    <n v="350030"/>
    <x v="8"/>
    <x v="3"/>
    <s v="fvv"/>
    <d v="2012-07-01T00:00:00"/>
    <m/>
    <n v="13"/>
    <n v="0"/>
    <n v="13"/>
    <x v="6102"/>
    <n v="46.167000000000002"/>
    <n v="46.167000000000002"/>
    <n v="0"/>
    <n v="0"/>
    <n v="1"/>
    <n v="0"/>
    <n v="0"/>
    <x v="0"/>
    <x v="0"/>
    <m/>
    <m/>
    <m/>
    <m/>
    <m/>
    <m/>
    <m/>
    <m/>
    <m/>
    <m/>
    <m/>
    <m/>
    <m/>
    <m/>
    <m/>
    <n v="46.167000000000002"/>
    <m/>
    <m/>
    <s v="538895,62"/>
    <s v="6087351,69"/>
    <n v="0"/>
    <n v="46.167000000000002"/>
    <n v="0"/>
  </r>
  <r>
    <n v="2059"/>
    <x v="1006"/>
    <s v=""/>
    <x v="2238"/>
    <n v="2019"/>
    <n v="25810619"/>
    <x v="512"/>
    <x v="1004"/>
    <x v="982"/>
    <n v="7400"/>
    <s v="Herning"/>
    <n v="657"/>
    <n v="163"/>
    <x v="58"/>
    <m/>
    <s v="LO"/>
    <s v="Lokalt værk"/>
    <n v="370000"/>
    <n v="370000"/>
    <x v="1121"/>
    <x v="1"/>
    <s v="pev"/>
    <d v="2016-06-20T00:00:00"/>
    <m/>
    <n v="0.878"/>
    <n v="0.35699999999999998"/>
    <n v="0.40500000000000003"/>
    <x v="6103"/>
    <n v="9.9874799999999997"/>
    <n v="0"/>
    <n v="9.8758800000000004"/>
    <n v="9.8758800000000004"/>
    <n v="0"/>
    <n v="0.79921047894412833"/>
    <n v="0.20078952105587167"/>
    <x v="0"/>
    <x v="0"/>
    <m/>
    <m/>
    <m/>
    <m/>
    <m/>
    <m/>
    <m/>
    <m/>
    <n v="24.870521"/>
    <m/>
    <m/>
    <m/>
    <m/>
    <m/>
    <m/>
    <m/>
    <m/>
    <m/>
    <s v="496427,67"/>
    <s v="6222367,3"/>
    <n v="0"/>
    <n v="24.870521"/>
    <n v="0"/>
  </r>
  <r>
    <n v="2068"/>
    <x v="1007"/>
    <s v=""/>
    <x v="2239"/>
    <n v="2019"/>
    <n v="32654193"/>
    <x v="513"/>
    <x v="1005"/>
    <x v="983"/>
    <n v="3000"/>
    <s v="Helsingør"/>
    <n v="217"/>
    <n v="17"/>
    <x v="17"/>
    <n v="1"/>
    <s v="FJ"/>
    <s v="Fjernvarmeværk"/>
    <n v="353000"/>
    <n v="350030"/>
    <x v="1122"/>
    <x v="0"/>
    <s v="fvv"/>
    <d v="1967-01-01T00:00:00"/>
    <m/>
    <n v="11.6"/>
    <n v="0"/>
    <n v="13.5"/>
    <x v="6104"/>
    <n v="15.0084"/>
    <n v="15.0084"/>
    <n v="0"/>
    <n v="0"/>
    <n v="1"/>
    <n v="0"/>
    <n v="0"/>
    <x v="0"/>
    <x v="0"/>
    <m/>
    <m/>
    <m/>
    <n v="0"/>
    <m/>
    <m/>
    <n v="15.499558800000001"/>
    <m/>
    <m/>
    <m/>
    <n v="0"/>
    <m/>
    <m/>
    <m/>
    <m/>
    <m/>
    <m/>
    <m/>
    <s v="722764,26"/>
    <s v="6214766,88"/>
    <n v="15.499558800000001"/>
    <n v="0"/>
    <n v="0"/>
  </r>
  <r>
    <n v="2068"/>
    <x v="1007"/>
    <s v=""/>
    <x v="2240"/>
    <n v="2019"/>
    <n v="32654193"/>
    <x v="513"/>
    <x v="1005"/>
    <x v="983"/>
    <n v="3000"/>
    <s v="Helsingør"/>
    <n v="217"/>
    <n v="17"/>
    <x v="17"/>
    <n v="1"/>
    <s v="FJ"/>
    <s v="Fjernvarmeværk"/>
    <n v="353000"/>
    <n v="350030"/>
    <x v="1123"/>
    <x v="0"/>
    <s v="fvv"/>
    <d v="2009-01-01T00:00:00"/>
    <m/>
    <n v="5"/>
    <n v="0"/>
    <n v="6.5"/>
    <x v="6105"/>
    <n v="93.293999999999997"/>
    <n v="93.293999999999997"/>
    <n v="0"/>
    <n v="0"/>
    <n v="1"/>
    <n v="0"/>
    <n v="0"/>
    <x v="0"/>
    <x v="0"/>
    <m/>
    <m/>
    <m/>
    <m/>
    <m/>
    <m/>
    <m/>
    <m/>
    <m/>
    <m/>
    <n v="88.6414884"/>
    <m/>
    <m/>
    <m/>
    <m/>
    <m/>
    <m/>
    <m/>
    <s v="722764,26"/>
    <s v="6214766,88"/>
    <n v="0"/>
    <n v="88.6414884"/>
    <n v="0"/>
  </r>
  <r>
    <n v="2068"/>
    <x v="1007"/>
    <s v=""/>
    <x v="2241"/>
    <n v="2019"/>
    <n v="32654193"/>
    <x v="513"/>
    <x v="1005"/>
    <x v="983"/>
    <n v="3000"/>
    <s v="Helsingør"/>
    <n v="217"/>
    <n v="17"/>
    <x v="17"/>
    <n v="1"/>
    <s v="FJ"/>
    <s v="Fjernvarmeværk"/>
    <n v="353000"/>
    <n v="350030"/>
    <x v="1124"/>
    <x v="0"/>
    <s v="fvv"/>
    <d v="2009-01-01T00:00:00"/>
    <m/>
    <n v="9.3000000000000007"/>
    <n v="0"/>
    <n v="10.5"/>
    <x v="6106"/>
    <n v="5.4"/>
    <n v="5.4"/>
    <n v="0"/>
    <n v="0"/>
    <n v="1"/>
    <n v="0"/>
    <n v="0"/>
    <x v="0"/>
    <x v="0"/>
    <m/>
    <m/>
    <m/>
    <n v="0"/>
    <m/>
    <m/>
    <n v="5.5767096"/>
    <m/>
    <m/>
    <m/>
    <m/>
    <m/>
    <m/>
    <m/>
    <m/>
    <m/>
    <m/>
    <m/>
    <s v="722764,26"/>
    <s v="6214766,88"/>
    <n v="5.5767096"/>
    <n v="0"/>
    <n v="0"/>
  </r>
  <r>
    <n v="2068"/>
    <x v="1007"/>
    <s v=""/>
    <x v="2242"/>
    <n v="2019"/>
    <n v="32654193"/>
    <x v="513"/>
    <x v="1005"/>
    <x v="983"/>
    <n v="3000"/>
    <s v="Helsingør"/>
    <n v="217"/>
    <n v="17"/>
    <x v="17"/>
    <n v="1"/>
    <s v="FJ"/>
    <s v="Fjernvarmeværk"/>
    <n v="353000"/>
    <n v="350030"/>
    <x v="1125"/>
    <x v="0"/>
    <s v="fvv"/>
    <d v="2010-11-01T00:00:00"/>
    <m/>
    <n v="10"/>
    <n v="0"/>
    <n v="11"/>
    <x v="6107"/>
    <n v="2.0663999999999998"/>
    <n v="2.0663999999999998"/>
    <n v="0"/>
    <n v="0"/>
    <n v="1"/>
    <n v="0"/>
    <n v="0"/>
    <x v="0"/>
    <x v="0"/>
    <m/>
    <m/>
    <m/>
    <n v="0"/>
    <m/>
    <m/>
    <n v="2.1340439999999998"/>
    <m/>
    <m/>
    <m/>
    <m/>
    <m/>
    <m/>
    <m/>
    <m/>
    <m/>
    <m/>
    <m/>
    <s v="722764,26"/>
    <s v="6214766,88"/>
    <n v="2.1340439999999998"/>
    <n v="0"/>
    <n v="0"/>
  </r>
  <r>
    <n v="2068"/>
    <x v="1007"/>
    <s v=""/>
    <x v="2243"/>
    <n v="2019"/>
    <n v="32654193"/>
    <x v="513"/>
    <x v="1005"/>
    <x v="983"/>
    <n v="3000"/>
    <s v="Helsingør"/>
    <n v="217"/>
    <n v="17"/>
    <x v="17"/>
    <n v="1"/>
    <s v="FJ"/>
    <s v="Fjernvarmeværk"/>
    <n v="353000"/>
    <n v="350030"/>
    <x v="39"/>
    <x v="5"/>
    <s v="kvt"/>
    <d v="2009-01-01T00:00:00"/>
    <m/>
    <n v="0.24"/>
    <n v="0.24"/>
    <n v="0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722764,26"/>
    <s v="6214766,88"/>
    <n v="0"/>
    <n v="0"/>
    <n v="0"/>
  </r>
  <r>
    <n v="2068"/>
    <x v="1008"/>
    <s v=""/>
    <x v="2244"/>
    <n v="2019"/>
    <n v="32654193"/>
    <x v="513"/>
    <x v="1006"/>
    <x v="984"/>
    <n v="3000"/>
    <s v="Helsingør"/>
    <n v="217"/>
    <n v="17"/>
    <x v="17"/>
    <n v="1"/>
    <s v="FJ"/>
    <s v="Fjernvarmeværk"/>
    <n v="353000"/>
    <n v="350030"/>
    <x v="1122"/>
    <x v="0"/>
    <s v="fvv"/>
    <d v="2010-11-01T00:00:00"/>
    <m/>
    <n v="10"/>
    <n v="0"/>
    <n v="10"/>
    <x v="6108"/>
    <n v="1.7208000000000001"/>
    <n v="1.7208000000000001"/>
    <n v="0"/>
    <n v="0"/>
    <n v="1"/>
    <n v="0"/>
    <n v="0"/>
    <x v="0"/>
    <x v="0"/>
    <m/>
    <m/>
    <m/>
    <n v="1.47067E-2"/>
    <m/>
    <m/>
    <n v="1.9547352"/>
    <m/>
    <m/>
    <m/>
    <m/>
    <m/>
    <m/>
    <n v="0"/>
    <m/>
    <m/>
    <m/>
    <m/>
    <s v="723854,45"/>
    <s v="6215415,28"/>
    <n v="1.9694419000000001"/>
    <n v="0"/>
    <n v="0"/>
  </r>
  <r>
    <n v="2068"/>
    <x v="1008"/>
    <s v=""/>
    <x v="2245"/>
    <n v="2019"/>
    <n v="32654193"/>
    <x v="513"/>
    <x v="1006"/>
    <x v="984"/>
    <n v="3000"/>
    <s v="Helsingør"/>
    <n v="217"/>
    <n v="17"/>
    <x v="17"/>
    <n v="1"/>
    <s v="FJ"/>
    <s v="Fjernvarmeværk"/>
    <n v="353000"/>
    <n v="350030"/>
    <x v="16"/>
    <x v="0"/>
    <s v="fvv"/>
    <d v="1965-01-01T00:00:00"/>
    <m/>
    <n v="7.3"/>
    <n v="0"/>
    <n v="7.3"/>
    <x v="6109"/>
    <n v="3.5999999999999999E-3"/>
    <n v="3.5999999999999999E-3"/>
    <n v="0"/>
    <n v="0"/>
    <n v="1"/>
    <n v="0"/>
    <n v="0"/>
    <x v="0"/>
    <x v="0"/>
    <m/>
    <m/>
    <m/>
    <n v="0"/>
    <m/>
    <m/>
    <n v="4.0788000000000005E-3"/>
    <m/>
    <m/>
    <m/>
    <m/>
    <m/>
    <m/>
    <m/>
    <m/>
    <m/>
    <m/>
    <m/>
    <s v="723854,45"/>
    <s v="6215415,28"/>
    <n v="4.0788000000000005E-3"/>
    <n v="0"/>
    <n v="0"/>
  </r>
  <r>
    <n v="2068"/>
    <x v="1008"/>
    <s v=""/>
    <x v="2246"/>
    <n v="2019"/>
    <n v="32654193"/>
    <x v="513"/>
    <x v="1006"/>
    <x v="984"/>
    <n v="3000"/>
    <s v="Helsingør"/>
    <n v="217"/>
    <n v="17"/>
    <x v="17"/>
    <n v="1"/>
    <s v="FJ"/>
    <s v="Fjernvarmeværk"/>
    <n v="353000"/>
    <n v="350030"/>
    <x v="1125"/>
    <x v="0"/>
    <s v="fvv"/>
    <d v="1965-01-01T00:00:00"/>
    <m/>
    <n v="7.3"/>
    <n v="0"/>
    <n v="7.3"/>
    <x v="6110"/>
    <n v="7.5600000000000001E-2"/>
    <n v="7.5600000000000001E-2"/>
    <n v="0"/>
    <n v="0"/>
    <n v="1"/>
    <n v="0"/>
    <n v="0"/>
    <x v="0"/>
    <x v="0"/>
    <m/>
    <m/>
    <m/>
    <n v="0"/>
    <m/>
    <m/>
    <n v="8.5892399999999994E-2"/>
    <m/>
    <m/>
    <m/>
    <m/>
    <m/>
    <m/>
    <m/>
    <m/>
    <m/>
    <m/>
    <m/>
    <s v="723854,45"/>
    <s v="6215415,28"/>
    <n v="8.5892399999999994E-2"/>
    <n v="0"/>
    <n v="0"/>
  </r>
  <r>
    <n v="2068"/>
    <x v="1008"/>
    <s v=""/>
    <x v="2247"/>
    <n v="2019"/>
    <n v="32654193"/>
    <x v="513"/>
    <x v="1006"/>
    <x v="984"/>
    <n v="3000"/>
    <s v="Helsingør"/>
    <n v="217"/>
    <n v="17"/>
    <x v="17"/>
    <n v="1"/>
    <s v="FJ"/>
    <s v="Fjernvarmeværk"/>
    <n v="353000"/>
    <n v="350030"/>
    <x v="1126"/>
    <x v="0"/>
    <s v="fvv"/>
    <d v="1965-01-01T00:00:00"/>
    <m/>
    <n v="9.3000000000000007"/>
    <n v="0"/>
    <n v="9.3000000000000007"/>
    <x v="3389"/>
    <n v="1.2924"/>
    <n v="1.2924"/>
    <n v="0"/>
    <n v="0"/>
    <n v="1"/>
    <n v="0"/>
    <n v="0"/>
    <x v="0"/>
    <x v="0"/>
    <m/>
    <m/>
    <m/>
    <n v="0"/>
    <m/>
    <m/>
    <n v="1.5015132"/>
    <m/>
    <m/>
    <m/>
    <m/>
    <m/>
    <m/>
    <m/>
    <m/>
    <m/>
    <m/>
    <m/>
    <s v="723854,45"/>
    <s v="6215415,28"/>
    <n v="1.5015132"/>
    <n v="0"/>
    <n v="0"/>
  </r>
  <r>
    <n v="2068"/>
    <x v="1008"/>
    <s v=""/>
    <x v="2248"/>
    <n v="2019"/>
    <n v="32654193"/>
    <x v="513"/>
    <x v="1006"/>
    <x v="984"/>
    <n v="3000"/>
    <s v="Helsingør"/>
    <n v="217"/>
    <n v="17"/>
    <x v="17"/>
    <n v="1"/>
    <s v="FJ"/>
    <s v="Fjernvarmeværk"/>
    <n v="353000"/>
    <n v="350030"/>
    <x v="1127"/>
    <x v="0"/>
    <s v="fvv"/>
    <d v="1965-01-01T00:00:00"/>
    <m/>
    <n v="9.3000000000000007"/>
    <n v="0"/>
    <n v="10.5"/>
    <x v="6111"/>
    <n v="1.3104"/>
    <n v="1.3104"/>
    <n v="0"/>
    <n v="0"/>
    <n v="1"/>
    <n v="0"/>
    <n v="0"/>
    <x v="0"/>
    <x v="0"/>
    <m/>
    <m/>
    <m/>
    <n v="0"/>
    <m/>
    <m/>
    <n v="1.3346784"/>
    <m/>
    <m/>
    <m/>
    <m/>
    <m/>
    <m/>
    <m/>
    <m/>
    <m/>
    <m/>
    <m/>
    <s v="723854,45"/>
    <s v="6215415,28"/>
    <n v="1.3346784"/>
    <n v="0"/>
    <n v="0"/>
  </r>
  <r>
    <n v="2069"/>
    <x v="1009"/>
    <s v=""/>
    <x v="2249"/>
    <n v="2019"/>
    <n v="32259901"/>
    <x v="514"/>
    <x v="1007"/>
    <x v="985"/>
    <n v="5500"/>
    <s v="Middelfart"/>
    <n v="410"/>
    <m/>
    <x v="18"/>
    <m/>
    <s v="LO"/>
    <s v="Lokalt værk"/>
    <n v="370000"/>
    <n v="370000"/>
    <x v="1128"/>
    <x v="1"/>
    <s v="pev"/>
    <d v="2012-01-01T00:00:00"/>
    <m/>
    <n v="0.06"/>
    <n v="0.02"/>
    <n v="0.04"/>
    <x v="6112"/>
    <n v="0"/>
    <n v="0"/>
    <n v="0.20519999999999999"/>
    <n v="0"/>
    <n v="0"/>
    <n v="1"/>
    <n v="0"/>
    <x v="0"/>
    <x v="0"/>
    <m/>
    <m/>
    <m/>
    <m/>
    <m/>
    <m/>
    <m/>
    <m/>
    <n v="1.0841050000000001"/>
    <m/>
    <m/>
    <m/>
    <m/>
    <m/>
    <m/>
    <m/>
    <m/>
    <m/>
    <s v="548489,67"/>
    <s v="6153349,18"/>
    <n v="0"/>
    <n v="1.0841050000000001"/>
    <n v="0"/>
  </r>
  <r>
    <n v="2069"/>
    <x v="1009"/>
    <s v=""/>
    <x v="2250"/>
    <n v="2019"/>
    <n v="32259901"/>
    <x v="514"/>
    <x v="1007"/>
    <x v="985"/>
    <n v="5500"/>
    <s v="Middelfart"/>
    <n v="410"/>
    <m/>
    <x v="18"/>
    <m/>
    <s v="LO"/>
    <s v="Lokalt værk"/>
    <n v="370000"/>
    <n v="370000"/>
    <x v="1129"/>
    <x v="1"/>
    <s v="pev"/>
    <d v="1997-01-01T00:00:00"/>
    <m/>
    <n v="0.06"/>
    <n v="0.02"/>
    <n v="0.04"/>
    <x v="6112"/>
    <n v="0"/>
    <n v="0"/>
    <n v="0.20519999999999999"/>
    <n v="0"/>
    <n v="0"/>
    <n v="1"/>
    <n v="0"/>
    <x v="0"/>
    <x v="0"/>
    <m/>
    <m/>
    <m/>
    <m/>
    <m/>
    <m/>
    <m/>
    <m/>
    <n v="1.0841050000000001"/>
    <m/>
    <m/>
    <m/>
    <m/>
    <m/>
    <m/>
    <m/>
    <m/>
    <m/>
    <s v="548489,67"/>
    <s v="6153349,18"/>
    <n v="0"/>
    <n v="1.0841050000000001"/>
    <n v="0"/>
  </r>
  <r>
    <n v="2070"/>
    <x v="1010"/>
    <s v=""/>
    <x v="2251"/>
    <n v="2019"/>
    <n v="31157439"/>
    <x v="515"/>
    <x v="1008"/>
    <x v="986"/>
    <n v="9700"/>
    <s v="Brønderslev"/>
    <n v="810"/>
    <n v="277"/>
    <x v="320"/>
    <m/>
    <s v="FJ"/>
    <s v="Fjernvarmeværk"/>
    <n v="353000"/>
    <n v="350030"/>
    <x v="1130"/>
    <x v="0"/>
    <s v="fvv"/>
    <d v="1971-09-01T00:00:00"/>
    <m/>
    <n v="15.3"/>
    <n v="0"/>
    <n v="11.5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58422,3"/>
    <s v="6348215,68"/>
    <n v="0"/>
    <n v="0"/>
    <n v="0"/>
  </r>
  <r>
    <n v="2070"/>
    <x v="1011"/>
    <s v=""/>
    <x v="2252"/>
    <n v="2019"/>
    <n v="31157439"/>
    <x v="515"/>
    <x v="1009"/>
    <x v="987"/>
    <n v="9700"/>
    <s v="Brønderslev"/>
    <n v="810"/>
    <n v="277"/>
    <x v="320"/>
    <m/>
    <s v="FJ"/>
    <s v="Fjernvarmeværk"/>
    <n v="353000"/>
    <n v="350030"/>
    <x v="1131"/>
    <x v="0"/>
    <s v="fvv"/>
    <d v="1975-09-01T00:00:00"/>
    <m/>
    <n v="17.5"/>
    <n v="0"/>
    <n v="14.8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56672"/>
    <s v="6349082"/>
    <n v="0"/>
    <n v="0"/>
    <n v="0"/>
  </r>
  <r>
    <n v="2070"/>
    <x v="1012"/>
    <s v=""/>
    <x v="2253"/>
    <n v="2019"/>
    <n v="31157439"/>
    <x v="515"/>
    <x v="1010"/>
    <x v="988"/>
    <n v="9700"/>
    <s v="Brønderslev"/>
    <n v="810"/>
    <n v="277"/>
    <x v="320"/>
    <n v="1"/>
    <s v="DC"/>
    <s v="Decentralt værk"/>
    <n v="353000"/>
    <n v="350030"/>
    <x v="598"/>
    <x v="0"/>
    <s v="fvv"/>
    <d v="2006-03-01T00:00:00"/>
    <m/>
    <n v="16.5"/>
    <n v="0"/>
    <n v="17.3"/>
    <x v="6113"/>
    <n v="18.4572"/>
    <n v="18.453600000000002"/>
    <n v="0"/>
    <n v="0"/>
    <n v="1"/>
    <n v="0"/>
    <n v="0"/>
    <x v="0"/>
    <x v="0"/>
    <m/>
    <m/>
    <m/>
    <m/>
    <m/>
    <m/>
    <n v="17.791091999999999"/>
    <m/>
    <m/>
    <m/>
    <m/>
    <m/>
    <m/>
    <m/>
    <m/>
    <m/>
    <m/>
    <m/>
    <s v="557434"/>
    <s v="6346675,12"/>
    <n v="17.791091999999999"/>
    <n v="0"/>
    <n v="0"/>
  </r>
  <r>
    <n v="2070"/>
    <x v="1012"/>
    <s v=""/>
    <x v="2254"/>
    <n v="2019"/>
    <n v="31157439"/>
    <x v="515"/>
    <x v="1010"/>
    <x v="988"/>
    <n v="9700"/>
    <s v="Brønderslev"/>
    <n v="810"/>
    <n v="277"/>
    <x v="320"/>
    <n v="1"/>
    <s v="DC"/>
    <s v="Decentralt værk"/>
    <n v="353000"/>
    <n v="350030"/>
    <x v="17"/>
    <x v="5"/>
    <s v="kvt"/>
    <d v="2006-08-01T00:00:00"/>
    <m/>
    <n v="0.76"/>
    <n v="0.76"/>
    <n v="0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57434"/>
    <s v="6346675,12"/>
    <n v="0"/>
    <n v="0"/>
    <n v="0"/>
  </r>
  <r>
    <n v="2070"/>
    <x v="1012"/>
    <s v=""/>
    <x v="2255"/>
    <n v="2019"/>
    <n v="31157439"/>
    <x v="515"/>
    <x v="1010"/>
    <x v="988"/>
    <n v="9700"/>
    <s v="Brønderslev"/>
    <n v="810"/>
    <n v="277"/>
    <x v="320"/>
    <n v="1"/>
    <s v="DC"/>
    <s v="Decentralt værk"/>
    <n v="353000"/>
    <n v="350030"/>
    <x v="129"/>
    <x v="2"/>
    <s v="fvv"/>
    <d v="2014-01-02T00:00:00"/>
    <m/>
    <n v="20"/>
    <n v="0"/>
    <n v="19.850000000000001"/>
    <x v="6114"/>
    <n v="30.542400000000001"/>
    <n v="30.5352"/>
    <n v="0"/>
    <n v="0"/>
    <n v="1"/>
    <n v="0"/>
    <n v="0"/>
    <x v="0"/>
    <x v="0"/>
    <m/>
    <m/>
    <m/>
    <m/>
    <m/>
    <m/>
    <m/>
    <m/>
    <m/>
    <m/>
    <m/>
    <m/>
    <m/>
    <m/>
    <m/>
    <m/>
    <m/>
    <n v="31.438800000000001"/>
    <s v="557434"/>
    <s v="6346675,12"/>
    <n v="0"/>
    <n v="0"/>
    <n v="31.438800000000001"/>
  </r>
  <r>
    <n v="2070"/>
    <x v="1012"/>
    <s v=""/>
    <x v="2256"/>
    <n v="2019"/>
    <n v="31157439"/>
    <x v="515"/>
    <x v="1010"/>
    <x v="988"/>
    <n v="9700"/>
    <s v="Brønderslev"/>
    <n v="810"/>
    <n v="277"/>
    <x v="320"/>
    <n v="1"/>
    <s v="DC"/>
    <s v="Decentralt værk"/>
    <n v="353000"/>
    <n v="350030"/>
    <x v="1132"/>
    <x v="0"/>
    <s v="fvv"/>
    <d v="2006-03-01T00:00:00"/>
    <m/>
    <n v="16.5"/>
    <n v="0"/>
    <n v="17.3"/>
    <x v="6115"/>
    <n v="9.2303999999999995"/>
    <n v="9.2268000000000008"/>
    <n v="0"/>
    <n v="0"/>
    <n v="1"/>
    <n v="0"/>
    <n v="0"/>
    <x v="0"/>
    <x v="0"/>
    <m/>
    <m/>
    <m/>
    <m/>
    <m/>
    <m/>
    <n v="8.8955459999999995"/>
    <m/>
    <m/>
    <m/>
    <m/>
    <m/>
    <m/>
    <m/>
    <m/>
    <m/>
    <m/>
    <m/>
    <s v="557434"/>
    <s v="6346675,12"/>
    <n v="8.8955459999999995"/>
    <n v="0"/>
    <n v="0"/>
  </r>
  <r>
    <n v="2070"/>
    <x v="1012"/>
    <s v=""/>
    <x v="2257"/>
    <n v="2019"/>
    <n v="31157439"/>
    <x v="515"/>
    <x v="1010"/>
    <x v="988"/>
    <n v="9700"/>
    <s v="Brønderslev"/>
    <n v="810"/>
    <n v="277"/>
    <x v="320"/>
    <n v="1"/>
    <s v="DC"/>
    <s v="Decentralt værk"/>
    <n v="353000"/>
    <n v="350030"/>
    <x v="1133"/>
    <x v="1"/>
    <s v="kvt"/>
    <d v="1995-09-01T00:00:00"/>
    <m/>
    <n v="7.79"/>
    <n v="3.2"/>
    <n v="4.2"/>
    <x v="6116"/>
    <n v="6.516"/>
    <n v="6.5052000000000003"/>
    <n v="5.1012000000000004"/>
    <n v="5.1012000000000004"/>
    <n v="0.26612903700105217"/>
    <n v="0.73387096299894783"/>
    <n v="0"/>
    <x v="0"/>
    <x v="0"/>
    <m/>
    <m/>
    <m/>
    <m/>
    <m/>
    <m/>
    <n v="12.2421816"/>
    <m/>
    <m/>
    <m/>
    <m/>
    <m/>
    <m/>
    <m/>
    <m/>
    <m/>
    <m/>
    <m/>
    <s v="557434"/>
    <s v="6346675,12"/>
    <n v="12.2421816"/>
    <n v="0"/>
    <n v="0"/>
  </r>
  <r>
    <n v="2070"/>
    <x v="1012"/>
    <s v=""/>
    <x v="2258"/>
    <n v="2019"/>
    <n v="31157439"/>
    <x v="515"/>
    <x v="1010"/>
    <x v="988"/>
    <n v="9700"/>
    <s v="Brønderslev"/>
    <n v="810"/>
    <n v="277"/>
    <x v="320"/>
    <n v="1"/>
    <s v="DC"/>
    <s v="Decentralt værk"/>
    <n v="353000"/>
    <n v="350030"/>
    <x v="1134"/>
    <x v="1"/>
    <s v="kvt"/>
    <d v="1995-09-01T00:00:00"/>
    <m/>
    <n v="7.79"/>
    <n v="3.2"/>
    <n v="4.2"/>
    <x v="6117"/>
    <n v="7.7328000000000001"/>
    <n v="7.7220000000000004"/>
    <n v="6.0552000000000001"/>
    <n v="6.0552000000000001"/>
    <n v="0.2660485620372483"/>
    <n v="0.73395143796275164"/>
    <n v="0"/>
    <x v="0"/>
    <x v="0"/>
    <m/>
    <m/>
    <m/>
    <m/>
    <m/>
    <m/>
    <n v="14.5326852"/>
    <m/>
    <m/>
    <m/>
    <m/>
    <m/>
    <m/>
    <m/>
    <m/>
    <m/>
    <m/>
    <m/>
    <s v="557434"/>
    <s v="6346675,12"/>
    <n v="14.5326852"/>
    <n v="0"/>
    <n v="0"/>
  </r>
  <r>
    <n v="2070"/>
    <x v="1012"/>
    <s v=""/>
    <x v="2259"/>
    <n v="2019"/>
    <n v="31157439"/>
    <x v="515"/>
    <x v="1010"/>
    <x v="988"/>
    <n v="9700"/>
    <s v="Brønderslev"/>
    <n v="810"/>
    <n v="277"/>
    <x v="320"/>
    <n v="1"/>
    <s v="DC"/>
    <s v="Decentralt værk"/>
    <n v="353000"/>
    <n v="350030"/>
    <x v="1135"/>
    <x v="1"/>
    <s v="kvt"/>
    <d v="1995-09-01T00:00:00"/>
    <m/>
    <n v="7.79"/>
    <n v="3.2"/>
    <n v="4.2"/>
    <x v="6118"/>
    <n v="8.8415999999999997"/>
    <n v="8.8344000000000005"/>
    <n v="6.9227999999999996"/>
    <n v="6.9227999999999996"/>
    <n v="0.26611259770102985"/>
    <n v="0.73388740229897009"/>
    <n v="0"/>
    <x v="0"/>
    <x v="0"/>
    <m/>
    <m/>
    <m/>
    <m/>
    <m/>
    <m/>
    <n v="16.612516800000002"/>
    <m/>
    <m/>
    <m/>
    <m/>
    <m/>
    <m/>
    <m/>
    <m/>
    <m/>
    <m/>
    <m/>
    <s v="557434"/>
    <s v="6346675,12"/>
    <n v="16.612516800000002"/>
    <n v="0"/>
    <n v="0"/>
  </r>
  <r>
    <n v="2070"/>
    <x v="1012"/>
    <s v=""/>
    <x v="2260"/>
    <n v="2019"/>
    <n v="31157439"/>
    <x v="515"/>
    <x v="1010"/>
    <x v="988"/>
    <n v="9700"/>
    <s v="Brønderslev"/>
    <n v="810"/>
    <n v="277"/>
    <x v="320"/>
    <n v="1"/>
    <s v="DC"/>
    <s v="Decentralt værk"/>
    <n v="353000"/>
    <n v="350030"/>
    <x v="1136"/>
    <x v="1"/>
    <s v="kvt"/>
    <d v="1995-09-01T00:00:00"/>
    <m/>
    <n v="7.79"/>
    <n v="3.2"/>
    <n v="4.2"/>
    <x v="6119"/>
    <n v="8.6723999999999997"/>
    <n v="8.6579999999999995"/>
    <n v="6.7896000000000001"/>
    <n v="6.7896000000000001"/>
    <n v="0.26608023716375478"/>
    <n v="0.73391976283624527"/>
    <n v="0"/>
    <x v="0"/>
    <x v="0"/>
    <m/>
    <m/>
    <m/>
    <m/>
    <m/>
    <m/>
    <n v="16.296588"/>
    <m/>
    <m/>
    <m/>
    <m/>
    <m/>
    <m/>
    <m/>
    <m/>
    <m/>
    <m/>
    <m/>
    <s v="557434"/>
    <s v="6346675,12"/>
    <n v="16.296588"/>
    <n v="0"/>
    <n v="0"/>
  </r>
  <r>
    <n v="2070"/>
    <x v="1012"/>
    <s v=""/>
    <x v="2261"/>
    <n v="2019"/>
    <n v="31157439"/>
    <x v="515"/>
    <x v="1010"/>
    <x v="988"/>
    <n v="9700"/>
    <s v="Brønderslev"/>
    <n v="810"/>
    <n v="277"/>
    <x v="320"/>
    <n v="1"/>
    <s v="DC"/>
    <s v="Decentralt værk"/>
    <n v="353000"/>
    <n v="350030"/>
    <x v="1137"/>
    <x v="1"/>
    <s v="kvt"/>
    <d v="1995-09-01T00:00:00"/>
    <m/>
    <n v="7.79"/>
    <n v="3.2"/>
    <n v="4.2"/>
    <x v="6120"/>
    <n v="10.8576"/>
    <n v="10.839600000000001"/>
    <n v="8.4995999999999992"/>
    <n v="8.4995999999999992"/>
    <n v="0.26606987968983448"/>
    <n v="0.73393012031016558"/>
    <n v="0"/>
    <x v="0"/>
    <x v="0"/>
    <m/>
    <m/>
    <m/>
    <m/>
    <m/>
    <m/>
    <n v="20.403662400000002"/>
    <m/>
    <m/>
    <m/>
    <m/>
    <m/>
    <m/>
    <m/>
    <m/>
    <m/>
    <m/>
    <m/>
    <s v="557434"/>
    <s v="6346675,12"/>
    <n v="20.403662400000002"/>
    <n v="0"/>
    <n v="0"/>
  </r>
  <r>
    <n v="2070"/>
    <x v="1012"/>
    <s v=""/>
    <x v="2262"/>
    <n v="2019"/>
    <n v="31157439"/>
    <x v="515"/>
    <x v="1010"/>
    <x v="988"/>
    <n v="9700"/>
    <s v="Brønderslev"/>
    <n v="810"/>
    <n v="277"/>
    <x v="320"/>
    <n v="1"/>
    <s v="DC"/>
    <s v="Decentralt værk"/>
    <n v="353000"/>
    <n v="350030"/>
    <x v="1138"/>
    <x v="1"/>
    <s v="kvt"/>
    <d v="1995-09-01T00:00:00"/>
    <m/>
    <n v="7.79"/>
    <n v="3.2"/>
    <n v="4.2"/>
    <x v="6121"/>
    <n v="10.828799999999999"/>
    <n v="10.814399999999999"/>
    <n v="8.4779999999999998"/>
    <n v="8.4779999999999998"/>
    <n v="0.2660508815235092"/>
    <n v="0.7339491184764908"/>
    <n v="0"/>
    <x v="0"/>
    <x v="0"/>
    <m/>
    <m/>
    <m/>
    <m/>
    <m/>
    <m/>
    <n v="20.350994400000001"/>
    <m/>
    <m/>
    <m/>
    <m/>
    <m/>
    <m/>
    <m/>
    <m/>
    <m/>
    <m/>
    <m/>
    <s v="557434"/>
    <s v="6346675,12"/>
    <n v="20.350994400000001"/>
    <n v="0"/>
    <n v="0"/>
  </r>
  <r>
    <n v="2070"/>
    <x v="1012"/>
    <s v=""/>
    <x v="2263"/>
    <n v="2019"/>
    <n v="31157439"/>
    <x v="515"/>
    <x v="1010"/>
    <x v="988"/>
    <n v="9700"/>
    <s v="Brønderslev"/>
    <n v="810"/>
    <n v="277"/>
    <x v="320"/>
    <n v="1"/>
    <s v="DC"/>
    <s v="Decentralt værk"/>
    <n v="353000"/>
    <n v="350030"/>
    <x v="1139"/>
    <x v="1"/>
    <s v="kvt"/>
    <d v="1995-09-01T00:00:00"/>
    <m/>
    <n v="7.79"/>
    <n v="3.2"/>
    <n v="4.2"/>
    <x v="6122"/>
    <n v="8.5175999999999998"/>
    <n v="8.5068000000000001"/>
    <n v="6.6707999999999998"/>
    <n v="6.6707999999999998"/>
    <n v="0.26605871238828288"/>
    <n v="0.73394128761171706"/>
    <n v="0"/>
    <x v="0"/>
    <x v="0"/>
    <m/>
    <m/>
    <m/>
    <m/>
    <m/>
    <m/>
    <n v="16.0069932"/>
    <m/>
    <m/>
    <m/>
    <m/>
    <m/>
    <m/>
    <m/>
    <m/>
    <m/>
    <m/>
    <m/>
    <s v="557434"/>
    <s v="6346675,12"/>
    <n v="16.0069932"/>
    <n v="0"/>
    <n v="0"/>
  </r>
  <r>
    <n v="2070"/>
    <x v="1290"/>
    <s v=""/>
    <x v="2915"/>
    <n v="2019"/>
    <n v="31157439"/>
    <x v="515"/>
    <x v="1286"/>
    <x v="1244"/>
    <n v="9700"/>
    <s v="Brønderslev"/>
    <n v="810"/>
    <n v="277"/>
    <x v="320"/>
    <m/>
    <s v="DC"/>
    <s v="Decentralt værk"/>
    <n v="351100"/>
    <n v="350010"/>
    <x v="639"/>
    <x v="19"/>
    <s v="kvt"/>
    <d v="2018-01-01T00:00:00"/>
    <m/>
    <n v="22"/>
    <n v="4"/>
    <n v="23"/>
    <x v="6123"/>
    <n v="291.39479999999998"/>
    <n v="291.39479999999998"/>
    <n v="40.643999999999998"/>
    <n v="40.643999999999998"/>
    <n v="0.49981566181285647"/>
    <n v="0.50018433818714358"/>
    <n v="0"/>
    <x v="0"/>
    <x v="0"/>
    <m/>
    <m/>
    <m/>
    <m/>
    <m/>
    <m/>
    <m/>
    <m/>
    <m/>
    <m/>
    <n v="291.50227000000001"/>
    <m/>
    <m/>
    <m/>
    <m/>
    <m/>
    <m/>
    <m/>
    <s v="557815,18"/>
    <s v="6346012,29"/>
    <n v="0"/>
    <n v="291.50227000000001"/>
    <n v="0"/>
  </r>
  <r>
    <n v="2070"/>
    <x v="1290"/>
    <s v=""/>
    <x v="2916"/>
    <n v="2019"/>
    <n v="31157439"/>
    <x v="515"/>
    <x v="1286"/>
    <x v="1244"/>
    <n v="9700"/>
    <s v="Brønderslev"/>
    <n v="810"/>
    <n v="277"/>
    <x v="320"/>
    <m/>
    <s v="DC"/>
    <s v="Decentralt værk"/>
    <n v="351100"/>
    <n v="350010"/>
    <x v="408"/>
    <x v="3"/>
    <s v="fvv"/>
    <d v="2017-01-01T00:00:00"/>
    <m/>
    <n v="17"/>
    <n v="0"/>
    <n v="17"/>
    <x v="6124"/>
    <n v="35.269199999999998"/>
    <n v="35.269199999999998"/>
    <n v="0"/>
    <n v="0"/>
    <n v="1"/>
    <n v="0"/>
    <n v="0"/>
    <x v="0"/>
    <x v="0"/>
    <m/>
    <m/>
    <m/>
    <m/>
    <m/>
    <m/>
    <m/>
    <m/>
    <m/>
    <m/>
    <m/>
    <m/>
    <m/>
    <m/>
    <m/>
    <n v="35.269199999999998"/>
    <m/>
    <m/>
    <s v="557815,18"/>
    <s v="6346012,29"/>
    <n v="0"/>
    <n v="35.269199999999998"/>
    <n v="0"/>
  </r>
  <r>
    <n v="2070"/>
    <x v="1013"/>
    <s v=""/>
    <x v="2264"/>
    <n v="2019"/>
    <n v="31157439"/>
    <x v="515"/>
    <x v="1011"/>
    <x v="989"/>
    <n v="9700"/>
    <s v="Brønderslev"/>
    <n v="810"/>
    <n v="277"/>
    <x v="320"/>
    <m/>
    <s v="ER"/>
    <s v="Erhvervsværk"/>
    <n v="231200"/>
    <n v="230010"/>
    <x v="1140"/>
    <x v="6"/>
    <s v="pvp"/>
    <d v="2016-01-01T00:00:00"/>
    <m/>
    <n v="0.2"/>
    <n v="0"/>
    <n v="0.2"/>
    <x v="21"/>
    <n v="0"/>
    <n v="0"/>
    <n v="0"/>
    <n v="0"/>
    <n v="0"/>
    <n v="0"/>
    <n v="1"/>
    <x v="0"/>
    <x v="0"/>
    <m/>
    <m/>
    <m/>
    <m/>
    <m/>
    <m/>
    <m/>
    <m/>
    <m/>
    <m/>
    <m/>
    <m/>
    <m/>
    <m/>
    <n v="0"/>
    <m/>
    <m/>
    <m/>
    <s v="558249,68"/>
    <s v="6347138,35"/>
    <n v="0"/>
    <n v="0"/>
    <n v="0"/>
  </r>
  <r>
    <n v="2072"/>
    <x v="1015"/>
    <s v=""/>
    <x v="2266"/>
    <n v="2019"/>
    <n v="32444741"/>
    <x v="703"/>
    <x v="1013"/>
    <x v="991"/>
    <n v="4990"/>
    <s v="Sakskøbing"/>
    <n v="376"/>
    <n v="48"/>
    <x v="142"/>
    <m/>
    <s v="DC"/>
    <s v="Decentralt værk"/>
    <n v="353000"/>
    <n v="350030"/>
    <x v="1142"/>
    <x v="8"/>
    <s v="kvt"/>
    <d v="2000-01-01T00:00:00"/>
    <m/>
    <n v="39"/>
    <n v="11.5"/>
    <n v="24.5"/>
    <x v="6125"/>
    <n v="447.02499999999998"/>
    <n v="447.02499999999998"/>
    <n v="203.44391999999999"/>
    <n v="186.24312"/>
    <n v="0.31881815914895884"/>
    <n v="0.68118184085104116"/>
    <n v="0"/>
    <x v="0"/>
    <x v="0"/>
    <m/>
    <m/>
    <m/>
    <n v="0.67227554"/>
    <m/>
    <m/>
    <m/>
    <m/>
    <m/>
    <n v="563.28150000000005"/>
    <m/>
    <n v="137.11199999999999"/>
    <m/>
    <m/>
    <m/>
    <m/>
    <m/>
    <m/>
    <s v="667748"/>
    <s v="6075267"/>
    <n v="0.67227554"/>
    <n v="700.39350000000002"/>
    <n v="0"/>
  </r>
  <r>
    <n v="2074"/>
    <x v="1016"/>
    <s v=""/>
    <x v="2267"/>
    <n v="2019"/>
    <n v="32065791"/>
    <x v="518"/>
    <x v="1014"/>
    <x v="992"/>
    <n v="6280"/>
    <s v="Højer"/>
    <n v="550"/>
    <m/>
    <x v="18"/>
    <m/>
    <s v="LO"/>
    <s v="Lokalt værk"/>
    <n v="382110"/>
    <n v="383900"/>
    <x v="1143"/>
    <x v="1"/>
    <s v="pev"/>
    <d v="1993-01-01T00:00:00"/>
    <m/>
    <n v="0.64"/>
    <n v="0.16"/>
    <n v="0.3"/>
    <x v="6126"/>
    <n v="0"/>
    <n v="0"/>
    <n v="0.21876195600000001"/>
    <n v="0.21876195600000001"/>
    <n v="0"/>
    <n v="1"/>
    <n v="0"/>
    <x v="0"/>
    <x v="0"/>
    <m/>
    <m/>
    <m/>
    <m/>
    <m/>
    <m/>
    <m/>
    <m/>
    <n v="0.68360600000000005"/>
    <m/>
    <m/>
    <m/>
    <m/>
    <m/>
    <m/>
    <m/>
    <m/>
    <m/>
    <s v="480602"/>
    <s v="6097293"/>
    <n v="0"/>
    <n v="0.68360600000000005"/>
    <n v="0"/>
  </r>
  <r>
    <n v="2075"/>
    <x v="1017"/>
    <s v=""/>
    <x v="2268"/>
    <n v="2019"/>
    <n v="35952411"/>
    <x v="519"/>
    <x v="1015"/>
    <x v="993"/>
    <n v="9681"/>
    <s v="Ranum"/>
    <n v="820"/>
    <m/>
    <x v="18"/>
    <m/>
    <s v="LO"/>
    <s v="Lokalt værk"/>
    <n v="561010"/>
    <n v="560000"/>
    <x v="1144"/>
    <x v="1"/>
    <s v="pev"/>
    <d v="1999-01-01T00:00:00"/>
    <m/>
    <n v="0.42"/>
    <n v="0.15"/>
    <n v="0.25"/>
    <x v="6127"/>
    <n v="3.5964"/>
    <n v="0"/>
    <n v="2.61"/>
    <n v="0"/>
    <n v="0"/>
    <n v="0.78327188726146346"/>
    <n v="0.21672811273853654"/>
    <x v="0"/>
    <x v="0"/>
    <m/>
    <m/>
    <m/>
    <m/>
    <m/>
    <m/>
    <n v="8.2970316000000004"/>
    <m/>
    <m/>
    <m/>
    <m/>
    <m/>
    <m/>
    <m/>
    <m/>
    <m/>
    <m/>
    <m/>
    <s v="510528"/>
    <s v="6305667"/>
    <n v="8.2970316000000004"/>
    <n v="0"/>
    <n v="0"/>
  </r>
  <r>
    <n v="2076"/>
    <x v="1018"/>
    <s v=""/>
    <x v="2269"/>
    <n v="2019"/>
    <n v="20954248"/>
    <x v="520"/>
    <x v="1016"/>
    <x v="994"/>
    <n v="5672"/>
    <s v="Broby"/>
    <n v="430"/>
    <m/>
    <x v="18"/>
    <m/>
    <s v="LO"/>
    <s v="Lokalt værk"/>
    <n v="381100"/>
    <n v="383900"/>
    <x v="1145"/>
    <x v="1"/>
    <s v="pev"/>
    <d v="1992-09-01T00:00:00"/>
    <m/>
    <n v="1.2"/>
    <n v="0.5"/>
    <n v="0.48"/>
    <x v="6128"/>
    <n v="0"/>
    <n v="0"/>
    <n v="3.148337808"/>
    <n v="3.148337808"/>
    <n v="0"/>
    <n v="1"/>
    <n v="0"/>
    <x v="0"/>
    <x v="0"/>
    <m/>
    <m/>
    <m/>
    <m/>
    <m/>
    <m/>
    <m/>
    <m/>
    <n v="9.2598920000000007"/>
    <m/>
    <m/>
    <m/>
    <m/>
    <m/>
    <m/>
    <m/>
    <m/>
    <m/>
    <s v="583343,19"/>
    <s v="6116798,95"/>
    <n v="0"/>
    <n v="9.2598920000000007"/>
    <n v="0"/>
  </r>
  <r>
    <n v="2080"/>
    <x v="1020"/>
    <s v=""/>
    <x v="2271"/>
    <n v="2019"/>
    <n v="30692438"/>
    <x v="522"/>
    <x v="1018"/>
    <x v="996"/>
    <n v="4780"/>
    <s v="Stege"/>
    <n v="390"/>
    <m/>
    <x v="18"/>
    <m/>
    <s v="LO"/>
    <s v="Lokalt værk"/>
    <n v="370000"/>
    <n v="370000"/>
    <x v="1147"/>
    <x v="1"/>
    <s v="pev"/>
    <d v="2010-01-01T00:00:00"/>
    <m/>
    <n v="0.1"/>
    <n v="0.04"/>
    <n v="0.06"/>
    <x v="6129"/>
    <n v="0.19728000000000001"/>
    <n v="0"/>
    <n v="0.19728000000000001"/>
    <n v="0.19728000000000001"/>
    <n v="0"/>
    <n v="0.80945905224036285"/>
    <n v="0.19054094775963715"/>
    <x v="0"/>
    <x v="0"/>
    <m/>
    <m/>
    <m/>
    <m/>
    <m/>
    <m/>
    <m/>
    <m/>
    <n v="0.51768399999999992"/>
    <m/>
    <m/>
    <m/>
    <m/>
    <m/>
    <m/>
    <m/>
    <m/>
    <m/>
    <s v="709610"/>
    <s v="6099953"/>
    <n v="0"/>
    <n v="0.51768399999999992"/>
    <n v="0"/>
  </r>
  <r>
    <n v="2081"/>
    <x v="1021"/>
    <s v=""/>
    <x v="2272"/>
    <n v="2019"/>
    <n v="26661684"/>
    <x v="523"/>
    <x v="1019"/>
    <x v="997"/>
    <n v="4532"/>
    <s v="Gislinge"/>
    <n v="316"/>
    <m/>
    <x v="18"/>
    <m/>
    <s v="LO"/>
    <s v="Lokalt værk"/>
    <n v="382110"/>
    <n v="383900"/>
    <x v="1"/>
    <x v="1"/>
    <s v="pev"/>
    <d v="2010-01-20T00:00:00"/>
    <m/>
    <n v="0.49"/>
    <n v="0.19"/>
    <n v="0.22"/>
    <x v="6130"/>
    <n v="0"/>
    <n v="0"/>
    <n v="1.8200804472000001"/>
    <n v="1.8200804472000001"/>
    <n v="0"/>
    <n v="1"/>
    <n v="0"/>
    <x v="0"/>
    <x v="0"/>
    <m/>
    <m/>
    <m/>
    <m/>
    <m/>
    <m/>
    <m/>
    <m/>
    <n v="5.6876009999999999"/>
    <m/>
    <m/>
    <m/>
    <m/>
    <m/>
    <m/>
    <m/>
    <m/>
    <m/>
    <s v="662299"/>
    <s v="6182271"/>
    <n v="0"/>
    <n v="5.6876009999999999"/>
    <n v="0"/>
  </r>
  <r>
    <n v="2082"/>
    <x v="1022"/>
    <s v=""/>
    <x v="2273"/>
    <n v="2019"/>
    <n v="31895901"/>
    <x v="524"/>
    <x v="1020"/>
    <x v="998"/>
    <n v="7900"/>
    <s v="Nykøbing M"/>
    <n v="773"/>
    <n v="246"/>
    <x v="321"/>
    <m/>
    <s v="FJ"/>
    <s v="Fjernvarmeværk"/>
    <n v="353000"/>
    <n v="350030"/>
    <x v="13"/>
    <x v="0"/>
    <s v="fvv"/>
    <d v="1970-01-01T00:00:00"/>
    <m/>
    <n v="1.2"/>
    <n v="0"/>
    <n v="1.2"/>
    <x v="6131"/>
    <n v="13.0158"/>
    <n v="13.0158"/>
    <n v="0"/>
    <n v="0"/>
    <n v="1"/>
    <n v="0"/>
    <n v="0"/>
    <x v="0"/>
    <x v="0"/>
    <m/>
    <m/>
    <m/>
    <m/>
    <m/>
    <m/>
    <n v="13.069821599999999"/>
    <m/>
    <m/>
    <m/>
    <m/>
    <m/>
    <m/>
    <m/>
    <m/>
    <m/>
    <m/>
    <m/>
    <s v="490323"/>
    <s v="6293530"/>
    <n v="13.069821599999999"/>
    <n v="0"/>
    <n v="0"/>
  </r>
  <r>
    <n v="2082"/>
    <x v="1022"/>
    <s v=""/>
    <x v="2274"/>
    <n v="2019"/>
    <n v="31895901"/>
    <x v="524"/>
    <x v="1020"/>
    <x v="998"/>
    <n v="7900"/>
    <s v="Nykøbing M"/>
    <n v="773"/>
    <n v="246"/>
    <x v="321"/>
    <m/>
    <s v="FJ"/>
    <s v="Fjernvarmeværk"/>
    <n v="353000"/>
    <n v="350030"/>
    <x v="1148"/>
    <x v="0"/>
    <s v="fvv"/>
    <d v="1981-01-01T00:00:00"/>
    <m/>
    <n v="1.8"/>
    <n v="0"/>
    <n v="1.8"/>
    <x v="6132"/>
    <n v="2.4803999999999999"/>
    <n v="2.4803999999999999"/>
    <n v="0"/>
    <n v="0"/>
    <n v="1"/>
    <n v="0"/>
    <n v="0"/>
    <x v="0"/>
    <x v="0"/>
    <m/>
    <m/>
    <m/>
    <m/>
    <m/>
    <m/>
    <n v="2.5235100000000004"/>
    <m/>
    <m/>
    <m/>
    <m/>
    <m/>
    <m/>
    <m/>
    <m/>
    <m/>
    <m/>
    <m/>
    <s v="490323"/>
    <s v="6293530"/>
    <n v="2.5235100000000004"/>
    <n v="0"/>
    <n v="0"/>
  </r>
  <r>
    <n v="2082"/>
    <x v="1023"/>
    <s v=""/>
    <x v="2275"/>
    <n v="2019"/>
    <n v="31895901"/>
    <x v="524"/>
    <x v="1021"/>
    <x v="999"/>
    <n v="7900"/>
    <s v="Nykøbing M"/>
    <n v="773"/>
    <n v="246"/>
    <x v="321"/>
    <m/>
    <s v="ER"/>
    <s v="Erhvervsværk"/>
    <n v="360000"/>
    <n v="360000"/>
    <x v="1149"/>
    <x v="6"/>
    <s v="pvp"/>
    <d v="2014-03-01T00:00:00"/>
    <m/>
    <n v="0.12"/>
    <n v="0"/>
    <n v="0.12"/>
    <x v="6133"/>
    <n v="2.556"/>
    <n v="2.556"/>
    <n v="0"/>
    <n v="0"/>
    <n v="1"/>
    <n v="0"/>
    <n v="0"/>
    <x v="0"/>
    <x v="0"/>
    <m/>
    <m/>
    <m/>
    <m/>
    <m/>
    <m/>
    <m/>
    <m/>
    <m/>
    <m/>
    <m/>
    <m/>
    <m/>
    <m/>
    <n v="2.556"/>
    <m/>
    <m/>
    <m/>
    <s v="490106,64"/>
    <s v="6293097,86"/>
    <n v="0"/>
    <n v="2.556"/>
    <n v="0"/>
  </r>
  <r>
    <n v="2084"/>
    <x v="1024"/>
    <s v=""/>
    <x v="2276"/>
    <n v="2019"/>
    <n v="29189781"/>
    <x v="525"/>
    <x v="1022"/>
    <x v="1000"/>
    <n v="6534"/>
    <s v="Agerskov"/>
    <n v="550"/>
    <m/>
    <x v="18"/>
    <m/>
    <s v="LO"/>
    <s v="Lokalt værk"/>
    <n v="852010"/>
    <n v="850010"/>
    <x v="1"/>
    <x v="1"/>
    <s v="pev"/>
    <d v="2010-06-01T00:00:00"/>
    <m/>
    <n v="0.05"/>
    <n v="1.4999999999999999E-2"/>
    <n v="3.0599999999999999E-2"/>
    <x v="21"/>
    <n v="0"/>
    <n v="0"/>
    <n v="0"/>
    <n v="0"/>
    <n v="0"/>
    <n v="0"/>
    <n v="1"/>
    <x v="0"/>
    <x v="0"/>
    <m/>
    <m/>
    <m/>
    <m/>
    <m/>
    <m/>
    <n v="0"/>
    <m/>
    <m/>
    <m/>
    <m/>
    <m/>
    <m/>
    <m/>
    <m/>
    <m/>
    <m/>
    <m/>
    <s v="508467"/>
    <s v="6109394"/>
    <n v="0"/>
    <n v="0"/>
    <n v="0"/>
  </r>
  <r>
    <n v="2088"/>
    <x v="1025"/>
    <s v=""/>
    <x v="2277"/>
    <n v="2019"/>
    <n v="33033575"/>
    <x v="526"/>
    <x v="1023"/>
    <x v="1001"/>
    <n v="3300"/>
    <s v="Frederiksværk"/>
    <n v="260"/>
    <n v="13"/>
    <x v="322"/>
    <m/>
    <s v="FJ"/>
    <s v="Fjernvarmeværk"/>
    <n v="353000"/>
    <n v="350030"/>
    <x v="730"/>
    <x v="0"/>
    <s v="fvv"/>
    <d v="1987-10-01T00:00:00"/>
    <m/>
    <n v="7.3"/>
    <n v="0"/>
    <n v="7.5"/>
    <x v="6134"/>
    <n v="0.82799999999999996"/>
    <n v="0.82799999999999996"/>
    <n v="0"/>
    <n v="0"/>
    <n v="1"/>
    <n v="0"/>
    <n v="0"/>
    <x v="0"/>
    <x v="0"/>
    <m/>
    <m/>
    <m/>
    <m/>
    <m/>
    <m/>
    <m/>
    <m/>
    <m/>
    <m/>
    <m/>
    <m/>
    <m/>
    <n v="1.0349999999999999"/>
    <m/>
    <m/>
    <m/>
    <m/>
    <s v="687865,55"/>
    <s v="6206764,6"/>
    <n v="0"/>
    <n v="1.0349999999999999"/>
    <n v="0"/>
  </r>
  <r>
    <n v="2088"/>
    <x v="1025"/>
    <s v=""/>
    <x v="2278"/>
    <n v="2019"/>
    <n v="33033575"/>
    <x v="526"/>
    <x v="1023"/>
    <x v="1001"/>
    <n v="3300"/>
    <s v="Frederiksværk"/>
    <n v="260"/>
    <n v="13"/>
    <x v="322"/>
    <m/>
    <s v="FJ"/>
    <s v="Fjernvarmeværk"/>
    <n v="353000"/>
    <n v="350030"/>
    <x v="147"/>
    <x v="0"/>
    <s v="fvv"/>
    <d v="2002-01-01T00:00:00"/>
    <m/>
    <n v="8.6999999999999993"/>
    <n v="0"/>
    <n v="8.6999999999999993"/>
    <x v="6135"/>
    <n v="156.96"/>
    <n v="156.96"/>
    <n v="0"/>
    <n v="0"/>
    <n v="1"/>
    <n v="0"/>
    <n v="0"/>
    <x v="0"/>
    <x v="0"/>
    <m/>
    <m/>
    <m/>
    <m/>
    <m/>
    <m/>
    <m/>
    <m/>
    <m/>
    <m/>
    <n v="137.05317000000002"/>
    <m/>
    <m/>
    <m/>
    <m/>
    <m/>
    <m/>
    <m/>
    <s v="687865,55"/>
    <s v="6206764,6"/>
    <n v="0"/>
    <n v="137.05317000000002"/>
    <n v="0"/>
  </r>
  <r>
    <n v="2088"/>
    <x v="1025"/>
    <s v=""/>
    <x v="2279"/>
    <n v="2019"/>
    <n v="33033575"/>
    <x v="526"/>
    <x v="1023"/>
    <x v="1001"/>
    <n v="3300"/>
    <s v="Frederiksværk"/>
    <n v="260"/>
    <n v="13"/>
    <x v="322"/>
    <m/>
    <s v="FJ"/>
    <s v="Fjernvarmeværk"/>
    <n v="353000"/>
    <n v="350030"/>
    <x v="1150"/>
    <x v="0"/>
    <s v="fvv"/>
    <d v="2004-05-26T00:00:00"/>
    <m/>
    <n v="8.6999999999999993"/>
    <n v="0"/>
    <n v="8.6999999999999993"/>
    <x v="6136"/>
    <n v="151.6824"/>
    <n v="151.6824"/>
    <n v="0"/>
    <n v="0"/>
    <n v="1"/>
    <n v="0"/>
    <n v="0"/>
    <x v="0"/>
    <x v="0"/>
    <m/>
    <m/>
    <m/>
    <m/>
    <m/>
    <m/>
    <m/>
    <m/>
    <m/>
    <m/>
    <n v="129.68477999999999"/>
    <m/>
    <m/>
    <m/>
    <m/>
    <m/>
    <m/>
    <m/>
    <s v="687865,55"/>
    <s v="6206764,6"/>
    <n v="0"/>
    <n v="129.68477999999999"/>
    <n v="0"/>
  </r>
  <r>
    <n v="2088"/>
    <x v="1025"/>
    <s v=""/>
    <x v="2280"/>
    <n v="2019"/>
    <n v="33033575"/>
    <x v="526"/>
    <x v="1023"/>
    <x v="1001"/>
    <n v="3300"/>
    <s v="Frederiksværk"/>
    <n v="260"/>
    <n v="13"/>
    <x v="322"/>
    <m/>
    <s v="FJ"/>
    <s v="Fjernvarmeværk"/>
    <n v="353000"/>
    <n v="350030"/>
    <x v="254"/>
    <x v="0"/>
    <s v="fvv"/>
    <d v="2013-11-01T00:00:00"/>
    <m/>
    <n v="10"/>
    <n v="0"/>
    <n v="10"/>
    <x v="6137"/>
    <n v="65.602800000000002"/>
    <n v="65.602800000000002"/>
    <n v="0"/>
    <n v="0"/>
    <n v="1"/>
    <n v="0"/>
    <n v="0"/>
    <x v="0"/>
    <x v="0"/>
    <m/>
    <m/>
    <m/>
    <m/>
    <m/>
    <m/>
    <m/>
    <m/>
    <m/>
    <m/>
    <m/>
    <m/>
    <n v="71.422749999999994"/>
    <m/>
    <m/>
    <m/>
    <m/>
    <m/>
    <s v="687865,55"/>
    <s v="6206764,6"/>
    <n v="0"/>
    <n v="71.422749999999994"/>
    <n v="0"/>
  </r>
  <r>
    <n v="2088"/>
    <x v="1025"/>
    <s v=""/>
    <x v="2281"/>
    <n v="2019"/>
    <n v="33033575"/>
    <x v="526"/>
    <x v="1023"/>
    <x v="1001"/>
    <n v="3300"/>
    <s v="Frederiksværk"/>
    <n v="260"/>
    <n v="13"/>
    <x v="322"/>
    <m/>
    <s v="FJ"/>
    <s v="Fjernvarmeværk"/>
    <n v="353000"/>
    <n v="350030"/>
    <x v="69"/>
    <x v="0"/>
    <s v="fvv"/>
    <d v="2016-11-01T00:00:00"/>
    <m/>
    <n v="10"/>
    <n v="0"/>
    <n v="10"/>
    <x v="6138"/>
    <n v="5.2236000000000002"/>
    <n v="5.2236000000000002"/>
    <n v="0"/>
    <n v="0"/>
    <n v="1"/>
    <n v="0"/>
    <n v="0"/>
    <x v="0"/>
    <x v="0"/>
    <m/>
    <m/>
    <m/>
    <m/>
    <m/>
    <m/>
    <m/>
    <m/>
    <m/>
    <m/>
    <m/>
    <m/>
    <m/>
    <n v="6.8310000000000004"/>
    <m/>
    <m/>
    <m/>
    <m/>
    <s v="687865,55"/>
    <s v="6206764,6"/>
    <n v="0"/>
    <n v="6.8310000000000004"/>
    <n v="0"/>
  </r>
  <r>
    <n v="2088"/>
    <x v="1026"/>
    <s v=""/>
    <x v="2282"/>
    <n v="2019"/>
    <n v="33033575"/>
    <x v="526"/>
    <x v="1024"/>
    <x v="1002"/>
    <n v="3300"/>
    <s v="Frederiksværk"/>
    <n v="260"/>
    <n v="13"/>
    <x v="322"/>
    <m/>
    <s v="FJ"/>
    <s v="Fjernvarmeværk"/>
    <n v="353000"/>
    <n v="350030"/>
    <x v="145"/>
    <x v="0"/>
    <s v="fvv"/>
    <d v="1986-01-01T00:00:00"/>
    <m/>
    <n v="7.5"/>
    <n v="0"/>
    <n v="7.5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689074,8"/>
    <s v="6205938,92"/>
    <n v="0"/>
    <n v="0"/>
    <n v="0"/>
  </r>
  <r>
    <n v="2088"/>
    <x v="1026"/>
    <s v=""/>
    <x v="2283"/>
    <n v="2019"/>
    <n v="33033575"/>
    <x v="526"/>
    <x v="1024"/>
    <x v="1002"/>
    <n v="3300"/>
    <s v="Frederiksværk"/>
    <n v="260"/>
    <n v="13"/>
    <x v="322"/>
    <m/>
    <s v="FJ"/>
    <s v="Fjernvarmeværk"/>
    <n v="353000"/>
    <n v="350030"/>
    <x v="146"/>
    <x v="0"/>
    <s v="fvv"/>
    <d v="1986-01-01T00:00:00"/>
    <m/>
    <n v="2.9"/>
    <n v="0"/>
    <n v="2.9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689074,8"/>
    <s v="6205938,92"/>
    <n v="0"/>
    <n v="0"/>
    <n v="0"/>
  </r>
  <r>
    <n v="2091"/>
    <x v="9"/>
    <s v=""/>
    <x v="24"/>
    <n v="2019"/>
    <n v="31875773"/>
    <x v="527"/>
    <x v="9"/>
    <x v="9"/>
    <n v="6430"/>
    <s v="Nordborg"/>
    <n v="540"/>
    <n v="105"/>
    <x v="7"/>
    <m/>
    <s v="FJ"/>
    <s v="Fjernvarmeværk"/>
    <n v="353000"/>
    <n v="350030"/>
    <x v="22"/>
    <x v="0"/>
    <s v="fvv"/>
    <d v="1956-01-01T00:00:00"/>
    <m/>
    <n v="1.8"/>
    <n v="0"/>
    <n v="1.8"/>
    <x v="6139"/>
    <n v="2.5703999999999998"/>
    <n v="2.5703999999999998"/>
    <n v="0"/>
    <n v="0"/>
    <n v="1"/>
    <n v="0"/>
    <n v="0"/>
    <x v="0"/>
    <x v="0"/>
    <m/>
    <m/>
    <m/>
    <m/>
    <m/>
    <m/>
    <n v="2.5719803999999997"/>
    <m/>
    <m/>
    <m/>
    <m/>
    <m/>
    <m/>
    <m/>
    <m/>
    <m/>
    <m/>
    <m/>
    <s v="547973,56"/>
    <s v="6101246,55"/>
    <n v="2.5719803999999997"/>
    <n v="0"/>
    <n v="0"/>
  </r>
  <r>
    <n v="2091"/>
    <x v="10"/>
    <s v=""/>
    <x v="25"/>
    <n v="2019"/>
    <n v="31875773"/>
    <x v="527"/>
    <x v="10"/>
    <x v="10"/>
    <n v="6430"/>
    <s v="Nordborg"/>
    <n v="540"/>
    <n v="105"/>
    <x v="7"/>
    <m/>
    <s v="FJ"/>
    <s v="Fjernvarmeværk"/>
    <n v="353000"/>
    <n v="350030"/>
    <x v="23"/>
    <x v="0"/>
    <s v="fvv"/>
    <d v="1967-01-01T00:00:00"/>
    <m/>
    <n v="6.5"/>
    <n v="0"/>
    <n v="6.5"/>
    <x v="6140"/>
    <n v="17.715599999999998"/>
    <n v="17.715599999999998"/>
    <n v="0"/>
    <n v="0"/>
    <n v="1"/>
    <n v="0"/>
    <n v="0"/>
    <x v="0"/>
    <x v="0"/>
    <m/>
    <m/>
    <m/>
    <m/>
    <m/>
    <m/>
    <n v="17.716842"/>
    <m/>
    <m/>
    <m/>
    <m/>
    <m/>
    <m/>
    <m/>
    <m/>
    <m/>
    <m/>
    <m/>
    <s v="550135,34"/>
    <s v="6099472,07"/>
    <n v="17.716842"/>
    <n v="0"/>
    <n v="0"/>
  </r>
  <r>
    <n v="2091"/>
    <x v="11"/>
    <s v=""/>
    <x v="26"/>
    <n v="2019"/>
    <n v="31875773"/>
    <x v="527"/>
    <x v="11"/>
    <x v="11"/>
    <n v="6430"/>
    <s v="Nordborg"/>
    <n v="540"/>
    <n v="105"/>
    <x v="7"/>
    <m/>
    <s v="FJ"/>
    <s v="Fjernvarmeværk"/>
    <n v="353000"/>
    <n v="350030"/>
    <x v="24"/>
    <x v="0"/>
    <s v="fvv"/>
    <d v="1957-01-01T00:00:00"/>
    <m/>
    <n v="2.9"/>
    <n v="0"/>
    <n v="2.9"/>
    <x v="6141"/>
    <n v="19.1736"/>
    <n v="19.1736"/>
    <n v="0"/>
    <n v="0"/>
    <n v="1"/>
    <n v="0"/>
    <n v="0"/>
    <x v="0"/>
    <x v="0"/>
    <m/>
    <m/>
    <m/>
    <m/>
    <m/>
    <m/>
    <n v="19.175666399999997"/>
    <m/>
    <m/>
    <m/>
    <m/>
    <m/>
    <m/>
    <m/>
    <m/>
    <m/>
    <m/>
    <m/>
    <s v="549635"/>
    <s v="6101035"/>
    <n v="19.175666399999997"/>
    <n v="0"/>
    <n v="0"/>
  </r>
  <r>
    <n v="2091"/>
    <x v="1027"/>
    <s v=""/>
    <x v="2284"/>
    <n v="2019"/>
    <n v="31875773"/>
    <x v="527"/>
    <x v="1025"/>
    <x v="1003"/>
    <n v="6430"/>
    <s v="Nordborg"/>
    <n v="540"/>
    <n v="105"/>
    <x v="7"/>
    <m/>
    <s v="FJ"/>
    <s v="Fjernvarmeværk"/>
    <n v="353000"/>
    <n v="350030"/>
    <x v="1151"/>
    <x v="0"/>
    <s v="fvv"/>
    <d v="2012-01-01T00:00:00"/>
    <m/>
    <n v="4.75"/>
    <n v="0"/>
    <n v="4.75"/>
    <x v="6142"/>
    <n v="32.85"/>
    <n v="32.85"/>
    <n v="0"/>
    <n v="0"/>
    <n v="1"/>
    <n v="0"/>
    <n v="0"/>
    <x v="0"/>
    <x v="0"/>
    <m/>
    <m/>
    <m/>
    <m/>
    <m/>
    <m/>
    <n v="32.8531896"/>
    <m/>
    <m/>
    <m/>
    <m/>
    <m/>
    <m/>
    <m/>
    <m/>
    <m/>
    <m/>
    <m/>
    <s v="548300,87"/>
    <s v="6100718,22"/>
    <n v="32.8531896"/>
    <n v="0"/>
    <n v="0"/>
  </r>
  <r>
    <n v="2092"/>
    <x v="1028"/>
    <s v=""/>
    <x v="2285"/>
    <n v="2019"/>
    <n v="31875846"/>
    <x v="528"/>
    <x v="1026"/>
    <x v="1004"/>
    <n v="6430"/>
    <s v="Nordborg"/>
    <n v="540"/>
    <n v="105"/>
    <x v="7"/>
    <m/>
    <s v="DC"/>
    <s v="Decentralt værk"/>
    <n v="353000"/>
    <n v="350030"/>
    <x v="1152"/>
    <x v="1"/>
    <s v="kvt"/>
    <d v="1994-01-01T00:00:00"/>
    <m/>
    <n v="15.4"/>
    <n v="6.1"/>
    <n v="8.6999999999999993"/>
    <x v="6143"/>
    <n v="23.043600000000001"/>
    <n v="23.043600000000001"/>
    <n v="17.18676"/>
    <n v="17.18676"/>
    <n v="0.25587756891925006"/>
    <n v="0.74412243108074994"/>
    <n v="0"/>
    <x v="0"/>
    <x v="0"/>
    <m/>
    <m/>
    <m/>
    <m/>
    <m/>
    <m/>
    <n v="45.028565999999998"/>
    <m/>
    <m/>
    <m/>
    <m/>
    <m/>
    <m/>
    <m/>
    <m/>
    <m/>
    <m/>
    <m/>
    <s v="548009,93"/>
    <s v="6100577,8"/>
    <n v="45.028565999999998"/>
    <n v="0"/>
    <n v="0"/>
  </r>
  <r>
    <n v="2093"/>
    <x v="1307"/>
    <s v=""/>
    <x v="2984"/>
    <n v="2019"/>
    <n v="29189900"/>
    <x v="733"/>
    <x v="1303"/>
    <x v="1215"/>
    <n v="7100"/>
    <s v="Vejle"/>
    <n v="630"/>
    <n v="81"/>
    <x v="20"/>
    <m/>
    <s v="ER"/>
    <s v="Erhvervsværk"/>
    <n v="370000"/>
    <n v="370000"/>
    <x v="1509"/>
    <x v="1"/>
    <s v="pev"/>
    <d v="2014-12-04T00:00:00"/>
    <m/>
    <n v="1.3280000000000001"/>
    <n v="0.53"/>
    <n v="0.55700000000000005"/>
    <x v="6144"/>
    <n v="14.03712"/>
    <n v="6.9238799999999996"/>
    <n v="10.900886399999999"/>
    <n v="10.900886399999999"/>
    <n v="0.11167598821414029"/>
    <n v="0.7735938162301379"/>
    <n v="0.11473019555572181"/>
    <x v="0"/>
    <x v="0"/>
    <m/>
    <m/>
    <m/>
    <m/>
    <m/>
    <m/>
    <m/>
    <m/>
    <n v="30.999860000000002"/>
    <m/>
    <m/>
    <m/>
    <m/>
    <m/>
    <m/>
    <m/>
    <m/>
    <m/>
    <s v="533847,77"/>
    <s v="6173030,2"/>
    <n v="0"/>
    <n v="30.999860000000002"/>
    <n v="0"/>
  </r>
  <r>
    <n v="2093"/>
    <x v="1307"/>
    <s v=""/>
    <x v="2985"/>
    <n v="2019"/>
    <n v="29189900"/>
    <x v="733"/>
    <x v="1303"/>
    <x v="1215"/>
    <n v="7100"/>
    <s v="Vejle"/>
    <n v="630"/>
    <n v="81"/>
    <x v="20"/>
    <m/>
    <s v="ER"/>
    <s v="Erhvervsværk"/>
    <n v="370000"/>
    <n v="370000"/>
    <x v="1509"/>
    <x v="1"/>
    <s v="pev"/>
    <d v="2019-10-25T00:00:00"/>
    <m/>
    <n v="0.879"/>
    <n v="0.35699999999999998"/>
    <n v="0.372"/>
    <x v="6145"/>
    <n v="1.8"/>
    <n v="0"/>
    <n v="1.5886152"/>
    <n v="1.5886152"/>
    <n v="0"/>
    <n v="0.78203957676929381"/>
    <n v="0.21796042323070619"/>
    <x v="0"/>
    <x v="0"/>
    <m/>
    <m/>
    <m/>
    <m/>
    <m/>
    <m/>
    <m/>
    <m/>
    <n v="4.1291899999999995"/>
    <m/>
    <m/>
    <m/>
    <m/>
    <m/>
    <m/>
    <m/>
    <m/>
    <m/>
    <s v="533847,77"/>
    <s v="6173030,2"/>
    <n v="0"/>
    <n v="4.1291899999999995"/>
    <n v="0"/>
  </r>
  <r>
    <n v="2095"/>
    <x v="1029"/>
    <s v=""/>
    <x v="2286"/>
    <n v="2019"/>
    <n v="33033125"/>
    <x v="529"/>
    <x v="1027"/>
    <x v="1005"/>
    <n v="4450"/>
    <s v="Jyderup"/>
    <n v="316"/>
    <n v="39"/>
    <x v="323"/>
    <n v="1"/>
    <s v="DC"/>
    <s v="Decentralt værk"/>
    <n v="353000"/>
    <n v="350030"/>
    <x v="13"/>
    <x v="0"/>
    <s v="fvv"/>
    <d v="1988-10-01T00:00:00"/>
    <m/>
    <n v="6.3"/>
    <n v="0"/>
    <n v="6"/>
    <x v="6146"/>
    <n v="63.36336"/>
    <n v="63.36336"/>
    <n v="0"/>
    <n v="0"/>
    <n v="1"/>
    <n v="0"/>
    <n v="0"/>
    <x v="0"/>
    <x v="0"/>
    <m/>
    <m/>
    <m/>
    <m/>
    <m/>
    <m/>
    <n v="66.003498000000008"/>
    <m/>
    <m/>
    <m/>
    <m/>
    <m/>
    <m/>
    <m/>
    <m/>
    <m/>
    <m/>
    <m/>
    <s v="651302,44"/>
    <s v="6170863,32"/>
    <n v="66.003498000000008"/>
    <n v="0"/>
    <n v="0"/>
  </r>
  <r>
    <n v="2095"/>
    <x v="1029"/>
    <s v=""/>
    <x v="2287"/>
    <n v="2019"/>
    <n v="33033125"/>
    <x v="529"/>
    <x v="1027"/>
    <x v="1005"/>
    <n v="4450"/>
    <s v="Jyderup"/>
    <n v="316"/>
    <n v="39"/>
    <x v="323"/>
    <n v="1"/>
    <s v="DC"/>
    <s v="Decentralt værk"/>
    <n v="353000"/>
    <n v="350030"/>
    <x v="16"/>
    <x v="0"/>
    <s v="fvv"/>
    <d v="1978-10-01T00:00:00"/>
    <m/>
    <n v="7.3"/>
    <n v="0"/>
    <n v="7"/>
    <x v="6147"/>
    <n v="19.581"/>
    <n v="19.581"/>
    <n v="0"/>
    <n v="0"/>
    <n v="1"/>
    <n v="0"/>
    <n v="0"/>
    <x v="0"/>
    <x v="0"/>
    <m/>
    <m/>
    <m/>
    <m/>
    <m/>
    <m/>
    <n v="22.001166000000001"/>
    <m/>
    <m/>
    <m/>
    <m/>
    <m/>
    <m/>
    <m/>
    <m/>
    <m/>
    <m/>
    <m/>
    <s v="651302,44"/>
    <s v="6170863,32"/>
    <n v="22.001166000000001"/>
    <n v="0"/>
    <n v="0"/>
  </r>
  <r>
    <n v="2095"/>
    <x v="1029"/>
    <s v=""/>
    <x v="2288"/>
    <n v="2019"/>
    <n v="33033125"/>
    <x v="529"/>
    <x v="1027"/>
    <x v="1005"/>
    <n v="4450"/>
    <s v="Jyderup"/>
    <n v="316"/>
    <n v="39"/>
    <x v="323"/>
    <n v="1"/>
    <s v="DC"/>
    <s v="Decentralt værk"/>
    <n v="353000"/>
    <n v="350030"/>
    <x v="14"/>
    <x v="1"/>
    <s v="kvt"/>
    <d v="1994-12-22T00:00:00"/>
    <m/>
    <n v="7"/>
    <n v="2.75"/>
    <n v="3.5"/>
    <x v="6148"/>
    <n v="8.6400000000000005E-2"/>
    <n v="0"/>
    <n v="7.9200000000000007E-2"/>
    <n v="7.9200000000000007E-2"/>
    <n v="0.19497928345113333"/>
    <n v="0.80502071654886664"/>
    <n v="0"/>
    <x v="0"/>
    <x v="0"/>
    <m/>
    <m/>
    <m/>
    <m/>
    <m/>
    <m/>
    <n v="0.22156200000000001"/>
    <m/>
    <m/>
    <m/>
    <m/>
    <m/>
    <m/>
    <m/>
    <m/>
    <m/>
    <m/>
    <m/>
    <s v="651302,44"/>
    <s v="6170863,32"/>
    <n v="0.22156200000000001"/>
    <n v="0"/>
    <n v="0"/>
  </r>
  <r>
    <n v="2095"/>
    <x v="1029"/>
    <s v=""/>
    <x v="2289"/>
    <n v="2019"/>
    <n v="33033125"/>
    <x v="529"/>
    <x v="1027"/>
    <x v="1005"/>
    <n v="4450"/>
    <s v="Jyderup"/>
    <n v="316"/>
    <n v="39"/>
    <x v="323"/>
    <n v="1"/>
    <s v="DC"/>
    <s v="Decentralt værk"/>
    <n v="353000"/>
    <n v="350030"/>
    <x v="1153"/>
    <x v="1"/>
    <s v="kvt"/>
    <d v="1994-12-22T00:00:00"/>
    <m/>
    <n v="7"/>
    <n v="2.75"/>
    <n v="3.5"/>
    <x v="6148"/>
    <n v="9.7199999999999995E-2"/>
    <n v="0"/>
    <n v="7.9200000000000007E-2"/>
    <n v="7.9200000000000007E-2"/>
    <n v="0.21935169388252496"/>
    <n v="0.78064830611747504"/>
    <n v="0"/>
    <x v="0"/>
    <x v="0"/>
    <m/>
    <m/>
    <m/>
    <m/>
    <m/>
    <m/>
    <n v="0.22156200000000001"/>
    <m/>
    <m/>
    <m/>
    <m/>
    <m/>
    <m/>
    <m/>
    <m/>
    <m/>
    <m/>
    <m/>
    <s v="651302,44"/>
    <s v="6170863,32"/>
    <n v="0.22156200000000001"/>
    <n v="0"/>
    <n v="0"/>
  </r>
  <r>
    <n v="2095"/>
    <x v="1029"/>
    <s v=""/>
    <x v="2290"/>
    <n v="2019"/>
    <n v="33033125"/>
    <x v="529"/>
    <x v="1027"/>
    <x v="1005"/>
    <n v="4450"/>
    <s v="Jyderup"/>
    <n v="316"/>
    <n v="39"/>
    <x v="323"/>
    <n v="1"/>
    <s v="DC"/>
    <s v="Decentralt værk"/>
    <n v="353000"/>
    <n v="350030"/>
    <x v="1154"/>
    <x v="3"/>
    <s v="fvv"/>
    <d v="2017-01-01T00:00:00"/>
    <m/>
    <n v="7"/>
    <n v="0"/>
    <n v="7"/>
    <x v="6149"/>
    <n v="15.029640000000001"/>
    <n v="15.029640000000001"/>
    <n v="0"/>
    <n v="0"/>
    <n v="1"/>
    <n v="0"/>
    <n v="0"/>
    <x v="0"/>
    <x v="0"/>
    <m/>
    <m/>
    <m/>
    <m/>
    <m/>
    <m/>
    <m/>
    <m/>
    <m/>
    <m/>
    <m/>
    <m/>
    <m/>
    <m/>
    <m/>
    <n v="16.478639999999999"/>
    <m/>
    <m/>
    <s v="651302,44"/>
    <s v="6170863,32"/>
    <n v="0"/>
    <n v="16.478639999999999"/>
    <n v="0"/>
  </r>
  <r>
    <n v="2100"/>
    <x v="1031"/>
    <s v=""/>
    <x v="2293"/>
    <n v="2019"/>
    <n v="11768474"/>
    <x v="531"/>
    <x v="1029"/>
    <x v="1007"/>
    <n v="8320"/>
    <s v="Mårslet"/>
    <n v="751"/>
    <m/>
    <x v="18"/>
    <m/>
    <s v="ER"/>
    <s v="Erhvervsværk"/>
    <n v="14610"/>
    <n v="10000"/>
    <x v="1157"/>
    <x v="1"/>
    <s v="pev"/>
    <d v="2010-12-01T00:00:00"/>
    <m/>
    <n v="0.06"/>
    <n v="2.5000000000000001E-2"/>
    <n v="3.6999999999999998E-2"/>
    <x v="21"/>
    <n v="0"/>
    <n v="0"/>
    <n v="0"/>
    <n v="0"/>
    <n v="0"/>
    <n v="0"/>
    <n v="1"/>
    <x v="0"/>
    <x v="0"/>
    <m/>
    <m/>
    <m/>
    <m/>
    <m/>
    <m/>
    <m/>
    <m/>
    <n v="0"/>
    <m/>
    <m/>
    <m/>
    <m/>
    <m/>
    <m/>
    <m/>
    <m/>
    <m/>
    <s v="571746"/>
    <s v="6211924"/>
    <n v="0"/>
    <n v="0"/>
    <n v="0"/>
  </r>
  <r>
    <n v="2101"/>
    <x v="1032"/>
    <s v=""/>
    <x v="2294"/>
    <n v="2019"/>
    <n v="33258445"/>
    <x v="532"/>
    <x v="1030"/>
    <x v="1008"/>
    <n v="6920"/>
    <s v="Videbæk"/>
    <n v="760"/>
    <n v="190"/>
    <x v="299"/>
    <m/>
    <s v="FJ"/>
    <s v="Fjernvarmeværk"/>
    <n v="353000"/>
    <n v="350030"/>
    <x v="99"/>
    <x v="0"/>
    <s v="fvv"/>
    <d v="1987-04-01T00:00:00"/>
    <d v="2019-06-26T00:00:00"/>
    <n v="4.51"/>
    <n v="0"/>
    <n v="4.51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477046,74"/>
    <s v="6216370,71"/>
    <n v="0"/>
    <n v="0"/>
    <n v="0"/>
  </r>
  <r>
    <n v="2101"/>
    <x v="1032"/>
    <s v=""/>
    <x v="2295"/>
    <n v="2019"/>
    <n v="33258445"/>
    <x v="532"/>
    <x v="1030"/>
    <x v="1008"/>
    <n v="6920"/>
    <s v="Videbæk"/>
    <n v="760"/>
    <n v="190"/>
    <x v="299"/>
    <m/>
    <s v="FJ"/>
    <s v="Fjernvarmeværk"/>
    <n v="353000"/>
    <n v="350030"/>
    <x v="1158"/>
    <x v="0"/>
    <s v="fvv"/>
    <d v="1987-04-01T00:00:00"/>
    <m/>
    <n v="10.5"/>
    <n v="0"/>
    <n v="10.5"/>
    <x v="6150"/>
    <n v="1.7999999999999999E-2"/>
    <n v="1.7999999999999999E-2"/>
    <n v="0"/>
    <n v="0"/>
    <n v="1"/>
    <n v="0"/>
    <n v="0"/>
    <x v="0"/>
    <x v="0"/>
    <m/>
    <m/>
    <m/>
    <m/>
    <m/>
    <m/>
    <n v="2.1146399999999999E-2"/>
    <m/>
    <m/>
    <m/>
    <m/>
    <m/>
    <m/>
    <m/>
    <m/>
    <m/>
    <m/>
    <m/>
    <s v="477046,74"/>
    <s v="6216370,71"/>
    <n v="2.1146399999999999E-2"/>
    <n v="0"/>
    <n v="0"/>
  </r>
  <r>
    <n v="2101"/>
    <x v="1033"/>
    <s v=""/>
    <x v="2296"/>
    <n v="2019"/>
    <n v="33258445"/>
    <x v="532"/>
    <x v="1031"/>
    <x v="634"/>
    <n v="6920"/>
    <s v="Videbæk"/>
    <n v="760"/>
    <n v="190"/>
    <x v="299"/>
    <n v="1"/>
    <s v="DC"/>
    <s v="Decentralt værk"/>
    <n v="353000"/>
    <n v="350030"/>
    <x v="195"/>
    <x v="1"/>
    <s v="kvt"/>
    <d v="1994-12-01T00:00:00"/>
    <m/>
    <n v="7.5"/>
    <n v="3.2"/>
    <n v="4.3"/>
    <x v="6151"/>
    <n v="18.082799999999999"/>
    <n v="18.082799999999999"/>
    <n v="13.59"/>
    <n v="13.59"/>
    <n v="0.26579594110601162"/>
    <n v="0.73420405889398843"/>
    <n v="0"/>
    <x v="0"/>
    <x v="0"/>
    <m/>
    <m/>
    <m/>
    <m/>
    <m/>
    <m/>
    <n v="34.016320800000003"/>
    <m/>
    <m/>
    <m/>
    <m/>
    <m/>
    <m/>
    <m/>
    <m/>
    <m/>
    <m/>
    <m/>
    <s v="476857,46"/>
    <s v="6216761,83"/>
    <n v="34.016320800000003"/>
    <n v="0"/>
    <n v="0"/>
  </r>
  <r>
    <n v="2101"/>
    <x v="1033"/>
    <s v=""/>
    <x v="2297"/>
    <n v="2019"/>
    <n v="33258445"/>
    <x v="532"/>
    <x v="1031"/>
    <x v="634"/>
    <n v="6920"/>
    <s v="Videbæk"/>
    <n v="760"/>
    <n v="190"/>
    <x v="299"/>
    <n v="1"/>
    <s v="DC"/>
    <s v="Decentralt værk"/>
    <n v="353000"/>
    <n v="350030"/>
    <x v="1159"/>
    <x v="1"/>
    <s v="kvt"/>
    <d v="2011-07-01T00:00:00"/>
    <d v="2019-03-27T00:00:00"/>
    <n v="7.88"/>
    <n v="3"/>
    <n v="4"/>
    <x v="6152"/>
    <n v="2.1600000000000001E-2"/>
    <n v="2.1600000000000001E-2"/>
    <n v="1.44E-2"/>
    <n v="1.44E-2"/>
    <n v="0.26478375992939102"/>
    <n v="0.73521624007060904"/>
    <n v="0"/>
    <x v="0"/>
    <x v="0"/>
    <m/>
    <m/>
    <m/>
    <m/>
    <m/>
    <m/>
    <n v="4.0787999999999998E-2"/>
    <m/>
    <m/>
    <m/>
    <m/>
    <m/>
    <m/>
    <m/>
    <m/>
    <m/>
    <m/>
    <n v="0"/>
    <s v="476857,46"/>
    <s v="6216761,83"/>
    <n v="4.0787999999999998E-2"/>
    <n v="0"/>
    <n v="0"/>
  </r>
  <r>
    <n v="2101"/>
    <x v="1033"/>
    <s v=""/>
    <x v="2298"/>
    <n v="2019"/>
    <n v="33258445"/>
    <x v="532"/>
    <x v="1031"/>
    <x v="634"/>
    <n v="6920"/>
    <s v="Videbæk"/>
    <n v="760"/>
    <n v="190"/>
    <x v="299"/>
    <n v="1"/>
    <s v="DC"/>
    <s v="Decentralt værk"/>
    <n v="353000"/>
    <n v="350030"/>
    <x v="1160"/>
    <x v="1"/>
    <s v="kvt"/>
    <d v="2012-01-02T00:00:00"/>
    <m/>
    <n v="7.5"/>
    <n v="3"/>
    <n v="4"/>
    <x v="6153"/>
    <n v="31.1508"/>
    <n v="31.1508"/>
    <n v="23.410799999999998"/>
    <n v="23.410799999999998"/>
    <n v="0.28650799957618139"/>
    <n v="0.71349200042381855"/>
    <n v="0"/>
    <x v="0"/>
    <x v="0"/>
    <m/>
    <m/>
    <m/>
    <m/>
    <m/>
    <m/>
    <n v="54.362879999999997"/>
    <m/>
    <m/>
    <m/>
    <m/>
    <m/>
    <m/>
    <m/>
    <m/>
    <m/>
    <m/>
    <m/>
    <s v="476857,46"/>
    <s v="6216761,83"/>
    <n v="54.362879999999997"/>
    <n v="0"/>
    <n v="0"/>
  </r>
  <r>
    <n v="2101"/>
    <x v="1033"/>
    <s v=""/>
    <x v="2299"/>
    <n v="2019"/>
    <n v="33258445"/>
    <x v="532"/>
    <x v="1031"/>
    <x v="634"/>
    <n v="6920"/>
    <s v="Videbæk"/>
    <n v="760"/>
    <n v="190"/>
    <x v="299"/>
    <n v="1"/>
    <s v="DC"/>
    <s v="Decentralt værk"/>
    <n v="353000"/>
    <n v="350030"/>
    <x v="57"/>
    <x v="2"/>
    <s v="fvv"/>
    <d v="2011-07-01T00:00:00"/>
    <m/>
    <n v="10"/>
    <n v="0"/>
    <n v="10"/>
    <x v="6154"/>
    <n v="9.1547999999999998"/>
    <n v="9.1547999999999998"/>
    <n v="0"/>
    <n v="0"/>
    <n v="1"/>
    <n v="0"/>
    <n v="0"/>
    <x v="0"/>
    <x v="0"/>
    <m/>
    <m/>
    <m/>
    <m/>
    <m/>
    <m/>
    <m/>
    <m/>
    <m/>
    <m/>
    <m/>
    <m/>
    <m/>
    <m/>
    <m/>
    <m/>
    <m/>
    <n v="9.1547999999999998"/>
    <s v="476857,46"/>
    <s v="6216761,83"/>
    <n v="0"/>
    <n v="0"/>
    <n v="9.1547999999999998"/>
  </r>
  <r>
    <n v="2106"/>
    <x v="1034"/>
    <s v=""/>
    <x v="2300"/>
    <n v="2019"/>
    <n v="27464297"/>
    <x v="533"/>
    <x v="1032"/>
    <x v="1009"/>
    <n v="6950"/>
    <s v="Ringkøbing"/>
    <n v="760"/>
    <m/>
    <x v="18"/>
    <m/>
    <s v="LO"/>
    <s v="Lokalt værk"/>
    <n v="370000"/>
    <n v="370000"/>
    <x v="1161"/>
    <x v="1"/>
    <s v="pev"/>
    <d v="1998-12-01T00:00:00"/>
    <m/>
    <n v="0.3"/>
    <n v="0.1"/>
    <n v="0.2"/>
    <x v="6155"/>
    <n v="0"/>
    <n v="0"/>
    <n v="0.32040000000000002"/>
    <n v="0.32040000000000002"/>
    <n v="0"/>
    <n v="1"/>
    <n v="0"/>
    <x v="0"/>
    <x v="0"/>
    <m/>
    <m/>
    <m/>
    <m/>
    <m/>
    <m/>
    <m/>
    <m/>
    <n v="2.227481"/>
    <m/>
    <m/>
    <m/>
    <m/>
    <m/>
    <m/>
    <m/>
    <m/>
    <m/>
    <s v="452651"/>
    <s v="6216611"/>
    <n v="0"/>
    <n v="2.227481"/>
    <n v="0"/>
  </r>
  <r>
    <n v="2106"/>
    <x v="1034"/>
    <s v=""/>
    <x v="2301"/>
    <n v="2019"/>
    <n v="27464297"/>
    <x v="533"/>
    <x v="1032"/>
    <x v="1009"/>
    <n v="6950"/>
    <s v="Ringkøbing"/>
    <n v="760"/>
    <m/>
    <x v="18"/>
    <m/>
    <s v="LO"/>
    <s v="Lokalt værk"/>
    <n v="370000"/>
    <n v="370000"/>
    <x v="1162"/>
    <x v="1"/>
    <s v="pev"/>
    <d v="1998-12-01T00:00:00"/>
    <m/>
    <n v="0.3"/>
    <n v="0.1"/>
    <n v="0.2"/>
    <x v="6155"/>
    <n v="0"/>
    <n v="0"/>
    <n v="0.32040000000000002"/>
    <n v="0.32040000000000002"/>
    <n v="0"/>
    <n v="1"/>
    <n v="0"/>
    <x v="0"/>
    <x v="0"/>
    <m/>
    <m/>
    <m/>
    <m/>
    <m/>
    <m/>
    <m/>
    <m/>
    <n v="2.227481"/>
    <m/>
    <m/>
    <m/>
    <m/>
    <m/>
    <m/>
    <m/>
    <m/>
    <m/>
    <s v="452651"/>
    <s v="6216611"/>
    <n v="0"/>
    <n v="2.227481"/>
    <n v="0"/>
  </r>
  <r>
    <n v="2107"/>
    <x v="1035"/>
    <s v=""/>
    <x v="2302"/>
    <n v="2019"/>
    <n v="31498341"/>
    <x v="534"/>
    <x v="1033"/>
    <x v="1010"/>
    <n v="4640"/>
    <s v="Fakse"/>
    <n v="320"/>
    <n v="42"/>
    <x v="23"/>
    <m/>
    <s v="LO"/>
    <s v="Lokalt værk"/>
    <n v="370000"/>
    <n v="370000"/>
    <x v="1163"/>
    <x v="1"/>
    <s v="pev"/>
    <d v="2015-04-01T00:00:00"/>
    <m/>
    <n v="1.329"/>
    <n v="0.53"/>
    <n v="0.55700000000000005"/>
    <x v="6156"/>
    <n v="9"/>
    <n v="0"/>
    <n v="8.8919999999999995"/>
    <n v="8.8919999999999995"/>
    <n v="0"/>
    <n v="0.78079857902922412"/>
    <n v="0.21920142097077588"/>
    <x v="0"/>
    <x v="0"/>
    <m/>
    <m/>
    <m/>
    <m/>
    <m/>
    <m/>
    <m/>
    <m/>
    <n v="20.529063999999998"/>
    <m/>
    <m/>
    <m/>
    <m/>
    <m/>
    <m/>
    <m/>
    <m/>
    <m/>
    <s v="697589,46"/>
    <s v="6126625,1"/>
    <n v="0"/>
    <n v="20.529063999999998"/>
    <n v="0"/>
  </r>
  <r>
    <n v="2108"/>
    <x v="1036"/>
    <s v=""/>
    <x v="2303"/>
    <n v="2019"/>
    <n v="32654266"/>
    <x v="535"/>
    <x v="1034"/>
    <x v="1011"/>
    <n v="3000"/>
    <s v="Helsingør"/>
    <n v="217"/>
    <m/>
    <x v="18"/>
    <m/>
    <s v="LO"/>
    <s v="Lokalt værk"/>
    <n v="370000"/>
    <n v="370000"/>
    <x v="384"/>
    <x v="1"/>
    <s v="pev"/>
    <d v="2011-09-01T00:00:00"/>
    <m/>
    <n v="0.28999999999999998"/>
    <n v="0.1"/>
    <n v="0.12"/>
    <x v="6157"/>
    <n v="3.8231999999999999"/>
    <n v="0"/>
    <n v="1.82952"/>
    <n v="1.82952"/>
    <n v="0"/>
    <n v="0.72947086334967037"/>
    <n v="0.27052913665032963"/>
    <x v="0"/>
    <x v="0"/>
    <m/>
    <m/>
    <m/>
    <m/>
    <m/>
    <m/>
    <m/>
    <m/>
    <n v="7.0661519999999998"/>
    <m/>
    <m/>
    <m/>
    <m/>
    <m/>
    <m/>
    <m/>
    <m/>
    <m/>
    <s v="724820"/>
    <s v="6215332"/>
    <n v="0"/>
    <n v="7.0661519999999998"/>
    <n v="0"/>
  </r>
  <r>
    <n v="2108"/>
    <x v="1037"/>
    <s v=""/>
    <x v="2304"/>
    <n v="2019"/>
    <n v="32654266"/>
    <x v="535"/>
    <x v="1035"/>
    <x v="1012"/>
    <n v="3060"/>
    <s v="Espergærde"/>
    <n v="217"/>
    <m/>
    <x v="18"/>
    <m/>
    <s v="LO"/>
    <s v="Lokalt værk"/>
    <n v="370000"/>
    <n v="370000"/>
    <x v="384"/>
    <x v="1"/>
    <s v="pev"/>
    <d v="2011-01-01T00:00:00"/>
    <m/>
    <n v="0.17"/>
    <n v="0.06"/>
    <n v="0.09"/>
    <x v="6158"/>
    <n v="2.5451999999999999"/>
    <n v="0"/>
    <n v="1.2956399999999999"/>
    <n v="1.2956399999999999"/>
    <n v="0"/>
    <n v="0.71833560823550746"/>
    <n v="0.28166439176449254"/>
    <x v="0"/>
    <x v="0"/>
    <m/>
    <m/>
    <m/>
    <m/>
    <m/>
    <m/>
    <m/>
    <m/>
    <n v="4.5181430000000002"/>
    <m/>
    <m/>
    <m/>
    <m/>
    <m/>
    <m/>
    <m/>
    <m/>
    <m/>
    <s v="721867,79"/>
    <s v="6211174,86"/>
    <n v="0"/>
    <n v="4.5181430000000002"/>
    <n v="0"/>
  </r>
  <r>
    <n v="2111"/>
    <x v="1038"/>
    <s v=""/>
    <x v="2305"/>
    <n v="2019"/>
    <n v="32837425"/>
    <x v="536"/>
    <x v="1036"/>
    <x v="1013"/>
    <n v="4000"/>
    <s v="Roskilde"/>
    <n v="265"/>
    <n v="2"/>
    <x v="5"/>
    <n v="1"/>
    <s v="FJ"/>
    <s v="Fjernvarmeværk"/>
    <n v="353000"/>
    <n v="350030"/>
    <x v="13"/>
    <x v="0"/>
    <s v="fvv"/>
    <d v="1970-01-01T00:00:00"/>
    <m/>
    <n v="28"/>
    <n v="0"/>
    <n v="28"/>
    <x v="6159"/>
    <n v="7.0514099999999997"/>
    <n v="5.1559200000000001"/>
    <n v="0"/>
    <n v="0"/>
    <n v="1"/>
    <n v="0"/>
    <n v="0"/>
    <x v="0"/>
    <x v="0"/>
    <m/>
    <m/>
    <m/>
    <n v="0"/>
    <m/>
    <n v="0"/>
    <n v="7.8348996"/>
    <m/>
    <m/>
    <m/>
    <m/>
    <m/>
    <m/>
    <m/>
    <m/>
    <m/>
    <m/>
    <m/>
    <s v="693540,69"/>
    <s v="6169985,34"/>
    <n v="7.8348996"/>
    <n v="0"/>
    <n v="0"/>
  </r>
  <r>
    <n v="2111"/>
    <x v="1038"/>
    <s v=""/>
    <x v="2306"/>
    <n v="2019"/>
    <n v="32837425"/>
    <x v="536"/>
    <x v="1036"/>
    <x v="1013"/>
    <n v="4000"/>
    <s v="Roskilde"/>
    <n v="265"/>
    <n v="2"/>
    <x v="5"/>
    <n v="1"/>
    <s v="FJ"/>
    <s v="Fjernvarmeværk"/>
    <n v="353000"/>
    <n v="350030"/>
    <x v="16"/>
    <x v="0"/>
    <s v="fvv"/>
    <d v="1971-01-01T00:00:00"/>
    <m/>
    <n v="26.4"/>
    <n v="0"/>
    <n v="25.1"/>
    <x v="6160"/>
    <n v="1.15767"/>
    <n v="-0.73736999999999997"/>
    <n v="0"/>
    <n v="0"/>
    <n v="1"/>
    <n v="0"/>
    <n v="0"/>
    <x v="0"/>
    <x v="0"/>
    <m/>
    <m/>
    <m/>
    <n v="1.2862982000000001"/>
    <m/>
    <n v="0"/>
    <m/>
    <m/>
    <m/>
    <m/>
    <m/>
    <m/>
    <m/>
    <m/>
    <m/>
    <m/>
    <m/>
    <m/>
    <s v="693540,69"/>
    <s v="6169985,34"/>
    <n v="1.2862982000000001"/>
    <n v="0"/>
    <n v="0"/>
  </r>
  <r>
    <n v="2111"/>
    <x v="1038"/>
    <s v=""/>
    <x v="2307"/>
    <n v="2019"/>
    <n v="32837425"/>
    <x v="536"/>
    <x v="1036"/>
    <x v="1013"/>
    <n v="4000"/>
    <s v="Roskilde"/>
    <n v="265"/>
    <n v="2"/>
    <x v="5"/>
    <n v="1"/>
    <s v="FJ"/>
    <s v="Fjernvarmeværk"/>
    <n v="353000"/>
    <n v="350030"/>
    <x v="76"/>
    <x v="0"/>
    <s v="fvv"/>
    <d v="2000-01-01T00:00:00"/>
    <m/>
    <n v="22.6"/>
    <n v="0"/>
    <n v="21.5"/>
    <x v="6161"/>
    <n v="1.1838599999999999"/>
    <n v="-0.71126"/>
    <n v="0"/>
    <n v="0"/>
    <n v="1"/>
    <n v="0"/>
    <n v="0"/>
    <x v="0"/>
    <x v="0"/>
    <m/>
    <m/>
    <m/>
    <n v="1.3153529000000002"/>
    <m/>
    <n v="0"/>
    <m/>
    <m/>
    <m/>
    <m/>
    <m/>
    <m/>
    <m/>
    <m/>
    <m/>
    <m/>
    <m/>
    <m/>
    <s v="693540,69"/>
    <s v="6169985,34"/>
    <n v="1.3153529000000002"/>
    <n v="0"/>
    <n v="0"/>
  </r>
  <r>
    <n v="2111"/>
    <x v="1038"/>
    <s v=""/>
    <x v="2308"/>
    <n v="2019"/>
    <n v="32837425"/>
    <x v="536"/>
    <x v="1036"/>
    <x v="1013"/>
    <n v="4000"/>
    <s v="Roskilde"/>
    <n v="265"/>
    <n v="2"/>
    <x v="5"/>
    <n v="1"/>
    <s v="FJ"/>
    <s v="Fjernvarmeværk"/>
    <n v="353000"/>
    <n v="350030"/>
    <x v="4"/>
    <x v="0"/>
    <s v="fvv"/>
    <d v="1965-01-01T00:00:00"/>
    <m/>
    <n v="10.199999999999999"/>
    <n v="0"/>
    <n v="10.199999999999999"/>
    <x v="6162"/>
    <n v="4.0247200000000003"/>
    <n v="2.12968"/>
    <n v="0"/>
    <n v="0"/>
    <n v="1"/>
    <n v="0"/>
    <n v="0"/>
    <x v="0"/>
    <x v="0"/>
    <m/>
    <m/>
    <m/>
    <m/>
    <m/>
    <n v="0"/>
    <n v="4.4719091999999998"/>
    <m/>
    <m/>
    <m/>
    <m/>
    <m/>
    <m/>
    <m/>
    <m/>
    <m/>
    <m/>
    <m/>
    <s v="693540,69"/>
    <s v="6169985,34"/>
    <n v="4.4719091999999998"/>
    <n v="0"/>
    <n v="0"/>
  </r>
  <r>
    <n v="2111"/>
    <x v="1038"/>
    <s v=""/>
    <x v="2309"/>
    <n v="2019"/>
    <n v="32837425"/>
    <x v="536"/>
    <x v="1036"/>
    <x v="1013"/>
    <n v="4000"/>
    <s v="Roskilde"/>
    <n v="265"/>
    <n v="2"/>
    <x v="5"/>
    <n v="1"/>
    <s v="FJ"/>
    <s v="Fjernvarmeværk"/>
    <n v="353000"/>
    <n v="350030"/>
    <x v="6"/>
    <x v="0"/>
    <s v="fvv"/>
    <d v="1965-01-01T00:00:00"/>
    <m/>
    <n v="9.9"/>
    <n v="0"/>
    <n v="9.9"/>
    <x v="6163"/>
    <n v="2.4361000000000002"/>
    <n v="0.54110000000000003"/>
    <n v="0"/>
    <n v="0"/>
    <n v="1"/>
    <n v="0"/>
    <n v="0"/>
    <x v="0"/>
    <x v="0"/>
    <m/>
    <m/>
    <m/>
    <m/>
    <m/>
    <n v="0"/>
    <n v="2.7067787999999999"/>
    <m/>
    <m/>
    <m/>
    <m/>
    <m/>
    <m/>
    <m/>
    <m/>
    <m/>
    <m/>
    <m/>
    <s v="693540,69"/>
    <s v="6169985,34"/>
    <n v="2.7067787999999999"/>
    <n v="0"/>
    <n v="0"/>
  </r>
  <r>
    <n v="2111"/>
    <x v="1039"/>
    <s v=""/>
    <x v="2310"/>
    <n v="2019"/>
    <n v="32837425"/>
    <x v="536"/>
    <x v="1037"/>
    <x v="1014"/>
    <n v="4000"/>
    <s v="Roskilde"/>
    <n v="265"/>
    <n v="2"/>
    <x v="5"/>
    <n v="1"/>
    <s v="FJ"/>
    <s v="Fjernvarmeværk"/>
    <n v="353000"/>
    <n v="350030"/>
    <x v="1164"/>
    <x v="0"/>
    <s v="fvv"/>
    <d v="1997-01-01T00:00:00"/>
    <m/>
    <n v="21.6"/>
    <n v="0"/>
    <n v="20.5"/>
    <x v="5890"/>
    <n v="0.2389"/>
    <n v="0.12189999999999999"/>
    <n v="0"/>
    <n v="0"/>
    <n v="1"/>
    <n v="0"/>
    <n v="0"/>
    <x v="0"/>
    <x v="0"/>
    <m/>
    <m/>
    <m/>
    <n v="0.26543800000000001"/>
    <m/>
    <n v="0"/>
    <m/>
    <m/>
    <m/>
    <m/>
    <m/>
    <m/>
    <m/>
    <n v="0"/>
    <m/>
    <m/>
    <m/>
    <m/>
    <s v="696462,26"/>
    <s v="6170435,15"/>
    <n v="0.26543800000000001"/>
    <n v="0"/>
    <n v="0"/>
  </r>
  <r>
    <n v="2111"/>
    <x v="1039"/>
    <s v=""/>
    <x v="2311"/>
    <n v="2019"/>
    <n v="32837425"/>
    <x v="536"/>
    <x v="1037"/>
    <x v="1014"/>
    <n v="4000"/>
    <s v="Roskilde"/>
    <n v="265"/>
    <n v="2"/>
    <x v="5"/>
    <n v="1"/>
    <s v="FJ"/>
    <s v="Fjernvarmeværk"/>
    <n v="353000"/>
    <n v="350030"/>
    <x v="1165"/>
    <x v="0"/>
    <s v="fvv"/>
    <d v="1999-01-01T00:00:00"/>
    <m/>
    <n v="21.6"/>
    <n v="0"/>
    <n v="20.5"/>
    <x v="3742"/>
    <n v="0.28410000000000002"/>
    <n v="0.1671"/>
    <n v="0"/>
    <n v="0"/>
    <n v="1"/>
    <n v="0"/>
    <n v="0"/>
    <x v="0"/>
    <x v="0"/>
    <m/>
    <m/>
    <m/>
    <n v="0.31565599999999999"/>
    <m/>
    <n v="0"/>
    <m/>
    <m/>
    <m/>
    <m/>
    <m/>
    <m/>
    <m/>
    <n v="0"/>
    <m/>
    <m/>
    <m/>
    <m/>
    <s v="696462,26"/>
    <s v="6170435,15"/>
    <n v="0.31565599999999999"/>
    <n v="0"/>
    <n v="0"/>
  </r>
  <r>
    <n v="2111"/>
    <x v="1040"/>
    <s v=""/>
    <x v="2312"/>
    <n v="2019"/>
    <n v="32837425"/>
    <x v="536"/>
    <x v="1038"/>
    <x v="1015"/>
    <n v="4000"/>
    <s v="Roskilde"/>
    <n v="265"/>
    <n v="2"/>
    <x v="5"/>
    <m/>
    <s v="FJ"/>
    <s v="Fjernvarmeværk"/>
    <n v="353000"/>
    <n v="350030"/>
    <x v="1166"/>
    <x v="0"/>
    <s v="fvv"/>
    <d v="2006-12-01T00:00:00"/>
    <m/>
    <n v="9.1999999999999993"/>
    <n v="0"/>
    <n v="8.6999999999999993"/>
    <x v="1867"/>
    <n v="1.6E-2"/>
    <n v="-1.248E-2"/>
    <n v="0"/>
    <n v="0"/>
    <n v="1"/>
    <n v="0"/>
    <n v="0"/>
    <x v="0"/>
    <x v="0"/>
    <m/>
    <m/>
    <m/>
    <n v="2.2598099999999999E-2"/>
    <m/>
    <m/>
    <m/>
    <m/>
    <m/>
    <m/>
    <m/>
    <m/>
    <m/>
    <n v="0"/>
    <m/>
    <m/>
    <m/>
    <m/>
    <s v="695107,4"/>
    <s v="6172005,64"/>
    <n v="2.2598099999999999E-2"/>
    <n v="0"/>
    <n v="0"/>
  </r>
  <r>
    <n v="2111"/>
    <x v="1041"/>
    <s v=""/>
    <x v="2313"/>
    <n v="2019"/>
    <n v="32837425"/>
    <x v="536"/>
    <x v="1039"/>
    <x v="1016"/>
    <n v="4000"/>
    <s v="Roskilde"/>
    <n v="265"/>
    <n v="2"/>
    <x v="5"/>
    <m/>
    <s v="FJ"/>
    <s v="Fjernvarmeværk"/>
    <n v="353000"/>
    <n v="350030"/>
    <x v="1167"/>
    <x v="0"/>
    <s v="fvv"/>
    <d v="2012-01-01T00:00:00"/>
    <m/>
    <n v="9.1"/>
    <n v="0"/>
    <n v="8.6"/>
    <x v="6164"/>
    <n v="3.3599999999999998E-2"/>
    <n v="2.64E-2"/>
    <n v="0"/>
    <n v="0"/>
    <n v="1"/>
    <n v="0"/>
    <n v="0"/>
    <x v="0"/>
    <x v="0"/>
    <m/>
    <m/>
    <m/>
    <n v="4.8000000000000001E-2"/>
    <m/>
    <m/>
    <m/>
    <m/>
    <m/>
    <m/>
    <m/>
    <m/>
    <m/>
    <m/>
    <m/>
    <m/>
    <m/>
    <m/>
    <s v="692824"/>
    <s v="6171502"/>
    <n v="4.8000000000000001E-2"/>
    <n v="0"/>
    <n v="0"/>
  </r>
  <r>
    <n v="2114"/>
    <x v="1042"/>
    <s v=""/>
    <x v="2314"/>
    <n v="2019"/>
    <n v="33504977"/>
    <x v="537"/>
    <x v="1040"/>
    <x v="1017"/>
    <n v="3400"/>
    <s v="Hillerød"/>
    <n v="219"/>
    <n v="18"/>
    <x v="19"/>
    <n v="1"/>
    <s v="DC"/>
    <s v="Decentralt værk"/>
    <n v="351100"/>
    <n v="350010"/>
    <x v="1168"/>
    <x v="9"/>
    <s v="kvt"/>
    <d v="1991-01-01T00:00:00"/>
    <m/>
    <n v="174"/>
    <n v="77"/>
    <n v="78"/>
    <x v="6165"/>
    <n v="419.01799999999997"/>
    <n v="415.07600000000002"/>
    <n v="385.79399999999998"/>
    <n v="369.53280000000001"/>
    <n v="0.2286051664449438"/>
    <n v="0.77139483355505623"/>
    <n v="0"/>
    <x v="0"/>
    <x v="0"/>
    <m/>
    <m/>
    <m/>
    <m/>
    <m/>
    <m/>
    <n v="916.4666016000001"/>
    <m/>
    <m/>
    <m/>
    <m/>
    <m/>
    <m/>
    <m/>
    <m/>
    <m/>
    <m/>
    <m/>
    <s v="706963,45"/>
    <s v="6200734,17"/>
    <n v="916.4666016000001"/>
    <n v="0"/>
    <n v="0"/>
  </r>
  <r>
    <n v="2114"/>
    <x v="1042"/>
    <s v=""/>
    <x v="2315"/>
    <n v="2019"/>
    <n v="33504977"/>
    <x v="537"/>
    <x v="1040"/>
    <x v="1017"/>
    <n v="3400"/>
    <s v="Hillerød"/>
    <n v="219"/>
    <n v="18"/>
    <x v="19"/>
    <n v="1"/>
    <s v="DC"/>
    <s v="Decentralt værk"/>
    <n v="351100"/>
    <n v="350010"/>
    <x v="1169"/>
    <x v="5"/>
    <s v="kvt"/>
    <d v="2012-01-01T00:00:00"/>
    <m/>
    <n v="0.3"/>
    <n v="0"/>
    <n v="0"/>
    <x v="6166"/>
    <n v="0"/>
    <n v="0"/>
    <n v="0"/>
    <n v="0"/>
    <n v="1"/>
    <n v="0"/>
    <n v="0"/>
    <x v="0"/>
    <x v="0"/>
    <m/>
    <m/>
    <m/>
    <n v="2.0087199999999999E-3"/>
    <m/>
    <m/>
    <m/>
    <m/>
    <m/>
    <m/>
    <m/>
    <m/>
    <m/>
    <m/>
    <m/>
    <m/>
    <m/>
    <m/>
    <s v="706963,45"/>
    <s v="6200734,17"/>
    <n v="2.0087199999999999E-3"/>
    <n v="0"/>
    <n v="0"/>
  </r>
  <r>
    <n v="2114"/>
    <x v="1043"/>
    <s v=""/>
    <x v="2316"/>
    <n v="2019"/>
    <n v="33504977"/>
    <x v="537"/>
    <x v="1041"/>
    <x v="1018"/>
    <n v="3320"/>
    <s v="Skævinge"/>
    <n v="219"/>
    <n v="18"/>
    <x v="19"/>
    <m/>
    <s v="DC"/>
    <s v="Decentralt værk"/>
    <n v="351100"/>
    <n v="350010"/>
    <x v="14"/>
    <x v="1"/>
    <s v="kvt"/>
    <d v="1997-01-01T00:00:00"/>
    <m/>
    <n v="2.8"/>
    <n v="0.97"/>
    <n v="1.59"/>
    <x v="6167"/>
    <n v="0.67320000000000002"/>
    <n v="0.67320000000000002"/>
    <n v="0.48051719999999998"/>
    <n v="0.48051719999999998"/>
    <n v="0.25879129243416044"/>
    <n v="0.74120870756583956"/>
    <n v="0"/>
    <x v="0"/>
    <x v="0"/>
    <m/>
    <m/>
    <m/>
    <m/>
    <m/>
    <m/>
    <n v="1.300662"/>
    <m/>
    <m/>
    <m/>
    <m/>
    <m/>
    <m/>
    <m/>
    <m/>
    <m/>
    <m/>
    <m/>
    <s v="697259"/>
    <s v="6200813"/>
    <n v="1.300662"/>
    <n v="0"/>
    <n v="0"/>
  </r>
  <r>
    <n v="2114"/>
    <x v="1043"/>
    <s v=""/>
    <x v="2317"/>
    <n v="2019"/>
    <n v="33504977"/>
    <x v="537"/>
    <x v="1041"/>
    <x v="1018"/>
    <n v="3320"/>
    <s v="Skævinge"/>
    <n v="219"/>
    <n v="18"/>
    <x v="19"/>
    <m/>
    <s v="DC"/>
    <s v="Decentralt værk"/>
    <n v="351100"/>
    <n v="350010"/>
    <x v="15"/>
    <x v="1"/>
    <s v="kvt"/>
    <d v="2012-01-01T00:00:00"/>
    <m/>
    <n v="2.8"/>
    <n v="0.97"/>
    <n v="1.59"/>
    <x v="6168"/>
    <n v="0.504"/>
    <n v="0.504"/>
    <n v="0.36753479999999999"/>
    <n v="0.36753479999999999"/>
    <n v="0.25262550073983181"/>
    <n v="0.74737449926016819"/>
    <n v="0"/>
    <x v="0"/>
    <x v="0"/>
    <m/>
    <m/>
    <m/>
    <m/>
    <m/>
    <m/>
    <n v="0.99752399999999997"/>
    <m/>
    <m/>
    <m/>
    <m/>
    <m/>
    <m/>
    <m/>
    <m/>
    <m/>
    <m/>
    <m/>
    <s v="697259"/>
    <s v="6200813"/>
    <n v="0.99752399999999997"/>
    <n v="0"/>
    <n v="0"/>
  </r>
  <r>
    <n v="2114"/>
    <x v="1043"/>
    <s v=""/>
    <x v="2318"/>
    <n v="2019"/>
    <n v="33504977"/>
    <x v="537"/>
    <x v="1041"/>
    <x v="1018"/>
    <n v="3320"/>
    <s v="Skævinge"/>
    <n v="219"/>
    <n v="18"/>
    <x v="19"/>
    <m/>
    <s v="DC"/>
    <s v="Decentralt værk"/>
    <n v="351100"/>
    <n v="350010"/>
    <x v="13"/>
    <x v="0"/>
    <s v="fvv"/>
    <d v="1997-01-01T00:00:00"/>
    <m/>
    <n v="2.4"/>
    <n v="0"/>
    <n v="2.1"/>
    <x v="1370"/>
    <n v="9.1080000000000002E-4"/>
    <n v="9.1080000000000002E-4"/>
    <n v="0"/>
    <n v="0"/>
    <n v="1"/>
    <n v="0"/>
    <n v="0"/>
    <x v="0"/>
    <x v="0"/>
    <m/>
    <m/>
    <m/>
    <m/>
    <m/>
    <m/>
    <n v="9.1080000000000002E-4"/>
    <m/>
    <m/>
    <m/>
    <m/>
    <m/>
    <m/>
    <m/>
    <m/>
    <m/>
    <m/>
    <m/>
    <s v="697259"/>
    <s v="6200813"/>
    <n v="9.1080000000000002E-4"/>
    <n v="0"/>
    <n v="0"/>
  </r>
  <r>
    <n v="2114"/>
    <x v="1044"/>
    <s v=""/>
    <x v="2319"/>
    <n v="2019"/>
    <n v="33504977"/>
    <x v="537"/>
    <x v="1042"/>
    <x v="1019"/>
    <n v="3320"/>
    <s v="Skævinge"/>
    <n v="219"/>
    <n v="18"/>
    <x v="19"/>
    <m/>
    <s v="DC"/>
    <s v="Decentralt værk"/>
    <n v="351100"/>
    <n v="350010"/>
    <x v="94"/>
    <x v="1"/>
    <s v="kvt"/>
    <d v="2011-10-17T00:00:00"/>
    <m/>
    <n v="4.8"/>
    <n v="2"/>
    <n v="2.5"/>
    <x v="6169"/>
    <n v="1.0044"/>
    <n v="1.0044"/>
    <n v="0.9903672"/>
    <n v="0.9903672"/>
    <n v="0.21671283141916611"/>
    <n v="0.78328716858083391"/>
    <n v="0"/>
    <x v="0"/>
    <x v="0"/>
    <m/>
    <m/>
    <m/>
    <m/>
    <m/>
    <m/>
    <n v="2.3173524000000003"/>
    <m/>
    <m/>
    <m/>
    <m/>
    <m/>
    <m/>
    <m/>
    <m/>
    <m/>
    <m/>
    <m/>
    <s v="696835,42"/>
    <s v="6203484,15"/>
    <n v="2.3173524000000003"/>
    <n v="0"/>
    <n v="0"/>
  </r>
  <r>
    <n v="2114"/>
    <x v="1044"/>
    <s v=""/>
    <x v="2320"/>
    <n v="2019"/>
    <n v="33504977"/>
    <x v="537"/>
    <x v="1042"/>
    <x v="1019"/>
    <n v="3320"/>
    <s v="Skævinge"/>
    <n v="219"/>
    <n v="18"/>
    <x v="19"/>
    <m/>
    <s v="DC"/>
    <s v="Decentralt værk"/>
    <n v="351100"/>
    <n v="350010"/>
    <x v="56"/>
    <x v="0"/>
    <s v="fvv"/>
    <d v="2011-10-17T00:00:00"/>
    <m/>
    <n v="2.8"/>
    <n v="0"/>
    <n v="2.5"/>
    <x v="6170"/>
    <n v="11.465999999999999"/>
    <n v="11.465999999999999"/>
    <n v="0"/>
    <n v="0"/>
    <n v="1"/>
    <n v="0"/>
    <n v="0"/>
    <x v="0"/>
    <x v="0"/>
    <m/>
    <m/>
    <m/>
    <m/>
    <m/>
    <m/>
    <n v="13.2073128"/>
    <m/>
    <m/>
    <m/>
    <m/>
    <m/>
    <m/>
    <m/>
    <m/>
    <m/>
    <m/>
    <m/>
    <s v="696835,42"/>
    <s v="6203484,15"/>
    <n v="13.2073128"/>
    <n v="0"/>
    <n v="0"/>
  </r>
  <r>
    <n v="2114"/>
    <x v="1045"/>
    <s v=""/>
    <x v="2321"/>
    <n v="2019"/>
    <n v="33504977"/>
    <x v="537"/>
    <x v="1043"/>
    <x v="1020"/>
    <n v="3300"/>
    <s v="Frederiksværk"/>
    <n v="219"/>
    <n v="18"/>
    <x v="19"/>
    <m/>
    <s v="DC"/>
    <s v="Decentralt værk"/>
    <n v="351100"/>
    <n v="350010"/>
    <x v="75"/>
    <x v="1"/>
    <s v="kvt"/>
    <d v="1998-12-01T00:00:00"/>
    <m/>
    <n v="2.9"/>
    <n v="1.06"/>
    <n v="1.52"/>
    <x v="6171"/>
    <n v="0"/>
    <n v="0"/>
    <n v="1.08E-3"/>
    <n v="1.08E-3"/>
    <n v="0"/>
    <n v="1"/>
    <n v="0"/>
    <x v="0"/>
    <x v="0"/>
    <m/>
    <m/>
    <m/>
    <m/>
    <m/>
    <m/>
    <n v="5.0775119999999993E-3"/>
    <m/>
    <m/>
    <m/>
    <m/>
    <m/>
    <m/>
    <m/>
    <m/>
    <m/>
    <m/>
    <m/>
    <s v="700456"/>
    <s v="6198166"/>
    <n v="5.0775119999999993E-3"/>
    <n v="0"/>
    <n v="0"/>
  </r>
  <r>
    <n v="2114"/>
    <x v="1045"/>
    <s v=""/>
    <x v="2322"/>
    <n v="2019"/>
    <n v="33504977"/>
    <x v="537"/>
    <x v="1043"/>
    <x v="1020"/>
    <n v="3300"/>
    <s v="Frederiksværk"/>
    <n v="219"/>
    <n v="18"/>
    <x v="19"/>
    <m/>
    <s v="DC"/>
    <s v="Decentralt værk"/>
    <n v="351100"/>
    <n v="350010"/>
    <x v="56"/>
    <x v="0"/>
    <s v="fvv"/>
    <d v="2012-01-01T00:00:00"/>
    <m/>
    <n v="2.9"/>
    <n v="0"/>
    <n v="2.6"/>
    <x v="6172"/>
    <n v="3.8412000000000002"/>
    <n v="3.8412000000000002"/>
    <n v="0"/>
    <n v="0"/>
    <n v="1"/>
    <n v="0"/>
    <n v="0"/>
    <x v="0"/>
    <x v="0"/>
    <m/>
    <m/>
    <m/>
    <m/>
    <m/>
    <m/>
    <n v="4.1285336399999997"/>
    <m/>
    <m/>
    <m/>
    <m/>
    <m/>
    <m/>
    <m/>
    <m/>
    <m/>
    <m/>
    <m/>
    <s v="700456"/>
    <s v="6198166"/>
    <n v="4.1285336399999997"/>
    <n v="0"/>
    <n v="0"/>
  </r>
  <r>
    <n v="2114"/>
    <x v="1046"/>
    <s v=""/>
    <x v="2323"/>
    <n v="2019"/>
    <n v="33504977"/>
    <x v="537"/>
    <x v="1044"/>
    <x v="1021"/>
    <n v="3400"/>
    <s v="Hillerød"/>
    <n v="219"/>
    <n v="18"/>
    <x v="19"/>
    <m/>
    <s v="DC"/>
    <s v="Decentralt værk"/>
    <n v="351100"/>
    <n v="350010"/>
    <x v="1170"/>
    <x v="11"/>
    <s v="kvt"/>
    <d v="2016-09-15T00:00:00"/>
    <m/>
    <n v="28.6"/>
    <n v="5.12"/>
    <n v="25.46"/>
    <x v="6173"/>
    <n v="526.80600000000004"/>
    <n v="526.80600000000004"/>
    <n v="94.377600000000001"/>
    <n v="65.260800000000003"/>
    <n v="0.42593580965866934"/>
    <n v="0.5740641903413306"/>
    <n v="0"/>
    <x v="0"/>
    <x v="0"/>
    <m/>
    <m/>
    <m/>
    <m/>
    <m/>
    <m/>
    <m/>
    <m/>
    <m/>
    <m/>
    <n v="618.41008440000007"/>
    <m/>
    <m/>
    <m/>
    <m/>
    <m/>
    <m/>
    <m/>
    <s v="704226,59"/>
    <s v="6202997,52"/>
    <n v="0"/>
    <n v="618.41008440000007"/>
    <n v="0"/>
  </r>
  <r>
    <n v="2116"/>
    <x v="1047"/>
    <s v=""/>
    <x v="2324"/>
    <n v="2019"/>
    <n v="32661165"/>
    <x v="538"/>
    <x v="1045"/>
    <x v="1022"/>
    <n v="6700"/>
    <s v="Esbjerg"/>
    <n v="561"/>
    <n v="126"/>
    <x v="284"/>
    <m/>
    <s v="LO"/>
    <s v="Lokalt værk"/>
    <n v="370000"/>
    <n v="370000"/>
    <x v="366"/>
    <x v="1"/>
    <s v="pev"/>
    <d v="2010-07-01T00:00:00"/>
    <m/>
    <n v="1.35"/>
    <n v="0.53"/>
    <n v="0.72"/>
    <x v="6174"/>
    <n v="15.548400000000001"/>
    <n v="4.6007999999999996"/>
    <n v="10.202400000000001"/>
    <n v="10.1448"/>
    <n v="7.4105235813239717E-2"/>
    <n v="0.74956141355447392"/>
    <n v="0.17633335063228636"/>
    <x v="0"/>
    <x v="0"/>
    <m/>
    <m/>
    <m/>
    <m/>
    <m/>
    <m/>
    <m/>
    <m/>
    <n v="31.042341"/>
    <m/>
    <m/>
    <m/>
    <m/>
    <m/>
    <m/>
    <m/>
    <m/>
    <m/>
    <s v="464027,23"/>
    <s v="6149249,46"/>
    <n v="0"/>
    <n v="31.042341"/>
    <n v="0"/>
  </r>
  <r>
    <n v="2116"/>
    <x v="1048"/>
    <s v=""/>
    <x v="2325"/>
    <n v="2019"/>
    <n v="32661165"/>
    <x v="538"/>
    <x v="1046"/>
    <x v="1023"/>
    <n v="6700"/>
    <s v="Esbjerg"/>
    <n v="561"/>
    <n v="126"/>
    <x v="284"/>
    <m/>
    <s v="ER"/>
    <s v="Erhvervsværk"/>
    <n v="370000"/>
    <n v="370000"/>
    <x v="1171"/>
    <x v="1"/>
    <s v="pev"/>
    <d v="2000-03-01T00:00:00"/>
    <m/>
    <n v="1.9"/>
    <n v="0.74"/>
    <n v="0.91"/>
    <x v="6175"/>
    <n v="14.911199999999999"/>
    <n v="9.0828000000000007"/>
    <n v="9.1872000000000007"/>
    <n v="9.1872000000000007"/>
    <n v="0.14186076884388413"/>
    <n v="0.76710768745486801"/>
    <n v="9.1031543701247858E-2"/>
    <x v="0"/>
    <x v="0"/>
    <m/>
    <m/>
    <m/>
    <m/>
    <m/>
    <m/>
    <m/>
    <m/>
    <n v="32.013078999999998"/>
    <m/>
    <m/>
    <m/>
    <m/>
    <m/>
    <m/>
    <m/>
    <m/>
    <m/>
    <s v="467734,21"/>
    <s v="6145910,37"/>
    <n v="0"/>
    <n v="32.013078999999998"/>
    <n v="0"/>
  </r>
  <r>
    <n v="2119"/>
    <x v="1050"/>
    <s v=""/>
    <x v="2327"/>
    <n v="2019"/>
    <n v="32654177"/>
    <x v="540"/>
    <x v="1048"/>
    <x v="1025"/>
    <n v="3140"/>
    <s v="Ålsgårde"/>
    <n v="217"/>
    <m/>
    <x v="18"/>
    <m/>
    <s v="LO"/>
    <s v="Lokalt værk"/>
    <n v="382120"/>
    <n v="383900"/>
    <x v="384"/>
    <x v="1"/>
    <s v="pev"/>
    <d v="2009-07-01T00:00:00"/>
    <m/>
    <n v="0.09"/>
    <n v="0.03"/>
    <n v="0.05"/>
    <x v="6176"/>
    <n v="0"/>
    <n v="0"/>
    <n v="0.116209116"/>
    <n v="0.116209116"/>
    <n v="0"/>
    <n v="1"/>
    <n v="0"/>
    <x v="0"/>
    <x v="0"/>
    <m/>
    <m/>
    <m/>
    <m/>
    <m/>
    <m/>
    <m/>
    <m/>
    <n v="0.36319299999999999"/>
    <m/>
    <m/>
    <m/>
    <m/>
    <m/>
    <m/>
    <m/>
    <m/>
    <m/>
    <s v="719180"/>
    <s v="6219159"/>
    <n v="0"/>
    <n v="0.36319299999999999"/>
    <n v="0"/>
  </r>
  <r>
    <n v="2120"/>
    <x v="1051"/>
    <s v=""/>
    <x v="2328"/>
    <n v="2019"/>
    <n v="32945880"/>
    <x v="541"/>
    <x v="1049"/>
    <x v="1026"/>
    <n v="3700"/>
    <s v="Rønne"/>
    <n v="400"/>
    <n v="68"/>
    <x v="204"/>
    <n v="1"/>
    <s v="FJ"/>
    <s v="Fjernvarmeværk"/>
    <n v="353000"/>
    <n v="350030"/>
    <x v="13"/>
    <x v="0"/>
    <s v="fvv"/>
    <d v="1996-01-26T00:00:00"/>
    <m/>
    <n v="16"/>
    <n v="0"/>
    <n v="13.77"/>
    <x v="6177"/>
    <n v="1.2470000000000001"/>
    <n v="1.2470000000000001"/>
    <n v="0"/>
    <n v="0"/>
    <n v="1"/>
    <n v="0"/>
    <n v="0"/>
    <x v="0"/>
    <x v="0"/>
    <m/>
    <m/>
    <m/>
    <n v="1.409691"/>
    <m/>
    <m/>
    <m/>
    <m/>
    <m/>
    <m/>
    <m/>
    <m/>
    <m/>
    <m/>
    <m/>
    <m/>
    <m/>
    <m/>
    <s v="864339,92"/>
    <s v="6120309,5"/>
    <n v="1.409691"/>
    <n v="0"/>
    <n v="0"/>
  </r>
  <r>
    <n v="2120"/>
    <x v="1051"/>
    <s v=""/>
    <x v="2329"/>
    <n v="2019"/>
    <n v="32945880"/>
    <x v="541"/>
    <x v="1049"/>
    <x v="1026"/>
    <n v="3700"/>
    <s v="Rønne"/>
    <n v="400"/>
    <n v="68"/>
    <x v="204"/>
    <n v="1"/>
    <s v="FJ"/>
    <s v="Fjernvarmeværk"/>
    <n v="353000"/>
    <n v="350030"/>
    <x v="16"/>
    <x v="0"/>
    <s v="fvv"/>
    <d v="1996-01-26T00:00:00"/>
    <m/>
    <n v="16"/>
    <n v="0"/>
    <n v="13.77"/>
    <x v="6178"/>
    <n v="3.7240000000000002"/>
    <n v="3.7240000000000002"/>
    <n v="0"/>
    <n v="0"/>
    <n v="1"/>
    <n v="0"/>
    <n v="0"/>
    <x v="0"/>
    <x v="0"/>
    <m/>
    <m/>
    <m/>
    <n v="4.2183120000000001"/>
    <m/>
    <m/>
    <m/>
    <m/>
    <m/>
    <m/>
    <m/>
    <m/>
    <m/>
    <m/>
    <m/>
    <m/>
    <m/>
    <m/>
    <s v="864339,92"/>
    <s v="6120309,5"/>
    <n v="4.2183120000000001"/>
    <n v="0"/>
    <n v="0"/>
  </r>
  <r>
    <n v="2120"/>
    <x v="1051"/>
    <s v=""/>
    <x v="2330"/>
    <n v="2019"/>
    <n v="32945880"/>
    <x v="541"/>
    <x v="1049"/>
    <x v="1026"/>
    <n v="3700"/>
    <s v="Rønne"/>
    <n v="400"/>
    <n v="68"/>
    <x v="204"/>
    <n v="1"/>
    <s v="FJ"/>
    <s v="Fjernvarmeværk"/>
    <n v="353000"/>
    <n v="350030"/>
    <x v="76"/>
    <x v="0"/>
    <s v="fvv"/>
    <d v="1996-01-26T00:00:00"/>
    <m/>
    <n v="12.6"/>
    <n v="0"/>
    <n v="10.37"/>
    <x v="998"/>
    <n v="4.1000000000000002E-2"/>
    <n v="4.1000000000000002E-2"/>
    <n v="0"/>
    <n v="0"/>
    <n v="1"/>
    <n v="0"/>
    <n v="0"/>
    <x v="0"/>
    <x v="0"/>
    <m/>
    <m/>
    <m/>
    <n v="4.6630999999999999E-2"/>
    <m/>
    <m/>
    <m/>
    <m/>
    <m/>
    <m/>
    <m/>
    <m/>
    <m/>
    <m/>
    <m/>
    <m/>
    <m/>
    <m/>
    <s v="864339,92"/>
    <s v="6120309,5"/>
    <n v="4.6630999999999999E-2"/>
    <n v="0"/>
    <n v="0"/>
  </r>
  <r>
    <n v="2121"/>
    <x v="1052"/>
    <s v=""/>
    <x v="2331"/>
    <n v="2019"/>
    <n v="32322735"/>
    <x v="542"/>
    <x v="1050"/>
    <x v="1027"/>
    <n v="3000"/>
    <s v="Helsingør"/>
    <n v="217"/>
    <n v="17"/>
    <x v="17"/>
    <n v="1"/>
    <s v="DC"/>
    <s v="Decentralt værk"/>
    <n v="351100"/>
    <n v="350010"/>
    <x v="1173"/>
    <x v="7"/>
    <s v="kvt"/>
    <d v="1993-01-01T00:00:00"/>
    <m/>
    <n v="140"/>
    <n v="59"/>
    <n v="58.5"/>
    <x v="6179"/>
    <n v="85.165199999999999"/>
    <n v="85.165199999999999"/>
    <n v="74.221199999999996"/>
    <n v="74.221199999999996"/>
    <n v="0.22775949736982404"/>
    <n v="0.77224050263017596"/>
    <n v="0"/>
    <x v="0"/>
    <x v="0"/>
    <m/>
    <m/>
    <m/>
    <m/>
    <m/>
    <m/>
    <n v="186.96300479999999"/>
    <m/>
    <m/>
    <m/>
    <m/>
    <m/>
    <m/>
    <m/>
    <m/>
    <m/>
    <m/>
    <m/>
    <s v="721723,62"/>
    <s v="6214031,33"/>
    <n v="186.96300479999999"/>
    <n v="0"/>
    <n v="0"/>
  </r>
  <r>
    <n v="2121"/>
    <x v="1052"/>
    <s v=""/>
    <x v="2332"/>
    <n v="2019"/>
    <n v="32322735"/>
    <x v="542"/>
    <x v="1050"/>
    <x v="1027"/>
    <n v="3000"/>
    <s v="Helsingør"/>
    <n v="217"/>
    <n v="17"/>
    <x v="17"/>
    <n v="1"/>
    <s v="DC"/>
    <s v="Decentralt værk"/>
    <n v="351100"/>
    <n v="350010"/>
    <x v="75"/>
    <x v="1"/>
    <s v="kvt"/>
    <d v="1993-01-01T00:00:00"/>
    <m/>
    <n v="3"/>
    <n v="1"/>
    <n v="1.5"/>
    <x v="6180"/>
    <n v="1.0835999999999999"/>
    <n v="1.0835999999999999"/>
    <n v="0.83520000000000005"/>
    <n v="0.28799999999999998"/>
    <n v="0.2353092009806374"/>
    <n v="0.76469079901936254"/>
    <n v="0"/>
    <x v="0"/>
    <x v="0"/>
    <m/>
    <m/>
    <m/>
    <m/>
    <m/>
    <m/>
    <n v="2.3025023999999998"/>
    <m/>
    <m/>
    <m/>
    <m/>
    <m/>
    <m/>
    <m/>
    <m/>
    <m/>
    <m/>
    <m/>
    <s v="721723,62"/>
    <s v="6214031,33"/>
    <n v="2.3025023999999998"/>
    <n v="0"/>
    <n v="0"/>
  </r>
  <r>
    <n v="2121"/>
    <x v="1052"/>
    <s v=""/>
    <x v="2917"/>
    <n v="2019"/>
    <n v="32322735"/>
    <x v="542"/>
    <x v="1050"/>
    <x v="1027"/>
    <n v="3000"/>
    <s v="Helsingør"/>
    <n v="217"/>
    <n v="17"/>
    <x v="17"/>
    <n v="1"/>
    <s v="DC"/>
    <s v="Decentralt værk"/>
    <n v="351100"/>
    <n v="350010"/>
    <x v="1472"/>
    <x v="8"/>
    <s v="kvt"/>
    <d v="2018-08-30T00:00:00"/>
    <m/>
    <n v="68.400000000000006"/>
    <n v="15.7"/>
    <n v="60.4"/>
    <x v="6181"/>
    <n v="853.2396"/>
    <n v="853.2396"/>
    <n v="112.2336"/>
    <n v="91.339200000000005"/>
    <n v="0.45199596943068987"/>
    <n v="0.54800403056931013"/>
    <n v="0"/>
    <x v="0"/>
    <x v="0"/>
    <m/>
    <m/>
    <m/>
    <m/>
    <m/>
    <m/>
    <n v="3.0370428"/>
    <m/>
    <m/>
    <m/>
    <n v="940.82048880000002"/>
    <m/>
    <m/>
    <m/>
    <m/>
    <m/>
    <m/>
    <m/>
    <s v="721723,62"/>
    <s v="6214031,33"/>
    <n v="3.0370428"/>
    <n v="940.82048880000002"/>
    <n v="0"/>
  </r>
  <r>
    <n v="2121"/>
    <x v="1052"/>
    <s v=""/>
    <x v="2918"/>
    <n v="2019"/>
    <n v="32322735"/>
    <x v="542"/>
    <x v="1050"/>
    <x v="1027"/>
    <n v="3000"/>
    <s v="Helsingør"/>
    <n v="217"/>
    <n v="17"/>
    <x v="17"/>
    <n v="1"/>
    <s v="DC"/>
    <s v="Decentralt værk"/>
    <n v="351100"/>
    <n v="350010"/>
    <x v="1473"/>
    <x v="5"/>
    <s v="kvt"/>
    <d v="2018-08-30T00:00:00"/>
    <m/>
    <n v="1.05"/>
    <n v="0.4"/>
    <n v="0"/>
    <x v="1819"/>
    <n v="0"/>
    <n v="0"/>
    <n v="0"/>
    <n v="0"/>
    <n v="1"/>
    <n v="0"/>
    <n v="0"/>
    <x v="0"/>
    <x v="0"/>
    <m/>
    <m/>
    <m/>
    <n v="0.10761"/>
    <m/>
    <m/>
    <m/>
    <m/>
    <m/>
    <m/>
    <m/>
    <m/>
    <m/>
    <m/>
    <m/>
    <m/>
    <m/>
    <m/>
    <s v="721723,62"/>
    <s v="6214031,33"/>
    <n v="0.10761"/>
    <n v="0"/>
    <n v="0"/>
  </r>
  <r>
    <n v="2124"/>
    <x v="1053"/>
    <s v=""/>
    <x v="2333"/>
    <n v="2019"/>
    <n v="33020740"/>
    <x v="543"/>
    <x v="1051"/>
    <x v="1028"/>
    <n v="6780"/>
    <s v="Skærbæk"/>
    <n v="550"/>
    <m/>
    <x v="18"/>
    <m/>
    <s v="ER"/>
    <s v="Erhvervsværk"/>
    <n v="352100"/>
    <n v="350020"/>
    <x v="948"/>
    <x v="1"/>
    <s v="kvt"/>
    <d v="2012-01-01T00:00:00"/>
    <m/>
    <n v="0.9"/>
    <n v="0.36"/>
    <n v="0.54"/>
    <x v="6182"/>
    <n v="14.95368"/>
    <n v="0"/>
    <n v="9.9690181163999991"/>
    <n v="9.9690181163999991"/>
    <n v="0.25500290631773076"/>
    <n v="0.74499709368226918"/>
    <n v="0"/>
    <x v="0"/>
    <x v="0"/>
    <m/>
    <m/>
    <m/>
    <m/>
    <m/>
    <m/>
    <m/>
    <m/>
    <n v="29.320606999999999"/>
    <m/>
    <m/>
    <m/>
    <m/>
    <m/>
    <m/>
    <m/>
    <m/>
    <m/>
    <s v="492670"/>
    <s v="6118352"/>
    <n v="0"/>
    <n v="29.320606999999999"/>
    <n v="0"/>
  </r>
  <r>
    <n v="2130"/>
    <x v="1054"/>
    <s v=""/>
    <x v="2334"/>
    <n v="2019"/>
    <n v="33046456"/>
    <x v="544"/>
    <x v="1052"/>
    <x v="1029"/>
    <n v="6200"/>
    <s v="Aabenraa"/>
    <n v="580"/>
    <m/>
    <x v="18"/>
    <m/>
    <s v="LO"/>
    <s v="Lokalt værk"/>
    <n v="370000"/>
    <n v="370000"/>
    <x v="1174"/>
    <x v="1"/>
    <s v="pev"/>
    <d v="2012-05-15T00:00:00"/>
    <m/>
    <n v="0.33"/>
    <n v="0.11"/>
    <n v="0.18"/>
    <x v="6183"/>
    <n v="1.1102399999999999"/>
    <n v="0"/>
    <n v="0.44856000000000001"/>
    <n v="0.44856000000000001"/>
    <n v="0"/>
    <n v="0.70224586814649781"/>
    <n v="0.29775413185350219"/>
    <x v="0"/>
    <x v="0"/>
    <m/>
    <m/>
    <m/>
    <m/>
    <m/>
    <m/>
    <m/>
    <m/>
    <n v="1.864357"/>
    <m/>
    <m/>
    <m/>
    <m/>
    <m/>
    <m/>
    <m/>
    <m/>
    <m/>
    <s v="526511,11"/>
    <s v="6098693,55"/>
    <n v="0"/>
    <n v="1.864357"/>
    <n v="0"/>
  </r>
  <r>
    <n v="2132"/>
    <x v="1055"/>
    <s v=""/>
    <x v="2335"/>
    <n v="2019"/>
    <n v="33033079"/>
    <x v="545"/>
    <x v="1053"/>
    <x v="1030"/>
    <n v="4370"/>
    <s v="Store Merløse"/>
    <n v="316"/>
    <n v="41"/>
    <x v="325"/>
    <m/>
    <s v="FJ"/>
    <s v="Fjernvarmeværk"/>
    <n v="353000"/>
    <n v="350030"/>
    <x v="69"/>
    <x v="0"/>
    <s v="fvv"/>
    <d v="1984-09-01T00:00:00"/>
    <m/>
    <n v="3"/>
    <n v="0"/>
    <n v="2.7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670670"/>
    <s v="6159537"/>
    <n v="0"/>
    <n v="0"/>
    <n v="0"/>
  </r>
  <r>
    <n v="2132"/>
    <x v="1055"/>
    <s v=""/>
    <x v="2336"/>
    <n v="2019"/>
    <n v="33033079"/>
    <x v="545"/>
    <x v="1053"/>
    <x v="1030"/>
    <n v="4370"/>
    <s v="Store Merløse"/>
    <n v="316"/>
    <n v="41"/>
    <x v="325"/>
    <m/>
    <s v="FJ"/>
    <s v="Fjernvarmeværk"/>
    <n v="353000"/>
    <n v="350030"/>
    <x v="1175"/>
    <x v="0"/>
    <s v="fvv"/>
    <d v="2013-01-02T00:00:00"/>
    <m/>
    <n v="4.5"/>
    <n v="0"/>
    <n v="4"/>
    <x v="6184"/>
    <n v="38.823480000000004"/>
    <n v="38.037599999999998"/>
    <n v="0"/>
    <n v="0"/>
    <n v="1"/>
    <n v="0"/>
    <n v="0"/>
    <x v="0"/>
    <x v="0"/>
    <m/>
    <m/>
    <m/>
    <m/>
    <m/>
    <m/>
    <m/>
    <m/>
    <m/>
    <n v="42.909849999999999"/>
    <m/>
    <m/>
    <m/>
    <m/>
    <m/>
    <m/>
    <m/>
    <m/>
    <s v="670670"/>
    <s v="6159537"/>
    <n v="0"/>
    <n v="42.909849999999999"/>
    <n v="0"/>
  </r>
  <r>
    <n v="2133"/>
    <x v="1056"/>
    <s v=""/>
    <x v="2337"/>
    <n v="2019"/>
    <n v="32765572"/>
    <x v="546"/>
    <x v="1054"/>
    <x v="1031"/>
    <n v="4300"/>
    <s v="Holbæk"/>
    <n v="316"/>
    <m/>
    <x v="18"/>
    <m/>
    <s v="LO"/>
    <s v="Lokalt værk"/>
    <n v="370000"/>
    <n v="370000"/>
    <x v="1176"/>
    <x v="1"/>
    <s v="pev"/>
    <d v="2015-06-01T00:00:00"/>
    <m/>
    <n v="0.27200000000000002"/>
    <n v="0.1"/>
    <n v="0.12"/>
    <x v="6185"/>
    <n v="1.99332"/>
    <n v="0"/>
    <n v="1.18476"/>
    <n v="1.18476"/>
    <n v="0"/>
    <n v="0.76508035130700658"/>
    <n v="0.23491964869299342"/>
    <x v="0"/>
    <x v="0"/>
    <m/>
    <m/>
    <m/>
    <m/>
    <m/>
    <m/>
    <m/>
    <m/>
    <n v="4.2425569999999997"/>
    <m/>
    <m/>
    <m/>
    <m/>
    <m/>
    <m/>
    <m/>
    <m/>
    <m/>
    <s v="671209,52"/>
    <s v="6178206,83"/>
    <n v="0"/>
    <n v="4.2425569999999997"/>
    <n v="0"/>
  </r>
  <r>
    <n v="2136"/>
    <x v="1057"/>
    <s v=""/>
    <x v="2338"/>
    <n v="2019"/>
    <n v="32304745"/>
    <x v="734"/>
    <x v="1055"/>
    <x v="891"/>
    <n v="7430"/>
    <s v="Ikast"/>
    <n v="756"/>
    <n v="163"/>
    <x v="58"/>
    <n v="1"/>
    <s v="DC"/>
    <s v="Decentralt værk"/>
    <n v="351100"/>
    <n v="350010"/>
    <x v="1177"/>
    <x v="1"/>
    <s v="kvt"/>
    <d v="2005-10-01T00:00:00"/>
    <m/>
    <n v="10.6"/>
    <n v="4.3"/>
    <n v="6.3"/>
    <x v="6186"/>
    <n v="3.4919999999999999E-3"/>
    <n v="3.6000000000000001E-5"/>
    <n v="4.0042800000000003E-2"/>
    <n v="4.0042800000000003E-2"/>
    <n v="1.4319879535858749E-2"/>
    <n v="0.98568012046414122"/>
    <n v="3.2959746043559335E-17"/>
    <x v="0"/>
    <x v="0"/>
    <m/>
    <m/>
    <m/>
    <m/>
    <m/>
    <m/>
    <n v="0.12192839999999999"/>
    <m/>
    <m/>
    <m/>
    <m/>
    <m/>
    <m/>
    <m/>
    <m/>
    <m/>
    <m/>
    <m/>
    <s v="509998,62"/>
    <s v="6222065,09"/>
    <n v="0.12192839999999999"/>
    <n v="0"/>
    <n v="0"/>
  </r>
  <r>
    <n v="2136"/>
    <x v="1057"/>
    <s v=""/>
    <x v="2339"/>
    <n v="2019"/>
    <n v="32304745"/>
    <x v="734"/>
    <x v="1055"/>
    <x v="891"/>
    <n v="7430"/>
    <s v="Ikast"/>
    <n v="756"/>
    <n v="163"/>
    <x v="58"/>
    <n v="1"/>
    <s v="DC"/>
    <s v="Decentralt værk"/>
    <n v="351100"/>
    <n v="350010"/>
    <x v="1178"/>
    <x v="1"/>
    <s v="kvt"/>
    <d v="2006-01-01T00:00:00"/>
    <m/>
    <n v="7.4"/>
    <n v="3.1"/>
    <n v="1.7"/>
    <x v="6187"/>
    <n v="2.7360000000000002E-3"/>
    <n v="3.6000000000000001E-5"/>
    <n v="3.1690799999999998E-2"/>
    <n v="3.1690799999999998E-2"/>
    <n v="1.5292365889975451E-2"/>
    <n v="0.9847076341100246"/>
    <n v="-5.0306980803327406E-17"/>
    <x v="0"/>
    <x v="0"/>
    <m/>
    <m/>
    <m/>
    <m/>
    <m/>
    <m/>
    <n v="8.9456400000000005E-2"/>
    <m/>
    <m/>
    <m/>
    <m/>
    <m/>
    <m/>
    <m/>
    <m/>
    <m/>
    <m/>
    <m/>
    <s v="509998,62"/>
    <s v="6222065,09"/>
    <n v="8.9456400000000005E-2"/>
    <n v="0"/>
    <n v="0"/>
  </r>
  <r>
    <n v="2136"/>
    <x v="1057"/>
    <s v=""/>
    <x v="2340"/>
    <n v="2019"/>
    <n v="32304745"/>
    <x v="734"/>
    <x v="1055"/>
    <x v="891"/>
    <n v="7430"/>
    <s v="Ikast"/>
    <n v="756"/>
    <n v="163"/>
    <x v="58"/>
    <n v="1"/>
    <s v="DC"/>
    <s v="Decentralt værk"/>
    <n v="351100"/>
    <n v="350010"/>
    <x v="1179"/>
    <x v="1"/>
    <s v="kvt"/>
    <d v="2006-01-01T00:00:00"/>
    <m/>
    <n v="7.4"/>
    <n v="3.1"/>
    <n v="1.7"/>
    <x v="6187"/>
    <n v="2.7360000000000002E-3"/>
    <n v="3.6000000000000001E-5"/>
    <n v="3.1690799999999998E-2"/>
    <n v="3.1690799999999998E-2"/>
    <n v="1.5292365889975451E-2"/>
    <n v="0.9847076341100246"/>
    <n v="-5.0306980803327406E-17"/>
    <x v="0"/>
    <x v="0"/>
    <m/>
    <m/>
    <m/>
    <m/>
    <m/>
    <m/>
    <n v="8.9456400000000005E-2"/>
    <m/>
    <m/>
    <m/>
    <m/>
    <m/>
    <m/>
    <m/>
    <m/>
    <m/>
    <m/>
    <m/>
    <s v="509998,62"/>
    <s v="6222065,09"/>
    <n v="8.9456400000000005E-2"/>
    <n v="0"/>
    <n v="0"/>
  </r>
  <r>
    <n v="2145"/>
    <x v="1059"/>
    <s v=""/>
    <x v="2343"/>
    <n v="2019"/>
    <n v="34078149"/>
    <x v="549"/>
    <x v="1057"/>
    <x v="1033"/>
    <n v="4760"/>
    <s v="Vordingborg"/>
    <n v="390"/>
    <n v="65"/>
    <x v="318"/>
    <m/>
    <s v="DC"/>
    <s v="Decentralt værk"/>
    <n v="351100"/>
    <n v="350010"/>
    <x v="1182"/>
    <x v="8"/>
    <s v="kvt"/>
    <d v="1995-09-01T00:00:00"/>
    <m/>
    <n v="36.6"/>
    <n v="9.98"/>
    <n v="22.5"/>
    <x v="6188"/>
    <n v="373.42099999999999"/>
    <n v="373.42099999999999"/>
    <n v="138.5532"/>
    <n v="126.47880000000001"/>
    <n v="0.31496080923675634"/>
    <n v="0.6850391907632436"/>
    <n v="0"/>
    <x v="0"/>
    <x v="0"/>
    <m/>
    <m/>
    <m/>
    <n v="0"/>
    <m/>
    <m/>
    <m/>
    <m/>
    <m/>
    <n v="483.99549999999999"/>
    <n v="108.81"/>
    <m/>
    <m/>
    <m/>
    <m/>
    <m/>
    <m/>
    <m/>
    <s v="684568,89"/>
    <s v="6098015,39"/>
    <n v="0"/>
    <n v="592.80549999999994"/>
    <n v="0"/>
  </r>
  <r>
    <n v="2145"/>
    <x v="1059"/>
    <s v=""/>
    <x v="2344"/>
    <n v="2019"/>
    <n v="34078149"/>
    <x v="549"/>
    <x v="1057"/>
    <x v="1033"/>
    <n v="4760"/>
    <s v="Vordingborg"/>
    <n v="390"/>
    <n v="65"/>
    <x v="318"/>
    <m/>
    <s v="DC"/>
    <s v="Decentralt værk"/>
    <n v="351100"/>
    <n v="350010"/>
    <x v="1183"/>
    <x v="0"/>
    <s v="fvv"/>
    <d v="2010-12-01T00:00:00"/>
    <m/>
    <n v="6.72"/>
    <n v="0"/>
    <n v="6"/>
    <x v="6189"/>
    <n v="45.713000000000001"/>
    <n v="45.713000000000001"/>
    <n v="0"/>
    <n v="0"/>
    <n v="1"/>
    <n v="0"/>
    <n v="0"/>
    <x v="0"/>
    <x v="0"/>
    <m/>
    <m/>
    <m/>
    <m/>
    <m/>
    <m/>
    <m/>
    <m/>
    <m/>
    <m/>
    <n v="49.987499999999997"/>
    <m/>
    <m/>
    <m/>
    <m/>
    <m/>
    <m/>
    <m/>
    <s v="684568,89"/>
    <s v="6098015,39"/>
    <n v="0"/>
    <n v="49.987499999999997"/>
    <n v="0"/>
  </r>
  <r>
    <n v="2148"/>
    <x v="1060"/>
    <s v=""/>
    <x v="2345"/>
    <n v="2019"/>
    <n v="34086699"/>
    <x v="550"/>
    <x v="1058"/>
    <x v="1034"/>
    <n v="8700"/>
    <s v="Horsens"/>
    <n v="615"/>
    <n v="148"/>
    <x v="73"/>
    <m/>
    <s v="LO"/>
    <s v="Lokalt værk"/>
    <n v="370000"/>
    <n v="370000"/>
    <x v="1184"/>
    <x v="1"/>
    <s v="pev"/>
    <d v="2017-06-01T00:00:00"/>
    <m/>
    <n v="2.84"/>
    <n v="1.1299999999999999"/>
    <n v="1.46"/>
    <x v="6190"/>
    <n v="14.277492000000001"/>
    <n v="0"/>
    <n v="10.541700000000001"/>
    <n v="10.541700000000001"/>
    <n v="0"/>
    <n v="0.75375459984595583"/>
    <n v="0.24624540015404417"/>
    <x v="0"/>
    <x v="0"/>
    <m/>
    <m/>
    <m/>
    <m/>
    <m/>
    <m/>
    <m/>
    <m/>
    <n v="28.990372999999998"/>
    <m/>
    <m/>
    <m/>
    <m/>
    <m/>
    <m/>
    <m/>
    <m/>
    <m/>
    <s v="553543,03"/>
    <s v="6190174,39"/>
    <n v="0"/>
    <n v="28.990372999999998"/>
    <n v="0"/>
  </r>
  <r>
    <n v="2148"/>
    <x v="1060"/>
    <s v=""/>
    <x v="2346"/>
    <n v="2019"/>
    <n v="34086699"/>
    <x v="550"/>
    <x v="1058"/>
    <x v="1034"/>
    <n v="8700"/>
    <s v="Horsens"/>
    <n v="615"/>
    <n v="148"/>
    <x v="73"/>
    <m/>
    <s v="LO"/>
    <s v="Lokalt værk"/>
    <n v="370000"/>
    <n v="370000"/>
    <x v="1185"/>
    <x v="0"/>
    <s v="pvp"/>
    <d v="1996-01-01T00:00:00"/>
    <m/>
    <n v="1.28"/>
    <n v="0"/>
    <n v="1.1299999999999999"/>
    <x v="6191"/>
    <n v="4.4214120000000001"/>
    <n v="0"/>
    <n v="0"/>
    <n v="0"/>
    <n v="0"/>
    <n v="0"/>
    <n v="1"/>
    <x v="0"/>
    <x v="0"/>
    <m/>
    <m/>
    <m/>
    <m/>
    <m/>
    <m/>
    <n v="0"/>
    <m/>
    <n v="4.9648720000000006"/>
    <m/>
    <m/>
    <m/>
    <m/>
    <m/>
    <m/>
    <m/>
    <m/>
    <m/>
    <s v="553543,03"/>
    <s v="6190174,39"/>
    <n v="0"/>
    <n v="4.9648720000000006"/>
    <n v="0"/>
  </r>
  <r>
    <n v="2149"/>
    <x v="1061"/>
    <s v=""/>
    <x v="2347"/>
    <n v="2019"/>
    <n v="33962398"/>
    <x v="551"/>
    <x v="1059"/>
    <x v="1035"/>
    <n v="4652"/>
    <s v="Hårlev"/>
    <n v="336"/>
    <m/>
    <x v="18"/>
    <n v="1"/>
    <s v="ER"/>
    <s v="Erhvervsværk"/>
    <n v="11300"/>
    <n v="10000"/>
    <x v="1186"/>
    <x v="3"/>
    <s v="pvp"/>
    <d v="2015-12-01T00:00:00"/>
    <m/>
    <n v="10"/>
    <n v="0"/>
    <n v="10"/>
    <x v="6192"/>
    <n v="31.2912"/>
    <n v="0"/>
    <n v="0"/>
    <n v="0"/>
    <n v="0"/>
    <n v="0"/>
    <n v="1"/>
    <x v="0"/>
    <x v="0"/>
    <m/>
    <m/>
    <m/>
    <m/>
    <m/>
    <m/>
    <m/>
    <m/>
    <m/>
    <m/>
    <m/>
    <m/>
    <m/>
    <m/>
    <m/>
    <n v="31.291"/>
    <m/>
    <m/>
    <s v="708872,3"/>
    <s v="6138248,3"/>
    <n v="0"/>
    <n v="31.291"/>
    <n v="0"/>
  </r>
  <r>
    <n v="2149"/>
    <x v="1061"/>
    <s v=""/>
    <x v="2348"/>
    <n v="2019"/>
    <n v="33962398"/>
    <x v="551"/>
    <x v="1059"/>
    <x v="1035"/>
    <n v="4652"/>
    <s v="Hårlev"/>
    <n v="336"/>
    <m/>
    <x v="18"/>
    <n v="1"/>
    <s v="ER"/>
    <s v="Erhvervsværk"/>
    <n v="11300"/>
    <n v="10000"/>
    <x v="1187"/>
    <x v="1"/>
    <s v="pev"/>
    <d v="1993-01-01T00:00:00"/>
    <m/>
    <n v="2.04"/>
    <n v="0.76"/>
    <n v="1.07"/>
    <x v="6193"/>
    <n v="0.38800000000000001"/>
    <n v="0"/>
    <n v="0.23580000000000001"/>
    <n v="0.23580000000000001"/>
    <n v="0"/>
    <n v="0.7251464374444625"/>
    <n v="0.2748535625555375"/>
    <x v="0"/>
    <x v="0"/>
    <m/>
    <m/>
    <m/>
    <m/>
    <m/>
    <m/>
    <n v="0.70583040000000008"/>
    <m/>
    <m/>
    <m/>
    <m/>
    <m/>
    <m/>
    <m/>
    <m/>
    <m/>
    <m/>
    <m/>
    <s v="708872,3"/>
    <s v="6138248,3"/>
    <n v="0.70583040000000008"/>
    <n v="0"/>
    <n v="0"/>
  </r>
  <r>
    <n v="2149"/>
    <x v="1061"/>
    <s v=""/>
    <x v="2349"/>
    <n v="2019"/>
    <n v="33962398"/>
    <x v="551"/>
    <x v="1059"/>
    <x v="1035"/>
    <n v="4652"/>
    <s v="Hårlev"/>
    <n v="336"/>
    <m/>
    <x v="18"/>
    <n v="1"/>
    <s v="ER"/>
    <s v="Erhvervsværk"/>
    <n v="11300"/>
    <n v="10000"/>
    <x v="1188"/>
    <x v="1"/>
    <s v="pev"/>
    <d v="1996-01-01T00:00:00"/>
    <m/>
    <n v="2.04"/>
    <n v="0.76"/>
    <n v="1.07"/>
    <x v="6193"/>
    <n v="0.38800000000000001"/>
    <n v="0"/>
    <n v="0.23580000000000001"/>
    <n v="0.23580000000000001"/>
    <n v="0"/>
    <n v="0.7251464374444625"/>
    <n v="0.2748535625555375"/>
    <x v="0"/>
    <x v="0"/>
    <m/>
    <m/>
    <m/>
    <m/>
    <m/>
    <m/>
    <n v="0.70583040000000008"/>
    <m/>
    <m/>
    <m/>
    <m/>
    <m/>
    <m/>
    <m/>
    <m/>
    <m/>
    <m/>
    <m/>
    <s v="708872,3"/>
    <s v="6138248,3"/>
    <n v="0.70583040000000008"/>
    <n v="0"/>
    <n v="0"/>
  </r>
  <r>
    <n v="2149"/>
    <x v="1061"/>
    <s v=""/>
    <x v="2350"/>
    <n v="2019"/>
    <n v="33962398"/>
    <x v="551"/>
    <x v="1059"/>
    <x v="1035"/>
    <n v="4652"/>
    <s v="Hårlev"/>
    <n v="336"/>
    <m/>
    <x v="18"/>
    <n v="1"/>
    <s v="ER"/>
    <s v="Erhvervsværk"/>
    <n v="11300"/>
    <n v="10000"/>
    <x v="1189"/>
    <x v="1"/>
    <s v="pev"/>
    <d v="1997-01-01T00:00:00"/>
    <m/>
    <n v="5.36"/>
    <n v="2.09"/>
    <n v="3"/>
    <x v="6194"/>
    <n v="0.81799999999999995"/>
    <n v="0"/>
    <n v="0.49320000000000003"/>
    <n v="0.49320000000000003"/>
    <n v="0"/>
    <n v="0.72490923349892589"/>
    <n v="0.27509076650107411"/>
    <x v="0"/>
    <x v="0"/>
    <m/>
    <m/>
    <m/>
    <m/>
    <m/>
    <m/>
    <n v="1.4867819999999998"/>
    <m/>
    <m/>
    <m/>
    <m/>
    <m/>
    <m/>
    <m/>
    <m/>
    <m/>
    <m/>
    <m/>
    <s v="708872,3"/>
    <s v="6138248,3"/>
    <n v="1.4867819999999998"/>
    <n v="0"/>
    <n v="0"/>
  </r>
  <r>
    <n v="2149"/>
    <x v="1061"/>
    <s v=""/>
    <x v="2351"/>
    <n v="2019"/>
    <n v="33962398"/>
    <x v="551"/>
    <x v="1059"/>
    <x v="1035"/>
    <n v="4652"/>
    <s v="Hårlev"/>
    <n v="336"/>
    <m/>
    <x v="18"/>
    <n v="1"/>
    <s v="ER"/>
    <s v="Erhvervsværk"/>
    <n v="11300"/>
    <n v="10000"/>
    <x v="1190"/>
    <x v="1"/>
    <s v="pev"/>
    <d v="1999-01-01T00:00:00"/>
    <m/>
    <n v="6.62"/>
    <n v="2.72"/>
    <n v="2.85"/>
    <x v="6195"/>
    <n v="1.177"/>
    <n v="0"/>
    <n v="0.79596"/>
    <n v="0.79596"/>
    <n v="0"/>
    <n v="0.72490631388858029"/>
    <n v="0.27509368611141971"/>
    <x v="0"/>
    <x v="0"/>
    <m/>
    <m/>
    <m/>
    <m/>
    <m/>
    <m/>
    <n v="2.1392712"/>
    <m/>
    <m/>
    <m/>
    <m/>
    <m/>
    <m/>
    <m/>
    <m/>
    <m/>
    <m/>
    <m/>
    <s v="708872,3"/>
    <s v="6138248,3"/>
    <n v="2.1392712"/>
    <n v="0"/>
    <n v="0"/>
  </r>
  <r>
    <n v="2151"/>
    <x v="1062"/>
    <s v=""/>
    <x v="2352"/>
    <n v="2019"/>
    <n v="33045859"/>
    <x v="552"/>
    <x v="1060"/>
    <x v="1036"/>
    <n v="6200"/>
    <s v="Aabenraa"/>
    <n v="580"/>
    <m/>
    <x v="18"/>
    <m/>
    <s v="LO"/>
    <s v="Lokalt værk"/>
    <n v="382110"/>
    <n v="383900"/>
    <x v="925"/>
    <x v="1"/>
    <s v="pev"/>
    <d v="2001-01-02T00:00:00"/>
    <m/>
    <n v="0.33"/>
    <n v="0.11"/>
    <n v="0.18"/>
    <x v="6196"/>
    <n v="0"/>
    <n v="0"/>
    <n v="0.48532967999999999"/>
    <n v="0.48532967999999999"/>
    <n v="0"/>
    <n v="1"/>
    <n v="0"/>
    <x v="0"/>
    <x v="0"/>
    <m/>
    <m/>
    <m/>
    <m/>
    <m/>
    <m/>
    <m/>
    <m/>
    <n v="1.5166890000000002"/>
    <m/>
    <m/>
    <m/>
    <m/>
    <m/>
    <m/>
    <m/>
    <m/>
    <m/>
    <s v="528782"/>
    <s v="6092172"/>
    <n v="0"/>
    <n v="1.5166890000000002"/>
    <n v="0"/>
  </r>
  <r>
    <n v="2152"/>
    <x v="1063"/>
    <s v=""/>
    <x v="2353"/>
    <n v="2019"/>
    <n v="33756488"/>
    <x v="553"/>
    <x v="1061"/>
    <x v="1037"/>
    <n v="4871"/>
    <s v="Horbelev"/>
    <n v="376"/>
    <n v="61"/>
    <x v="327"/>
    <m/>
    <s v="FJ"/>
    <s v="Fjernvarmeværk"/>
    <n v="353000"/>
    <n v="350030"/>
    <x v="1191"/>
    <x v="0"/>
    <s v="fvv"/>
    <d v="2005-01-01T00:00:00"/>
    <m/>
    <n v="1.6"/>
    <n v="0"/>
    <n v="1.6"/>
    <x v="6197"/>
    <n v="24.05124"/>
    <n v="21.347999999999999"/>
    <n v="0"/>
    <n v="0"/>
    <n v="1"/>
    <n v="0"/>
    <n v="0"/>
    <x v="0"/>
    <x v="0"/>
    <m/>
    <m/>
    <m/>
    <m/>
    <m/>
    <m/>
    <m/>
    <m/>
    <m/>
    <n v="24.055499999999999"/>
    <m/>
    <m/>
    <m/>
    <m/>
    <m/>
    <m/>
    <m/>
    <m/>
    <s v="696252"/>
    <s v="6079090"/>
    <n v="0"/>
    <n v="24.055499999999999"/>
    <n v="0"/>
  </r>
  <r>
    <n v="2157"/>
    <x v="1064"/>
    <s v=""/>
    <x v="2354"/>
    <n v="2019"/>
    <n v="34203563"/>
    <x v="554"/>
    <x v="1062"/>
    <x v="455"/>
    <n v="4571"/>
    <s v="Grevinge"/>
    <n v="306"/>
    <n v="365"/>
    <x v="328"/>
    <m/>
    <s v="DC"/>
    <s v="Decentralt værk"/>
    <n v="351100"/>
    <n v="350010"/>
    <x v="1192"/>
    <x v="0"/>
    <s v="fvv"/>
    <d v="1994-06-01T00:00:00"/>
    <m/>
    <n v="3.05"/>
    <n v="0"/>
    <n v="2.9"/>
    <x v="6198"/>
    <n v="8.0038800000000005"/>
    <n v="8.0038800000000005"/>
    <n v="0"/>
    <n v="0"/>
    <n v="1"/>
    <n v="0"/>
    <n v="0"/>
    <x v="0"/>
    <x v="0"/>
    <m/>
    <m/>
    <m/>
    <m/>
    <m/>
    <m/>
    <n v="8.2291571999999995"/>
    <m/>
    <m/>
    <m/>
    <n v="0"/>
    <m/>
    <m/>
    <m/>
    <m/>
    <m/>
    <m/>
    <m/>
    <s v="660342,6"/>
    <s v="6186825,17"/>
    <n v="8.2291571999999995"/>
    <n v="0"/>
    <n v="0"/>
  </r>
  <r>
    <n v="2157"/>
    <x v="1064"/>
    <s v=""/>
    <x v="2355"/>
    <n v="2019"/>
    <n v="34203563"/>
    <x v="554"/>
    <x v="1062"/>
    <x v="455"/>
    <n v="4571"/>
    <s v="Grevinge"/>
    <n v="306"/>
    <n v="365"/>
    <x v="328"/>
    <m/>
    <s v="DC"/>
    <s v="Decentralt værk"/>
    <n v="351100"/>
    <n v="350010"/>
    <x v="1193"/>
    <x v="1"/>
    <s v="kvt"/>
    <d v="1994-01-01T00:00:00"/>
    <m/>
    <n v="5"/>
    <n v="2.02"/>
    <n v="2.4"/>
    <x v="6199"/>
    <n v="3.5125199999999999"/>
    <n v="3.5125199999999999"/>
    <n v="3.06"/>
    <n v="2.9123999999999999"/>
    <n v="0.21913246273265841"/>
    <n v="0.78086753726734159"/>
    <n v="0"/>
    <x v="0"/>
    <x v="0"/>
    <m/>
    <m/>
    <m/>
    <m/>
    <m/>
    <m/>
    <n v="8.0146043999999996"/>
    <m/>
    <m/>
    <m/>
    <m/>
    <m/>
    <m/>
    <m/>
    <m/>
    <m/>
    <m/>
    <m/>
    <s v="660342,6"/>
    <s v="6186825,17"/>
    <n v="8.0146043999999996"/>
    <n v="0"/>
    <n v="0"/>
  </r>
  <r>
    <n v="2157"/>
    <x v="1064"/>
    <s v=""/>
    <x v="2356"/>
    <n v="2019"/>
    <n v="34203563"/>
    <x v="554"/>
    <x v="1062"/>
    <x v="455"/>
    <n v="4571"/>
    <s v="Grevinge"/>
    <n v="306"/>
    <n v="365"/>
    <x v="328"/>
    <m/>
    <s v="DC"/>
    <s v="Decentralt værk"/>
    <n v="351100"/>
    <n v="350010"/>
    <x v="704"/>
    <x v="0"/>
    <s v="fvv"/>
    <d v="2017-03-01T00:00:00"/>
    <m/>
    <n v="1"/>
    <n v="0"/>
    <n v="1"/>
    <x v="6200"/>
    <n v="16.00272"/>
    <n v="16.00272"/>
    <n v="0"/>
    <n v="0"/>
    <n v="1"/>
    <n v="0"/>
    <n v="0"/>
    <x v="0"/>
    <x v="0"/>
    <m/>
    <m/>
    <m/>
    <m/>
    <m/>
    <m/>
    <m/>
    <m/>
    <m/>
    <m/>
    <m/>
    <n v="19.168419999999998"/>
    <m/>
    <m/>
    <m/>
    <m/>
    <m/>
    <m/>
    <s v="660342,6"/>
    <s v="6186825,17"/>
    <n v="0"/>
    <n v="19.168419999999998"/>
    <n v="0"/>
  </r>
  <r>
    <n v="2157"/>
    <x v="610"/>
    <s v=""/>
    <x v="1458"/>
    <n v="2019"/>
    <n v="34203563"/>
    <x v="554"/>
    <x v="608"/>
    <x v="597"/>
    <n v="4573"/>
    <s v="Højby"/>
    <n v="306"/>
    <n v="442"/>
    <x v="231"/>
    <m/>
    <s v="DC"/>
    <s v="Decentralt værk"/>
    <n v="353000"/>
    <n v="350030"/>
    <x v="14"/>
    <x v="1"/>
    <s v="kvt"/>
    <d v="1999-01-01T00:00:00"/>
    <m/>
    <n v="2.33"/>
    <n v="0.92"/>
    <n v="1.24"/>
    <x v="6201"/>
    <n v="2.5762679999999998"/>
    <n v="2.5762679999999998"/>
    <n v="1.7560800000000001"/>
    <n v="1.5354000000000001"/>
    <n v="0.26390689743169904"/>
    <n v="0.73609310256830096"/>
    <n v="0"/>
    <x v="0"/>
    <x v="0"/>
    <m/>
    <m/>
    <m/>
    <m/>
    <m/>
    <m/>
    <n v="4.8810168000000003"/>
    <m/>
    <m/>
    <m/>
    <m/>
    <m/>
    <m/>
    <m/>
    <m/>
    <m/>
    <m/>
    <m/>
    <s v="662636,82"/>
    <s v="6198955,4"/>
    <n v="4.8810168000000003"/>
    <n v="0"/>
    <n v="0"/>
  </r>
  <r>
    <n v="2157"/>
    <x v="610"/>
    <s v=""/>
    <x v="1459"/>
    <n v="2019"/>
    <n v="34203563"/>
    <x v="554"/>
    <x v="608"/>
    <x v="597"/>
    <n v="4573"/>
    <s v="Højby"/>
    <n v="306"/>
    <n v="442"/>
    <x v="231"/>
    <m/>
    <s v="DC"/>
    <s v="Decentralt værk"/>
    <n v="353000"/>
    <n v="350030"/>
    <x v="15"/>
    <x v="1"/>
    <s v="kvt"/>
    <d v="1999-01-01T00:00:00"/>
    <m/>
    <n v="2.33"/>
    <n v="0.92"/>
    <n v="1.24"/>
    <x v="6202"/>
    <n v="2.4173279999999999"/>
    <n v="2.4173279999999999"/>
    <n v="1.64808"/>
    <n v="1.44072"/>
    <n v="0.26386294279406758"/>
    <n v="0.73613705720593248"/>
    <n v="0"/>
    <x v="0"/>
    <x v="0"/>
    <m/>
    <m/>
    <m/>
    <m/>
    <m/>
    <m/>
    <n v="4.5806507999999999"/>
    <m/>
    <m/>
    <m/>
    <m/>
    <m/>
    <m/>
    <m/>
    <m/>
    <m/>
    <m/>
    <m/>
    <s v="662636,82"/>
    <s v="6198955,4"/>
    <n v="4.5806507999999999"/>
    <n v="0"/>
    <n v="0"/>
  </r>
  <r>
    <n v="2157"/>
    <x v="610"/>
    <s v=""/>
    <x v="1460"/>
    <n v="2019"/>
    <n v="34203563"/>
    <x v="554"/>
    <x v="608"/>
    <x v="597"/>
    <n v="4573"/>
    <s v="Højby"/>
    <n v="306"/>
    <n v="442"/>
    <x v="231"/>
    <m/>
    <s v="DC"/>
    <s v="Decentralt værk"/>
    <n v="353000"/>
    <n v="350030"/>
    <x v="200"/>
    <x v="1"/>
    <s v="kvt"/>
    <d v="1999-01-01T00:00:00"/>
    <m/>
    <n v="2.33"/>
    <n v="0.92"/>
    <n v="1.24"/>
    <x v="6203"/>
    <n v="1.613124"/>
    <n v="1.613124"/>
    <n v="1.0987199999999999"/>
    <n v="0.96048"/>
    <n v="0.26412147147412657"/>
    <n v="0.73587852852587343"/>
    <n v="0"/>
    <x v="0"/>
    <x v="0"/>
    <m/>
    <m/>
    <m/>
    <m/>
    <m/>
    <m/>
    <n v="3.0537540000000001"/>
    <m/>
    <m/>
    <m/>
    <m/>
    <m/>
    <m/>
    <m/>
    <m/>
    <m/>
    <m/>
    <m/>
    <s v="662636,82"/>
    <s v="6198955,4"/>
    <n v="3.0537540000000001"/>
    <n v="0"/>
    <n v="0"/>
  </r>
  <r>
    <n v="2157"/>
    <x v="610"/>
    <s v=""/>
    <x v="1461"/>
    <n v="2019"/>
    <n v="34203563"/>
    <x v="554"/>
    <x v="608"/>
    <x v="597"/>
    <n v="4573"/>
    <s v="Højby"/>
    <n v="306"/>
    <n v="442"/>
    <x v="231"/>
    <m/>
    <s v="DC"/>
    <s v="Decentralt værk"/>
    <n v="353000"/>
    <n v="350030"/>
    <x v="56"/>
    <x v="0"/>
    <s v="fvv"/>
    <d v="1999-01-01T00:00:00"/>
    <m/>
    <n v="5.9"/>
    <n v="0"/>
    <n v="5.3"/>
    <x v="6204"/>
    <n v="48.105719999999998"/>
    <n v="48.105719999999998"/>
    <n v="0"/>
    <n v="0"/>
    <n v="1"/>
    <n v="0"/>
    <n v="0"/>
    <x v="0"/>
    <x v="0"/>
    <m/>
    <m/>
    <m/>
    <m/>
    <m/>
    <m/>
    <n v="48.896892000000001"/>
    <m/>
    <m/>
    <m/>
    <m/>
    <m/>
    <m/>
    <m/>
    <m/>
    <m/>
    <m/>
    <m/>
    <s v="662636,82"/>
    <s v="6198955,4"/>
    <n v="48.896892000000001"/>
    <n v="0"/>
    <n v="0"/>
  </r>
  <r>
    <n v="2157"/>
    <x v="611"/>
    <s v=""/>
    <x v="1462"/>
    <n v="2019"/>
    <n v="34203563"/>
    <x v="554"/>
    <x v="609"/>
    <x v="598"/>
    <n v="4560"/>
    <s v="Vig"/>
    <n v="306"/>
    <n v="443"/>
    <x v="232"/>
    <m/>
    <s v="DC"/>
    <s v="Decentralt værk"/>
    <n v="353000"/>
    <n v="350030"/>
    <x v="14"/>
    <x v="1"/>
    <s v="kvt"/>
    <d v="1999-01-01T00:00:00"/>
    <m/>
    <n v="2.33"/>
    <n v="0.92"/>
    <n v="1.24"/>
    <x v="6205"/>
    <n v="2.5608960000000001"/>
    <n v="2.5608960000000001"/>
    <n v="2.5596000000000001"/>
    <n v="2.3184"/>
    <n v="0.24303282665052278"/>
    <n v="0.75696717334947716"/>
    <n v="0"/>
    <x v="0"/>
    <x v="0"/>
    <m/>
    <m/>
    <m/>
    <m/>
    <m/>
    <m/>
    <n v="5.2686216000000003"/>
    <m/>
    <m/>
    <m/>
    <m/>
    <m/>
    <m/>
    <m/>
    <m/>
    <m/>
    <m/>
    <m/>
    <s v="661958,57"/>
    <s v="6193118,01"/>
    <n v="5.2686216000000003"/>
    <n v="0"/>
    <n v="0"/>
  </r>
  <r>
    <n v="2157"/>
    <x v="611"/>
    <s v=""/>
    <x v="1463"/>
    <n v="2019"/>
    <n v="34203563"/>
    <x v="554"/>
    <x v="609"/>
    <x v="598"/>
    <n v="4560"/>
    <s v="Vig"/>
    <n v="306"/>
    <n v="443"/>
    <x v="232"/>
    <m/>
    <s v="DC"/>
    <s v="Decentralt værk"/>
    <n v="353000"/>
    <n v="350030"/>
    <x v="15"/>
    <x v="1"/>
    <s v="kvt"/>
    <d v="1999-01-01T00:00:00"/>
    <m/>
    <n v="2.33"/>
    <n v="0.92"/>
    <n v="1.24"/>
    <x v="6206"/>
    <n v="2.2128839999999999"/>
    <n v="2.2128839999999999"/>
    <n v="1.6776"/>
    <n v="1.4734799999999999"/>
    <n v="0.24259131361367089"/>
    <n v="0.75740868638632908"/>
    <n v="0"/>
    <x v="0"/>
    <x v="0"/>
    <m/>
    <m/>
    <m/>
    <m/>
    <m/>
    <m/>
    <n v="4.5609299999999999"/>
    <m/>
    <m/>
    <m/>
    <m/>
    <m/>
    <m/>
    <m/>
    <m/>
    <m/>
    <m/>
    <m/>
    <s v="661958,57"/>
    <s v="6193118,01"/>
    <n v="4.5609299999999999"/>
    <n v="0"/>
    <n v="0"/>
  </r>
  <r>
    <n v="2157"/>
    <x v="611"/>
    <s v=""/>
    <x v="1464"/>
    <n v="2019"/>
    <n v="34203563"/>
    <x v="554"/>
    <x v="609"/>
    <x v="598"/>
    <n v="4560"/>
    <s v="Vig"/>
    <n v="306"/>
    <n v="443"/>
    <x v="232"/>
    <m/>
    <s v="DC"/>
    <s v="Decentralt værk"/>
    <n v="353000"/>
    <n v="350030"/>
    <x v="56"/>
    <x v="0"/>
    <s v="fvv"/>
    <d v="1999-01-01T00:00:00"/>
    <m/>
    <n v="4.7"/>
    <n v="0"/>
    <n v="4.2"/>
    <x v="6207"/>
    <n v="43.528680000000001"/>
    <n v="43.528680000000001"/>
    <n v="0"/>
    <n v="0"/>
    <n v="1"/>
    <n v="0"/>
    <n v="0"/>
    <x v="0"/>
    <x v="0"/>
    <m/>
    <m/>
    <m/>
    <m/>
    <m/>
    <m/>
    <n v="43.765444799999997"/>
    <m/>
    <m/>
    <m/>
    <m/>
    <m/>
    <m/>
    <m/>
    <m/>
    <m/>
    <m/>
    <m/>
    <s v="661958,57"/>
    <s v="6193118,01"/>
    <n v="43.765444799999997"/>
    <n v="0"/>
    <n v="0"/>
  </r>
  <r>
    <n v="2158"/>
    <x v="1065"/>
    <s v=""/>
    <x v="2357"/>
    <n v="2019"/>
    <n v="33953267"/>
    <x v="555"/>
    <x v="1063"/>
    <x v="1038"/>
    <n v="5300"/>
    <s v="Kerteminde"/>
    <n v="440"/>
    <m/>
    <x v="18"/>
    <m/>
    <s v="ER"/>
    <s v="Erhvervsværk"/>
    <n v="11900"/>
    <n v="10000"/>
    <x v="1194"/>
    <x v="1"/>
    <s v="pev"/>
    <d v="1997-06-01T00:00:00"/>
    <m/>
    <n v="4.0999999999999996"/>
    <n v="1.6"/>
    <n v="1.9"/>
    <x v="1388"/>
    <n v="3.2399999999999998E-3"/>
    <n v="0"/>
    <n v="2.5200000000000001E-3"/>
    <n v="2.5200000000000001E-3"/>
    <n v="0"/>
    <n v="0.75355969331872941"/>
    <n v="0.24644030668127059"/>
    <x v="0"/>
    <x v="0"/>
    <m/>
    <m/>
    <m/>
    <m/>
    <m/>
    <m/>
    <n v="6.5735999999999998E-3"/>
    <m/>
    <m/>
    <m/>
    <m/>
    <m/>
    <m/>
    <m/>
    <m/>
    <m/>
    <m/>
    <m/>
    <s v="599911,73"/>
    <s v="6140854,8"/>
    <n v="6.5735999999999998E-3"/>
    <n v="0"/>
    <n v="0"/>
  </r>
  <r>
    <n v="2159"/>
    <x v="1066"/>
    <s v=""/>
    <x v="2358"/>
    <n v="2019"/>
    <n v="34071977"/>
    <x v="704"/>
    <x v="1064"/>
    <x v="1039"/>
    <n v="2800"/>
    <s v="Kongens Lyngby"/>
    <n v="173"/>
    <n v="5"/>
    <x v="49"/>
    <n v="1"/>
    <s v="DC"/>
    <s v="Decentralt værk"/>
    <n v="351100"/>
    <n v="350010"/>
    <x v="1195"/>
    <x v="9"/>
    <s v="kvt"/>
    <d v="1998-12-01T00:00:00"/>
    <m/>
    <n v="80"/>
    <n v="38.5"/>
    <n v="31"/>
    <x v="6208"/>
    <n v="81.129599999999996"/>
    <n v="81.129599999999996"/>
    <n v="71.963999999999999"/>
    <n v="68.864400000000003"/>
    <n v="0.23738634849424098"/>
    <n v="0.76261365150575899"/>
    <n v="0"/>
    <x v="0"/>
    <x v="0"/>
    <m/>
    <m/>
    <m/>
    <m/>
    <m/>
    <m/>
    <n v="170.88093000000001"/>
    <m/>
    <m/>
    <m/>
    <m/>
    <m/>
    <m/>
    <m/>
    <m/>
    <m/>
    <m/>
    <m/>
    <s v="720896,37"/>
    <s v="6187758,41"/>
    <n v="170.88093000000001"/>
    <n v="0"/>
    <n v="0"/>
  </r>
  <r>
    <n v="2159"/>
    <x v="1066"/>
    <s v=""/>
    <x v="2986"/>
    <n v="2019"/>
    <n v="34071977"/>
    <x v="704"/>
    <x v="1064"/>
    <x v="1039"/>
    <n v="2800"/>
    <s v="Kongens Lyngby"/>
    <n v="173"/>
    <n v="5"/>
    <x v="49"/>
    <n v="1"/>
    <s v="DC"/>
    <s v="Decentralt værk"/>
    <n v="351100"/>
    <n v="350010"/>
    <x v="57"/>
    <x v="2"/>
    <s v="fvv"/>
    <d v="2019-09-24T00:00:00"/>
    <m/>
    <n v="40"/>
    <n v="0"/>
    <n v="40"/>
    <x v="6209"/>
    <n v="51.508800000000001"/>
    <n v="51.508800000000001"/>
    <n v="0"/>
    <n v="0"/>
    <n v="1"/>
    <n v="0"/>
    <n v="0"/>
    <x v="0"/>
    <x v="0"/>
    <m/>
    <m/>
    <m/>
    <m/>
    <m/>
    <m/>
    <m/>
    <m/>
    <m/>
    <m/>
    <m/>
    <m/>
    <m/>
    <m/>
    <m/>
    <m/>
    <m/>
    <n v="52.29"/>
    <s v="720896,37"/>
    <s v="6187758,41"/>
    <n v="0"/>
    <n v="0"/>
    <n v="52.29"/>
  </r>
  <r>
    <n v="2159"/>
    <x v="1067"/>
    <s v=""/>
    <x v="2359"/>
    <n v="2019"/>
    <n v="34071977"/>
    <x v="704"/>
    <x v="1065"/>
    <x v="1040"/>
    <n v="2800"/>
    <s v="Kongens Lyngby"/>
    <n v="173"/>
    <n v="5"/>
    <x v="49"/>
    <n v="1"/>
    <s v="FJ"/>
    <s v="Fjernvarmeværk"/>
    <n v="353000"/>
    <n v="350030"/>
    <x v="342"/>
    <x v="0"/>
    <s v="fvv"/>
    <d v="2012-01-01T00:00:00"/>
    <m/>
    <n v="10.487"/>
    <n v="0"/>
    <n v="10.487"/>
    <x v="6210"/>
    <n v="58.1"/>
    <n v="58.1"/>
    <n v="0"/>
    <n v="0"/>
    <n v="1"/>
    <n v="0"/>
    <n v="0"/>
    <x v="0"/>
    <x v="0"/>
    <m/>
    <m/>
    <m/>
    <n v="0"/>
    <m/>
    <m/>
    <n v="60.8525676"/>
    <m/>
    <m/>
    <m/>
    <m/>
    <m/>
    <m/>
    <m/>
    <m/>
    <m/>
    <m/>
    <m/>
    <s v="720941,99"/>
    <s v="6187743,41"/>
    <n v="60.8525676"/>
    <n v="0"/>
    <n v="0"/>
  </r>
  <r>
    <n v="2159"/>
    <x v="1067"/>
    <s v=""/>
    <x v="2360"/>
    <n v="2019"/>
    <n v="34071977"/>
    <x v="704"/>
    <x v="1065"/>
    <x v="1040"/>
    <n v="2800"/>
    <s v="Kongens Lyngby"/>
    <n v="173"/>
    <n v="5"/>
    <x v="49"/>
    <n v="1"/>
    <s v="FJ"/>
    <s v="Fjernvarmeværk"/>
    <n v="353000"/>
    <n v="350030"/>
    <x v="116"/>
    <x v="0"/>
    <s v="fvv"/>
    <d v="2012-01-01T00:00:00"/>
    <m/>
    <n v="10.170999999999999"/>
    <n v="0"/>
    <n v="10.170999999999999"/>
    <x v="6211"/>
    <n v="54.6"/>
    <n v="54.6"/>
    <n v="0"/>
    <n v="0"/>
    <n v="1"/>
    <n v="0"/>
    <n v="0"/>
    <x v="0"/>
    <x v="0"/>
    <m/>
    <m/>
    <m/>
    <n v="0"/>
    <m/>
    <m/>
    <n v="57.271674636"/>
    <m/>
    <m/>
    <m/>
    <m/>
    <m/>
    <m/>
    <m/>
    <m/>
    <m/>
    <m/>
    <m/>
    <s v="720941,99"/>
    <s v="6187743,41"/>
    <n v="57.271674636"/>
    <n v="0"/>
    <n v="0"/>
  </r>
  <r>
    <n v="2159"/>
    <x v="1067"/>
    <s v=""/>
    <x v="2361"/>
    <n v="2019"/>
    <n v="34071977"/>
    <x v="704"/>
    <x v="1065"/>
    <x v="1040"/>
    <n v="2800"/>
    <s v="Kongens Lyngby"/>
    <n v="173"/>
    <n v="5"/>
    <x v="49"/>
    <n v="1"/>
    <s v="FJ"/>
    <s v="Fjernvarmeværk"/>
    <n v="353000"/>
    <n v="350030"/>
    <x v="601"/>
    <x v="0"/>
    <s v="fvv"/>
    <d v="2012-01-01T00:00:00"/>
    <m/>
    <n v="10.319000000000001"/>
    <n v="0"/>
    <n v="10.319000000000001"/>
    <x v="6212"/>
    <n v="71.3"/>
    <n v="71.3"/>
    <n v="0"/>
    <n v="0"/>
    <n v="1"/>
    <n v="0"/>
    <n v="0"/>
    <x v="0"/>
    <x v="0"/>
    <m/>
    <m/>
    <m/>
    <n v="0"/>
    <m/>
    <m/>
    <n v="74.719798282799999"/>
    <m/>
    <m/>
    <m/>
    <m/>
    <m/>
    <m/>
    <m/>
    <m/>
    <m/>
    <m/>
    <m/>
    <s v="720941,99"/>
    <s v="6187743,41"/>
    <n v="74.719798282799999"/>
    <n v="0"/>
    <n v="0"/>
  </r>
  <r>
    <n v="2160"/>
    <x v="1068"/>
    <s v=""/>
    <x v="2363"/>
    <n v="2019"/>
    <n v="32659365"/>
    <x v="557"/>
    <x v="1066"/>
    <x v="1041"/>
    <n v="7000"/>
    <s v="Fredericia"/>
    <n v="607"/>
    <n v="81"/>
    <x v="20"/>
    <m/>
    <s v="LO"/>
    <s v="Lokalt værk"/>
    <n v="370000"/>
    <n v="370000"/>
    <x v="1"/>
    <x v="1"/>
    <s v="pev"/>
    <d v="2017-10-01T00:00:00"/>
    <m/>
    <n v="0.93600000000000005"/>
    <n v="0.4"/>
    <n v="0.5"/>
    <x v="6213"/>
    <n v="11.178000000000001"/>
    <n v="11.178000000000001"/>
    <n v="9.4860000000000007"/>
    <n v="9.4860000000000007"/>
    <n v="0.24377031419284939"/>
    <n v="0.75622968580715066"/>
    <n v="0"/>
    <x v="0"/>
    <x v="0"/>
    <m/>
    <m/>
    <m/>
    <m/>
    <m/>
    <m/>
    <m/>
    <m/>
    <n v="22.927319999999998"/>
    <m/>
    <m/>
    <m/>
    <m/>
    <m/>
    <m/>
    <m/>
    <m/>
    <m/>
    <s v="545488,1"/>
    <s v="6156413,97"/>
    <n v="0"/>
    <n v="22.927319999999998"/>
    <n v="0"/>
  </r>
  <r>
    <n v="2161"/>
    <x v="1069"/>
    <s v=""/>
    <x v="2364"/>
    <n v="2019"/>
    <n v="27446469"/>
    <x v="558"/>
    <x v="1067"/>
    <x v="514"/>
    <n v="8541"/>
    <s v="Skødstrup"/>
    <n v="751"/>
    <n v="206"/>
    <x v="69"/>
    <n v="1"/>
    <s v="CE"/>
    <s v="Centralt værk"/>
    <n v="351100"/>
    <n v="350010"/>
    <x v="1197"/>
    <x v="5"/>
    <s v="cel"/>
    <d v="2012-01-01T00:00:00"/>
    <m/>
    <n v="0.12"/>
    <n v="0"/>
    <n v="0"/>
    <x v="6214"/>
    <n v="0"/>
    <n v="0"/>
    <n v="0"/>
    <n v="0"/>
    <n v="0"/>
    <n v="1"/>
    <n v="0"/>
    <x v="0"/>
    <x v="0"/>
    <m/>
    <m/>
    <m/>
    <n v="4.3043999999999999E-3"/>
    <m/>
    <m/>
    <m/>
    <m/>
    <m/>
    <m/>
    <m/>
    <m/>
    <m/>
    <m/>
    <m/>
    <m/>
    <m/>
    <m/>
    <s v="583245,75"/>
    <s v="6234871"/>
    <n v="4.3043999999999999E-3"/>
    <n v="0"/>
    <n v="0"/>
  </r>
  <r>
    <n v="2161"/>
    <x v="1069"/>
    <s v=""/>
    <x v="2366"/>
    <n v="2019"/>
    <n v="27446469"/>
    <x v="558"/>
    <x v="1067"/>
    <x v="514"/>
    <n v="8541"/>
    <s v="Skødstrup"/>
    <n v="751"/>
    <n v="206"/>
    <x v="69"/>
    <n v="1"/>
    <s v="CE"/>
    <s v="Centralt værk"/>
    <n v="351100"/>
    <n v="350010"/>
    <x v="1199"/>
    <x v="8"/>
    <s v="cev"/>
    <d v="1984-01-01T00:00:00"/>
    <m/>
    <n v="852"/>
    <n v="357"/>
    <n v="501"/>
    <x v="6215"/>
    <n v="5710.3029999999999"/>
    <n v="5710.3029999999999"/>
    <n v="4272.0767999999998"/>
    <n v="3863.0232000000001"/>
    <n v="0.22823774798559177"/>
    <n v="0.77176225201440829"/>
    <n v="0"/>
    <x v="31"/>
    <x v="0"/>
    <m/>
    <n v="153.16322"/>
    <m/>
    <m/>
    <m/>
    <m/>
    <m/>
    <m/>
    <m/>
    <n v="99.120231000000004"/>
    <m/>
    <m/>
    <n v="9867.713960000001"/>
    <m/>
    <m/>
    <m/>
    <m/>
    <m/>
    <s v="583245,75"/>
    <s v="6234871"/>
    <n v="2542.7157199999997"/>
    <n v="9966.8341910000017"/>
    <n v="0"/>
  </r>
  <r>
    <n v="2161"/>
    <x v="1069"/>
    <s v=""/>
    <x v="2367"/>
    <n v="2019"/>
    <n v="27446469"/>
    <x v="558"/>
    <x v="1067"/>
    <x v="514"/>
    <n v="8541"/>
    <s v="Skødstrup"/>
    <n v="751"/>
    <n v="206"/>
    <x v="69"/>
    <n v="1"/>
    <s v="CE"/>
    <s v="Centralt værk"/>
    <n v="351100"/>
    <n v="350010"/>
    <x v="1200"/>
    <x v="8"/>
    <s v="cev"/>
    <d v="1985-01-01T00:00:00"/>
    <m/>
    <n v="857"/>
    <n v="357"/>
    <n v="485"/>
    <x v="6216"/>
    <n v="161.946"/>
    <n v="161.946"/>
    <n v="429.80399999999997"/>
    <n v="393.46559999999999"/>
    <n v="7.2711283645771937E-2"/>
    <n v="0.92728871635422805"/>
    <n v="0"/>
    <x v="32"/>
    <x v="0"/>
    <m/>
    <n v="23.165939999999999"/>
    <m/>
    <m/>
    <m/>
    <m/>
    <m/>
    <m/>
    <m/>
    <m/>
    <m/>
    <m/>
    <m/>
    <m/>
    <m/>
    <m/>
    <m/>
    <m/>
    <s v="583245,75"/>
    <s v="6234871"/>
    <n v="1113.6235799999999"/>
    <n v="0"/>
    <n v="0"/>
  </r>
  <r>
    <n v="2161"/>
    <x v="1069"/>
    <s v=""/>
    <x v="2368"/>
    <n v="2019"/>
    <n v="27446469"/>
    <x v="558"/>
    <x v="1067"/>
    <x v="514"/>
    <n v="8541"/>
    <s v="Skødstrup"/>
    <n v="751"/>
    <n v="206"/>
    <x v="69"/>
    <n v="1"/>
    <s v="CE"/>
    <s v="Centralt værk"/>
    <n v="351100"/>
    <n v="350010"/>
    <x v="1201"/>
    <x v="7"/>
    <s v="cel"/>
    <d v="1986-01-01T00:00:00"/>
    <m/>
    <n v="54"/>
    <n v="14"/>
    <n v="0"/>
    <x v="2505"/>
    <n v="0"/>
    <n v="0"/>
    <n v="0.55800000000000005"/>
    <n v="0.55800000000000005"/>
    <n v="0"/>
    <n v="1"/>
    <n v="0"/>
    <x v="0"/>
    <x v="0"/>
    <m/>
    <m/>
    <m/>
    <n v="2.5108999999999999"/>
    <m/>
    <m/>
    <m/>
    <m/>
    <m/>
    <m/>
    <m/>
    <m/>
    <m/>
    <m/>
    <m/>
    <m/>
    <m/>
    <m/>
    <s v="583245,75"/>
    <s v="6234871"/>
    <n v="2.5108999999999999"/>
    <n v="0"/>
    <n v="0"/>
  </r>
  <r>
    <n v="2161"/>
    <x v="1069"/>
    <s v=""/>
    <x v="2369"/>
    <n v="2019"/>
    <n v="27446469"/>
    <x v="558"/>
    <x v="1067"/>
    <x v="514"/>
    <n v="8541"/>
    <s v="Skødstrup"/>
    <n v="751"/>
    <n v="206"/>
    <x v="69"/>
    <n v="1"/>
    <s v="CE"/>
    <s v="Centralt værk"/>
    <n v="351100"/>
    <n v="350010"/>
    <x v="1202"/>
    <x v="0"/>
    <s v="fvv"/>
    <d v="2012-01-01T00:00:00"/>
    <m/>
    <n v="12"/>
    <n v="0"/>
    <n v="0"/>
    <x v="6217"/>
    <n v="7.47"/>
    <n v="0"/>
    <n v="0"/>
    <n v="0"/>
    <n v="1"/>
    <n v="0"/>
    <n v="0"/>
    <x v="0"/>
    <x v="0"/>
    <m/>
    <m/>
    <m/>
    <n v="23.566590000000001"/>
    <m/>
    <m/>
    <m/>
    <m/>
    <m/>
    <m/>
    <m/>
    <m/>
    <m/>
    <m/>
    <m/>
    <m/>
    <m/>
    <m/>
    <s v="583245,75"/>
    <s v="6234871"/>
    <n v="23.566590000000001"/>
    <n v="0"/>
    <n v="0"/>
  </r>
  <r>
    <n v="2161"/>
    <x v="1069"/>
    <s v=""/>
    <x v="2370"/>
    <n v="2019"/>
    <n v="27446469"/>
    <x v="558"/>
    <x v="1067"/>
    <x v="514"/>
    <n v="8541"/>
    <s v="Skødstrup"/>
    <n v="751"/>
    <n v="206"/>
    <x v="69"/>
    <n v="1"/>
    <s v="CE"/>
    <s v="Centralt værk"/>
    <n v="351100"/>
    <n v="350010"/>
    <x v="1203"/>
    <x v="5"/>
    <s v="cel"/>
    <d v="2012-01-01T00:00:00"/>
    <m/>
    <n v="0.2"/>
    <n v="0"/>
    <n v="0"/>
    <x v="21"/>
    <n v="0"/>
    <n v="0"/>
    <n v="0"/>
    <n v="0"/>
    <n v="0"/>
    <n v="1"/>
    <n v="0"/>
    <x v="0"/>
    <x v="0"/>
    <m/>
    <m/>
    <m/>
    <n v="0"/>
    <m/>
    <m/>
    <m/>
    <m/>
    <m/>
    <m/>
    <m/>
    <m/>
    <m/>
    <m/>
    <m/>
    <m/>
    <m/>
    <m/>
    <s v="583245,75"/>
    <s v="6234871"/>
    <n v="0"/>
    <n v="0"/>
    <n v="0"/>
  </r>
  <r>
    <n v="2161"/>
    <x v="1069"/>
    <s v=""/>
    <x v="2371"/>
    <n v="2019"/>
    <n v="27446469"/>
    <x v="558"/>
    <x v="1067"/>
    <x v="514"/>
    <n v="8541"/>
    <s v="Skødstrup"/>
    <n v="751"/>
    <n v="206"/>
    <x v="69"/>
    <n v="1"/>
    <s v="CE"/>
    <s v="Centralt værk"/>
    <n v="351100"/>
    <n v="350010"/>
    <x v="1204"/>
    <x v="5"/>
    <s v="cel"/>
    <d v="2012-01-01T00:00:00"/>
    <m/>
    <n v="0.4"/>
    <n v="0"/>
    <n v="0"/>
    <x v="2880"/>
    <n v="0"/>
    <n v="0"/>
    <n v="0"/>
    <n v="0"/>
    <n v="0"/>
    <n v="1"/>
    <n v="0"/>
    <x v="0"/>
    <x v="0"/>
    <m/>
    <m/>
    <m/>
    <n v="1.75763E-2"/>
    <m/>
    <m/>
    <m/>
    <m/>
    <m/>
    <m/>
    <m/>
    <m/>
    <m/>
    <m/>
    <m/>
    <m/>
    <m/>
    <m/>
    <s v="583245,75"/>
    <s v="6234871"/>
    <n v="1.75763E-2"/>
    <n v="0"/>
    <n v="0"/>
  </r>
  <r>
    <n v="2161"/>
    <x v="1069"/>
    <s v=""/>
    <x v="2372"/>
    <n v="2019"/>
    <n v="27446469"/>
    <x v="558"/>
    <x v="1067"/>
    <x v="514"/>
    <n v="8541"/>
    <s v="Skødstrup"/>
    <n v="751"/>
    <n v="206"/>
    <x v="69"/>
    <n v="1"/>
    <s v="CE"/>
    <s v="Centralt værk"/>
    <n v="351100"/>
    <n v="350010"/>
    <x v="1205"/>
    <x v="5"/>
    <s v="cel"/>
    <d v="2012-01-01T00:00:00"/>
    <m/>
    <n v="0.4"/>
    <n v="0"/>
    <n v="0"/>
    <x v="4754"/>
    <n v="0"/>
    <n v="0"/>
    <n v="0"/>
    <n v="0"/>
    <n v="0"/>
    <n v="1"/>
    <n v="0"/>
    <x v="0"/>
    <x v="0"/>
    <m/>
    <m/>
    <m/>
    <n v="3.9456999999999999E-3"/>
    <m/>
    <m/>
    <m/>
    <m/>
    <m/>
    <m/>
    <m/>
    <m/>
    <m/>
    <m/>
    <m/>
    <m/>
    <m/>
    <m/>
    <s v="583245,75"/>
    <s v="6234871"/>
    <n v="3.9456999999999999E-3"/>
    <n v="0"/>
    <n v="0"/>
  </r>
  <r>
    <n v="2161"/>
    <x v="1070"/>
    <s v=""/>
    <x v="2373"/>
    <n v="2019"/>
    <n v="27446469"/>
    <x v="558"/>
    <x v="1068"/>
    <x v="1042"/>
    <n v="2650"/>
    <s v="Hvidovre"/>
    <n v="167"/>
    <n v="2"/>
    <x v="5"/>
    <n v="1"/>
    <s v="CE"/>
    <s v="Centralt værk"/>
    <n v="351100"/>
    <n v="350010"/>
    <x v="1206"/>
    <x v="8"/>
    <s v="cev"/>
    <d v="1990-01-01T00:00:00"/>
    <m/>
    <n v="595"/>
    <n v="250"/>
    <n v="331"/>
    <x v="6218"/>
    <n v="3463.444"/>
    <n v="3452.6460000000002"/>
    <n v="2341.0583999999999"/>
    <n v="2166.6995999999999"/>
    <n v="0.25682241593264082"/>
    <n v="0.74317758406735912"/>
    <n v="0"/>
    <x v="33"/>
    <x v="0"/>
    <m/>
    <n v="52.989730000000002"/>
    <m/>
    <m/>
    <m/>
    <m/>
    <m/>
    <m/>
    <m/>
    <m/>
    <m/>
    <n v="192.22649999999999"/>
    <n v="5167.5050000000001"/>
    <m/>
    <m/>
    <m/>
    <m/>
    <m/>
    <s v="719278,37"/>
    <s v="6167462,14"/>
    <n v="1383.1456499999999"/>
    <n v="5359.7314999999999"/>
    <n v="0"/>
  </r>
  <r>
    <n v="2161"/>
    <x v="1070"/>
    <s v=""/>
    <x v="2374"/>
    <n v="2019"/>
    <n v="27446469"/>
    <x v="558"/>
    <x v="1068"/>
    <x v="1042"/>
    <n v="2650"/>
    <s v="Hvidovre"/>
    <n v="167"/>
    <n v="2"/>
    <x v="5"/>
    <n v="1"/>
    <s v="CE"/>
    <s v="Centralt værk"/>
    <n v="351100"/>
    <n v="350010"/>
    <x v="1207"/>
    <x v="9"/>
    <s v="cev"/>
    <d v="2001-01-01T00:00:00"/>
    <m/>
    <n v="1138"/>
    <n v="568"/>
    <n v="585"/>
    <x v="6219"/>
    <n v="8313.1650000000009"/>
    <n v="8272.2999999999993"/>
    <n v="5771.2572"/>
    <n v="5215.9355999999998"/>
    <n v="0.25690074768985288"/>
    <n v="0.74309925231014717"/>
    <n v="0"/>
    <x v="0"/>
    <x v="0"/>
    <m/>
    <n v="0.16259999999999999"/>
    <m/>
    <m/>
    <m/>
    <m/>
    <n v="1297.4903964"/>
    <m/>
    <m/>
    <n v="1160.4406799999999"/>
    <m/>
    <n v="682.96450000000004"/>
    <n v="13030.272499999999"/>
    <m/>
    <m/>
    <m/>
    <m/>
    <m/>
    <s v="719278,37"/>
    <s v="6167462,14"/>
    <n v="1297.6529964000001"/>
    <n v="14873.677679999999"/>
    <n v="0"/>
  </r>
  <r>
    <n v="2161"/>
    <x v="1070"/>
    <s v=""/>
    <x v="2375"/>
    <n v="2019"/>
    <n v="27446469"/>
    <x v="558"/>
    <x v="1068"/>
    <x v="1042"/>
    <n v="2650"/>
    <s v="Hvidovre"/>
    <n v="167"/>
    <n v="2"/>
    <x v="5"/>
    <n v="1"/>
    <s v="CE"/>
    <s v="Centralt værk"/>
    <n v="351100"/>
    <n v="350010"/>
    <x v="1208"/>
    <x v="0"/>
    <s v="fvv"/>
    <d v="1990-01-01T00:00:00"/>
    <m/>
    <n v="3.1"/>
    <n v="0"/>
    <n v="0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719278,37"/>
    <s v="6167462,14"/>
    <n v="0"/>
    <n v="0"/>
    <n v="0"/>
  </r>
  <r>
    <n v="2161"/>
    <x v="1070"/>
    <s v=""/>
    <x v="2376"/>
    <n v="2019"/>
    <n v="27446469"/>
    <x v="558"/>
    <x v="1068"/>
    <x v="1042"/>
    <n v="2650"/>
    <s v="Hvidovre"/>
    <n v="167"/>
    <n v="2"/>
    <x v="5"/>
    <n v="1"/>
    <s v="CE"/>
    <s v="Centralt værk"/>
    <n v="351100"/>
    <n v="350010"/>
    <x v="1209"/>
    <x v="0"/>
    <s v="fvv"/>
    <d v="1990-01-01T00:00:00"/>
    <m/>
    <n v="37.75"/>
    <n v="0"/>
    <n v="0"/>
    <x v="6220"/>
    <n v="1.7000000000000001E-2"/>
    <n v="1.7000000000000001E-2"/>
    <n v="0"/>
    <n v="0"/>
    <n v="1"/>
    <n v="0"/>
    <n v="0"/>
    <x v="0"/>
    <x v="0"/>
    <m/>
    <m/>
    <m/>
    <n v="12.016450000000001"/>
    <m/>
    <m/>
    <m/>
    <m/>
    <m/>
    <m/>
    <m/>
    <m/>
    <m/>
    <m/>
    <m/>
    <m/>
    <m/>
    <m/>
    <s v="719278,37"/>
    <s v="6167462,14"/>
    <n v="12.016450000000001"/>
    <n v="0"/>
    <n v="0"/>
  </r>
  <r>
    <n v="2161"/>
    <x v="1070"/>
    <s v=""/>
    <x v="2377"/>
    <n v="2019"/>
    <n v="27446469"/>
    <x v="558"/>
    <x v="1068"/>
    <x v="1042"/>
    <n v="2650"/>
    <s v="Hvidovre"/>
    <n v="167"/>
    <n v="2"/>
    <x v="5"/>
    <n v="1"/>
    <s v="CE"/>
    <s v="Centralt værk"/>
    <n v="351100"/>
    <n v="350010"/>
    <x v="1210"/>
    <x v="1"/>
    <s v="cel"/>
    <d v="2001-01-01T00:00:00"/>
    <m/>
    <n v="2.7"/>
    <n v="0"/>
    <n v="0"/>
    <x v="21"/>
    <n v="0"/>
    <n v="0"/>
    <n v="0"/>
    <n v="0"/>
    <n v="0"/>
    <n v="1"/>
    <n v="0"/>
    <x v="0"/>
    <x v="0"/>
    <m/>
    <m/>
    <m/>
    <n v="0"/>
    <m/>
    <m/>
    <m/>
    <m/>
    <m/>
    <m/>
    <m/>
    <m/>
    <m/>
    <m/>
    <m/>
    <m/>
    <m/>
    <m/>
    <s v="719278,37"/>
    <s v="6167462,14"/>
    <n v="0"/>
    <n v="0"/>
    <n v="0"/>
  </r>
  <r>
    <n v="2161"/>
    <x v="1071"/>
    <s v=""/>
    <x v="2378"/>
    <n v="2019"/>
    <n v="27446469"/>
    <x v="558"/>
    <x v="1069"/>
    <x v="1043"/>
    <n v="3630"/>
    <s v="Jægerspris"/>
    <n v="250"/>
    <n v="20"/>
    <x v="329"/>
    <n v="1"/>
    <s v="CE"/>
    <s v="Centralt værk"/>
    <n v="351100"/>
    <n v="350010"/>
    <x v="1211"/>
    <x v="8"/>
    <s v="cel"/>
    <d v="1974-01-01T00:00:00"/>
    <m/>
    <n v="788"/>
    <n v="260"/>
    <n v="0"/>
    <x v="21"/>
    <n v="0"/>
    <n v="0"/>
    <n v="0"/>
    <n v="0"/>
    <n v="0"/>
    <n v="1"/>
    <n v="0"/>
    <x v="0"/>
    <x v="0"/>
    <m/>
    <m/>
    <m/>
    <n v="0"/>
    <m/>
    <m/>
    <m/>
    <m/>
    <m/>
    <m/>
    <m/>
    <m/>
    <m/>
    <m/>
    <m/>
    <m/>
    <m/>
    <m/>
    <s v="680465,93"/>
    <s v="6188718,24"/>
    <n v="0"/>
    <n v="0"/>
    <n v="0"/>
  </r>
  <r>
    <n v="2161"/>
    <x v="1071"/>
    <s v=""/>
    <x v="2379"/>
    <n v="2019"/>
    <n v="27446469"/>
    <x v="558"/>
    <x v="1069"/>
    <x v="1043"/>
    <n v="3630"/>
    <s v="Jægerspris"/>
    <n v="250"/>
    <n v="20"/>
    <x v="329"/>
    <n v="1"/>
    <s v="CE"/>
    <s v="Centralt værk"/>
    <n v="351100"/>
    <n v="350010"/>
    <x v="1212"/>
    <x v="8"/>
    <s v="cel"/>
    <d v="1976-01-01T00:00:00"/>
    <m/>
    <n v="788"/>
    <n v="260"/>
    <n v="0"/>
    <x v="6221"/>
    <n v="0"/>
    <n v="0"/>
    <n v="37.781999999999996"/>
    <n v="35.827199999999998"/>
    <n v="0"/>
    <n v="1"/>
    <n v="0"/>
    <x v="0"/>
    <x v="0"/>
    <m/>
    <m/>
    <m/>
    <n v="138.4668088"/>
    <m/>
    <m/>
    <m/>
    <m/>
    <m/>
    <m/>
    <m/>
    <m/>
    <m/>
    <m/>
    <m/>
    <m/>
    <m/>
    <m/>
    <s v="680465,93"/>
    <s v="6188718,24"/>
    <n v="138.4668088"/>
    <n v="0"/>
    <n v="0"/>
  </r>
  <r>
    <n v="2161"/>
    <x v="1071"/>
    <s v=""/>
    <x v="2380"/>
    <n v="2019"/>
    <n v="27446469"/>
    <x v="558"/>
    <x v="1069"/>
    <x v="1043"/>
    <n v="3630"/>
    <s v="Jægerspris"/>
    <n v="250"/>
    <n v="20"/>
    <x v="329"/>
    <n v="1"/>
    <s v="CE"/>
    <s v="Centralt værk"/>
    <n v="351100"/>
    <n v="350010"/>
    <x v="1213"/>
    <x v="1"/>
    <s v="cel"/>
    <d v="1973-01-01T00:00:00"/>
    <m/>
    <n v="47"/>
    <n v="18"/>
    <n v="0"/>
    <x v="6222"/>
    <n v="0"/>
    <n v="0"/>
    <n v="0.61919999999999997"/>
    <n v="0.61919999999999997"/>
    <n v="0"/>
    <n v="1"/>
    <n v="0"/>
    <x v="0"/>
    <x v="0"/>
    <m/>
    <m/>
    <m/>
    <n v="1.8053371"/>
    <m/>
    <m/>
    <m/>
    <m/>
    <m/>
    <m/>
    <m/>
    <m/>
    <m/>
    <m/>
    <m/>
    <m/>
    <m/>
    <m/>
    <s v="680465,93"/>
    <s v="6188718,24"/>
    <n v="1.8053371"/>
    <n v="0"/>
    <n v="0"/>
  </r>
  <r>
    <n v="2161"/>
    <x v="1071"/>
    <s v=""/>
    <x v="2381"/>
    <n v="2019"/>
    <n v="27446469"/>
    <x v="558"/>
    <x v="1069"/>
    <x v="1043"/>
    <n v="3630"/>
    <s v="Jægerspris"/>
    <n v="250"/>
    <n v="20"/>
    <x v="329"/>
    <n v="1"/>
    <s v="CE"/>
    <s v="Centralt værk"/>
    <n v="351100"/>
    <n v="350010"/>
    <x v="1214"/>
    <x v="7"/>
    <s v="cel"/>
    <d v="1973-01-01T00:00:00"/>
    <m/>
    <n v="233"/>
    <n v="63"/>
    <n v="0"/>
    <x v="6223"/>
    <n v="0"/>
    <n v="0"/>
    <n v="2.0592000000000001"/>
    <n v="2.0592000000000001"/>
    <n v="0"/>
    <n v="1"/>
    <n v="0"/>
    <x v="0"/>
    <x v="0"/>
    <m/>
    <m/>
    <m/>
    <n v="9.8746522999999993"/>
    <m/>
    <m/>
    <m/>
    <m/>
    <m/>
    <m/>
    <m/>
    <m/>
    <m/>
    <m/>
    <m/>
    <m/>
    <m/>
    <m/>
    <s v="680465,93"/>
    <s v="6188718,24"/>
    <n v="9.8746522999999993"/>
    <n v="0"/>
    <n v="0"/>
  </r>
  <r>
    <n v="2161"/>
    <x v="1071"/>
    <s v=""/>
    <x v="2382"/>
    <n v="2019"/>
    <n v="27446469"/>
    <x v="558"/>
    <x v="1069"/>
    <x v="1043"/>
    <n v="3630"/>
    <s v="Jægerspris"/>
    <n v="250"/>
    <n v="20"/>
    <x v="329"/>
    <n v="1"/>
    <s v="CE"/>
    <s v="Centralt værk"/>
    <n v="351100"/>
    <n v="350010"/>
    <x v="1215"/>
    <x v="7"/>
    <s v="cel"/>
    <d v="1973-01-01T00:00:00"/>
    <m/>
    <n v="233"/>
    <n v="63"/>
    <n v="0"/>
    <x v="6224"/>
    <n v="0"/>
    <n v="0"/>
    <n v="1.7532000000000001"/>
    <n v="1.7532000000000001"/>
    <n v="0"/>
    <n v="1"/>
    <n v="0"/>
    <x v="0"/>
    <x v="0"/>
    <m/>
    <m/>
    <m/>
    <n v="8.3039050000000003"/>
    <m/>
    <m/>
    <m/>
    <m/>
    <m/>
    <m/>
    <m/>
    <m/>
    <m/>
    <m/>
    <m/>
    <m/>
    <m/>
    <m/>
    <s v="680465,93"/>
    <s v="6188718,24"/>
    <n v="8.3039050000000003"/>
    <n v="0"/>
    <n v="0"/>
  </r>
  <r>
    <n v="2161"/>
    <x v="1071"/>
    <s v=""/>
    <x v="2383"/>
    <n v="2019"/>
    <n v="27446469"/>
    <x v="558"/>
    <x v="1069"/>
    <x v="1043"/>
    <n v="3630"/>
    <s v="Jægerspris"/>
    <n v="250"/>
    <n v="20"/>
    <x v="329"/>
    <n v="1"/>
    <s v="CE"/>
    <s v="Centralt værk"/>
    <n v="351100"/>
    <n v="350010"/>
    <x v="1216"/>
    <x v="7"/>
    <s v="cel"/>
    <d v="1983-01-01T00:00:00"/>
    <m/>
    <n v="6"/>
    <n v="2"/>
    <n v="0"/>
    <x v="6225"/>
    <n v="0"/>
    <n v="0"/>
    <n v="0"/>
    <n v="0"/>
    <n v="0"/>
    <n v="1"/>
    <n v="0"/>
    <x v="0"/>
    <x v="0"/>
    <m/>
    <m/>
    <m/>
    <n v="0.15316489999999999"/>
    <m/>
    <m/>
    <m/>
    <m/>
    <m/>
    <m/>
    <m/>
    <m/>
    <m/>
    <m/>
    <m/>
    <m/>
    <m/>
    <m/>
    <s v="680465,93"/>
    <s v="6188718,24"/>
    <n v="0.15316489999999999"/>
    <n v="0"/>
    <n v="0"/>
  </r>
  <r>
    <n v="2161"/>
    <x v="1071"/>
    <s v=""/>
    <x v="2384"/>
    <n v="2019"/>
    <n v="27446469"/>
    <x v="558"/>
    <x v="1069"/>
    <x v="1043"/>
    <n v="3630"/>
    <s v="Jægerspris"/>
    <n v="250"/>
    <n v="20"/>
    <x v="329"/>
    <n v="1"/>
    <s v="CE"/>
    <s v="Centralt værk"/>
    <n v="351100"/>
    <n v="350010"/>
    <x v="1217"/>
    <x v="0"/>
    <s v="fvv"/>
    <d v="1973-01-01T00:00:00"/>
    <m/>
    <n v="48"/>
    <n v="0"/>
    <n v="50"/>
    <x v="6226"/>
    <n v="0.20547000000000001"/>
    <n v="0.14743999999999999"/>
    <n v="0"/>
    <n v="0"/>
    <n v="1"/>
    <n v="0"/>
    <n v="0"/>
    <x v="0"/>
    <x v="0"/>
    <m/>
    <m/>
    <m/>
    <n v="1.4441862879892"/>
    <m/>
    <m/>
    <m/>
    <m/>
    <m/>
    <m/>
    <m/>
    <m/>
    <m/>
    <m/>
    <m/>
    <m/>
    <m/>
    <m/>
    <s v="680465,93"/>
    <s v="6188718,24"/>
    <n v="1.4441862879892"/>
    <n v="0"/>
    <n v="0"/>
  </r>
  <r>
    <n v="2161"/>
    <x v="1071"/>
    <s v=""/>
    <x v="2385"/>
    <n v="2019"/>
    <n v="27446469"/>
    <x v="558"/>
    <x v="1069"/>
    <x v="1043"/>
    <n v="3630"/>
    <s v="Jægerspris"/>
    <n v="250"/>
    <n v="20"/>
    <x v="329"/>
    <n v="1"/>
    <s v="CE"/>
    <s v="Centralt værk"/>
    <n v="351100"/>
    <n v="350010"/>
    <x v="1218"/>
    <x v="0"/>
    <s v="fvv"/>
    <d v="1997-01-01T00:00:00"/>
    <m/>
    <n v="47"/>
    <n v="0"/>
    <n v="40"/>
    <x v="6227"/>
    <n v="15.94753"/>
    <n v="11.44356"/>
    <n v="0"/>
    <n v="0"/>
    <n v="1"/>
    <n v="0"/>
    <n v="0"/>
    <x v="0"/>
    <x v="0"/>
    <m/>
    <m/>
    <m/>
    <n v="7.2098699999999988E-2"/>
    <m/>
    <m/>
    <n v="109.31271120000001"/>
    <m/>
    <m/>
    <m/>
    <m/>
    <m/>
    <m/>
    <m/>
    <m/>
    <m/>
    <m/>
    <m/>
    <s v="680465,93"/>
    <s v="6188718,24"/>
    <n v="109.38480990000001"/>
    <n v="0"/>
    <n v="0"/>
  </r>
  <r>
    <n v="2161"/>
    <x v="1072"/>
    <s v=""/>
    <x v="2386"/>
    <n v="2019"/>
    <n v="27446469"/>
    <x v="558"/>
    <x v="1070"/>
    <x v="1044"/>
    <n v="4400"/>
    <s v="Kalundborg"/>
    <n v="326"/>
    <n v="31"/>
    <x v="330"/>
    <n v="1"/>
    <s v="CE"/>
    <s v="Centralt værk"/>
    <n v="351100"/>
    <n v="350010"/>
    <x v="1219"/>
    <x v="8"/>
    <s v="cev"/>
    <d v="1981-01-01T00:00:00"/>
    <m/>
    <n v="1555"/>
    <n v="640"/>
    <n v="150"/>
    <x v="21"/>
    <n v="0"/>
    <n v="0"/>
    <n v="0"/>
    <n v="0"/>
    <n v="1"/>
    <n v="0"/>
    <n v="0"/>
    <x v="1"/>
    <x v="0"/>
    <m/>
    <n v="0"/>
    <m/>
    <m/>
    <m/>
    <m/>
    <m/>
    <m/>
    <m/>
    <m/>
    <m/>
    <m/>
    <m/>
    <m/>
    <m/>
    <m/>
    <m/>
    <m/>
    <s v="630827,57"/>
    <s v="6170169,71"/>
    <n v="0"/>
    <n v="0"/>
    <n v="0"/>
  </r>
  <r>
    <n v="2161"/>
    <x v="1072"/>
    <s v=""/>
    <x v="2387"/>
    <n v="2019"/>
    <n v="27446469"/>
    <x v="558"/>
    <x v="1070"/>
    <x v="1044"/>
    <n v="4400"/>
    <s v="Kalundborg"/>
    <n v="326"/>
    <n v="31"/>
    <x v="330"/>
    <n v="1"/>
    <s v="CE"/>
    <s v="Centralt værk"/>
    <n v="351100"/>
    <n v="350010"/>
    <x v="57"/>
    <x v="2"/>
    <s v="fvv"/>
    <d v="2002-01-01T00:00:00"/>
    <m/>
    <n v="90"/>
    <n v="0"/>
    <n v="90"/>
    <x v="6228"/>
    <n v="75.221000000000004"/>
    <n v="75.221000000000004"/>
    <n v="0"/>
    <n v="0"/>
    <n v="1"/>
    <n v="0"/>
    <n v="0"/>
    <x v="0"/>
    <x v="0"/>
    <m/>
    <m/>
    <m/>
    <m/>
    <m/>
    <m/>
    <m/>
    <m/>
    <m/>
    <m/>
    <m/>
    <m/>
    <m/>
    <m/>
    <m/>
    <m/>
    <m/>
    <n v="75.257999999999996"/>
    <s v="630827,57"/>
    <s v="6170169,71"/>
    <n v="0"/>
    <n v="0"/>
    <n v="75.257999999999996"/>
  </r>
  <r>
    <n v="2161"/>
    <x v="1072"/>
    <s v=""/>
    <x v="2987"/>
    <n v="2019"/>
    <n v="27446469"/>
    <x v="558"/>
    <x v="1070"/>
    <x v="1044"/>
    <n v="4400"/>
    <s v="Kalundborg"/>
    <n v="326"/>
    <n v="31"/>
    <x v="330"/>
    <n v="1"/>
    <s v="CE"/>
    <s v="Centralt værk"/>
    <n v="351100"/>
    <n v="350010"/>
    <x v="1510"/>
    <x v="8"/>
    <s v="cev"/>
    <d v="2019-08-27T00:00:00"/>
    <m/>
    <n v="142"/>
    <n v="25"/>
    <n v="129"/>
    <x v="6229"/>
    <n v="453.601"/>
    <n v="453.601"/>
    <n v="18.398195999999999"/>
    <n v="7.8728400000000001"/>
    <n v="0.37254543658364031"/>
    <n v="0.62745456341635975"/>
    <n v="0"/>
    <x v="0"/>
    <x v="0"/>
    <m/>
    <m/>
    <m/>
    <n v="11.286316150000001"/>
    <m/>
    <m/>
    <m/>
    <m/>
    <m/>
    <m/>
    <n v="597.49982837999994"/>
    <m/>
    <m/>
    <m/>
    <m/>
    <m/>
    <m/>
    <m/>
    <s v="630827,57"/>
    <s v="6170169,71"/>
    <n v="11.286316150000001"/>
    <n v="597.49982837999994"/>
    <n v="0"/>
  </r>
  <r>
    <n v="2161"/>
    <x v="1072"/>
    <s v=""/>
    <x v="2388"/>
    <n v="2019"/>
    <n v="27446469"/>
    <x v="558"/>
    <x v="1070"/>
    <x v="1044"/>
    <n v="4400"/>
    <s v="Kalundborg"/>
    <n v="326"/>
    <n v="31"/>
    <x v="330"/>
    <n v="1"/>
    <s v="CE"/>
    <s v="Centralt værk"/>
    <n v="351100"/>
    <n v="350010"/>
    <x v="1220"/>
    <x v="8"/>
    <s v="cev"/>
    <d v="1961-01-01T00:00:00"/>
    <m/>
    <n v="370"/>
    <n v="142"/>
    <n v="100"/>
    <x v="6230"/>
    <n v="537.46600000000001"/>
    <n v="537.46600000000001"/>
    <n v="0"/>
    <n v="0"/>
    <n v="1"/>
    <n v="0"/>
    <n v="0"/>
    <x v="34"/>
    <x v="0"/>
    <m/>
    <n v="20.308760100000001"/>
    <m/>
    <m/>
    <m/>
    <m/>
    <m/>
    <m/>
    <m/>
    <m/>
    <m/>
    <m/>
    <m/>
    <m/>
    <m/>
    <m/>
    <m/>
    <m/>
    <s v="630827,57"/>
    <s v="6170169,71"/>
    <n v="1804.3387421"/>
    <n v="0"/>
    <n v="0"/>
  </r>
  <r>
    <n v="2161"/>
    <x v="1072"/>
    <s v=""/>
    <x v="2389"/>
    <n v="2019"/>
    <n v="27446469"/>
    <x v="558"/>
    <x v="1070"/>
    <x v="1044"/>
    <n v="4400"/>
    <s v="Kalundborg"/>
    <n v="326"/>
    <n v="31"/>
    <x v="330"/>
    <n v="1"/>
    <s v="CE"/>
    <s v="Centralt værk"/>
    <n v="351100"/>
    <n v="350010"/>
    <x v="1221"/>
    <x v="0"/>
    <s v="fvv"/>
    <d v="1981-01-01T00:00:00"/>
    <m/>
    <n v="47"/>
    <n v="0"/>
    <n v="42"/>
    <x v="6231"/>
    <n v="5.1909999999999998"/>
    <n v="5.1909999999999998"/>
    <n v="0"/>
    <n v="0"/>
    <n v="1"/>
    <n v="0"/>
    <n v="0"/>
    <x v="0"/>
    <x v="0"/>
    <m/>
    <m/>
    <m/>
    <n v="7.2188699999999999"/>
    <m/>
    <m/>
    <m/>
    <m/>
    <m/>
    <m/>
    <m/>
    <m/>
    <m/>
    <m/>
    <m/>
    <m/>
    <m/>
    <m/>
    <s v="630827,57"/>
    <s v="6170169,71"/>
    <n v="7.2188699999999999"/>
    <n v="0"/>
    <n v="0"/>
  </r>
  <r>
    <n v="2161"/>
    <x v="1072"/>
    <s v=""/>
    <x v="2390"/>
    <n v="2019"/>
    <n v="27446469"/>
    <x v="558"/>
    <x v="1070"/>
    <x v="1044"/>
    <n v="4400"/>
    <s v="Kalundborg"/>
    <n v="326"/>
    <n v="31"/>
    <x v="330"/>
    <n v="1"/>
    <s v="CE"/>
    <s v="Centralt værk"/>
    <n v="351100"/>
    <n v="350010"/>
    <x v="1222"/>
    <x v="5"/>
    <s v="cel"/>
    <d v="2012-01-01T00:00:00"/>
    <m/>
    <n v="2.9"/>
    <n v="0"/>
    <n v="0"/>
    <x v="3212"/>
    <n v="0"/>
    <n v="0"/>
    <n v="0"/>
    <n v="0"/>
    <n v="0"/>
    <n v="1"/>
    <n v="0"/>
    <x v="0"/>
    <x v="0"/>
    <m/>
    <m/>
    <m/>
    <n v="5.7392000000000006E-2"/>
    <m/>
    <m/>
    <m/>
    <m/>
    <m/>
    <m/>
    <m/>
    <m/>
    <m/>
    <m/>
    <m/>
    <m/>
    <m/>
    <m/>
    <s v="630827,57"/>
    <s v="6170169,71"/>
    <n v="5.7392000000000006E-2"/>
    <n v="0"/>
    <n v="0"/>
  </r>
  <r>
    <n v="2161"/>
    <x v="1072"/>
    <s v=""/>
    <x v="2391"/>
    <n v="2019"/>
    <n v="27446469"/>
    <x v="558"/>
    <x v="1070"/>
    <x v="1044"/>
    <n v="4400"/>
    <s v="Kalundborg"/>
    <n v="326"/>
    <n v="31"/>
    <x v="330"/>
    <n v="1"/>
    <s v="CE"/>
    <s v="Centralt værk"/>
    <n v="351100"/>
    <n v="350010"/>
    <x v="1223"/>
    <x v="5"/>
    <s v="cel"/>
    <d v="2012-01-01T00:00:00"/>
    <m/>
    <n v="1.7"/>
    <n v="0"/>
    <n v="0"/>
    <x v="998"/>
    <n v="0"/>
    <n v="0"/>
    <n v="0"/>
    <n v="0"/>
    <n v="0"/>
    <n v="1"/>
    <n v="0"/>
    <x v="0"/>
    <x v="0"/>
    <m/>
    <m/>
    <m/>
    <n v="4.6630999999999999E-2"/>
    <m/>
    <m/>
    <m/>
    <m/>
    <m/>
    <m/>
    <m/>
    <m/>
    <m/>
    <m/>
    <m/>
    <m/>
    <m/>
    <m/>
    <s v="630827,57"/>
    <s v="6170169,71"/>
    <n v="4.6630999999999999E-2"/>
    <n v="0"/>
    <n v="0"/>
  </r>
  <r>
    <n v="2161"/>
    <x v="1072"/>
    <s v=""/>
    <x v="2392"/>
    <n v="2019"/>
    <n v="27446469"/>
    <x v="558"/>
    <x v="1070"/>
    <x v="1044"/>
    <n v="4400"/>
    <s v="Kalundborg"/>
    <n v="326"/>
    <n v="31"/>
    <x v="330"/>
    <n v="1"/>
    <s v="CE"/>
    <s v="Centralt værk"/>
    <n v="351100"/>
    <n v="350010"/>
    <x v="1224"/>
    <x v="14"/>
    <s v="fvv"/>
    <d v="2012-06-01T00:00:00"/>
    <m/>
    <n v="6"/>
    <n v="0"/>
    <n v="0"/>
    <x v="21"/>
    <n v="0"/>
    <n v="0"/>
    <n v="0"/>
    <n v="0"/>
    <n v="1"/>
    <n v="0"/>
    <n v="0"/>
    <x v="0"/>
    <x v="0"/>
    <m/>
    <m/>
    <m/>
    <m/>
    <m/>
    <m/>
    <m/>
    <m/>
    <m/>
    <m/>
    <m/>
    <m/>
    <m/>
    <m/>
    <m/>
    <m/>
    <m/>
    <m/>
    <s v="630827,57"/>
    <s v="6170169,71"/>
    <n v="0"/>
    <n v="0"/>
    <n v="0"/>
  </r>
  <r>
    <n v="2161"/>
    <x v="1073"/>
    <s v=""/>
    <x v="2393"/>
    <n v="2019"/>
    <n v="27446469"/>
    <x v="558"/>
    <x v="1071"/>
    <x v="1033"/>
    <n v="4760"/>
    <s v="Vordingborg"/>
    <n v="390"/>
    <n v="65"/>
    <x v="318"/>
    <n v="1"/>
    <s v="CE"/>
    <s v="Centralt værk"/>
    <n v="351100"/>
    <n v="350010"/>
    <x v="1225"/>
    <x v="7"/>
    <s v="cel"/>
    <d v="1975-01-01T00:00:00"/>
    <m/>
    <n v="259"/>
    <n v="70"/>
    <n v="0"/>
    <x v="6232"/>
    <n v="0"/>
    <n v="0"/>
    <n v="1.9079999999999999"/>
    <n v="1.9079999999999999"/>
    <n v="0"/>
    <n v="1"/>
    <n v="0"/>
    <x v="0"/>
    <x v="0"/>
    <m/>
    <m/>
    <m/>
    <n v="9.0923276000000008"/>
    <m/>
    <m/>
    <m/>
    <m/>
    <m/>
    <m/>
    <m/>
    <m/>
    <m/>
    <m/>
    <m/>
    <m/>
    <m/>
    <m/>
    <s v="684568,89"/>
    <s v="6098015,39"/>
    <n v="9.0923276000000008"/>
    <n v="0"/>
    <n v="0"/>
  </r>
  <r>
    <n v="2161"/>
    <x v="1074"/>
    <s v=""/>
    <x v="2394"/>
    <n v="2019"/>
    <n v="27446469"/>
    <x v="558"/>
    <x v="1072"/>
    <x v="1045"/>
    <n v="7000"/>
    <s v="Fredericia"/>
    <n v="607"/>
    <n v="81"/>
    <x v="20"/>
    <n v="1"/>
    <s v="CE"/>
    <s v="Centralt værk"/>
    <n v="351100"/>
    <n v="350010"/>
    <x v="1226"/>
    <x v="8"/>
    <s v="cev"/>
    <d v="1997-01-01T00:00:00"/>
    <m/>
    <n v="830"/>
    <n v="302"/>
    <n v="217"/>
    <x v="6233"/>
    <n v="57.54"/>
    <n v="57.54"/>
    <n v="751.96439999999996"/>
    <n v="689.95439999999996"/>
    <n v="1.584443049268083E-2"/>
    <n v="0.98415556950731919"/>
    <n v="0"/>
    <x v="0"/>
    <x v="0"/>
    <m/>
    <m/>
    <m/>
    <n v="0"/>
    <m/>
    <n v="0"/>
    <n v="1815.78"/>
    <m/>
    <m/>
    <m/>
    <m/>
    <m/>
    <m/>
    <m/>
    <m/>
    <m/>
    <m/>
    <m/>
    <s v="539037,02"/>
    <s v="6152000,83"/>
    <n v="1815.78"/>
    <n v="0"/>
    <n v="0"/>
  </r>
  <r>
    <n v="2161"/>
    <x v="1074"/>
    <s v=""/>
    <x v="2395"/>
    <n v="2019"/>
    <n v="27446469"/>
    <x v="558"/>
    <x v="1072"/>
    <x v="1045"/>
    <n v="7000"/>
    <s v="Fredericia"/>
    <n v="607"/>
    <n v="81"/>
    <x v="20"/>
    <n v="1"/>
    <s v="CE"/>
    <s v="Centralt værk"/>
    <n v="351100"/>
    <n v="350010"/>
    <x v="1227"/>
    <x v="0"/>
    <s v="fvv"/>
    <d v="1997-01-01T00:00:00"/>
    <m/>
    <n v="29.5"/>
    <n v="0"/>
    <n v="29"/>
    <x v="6234"/>
    <n v="9.7200000000000006"/>
    <n v="9.6560000000000006"/>
    <n v="0"/>
    <n v="0"/>
    <n v="1"/>
    <n v="0"/>
    <n v="0"/>
    <x v="0"/>
    <x v="0"/>
    <m/>
    <m/>
    <m/>
    <n v="0"/>
    <m/>
    <m/>
    <n v="17.187999999999999"/>
    <m/>
    <m/>
    <m/>
    <m/>
    <m/>
    <m/>
    <m/>
    <m/>
    <m/>
    <m/>
    <m/>
    <s v="539037,02"/>
    <s v="6152000,83"/>
    <n v="17.187999999999999"/>
    <n v="0"/>
    <n v="0"/>
  </r>
  <r>
    <n v="2161"/>
    <x v="1074"/>
    <s v=""/>
    <x v="2396"/>
    <n v="2019"/>
    <n v="27446469"/>
    <x v="558"/>
    <x v="1072"/>
    <x v="1045"/>
    <n v="7000"/>
    <s v="Fredericia"/>
    <n v="607"/>
    <n v="81"/>
    <x v="20"/>
    <n v="1"/>
    <s v="CE"/>
    <s v="Centralt værk"/>
    <n v="351100"/>
    <n v="350010"/>
    <x v="1035"/>
    <x v="5"/>
    <s v="cel"/>
    <d v="2012-01-01T00:00:00"/>
    <m/>
    <n v="0.8"/>
    <n v="0"/>
    <n v="0"/>
    <x v="21"/>
    <n v="0"/>
    <n v="0"/>
    <n v="0"/>
    <n v="0"/>
    <n v="0"/>
    <n v="1"/>
    <n v="0"/>
    <x v="0"/>
    <x v="0"/>
    <m/>
    <m/>
    <m/>
    <n v="0"/>
    <m/>
    <m/>
    <m/>
    <m/>
    <m/>
    <m/>
    <m/>
    <m/>
    <m/>
    <m/>
    <m/>
    <m/>
    <m/>
    <m/>
    <s v="539037,02"/>
    <s v="6152000,83"/>
    <n v="0"/>
    <n v="0"/>
    <n v="0"/>
  </r>
  <r>
    <n v="2161"/>
    <x v="1074"/>
    <s v=""/>
    <x v="2397"/>
    <n v="2019"/>
    <n v="27446469"/>
    <x v="558"/>
    <x v="1072"/>
    <x v="1045"/>
    <n v="7000"/>
    <s v="Fredericia"/>
    <n v="607"/>
    <n v="81"/>
    <x v="20"/>
    <n v="1"/>
    <s v="CE"/>
    <s v="Centralt værk"/>
    <n v="351100"/>
    <n v="350010"/>
    <x v="1036"/>
    <x v="5"/>
    <s v="cel"/>
    <d v="2008-01-01T00:00:00"/>
    <m/>
    <n v="5.4"/>
    <n v="2"/>
    <n v="0"/>
    <x v="4721"/>
    <n v="0"/>
    <n v="0"/>
    <n v="2.4479999999999998E-2"/>
    <n v="1.4400000000000001E-3"/>
    <n v="0"/>
    <n v="1"/>
    <n v="0"/>
    <x v="0"/>
    <x v="0"/>
    <m/>
    <m/>
    <m/>
    <n v="0.132719"/>
    <m/>
    <m/>
    <m/>
    <m/>
    <m/>
    <m/>
    <m/>
    <m/>
    <m/>
    <m/>
    <m/>
    <m/>
    <m/>
    <m/>
    <s v="539037,02"/>
    <s v="6152000,83"/>
    <n v="0.132719"/>
    <n v="0"/>
    <n v="0"/>
  </r>
  <r>
    <n v="2161"/>
    <x v="1074"/>
    <s v=""/>
    <x v="2398"/>
    <n v="2019"/>
    <n v="27446469"/>
    <x v="558"/>
    <x v="1072"/>
    <x v="1045"/>
    <n v="7000"/>
    <s v="Fredericia"/>
    <n v="607"/>
    <n v="81"/>
    <x v="20"/>
    <n v="1"/>
    <s v="CE"/>
    <s v="Centralt værk"/>
    <n v="351100"/>
    <n v="350010"/>
    <x v="1228"/>
    <x v="8"/>
    <s v="cev"/>
    <d v="2017-05-01T00:00:00"/>
    <m/>
    <n v="280"/>
    <n v="90"/>
    <n v="230"/>
    <x v="6235"/>
    <n v="3257.98"/>
    <n v="3236.4960000000001"/>
    <n v="307.40039999999999"/>
    <n v="282.05279999999999"/>
    <n v="0.44965180064707194"/>
    <n v="0.550348199352928"/>
    <n v="0"/>
    <x v="0"/>
    <x v="0"/>
    <m/>
    <m/>
    <m/>
    <m/>
    <m/>
    <m/>
    <n v="1.494"/>
    <m/>
    <m/>
    <m/>
    <n v="3621.2869999999998"/>
    <n v="0"/>
    <m/>
    <m/>
    <m/>
    <m/>
    <m/>
    <m/>
    <s v="539037,02"/>
    <s v="6152000,83"/>
    <n v="1.494"/>
    <n v="3621.2869999999998"/>
    <n v="0"/>
  </r>
  <r>
    <n v="2161"/>
    <x v="1075"/>
    <s v=""/>
    <x v="2399"/>
    <n v="2019"/>
    <n v="27446469"/>
    <x v="558"/>
    <x v="1073"/>
    <x v="1046"/>
    <n v="7400"/>
    <s v="Herning"/>
    <n v="657"/>
    <n v="163"/>
    <x v="58"/>
    <n v="1"/>
    <s v="CE"/>
    <s v="Centralt værk"/>
    <n v="351100"/>
    <n v="350010"/>
    <x v="1229"/>
    <x v="8"/>
    <s v="cev"/>
    <d v="1982-10-01T00:00:00"/>
    <m/>
    <n v="298.89999999999998"/>
    <n v="90.4"/>
    <n v="175"/>
    <x v="6236"/>
    <n v="2405.15"/>
    <n v="2403.23"/>
    <n v="842.94719999999995"/>
    <n v="777.47400000000005"/>
    <n v="0.36217233724069975"/>
    <n v="0.63782766275930025"/>
    <n v="0"/>
    <x v="0"/>
    <x v="0"/>
    <m/>
    <m/>
    <m/>
    <m/>
    <m/>
    <n v="2.4104E-2"/>
    <n v="85.532317200000008"/>
    <m/>
    <m/>
    <m/>
    <n v="2295.2307000000001"/>
    <n v="0"/>
    <n v="939.66250000000002"/>
    <m/>
    <m/>
    <m/>
    <m/>
    <m/>
    <s v="500400,92"/>
    <s v="6219628,44"/>
    <n v="85.556421200000003"/>
    <n v="3234.8932"/>
    <n v="0"/>
  </r>
  <r>
    <n v="2161"/>
    <x v="1075"/>
    <s v=""/>
    <x v="2400"/>
    <n v="2019"/>
    <n v="27446469"/>
    <x v="558"/>
    <x v="1073"/>
    <x v="1046"/>
    <n v="7400"/>
    <s v="Herning"/>
    <n v="657"/>
    <n v="163"/>
    <x v="58"/>
    <n v="1"/>
    <s v="CE"/>
    <s v="Centralt værk"/>
    <n v="351100"/>
    <n v="350010"/>
    <x v="1227"/>
    <x v="0"/>
    <s v="fvv"/>
    <d v="1982-01-01T00:00:00"/>
    <m/>
    <n v="7"/>
    <n v="0"/>
    <n v="0"/>
    <x v="6237"/>
    <n v="1.7"/>
    <n v="0"/>
    <n v="0"/>
    <n v="0"/>
    <n v="1"/>
    <n v="0"/>
    <n v="0"/>
    <x v="0"/>
    <x v="0"/>
    <m/>
    <m/>
    <m/>
    <m/>
    <m/>
    <m/>
    <n v="1.6007904000000002"/>
    <m/>
    <m/>
    <m/>
    <m/>
    <m/>
    <m/>
    <n v="0.30394500000000002"/>
    <m/>
    <m/>
    <m/>
    <m/>
    <s v="500400,92"/>
    <s v="6219628,44"/>
    <n v="1.6007904000000002"/>
    <n v="0.30394500000000002"/>
    <n v="0"/>
  </r>
  <r>
    <n v="2161"/>
    <x v="1075"/>
    <s v=""/>
    <x v="2401"/>
    <n v="2019"/>
    <n v="27446469"/>
    <x v="558"/>
    <x v="1073"/>
    <x v="1046"/>
    <n v="7400"/>
    <s v="Herning"/>
    <n v="657"/>
    <n v="163"/>
    <x v="58"/>
    <n v="1"/>
    <s v="CE"/>
    <s v="Centralt værk"/>
    <n v="351100"/>
    <n v="350010"/>
    <x v="17"/>
    <x v="5"/>
    <s v="kvt"/>
    <d v="1982-01-01T00:00:00"/>
    <m/>
    <n v="0.25"/>
    <n v="0"/>
    <n v="0"/>
    <x v="6238"/>
    <n v="0"/>
    <n v="0"/>
    <n v="6.4799999999999996E-3"/>
    <n v="0"/>
    <n v="0"/>
    <n v="1"/>
    <n v="0"/>
    <x v="0"/>
    <x v="0"/>
    <m/>
    <m/>
    <m/>
    <n v="2.087634E-2"/>
    <m/>
    <m/>
    <m/>
    <m/>
    <m/>
    <m/>
    <m/>
    <m/>
    <m/>
    <m/>
    <m/>
    <m/>
    <m/>
    <m/>
    <s v="500400,92"/>
    <s v="6219628,44"/>
    <n v="2.087634E-2"/>
    <n v="0"/>
    <n v="0"/>
  </r>
  <r>
    <n v="2161"/>
    <x v="1076"/>
    <s v=""/>
    <x v="2403"/>
    <n v="2019"/>
    <n v="27446469"/>
    <x v="558"/>
    <x v="1074"/>
    <x v="1047"/>
    <n v="2450"/>
    <s v="København SV"/>
    <n v="101"/>
    <n v="2"/>
    <x v="5"/>
    <n v="1"/>
    <s v="CE"/>
    <s v="Centralt værk"/>
    <n v="351100"/>
    <n v="350010"/>
    <x v="1231"/>
    <x v="8"/>
    <s v="cev"/>
    <d v="1985-01-01T00:00:00"/>
    <m/>
    <n v="292"/>
    <n v="82"/>
    <n v="250"/>
    <x v="6239"/>
    <n v="595.12099999999998"/>
    <n v="595.12099999999998"/>
    <n v="225.83519999999999"/>
    <n v="201.5856"/>
    <n v="0.33423136238701623"/>
    <n v="0.66576863761298377"/>
    <n v="0"/>
    <x v="0"/>
    <x v="0"/>
    <m/>
    <m/>
    <m/>
    <m/>
    <m/>
    <m/>
    <n v="890.28300000000002"/>
    <m/>
    <m/>
    <m/>
    <m/>
    <m/>
    <m/>
    <m/>
    <m/>
    <m/>
    <m/>
    <m/>
    <s v="723827,86"/>
    <s v="6173653,93"/>
    <n v="890.28300000000002"/>
    <n v="0"/>
    <n v="0"/>
  </r>
  <r>
    <n v="2161"/>
    <x v="1076"/>
    <s v=""/>
    <x v="2404"/>
    <n v="2019"/>
    <n v="27446469"/>
    <x v="558"/>
    <x v="1074"/>
    <x v="1047"/>
    <n v="2450"/>
    <s v="København SV"/>
    <n v="101"/>
    <n v="2"/>
    <x v="5"/>
    <n v="1"/>
    <s v="CE"/>
    <s v="Centralt værk"/>
    <n v="351100"/>
    <n v="350010"/>
    <x v="1232"/>
    <x v="7"/>
    <s v="cev"/>
    <d v="2004-01-01T00:00:00"/>
    <m/>
    <n v="124"/>
    <n v="23.2"/>
    <n v="94"/>
    <x v="6240"/>
    <n v="709.12300000000005"/>
    <n v="679.79700000000003"/>
    <n v="223.68960000000001"/>
    <n v="211.7304"/>
    <n v="0.34775216485987875"/>
    <n v="0.6522478351401213"/>
    <n v="0"/>
    <x v="0"/>
    <x v="0"/>
    <m/>
    <m/>
    <m/>
    <m/>
    <m/>
    <m/>
    <n v="1019.581"/>
    <m/>
    <m/>
    <m/>
    <m/>
    <m/>
    <m/>
    <m/>
    <m/>
    <m/>
    <m/>
    <m/>
    <s v="723827,86"/>
    <s v="6173653,93"/>
    <n v="1019.581"/>
    <n v="0"/>
    <n v="0"/>
  </r>
  <r>
    <n v="2161"/>
    <x v="1076"/>
    <s v=""/>
    <x v="2405"/>
    <n v="2019"/>
    <n v="27446469"/>
    <x v="558"/>
    <x v="1074"/>
    <x v="1047"/>
    <n v="2450"/>
    <s v="København SV"/>
    <n v="101"/>
    <n v="2"/>
    <x v="5"/>
    <n v="1"/>
    <s v="CE"/>
    <s v="Centralt værk"/>
    <n v="351100"/>
    <n v="350010"/>
    <x v="1233"/>
    <x v="0"/>
    <s v="fvv"/>
    <d v="2006-01-01T00:00:00"/>
    <m/>
    <n v="106.8"/>
    <n v="0"/>
    <n v="100"/>
    <x v="6241"/>
    <n v="274.30988893997898"/>
    <n v="250.85998322145801"/>
    <n v="0"/>
    <n v="0"/>
    <n v="1"/>
    <n v="0"/>
    <n v="0"/>
    <x v="0"/>
    <x v="0"/>
    <m/>
    <m/>
    <m/>
    <m/>
    <m/>
    <m/>
    <n v="292.33199999999999"/>
    <m/>
    <m/>
    <m/>
    <m/>
    <m/>
    <m/>
    <m/>
    <m/>
    <m/>
    <m/>
    <m/>
    <s v="723827,86"/>
    <s v="6173653,93"/>
    <n v="292.33199999999999"/>
    <n v="0"/>
    <n v="0"/>
  </r>
  <r>
    <n v="2161"/>
    <x v="1076"/>
    <s v=""/>
    <x v="2406"/>
    <n v="2019"/>
    <n v="27446469"/>
    <x v="558"/>
    <x v="1074"/>
    <x v="1047"/>
    <n v="2450"/>
    <s v="København SV"/>
    <n v="101"/>
    <n v="2"/>
    <x v="5"/>
    <n v="1"/>
    <s v="CE"/>
    <s v="Centralt værk"/>
    <n v="351100"/>
    <n v="350010"/>
    <x v="1234"/>
    <x v="0"/>
    <s v="fvv"/>
    <d v="2006-01-01T00:00:00"/>
    <m/>
    <n v="106.8"/>
    <n v="0"/>
    <n v="100"/>
    <x v="6242"/>
    <n v="791.11099999999999"/>
    <n v="727.25400000000002"/>
    <n v="0"/>
    <n v="0"/>
    <n v="1"/>
    <n v="0"/>
    <n v="0"/>
    <x v="0"/>
    <x v="0"/>
    <m/>
    <m/>
    <m/>
    <m/>
    <m/>
    <m/>
    <n v="872.73099999999999"/>
    <m/>
    <m/>
    <m/>
    <m/>
    <m/>
    <m/>
    <m/>
    <m/>
    <m/>
    <m/>
    <m/>
    <s v="723827,86"/>
    <s v="6173653,93"/>
    <n v="872.73099999999999"/>
    <n v="0"/>
    <n v="0"/>
  </r>
  <r>
    <n v="2161"/>
    <x v="1076"/>
    <s v=""/>
    <x v="2407"/>
    <n v="2019"/>
    <n v="27446469"/>
    <x v="558"/>
    <x v="1074"/>
    <x v="1047"/>
    <n v="2450"/>
    <s v="København SV"/>
    <n v="101"/>
    <n v="2"/>
    <x v="5"/>
    <n v="1"/>
    <s v="CE"/>
    <s v="Centralt værk"/>
    <n v="351100"/>
    <n v="350010"/>
    <x v="1235"/>
    <x v="5"/>
    <s v="cel"/>
    <d v="2007-01-24T00:00:00"/>
    <m/>
    <n v="1.3"/>
    <n v="1.3"/>
    <n v="0"/>
    <x v="92"/>
    <n v="0"/>
    <n v="0"/>
    <n v="0"/>
    <n v="0"/>
    <n v="0"/>
    <n v="1"/>
    <n v="0"/>
    <x v="0"/>
    <x v="0"/>
    <m/>
    <m/>
    <m/>
    <n v="7.1739999999999998E-2"/>
    <m/>
    <m/>
    <m/>
    <m/>
    <m/>
    <m/>
    <m/>
    <m/>
    <m/>
    <m/>
    <m/>
    <m/>
    <m/>
    <m/>
    <s v="723827,86"/>
    <s v="6173653,93"/>
    <n v="7.1739999999999998E-2"/>
    <n v="0"/>
    <n v="0"/>
  </r>
  <r>
    <n v="2161"/>
    <x v="1077"/>
    <s v=""/>
    <x v="2409"/>
    <n v="2019"/>
    <n v="27446469"/>
    <x v="558"/>
    <x v="1075"/>
    <x v="1048"/>
    <n v="2100"/>
    <s v="København Ø"/>
    <n v="101"/>
    <n v="2"/>
    <x v="5"/>
    <n v="1"/>
    <s v="CE"/>
    <s v="Centralt værk"/>
    <n v="351100"/>
    <n v="350010"/>
    <x v="1237"/>
    <x v="7"/>
    <s v="cev"/>
    <d v="1995-01-01T00:00:00"/>
    <m/>
    <n v="243"/>
    <n v="78.5"/>
    <n v="135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725352,2"/>
    <s v="6179907,06"/>
    <n v="0"/>
    <n v="0"/>
    <n v="0"/>
  </r>
  <r>
    <n v="2161"/>
    <x v="1077"/>
    <s v=""/>
    <x v="2410"/>
    <n v="2019"/>
    <n v="27446469"/>
    <x v="558"/>
    <x v="1075"/>
    <x v="1048"/>
    <n v="2100"/>
    <s v="København Ø"/>
    <n v="101"/>
    <n v="2"/>
    <x v="5"/>
    <n v="1"/>
    <s v="CE"/>
    <s v="Centralt værk"/>
    <n v="351100"/>
    <n v="350010"/>
    <x v="1238"/>
    <x v="0"/>
    <s v="fvv"/>
    <d v="2007-03-15T00:00:00"/>
    <m/>
    <n v="141.1"/>
    <n v="0"/>
    <n v="128"/>
    <x v="6243"/>
    <n v="257.97800000000001"/>
    <n v="241.05799999999999"/>
    <n v="0"/>
    <n v="0"/>
    <n v="1"/>
    <n v="0"/>
    <n v="0"/>
    <x v="0"/>
    <x v="0"/>
    <m/>
    <m/>
    <m/>
    <m/>
    <m/>
    <m/>
    <n v="280.10930780000001"/>
    <m/>
    <m/>
    <m/>
    <m/>
    <m/>
    <m/>
    <m/>
    <m/>
    <m/>
    <m/>
    <m/>
    <s v="725352,2"/>
    <s v="6179907,06"/>
    <n v="280.10930780000001"/>
    <n v="0"/>
    <n v="0"/>
  </r>
  <r>
    <n v="2161"/>
    <x v="1077"/>
    <s v=""/>
    <x v="2411"/>
    <n v="2019"/>
    <n v="27446469"/>
    <x v="558"/>
    <x v="1075"/>
    <x v="1048"/>
    <n v="2100"/>
    <s v="København Ø"/>
    <n v="101"/>
    <n v="2"/>
    <x v="5"/>
    <n v="1"/>
    <s v="CE"/>
    <s v="Centralt værk"/>
    <n v="351100"/>
    <n v="350010"/>
    <x v="1239"/>
    <x v="0"/>
    <s v="fvv"/>
    <d v="2008-06-01T00:00:00"/>
    <m/>
    <n v="140.69999999999999"/>
    <n v="0"/>
    <n v="128"/>
    <x v="6244"/>
    <n v="355.95"/>
    <n v="332.60500000000002"/>
    <n v="0"/>
    <n v="0"/>
    <n v="1"/>
    <n v="0"/>
    <n v="0"/>
    <x v="0"/>
    <x v="0"/>
    <m/>
    <m/>
    <m/>
    <m/>
    <m/>
    <m/>
    <n v="386.63480520000002"/>
    <m/>
    <m/>
    <m/>
    <m/>
    <m/>
    <m/>
    <m/>
    <m/>
    <m/>
    <m/>
    <m/>
    <s v="725352,2"/>
    <s v="6179907,06"/>
    <n v="386.63480520000002"/>
    <n v="0"/>
    <n v="0"/>
  </r>
  <r>
    <n v="2161"/>
    <x v="1078"/>
    <s v=""/>
    <x v="2412"/>
    <n v="2019"/>
    <n v="27446469"/>
    <x v="558"/>
    <x v="1076"/>
    <x v="1049"/>
    <n v="6700"/>
    <s v="Esbjerg"/>
    <n v="561"/>
    <n v="126"/>
    <x v="284"/>
    <n v="1"/>
    <s v="CE"/>
    <s v="Centralt værk"/>
    <n v="351100"/>
    <n v="350010"/>
    <x v="1240"/>
    <x v="8"/>
    <s v="cev"/>
    <d v="1992-07-01T00:00:00"/>
    <m/>
    <n v="872.3"/>
    <n v="373.3"/>
    <n v="443.9"/>
    <x v="6245"/>
    <n v="1819.9086199999999"/>
    <n v="1790.99342"/>
    <n v="3100.23288"/>
    <n v="2820.92688"/>
    <n v="0.12018402556340615"/>
    <n v="0.87981597443659387"/>
    <n v="0"/>
    <x v="35"/>
    <x v="0"/>
    <m/>
    <n v="83.879550000000009"/>
    <m/>
    <m/>
    <m/>
    <n v="0.14904000000000001"/>
    <m/>
    <m/>
    <m/>
    <m/>
    <m/>
    <m/>
    <m/>
    <m/>
    <m/>
    <m/>
    <m/>
    <m/>
    <s v="465555,75"/>
    <s v="6145706,98"/>
    <n v="7571.3415800000002"/>
    <n v="0"/>
    <n v="0"/>
  </r>
  <r>
    <n v="2161"/>
    <x v="1078"/>
    <s v=""/>
    <x v="2413"/>
    <n v="2019"/>
    <n v="27446469"/>
    <x v="558"/>
    <x v="1076"/>
    <x v="1049"/>
    <n v="6700"/>
    <s v="Esbjerg"/>
    <n v="561"/>
    <n v="126"/>
    <x v="284"/>
    <n v="1"/>
    <s v="CE"/>
    <s v="Centralt værk"/>
    <n v="351100"/>
    <n v="350010"/>
    <x v="17"/>
    <x v="5"/>
    <s v="cel"/>
    <d v="1992-07-01T00:00:00"/>
    <m/>
    <n v="1.04"/>
    <n v="0"/>
    <n v="0"/>
    <x v="21"/>
    <n v="0"/>
    <n v="0"/>
    <n v="0"/>
    <n v="0"/>
    <n v="0"/>
    <n v="1"/>
    <n v="0"/>
    <x v="0"/>
    <x v="0"/>
    <m/>
    <m/>
    <m/>
    <n v="0"/>
    <m/>
    <m/>
    <m/>
    <m/>
    <m/>
    <m/>
    <m/>
    <m/>
    <m/>
    <m/>
    <m/>
    <m/>
    <m/>
    <m/>
    <s v="465555,75"/>
    <s v="6145706,98"/>
    <n v="0"/>
    <n v="0"/>
    <n v="0"/>
  </r>
  <r>
    <n v="2161"/>
    <x v="1078"/>
    <s v=""/>
    <x v="2414"/>
    <n v="2019"/>
    <n v="27446469"/>
    <x v="558"/>
    <x v="1076"/>
    <x v="1049"/>
    <n v="6700"/>
    <s v="Esbjerg"/>
    <n v="561"/>
    <n v="126"/>
    <x v="284"/>
    <n v="1"/>
    <s v="CE"/>
    <s v="Centralt værk"/>
    <n v="351100"/>
    <n v="350010"/>
    <x v="57"/>
    <x v="2"/>
    <s v="fvv"/>
    <d v="1992-07-01T00:00:00"/>
    <m/>
    <n v="30"/>
    <n v="0"/>
    <n v="30"/>
    <x v="6246"/>
    <n v="80.475809999999996"/>
    <n v="80.475809999999996"/>
    <n v="0"/>
    <n v="0"/>
    <n v="1"/>
    <n v="0"/>
    <n v="0"/>
    <x v="0"/>
    <x v="0"/>
    <m/>
    <m/>
    <m/>
    <m/>
    <m/>
    <m/>
    <m/>
    <m/>
    <m/>
    <m/>
    <m/>
    <m/>
    <m/>
    <m/>
    <m/>
    <m/>
    <m/>
    <n v="80.475804000000011"/>
    <s v="465555,75"/>
    <s v="6145706,98"/>
    <n v="0"/>
    <n v="0"/>
    <n v="80.475804000000011"/>
  </r>
  <r>
    <n v="2163"/>
    <x v="1079"/>
    <s v=""/>
    <x v="2415"/>
    <n v="2019"/>
    <n v="33776039"/>
    <x v="559"/>
    <x v="1077"/>
    <x v="1050"/>
    <n v="6640"/>
    <s v="Lunderskov"/>
    <n v="621"/>
    <n v="81"/>
    <x v="20"/>
    <m/>
    <s v="ER"/>
    <s v="Erhvervsværk"/>
    <n v="101110"/>
    <n v="100010"/>
    <x v="1241"/>
    <x v="6"/>
    <s v="pvp"/>
    <d v="2012-01-01T00:00:00"/>
    <d v="2018-10-01T00:00:00"/>
    <n v="4"/>
    <n v="0"/>
    <n v="4"/>
    <x v="21"/>
    <n v="0"/>
    <n v="0"/>
    <n v="0"/>
    <n v="0"/>
    <n v="0"/>
    <n v="0"/>
    <n v="1"/>
    <x v="0"/>
    <x v="0"/>
    <m/>
    <m/>
    <m/>
    <m/>
    <m/>
    <m/>
    <m/>
    <m/>
    <m/>
    <m/>
    <m/>
    <m/>
    <m/>
    <m/>
    <n v="0"/>
    <m/>
    <m/>
    <m/>
    <s v="519798,45"/>
    <s v="6147923,76"/>
    <n v="0"/>
    <n v="0"/>
    <n v="0"/>
  </r>
  <r>
    <n v="2163"/>
    <x v="1079"/>
    <s v=""/>
    <x v="2416"/>
    <n v="2019"/>
    <n v="33776039"/>
    <x v="559"/>
    <x v="1077"/>
    <x v="1050"/>
    <n v="6640"/>
    <s v="Lunderskov"/>
    <n v="621"/>
    <n v="81"/>
    <x v="20"/>
    <m/>
    <s v="ER"/>
    <s v="Erhvervsværk"/>
    <n v="101110"/>
    <n v="100010"/>
    <x v="1242"/>
    <x v="0"/>
    <s v="pvp"/>
    <d v="1900-09-01T00:00:00"/>
    <d v="2018-10-01T00:00:00"/>
    <n v="11.2"/>
    <n v="0"/>
    <n v="10"/>
    <x v="21"/>
    <n v="0"/>
    <n v="0"/>
    <n v="0"/>
    <n v="0"/>
    <n v="0"/>
    <n v="0"/>
    <n v="1"/>
    <x v="0"/>
    <x v="0"/>
    <m/>
    <m/>
    <m/>
    <m/>
    <m/>
    <m/>
    <m/>
    <m/>
    <m/>
    <m/>
    <m/>
    <n v="0"/>
    <m/>
    <m/>
    <m/>
    <m/>
    <m/>
    <m/>
    <s v="519798,45"/>
    <s v="6147923,76"/>
    <n v="0"/>
    <n v="0"/>
    <n v="0"/>
  </r>
  <r>
    <n v="2163"/>
    <x v="1080"/>
    <s v=""/>
    <x v="2417"/>
    <n v="2019"/>
    <n v="33776039"/>
    <x v="559"/>
    <x v="1078"/>
    <x v="1051"/>
    <n v="8723"/>
    <s v="Løsning"/>
    <n v="766"/>
    <n v="147"/>
    <x v="112"/>
    <n v="1"/>
    <s v="ER"/>
    <s v="Erhvervsværk"/>
    <n v="101110"/>
    <n v="100010"/>
    <x v="1243"/>
    <x v="0"/>
    <s v="pvp"/>
    <d v="1970-01-01T00:00:00"/>
    <m/>
    <n v="12.5"/>
    <n v="0"/>
    <n v="11"/>
    <x v="21"/>
    <n v="0"/>
    <n v="0"/>
    <n v="0"/>
    <n v="0"/>
    <n v="0"/>
    <n v="0"/>
    <n v="1"/>
    <x v="0"/>
    <x v="0"/>
    <m/>
    <m/>
    <m/>
    <m/>
    <m/>
    <n v="0"/>
    <m/>
    <m/>
    <m/>
    <m/>
    <m/>
    <m/>
    <m/>
    <n v="0"/>
    <m/>
    <m/>
    <m/>
    <m/>
    <s v="542079,54"/>
    <s v="6183982,61"/>
    <n v="0"/>
    <n v="0"/>
    <n v="0"/>
  </r>
  <r>
    <n v="2163"/>
    <x v="1080"/>
    <s v=""/>
    <x v="2418"/>
    <n v="2019"/>
    <n v="33776039"/>
    <x v="559"/>
    <x v="1078"/>
    <x v="1051"/>
    <n v="8723"/>
    <s v="Løsning"/>
    <n v="766"/>
    <n v="147"/>
    <x v="112"/>
    <n v="1"/>
    <s v="ER"/>
    <s v="Erhvervsværk"/>
    <n v="101110"/>
    <n v="100010"/>
    <x v="1244"/>
    <x v="0"/>
    <s v="pvp"/>
    <d v="1990-01-01T00:00:00"/>
    <m/>
    <n v="17.829999999999998"/>
    <n v="0"/>
    <n v="0"/>
    <x v="21"/>
    <n v="0"/>
    <n v="0"/>
    <n v="0"/>
    <n v="0"/>
    <n v="0"/>
    <n v="0"/>
    <n v="1"/>
    <x v="0"/>
    <x v="0"/>
    <m/>
    <m/>
    <m/>
    <m/>
    <m/>
    <n v="0"/>
    <n v="0"/>
    <m/>
    <m/>
    <m/>
    <m/>
    <m/>
    <m/>
    <m/>
    <m/>
    <m/>
    <m/>
    <m/>
    <s v="542079,54"/>
    <s v="6183982,61"/>
    <n v="0"/>
    <n v="0"/>
    <n v="0"/>
  </r>
  <r>
    <n v="2163"/>
    <x v="1080"/>
    <s v=""/>
    <x v="2419"/>
    <n v="2019"/>
    <n v="33776039"/>
    <x v="559"/>
    <x v="1078"/>
    <x v="1051"/>
    <n v="8723"/>
    <s v="Løsning"/>
    <n v="766"/>
    <n v="147"/>
    <x v="112"/>
    <n v="1"/>
    <s v="ER"/>
    <s v="Erhvervsværk"/>
    <n v="101110"/>
    <n v="100010"/>
    <x v="1245"/>
    <x v="0"/>
    <s v="pvp"/>
    <d v="1980-01-01T00:00:00"/>
    <m/>
    <n v="7.26"/>
    <n v="0"/>
    <n v="0"/>
    <x v="21"/>
    <n v="0"/>
    <n v="0"/>
    <n v="0"/>
    <n v="0"/>
    <n v="0"/>
    <n v="0"/>
    <n v="1"/>
    <x v="0"/>
    <x v="0"/>
    <m/>
    <m/>
    <m/>
    <m/>
    <m/>
    <n v="0"/>
    <n v="0"/>
    <m/>
    <m/>
    <m/>
    <m/>
    <m/>
    <m/>
    <m/>
    <m/>
    <m/>
    <m/>
    <m/>
    <s v="542079,54"/>
    <s v="6183982,61"/>
    <n v="0"/>
    <n v="0"/>
    <n v="0"/>
  </r>
  <r>
    <n v="2163"/>
    <x v="1080"/>
    <s v=""/>
    <x v="2420"/>
    <n v="2019"/>
    <n v="33776039"/>
    <x v="559"/>
    <x v="1078"/>
    <x v="1051"/>
    <n v="8723"/>
    <s v="Løsning"/>
    <n v="766"/>
    <n v="147"/>
    <x v="112"/>
    <n v="1"/>
    <s v="ER"/>
    <s v="Erhvervsværk"/>
    <n v="101110"/>
    <n v="100010"/>
    <x v="800"/>
    <x v="6"/>
    <s v="pvp"/>
    <d v="1970-01-01T00:00:00"/>
    <m/>
    <n v="48"/>
    <n v="0"/>
    <n v="40"/>
    <x v="6247"/>
    <n v="12.452400000000001"/>
    <n v="12.452400000000001"/>
    <n v="0"/>
    <n v="0"/>
    <n v="1"/>
    <n v="0"/>
    <n v="0"/>
    <x v="0"/>
    <x v="0"/>
    <m/>
    <m/>
    <m/>
    <m/>
    <m/>
    <m/>
    <m/>
    <m/>
    <m/>
    <m/>
    <m/>
    <m/>
    <m/>
    <m/>
    <n v="12.452399999999999"/>
    <m/>
    <m/>
    <m/>
    <s v="542079,54"/>
    <s v="6183982,61"/>
    <n v="0"/>
    <n v="12.452399999999999"/>
    <n v="0"/>
  </r>
  <r>
    <n v="2167"/>
    <x v="1081"/>
    <s v=""/>
    <x v="2421"/>
    <n v="2019"/>
    <n v="33912773"/>
    <x v="560"/>
    <x v="1079"/>
    <x v="1052"/>
    <n v="2670"/>
    <s v="Greve"/>
    <n v="253"/>
    <n v="2"/>
    <x v="5"/>
    <m/>
    <s v="FJ"/>
    <s v="Fjernvarmeværk"/>
    <n v="353000"/>
    <n v="350030"/>
    <x v="13"/>
    <x v="0"/>
    <s v="fvv"/>
    <d v="1980-01-01T00:00:00"/>
    <m/>
    <n v="4.4000000000000004"/>
    <n v="0"/>
    <n v="3.67"/>
    <x v="6248"/>
    <n v="0.26579999999999998"/>
    <n v="0.26579999999999998"/>
    <n v="0"/>
    <n v="0"/>
    <n v="1"/>
    <n v="0"/>
    <n v="0"/>
    <x v="0"/>
    <x v="0"/>
    <m/>
    <m/>
    <m/>
    <m/>
    <m/>
    <m/>
    <n v="0.29430720000000005"/>
    <m/>
    <m/>
    <m/>
    <m/>
    <m/>
    <m/>
    <m/>
    <m/>
    <m/>
    <m/>
    <m/>
    <s v="706364,42"/>
    <s v="6165144,21"/>
    <n v="0.29430720000000005"/>
    <n v="0"/>
    <n v="0"/>
  </r>
  <r>
    <n v="2167"/>
    <x v="1081"/>
    <s v=""/>
    <x v="2422"/>
    <n v="2019"/>
    <n v="33912773"/>
    <x v="560"/>
    <x v="1079"/>
    <x v="1052"/>
    <n v="2670"/>
    <s v="Greve"/>
    <n v="253"/>
    <n v="2"/>
    <x v="5"/>
    <m/>
    <s v="FJ"/>
    <s v="Fjernvarmeværk"/>
    <n v="353000"/>
    <n v="350030"/>
    <x v="16"/>
    <x v="0"/>
    <s v="fvv"/>
    <d v="1980-01-01T00:00:00"/>
    <m/>
    <n v="6.45"/>
    <n v="0"/>
    <n v="5.83"/>
    <x v="6249"/>
    <n v="0.188"/>
    <n v="0.188"/>
    <n v="0"/>
    <n v="0"/>
    <n v="1"/>
    <n v="0"/>
    <n v="0"/>
    <x v="0"/>
    <x v="0"/>
    <m/>
    <m/>
    <m/>
    <m/>
    <m/>
    <m/>
    <n v="0.20816927999999998"/>
    <m/>
    <m/>
    <m/>
    <m/>
    <m/>
    <m/>
    <m/>
    <m/>
    <m/>
    <m/>
    <m/>
    <s v="706364,42"/>
    <s v="6165144,21"/>
    <n v="0.20816927999999998"/>
    <n v="0"/>
    <n v="0"/>
  </r>
  <r>
    <n v="2167"/>
    <x v="1081"/>
    <s v=""/>
    <x v="2423"/>
    <n v="2019"/>
    <n v="33912773"/>
    <x v="560"/>
    <x v="1079"/>
    <x v="1052"/>
    <n v="2670"/>
    <s v="Greve"/>
    <n v="253"/>
    <n v="2"/>
    <x v="5"/>
    <m/>
    <s v="FJ"/>
    <s v="Fjernvarmeværk"/>
    <n v="353000"/>
    <n v="350030"/>
    <x v="76"/>
    <x v="0"/>
    <s v="fvv"/>
    <d v="1985-06-01T00:00:00"/>
    <m/>
    <n v="8.4"/>
    <n v="0"/>
    <n v="7.32"/>
    <x v="6250"/>
    <n v="0.53800000000000003"/>
    <n v="0.53800000000000003"/>
    <n v="0"/>
    <n v="0"/>
    <n v="1"/>
    <n v="0"/>
    <n v="0"/>
    <x v="0"/>
    <x v="0"/>
    <m/>
    <m/>
    <m/>
    <m/>
    <m/>
    <m/>
    <n v="0.59571864000000008"/>
    <m/>
    <m/>
    <m/>
    <m/>
    <m/>
    <m/>
    <m/>
    <m/>
    <m/>
    <m/>
    <m/>
    <s v="706364,42"/>
    <s v="6165144,21"/>
    <n v="0.59571864000000008"/>
    <n v="0"/>
    <n v="0"/>
  </r>
  <r>
    <n v="2167"/>
    <x v="1082"/>
    <s v=""/>
    <x v="2424"/>
    <n v="2019"/>
    <n v="33912773"/>
    <x v="560"/>
    <x v="1080"/>
    <x v="1053"/>
    <n v="2670"/>
    <s v="Greve"/>
    <n v="253"/>
    <n v="2"/>
    <x v="5"/>
    <n v="1"/>
    <s v="FJ"/>
    <s v="Fjernvarmeværk"/>
    <n v="353000"/>
    <n v="350030"/>
    <x v="13"/>
    <x v="0"/>
    <s v="fvv"/>
    <d v="1972-01-01T00:00:00"/>
    <m/>
    <n v="10.109"/>
    <n v="0"/>
    <n v="9.3000000000000007"/>
    <x v="6251"/>
    <n v="0.20669999999999999"/>
    <n v="0.20669999999999999"/>
    <n v="0"/>
    <n v="0"/>
    <n v="1"/>
    <n v="0"/>
    <n v="0"/>
    <x v="0"/>
    <x v="0"/>
    <m/>
    <m/>
    <m/>
    <n v="0.22131790000000001"/>
    <m/>
    <n v="9.2000000000000003E-4"/>
    <m/>
    <m/>
    <m/>
    <m/>
    <m/>
    <m/>
    <m/>
    <m/>
    <m/>
    <m/>
    <m/>
    <m/>
    <s v="709593,59"/>
    <s v="6166308,55"/>
    <n v="0.22223790000000002"/>
    <n v="0"/>
    <n v="0"/>
  </r>
  <r>
    <n v="2167"/>
    <x v="1082"/>
    <s v=""/>
    <x v="2425"/>
    <n v="2019"/>
    <n v="33912773"/>
    <x v="560"/>
    <x v="1080"/>
    <x v="1053"/>
    <n v="2670"/>
    <s v="Greve"/>
    <n v="253"/>
    <n v="2"/>
    <x v="5"/>
    <n v="1"/>
    <s v="FJ"/>
    <s v="Fjernvarmeværk"/>
    <n v="353000"/>
    <n v="350030"/>
    <x v="76"/>
    <x v="0"/>
    <s v="fvv"/>
    <d v="1974-01-01T00:00:00"/>
    <m/>
    <n v="6.3369999999999997"/>
    <n v="0"/>
    <n v="5.83"/>
    <x v="6252"/>
    <n v="0.2606"/>
    <n v="0.2606"/>
    <n v="0"/>
    <n v="0"/>
    <n v="1"/>
    <n v="0"/>
    <n v="0"/>
    <x v="0"/>
    <x v="0"/>
    <m/>
    <m/>
    <m/>
    <n v="0.28229690000000002"/>
    <m/>
    <n v="0"/>
    <m/>
    <m/>
    <m/>
    <m/>
    <m/>
    <m/>
    <m/>
    <m/>
    <m/>
    <m/>
    <m/>
    <m/>
    <s v="709593,59"/>
    <s v="6166308,55"/>
    <n v="0.28229690000000002"/>
    <n v="0"/>
    <n v="0"/>
  </r>
  <r>
    <n v="2167"/>
    <x v="1082"/>
    <s v=""/>
    <x v="2426"/>
    <n v="2019"/>
    <n v="33912773"/>
    <x v="560"/>
    <x v="1080"/>
    <x v="1053"/>
    <n v="2670"/>
    <s v="Greve"/>
    <n v="253"/>
    <n v="2"/>
    <x v="5"/>
    <n v="1"/>
    <s v="FJ"/>
    <s v="Fjernvarmeværk"/>
    <n v="353000"/>
    <n v="350030"/>
    <x v="4"/>
    <x v="0"/>
    <s v="fvv"/>
    <d v="1976-01-01T00:00:00"/>
    <m/>
    <n v="20.216999999999999"/>
    <n v="0"/>
    <n v="18.600000000000001"/>
    <x v="6253"/>
    <n v="0.23980000000000001"/>
    <n v="0.23980000000000001"/>
    <n v="0"/>
    <n v="0"/>
    <n v="1"/>
    <n v="0"/>
    <n v="0"/>
    <x v="0"/>
    <x v="0"/>
    <m/>
    <m/>
    <m/>
    <n v="0.25575310000000001"/>
    <m/>
    <n v="0"/>
    <m/>
    <m/>
    <m/>
    <m/>
    <m/>
    <m/>
    <m/>
    <m/>
    <m/>
    <m/>
    <m/>
    <m/>
    <s v="709593,59"/>
    <s v="6166308,55"/>
    <n v="0.25575310000000001"/>
    <n v="0"/>
    <n v="0"/>
  </r>
  <r>
    <n v="2169"/>
    <x v="1083"/>
    <s v=""/>
    <x v="2427"/>
    <n v="2019"/>
    <n v="31624312"/>
    <x v="561"/>
    <x v="1081"/>
    <x v="1054"/>
    <n v="8970"/>
    <s v="Havndal"/>
    <n v="730"/>
    <m/>
    <x v="18"/>
    <m/>
    <s v="ER"/>
    <s v="Erhvervsværk"/>
    <n v="161000"/>
    <n v="160000"/>
    <x v="1246"/>
    <x v="1"/>
    <s v="pev"/>
    <d v="2012-12-01T00:00:00"/>
    <m/>
    <n v="2.6888890000000001"/>
    <n v="0.82"/>
    <n v="1.6"/>
    <x v="21"/>
    <n v="0"/>
    <n v="0"/>
    <n v="0"/>
    <n v="0"/>
    <n v="0"/>
    <n v="0"/>
    <n v="1"/>
    <x v="0"/>
    <x v="0"/>
    <m/>
    <m/>
    <m/>
    <m/>
    <m/>
    <m/>
    <m/>
    <m/>
    <n v="0"/>
    <m/>
    <m/>
    <m/>
    <m/>
    <m/>
    <m/>
    <m/>
    <m/>
    <m/>
    <s v="578660,71"/>
    <s v="6280134,57"/>
    <n v="0"/>
    <n v="0"/>
    <n v="0"/>
  </r>
  <r>
    <n v="2170"/>
    <x v="1084"/>
    <s v=""/>
    <x v="2428"/>
    <n v="2019"/>
    <n v="33056982"/>
    <x v="735"/>
    <x v="1082"/>
    <x v="1055"/>
    <n v="2760"/>
    <s v="Måløv"/>
    <n v="151"/>
    <m/>
    <x v="18"/>
    <m/>
    <s v="LO"/>
    <s v="Lokalt værk"/>
    <n v="370000"/>
    <n v="370000"/>
    <x v="948"/>
    <x v="1"/>
    <s v="pev"/>
    <d v="2013-01-01T00:00:00"/>
    <m/>
    <n v="0.3"/>
    <n v="0.1"/>
    <n v="0.1"/>
    <x v="6254"/>
    <n v="1.44"/>
    <n v="0"/>
    <n v="1.5453395999999999"/>
    <n v="0.36"/>
    <n v="0"/>
    <n v="0.87887189356877049"/>
    <n v="0.12112810643122951"/>
    <x v="0"/>
    <x v="0"/>
    <m/>
    <m/>
    <m/>
    <m/>
    <m/>
    <m/>
    <m/>
    <m/>
    <n v="5.9441199999999998"/>
    <m/>
    <m/>
    <m/>
    <m/>
    <m/>
    <m/>
    <m/>
    <m/>
    <m/>
    <s v="708241"/>
    <s v="6184171"/>
    <n v="0"/>
    <n v="5.9441199999999998"/>
    <n v="0"/>
  </r>
  <r>
    <n v="2171"/>
    <x v="1085"/>
    <s v=""/>
    <x v="2429"/>
    <n v="2019"/>
    <n v="32478085"/>
    <x v="736"/>
    <x v="1083"/>
    <x v="1056"/>
    <n v="3520"/>
    <s v="Farum"/>
    <n v="190"/>
    <m/>
    <x v="18"/>
    <m/>
    <s v="LO"/>
    <s v="Lokalt værk"/>
    <n v="370000"/>
    <n v="370000"/>
    <x v="1247"/>
    <x v="1"/>
    <s v="pev"/>
    <d v="2014-12-19T00:00:00"/>
    <m/>
    <n v="0.17499999999999999"/>
    <n v="6.3E-2"/>
    <n v="0.09"/>
    <x v="6255"/>
    <n v="2.7107999999999999"/>
    <n v="0"/>
    <n v="1.35684"/>
    <n v="1.35684"/>
    <n v="0"/>
    <n v="0.76683191770683989"/>
    <n v="0.23316808229316011"/>
    <x v="0"/>
    <x v="0"/>
    <m/>
    <m/>
    <m/>
    <m/>
    <m/>
    <m/>
    <m/>
    <m/>
    <n v="5.8129740000000005"/>
    <m/>
    <m/>
    <m/>
    <m/>
    <m/>
    <m/>
    <m/>
    <m/>
    <m/>
    <s v="713424,32"/>
    <s v="6190528,43"/>
    <n v="0"/>
    <n v="5.8129740000000005"/>
    <n v="0"/>
  </r>
  <r>
    <n v="2172"/>
    <x v="1086"/>
    <s v=""/>
    <x v="2430"/>
    <n v="2019"/>
    <n v="18496607"/>
    <x v="564"/>
    <x v="1084"/>
    <x v="1057"/>
    <n v="9520"/>
    <s v="Skørping"/>
    <n v="840"/>
    <n v="318"/>
    <x v="331"/>
    <m/>
    <s v="DC"/>
    <s v="Decentralt værk"/>
    <n v="351100"/>
    <n v="350010"/>
    <x v="14"/>
    <x v="1"/>
    <s v="kvt"/>
    <d v="1995-01-01T00:00:00"/>
    <m/>
    <n v="1.85"/>
    <n v="0.74"/>
    <n v="1"/>
    <x v="6256"/>
    <n v="0.55188000000000004"/>
    <n v="0.52559999999999996"/>
    <n v="0.36612"/>
    <n v="0.36612"/>
    <n v="0.27576009411459962"/>
    <n v="0.72423990588540033"/>
    <n v="0"/>
    <x v="0"/>
    <x v="0"/>
    <m/>
    <m/>
    <m/>
    <m/>
    <m/>
    <m/>
    <n v="1.0006523999999999"/>
    <m/>
    <m/>
    <m/>
    <m/>
    <m/>
    <m/>
    <m/>
    <m/>
    <m/>
    <m/>
    <m/>
    <s v="551751,31"/>
    <s v="6299357,07"/>
    <n v="1.0006523999999999"/>
    <n v="0"/>
    <n v="0"/>
  </r>
  <r>
    <n v="2172"/>
    <x v="1086"/>
    <s v=""/>
    <x v="2431"/>
    <n v="2019"/>
    <n v="18496607"/>
    <x v="564"/>
    <x v="1084"/>
    <x v="1057"/>
    <n v="9520"/>
    <s v="Skørping"/>
    <n v="840"/>
    <n v="318"/>
    <x v="331"/>
    <m/>
    <s v="DC"/>
    <s v="Decentralt værk"/>
    <n v="351100"/>
    <n v="350010"/>
    <x v="15"/>
    <x v="1"/>
    <s v="kvt"/>
    <d v="1995-01-01T00:00:00"/>
    <m/>
    <n v="1.89"/>
    <n v="0.74"/>
    <n v="1"/>
    <x v="6257"/>
    <n v="0.31968000000000002"/>
    <n v="0.30384"/>
    <n v="0.20771999999999999"/>
    <n v="0.20771999999999999"/>
    <n v="0.27199215878461164"/>
    <n v="0.72800784121538831"/>
    <n v="0"/>
    <x v="0"/>
    <x v="0"/>
    <m/>
    <m/>
    <m/>
    <m/>
    <m/>
    <m/>
    <n v="0.58766399999999996"/>
    <m/>
    <m/>
    <m/>
    <m/>
    <m/>
    <m/>
    <m/>
    <m/>
    <m/>
    <m/>
    <m/>
    <s v="551751,31"/>
    <s v="6299357,07"/>
    <n v="0.58766399999999996"/>
    <n v="0"/>
    <n v="0"/>
  </r>
  <r>
    <n v="2172"/>
    <x v="1086"/>
    <s v=""/>
    <x v="2432"/>
    <n v="2019"/>
    <n v="18496607"/>
    <x v="564"/>
    <x v="1084"/>
    <x v="1057"/>
    <n v="9520"/>
    <s v="Skørping"/>
    <n v="840"/>
    <n v="318"/>
    <x v="331"/>
    <m/>
    <s v="DC"/>
    <s v="Decentralt værk"/>
    <n v="351100"/>
    <n v="350010"/>
    <x v="56"/>
    <x v="0"/>
    <s v="fvv"/>
    <d v="1995-01-01T00:00:00"/>
    <m/>
    <n v="2.17"/>
    <n v="0"/>
    <n v="2"/>
    <x v="6258"/>
    <n v="4.032"/>
    <n v="3.8304"/>
    <n v="0"/>
    <n v="0"/>
    <n v="1"/>
    <n v="0"/>
    <n v="0"/>
    <x v="0"/>
    <x v="0"/>
    <m/>
    <m/>
    <m/>
    <m/>
    <m/>
    <m/>
    <n v="4.3701372000000003"/>
    <m/>
    <m/>
    <m/>
    <m/>
    <m/>
    <m/>
    <m/>
    <m/>
    <m/>
    <m/>
    <m/>
    <s v="551751,31"/>
    <s v="6299357,07"/>
    <n v="4.3701372000000003"/>
    <n v="0"/>
    <n v="0"/>
  </r>
  <r>
    <n v="2172"/>
    <x v="1087"/>
    <s v=""/>
    <x v="2433"/>
    <n v="2019"/>
    <n v="18496607"/>
    <x v="564"/>
    <x v="1085"/>
    <x v="1058"/>
    <n v="9520"/>
    <s v="Skørping"/>
    <n v="840"/>
    <n v="318"/>
    <x v="331"/>
    <m/>
    <s v="FJ"/>
    <s v="Fjernvarmeværk"/>
    <n v="353000"/>
    <n v="350030"/>
    <x v="1248"/>
    <x v="0"/>
    <s v="fvv"/>
    <d v="2008-03-16T00:00:00"/>
    <m/>
    <n v="6.4"/>
    <n v="0"/>
    <n v="6.4"/>
    <x v="6259"/>
    <n v="0.52200000000000002"/>
    <n v="0.49680000000000002"/>
    <n v="0"/>
    <n v="0"/>
    <n v="1"/>
    <n v="0"/>
    <n v="0"/>
    <x v="0"/>
    <x v="0"/>
    <m/>
    <m/>
    <m/>
    <n v="0.71739999999999993"/>
    <m/>
    <m/>
    <m/>
    <m/>
    <m/>
    <m/>
    <m/>
    <m/>
    <m/>
    <m/>
    <m/>
    <m/>
    <m/>
    <m/>
    <s v="554337"/>
    <s v="6302051"/>
    <n v="0.71739999999999993"/>
    <n v="0"/>
    <n v="0"/>
  </r>
  <r>
    <n v="2172"/>
    <x v="1087"/>
    <s v=""/>
    <x v="2434"/>
    <n v="2019"/>
    <n v="18496607"/>
    <x v="564"/>
    <x v="1085"/>
    <x v="1058"/>
    <n v="9520"/>
    <s v="Skørping"/>
    <n v="840"/>
    <n v="318"/>
    <x v="331"/>
    <m/>
    <s v="FJ"/>
    <s v="Fjernvarmeværk"/>
    <n v="353000"/>
    <n v="350030"/>
    <x v="1249"/>
    <x v="0"/>
    <s v="fvv"/>
    <d v="2008-03-16T00:00:00"/>
    <m/>
    <n v="8.5"/>
    <n v="0"/>
    <n v="8.5"/>
    <x v="6260"/>
    <n v="134.91"/>
    <n v="128.1636"/>
    <n v="0"/>
    <n v="0"/>
    <n v="1"/>
    <n v="0"/>
    <n v="0"/>
    <x v="0"/>
    <x v="0"/>
    <m/>
    <m/>
    <m/>
    <m/>
    <m/>
    <m/>
    <m/>
    <m/>
    <m/>
    <m/>
    <n v="136.02960000000002"/>
    <m/>
    <m/>
    <m/>
    <m/>
    <m/>
    <m/>
    <m/>
    <s v="554337"/>
    <s v="6302051"/>
    <n v="0"/>
    <n v="136.02960000000002"/>
    <n v="0"/>
  </r>
  <r>
    <n v="2172"/>
    <x v="1087"/>
    <s v=""/>
    <x v="2435"/>
    <n v="2019"/>
    <n v="18496607"/>
    <x v="564"/>
    <x v="1085"/>
    <x v="1058"/>
    <n v="9520"/>
    <s v="Skørping"/>
    <n v="840"/>
    <n v="318"/>
    <x v="331"/>
    <m/>
    <s v="FJ"/>
    <s v="Fjernvarmeværk"/>
    <n v="353000"/>
    <n v="350030"/>
    <x v="1250"/>
    <x v="3"/>
    <s v="fvv"/>
    <d v="2012-05-01T00:00:00"/>
    <m/>
    <n v="1.4"/>
    <n v="0"/>
    <n v="1.4"/>
    <x v="3866"/>
    <n v="2.7719999999999998"/>
    <n v="2.7719999999999998"/>
    <n v="0"/>
    <n v="0"/>
    <n v="1"/>
    <n v="0"/>
    <n v="0"/>
    <x v="0"/>
    <x v="0"/>
    <m/>
    <m/>
    <m/>
    <m/>
    <m/>
    <m/>
    <m/>
    <m/>
    <m/>
    <m/>
    <m/>
    <m/>
    <m/>
    <m/>
    <m/>
    <n v="2.7719999999999998"/>
    <m/>
    <m/>
    <s v="554337"/>
    <s v="6302051"/>
    <n v="0"/>
    <n v="2.7719999999999998"/>
    <n v="0"/>
  </r>
  <r>
    <n v="2172"/>
    <x v="1087"/>
    <s v=""/>
    <x v="2436"/>
    <n v="2019"/>
    <n v="18496607"/>
    <x v="564"/>
    <x v="1085"/>
    <x v="1058"/>
    <n v="9520"/>
    <s v="Skørping"/>
    <n v="840"/>
    <n v="318"/>
    <x v="331"/>
    <m/>
    <s v="FJ"/>
    <s v="Fjernvarmeværk"/>
    <n v="353000"/>
    <n v="350030"/>
    <x v="1251"/>
    <x v="3"/>
    <s v="fvv"/>
    <d v="2015-09-01T00:00:00"/>
    <m/>
    <n v="3.7"/>
    <n v="0"/>
    <n v="3.7"/>
    <x v="6261"/>
    <n v="7.1208"/>
    <n v="7.1208"/>
    <n v="0"/>
    <n v="0"/>
    <n v="1"/>
    <n v="0"/>
    <n v="0"/>
    <x v="0"/>
    <x v="0"/>
    <m/>
    <m/>
    <m/>
    <m/>
    <m/>
    <m/>
    <m/>
    <m/>
    <m/>
    <m/>
    <m/>
    <m/>
    <m/>
    <m/>
    <m/>
    <n v="7.1208"/>
    <m/>
    <m/>
    <s v="554337"/>
    <s v="6302051"/>
    <n v="0"/>
    <n v="7.1208"/>
    <n v="0"/>
  </r>
  <r>
    <n v="2173"/>
    <x v="1308"/>
    <s v=""/>
    <x v="2988"/>
    <n v="2019"/>
    <n v="19228509"/>
    <x v="737"/>
    <x v="1304"/>
    <x v="1260"/>
    <n v="8382"/>
    <s v="Hinnerup"/>
    <n v="710"/>
    <m/>
    <x v="18"/>
    <m/>
    <s v="ER"/>
    <s v="Erhvervsværk"/>
    <n v="271100"/>
    <n v="270010"/>
    <x v="1"/>
    <x v="1"/>
    <s v="pev"/>
    <d v="2013-01-01T00:00:00"/>
    <m/>
    <n v="0.62222200000000005"/>
    <n v="0.16"/>
    <n v="0.4"/>
    <x v="21"/>
    <n v="0"/>
    <n v="0"/>
    <n v="0"/>
    <n v="0"/>
    <n v="0"/>
    <n v="0"/>
    <n v="1"/>
    <x v="0"/>
    <x v="0"/>
    <m/>
    <m/>
    <m/>
    <m/>
    <m/>
    <m/>
    <n v="0"/>
    <m/>
    <m/>
    <m/>
    <m/>
    <m/>
    <m/>
    <m/>
    <m/>
    <m/>
    <m/>
    <m/>
    <s v="566526"/>
    <s v="6234298"/>
    <n v="0"/>
    <n v="0"/>
    <n v="0"/>
  </r>
  <r>
    <n v="2176"/>
    <x v="1088"/>
    <s v=""/>
    <x v="2437"/>
    <n v="2019"/>
    <n v="15762888"/>
    <x v="738"/>
    <x v="1086"/>
    <x v="1059"/>
    <n v="8220"/>
    <s v="Brabrand"/>
    <n v="751"/>
    <m/>
    <x v="18"/>
    <m/>
    <s v="ER"/>
    <s v="Erhvervsværk"/>
    <n v="13000"/>
    <n v="10000"/>
    <x v="1252"/>
    <x v="1"/>
    <s v="pev"/>
    <d v="2003-12-15T00:00:00"/>
    <m/>
    <n v="3.7"/>
    <n v="1.41"/>
    <n v="1.51"/>
    <x v="6262"/>
    <n v="1.7819999999999999E-2"/>
    <n v="0"/>
    <n v="1.6199999999999999E-2"/>
    <n v="1.6199999999999999E-2"/>
    <n v="0"/>
    <n v="0.7893258426966292"/>
    <n v="0.2106741573033708"/>
    <x v="0"/>
    <x v="0"/>
    <m/>
    <m/>
    <m/>
    <m/>
    <m/>
    <m/>
    <n v="4.2292799999999998E-2"/>
    <m/>
    <m/>
    <m/>
    <m/>
    <m/>
    <m/>
    <m/>
    <m/>
    <m/>
    <m/>
    <m/>
    <s v="565760"/>
    <s v="6222920"/>
    <n v="4.2292799999999998E-2"/>
    <n v="0"/>
    <n v="0"/>
  </r>
  <r>
    <n v="2184"/>
    <x v="1089"/>
    <s v=""/>
    <x v="2438"/>
    <n v="2019"/>
    <n v="35523294"/>
    <x v="566"/>
    <x v="1087"/>
    <x v="873"/>
    <n v="2300"/>
    <s v="København S"/>
    <n v="101"/>
    <n v="2"/>
    <x v="5"/>
    <n v="1"/>
    <s v="CE"/>
    <s v="Centralt værk"/>
    <n v="351100"/>
    <n v="350010"/>
    <x v="1253"/>
    <x v="8"/>
    <s v="cev"/>
    <d v="1971-01-01T00:00:00"/>
    <m/>
    <n v="362"/>
    <n v="64"/>
    <n v="251"/>
    <x v="6263"/>
    <n v="3037.6020699999999"/>
    <n v="3037.6020699999999"/>
    <n v="288.61919999999998"/>
    <n v="240.53399999999999"/>
    <n v="0.42433929062497061"/>
    <n v="0.57566070937502944"/>
    <n v="0"/>
    <x v="0"/>
    <x v="0"/>
    <m/>
    <m/>
    <m/>
    <n v="29.215506000000001"/>
    <m/>
    <m/>
    <m/>
    <m/>
    <m/>
    <m/>
    <m/>
    <n v="7.5255570000000001"/>
    <n v="3542.4727137"/>
    <m/>
    <m/>
    <m/>
    <m/>
    <m/>
    <s v="727935,24"/>
    <s v="6176937,63"/>
    <n v="29.215506000000001"/>
    <n v="3549.9982706999999"/>
    <n v="0"/>
  </r>
  <r>
    <n v="2184"/>
    <x v="1089"/>
    <s v=""/>
    <x v="2439"/>
    <n v="2019"/>
    <n v="35523294"/>
    <x v="566"/>
    <x v="1087"/>
    <x v="873"/>
    <n v="2300"/>
    <s v="København S"/>
    <n v="101"/>
    <n v="2"/>
    <x v="5"/>
    <n v="1"/>
    <s v="CE"/>
    <s v="Centralt værk"/>
    <n v="351100"/>
    <n v="350010"/>
    <x v="1254"/>
    <x v="8"/>
    <s v="cev"/>
    <d v="1989-01-01T00:00:00"/>
    <m/>
    <n v="595"/>
    <n v="250"/>
    <n v="332"/>
    <x v="6264"/>
    <n v="2269.4699999999998"/>
    <n v="2269.4699999999998"/>
    <n v="1847.6892"/>
    <n v="1726.5211200000001"/>
    <n v="0.20839647318753268"/>
    <n v="0.79160352681246726"/>
    <n v="0"/>
    <x v="36"/>
    <x v="0"/>
    <m/>
    <n v="85.094533439999992"/>
    <m/>
    <m/>
    <m/>
    <m/>
    <m/>
    <m/>
    <m/>
    <m/>
    <m/>
    <m/>
    <m/>
    <m/>
    <m/>
    <m/>
    <m/>
    <m/>
    <s v="727935,24"/>
    <s v="6176937,63"/>
    <n v="5445.0777532058801"/>
    <n v="0"/>
    <n v="0"/>
  </r>
  <r>
    <n v="2184"/>
    <x v="1089"/>
    <s v=""/>
    <x v="2989"/>
    <n v="2019"/>
    <n v="35523294"/>
    <x v="566"/>
    <x v="1087"/>
    <x v="873"/>
    <n v="2300"/>
    <s v="København S"/>
    <n v="101"/>
    <n v="2"/>
    <x v="5"/>
    <n v="1"/>
    <s v="CE"/>
    <s v="Centralt værk"/>
    <n v="351100"/>
    <n v="350010"/>
    <x v="1511"/>
    <x v="8"/>
    <s v="cev"/>
    <d v="2019-09-01T00:00:00"/>
    <m/>
    <n v="500"/>
    <n v="150"/>
    <n v="400"/>
    <x v="6265"/>
    <n v="762.95899999999995"/>
    <n v="762.95899999999995"/>
    <n v="3.6684000000000001"/>
    <n v="1.08515268"/>
    <n v="0.44036890872128476"/>
    <n v="0.55963109127871524"/>
    <n v="0"/>
    <x v="0"/>
    <x v="0"/>
    <m/>
    <m/>
    <m/>
    <n v="134.76084"/>
    <m/>
    <m/>
    <m/>
    <m/>
    <m/>
    <m/>
    <n v="731.51171568000007"/>
    <m/>
    <m/>
    <m/>
    <m/>
    <m/>
    <m/>
    <m/>
    <s v="727935,24"/>
    <s v="6176937,63"/>
    <n v="134.76084"/>
    <n v="731.51171568000007"/>
    <n v="0"/>
  </r>
  <r>
    <n v="2185"/>
    <x v="1090"/>
    <s v=""/>
    <x v="2441"/>
    <n v="2019"/>
    <n v="35520104"/>
    <x v="567"/>
    <x v="1088"/>
    <x v="1060"/>
    <n v="8700"/>
    <s v="Horsens"/>
    <n v="615"/>
    <n v="148"/>
    <x v="73"/>
    <n v="1"/>
    <s v="DC"/>
    <s v="Decentralt værk"/>
    <n v="351100"/>
    <n v="350010"/>
    <x v="1256"/>
    <x v="9"/>
    <s v="kvt"/>
    <d v="1992-01-01T00:00:00"/>
    <m/>
    <n v="60"/>
    <n v="26"/>
    <n v="27"/>
    <x v="6266"/>
    <n v="53.8596"/>
    <n v="53.8596"/>
    <n v="47.782800000000002"/>
    <n v="47.782800000000002"/>
    <n v="0.23227103348422695"/>
    <n v="0.76772896651577305"/>
    <n v="0"/>
    <x v="0"/>
    <x v="0"/>
    <m/>
    <m/>
    <m/>
    <m/>
    <m/>
    <m/>
    <n v="115.941276"/>
    <m/>
    <m/>
    <m/>
    <m/>
    <m/>
    <m/>
    <m/>
    <m/>
    <m/>
    <m/>
    <m/>
    <s v="553640,94"/>
    <s v="6189954,74"/>
    <n v="115.941276"/>
    <n v="0"/>
    <n v="0"/>
  </r>
  <r>
    <n v="2185"/>
    <x v="1090"/>
    <s v=""/>
    <x v="2442"/>
    <n v="2019"/>
    <n v="35520104"/>
    <x v="567"/>
    <x v="1088"/>
    <x v="1060"/>
    <n v="8700"/>
    <s v="Horsens"/>
    <n v="615"/>
    <n v="148"/>
    <x v="73"/>
    <n v="1"/>
    <s v="DC"/>
    <s v="Decentralt værk"/>
    <n v="351100"/>
    <n v="350010"/>
    <x v="1257"/>
    <x v="9"/>
    <s v="kvt"/>
    <d v="1992-01-01T00:00:00"/>
    <m/>
    <n v="40"/>
    <n v="7"/>
    <n v="33"/>
    <x v="6267"/>
    <n v="724.66200000000003"/>
    <n v="699.28920000000005"/>
    <n v="172.2456"/>
    <n v="145.33920000000001"/>
    <n v="0.35827543457905159"/>
    <n v="0.64172456542094847"/>
    <n v="0"/>
    <x v="0"/>
    <x v="0"/>
    <m/>
    <m/>
    <m/>
    <m/>
    <m/>
    <n v="0.86006199999999999"/>
    <m/>
    <n v="999.99062399999991"/>
    <m/>
    <m/>
    <m/>
    <n v="10.468999999999999"/>
    <m/>
    <m/>
    <m/>
    <m/>
    <m/>
    <m/>
    <s v="553640,94"/>
    <s v="6189954,74"/>
    <n v="450.8558428"/>
    <n v="560.46384320000004"/>
    <n v="0"/>
  </r>
  <r>
    <n v="2185"/>
    <x v="1091"/>
    <s v=""/>
    <x v="2443"/>
    <n v="2019"/>
    <n v="35520104"/>
    <x v="567"/>
    <x v="1089"/>
    <x v="1060"/>
    <n v="8700"/>
    <s v="Horsens"/>
    <n v="615"/>
    <n v="148"/>
    <x v="73"/>
    <m/>
    <s v="FJ"/>
    <s v="Fjernvarmeværk"/>
    <n v="353000"/>
    <n v="350030"/>
    <x v="331"/>
    <x v="0"/>
    <s v="fvv"/>
    <d v="2017-11-16T00:00:00"/>
    <m/>
    <n v="30"/>
    <n v="0"/>
    <n v="30"/>
    <x v="6268"/>
    <n v="509.19839999999999"/>
    <n v="509.19839999999999"/>
    <n v="0"/>
    <n v="0"/>
    <n v="1"/>
    <n v="0"/>
    <n v="0"/>
    <x v="0"/>
    <x v="0"/>
    <m/>
    <m/>
    <m/>
    <m/>
    <m/>
    <m/>
    <m/>
    <m/>
    <m/>
    <m/>
    <n v="484.24953600000003"/>
    <m/>
    <m/>
    <m/>
    <m/>
    <m/>
    <m/>
    <m/>
    <s v="553640,94"/>
    <s v="6189954,74"/>
    <n v="0"/>
    <n v="484.24953600000003"/>
    <n v="0"/>
  </r>
  <r>
    <n v="2210"/>
    <x v="1092"/>
    <s v=""/>
    <x v="2444"/>
    <n v="2019"/>
    <n v="33910134"/>
    <x v="568"/>
    <x v="1090"/>
    <x v="1061"/>
    <n v="8560"/>
    <s v="Kolind"/>
    <n v="706"/>
    <n v="211"/>
    <x v="332"/>
    <m/>
    <s v="FJ"/>
    <s v="Fjernvarmeværk"/>
    <n v="353000"/>
    <n v="350030"/>
    <x v="184"/>
    <x v="0"/>
    <s v="fvv"/>
    <d v="2010-12-23T00:00:00"/>
    <m/>
    <n v="5"/>
    <n v="0"/>
    <n v="5"/>
    <x v="6269"/>
    <n v="54.521999999999998"/>
    <n v="53.161200000000001"/>
    <n v="0"/>
    <n v="0"/>
    <n v="1"/>
    <n v="0"/>
    <n v="0"/>
    <x v="0"/>
    <x v="0"/>
    <m/>
    <m/>
    <m/>
    <m/>
    <m/>
    <m/>
    <m/>
    <m/>
    <m/>
    <n v="56.55"/>
    <m/>
    <m/>
    <m/>
    <m/>
    <m/>
    <m/>
    <m/>
    <m/>
    <s v="597256,51"/>
    <s v="6246362,11"/>
    <n v="0"/>
    <n v="56.55"/>
    <n v="0"/>
  </r>
  <r>
    <n v="2210"/>
    <x v="1092"/>
    <s v=""/>
    <x v="2445"/>
    <n v="2019"/>
    <n v="33910134"/>
    <x v="568"/>
    <x v="1090"/>
    <x v="1061"/>
    <n v="8560"/>
    <s v="Kolind"/>
    <n v="706"/>
    <n v="211"/>
    <x v="332"/>
    <m/>
    <s v="FJ"/>
    <s v="Fjernvarmeværk"/>
    <n v="353000"/>
    <n v="350030"/>
    <x v="69"/>
    <x v="0"/>
    <s v="fvv"/>
    <d v="2010-12-23T00:00:00"/>
    <m/>
    <n v="6.3"/>
    <n v="0"/>
    <n v="6.3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97256,51"/>
    <s v="6246362,11"/>
    <n v="0"/>
    <n v="0"/>
    <n v="0"/>
  </r>
  <r>
    <n v="2211"/>
    <x v="1093"/>
    <s v=""/>
    <x v="2446"/>
    <n v="2019"/>
    <n v="30906551"/>
    <x v="569"/>
    <x v="1091"/>
    <x v="1062"/>
    <n v="5450"/>
    <s v="Otterup"/>
    <n v="480"/>
    <n v="888"/>
    <x v="275"/>
    <m/>
    <s v="ER"/>
    <s v="Erhvervsværk"/>
    <n v="11300"/>
    <n v="10000"/>
    <x v="791"/>
    <x v="1"/>
    <s v="pev"/>
    <d v="2002-01-01T00:00:00"/>
    <d v="2019-10-01T00:00:00"/>
    <n v="2.7"/>
    <n v="1.1000000000000001"/>
    <n v="1.5"/>
    <x v="6270"/>
    <n v="0.20880000000000001"/>
    <n v="0"/>
    <n v="0.16488"/>
    <n v="0.16488"/>
    <n v="0"/>
    <n v="0.75589225589225584"/>
    <n v="0.24410774410774416"/>
    <x v="0"/>
    <x v="0"/>
    <m/>
    <m/>
    <m/>
    <m/>
    <m/>
    <m/>
    <n v="0.42768"/>
    <m/>
    <m/>
    <m/>
    <m/>
    <m/>
    <m/>
    <m/>
    <m/>
    <m/>
    <m/>
    <m/>
    <s v="582700,27"/>
    <s v="6154876,33"/>
    <n v="0.42768"/>
    <n v="0"/>
    <n v="0"/>
  </r>
  <r>
    <n v="2211"/>
    <x v="1094"/>
    <s v=""/>
    <x v="2447"/>
    <n v="2019"/>
    <n v="30906551"/>
    <x v="569"/>
    <x v="1092"/>
    <x v="1063"/>
    <n v="5471"/>
    <s v="Søndersø"/>
    <n v="480"/>
    <m/>
    <x v="18"/>
    <n v="1"/>
    <s v="ER"/>
    <s v="Erhvervsværk"/>
    <n v="11300"/>
    <n v="10000"/>
    <x v="1258"/>
    <x v="1"/>
    <s v="pev"/>
    <d v="2002-06-01T00:00:00"/>
    <m/>
    <n v="4.5999999999999996"/>
    <n v="1.75"/>
    <n v="2.15"/>
    <x v="6271"/>
    <n v="5.04E-2"/>
    <n v="0"/>
    <n v="3.5999999999999997E-2"/>
    <n v="3.5999999999999997E-2"/>
    <n v="0"/>
    <n v="0.72920696324951639"/>
    <n v="0.27079303675048361"/>
    <x v="0"/>
    <x v="0"/>
    <m/>
    <m/>
    <m/>
    <m/>
    <m/>
    <m/>
    <n v="9.3060000000000004E-2"/>
    <m/>
    <m/>
    <m/>
    <m/>
    <m/>
    <m/>
    <m/>
    <m/>
    <m/>
    <m/>
    <m/>
    <s v="569043,773"/>
    <s v="6152338,8"/>
    <n v="9.3060000000000004E-2"/>
    <n v="0"/>
    <n v="0"/>
  </r>
  <r>
    <n v="2211"/>
    <x v="1094"/>
    <s v=""/>
    <x v="2448"/>
    <n v="2019"/>
    <n v="30906551"/>
    <x v="569"/>
    <x v="1092"/>
    <x v="1063"/>
    <n v="5471"/>
    <s v="Søndersø"/>
    <n v="480"/>
    <m/>
    <x v="18"/>
    <n v="1"/>
    <s v="ER"/>
    <s v="Erhvervsværk"/>
    <n v="11300"/>
    <n v="10000"/>
    <x v="1259"/>
    <x v="1"/>
    <s v="pev"/>
    <d v="2000-06-01T00:00:00"/>
    <m/>
    <n v="3.1"/>
    <n v="1.1779999999999999"/>
    <n v="1.5"/>
    <x v="6271"/>
    <n v="5.04E-2"/>
    <n v="0"/>
    <n v="3.5999999999999997E-2"/>
    <n v="3.5999999999999997E-2"/>
    <n v="0"/>
    <n v="0.72920696324951639"/>
    <n v="0.27079303675048361"/>
    <x v="0"/>
    <x v="0"/>
    <m/>
    <m/>
    <m/>
    <m/>
    <m/>
    <m/>
    <n v="9.3060000000000004E-2"/>
    <m/>
    <m/>
    <m/>
    <m/>
    <m/>
    <m/>
    <m/>
    <m/>
    <m/>
    <m/>
    <m/>
    <s v="569043,773"/>
    <s v="6152338,8"/>
    <n v="9.3060000000000004E-2"/>
    <n v="0"/>
    <n v="0"/>
  </r>
  <r>
    <n v="2211"/>
    <x v="1094"/>
    <s v=""/>
    <x v="2449"/>
    <n v="2019"/>
    <n v="30906551"/>
    <x v="569"/>
    <x v="1092"/>
    <x v="1063"/>
    <n v="5471"/>
    <s v="Søndersø"/>
    <n v="480"/>
    <m/>
    <x v="18"/>
    <n v="1"/>
    <s v="ER"/>
    <s v="Erhvervsværk"/>
    <n v="11300"/>
    <n v="10000"/>
    <x v="1260"/>
    <x v="1"/>
    <s v="pev"/>
    <d v="1997-04-01T00:00:00"/>
    <m/>
    <n v="3.05"/>
    <n v="1.0469999999999999"/>
    <n v="1.3"/>
    <x v="6272"/>
    <n v="0.30599999999999999"/>
    <n v="0"/>
    <n v="0.20232"/>
    <n v="0.20232"/>
    <n v="0"/>
    <n v="0.72402597402597402"/>
    <n v="0.27597402597402598"/>
    <x v="0"/>
    <x v="0"/>
    <m/>
    <m/>
    <m/>
    <m/>
    <m/>
    <m/>
    <n v="0.5544"/>
    <m/>
    <m/>
    <m/>
    <m/>
    <m/>
    <m/>
    <m/>
    <m/>
    <m/>
    <m/>
    <m/>
    <s v="569043,773"/>
    <s v="6152338,8"/>
    <n v="0.5544"/>
    <n v="0"/>
    <n v="0"/>
  </r>
  <r>
    <n v="2213"/>
    <x v="1097"/>
    <s v=""/>
    <x v="2454"/>
    <n v="2019"/>
    <n v="21803006"/>
    <x v="571"/>
    <x v="1095"/>
    <x v="1066"/>
    <n v="8471"/>
    <s v="Sabro"/>
    <n v="751"/>
    <m/>
    <x v="18"/>
    <m/>
    <s v="ER"/>
    <s v="Erhvervsværk"/>
    <n v="11100"/>
    <n v="10000"/>
    <x v="1265"/>
    <x v="1"/>
    <s v="pev"/>
    <d v="1999-10-10T00:00:00"/>
    <m/>
    <n v="3.65"/>
    <n v="1.47"/>
    <n v="2.2400000000000002"/>
    <x v="6273"/>
    <n v="4.3776000000000002"/>
    <n v="0"/>
    <n v="3.7296"/>
    <n v="1.0187999999999999"/>
    <n v="0"/>
    <n v="0.73659584791876065"/>
    <n v="0.26340415208123935"/>
    <x v="0"/>
    <x v="0"/>
    <m/>
    <m/>
    <m/>
    <m/>
    <m/>
    <m/>
    <n v="8.3096640000000015"/>
    <m/>
    <m/>
    <m/>
    <m/>
    <m/>
    <m/>
    <m/>
    <m/>
    <m/>
    <m/>
    <m/>
    <s v="564654,94"/>
    <s v="6228786"/>
    <n v="8.3096640000000015"/>
    <n v="0"/>
    <n v="0"/>
  </r>
  <r>
    <n v="2214"/>
    <x v="1058"/>
    <s v=""/>
    <x v="2341"/>
    <n v="2019"/>
    <n v="34609705"/>
    <x v="572"/>
    <x v="1056"/>
    <x v="1032"/>
    <n v="4100"/>
    <s v="Ringsted"/>
    <n v="329"/>
    <n v="34"/>
    <x v="326"/>
    <n v="1"/>
    <s v="DC"/>
    <s v="Decentralt værk"/>
    <n v="351100"/>
    <n v="350010"/>
    <x v="1180"/>
    <x v="1"/>
    <s v="kvt"/>
    <d v="1997-01-01T00:00:00"/>
    <m/>
    <n v="13.75"/>
    <n v="5.5"/>
    <n v="6.5"/>
    <x v="6274"/>
    <n v="17.359200000000001"/>
    <n v="17.359200000000001"/>
    <n v="15.049799999999999"/>
    <n v="15.049799999999999"/>
    <n v="0.23201024463319936"/>
    <n v="0.7679897553668007"/>
    <n v="0"/>
    <x v="0"/>
    <x v="0"/>
    <m/>
    <m/>
    <m/>
    <m/>
    <m/>
    <m/>
    <n v="37.410417000000002"/>
    <m/>
    <m/>
    <m/>
    <m/>
    <m/>
    <m/>
    <m/>
    <m/>
    <m/>
    <m/>
    <m/>
    <s v="677775,89"/>
    <s v="6146751,14"/>
    <n v="37.410417000000002"/>
    <n v="0"/>
    <n v="0"/>
  </r>
  <r>
    <n v="2214"/>
    <x v="1058"/>
    <s v=""/>
    <x v="2342"/>
    <n v="2019"/>
    <n v="34609705"/>
    <x v="572"/>
    <x v="1056"/>
    <x v="1032"/>
    <n v="4100"/>
    <s v="Ringsted"/>
    <n v="329"/>
    <n v="34"/>
    <x v="326"/>
    <n v="1"/>
    <s v="DC"/>
    <s v="Decentralt værk"/>
    <n v="351100"/>
    <n v="350010"/>
    <x v="1181"/>
    <x v="1"/>
    <s v="kvt"/>
    <d v="1997-01-01T00:00:00"/>
    <m/>
    <n v="13.75"/>
    <n v="5.5"/>
    <n v="6.5"/>
    <x v="6274"/>
    <n v="17.359200000000001"/>
    <n v="17.359200000000001"/>
    <n v="15.049799999999999"/>
    <n v="15.049799999999999"/>
    <n v="0.23201024463319936"/>
    <n v="0.7679897553668007"/>
    <n v="0"/>
    <x v="0"/>
    <x v="0"/>
    <m/>
    <m/>
    <m/>
    <m/>
    <m/>
    <m/>
    <n v="37.410417000000002"/>
    <m/>
    <m/>
    <m/>
    <m/>
    <m/>
    <m/>
    <m/>
    <m/>
    <m/>
    <m/>
    <m/>
    <s v="677775,89"/>
    <s v="6146751,14"/>
    <n v="37.410417000000002"/>
    <n v="0"/>
    <n v="0"/>
  </r>
  <r>
    <n v="2214"/>
    <x v="1098"/>
    <s v=""/>
    <x v="2455"/>
    <n v="2019"/>
    <n v="34609705"/>
    <x v="572"/>
    <x v="1096"/>
    <x v="1067"/>
    <n v="4100"/>
    <s v="Ringsted"/>
    <n v="329"/>
    <n v="34"/>
    <x v="326"/>
    <m/>
    <s v="FJ"/>
    <s v="Fjernvarmeværk"/>
    <n v="353000"/>
    <n v="350030"/>
    <x v="1266"/>
    <x v="0"/>
    <s v="fvv"/>
    <d v="1970-01-01T00:00:00"/>
    <m/>
    <n v="9.5"/>
    <n v="0"/>
    <n v="8"/>
    <x v="6275"/>
    <n v="7.5456000000000003"/>
    <n v="7.5456000000000003"/>
    <n v="0"/>
    <n v="0"/>
    <n v="1"/>
    <n v="0"/>
    <n v="0"/>
    <x v="0"/>
    <x v="0"/>
    <m/>
    <m/>
    <m/>
    <m/>
    <m/>
    <m/>
    <n v="7.5464928000000002"/>
    <m/>
    <m/>
    <m/>
    <m/>
    <m/>
    <m/>
    <m/>
    <m/>
    <m/>
    <m/>
    <m/>
    <s v="676187"/>
    <s v="6146274"/>
    <n v="7.5464928000000002"/>
    <n v="0"/>
    <n v="0"/>
  </r>
  <r>
    <n v="2214"/>
    <x v="1099"/>
    <s v=""/>
    <x v="2456"/>
    <n v="2019"/>
    <n v="34609705"/>
    <x v="572"/>
    <x v="1097"/>
    <x v="1068"/>
    <n v="4100"/>
    <s v="Ringsted"/>
    <n v="329"/>
    <n v="34"/>
    <x v="326"/>
    <m/>
    <s v="FJ"/>
    <s v="Fjernvarmeværk"/>
    <n v="353000"/>
    <n v="350030"/>
    <x v="1267"/>
    <x v="0"/>
    <s v="fvv"/>
    <d v="1970-01-01T00:00:00"/>
    <m/>
    <n v="10"/>
    <n v="0"/>
    <n v="9"/>
    <x v="6276"/>
    <n v="85.474440000000001"/>
    <n v="85.474440000000001"/>
    <n v="0"/>
    <n v="0"/>
    <n v="1"/>
    <n v="0"/>
    <n v="0"/>
    <x v="0"/>
    <x v="0"/>
    <m/>
    <m/>
    <m/>
    <m/>
    <m/>
    <m/>
    <n v="85.474422000000004"/>
    <m/>
    <m/>
    <m/>
    <m/>
    <m/>
    <m/>
    <m/>
    <m/>
    <m/>
    <m/>
    <m/>
    <s v="676518"/>
    <s v="6148658"/>
    <n v="85.474422000000004"/>
    <n v="0"/>
    <n v="0"/>
  </r>
  <r>
    <n v="2214"/>
    <x v="1100"/>
    <s v=""/>
    <x v="2457"/>
    <n v="2019"/>
    <n v="34609705"/>
    <x v="572"/>
    <x v="1098"/>
    <x v="1069"/>
    <n v="4100"/>
    <s v="Ringsted"/>
    <n v="329"/>
    <n v="34"/>
    <x v="326"/>
    <m/>
    <s v="FJ"/>
    <s v="Fjernvarmeværk"/>
    <n v="353000"/>
    <n v="350030"/>
    <x v="1268"/>
    <x v="0"/>
    <s v="fvv"/>
    <d v="2009-05-01T00:00:00"/>
    <m/>
    <n v="18"/>
    <n v="0"/>
    <n v="17"/>
    <x v="6277"/>
    <n v="397.01015999999998"/>
    <n v="397.01015999999998"/>
    <n v="0"/>
    <n v="0"/>
    <n v="1"/>
    <n v="0"/>
    <n v="0"/>
    <x v="0"/>
    <x v="0"/>
    <m/>
    <m/>
    <m/>
    <m/>
    <m/>
    <m/>
    <m/>
    <m/>
    <m/>
    <n v="397.01"/>
    <m/>
    <m/>
    <m/>
    <m/>
    <m/>
    <m/>
    <m/>
    <m/>
    <s v="677950"/>
    <s v="6147041"/>
    <n v="0"/>
    <n v="397.01"/>
    <n v="0"/>
  </r>
  <r>
    <n v="2214"/>
    <x v="1101"/>
    <s v=""/>
    <x v="2458"/>
    <n v="2019"/>
    <n v="34609705"/>
    <x v="572"/>
    <x v="1099"/>
    <x v="1070"/>
    <n v="4100"/>
    <s v="Ringsted"/>
    <n v="329"/>
    <n v="34"/>
    <x v="326"/>
    <m/>
    <s v="FJ"/>
    <s v="Fjernvarmeværk"/>
    <n v="353000"/>
    <n v="350030"/>
    <x v="1269"/>
    <x v="0"/>
    <s v="fvv"/>
    <d v="1964-01-01T00:00:00"/>
    <m/>
    <n v="24"/>
    <n v="0"/>
    <n v="19.399999999999999"/>
    <x v="1644"/>
    <n v="2.5200000000000001E-3"/>
    <n v="2.5200000000000001E-3"/>
    <n v="0"/>
    <n v="0"/>
    <n v="1"/>
    <n v="0"/>
    <n v="0"/>
    <x v="0"/>
    <x v="0"/>
    <m/>
    <m/>
    <m/>
    <n v="2.5108999999999999E-3"/>
    <m/>
    <m/>
    <m/>
    <m/>
    <m/>
    <m/>
    <m/>
    <m/>
    <m/>
    <m/>
    <m/>
    <m/>
    <m/>
    <m/>
    <s v="676820,74"/>
    <s v="6147347,58"/>
    <n v="2.5108999999999999E-3"/>
    <n v="0"/>
    <n v="0"/>
  </r>
  <r>
    <n v="2214"/>
    <x v="1102"/>
    <s v=""/>
    <x v="2459"/>
    <n v="2019"/>
    <n v="34609705"/>
    <x v="572"/>
    <x v="1100"/>
    <x v="1071"/>
    <n v="4100"/>
    <s v="Ringsted"/>
    <n v="329"/>
    <n v="34"/>
    <x v="326"/>
    <m/>
    <s v="ER"/>
    <s v="Erhvervsværk"/>
    <n v="960300"/>
    <n v="960000"/>
    <x v="1270"/>
    <x v="6"/>
    <s v="pvp"/>
    <d v="2013-04-23T00:00:00"/>
    <m/>
    <n v="2"/>
    <n v="0"/>
    <n v="2"/>
    <x v="6278"/>
    <n v="14.94"/>
    <n v="14.94"/>
    <n v="0"/>
    <n v="0"/>
    <n v="1"/>
    <n v="0"/>
    <n v="0"/>
    <x v="0"/>
    <x v="0"/>
    <m/>
    <m/>
    <m/>
    <m/>
    <m/>
    <m/>
    <m/>
    <m/>
    <m/>
    <m/>
    <m/>
    <m/>
    <m/>
    <m/>
    <n v="14.94"/>
    <m/>
    <m/>
    <m/>
    <s v="678575,65"/>
    <s v="6149769,1"/>
    <n v="0"/>
    <n v="14.94"/>
    <n v="0"/>
  </r>
  <r>
    <n v="2217"/>
    <x v="1103"/>
    <s v=""/>
    <x v="2460"/>
    <n v="2019"/>
    <n v="25607996"/>
    <x v="573"/>
    <x v="1101"/>
    <x v="1072"/>
    <n v="2650"/>
    <s v="Hvidovre"/>
    <n v="167"/>
    <n v="2"/>
    <x v="5"/>
    <m/>
    <s v="LO"/>
    <s v="Lokalt værk"/>
    <n v="370000"/>
    <n v="370000"/>
    <x v="13"/>
    <x v="0"/>
    <s v="pvp"/>
    <d v="2012-01-01T00:00:00"/>
    <m/>
    <n v="1.0444439999999999"/>
    <n v="0"/>
    <n v="0.94"/>
    <x v="21"/>
    <n v="0"/>
    <n v="0"/>
    <n v="0"/>
    <n v="0"/>
    <n v="0"/>
    <n v="0"/>
    <n v="1"/>
    <x v="0"/>
    <x v="0"/>
    <m/>
    <m/>
    <m/>
    <m/>
    <m/>
    <m/>
    <m/>
    <m/>
    <m/>
    <m/>
    <m/>
    <m/>
    <m/>
    <m/>
    <m/>
    <m/>
    <m/>
    <m/>
    <s v="717326,29"/>
    <s v="6167913,85"/>
    <n v="0"/>
    <n v="0"/>
    <n v="0"/>
  </r>
  <r>
    <n v="2217"/>
    <x v="1103"/>
    <s v=""/>
    <x v="2461"/>
    <n v="2019"/>
    <n v="25607996"/>
    <x v="573"/>
    <x v="1101"/>
    <x v="1072"/>
    <n v="2650"/>
    <s v="Hvidovre"/>
    <n v="167"/>
    <n v="2"/>
    <x v="5"/>
    <m/>
    <s v="LO"/>
    <s v="Lokalt værk"/>
    <n v="370000"/>
    <n v="370000"/>
    <x v="16"/>
    <x v="0"/>
    <s v="pvp"/>
    <d v="2012-01-01T00:00:00"/>
    <m/>
    <n v="1.0444439999999999"/>
    <n v="0"/>
    <n v="0.94"/>
    <x v="21"/>
    <n v="0"/>
    <n v="0"/>
    <n v="0"/>
    <n v="0"/>
    <n v="0"/>
    <n v="0"/>
    <n v="1"/>
    <x v="0"/>
    <x v="0"/>
    <m/>
    <m/>
    <m/>
    <m/>
    <m/>
    <m/>
    <m/>
    <m/>
    <m/>
    <m/>
    <m/>
    <m/>
    <m/>
    <m/>
    <m/>
    <m/>
    <m/>
    <m/>
    <s v="717326,29"/>
    <s v="6167913,85"/>
    <n v="0"/>
    <n v="0"/>
    <n v="0"/>
  </r>
  <r>
    <n v="2217"/>
    <x v="1103"/>
    <s v=""/>
    <x v="2462"/>
    <n v="2019"/>
    <n v="25607996"/>
    <x v="573"/>
    <x v="1101"/>
    <x v="1072"/>
    <n v="2650"/>
    <s v="Hvidovre"/>
    <n v="167"/>
    <n v="2"/>
    <x v="5"/>
    <m/>
    <s v="LO"/>
    <s v="Lokalt værk"/>
    <n v="370000"/>
    <n v="370000"/>
    <x v="200"/>
    <x v="1"/>
    <s v="pev"/>
    <d v="2006-06-01T00:00:00"/>
    <m/>
    <n v="2.41"/>
    <n v="1.06"/>
    <n v="1.35"/>
    <x v="6279"/>
    <n v="10.8"/>
    <n v="1.9800000000000002E-2"/>
    <n v="9.1295999999999999"/>
    <n v="9.1295999999999999"/>
    <n v="4.0792932191845453E-4"/>
    <n v="0.77749309713538839"/>
    <n v="0.22209897354269315"/>
    <x v="0"/>
    <x v="0"/>
    <m/>
    <m/>
    <m/>
    <m/>
    <m/>
    <m/>
    <m/>
    <m/>
    <n v="24.268909999999998"/>
    <m/>
    <m/>
    <m/>
    <m/>
    <m/>
    <m/>
    <m/>
    <m/>
    <m/>
    <s v="717326,29"/>
    <s v="6167913,85"/>
    <n v="0"/>
    <n v="24.268909999999998"/>
    <n v="0"/>
  </r>
  <r>
    <n v="2228"/>
    <x v="1105"/>
    <s v=""/>
    <x v="2464"/>
    <n v="2019"/>
    <n v="14928375"/>
    <x v="575"/>
    <x v="1103"/>
    <x v="1074"/>
    <n v="9240"/>
    <s v="Nibe"/>
    <n v="820"/>
    <n v="336"/>
    <x v="334"/>
    <m/>
    <s v="DC"/>
    <s v="Decentralt værk"/>
    <n v="352100"/>
    <n v="350020"/>
    <x v="1272"/>
    <x v="0"/>
    <s v="fvv"/>
    <d v="1990-01-01T00:00:00"/>
    <m/>
    <n v="1.1000000000000001"/>
    <n v="0"/>
    <n v="1.1000000000000001"/>
    <x v="6280"/>
    <n v="7.1999999999999998E-3"/>
    <n v="7.1999999999999998E-3"/>
    <n v="0"/>
    <n v="0"/>
    <n v="1"/>
    <n v="0"/>
    <n v="0"/>
    <x v="0"/>
    <x v="0"/>
    <m/>
    <m/>
    <m/>
    <m/>
    <m/>
    <m/>
    <m/>
    <m/>
    <n v="8.0499999999999999E-3"/>
    <m/>
    <m/>
    <m/>
    <m/>
    <m/>
    <m/>
    <m/>
    <m/>
    <m/>
    <s v="534935,57"/>
    <s v="6305083,21"/>
    <n v="0"/>
    <n v="8.0499999999999999E-3"/>
    <n v="0"/>
  </r>
  <r>
    <n v="2228"/>
    <x v="1105"/>
    <s v=""/>
    <x v="2465"/>
    <n v="2019"/>
    <n v="14928375"/>
    <x v="575"/>
    <x v="1103"/>
    <x v="1074"/>
    <n v="9240"/>
    <s v="Nibe"/>
    <n v="820"/>
    <n v="336"/>
    <x v="334"/>
    <m/>
    <s v="DC"/>
    <s v="Decentralt værk"/>
    <n v="352100"/>
    <n v="350020"/>
    <x v="14"/>
    <x v="1"/>
    <s v="kvt"/>
    <d v="2014-08-21T00:00:00"/>
    <m/>
    <n v="1.71"/>
    <n v="0.63500000000000001"/>
    <n v="0.92500000000000004"/>
    <x v="2832"/>
    <n v="6.8612399999999996"/>
    <n v="6.8612399999999996"/>
    <n v="5.6059200000000002"/>
    <n v="5.6059200000000002"/>
    <n v="0.25411999999999996"/>
    <n v="0.7458800000000001"/>
    <n v="0"/>
    <x v="0"/>
    <x v="0"/>
    <m/>
    <m/>
    <m/>
    <m/>
    <m/>
    <m/>
    <m/>
    <m/>
    <n v="13.5"/>
    <m/>
    <m/>
    <m/>
    <m/>
    <m/>
    <m/>
    <m/>
    <m/>
    <m/>
    <s v="534935,57"/>
    <s v="6305083,21"/>
    <n v="0"/>
    <n v="13.5"/>
    <n v="0"/>
  </r>
  <r>
    <n v="2228"/>
    <x v="1105"/>
    <s v=""/>
    <x v="2990"/>
    <n v="2019"/>
    <n v="14928375"/>
    <x v="575"/>
    <x v="1103"/>
    <x v="1074"/>
    <n v="9240"/>
    <s v="Nibe"/>
    <n v="820"/>
    <n v="336"/>
    <x v="334"/>
    <m/>
    <s v="DC"/>
    <s v="Decentralt værk"/>
    <n v="352100"/>
    <n v="350020"/>
    <x v="201"/>
    <x v="1"/>
    <s v="kvt"/>
    <d v="2016-09-15T00:00:00"/>
    <m/>
    <n v="1.72"/>
    <n v="0.63500000000000001"/>
    <n v="0.93"/>
    <x v="6281"/>
    <n v="23.014800000000001"/>
    <n v="5.4"/>
    <n v="18.529199999999999"/>
    <n v="18.529199999999999"/>
    <n v="0.24827184466019417"/>
    <n v="0.75172815533980586"/>
    <n v="0"/>
    <x v="0"/>
    <x v="0"/>
    <m/>
    <m/>
    <m/>
    <m/>
    <m/>
    <m/>
    <m/>
    <m/>
    <n v="46.35"/>
    <m/>
    <m/>
    <m/>
    <m/>
    <m/>
    <m/>
    <m/>
    <m/>
    <m/>
    <s v="534935,57"/>
    <s v="6305083,21"/>
    <n v="0"/>
    <n v="46.35"/>
    <n v="0"/>
  </r>
  <r>
    <n v="2231"/>
    <x v="1106"/>
    <s v=""/>
    <x v="2466"/>
    <n v="2019"/>
    <n v="35378979"/>
    <x v="576"/>
    <x v="1104"/>
    <x v="1075"/>
    <n v="7970"/>
    <s v="Redsted M"/>
    <n v="773"/>
    <n v="353"/>
    <x v="237"/>
    <m/>
    <s v="LO"/>
    <s v="Lokalt værk"/>
    <n v="352100"/>
    <n v="350020"/>
    <x v="1273"/>
    <x v="1"/>
    <s v="kvt"/>
    <d v="2009-06-01T00:00:00"/>
    <m/>
    <n v="3.5"/>
    <n v="1.4"/>
    <n v="1.8"/>
    <x v="6282"/>
    <n v="4.68"/>
    <n v="2.7"/>
    <n v="4.8002399999999996"/>
    <n v="4.8002399999999996"/>
    <n v="0.19499025048747562"/>
    <n v="0.80500974951252435"/>
    <n v="0"/>
    <x v="0"/>
    <x v="0"/>
    <m/>
    <m/>
    <m/>
    <n v="0"/>
    <m/>
    <m/>
    <m/>
    <m/>
    <n v="12.0006"/>
    <m/>
    <m/>
    <m/>
    <m/>
    <m/>
    <m/>
    <m/>
    <m/>
    <m/>
    <s v="478944,38"/>
    <s v="6289841,12"/>
    <n v="0"/>
    <n v="12.0006"/>
    <n v="0"/>
  </r>
  <r>
    <n v="2233"/>
    <x v="1107"/>
    <s v=""/>
    <x v="2467"/>
    <n v="2019"/>
    <n v="31486424"/>
    <x v="577"/>
    <x v="1105"/>
    <x v="1076"/>
    <n v="9560"/>
    <s v="Hadsund"/>
    <n v="846"/>
    <m/>
    <x v="18"/>
    <m/>
    <s v="LO"/>
    <s v="Lokalt værk"/>
    <n v="370000"/>
    <n v="370000"/>
    <x v="14"/>
    <x v="1"/>
    <s v="pev"/>
    <d v="2014-03-21T00:00:00"/>
    <m/>
    <n v="0.5"/>
    <n v="0.19"/>
    <n v="0.3"/>
    <x v="6283"/>
    <n v="4.2695999999999996"/>
    <n v="0"/>
    <n v="4.1867999999999999"/>
    <n v="4.1867999999999999"/>
    <n v="0"/>
    <n v="0.8493309774536385"/>
    <n v="0.1506690225463615"/>
    <x v="0"/>
    <x v="0"/>
    <m/>
    <m/>
    <m/>
    <m/>
    <m/>
    <m/>
    <m/>
    <m/>
    <n v="14.168805000000001"/>
    <m/>
    <m/>
    <m/>
    <m/>
    <m/>
    <m/>
    <m/>
    <m/>
    <m/>
    <s v="568180,43"/>
    <s v="6289123,68"/>
    <n v="0"/>
    <n v="14.168805000000001"/>
    <n v="0"/>
  </r>
  <r>
    <n v="2236"/>
    <x v="1108"/>
    <s v=""/>
    <x v="2468"/>
    <n v="2019"/>
    <n v="31774985"/>
    <x v="578"/>
    <x v="1106"/>
    <x v="1077"/>
    <n v="4400"/>
    <s v="Kalundborg"/>
    <n v="326"/>
    <n v="31"/>
    <x v="330"/>
    <m/>
    <s v="FJ"/>
    <s v="Fjernvarmeværk"/>
    <n v="353000"/>
    <n v="350030"/>
    <x v="1274"/>
    <x v="0"/>
    <s v="fvv"/>
    <d v="1971-01-01T00:00:00"/>
    <m/>
    <n v="4"/>
    <n v="0"/>
    <n v="3.1"/>
    <x v="31"/>
    <n v="0.28548000000000001"/>
    <n v="0.28548000000000001"/>
    <n v="0"/>
    <n v="0"/>
    <n v="1"/>
    <n v="0"/>
    <n v="0"/>
    <x v="0"/>
    <x v="0"/>
    <m/>
    <m/>
    <m/>
    <n v="0.27619900000000003"/>
    <m/>
    <m/>
    <m/>
    <m/>
    <m/>
    <m/>
    <m/>
    <m/>
    <m/>
    <m/>
    <m/>
    <m/>
    <m/>
    <m/>
    <s v="631015"/>
    <s v="6172811"/>
    <n v="0.27619900000000003"/>
    <n v="0"/>
    <n v="0"/>
  </r>
  <r>
    <n v="2236"/>
    <x v="1291"/>
    <s v=""/>
    <x v="2919"/>
    <n v="2019"/>
    <n v="31774985"/>
    <x v="578"/>
    <x v="1287"/>
    <x v="1245"/>
    <n v="4400"/>
    <s v="Kalundborg"/>
    <n v="326"/>
    <n v="31"/>
    <x v="330"/>
    <m/>
    <s v="FJ"/>
    <s v="Fjernvarmeværk"/>
    <n v="353000"/>
    <n v="350030"/>
    <x v="1474"/>
    <x v="4"/>
    <s v="fvv"/>
    <d v="2017-07-01T00:00:00"/>
    <m/>
    <n v="10"/>
    <n v="0"/>
    <n v="10"/>
    <x v="6284"/>
    <n v="230.35319999999999"/>
    <n v="230.35319999999999"/>
    <n v="0"/>
    <n v="0"/>
    <n v="1"/>
    <n v="0"/>
    <n v="0"/>
    <x v="0"/>
    <x v="0"/>
    <m/>
    <m/>
    <m/>
    <m/>
    <m/>
    <m/>
    <m/>
    <m/>
    <m/>
    <m/>
    <m/>
    <m/>
    <m/>
    <m/>
    <m/>
    <m/>
    <m/>
    <n v="66.49560000000001"/>
    <s v="632399,83"/>
    <s v="6171097"/>
    <n v="0"/>
    <n v="0"/>
    <n v="66.49560000000001"/>
  </r>
  <r>
    <n v="2237"/>
    <x v="1109"/>
    <s v=""/>
    <x v="2469"/>
    <n v="2019"/>
    <n v="17414070"/>
    <x v="579"/>
    <x v="1107"/>
    <x v="1078"/>
    <n v="5000"/>
    <s v="Odense C"/>
    <n v="461"/>
    <n v="79"/>
    <x v="21"/>
    <m/>
    <s v="LO"/>
    <s v="Lokalt værk"/>
    <n v="382110"/>
    <n v="383900"/>
    <x v="1275"/>
    <x v="1"/>
    <s v="pev"/>
    <d v="2013-11-15T00:00:00"/>
    <m/>
    <n v="1.4"/>
    <n v="0.63500000000000001"/>
    <n v="0.73599999999999999"/>
    <x v="6285"/>
    <n v="22.558"/>
    <n v="22.558"/>
    <n v="18.864000000000001"/>
    <n v="18.864000000000001"/>
    <n v="0.20812251679335955"/>
    <n v="0.79187748320664042"/>
    <n v="0"/>
    <x v="0"/>
    <x v="0"/>
    <m/>
    <m/>
    <m/>
    <m/>
    <m/>
    <m/>
    <m/>
    <m/>
    <n v="54.194040000000001"/>
    <m/>
    <m/>
    <m/>
    <m/>
    <m/>
    <m/>
    <m/>
    <m/>
    <m/>
    <s v="590292"/>
    <s v="6145642"/>
    <n v="0"/>
    <n v="54.194040000000001"/>
    <n v="0"/>
  </r>
  <r>
    <n v="2238"/>
    <x v="1110"/>
    <s v=""/>
    <x v="2470"/>
    <n v="2019"/>
    <n v="34731853"/>
    <x v="580"/>
    <x v="1108"/>
    <x v="1079"/>
    <n v="7200"/>
    <s v="Grindsted"/>
    <n v="530"/>
    <n v="128"/>
    <x v="41"/>
    <m/>
    <s v="LO"/>
    <s v="Lokalt værk"/>
    <n v="370000"/>
    <n v="370000"/>
    <x v="1276"/>
    <x v="1"/>
    <s v="pev"/>
    <d v="2008-01-01T00:00:00"/>
    <m/>
    <n v="1.26"/>
    <n v="0.54"/>
    <n v="0.61"/>
    <x v="6286"/>
    <n v="3.0564"/>
    <n v="1.8144"/>
    <n v="1.99116"/>
    <n v="1.99116"/>
    <n v="0.13689377875720005"/>
    <n v="0.7693991703078118"/>
    <n v="9.3707050934988156E-2"/>
    <x v="0"/>
    <x v="0"/>
    <m/>
    <m/>
    <m/>
    <m/>
    <m/>
    <m/>
    <m/>
    <m/>
    <n v="6.6270360000000004"/>
    <m/>
    <m/>
    <m/>
    <m/>
    <m/>
    <m/>
    <m/>
    <m/>
    <m/>
    <s v="491170,52"/>
    <s v="6180244,57"/>
    <n v="0"/>
    <n v="6.6270360000000004"/>
    <n v="0"/>
  </r>
  <r>
    <n v="2238"/>
    <x v="1110"/>
    <s v=""/>
    <x v="2472"/>
    <n v="2019"/>
    <n v="34731853"/>
    <x v="580"/>
    <x v="1108"/>
    <x v="1079"/>
    <n v="7200"/>
    <s v="Grindsted"/>
    <n v="530"/>
    <n v="128"/>
    <x v="41"/>
    <m/>
    <s v="LO"/>
    <s v="Lokalt værk"/>
    <n v="370000"/>
    <n v="370000"/>
    <x v="1278"/>
    <x v="1"/>
    <s v="pev"/>
    <d v="2015-12-01T00:00:00"/>
    <m/>
    <n v="2.1"/>
    <n v="0.85"/>
    <n v="1.1399999999999999"/>
    <x v="6287"/>
    <n v="31.2804"/>
    <n v="18.36"/>
    <n v="23.77656"/>
    <n v="23.77656"/>
    <n v="0.1370010269256714"/>
    <n v="0.76658785824369435"/>
    <n v="9.6411114830634248E-2"/>
    <x v="0"/>
    <x v="0"/>
    <m/>
    <m/>
    <m/>
    <m/>
    <m/>
    <m/>
    <m/>
    <m/>
    <n v="67.006797000000006"/>
    <m/>
    <m/>
    <m/>
    <m/>
    <m/>
    <m/>
    <m/>
    <m/>
    <m/>
    <s v="491170,52"/>
    <s v="6180244,57"/>
    <n v="0"/>
    <n v="67.006797000000006"/>
    <n v="0"/>
  </r>
  <r>
    <n v="2240"/>
    <x v="1309"/>
    <s v=""/>
    <x v="2991"/>
    <n v="2019"/>
    <n v="31592534"/>
    <x v="581"/>
    <x v="1305"/>
    <x v="1261"/>
    <n v="3400"/>
    <s v="Hillerød"/>
    <n v="219"/>
    <n v="18"/>
    <x v="19"/>
    <m/>
    <s v="ER"/>
    <s v="Erhvervsværk"/>
    <n v="370000"/>
    <n v="370000"/>
    <x v="1512"/>
    <x v="0"/>
    <s v="pvp"/>
    <d v="2019-01-01T00:00:00"/>
    <m/>
    <n v="0.8"/>
    <n v="0"/>
    <n v="0.8"/>
    <x v="6288"/>
    <n v="7.9748279999999996"/>
    <n v="1.6020000000000001"/>
    <n v="0"/>
    <n v="0"/>
    <n v="0.20088207545040471"/>
    <n v="0"/>
    <n v="0.79911792454959529"/>
    <x v="0"/>
    <x v="0"/>
    <m/>
    <m/>
    <m/>
    <m/>
    <m/>
    <m/>
    <m/>
    <m/>
    <n v="9.9692119999999989"/>
    <m/>
    <m/>
    <m/>
    <m/>
    <m/>
    <m/>
    <m/>
    <m/>
    <m/>
    <s v="NULL"/>
    <s v="NULL"/>
    <n v="0"/>
    <n v="9.9692119999999989"/>
    <n v="0"/>
  </r>
  <r>
    <n v="2242"/>
    <x v="1112"/>
    <s v=""/>
    <x v="2474"/>
    <n v="2019"/>
    <n v="31875722"/>
    <x v="582"/>
    <x v="1110"/>
    <x v="1080"/>
    <n v="6400"/>
    <s v="Sønderborg"/>
    <n v="540"/>
    <m/>
    <x v="18"/>
    <m/>
    <s v="LO"/>
    <s v="Lokalt værk"/>
    <n v="370000"/>
    <n v="370000"/>
    <x v="948"/>
    <x v="1"/>
    <s v="pev"/>
    <d v="2011-10-01T00:00:00"/>
    <d v="2019-06-30T00:00:00"/>
    <n v="0.27"/>
    <n v="0.1"/>
    <n v="0.12"/>
    <x v="21"/>
    <n v="0"/>
    <n v="0"/>
    <n v="0"/>
    <n v="0"/>
    <n v="0"/>
    <n v="0"/>
    <n v="1"/>
    <x v="0"/>
    <x v="0"/>
    <m/>
    <m/>
    <m/>
    <m/>
    <m/>
    <m/>
    <m/>
    <m/>
    <n v="0"/>
    <m/>
    <m/>
    <m/>
    <m/>
    <m/>
    <m/>
    <m/>
    <m/>
    <m/>
    <s v="549608,45"/>
    <s v="6086720,43"/>
    <n v="0"/>
    <n v="0"/>
    <n v="0"/>
  </r>
  <r>
    <n v="2242"/>
    <x v="1112"/>
    <s v=""/>
    <x v="2992"/>
    <n v="2019"/>
    <n v="31875722"/>
    <x v="582"/>
    <x v="1110"/>
    <x v="1080"/>
    <n v="6400"/>
    <s v="Sønderborg"/>
    <n v="540"/>
    <m/>
    <x v="18"/>
    <m/>
    <s v="LO"/>
    <s v="Lokalt værk"/>
    <n v="370000"/>
    <n v="370000"/>
    <x v="1016"/>
    <x v="1"/>
    <s v="pev"/>
    <d v="2019-07-03T00:00:00"/>
    <m/>
    <n v="0.5"/>
    <n v="0.21"/>
    <n v="0.25"/>
    <x v="6289"/>
    <n v="1.9944"/>
    <n v="0"/>
    <n v="1.32948"/>
    <n v="1.32948"/>
    <n v="0"/>
    <n v="0.74493554327808476"/>
    <n v="0.25506445672191524"/>
    <x v="0"/>
    <x v="0"/>
    <m/>
    <m/>
    <m/>
    <m/>
    <m/>
    <m/>
    <m/>
    <m/>
    <n v="3.9095999999999997"/>
    <m/>
    <m/>
    <m/>
    <m/>
    <m/>
    <m/>
    <m/>
    <m/>
    <m/>
    <s v="549608,45"/>
    <s v="6086720,43"/>
    <n v="0"/>
    <n v="3.9095999999999997"/>
    <n v="0"/>
  </r>
  <r>
    <n v="2243"/>
    <x v="1113"/>
    <s v=""/>
    <x v="2475"/>
    <n v="2019"/>
    <n v="36474718"/>
    <x v="583"/>
    <x v="1111"/>
    <x v="804"/>
    <n v="5000"/>
    <s v="Odense C"/>
    <n v="461"/>
    <n v="79"/>
    <x v="21"/>
    <n v="1"/>
    <s v="CE"/>
    <s v="Centralt værk"/>
    <n v="351100"/>
    <n v="350010"/>
    <x v="1280"/>
    <x v="8"/>
    <s v="cev"/>
    <d v="1991-07-01T00:00:00"/>
    <m/>
    <n v="869"/>
    <n v="374"/>
    <n v="450"/>
    <x v="6290"/>
    <n v="3308.2869999999998"/>
    <n v="3308.2869999999998"/>
    <n v="2081.8764000000001"/>
    <n v="1855.8216"/>
    <n v="0.2704172128700868"/>
    <n v="0.7295827871299132"/>
    <n v="0"/>
    <x v="37"/>
    <x v="0"/>
    <m/>
    <n v="73.413899999999998"/>
    <m/>
    <m/>
    <m/>
    <m/>
    <m/>
    <m/>
    <m/>
    <m/>
    <m/>
    <n v="118.66546"/>
    <n v="5.6944900000000001"/>
    <m/>
    <m/>
    <m/>
    <m/>
    <m/>
    <s v="588927,19"/>
    <s v="6143298,6"/>
    <n v="5992.6452600000002"/>
    <n v="124.35995"/>
    <n v="0"/>
  </r>
  <r>
    <n v="2243"/>
    <x v="1113"/>
    <s v=""/>
    <x v="2476"/>
    <n v="2019"/>
    <n v="36474718"/>
    <x v="583"/>
    <x v="1111"/>
    <x v="804"/>
    <n v="5000"/>
    <s v="Odense C"/>
    <n v="461"/>
    <n v="79"/>
    <x v="21"/>
    <n v="1"/>
    <s v="CE"/>
    <s v="Centralt værk"/>
    <n v="351100"/>
    <n v="350010"/>
    <x v="1281"/>
    <x v="8"/>
    <s v="cev"/>
    <d v="2009-06-01T00:00:00"/>
    <m/>
    <n v="117.5"/>
    <n v="31"/>
    <n v="88"/>
    <x v="6291"/>
    <n v="1674.6369999999999"/>
    <n v="1674.6369999999999"/>
    <n v="513.03959999999995"/>
    <n v="415.49040000000002"/>
    <n v="0.36945206276329878"/>
    <n v="0.63054793723670122"/>
    <n v="0"/>
    <x v="0"/>
    <x v="0"/>
    <m/>
    <m/>
    <m/>
    <m/>
    <m/>
    <m/>
    <m/>
    <m/>
    <m/>
    <n v="1991.2801999999999"/>
    <n v="146.98926"/>
    <n v="128.10981999999998"/>
    <m/>
    <m/>
    <m/>
    <m/>
    <m/>
    <m/>
    <s v="588927,19"/>
    <s v="6143298,6"/>
    <n v="0"/>
    <n v="2266.3792800000001"/>
    <n v="0"/>
  </r>
  <r>
    <n v="2243"/>
    <x v="1113"/>
    <s v=""/>
    <x v="2477"/>
    <n v="2019"/>
    <n v="36474718"/>
    <x v="583"/>
    <x v="1111"/>
    <x v="804"/>
    <n v="5000"/>
    <s v="Odense C"/>
    <n v="461"/>
    <n v="79"/>
    <x v="21"/>
    <n v="1"/>
    <s v="CE"/>
    <s v="Centralt værk"/>
    <n v="351100"/>
    <n v="350010"/>
    <x v="1282"/>
    <x v="5"/>
    <s v="cel"/>
    <d v="1991-07-01T00:00:00"/>
    <m/>
    <n v="1"/>
    <n v="0"/>
    <n v="0"/>
    <x v="21"/>
    <n v="0"/>
    <n v="0"/>
    <n v="0"/>
    <n v="0"/>
    <n v="0"/>
    <n v="1"/>
    <n v="0"/>
    <x v="0"/>
    <x v="0"/>
    <m/>
    <m/>
    <m/>
    <n v="0"/>
    <m/>
    <m/>
    <m/>
    <m/>
    <m/>
    <m/>
    <m/>
    <m/>
    <m/>
    <m/>
    <m/>
    <m/>
    <m/>
    <m/>
    <s v="588927,19"/>
    <s v="6143298,6"/>
    <n v="0"/>
    <n v="0"/>
    <n v="0"/>
  </r>
  <r>
    <n v="2243"/>
    <x v="1113"/>
    <s v=""/>
    <x v="2478"/>
    <n v="2019"/>
    <n v="36474718"/>
    <x v="583"/>
    <x v="1111"/>
    <x v="804"/>
    <n v="5000"/>
    <s v="Odense C"/>
    <n v="461"/>
    <n v="79"/>
    <x v="21"/>
    <n v="1"/>
    <s v="CE"/>
    <s v="Centralt værk"/>
    <n v="351100"/>
    <n v="350010"/>
    <x v="1283"/>
    <x v="5"/>
    <s v="cel"/>
    <d v="1991-07-01T00:00:00"/>
    <m/>
    <n v="0.25"/>
    <n v="0"/>
    <n v="0"/>
    <x v="21"/>
    <n v="0"/>
    <n v="0"/>
    <n v="0"/>
    <n v="0"/>
    <n v="0"/>
    <n v="1"/>
    <n v="0"/>
    <x v="0"/>
    <x v="0"/>
    <m/>
    <m/>
    <m/>
    <n v="0"/>
    <m/>
    <m/>
    <m/>
    <m/>
    <m/>
    <m/>
    <m/>
    <m/>
    <m/>
    <m/>
    <m/>
    <m/>
    <m/>
    <m/>
    <s v="588927,19"/>
    <s v="6143298,6"/>
    <n v="0"/>
    <n v="0"/>
    <n v="0"/>
  </r>
  <r>
    <n v="2243"/>
    <x v="1114"/>
    <s v=""/>
    <x v="2479"/>
    <n v="2019"/>
    <n v="36474718"/>
    <x v="583"/>
    <x v="1112"/>
    <x v="1081"/>
    <n v="5492"/>
    <s v="Vissenbjerg"/>
    <n v="420"/>
    <n v="79"/>
    <x v="21"/>
    <m/>
    <s v="DC"/>
    <s v="Decentralt værk"/>
    <n v="353000"/>
    <n v="350030"/>
    <x v="254"/>
    <x v="0"/>
    <s v="fvv"/>
    <d v="2003-11-01T00:00:00"/>
    <m/>
    <n v="2.5"/>
    <n v="0"/>
    <n v="2.5"/>
    <x v="6292"/>
    <n v="22.888999999999999"/>
    <n v="22.888999999999999"/>
    <n v="0"/>
    <n v="0"/>
    <n v="1"/>
    <n v="0"/>
    <n v="0"/>
    <x v="0"/>
    <x v="0"/>
    <m/>
    <m/>
    <m/>
    <m/>
    <m/>
    <m/>
    <m/>
    <m/>
    <m/>
    <m/>
    <m/>
    <m/>
    <n v="24.64"/>
    <m/>
    <m/>
    <m/>
    <m/>
    <m/>
    <s v="571487,2"/>
    <s v="6138468,12"/>
    <n v="0"/>
    <n v="24.64"/>
    <n v="0"/>
  </r>
  <r>
    <n v="2243"/>
    <x v="1114"/>
    <s v=""/>
    <x v="2480"/>
    <n v="2019"/>
    <n v="36474718"/>
    <x v="583"/>
    <x v="1112"/>
    <x v="1081"/>
    <n v="5492"/>
    <s v="Vissenbjerg"/>
    <n v="420"/>
    <n v="79"/>
    <x v="21"/>
    <m/>
    <s v="DC"/>
    <s v="Decentralt værk"/>
    <n v="353000"/>
    <n v="350030"/>
    <x v="342"/>
    <x v="0"/>
    <s v="fvv"/>
    <d v="1995-11-01T00:00:00"/>
    <m/>
    <n v="2.2999999999999998"/>
    <n v="0"/>
    <n v="2.2999999999999998"/>
    <x v="6293"/>
    <n v="4.5110000000000001"/>
    <n v="4.5110000000000001"/>
    <n v="0"/>
    <n v="0"/>
    <n v="1"/>
    <n v="0"/>
    <n v="0"/>
    <x v="0"/>
    <x v="0"/>
    <m/>
    <m/>
    <m/>
    <m/>
    <m/>
    <m/>
    <n v="4.7531087999999997"/>
    <m/>
    <m/>
    <m/>
    <m/>
    <m/>
    <m/>
    <m/>
    <m/>
    <m/>
    <m/>
    <m/>
    <s v="571487,2"/>
    <s v="6138468,12"/>
    <n v="4.7531087999999997"/>
    <n v="0"/>
    <n v="0"/>
  </r>
  <r>
    <n v="2243"/>
    <x v="1114"/>
    <s v=""/>
    <x v="2481"/>
    <n v="2019"/>
    <n v="36474718"/>
    <x v="583"/>
    <x v="1112"/>
    <x v="1081"/>
    <n v="5492"/>
    <s v="Vissenbjerg"/>
    <n v="420"/>
    <n v="79"/>
    <x v="21"/>
    <m/>
    <s v="DC"/>
    <s v="Decentralt værk"/>
    <n v="353000"/>
    <n v="350030"/>
    <x v="116"/>
    <x v="0"/>
    <s v="fvv"/>
    <d v="1986-08-01T00:00:00"/>
    <m/>
    <n v="3.6"/>
    <n v="0"/>
    <n v="3.6"/>
    <x v="6294"/>
    <n v="1.1200000000000001"/>
    <n v="1.1200000000000001"/>
    <n v="0"/>
    <n v="0"/>
    <n v="1"/>
    <n v="0"/>
    <n v="0"/>
    <x v="0"/>
    <x v="0"/>
    <m/>
    <m/>
    <m/>
    <m/>
    <m/>
    <m/>
    <n v="1.2100968000000001"/>
    <m/>
    <m/>
    <m/>
    <m/>
    <m/>
    <m/>
    <m/>
    <m/>
    <m/>
    <m/>
    <m/>
    <s v="571487,2"/>
    <s v="6138468,12"/>
    <n v="1.2100968000000001"/>
    <n v="0"/>
    <n v="0"/>
  </r>
  <r>
    <n v="2243"/>
    <x v="1114"/>
    <s v=""/>
    <x v="2482"/>
    <n v="2019"/>
    <n v="36474718"/>
    <x v="583"/>
    <x v="1112"/>
    <x v="1081"/>
    <n v="5492"/>
    <s v="Vissenbjerg"/>
    <n v="420"/>
    <n v="79"/>
    <x v="21"/>
    <m/>
    <s v="DC"/>
    <s v="Decentralt værk"/>
    <n v="353000"/>
    <n v="350030"/>
    <x v="635"/>
    <x v="1"/>
    <s v="kvt"/>
    <d v="1995-11-01T00:00:00"/>
    <m/>
    <n v="7.7"/>
    <n v="3.06"/>
    <n v="3.87"/>
    <x v="6295"/>
    <n v="6.03"/>
    <n v="6.03"/>
    <n v="5.4432"/>
    <n v="5.4432"/>
    <n v="0.23269130906990435"/>
    <n v="0.76730869093009568"/>
    <n v="0"/>
    <x v="0"/>
    <x v="0"/>
    <m/>
    <m/>
    <m/>
    <m/>
    <m/>
    <m/>
    <n v="12.957080400000001"/>
    <m/>
    <m/>
    <m/>
    <m/>
    <m/>
    <m/>
    <m/>
    <m/>
    <m/>
    <m/>
    <m/>
    <s v="571487,2"/>
    <s v="6138468,12"/>
    <n v="12.957080400000001"/>
    <n v="0"/>
    <n v="0"/>
  </r>
  <r>
    <n v="2243"/>
    <x v="1114"/>
    <s v=""/>
    <x v="2483"/>
    <n v="2019"/>
    <n v="36474718"/>
    <x v="583"/>
    <x v="1112"/>
    <x v="1081"/>
    <n v="5492"/>
    <s v="Vissenbjerg"/>
    <n v="420"/>
    <n v="79"/>
    <x v="21"/>
    <m/>
    <s v="DC"/>
    <s v="Decentralt værk"/>
    <n v="353000"/>
    <n v="350030"/>
    <x v="1284"/>
    <x v="0"/>
    <s v="fvv"/>
    <d v="2003-01-01T00:00:00"/>
    <m/>
    <n v="2.5"/>
    <n v="0"/>
    <n v="3"/>
    <x v="21"/>
    <n v="0"/>
    <n v="0"/>
    <n v="0"/>
    <n v="0"/>
    <n v="1"/>
    <n v="0"/>
    <n v="0"/>
    <x v="0"/>
    <x v="0"/>
    <m/>
    <m/>
    <m/>
    <m/>
    <m/>
    <m/>
    <m/>
    <m/>
    <m/>
    <m/>
    <m/>
    <m/>
    <n v="0"/>
    <m/>
    <m/>
    <m/>
    <m/>
    <m/>
    <s v="571487,2"/>
    <s v="6138468,12"/>
    <n v="0"/>
    <n v="0"/>
    <n v="0"/>
  </r>
  <r>
    <n v="2243"/>
    <x v="1115"/>
    <s v=""/>
    <x v="2484"/>
    <n v="2019"/>
    <n v="36474718"/>
    <x v="583"/>
    <x v="1113"/>
    <x v="1082"/>
    <n v="5250"/>
    <s v="Odense SV"/>
    <n v="461"/>
    <n v="79"/>
    <x v="21"/>
    <n v="1"/>
    <s v="DC"/>
    <s v="Decentralt værk"/>
    <n v="351100"/>
    <n v="350010"/>
    <x v="1285"/>
    <x v="8"/>
    <s v="kvt"/>
    <d v="2012-01-01T00:00:00"/>
    <m/>
    <n v="56"/>
    <n v="7.5"/>
    <n v="49"/>
    <x v="6296"/>
    <n v="905.74"/>
    <n v="905.74"/>
    <n v="93.388319999999993"/>
    <n v="93.388319999999993"/>
    <n v="0.44938943246854168"/>
    <n v="0.55061056753145832"/>
    <n v="0"/>
    <x v="0"/>
    <x v="0"/>
    <m/>
    <m/>
    <m/>
    <m/>
    <m/>
    <m/>
    <n v="0.55210320000000002"/>
    <m/>
    <m/>
    <m/>
    <n v="1007.193"/>
    <n v="0"/>
    <m/>
    <m/>
    <m/>
    <m/>
    <m/>
    <m/>
    <s v="587160,95"/>
    <s v="6135919,02"/>
    <n v="0.55210320000000002"/>
    <n v="1007.193"/>
    <n v="0"/>
  </r>
  <r>
    <n v="2244"/>
    <x v="1116"/>
    <s v=""/>
    <x v="2485"/>
    <n v="2019"/>
    <n v="34899487"/>
    <x v="584"/>
    <x v="1114"/>
    <x v="1083"/>
    <n v="7760"/>
    <s v="Hurup Thy"/>
    <n v="787"/>
    <m/>
    <x v="18"/>
    <m/>
    <s v="ER"/>
    <s v="Erhvervsværk"/>
    <n v="370000"/>
    <n v="370000"/>
    <x v="384"/>
    <x v="1"/>
    <s v="pev"/>
    <d v="2012-08-30T00:00:00"/>
    <m/>
    <n v="0.6"/>
    <n v="0.25"/>
    <n v="0.3"/>
    <x v="6297"/>
    <n v="2.4857999999999998"/>
    <n v="0"/>
    <n v="4.2202799999999998"/>
    <n v="4.2202799999999998"/>
    <n v="0"/>
    <n v="0.92529417559637384"/>
    <n v="7.4705824403626164E-2"/>
    <x v="0"/>
    <x v="0"/>
    <m/>
    <m/>
    <m/>
    <m/>
    <m/>
    <m/>
    <m/>
    <m/>
    <n v="16.637257000000002"/>
    <m/>
    <m/>
    <m/>
    <m/>
    <m/>
    <m/>
    <m/>
    <m/>
    <m/>
    <s v="464711,49"/>
    <s v="6289732,4"/>
    <n v="0"/>
    <n v="16.637257000000002"/>
    <n v="0"/>
  </r>
  <r>
    <n v="2246"/>
    <x v="1117"/>
    <s v=""/>
    <x v="2486"/>
    <n v="2019"/>
    <n v="32651798"/>
    <x v="585"/>
    <x v="1115"/>
    <x v="1084"/>
    <n v="9000"/>
    <s v="Aalborg"/>
    <n v="851"/>
    <n v="295"/>
    <x v="34"/>
    <m/>
    <s v="LO"/>
    <s v="Lokalt værk"/>
    <n v="370000"/>
    <n v="370000"/>
    <x v="1286"/>
    <x v="1"/>
    <s v="pev"/>
    <d v="2013-03-01T00:00:00"/>
    <m/>
    <n v="0.66"/>
    <n v="0.255"/>
    <n v="0.29299999999999998"/>
    <x v="6298"/>
    <n v="4.9597199999999999"/>
    <n v="1.4392799999999999"/>
    <n v="4.4431200000000004"/>
    <n v="4.4431200000000004"/>
    <n v="5.5611327360640922E-2"/>
    <n v="0.80836486817219866"/>
    <n v="0.13602380446716042"/>
    <x v="0"/>
    <x v="0"/>
    <m/>
    <m/>
    <m/>
    <m/>
    <m/>
    <m/>
    <m/>
    <m/>
    <n v="12.940529099999999"/>
    <m/>
    <m/>
    <m/>
    <m/>
    <m/>
    <m/>
    <m/>
    <m/>
    <m/>
    <s v="563523"/>
    <s v="6323113"/>
    <n v="0"/>
    <n v="12.940529099999999"/>
    <n v="0"/>
  </r>
  <r>
    <n v="2246"/>
    <x v="1117"/>
    <s v=""/>
    <x v="2487"/>
    <n v="2019"/>
    <n v="32651798"/>
    <x v="585"/>
    <x v="1115"/>
    <x v="1084"/>
    <n v="9000"/>
    <s v="Aalborg"/>
    <n v="851"/>
    <n v="295"/>
    <x v="34"/>
    <m/>
    <s v="LO"/>
    <s v="Lokalt værk"/>
    <n v="370000"/>
    <n v="370000"/>
    <x v="387"/>
    <x v="1"/>
    <s v="pev"/>
    <d v="2013-03-01T00:00:00"/>
    <m/>
    <n v="0.66"/>
    <n v="0.255"/>
    <n v="0.29299999999999998"/>
    <x v="6298"/>
    <n v="4.9597199999999999"/>
    <n v="1.4392799999999999"/>
    <n v="4.4431200000000004"/>
    <n v="4.4431200000000004"/>
    <n v="5.5611327360640922E-2"/>
    <n v="0.80836486817219866"/>
    <n v="0.13602380446716042"/>
    <x v="0"/>
    <x v="0"/>
    <m/>
    <m/>
    <m/>
    <m/>
    <m/>
    <m/>
    <m/>
    <m/>
    <n v="12.940529099999999"/>
    <m/>
    <m/>
    <m/>
    <m/>
    <m/>
    <m/>
    <m/>
    <m/>
    <m/>
    <s v="563523"/>
    <s v="6323113"/>
    <n v="0"/>
    <n v="12.940529099999999"/>
    <n v="0"/>
  </r>
  <r>
    <n v="2246"/>
    <x v="1117"/>
    <s v=""/>
    <x v="2488"/>
    <n v="2019"/>
    <n v="32651798"/>
    <x v="585"/>
    <x v="1115"/>
    <x v="1084"/>
    <n v="9000"/>
    <s v="Aalborg"/>
    <n v="851"/>
    <n v="295"/>
    <x v="34"/>
    <m/>
    <s v="LO"/>
    <s v="Lokalt værk"/>
    <n v="370000"/>
    <n v="370000"/>
    <x v="455"/>
    <x v="1"/>
    <s v="pev"/>
    <d v="2013-03-01T00:00:00"/>
    <m/>
    <n v="0.66"/>
    <n v="0.255"/>
    <n v="0.29299999999999998"/>
    <x v="6298"/>
    <n v="4.9597199999999999"/>
    <n v="1.4392799999999999"/>
    <n v="4.4431200000000004"/>
    <n v="4.4431200000000004"/>
    <n v="5.5611327360640922E-2"/>
    <n v="0.80836486817219866"/>
    <n v="0.13602380446716042"/>
    <x v="0"/>
    <x v="0"/>
    <m/>
    <m/>
    <m/>
    <m/>
    <m/>
    <m/>
    <m/>
    <m/>
    <n v="12.940529099999999"/>
    <m/>
    <m/>
    <m/>
    <m/>
    <m/>
    <m/>
    <m/>
    <m/>
    <m/>
    <s v="563523"/>
    <s v="6323113"/>
    <n v="0"/>
    <n v="12.940529099999999"/>
    <n v="0"/>
  </r>
  <r>
    <n v="2249"/>
    <x v="1118"/>
    <s v=""/>
    <x v="2490"/>
    <n v="2019"/>
    <n v="36436743"/>
    <x v="586"/>
    <x v="1116"/>
    <x v="1085"/>
    <n v="4892"/>
    <s v="Kettinge"/>
    <n v="376"/>
    <n v="53"/>
    <x v="255"/>
    <m/>
    <s v="DC"/>
    <s v="Decentralt værk"/>
    <n v="352100"/>
    <n v="350020"/>
    <x v="1288"/>
    <x v="0"/>
    <s v="fvv"/>
    <d v="1997-01-01T00:00:00"/>
    <m/>
    <n v="2.6"/>
    <n v="0"/>
    <n v="2.4"/>
    <x v="6299"/>
    <n v="2.7288000000000001"/>
    <n v="2.718"/>
    <n v="0"/>
    <n v="0"/>
    <n v="1"/>
    <n v="0"/>
    <n v="0"/>
    <x v="0"/>
    <x v="0"/>
    <m/>
    <m/>
    <m/>
    <m/>
    <m/>
    <m/>
    <m/>
    <m/>
    <n v="2.9664000000000001"/>
    <m/>
    <m/>
    <m/>
    <m/>
    <m/>
    <m/>
    <m/>
    <m/>
    <m/>
    <s v="674764,76"/>
    <s v="6064604,79"/>
    <n v="0"/>
    <n v="2.9664000000000001"/>
    <n v="0"/>
  </r>
  <r>
    <n v="2249"/>
    <x v="1118"/>
    <s v=""/>
    <x v="2491"/>
    <n v="2019"/>
    <n v="36436743"/>
    <x v="586"/>
    <x v="1116"/>
    <x v="1085"/>
    <n v="4892"/>
    <s v="Kettinge"/>
    <n v="376"/>
    <n v="53"/>
    <x v="255"/>
    <m/>
    <s v="DC"/>
    <s v="Decentralt værk"/>
    <n v="352100"/>
    <n v="350020"/>
    <x v="1289"/>
    <x v="1"/>
    <s v="kvt"/>
    <d v="2015-12-20T00:00:00"/>
    <m/>
    <n v="3.5379999999999998"/>
    <n v="1.5"/>
    <n v="1.8580000000000001"/>
    <x v="6300"/>
    <n v="58.471200000000003"/>
    <n v="57.744"/>
    <n v="44.272799999999997"/>
    <n v="44.272799999999997"/>
    <n v="0.27405257651942094"/>
    <n v="0.72594742348057906"/>
    <n v="0"/>
    <x v="0"/>
    <x v="0"/>
    <m/>
    <m/>
    <m/>
    <m/>
    <m/>
    <m/>
    <m/>
    <m/>
    <n v="106.67880000000001"/>
    <m/>
    <m/>
    <m/>
    <m/>
    <m/>
    <m/>
    <m/>
    <m/>
    <m/>
    <s v="674764,76"/>
    <s v="6064604,79"/>
    <n v="0"/>
    <n v="106.67880000000001"/>
    <n v="0"/>
  </r>
  <r>
    <n v="2249"/>
    <x v="1118"/>
    <s v=""/>
    <x v="2492"/>
    <n v="2019"/>
    <n v="36436743"/>
    <x v="586"/>
    <x v="1116"/>
    <x v="1085"/>
    <n v="4892"/>
    <s v="Kettinge"/>
    <n v="376"/>
    <n v="53"/>
    <x v="255"/>
    <m/>
    <s v="DC"/>
    <s v="Decentralt værk"/>
    <n v="352100"/>
    <n v="350020"/>
    <x v="1160"/>
    <x v="1"/>
    <s v="kvt"/>
    <d v="2017-03-14T00:00:00"/>
    <m/>
    <n v="2.93"/>
    <n v="1.2030000000000001"/>
    <n v="1.4"/>
    <x v="6301"/>
    <n v="26.866800000000001"/>
    <n v="26.866800000000001"/>
    <n v="23.392800000000001"/>
    <n v="23.392800000000001"/>
    <n v="0.24119320018098378"/>
    <n v="0.75880679981901622"/>
    <n v="0"/>
    <x v="0"/>
    <x v="0"/>
    <m/>
    <m/>
    <m/>
    <m/>
    <m/>
    <m/>
    <m/>
    <m/>
    <n v="55.695599999999999"/>
    <m/>
    <m/>
    <m/>
    <m/>
    <m/>
    <m/>
    <m/>
    <m/>
    <m/>
    <s v="674764,76"/>
    <s v="6064604,79"/>
    <n v="0"/>
    <n v="55.695599999999999"/>
    <n v="0"/>
  </r>
  <r>
    <n v="2250"/>
    <x v="1119"/>
    <s v=""/>
    <x v="2493"/>
    <n v="2019"/>
    <n v="32285708"/>
    <x v="587"/>
    <x v="1117"/>
    <x v="1086"/>
    <n v="8960"/>
    <s v="Randers SØ"/>
    <n v="730"/>
    <m/>
    <x v="18"/>
    <m/>
    <s v="LO"/>
    <s v="Lokalt værk"/>
    <n v="370000"/>
    <n v="370000"/>
    <x v="1290"/>
    <x v="1"/>
    <s v="pev"/>
    <d v="1997-11-01T00:00:00"/>
    <m/>
    <n v="0.96"/>
    <n v="0.3"/>
    <n v="0.4"/>
    <x v="6302"/>
    <n v="9.0467999999999993"/>
    <n v="0"/>
    <n v="6.6257999999999999"/>
    <n v="6.2337600000000002"/>
    <n v="0"/>
    <n v="0.7848390745254773"/>
    <n v="0.2151609254745227"/>
    <x v="0"/>
    <x v="0"/>
    <m/>
    <m/>
    <m/>
    <m/>
    <m/>
    <m/>
    <m/>
    <m/>
    <n v="21.023333999999998"/>
    <m/>
    <m/>
    <m/>
    <m/>
    <m/>
    <m/>
    <m/>
    <m/>
    <m/>
    <s v="565997"/>
    <s v="6257113"/>
    <n v="0"/>
    <n v="21.023333999999998"/>
    <n v="0"/>
  </r>
  <r>
    <n v="2250"/>
    <x v="1119"/>
    <s v=""/>
    <x v="2494"/>
    <n v="2019"/>
    <n v="32285708"/>
    <x v="587"/>
    <x v="1117"/>
    <x v="1086"/>
    <n v="8960"/>
    <s v="Randers SØ"/>
    <n v="730"/>
    <m/>
    <x v="18"/>
    <m/>
    <s v="LO"/>
    <s v="Lokalt værk"/>
    <n v="370000"/>
    <n v="370000"/>
    <x v="1291"/>
    <x v="1"/>
    <s v="pev"/>
    <d v="1999-04-01T00:00:00"/>
    <d v="2019-02-01T00:00:00"/>
    <n v="2.66"/>
    <n v="1"/>
    <n v="1.26"/>
    <x v="21"/>
    <n v="0"/>
    <n v="0"/>
    <n v="0"/>
    <n v="0"/>
    <n v="0"/>
    <n v="0"/>
    <n v="1"/>
    <x v="0"/>
    <x v="0"/>
    <m/>
    <m/>
    <m/>
    <m/>
    <m/>
    <m/>
    <n v="0"/>
    <m/>
    <m/>
    <m/>
    <m/>
    <m/>
    <m/>
    <m/>
    <m/>
    <m/>
    <m/>
    <m/>
    <s v="565997"/>
    <s v="6257113"/>
    <n v="0"/>
    <n v="0"/>
    <n v="0"/>
  </r>
  <r>
    <n v="2250"/>
    <x v="1119"/>
    <s v=""/>
    <x v="2993"/>
    <n v="2019"/>
    <n v="32285708"/>
    <x v="587"/>
    <x v="1117"/>
    <x v="1086"/>
    <n v="8960"/>
    <s v="Randers SØ"/>
    <n v="730"/>
    <m/>
    <x v="18"/>
    <m/>
    <s v="LO"/>
    <s v="Lokalt værk"/>
    <n v="370000"/>
    <n v="370000"/>
    <x v="1513"/>
    <x v="1"/>
    <s v="pev"/>
    <d v="2019-12-05T00:00:00"/>
    <m/>
    <n v="0.84699999999999998"/>
    <n v="0.36"/>
    <n v="0.34499999999999997"/>
    <x v="6303"/>
    <n v="0"/>
    <n v="0"/>
    <n v="3.6000000000000002E-4"/>
    <n v="3.6000000000000002E-4"/>
    <n v="0"/>
    <n v="1"/>
    <n v="0"/>
    <x v="0"/>
    <x v="0"/>
    <m/>
    <m/>
    <m/>
    <m/>
    <m/>
    <m/>
    <m/>
    <m/>
    <n v="1.0583999999999999E-3"/>
    <m/>
    <m/>
    <m/>
    <m/>
    <m/>
    <m/>
    <m/>
    <m/>
    <m/>
    <s v="565997"/>
    <s v="6257113"/>
    <n v="0"/>
    <n v="1.0583999999999999E-3"/>
    <n v="0"/>
  </r>
  <r>
    <n v="2250"/>
    <x v="1119"/>
    <s v=""/>
    <x v="2994"/>
    <n v="2019"/>
    <n v="32285708"/>
    <x v="587"/>
    <x v="1117"/>
    <x v="1086"/>
    <n v="8960"/>
    <s v="Randers SØ"/>
    <n v="730"/>
    <m/>
    <x v="18"/>
    <m/>
    <s v="LO"/>
    <s v="Lokalt værk"/>
    <n v="370000"/>
    <n v="370000"/>
    <x v="1514"/>
    <x v="1"/>
    <s v="pev"/>
    <d v="2019-12-05T00:00:00"/>
    <m/>
    <n v="0.84699999999999998"/>
    <n v="0.36"/>
    <n v="0.34499999999999997"/>
    <x v="6303"/>
    <n v="0"/>
    <n v="0"/>
    <n v="3.6000000000000002E-4"/>
    <n v="3.6000000000000002E-4"/>
    <n v="0"/>
    <n v="1"/>
    <n v="0"/>
    <x v="0"/>
    <x v="0"/>
    <m/>
    <m/>
    <m/>
    <m/>
    <m/>
    <m/>
    <m/>
    <m/>
    <n v="1.0583999999999999E-3"/>
    <m/>
    <m/>
    <m/>
    <m/>
    <m/>
    <m/>
    <m/>
    <m/>
    <m/>
    <s v="565997"/>
    <s v="6257113"/>
    <n v="0"/>
    <n v="1.0583999999999999E-3"/>
    <n v="0"/>
  </r>
  <r>
    <n v="2251"/>
    <x v="1120"/>
    <s v=""/>
    <x v="2495"/>
    <n v="2019"/>
    <n v="28483708"/>
    <x v="588"/>
    <x v="1118"/>
    <x v="1087"/>
    <n v="4200"/>
    <s v="Slagelse"/>
    <n v="330"/>
    <n v="35"/>
    <x v="90"/>
    <m/>
    <s v="LO"/>
    <s v="Lokalt værk"/>
    <n v="370000"/>
    <n v="370000"/>
    <x v="387"/>
    <x v="1"/>
    <s v="pev"/>
    <d v="1987-03-01T00:00:00"/>
    <d v="2019-07-31T00:00:00"/>
    <n v="0.98"/>
    <n v="0.18"/>
    <n v="0.65"/>
    <x v="21"/>
    <n v="0"/>
    <n v="0"/>
    <n v="0"/>
    <n v="0"/>
    <n v="0"/>
    <n v="0"/>
    <n v="1"/>
    <x v="0"/>
    <x v="0"/>
    <m/>
    <m/>
    <m/>
    <m/>
    <m/>
    <m/>
    <m/>
    <m/>
    <n v="0"/>
    <m/>
    <m/>
    <m/>
    <m/>
    <m/>
    <m/>
    <m/>
    <m/>
    <m/>
    <s v="648155,6"/>
    <s v="6143600,76"/>
    <n v="0"/>
    <n v="0"/>
    <n v="0"/>
  </r>
  <r>
    <n v="2251"/>
    <x v="1120"/>
    <s v=""/>
    <x v="2496"/>
    <n v="2019"/>
    <n v="28483708"/>
    <x v="588"/>
    <x v="1118"/>
    <x v="1087"/>
    <n v="4200"/>
    <s v="Slagelse"/>
    <n v="330"/>
    <n v="35"/>
    <x v="90"/>
    <m/>
    <s v="LO"/>
    <s v="Lokalt værk"/>
    <n v="370000"/>
    <n v="370000"/>
    <x v="1286"/>
    <x v="1"/>
    <s v="pev"/>
    <d v="2015-07-01T00:00:00"/>
    <m/>
    <n v="0.65700000000000003"/>
    <n v="0.25"/>
    <n v="0.28999999999999998"/>
    <x v="6304"/>
    <n v="7.4843999999999999"/>
    <n v="1.0620000000000001"/>
    <n v="6.2316000000000003"/>
    <n v="6.2316000000000003"/>
    <n v="2.8180049607501263E-2"/>
    <n v="0.8014022944610335"/>
    <n v="0.17041765593146524"/>
    <x v="0"/>
    <x v="0"/>
    <m/>
    <m/>
    <m/>
    <m/>
    <m/>
    <m/>
    <m/>
    <m/>
    <n v="18.843117999999997"/>
    <m/>
    <m/>
    <m/>
    <m/>
    <m/>
    <m/>
    <m/>
    <m/>
    <m/>
    <s v="648155,6"/>
    <s v="6143600,76"/>
    <n v="0"/>
    <n v="18.843117999999997"/>
    <n v="0"/>
  </r>
  <r>
    <n v="2251"/>
    <x v="1120"/>
    <s v=""/>
    <x v="2995"/>
    <n v="2019"/>
    <n v="28483708"/>
    <x v="588"/>
    <x v="1118"/>
    <x v="1087"/>
    <n v="4200"/>
    <s v="Slagelse"/>
    <n v="330"/>
    <n v="35"/>
    <x v="90"/>
    <m/>
    <s v="LO"/>
    <s v="Lokalt værk"/>
    <n v="370000"/>
    <n v="370000"/>
    <x v="1515"/>
    <x v="1"/>
    <s v="pev"/>
    <d v="2019-10-01T00:00:00"/>
    <m/>
    <n v="0.55000000000000004"/>
    <n v="0.21"/>
    <n v="0.24"/>
    <x v="6305"/>
    <n v="3.5999999999999999E-3"/>
    <n v="0"/>
    <n v="2.7683999999999999E-3"/>
    <n v="2.7683999999999999E-3"/>
    <n v="0"/>
    <n v="0.78499761108456756"/>
    <n v="0.21500238891543244"/>
    <x v="0"/>
    <x v="0"/>
    <m/>
    <m/>
    <m/>
    <m/>
    <m/>
    <m/>
    <m/>
    <m/>
    <n v="8.3719999999999992E-3"/>
    <m/>
    <m/>
    <m/>
    <m/>
    <m/>
    <m/>
    <m/>
    <m/>
    <m/>
    <s v="648155,6"/>
    <s v="6143600,76"/>
    <n v="0"/>
    <n v="8.3719999999999992E-3"/>
    <n v="0"/>
  </r>
  <r>
    <n v="2253"/>
    <x v="1121"/>
    <s v=""/>
    <x v="2497"/>
    <n v="2019"/>
    <n v="36066296"/>
    <x v="589"/>
    <x v="1119"/>
    <x v="1088"/>
    <n v="7000"/>
    <s v="Fredericia"/>
    <n v="607"/>
    <n v="81"/>
    <x v="20"/>
    <n v="1"/>
    <s v="ER"/>
    <s v="Erhvervsværk"/>
    <n v="110500"/>
    <n v="110000"/>
    <x v="1292"/>
    <x v="0"/>
    <s v="pvp"/>
    <d v="2012-01-01T00:00:00"/>
    <m/>
    <n v="14"/>
    <n v="0"/>
    <n v="14"/>
    <x v="6306"/>
    <n v="182.38059999999999"/>
    <n v="0.50219999999999998"/>
    <n v="0"/>
    <n v="0"/>
    <n v="2.7535823437361212E-3"/>
    <n v="0"/>
    <n v="0.99724641765626387"/>
    <x v="0"/>
    <x v="0"/>
    <m/>
    <m/>
    <m/>
    <n v="0"/>
    <m/>
    <m/>
    <n v="222.415332084"/>
    <m/>
    <m/>
    <m/>
    <m/>
    <m/>
    <m/>
    <m/>
    <m/>
    <m/>
    <m/>
    <m/>
    <s v="546013,35"/>
    <s v="6159997"/>
    <n v="222.415332084"/>
    <n v="0"/>
    <n v="0"/>
  </r>
  <r>
    <n v="2253"/>
    <x v="1121"/>
    <s v=""/>
    <x v="2498"/>
    <n v="2019"/>
    <n v="36066296"/>
    <x v="589"/>
    <x v="1119"/>
    <x v="1088"/>
    <n v="7000"/>
    <s v="Fredericia"/>
    <n v="607"/>
    <n v="81"/>
    <x v="20"/>
    <n v="1"/>
    <s v="ER"/>
    <s v="Erhvervsværk"/>
    <n v="110500"/>
    <n v="110000"/>
    <x v="1293"/>
    <x v="0"/>
    <s v="pvp"/>
    <d v="2012-01-01T00:00:00"/>
    <m/>
    <n v="14"/>
    <n v="0"/>
    <n v="14"/>
    <x v="21"/>
    <n v="0"/>
    <n v="0"/>
    <n v="0"/>
    <n v="0"/>
    <n v="0"/>
    <n v="0"/>
    <n v="1"/>
    <x v="0"/>
    <x v="0"/>
    <m/>
    <m/>
    <m/>
    <n v="0"/>
    <m/>
    <m/>
    <n v="0"/>
    <m/>
    <m/>
    <m/>
    <m/>
    <m/>
    <m/>
    <m/>
    <m/>
    <m/>
    <m/>
    <m/>
    <s v="546013,35"/>
    <s v="6159997"/>
    <n v="0"/>
    <n v="0"/>
    <n v="0"/>
  </r>
  <r>
    <n v="2253"/>
    <x v="1121"/>
    <s v=""/>
    <x v="2499"/>
    <n v="2019"/>
    <n v="36066296"/>
    <x v="589"/>
    <x v="1119"/>
    <x v="1088"/>
    <n v="7000"/>
    <s v="Fredericia"/>
    <n v="607"/>
    <n v="81"/>
    <x v="20"/>
    <n v="1"/>
    <s v="ER"/>
    <s v="Erhvervsværk"/>
    <n v="110500"/>
    <n v="110000"/>
    <x v="1294"/>
    <x v="0"/>
    <s v="pvp"/>
    <d v="2012-01-01T00:00:00"/>
    <m/>
    <n v="14"/>
    <n v="0"/>
    <n v="14"/>
    <x v="21"/>
    <n v="0"/>
    <n v="0"/>
    <n v="0"/>
    <n v="0"/>
    <n v="0"/>
    <n v="0"/>
    <n v="1"/>
    <x v="0"/>
    <x v="0"/>
    <m/>
    <m/>
    <m/>
    <n v="0"/>
    <m/>
    <m/>
    <n v="0"/>
    <m/>
    <m/>
    <m/>
    <m/>
    <m/>
    <m/>
    <m/>
    <m/>
    <m/>
    <m/>
    <m/>
    <s v="546013,35"/>
    <s v="6159997"/>
    <n v="0"/>
    <n v="0"/>
    <n v="0"/>
  </r>
  <r>
    <n v="2255"/>
    <x v="1122"/>
    <s v=""/>
    <x v="2500"/>
    <n v="2019"/>
    <n v="32266266"/>
    <x v="590"/>
    <x v="1120"/>
    <x v="1089"/>
    <n v="7500"/>
    <s v="Holstebro"/>
    <n v="661"/>
    <n v="172"/>
    <x v="70"/>
    <m/>
    <s v="DC"/>
    <s v="Decentralt værk"/>
    <n v="352100"/>
    <n v="350020"/>
    <x v="14"/>
    <x v="1"/>
    <s v="kvt"/>
    <d v="2012-06-06T00:00:00"/>
    <m/>
    <n v="3.6"/>
    <n v="1.48"/>
    <n v="1.74"/>
    <x v="6307"/>
    <n v="30.425940000000001"/>
    <n v="28.348811999999999"/>
    <n v="22.885487999999999"/>
    <n v="22.885487999999999"/>
    <n v="0.28575109041783026"/>
    <n v="0.7142489095821698"/>
    <n v="0"/>
    <x v="0"/>
    <x v="0"/>
    <m/>
    <m/>
    <m/>
    <m/>
    <m/>
    <m/>
    <m/>
    <m/>
    <n v="53.238537000000001"/>
    <m/>
    <m/>
    <m/>
    <m/>
    <m/>
    <m/>
    <m/>
    <m/>
    <m/>
    <s v="476216,42"/>
    <s v="6250472,85"/>
    <n v="0"/>
    <n v="53.238537000000001"/>
    <n v="0"/>
  </r>
  <r>
    <n v="2255"/>
    <x v="1122"/>
    <s v=""/>
    <x v="2501"/>
    <n v="2019"/>
    <n v="32266266"/>
    <x v="590"/>
    <x v="1120"/>
    <x v="1089"/>
    <n v="7500"/>
    <s v="Holstebro"/>
    <n v="661"/>
    <n v="172"/>
    <x v="70"/>
    <m/>
    <s v="DC"/>
    <s v="Decentralt værk"/>
    <n v="352100"/>
    <n v="350020"/>
    <x v="15"/>
    <x v="1"/>
    <s v="kvt"/>
    <d v="2012-06-06T00:00:00"/>
    <m/>
    <n v="3.6"/>
    <n v="1.48"/>
    <n v="1.74"/>
    <x v="6308"/>
    <n v="38.686860000000003"/>
    <n v="36.045828"/>
    <n v="29.099124"/>
    <n v="29.099124"/>
    <n v="0.28575092574860117"/>
    <n v="0.71424907425139883"/>
    <n v="0"/>
    <x v="0"/>
    <x v="0"/>
    <m/>
    <m/>
    <m/>
    <m/>
    <m/>
    <m/>
    <m/>
    <m/>
    <n v="67.693324000000004"/>
    <m/>
    <m/>
    <m/>
    <m/>
    <m/>
    <m/>
    <m/>
    <m/>
    <m/>
    <s v="476216,42"/>
    <s v="6250472,85"/>
    <n v="0"/>
    <n v="67.693324000000004"/>
    <n v="0"/>
  </r>
  <r>
    <n v="2258"/>
    <x v="1123"/>
    <s v=""/>
    <x v="2502"/>
    <n v="2019"/>
    <n v="36428112"/>
    <x v="591"/>
    <x v="1121"/>
    <x v="1090"/>
    <n v="9220"/>
    <s v="Aalborg Øst"/>
    <n v="851"/>
    <n v="295"/>
    <x v="34"/>
    <n v="10"/>
    <s v="ER"/>
    <s v="Erhvervsværk"/>
    <n v="235100"/>
    <n v="230020"/>
    <x v="1295"/>
    <x v="6"/>
    <s v="pvp"/>
    <d v="1991-11-12T00:00:00"/>
    <m/>
    <n v="182"/>
    <n v="0"/>
    <n v="70"/>
    <x v="6309"/>
    <n v="1109.0319999999999"/>
    <n v="1095.48"/>
    <n v="0"/>
    <n v="0"/>
    <n v="0.98778033456203251"/>
    <n v="0"/>
    <n v="1.2219665437967486E-2"/>
    <x v="0"/>
    <x v="0"/>
    <m/>
    <m/>
    <m/>
    <n v="0"/>
    <m/>
    <m/>
    <m/>
    <m/>
    <m/>
    <m/>
    <m/>
    <m/>
    <m/>
    <m/>
    <n v="1109.0319999999999"/>
    <m/>
    <m/>
    <n v="48.872664"/>
    <s v="558993,11"/>
    <s v="6324846,01"/>
    <n v="0"/>
    <n v="1109.0319999999999"/>
    <n v="48.872664"/>
  </r>
  <r>
    <n v="2258"/>
    <x v="1123"/>
    <s v=""/>
    <x v="2503"/>
    <n v="2019"/>
    <n v="36428112"/>
    <x v="591"/>
    <x v="1121"/>
    <x v="1090"/>
    <n v="9220"/>
    <s v="Aalborg Øst"/>
    <n v="851"/>
    <n v="295"/>
    <x v="34"/>
    <n v="10"/>
    <s v="ER"/>
    <s v="Erhvervsværk"/>
    <n v="235100"/>
    <n v="230020"/>
    <x v="1296"/>
    <x v="6"/>
    <s v="pvp"/>
    <d v="2003-11-20T00:00:00"/>
    <m/>
    <n v="80"/>
    <n v="0"/>
    <n v="32"/>
    <x v="6310"/>
    <n v="412.79530099999999"/>
    <n v="412.79530099999999"/>
    <n v="0"/>
    <n v="0"/>
    <n v="1"/>
    <n v="0"/>
    <n v="0"/>
    <x v="0"/>
    <x v="0"/>
    <m/>
    <m/>
    <m/>
    <m/>
    <m/>
    <m/>
    <m/>
    <m/>
    <m/>
    <m/>
    <m/>
    <m/>
    <m/>
    <m/>
    <n v="412.79530099999999"/>
    <m/>
    <m/>
    <n v="9.0671831999999988"/>
    <s v="558993,11"/>
    <s v="6324846,01"/>
    <n v="0"/>
    <n v="412.79530099999999"/>
    <n v="9.0671831999999988"/>
  </r>
  <r>
    <n v="2259"/>
    <x v="1124"/>
    <s v=""/>
    <x v="2504"/>
    <n v="2019"/>
    <n v="13213178"/>
    <x v="592"/>
    <x v="1122"/>
    <x v="1091"/>
    <n v="6870"/>
    <s v="Ølgod"/>
    <n v="573"/>
    <m/>
    <x v="18"/>
    <m/>
    <s v="ER"/>
    <s v="Erhvervsværk"/>
    <n v="14100"/>
    <n v="10000"/>
    <x v="75"/>
    <x v="1"/>
    <s v="pev"/>
    <d v="2015-01-01T00:00:00"/>
    <d v="2019-12-31T00:00:00"/>
    <n v="0.85"/>
    <n v="0.34"/>
    <n v="0.51"/>
    <x v="6311"/>
    <n v="5.6048400000000003"/>
    <n v="0"/>
    <n v="3.7365334553915499"/>
    <n v="3.7365334553915499"/>
    <n v="0"/>
    <n v="0.74499574556136605"/>
    <n v="0.25500425443863395"/>
    <x v="0"/>
    <x v="0"/>
    <m/>
    <m/>
    <m/>
    <m/>
    <m/>
    <m/>
    <m/>
    <m/>
    <n v="10.989699"/>
    <m/>
    <m/>
    <m/>
    <m/>
    <m/>
    <m/>
    <m/>
    <m/>
    <m/>
    <s v="471835,27"/>
    <s v="6184343,07"/>
    <n v="0"/>
    <n v="10.989699"/>
    <n v="0"/>
  </r>
  <r>
    <n v="2259"/>
    <x v="1124"/>
    <s v=""/>
    <x v="2996"/>
    <n v="2019"/>
    <n v="13213178"/>
    <x v="592"/>
    <x v="1122"/>
    <x v="1091"/>
    <n v="6870"/>
    <s v="Ølgod"/>
    <n v="573"/>
    <m/>
    <x v="18"/>
    <m/>
    <s v="ER"/>
    <s v="Erhvervsværk"/>
    <n v="14100"/>
    <n v="10000"/>
    <x v="15"/>
    <x v="1"/>
    <s v="pev"/>
    <d v="2019-04-03T00:00:00"/>
    <m/>
    <n v="0.9"/>
    <n v="0.37"/>
    <n v="0.6"/>
    <x v="6312"/>
    <n v="6.0994799999999998"/>
    <n v="0"/>
    <n v="4.0662275838084501"/>
    <n v="4.0662275838084501"/>
    <n v="0"/>
    <n v="0.74499668007541053"/>
    <n v="0.25500331992458947"/>
    <x v="0"/>
    <x v="0"/>
    <m/>
    <m/>
    <m/>
    <m/>
    <m/>
    <m/>
    <m/>
    <m/>
    <n v="11.959609"/>
    <m/>
    <m/>
    <m/>
    <m/>
    <m/>
    <m/>
    <m/>
    <m/>
    <m/>
    <s v="471835,27"/>
    <s v="6184343,07"/>
    <n v="0"/>
    <n v="11.959609"/>
    <n v="0"/>
  </r>
  <r>
    <n v="2261"/>
    <x v="1125"/>
    <s v=""/>
    <x v="2505"/>
    <n v="2019"/>
    <n v="20806400"/>
    <x v="593"/>
    <x v="1123"/>
    <x v="1092"/>
    <n v="7000"/>
    <s v="Fredericia"/>
    <n v="607"/>
    <m/>
    <x v="18"/>
    <m/>
    <s v="VA"/>
    <s v="Vandkraftværk"/>
    <n v="360000"/>
    <n v="360000"/>
    <x v="978"/>
    <x v="13"/>
    <s v="vkt"/>
    <d v="2015-01-01T00:00:00"/>
    <m/>
    <n v="2.1999999999999999E-2"/>
    <n v="2.1999999999999999E-2"/>
    <n v="0"/>
    <x v="21"/>
    <n v="0"/>
    <n v="0"/>
    <n v="0"/>
    <n v="0"/>
    <n v="0"/>
    <n v="1"/>
    <n v="0"/>
    <x v="0"/>
    <x v="0"/>
    <m/>
    <m/>
    <m/>
    <m/>
    <m/>
    <m/>
    <m/>
    <m/>
    <m/>
    <m/>
    <m/>
    <m/>
    <m/>
    <m/>
    <m/>
    <m/>
    <n v="0"/>
    <m/>
    <s v="538830,38"/>
    <s v="6161420,75"/>
    <n v="0"/>
    <n v="0"/>
    <n v="0"/>
  </r>
  <r>
    <n v="2262"/>
    <x v="1126"/>
    <s v=""/>
    <x v="2506"/>
    <n v="2019"/>
    <n v="29189633"/>
    <x v="594"/>
    <x v="1124"/>
    <x v="1093"/>
    <n v="8670"/>
    <s v="Låsby"/>
    <n v="746"/>
    <m/>
    <x v="18"/>
    <m/>
    <s v="LO"/>
    <s v="Lokalt værk"/>
    <n v="852010"/>
    <n v="850010"/>
    <x v="14"/>
    <x v="1"/>
    <s v="pev"/>
    <d v="2014-01-28T00:00:00"/>
    <m/>
    <n v="3.7999999999999999E-2"/>
    <n v="1.4999999999999999E-2"/>
    <n v="2.3E-2"/>
    <x v="21"/>
    <n v="0"/>
    <n v="0"/>
    <n v="0"/>
    <n v="0"/>
    <n v="0"/>
    <n v="0"/>
    <n v="1"/>
    <x v="0"/>
    <x v="0"/>
    <m/>
    <m/>
    <m/>
    <m/>
    <m/>
    <m/>
    <n v="0"/>
    <m/>
    <m/>
    <m/>
    <m/>
    <m/>
    <m/>
    <m/>
    <m/>
    <m/>
    <m/>
    <m/>
    <s v="550095,22"/>
    <s v="6223086,1"/>
    <n v="0"/>
    <n v="0"/>
    <n v="0"/>
  </r>
  <r>
    <n v="2262"/>
    <x v="1127"/>
    <s v=""/>
    <x v="2507"/>
    <n v="2019"/>
    <n v="29189633"/>
    <x v="594"/>
    <x v="1125"/>
    <x v="1094"/>
    <n v="8464"/>
    <s v="Galten"/>
    <n v="746"/>
    <m/>
    <x v="18"/>
    <m/>
    <s v="LO"/>
    <s v="Lokalt værk"/>
    <n v="852010"/>
    <n v="850010"/>
    <x v="14"/>
    <x v="1"/>
    <s v="pev"/>
    <d v="2014-01-28T00:00:00"/>
    <m/>
    <n v="0.38"/>
    <n v="0.15"/>
    <n v="0.23"/>
    <x v="21"/>
    <n v="0"/>
    <n v="0"/>
    <n v="0"/>
    <n v="0"/>
    <n v="0"/>
    <n v="0"/>
    <n v="1"/>
    <x v="0"/>
    <x v="0"/>
    <m/>
    <m/>
    <m/>
    <m/>
    <m/>
    <m/>
    <n v="0"/>
    <m/>
    <m/>
    <m/>
    <m/>
    <m/>
    <m/>
    <m/>
    <m/>
    <m/>
    <m/>
    <m/>
    <s v="559059,79"/>
    <s v="6219846,6"/>
    <n v="0"/>
    <n v="0"/>
    <n v="0"/>
  </r>
  <r>
    <n v="2263"/>
    <x v="1128"/>
    <s v=""/>
    <x v="2920"/>
    <n v="2019"/>
    <n v="10205107"/>
    <x v="595"/>
    <x v="1126"/>
    <x v="1095"/>
    <n v="6200"/>
    <s v="Aabenraa"/>
    <n v="580"/>
    <m/>
    <x v="18"/>
    <m/>
    <s v="ER"/>
    <s v="Erhvervsværk"/>
    <n v="14100"/>
    <n v="10000"/>
    <x v="15"/>
    <x v="1"/>
    <s v="pev"/>
    <d v="2015-08-05T00:00:00"/>
    <d v="2017-02-16T00:00:00"/>
    <n v="1.2"/>
    <n v="0.25"/>
    <n v="0.72"/>
    <x v="6313"/>
    <n v="5.9288400000000001"/>
    <n v="0"/>
    <n v="3.9527170627868902"/>
    <n v="3.9527170627868902"/>
    <n v="0"/>
    <n v="0.74500733774197103"/>
    <n v="0.25499266225802897"/>
    <x v="0"/>
    <x v="0"/>
    <m/>
    <m/>
    <m/>
    <m/>
    <m/>
    <m/>
    <m/>
    <m/>
    <n v="11.625511000000001"/>
    <m/>
    <m/>
    <m/>
    <m/>
    <m/>
    <m/>
    <m/>
    <m/>
    <m/>
    <s v="527593,58"/>
    <s v="6089101,72"/>
    <n v="0"/>
    <n v="11.625511000000001"/>
    <n v="0"/>
  </r>
  <r>
    <n v="2263"/>
    <x v="1128"/>
    <s v=""/>
    <x v="2921"/>
    <n v="2019"/>
    <n v="10205107"/>
    <x v="595"/>
    <x v="1126"/>
    <x v="1095"/>
    <n v="6200"/>
    <s v="Aabenraa"/>
    <n v="580"/>
    <m/>
    <x v="18"/>
    <m/>
    <s v="ER"/>
    <s v="Erhvervsværk"/>
    <n v="14100"/>
    <n v="10000"/>
    <x v="200"/>
    <x v="1"/>
    <s v="pev"/>
    <d v="2017-02-16T00:00:00"/>
    <m/>
    <n v="1.2"/>
    <n v="0.36"/>
    <n v="0.72"/>
    <x v="6314"/>
    <n v="8.5381199999999993"/>
    <n v="0"/>
    <n v="5.6919125704131099"/>
    <n v="5.6919125704131099"/>
    <n v="0"/>
    <n v="0.74499528167261642"/>
    <n v="0.25500471832738358"/>
    <x v="0"/>
    <x v="0"/>
    <m/>
    <m/>
    <m/>
    <m/>
    <m/>
    <m/>
    <m/>
    <m/>
    <n v="16.741101999999998"/>
    <m/>
    <m/>
    <m/>
    <m/>
    <m/>
    <m/>
    <m/>
    <m/>
    <m/>
    <s v="527593,58"/>
    <s v="6089101,72"/>
    <n v="0"/>
    <n v="16.741101999999998"/>
    <n v="0"/>
  </r>
  <r>
    <n v="2264"/>
    <x v="1129"/>
    <s v=""/>
    <x v="2509"/>
    <n v="2019"/>
    <n v="64761919"/>
    <x v="596"/>
    <x v="1127"/>
    <x v="1096"/>
    <n v="9480"/>
    <s v="Løkken"/>
    <n v="860"/>
    <n v="305"/>
    <x v="96"/>
    <m/>
    <s v="FJ"/>
    <s v="Fjernvarmeværk"/>
    <n v="353000"/>
    <n v="350030"/>
    <x v="3"/>
    <x v="0"/>
    <s v="fvv"/>
    <d v="2007-01-08T00:00:00"/>
    <m/>
    <n v="9.625"/>
    <n v="0"/>
    <n v="9.625"/>
    <x v="6315"/>
    <n v="86.347800000000007"/>
    <n v="84.399839999999998"/>
    <n v="0"/>
    <n v="0"/>
    <n v="1"/>
    <n v="0"/>
    <n v="0"/>
    <x v="0"/>
    <x v="0"/>
    <m/>
    <m/>
    <m/>
    <m/>
    <m/>
    <m/>
    <m/>
    <m/>
    <m/>
    <m/>
    <n v="82.702799999999996"/>
    <m/>
    <m/>
    <m/>
    <m/>
    <m/>
    <m/>
    <m/>
    <s v="543758,83"/>
    <s v="6358951,44"/>
    <n v="0"/>
    <n v="82.702799999999996"/>
    <n v="0"/>
  </r>
  <r>
    <n v="2264"/>
    <x v="1129"/>
    <s v=""/>
    <x v="2510"/>
    <n v="2019"/>
    <n v="64761919"/>
    <x v="596"/>
    <x v="1127"/>
    <x v="1096"/>
    <n v="9480"/>
    <s v="Løkken"/>
    <n v="860"/>
    <n v="305"/>
    <x v="96"/>
    <m/>
    <s v="FJ"/>
    <s v="Fjernvarmeværk"/>
    <n v="353000"/>
    <n v="350030"/>
    <x v="511"/>
    <x v="0"/>
    <s v="fvv"/>
    <d v="1984-01-08T00:00:00"/>
    <m/>
    <n v="4"/>
    <n v="0"/>
    <n v="4"/>
    <x v="6316"/>
    <n v="3.5424000000000002"/>
    <n v="3.5424000000000002"/>
    <n v="0"/>
    <n v="0"/>
    <n v="1"/>
    <n v="0"/>
    <n v="0"/>
    <x v="0"/>
    <x v="0"/>
    <m/>
    <m/>
    <m/>
    <m/>
    <m/>
    <m/>
    <m/>
    <m/>
    <m/>
    <m/>
    <m/>
    <n v="0"/>
    <n v="4.6254249999999999"/>
    <m/>
    <m/>
    <m/>
    <m/>
    <m/>
    <s v="543758,83"/>
    <s v="6358951,44"/>
    <n v="0"/>
    <n v="4.6254249999999999"/>
    <n v="0"/>
  </r>
  <r>
    <n v="2264"/>
    <x v="1129"/>
    <s v=""/>
    <x v="2511"/>
    <n v="2019"/>
    <n v="64761919"/>
    <x v="596"/>
    <x v="1127"/>
    <x v="1096"/>
    <n v="9480"/>
    <s v="Løkken"/>
    <n v="860"/>
    <n v="305"/>
    <x v="96"/>
    <m/>
    <s v="FJ"/>
    <s v="Fjernvarmeværk"/>
    <n v="353000"/>
    <n v="350030"/>
    <x v="69"/>
    <x v="0"/>
    <s v="fvv"/>
    <d v="1999-01-08T00:00:00"/>
    <m/>
    <n v="6.5"/>
    <n v="0"/>
    <n v="6.5"/>
    <x v="199"/>
    <n v="1.7999999999999999E-2"/>
    <n v="1.7999999999999999E-2"/>
    <n v="0"/>
    <n v="0"/>
    <n v="1"/>
    <n v="0"/>
    <n v="0"/>
    <x v="0"/>
    <x v="0"/>
    <m/>
    <m/>
    <m/>
    <n v="1.7935E-2"/>
    <m/>
    <m/>
    <m/>
    <m/>
    <m/>
    <m/>
    <m/>
    <m/>
    <m/>
    <m/>
    <m/>
    <m/>
    <m/>
    <m/>
    <s v="543758,83"/>
    <s v="6358951,44"/>
    <n v="1.7935E-2"/>
    <n v="0"/>
    <n v="0"/>
  </r>
  <r>
    <n v="2264"/>
    <x v="1129"/>
    <s v=""/>
    <x v="2512"/>
    <n v="2019"/>
    <n v="64761919"/>
    <x v="596"/>
    <x v="1127"/>
    <x v="1096"/>
    <n v="9480"/>
    <s v="Løkken"/>
    <n v="860"/>
    <n v="305"/>
    <x v="96"/>
    <m/>
    <s v="FJ"/>
    <s v="Fjernvarmeværk"/>
    <n v="353000"/>
    <n v="350030"/>
    <x v="1297"/>
    <x v="3"/>
    <s v="fvv"/>
    <d v="2016-01-06T00:00:00"/>
    <m/>
    <n v="8.3000000000000007"/>
    <n v="0"/>
    <n v="8.3000000000000007"/>
    <x v="6317"/>
    <n v="23.639759999999999"/>
    <n v="23.639759999999999"/>
    <n v="0"/>
    <n v="0"/>
    <n v="1"/>
    <n v="0"/>
    <n v="0"/>
    <x v="0"/>
    <x v="0"/>
    <m/>
    <m/>
    <m/>
    <m/>
    <m/>
    <m/>
    <m/>
    <m/>
    <m/>
    <m/>
    <m/>
    <m/>
    <m/>
    <m/>
    <m/>
    <n v="25.0884"/>
    <m/>
    <m/>
    <s v="543758,83"/>
    <s v="6358951,44"/>
    <n v="0"/>
    <n v="25.0884"/>
    <n v="0"/>
  </r>
  <r>
    <n v="2264"/>
    <x v="1292"/>
    <s v=""/>
    <x v="2922"/>
    <n v="2019"/>
    <n v="64761919"/>
    <x v="596"/>
    <x v="1288"/>
    <x v="1246"/>
    <n v="9480"/>
    <s v="Løkken"/>
    <n v="860"/>
    <n v="305"/>
    <x v="96"/>
    <m/>
    <s v="ER"/>
    <s v="Erhvervsværk"/>
    <n v="471120"/>
    <n v="470000"/>
    <x v="912"/>
    <x v="6"/>
    <s v="pvp"/>
    <d v="2018-01-01T00:00:00"/>
    <m/>
    <n v="0.05"/>
    <n v="0"/>
    <n v="0.05"/>
    <x v="6318"/>
    <n v="0.38178000000000001"/>
    <n v="0.38178000000000001"/>
    <n v="0"/>
    <n v="0"/>
    <n v="1"/>
    <n v="0"/>
    <n v="0"/>
    <x v="0"/>
    <x v="0"/>
    <m/>
    <m/>
    <m/>
    <m/>
    <m/>
    <m/>
    <m/>
    <m/>
    <m/>
    <m/>
    <m/>
    <m/>
    <m/>
    <m/>
    <n v="0.38177999999999995"/>
    <m/>
    <m/>
    <m/>
    <s v="542889,73"/>
    <s v="6358671,34"/>
    <n v="0"/>
    <n v="0.38177999999999995"/>
    <n v="0"/>
  </r>
  <r>
    <n v="2264"/>
    <x v="1310"/>
    <s v=""/>
    <x v="2997"/>
    <n v="2019"/>
    <n v="64761919"/>
    <x v="596"/>
    <x v="1306"/>
    <x v="189"/>
    <n v="9480"/>
    <s v="Løkken"/>
    <n v="860"/>
    <n v="305"/>
    <x v="96"/>
    <m/>
    <s v="ER"/>
    <s v="Erhvervsværk"/>
    <n v="471120"/>
    <n v="470000"/>
    <x v="912"/>
    <x v="6"/>
    <s v="pel"/>
    <d v="2019-01-01T00:00:00"/>
    <m/>
    <n v="0.05"/>
    <n v="0"/>
    <n v="0.05"/>
    <x v="6319"/>
    <n v="0.103104"/>
    <n v="0.103104"/>
    <n v="0"/>
    <n v="0"/>
    <n v="0"/>
    <n v="1"/>
    <n v="0"/>
    <x v="0"/>
    <x v="0"/>
    <m/>
    <m/>
    <m/>
    <m/>
    <m/>
    <m/>
    <m/>
    <m/>
    <m/>
    <m/>
    <m/>
    <m/>
    <m/>
    <m/>
    <n v="0.103104"/>
    <m/>
    <m/>
    <m/>
    <s v="543717,05"/>
    <s v="6359075,72"/>
    <n v="0"/>
    <n v="0.103104"/>
    <n v="0"/>
  </r>
  <r>
    <n v="2265"/>
    <x v="1130"/>
    <s v=""/>
    <x v="2513"/>
    <n v="2019"/>
    <n v="54442912"/>
    <x v="597"/>
    <x v="1128"/>
    <x v="1097"/>
    <n v="9600"/>
    <s v="Aars"/>
    <n v="820"/>
    <n v="334"/>
    <x v="335"/>
    <n v="1"/>
    <s v="DC"/>
    <s v="Decentralt værk"/>
    <n v="353000"/>
    <n v="350030"/>
    <x v="328"/>
    <x v="0"/>
    <s v="fvv"/>
    <d v="1986-03-01T00:00:00"/>
    <m/>
    <n v="10.6"/>
    <n v="0"/>
    <n v="8.5"/>
    <x v="6320"/>
    <n v="183.57839999999999"/>
    <n v="183.57839999999999"/>
    <n v="0"/>
    <n v="0"/>
    <n v="1"/>
    <n v="0"/>
    <n v="0"/>
    <x v="0"/>
    <x v="0"/>
    <m/>
    <m/>
    <m/>
    <m/>
    <m/>
    <m/>
    <m/>
    <n v="167.1514"/>
    <m/>
    <n v="1.508"/>
    <m/>
    <n v="20.4496"/>
    <m/>
    <m/>
    <m/>
    <m/>
    <m/>
    <m/>
    <s v="533035,26"/>
    <s v="6295977,96"/>
    <n v="75.218130000000002"/>
    <n v="113.89087000000001"/>
    <n v="0"/>
  </r>
  <r>
    <n v="2265"/>
    <x v="1130"/>
    <s v=""/>
    <x v="2514"/>
    <n v="2019"/>
    <n v="54442912"/>
    <x v="597"/>
    <x v="1128"/>
    <x v="1097"/>
    <n v="9600"/>
    <s v="Aars"/>
    <n v="820"/>
    <n v="334"/>
    <x v="335"/>
    <n v="1"/>
    <s v="DC"/>
    <s v="Decentralt værk"/>
    <n v="353000"/>
    <n v="350030"/>
    <x v="254"/>
    <x v="0"/>
    <s v="fvv"/>
    <d v="1986-01-01T00:00:00"/>
    <m/>
    <n v="6.3"/>
    <n v="0"/>
    <n v="6.3"/>
    <x v="6321"/>
    <n v="8.4204000000000008"/>
    <n v="8.4204000000000008"/>
    <n v="0"/>
    <n v="0"/>
    <n v="1"/>
    <n v="0"/>
    <n v="0"/>
    <x v="0"/>
    <x v="0"/>
    <m/>
    <m/>
    <m/>
    <m/>
    <m/>
    <m/>
    <m/>
    <m/>
    <m/>
    <m/>
    <m/>
    <m/>
    <n v="8.7780000000000005"/>
    <m/>
    <m/>
    <m/>
    <m/>
    <m/>
    <s v="533035,26"/>
    <s v="6295977,96"/>
    <n v="0"/>
    <n v="8.7780000000000005"/>
    <n v="0"/>
  </r>
  <r>
    <n v="2265"/>
    <x v="1130"/>
    <s v=""/>
    <x v="2515"/>
    <n v="2019"/>
    <n v="54442912"/>
    <x v="597"/>
    <x v="1128"/>
    <x v="1097"/>
    <n v="9600"/>
    <s v="Aars"/>
    <n v="820"/>
    <n v="334"/>
    <x v="335"/>
    <n v="1"/>
    <s v="DC"/>
    <s v="Decentralt værk"/>
    <n v="353000"/>
    <n v="350030"/>
    <x v="329"/>
    <x v="8"/>
    <s v="kvt"/>
    <d v="1995-01-01T00:00:00"/>
    <m/>
    <n v="14.58"/>
    <n v="2.89"/>
    <n v="9.39"/>
    <x v="6322"/>
    <n v="331.61040000000003"/>
    <n v="331.61040000000003"/>
    <n v="54.968400000000003"/>
    <n v="42.426000000000002"/>
    <n v="0.40372250670211918"/>
    <n v="0.59627749329788082"/>
    <n v="0"/>
    <x v="0"/>
    <x v="0"/>
    <m/>
    <m/>
    <m/>
    <m/>
    <m/>
    <m/>
    <m/>
    <n v="359.82759999999996"/>
    <m/>
    <n v="3.2625000000000002"/>
    <m/>
    <n v="47.600899999999996"/>
    <m/>
    <m/>
    <m/>
    <m/>
    <m/>
    <m/>
    <s v="533035,26"/>
    <s v="6295977,96"/>
    <n v="161.92241999999999"/>
    <n v="248.76857999999999"/>
    <n v="0"/>
  </r>
  <r>
    <n v="2265"/>
    <x v="1130"/>
    <s v=""/>
    <x v="2516"/>
    <n v="2019"/>
    <n v="54442912"/>
    <x v="597"/>
    <x v="1128"/>
    <x v="1097"/>
    <n v="9600"/>
    <s v="Aars"/>
    <n v="820"/>
    <n v="334"/>
    <x v="335"/>
    <n v="1"/>
    <s v="DC"/>
    <s v="Decentralt værk"/>
    <n v="353000"/>
    <n v="350030"/>
    <x v="1298"/>
    <x v="0"/>
    <s v="fvv"/>
    <d v="2006-10-03T00:00:00"/>
    <m/>
    <n v="4.7"/>
    <n v="0"/>
    <n v="0"/>
    <x v="6323"/>
    <n v="0"/>
    <n v="0"/>
    <n v="0"/>
    <n v="0"/>
    <n v="1"/>
    <n v="0"/>
    <n v="0"/>
    <x v="0"/>
    <x v="0"/>
    <m/>
    <m/>
    <m/>
    <n v="5.3161499999999993E-2"/>
    <m/>
    <m/>
    <m/>
    <m/>
    <m/>
    <m/>
    <m/>
    <m/>
    <m/>
    <m/>
    <m/>
    <m/>
    <m/>
    <m/>
    <s v="533035,26"/>
    <s v="6295977,96"/>
    <n v="5.3161499999999993E-2"/>
    <n v="0"/>
    <n v="0"/>
  </r>
  <r>
    <n v="2265"/>
    <x v="1131"/>
    <s v=""/>
    <x v="2517"/>
    <n v="2019"/>
    <n v="54442912"/>
    <x v="597"/>
    <x v="1129"/>
    <x v="1098"/>
    <n v="9600"/>
    <s v="Aars"/>
    <n v="820"/>
    <n v="334"/>
    <x v="335"/>
    <m/>
    <s v="FJ"/>
    <s v="Fjernvarmeværk"/>
    <n v="353000"/>
    <n v="350030"/>
    <x v="1299"/>
    <x v="0"/>
    <s v="fvv"/>
    <d v="1966-09-01T00:00:00"/>
    <m/>
    <n v="10"/>
    <n v="0"/>
    <n v="9.1999999999999993"/>
    <x v="6324"/>
    <n v="9.1800000000000007E-3"/>
    <n v="9.1800000000000007E-3"/>
    <n v="0"/>
    <n v="0"/>
    <n v="1"/>
    <n v="0"/>
    <n v="0"/>
    <x v="0"/>
    <x v="0"/>
    <m/>
    <n v="1.036575E-2"/>
    <m/>
    <m/>
    <m/>
    <m/>
    <m/>
    <m/>
    <m/>
    <m/>
    <m/>
    <m/>
    <m/>
    <m/>
    <m/>
    <m/>
    <m/>
    <m/>
    <s v="532391,87"/>
    <s v="6295620,82"/>
    <n v="1.036575E-2"/>
    <n v="0"/>
    <n v="0"/>
  </r>
  <r>
    <n v="2265"/>
    <x v="1132"/>
    <s v=""/>
    <x v="2518"/>
    <n v="2019"/>
    <n v="54442912"/>
    <x v="597"/>
    <x v="1130"/>
    <x v="1099"/>
    <n v="9600"/>
    <s v="Aars"/>
    <n v="820"/>
    <n v="334"/>
    <x v="335"/>
    <m/>
    <s v="FJ"/>
    <s v="Fjernvarmeværk"/>
    <n v="353000"/>
    <n v="350030"/>
    <x v="1300"/>
    <x v="0"/>
    <s v="fvv"/>
    <d v="1955-09-01T00:00:00"/>
    <m/>
    <n v="17.899999999999999"/>
    <n v="0"/>
    <n v="16.100000000000001"/>
    <x v="6325"/>
    <n v="4.1040000000000001"/>
    <n v="4.1040000000000001"/>
    <n v="0"/>
    <n v="0"/>
    <n v="1"/>
    <n v="0"/>
    <n v="0"/>
    <x v="0"/>
    <x v="0"/>
    <m/>
    <m/>
    <m/>
    <m/>
    <m/>
    <m/>
    <n v="3.7821167999999998"/>
    <m/>
    <m/>
    <m/>
    <m/>
    <m/>
    <m/>
    <m/>
    <m/>
    <m/>
    <m/>
    <m/>
    <s v="531398,07"/>
    <s v="6295376,02"/>
    <n v="3.7821167999999998"/>
    <n v="0"/>
    <n v="0"/>
  </r>
  <r>
    <n v="2265"/>
    <x v="1133"/>
    <s v=""/>
    <x v="2519"/>
    <n v="2019"/>
    <n v="54442912"/>
    <x v="597"/>
    <x v="1131"/>
    <x v="1100"/>
    <n v="9600"/>
    <s v="Aars"/>
    <n v="820"/>
    <n v="334"/>
    <x v="335"/>
    <m/>
    <s v="DC"/>
    <s v="Decentralt værk"/>
    <n v="353000"/>
    <n v="350030"/>
    <x v="14"/>
    <x v="1"/>
    <s v="kvt"/>
    <d v="1995-01-01T00:00:00"/>
    <m/>
    <n v="1.8"/>
    <n v="0.74"/>
    <n v="1"/>
    <x v="6326"/>
    <n v="0.188388"/>
    <n v="0.188388"/>
    <n v="0.122868"/>
    <n v="0.122868"/>
    <n v="0.27846363423511633"/>
    <n v="0.72153636576488367"/>
    <n v="0"/>
    <x v="0"/>
    <x v="0"/>
    <m/>
    <m/>
    <m/>
    <m/>
    <m/>
    <m/>
    <n v="0.33826319999999999"/>
    <m/>
    <m/>
    <m/>
    <m/>
    <m/>
    <m/>
    <m/>
    <m/>
    <m/>
    <m/>
    <m/>
    <s v="525875,76"/>
    <s v="6299692,37"/>
    <n v="0.33826319999999999"/>
    <n v="0"/>
    <n v="0"/>
  </r>
  <r>
    <n v="2265"/>
    <x v="1133"/>
    <s v=""/>
    <x v="2520"/>
    <n v="2019"/>
    <n v="54442912"/>
    <x v="597"/>
    <x v="1131"/>
    <x v="1100"/>
    <n v="9600"/>
    <s v="Aars"/>
    <n v="820"/>
    <n v="334"/>
    <x v="335"/>
    <m/>
    <s v="DC"/>
    <s v="Decentralt værk"/>
    <n v="353000"/>
    <n v="350030"/>
    <x v="15"/>
    <x v="1"/>
    <s v="kvt"/>
    <d v="1995-01-01T00:00:00"/>
    <m/>
    <n v="1.8"/>
    <n v="0.74"/>
    <n v="1"/>
    <x v="6327"/>
    <n v="0.92894399999999999"/>
    <n v="0.92894399999999999"/>
    <n v="0.67208400000000001"/>
    <n v="0.67208400000000001"/>
    <n v="0.26695247534176003"/>
    <n v="0.73304752465823997"/>
    <n v="0"/>
    <x v="0"/>
    <x v="0"/>
    <m/>
    <m/>
    <m/>
    <m/>
    <m/>
    <m/>
    <n v="1.7399051999999999"/>
    <m/>
    <m/>
    <m/>
    <m/>
    <m/>
    <m/>
    <m/>
    <m/>
    <m/>
    <m/>
    <m/>
    <s v="525875,76"/>
    <s v="6299692,37"/>
    <n v="1.7399051999999999"/>
    <n v="0"/>
    <n v="0"/>
  </r>
  <r>
    <n v="2265"/>
    <x v="1133"/>
    <s v=""/>
    <x v="2521"/>
    <n v="2019"/>
    <n v="54442912"/>
    <x v="597"/>
    <x v="1131"/>
    <x v="1100"/>
    <n v="9600"/>
    <s v="Aars"/>
    <n v="820"/>
    <n v="334"/>
    <x v="335"/>
    <m/>
    <s v="DC"/>
    <s v="Decentralt værk"/>
    <n v="353000"/>
    <n v="350030"/>
    <x v="13"/>
    <x v="0"/>
    <s v="fvv"/>
    <d v="1988-10-01T00:00:00"/>
    <m/>
    <n v="3.1"/>
    <n v="0"/>
    <n v="3.1"/>
    <x v="6328"/>
    <n v="2.1923999999999999E-2"/>
    <n v="2.1923999999999999E-2"/>
    <n v="0"/>
    <n v="0"/>
    <n v="1"/>
    <n v="0"/>
    <n v="0"/>
    <x v="0"/>
    <x v="0"/>
    <m/>
    <m/>
    <m/>
    <m/>
    <m/>
    <m/>
    <n v="2.1978000000000001E-2"/>
    <m/>
    <m/>
    <m/>
    <m/>
    <m/>
    <m/>
    <m/>
    <m/>
    <m/>
    <m/>
    <m/>
    <s v="525875,76"/>
    <s v="6299692,37"/>
    <n v="2.1978000000000001E-2"/>
    <n v="0"/>
    <n v="0"/>
  </r>
  <r>
    <n v="2265"/>
    <x v="1133"/>
    <s v=""/>
    <x v="2522"/>
    <n v="2019"/>
    <n v="54442912"/>
    <x v="597"/>
    <x v="1131"/>
    <x v="1100"/>
    <n v="9600"/>
    <s v="Aars"/>
    <n v="820"/>
    <n v="334"/>
    <x v="335"/>
    <m/>
    <s v="DC"/>
    <s v="Decentralt værk"/>
    <n v="353000"/>
    <n v="350030"/>
    <x v="129"/>
    <x v="2"/>
    <s v="fvv"/>
    <d v="2009-01-01T00:00:00"/>
    <m/>
    <n v="1"/>
    <n v="0"/>
    <n v="1"/>
    <x v="6329"/>
    <n v="6.6348000000000004E-2"/>
    <n v="6.6348000000000004E-2"/>
    <n v="0"/>
    <n v="0"/>
    <n v="1"/>
    <n v="0"/>
    <n v="0"/>
    <x v="0"/>
    <x v="0"/>
    <m/>
    <m/>
    <m/>
    <m/>
    <m/>
    <m/>
    <m/>
    <m/>
    <m/>
    <m/>
    <m/>
    <m/>
    <m/>
    <m/>
    <m/>
    <m/>
    <m/>
    <n v="6.6348000000000004E-2"/>
    <s v="525875,76"/>
    <s v="6299692,37"/>
    <n v="0"/>
    <n v="0"/>
    <n v="6.6348000000000004E-2"/>
  </r>
  <r>
    <n v="2265"/>
    <x v="1134"/>
    <s v=""/>
    <x v="2523"/>
    <n v="2019"/>
    <n v="54442912"/>
    <x v="597"/>
    <x v="1132"/>
    <x v="334"/>
    <n v="9610"/>
    <s v="Nørager"/>
    <n v="840"/>
    <n v="334"/>
    <x v="335"/>
    <m/>
    <s v="DC"/>
    <s v="Decentralt værk"/>
    <n v="353000"/>
    <n v="350030"/>
    <x v="1301"/>
    <x v="1"/>
    <s v="kvt"/>
    <d v="1989-01-01T00:00:00"/>
    <m/>
    <n v="2.86"/>
    <n v="1.02"/>
    <n v="1.5"/>
    <x v="6330"/>
    <n v="0.36720000000000003"/>
    <n v="0.36720000000000003"/>
    <n v="0.24091199999999999"/>
    <n v="0.24091199999999999"/>
    <n v="0.26558765173647458"/>
    <n v="0.73441234826352542"/>
    <n v="0"/>
    <x v="0"/>
    <x v="0"/>
    <m/>
    <m/>
    <m/>
    <m/>
    <m/>
    <m/>
    <n v="0.69129719999999995"/>
    <m/>
    <m/>
    <m/>
    <m/>
    <m/>
    <m/>
    <m/>
    <m/>
    <m/>
    <m/>
    <m/>
    <s v="541678,99"/>
    <s v="6293724,35"/>
    <n v="0.69129719999999995"/>
    <n v="0"/>
    <n v="0"/>
  </r>
  <r>
    <n v="2265"/>
    <x v="1134"/>
    <s v=""/>
    <x v="2524"/>
    <n v="2019"/>
    <n v="54442912"/>
    <x v="597"/>
    <x v="1132"/>
    <x v="334"/>
    <n v="9610"/>
    <s v="Nørager"/>
    <n v="840"/>
    <n v="334"/>
    <x v="335"/>
    <m/>
    <s v="DC"/>
    <s v="Decentralt værk"/>
    <n v="353000"/>
    <n v="350030"/>
    <x v="103"/>
    <x v="0"/>
    <s v="fvv"/>
    <d v="1989-01-01T00:00:00"/>
    <m/>
    <n v="4.3"/>
    <n v="0"/>
    <n v="4"/>
    <x v="1639"/>
    <n v="4.2155999999999999E-2"/>
    <n v="4.2155999999999999E-2"/>
    <n v="0"/>
    <n v="0"/>
    <n v="1"/>
    <n v="0"/>
    <n v="0"/>
    <x v="0"/>
    <x v="0"/>
    <m/>
    <m/>
    <m/>
    <m/>
    <m/>
    <m/>
    <n v="5.71032E-2"/>
    <m/>
    <m/>
    <m/>
    <m/>
    <m/>
    <m/>
    <m/>
    <m/>
    <m/>
    <m/>
    <m/>
    <s v="541678,99"/>
    <s v="6293724,35"/>
    <n v="5.71032E-2"/>
    <n v="0"/>
    <n v="0"/>
  </r>
  <r>
    <n v="2265"/>
    <x v="1135"/>
    <s v=""/>
    <x v="2525"/>
    <n v="2019"/>
    <n v="54442912"/>
    <x v="597"/>
    <x v="1133"/>
    <x v="203"/>
    <n v="9541"/>
    <s v="Suldrup"/>
    <n v="840"/>
    <n v="334"/>
    <x v="335"/>
    <m/>
    <s v="DC"/>
    <s v="Decentralt værk"/>
    <n v="353000"/>
    <n v="350030"/>
    <x v="56"/>
    <x v="0"/>
    <s v="fvv"/>
    <d v="1987-07-24T00:00:00"/>
    <m/>
    <n v="4.4000000000000004"/>
    <n v="0"/>
    <n v="4"/>
    <x v="6331"/>
    <n v="0.268596"/>
    <n v="0.268596"/>
    <n v="0"/>
    <n v="0"/>
    <n v="1"/>
    <n v="0"/>
    <n v="0"/>
    <x v="0"/>
    <x v="0"/>
    <m/>
    <m/>
    <m/>
    <m/>
    <m/>
    <m/>
    <n v="0.26872560000000001"/>
    <m/>
    <m/>
    <m/>
    <m/>
    <m/>
    <m/>
    <m/>
    <m/>
    <m/>
    <m/>
    <m/>
    <s v="542627,51"/>
    <s v="6300627,43"/>
    <n v="0.26872560000000001"/>
    <n v="0"/>
    <n v="0"/>
  </r>
  <r>
    <n v="2265"/>
    <x v="1135"/>
    <s v=""/>
    <x v="2526"/>
    <n v="2019"/>
    <n v="54442912"/>
    <x v="597"/>
    <x v="1133"/>
    <x v="203"/>
    <n v="9541"/>
    <s v="Suldrup"/>
    <n v="840"/>
    <n v="334"/>
    <x v="335"/>
    <m/>
    <s v="DC"/>
    <s v="Decentralt værk"/>
    <n v="353000"/>
    <n v="350030"/>
    <x v="14"/>
    <x v="1"/>
    <s v="kvt"/>
    <d v="1994-01-01T00:00:00"/>
    <m/>
    <n v="2.88"/>
    <n v="1.03"/>
    <n v="1.46"/>
    <x v="6332"/>
    <n v="1.3284"/>
    <n v="1.3284"/>
    <n v="0.85399199999999997"/>
    <n v="0.85399199999999997"/>
    <n v="0.28098785888774497"/>
    <n v="0.71901214111225498"/>
    <n v="0"/>
    <x v="0"/>
    <x v="0"/>
    <m/>
    <m/>
    <m/>
    <m/>
    <m/>
    <m/>
    <n v="2.3638032"/>
    <m/>
    <m/>
    <m/>
    <m/>
    <m/>
    <m/>
    <m/>
    <m/>
    <m/>
    <m/>
    <m/>
    <s v="542627,51"/>
    <s v="6300627,43"/>
    <n v="2.3638032"/>
    <n v="0"/>
    <n v="0"/>
  </r>
  <r>
    <n v="2265"/>
    <x v="1135"/>
    <s v=""/>
    <x v="2527"/>
    <n v="2019"/>
    <n v="54442912"/>
    <x v="597"/>
    <x v="1133"/>
    <x v="203"/>
    <n v="9541"/>
    <s v="Suldrup"/>
    <n v="840"/>
    <n v="334"/>
    <x v="335"/>
    <m/>
    <s v="DC"/>
    <s v="Decentralt værk"/>
    <n v="353000"/>
    <n v="350030"/>
    <x v="15"/>
    <x v="1"/>
    <s v="kvt"/>
    <d v="1994-05-17T00:00:00"/>
    <m/>
    <n v="2.88"/>
    <n v="1.03"/>
    <n v="1.46"/>
    <x v="6333"/>
    <n v="0.62280000000000002"/>
    <n v="0.62280000000000002"/>
    <n v="0.38285999999999998"/>
    <n v="0.38285999999999998"/>
    <n v="0.28587764436821045"/>
    <n v="0.7141223556317895"/>
    <n v="0"/>
    <x v="0"/>
    <x v="0"/>
    <m/>
    <m/>
    <m/>
    <m/>
    <m/>
    <m/>
    <n v="1.0892771999999999"/>
    <m/>
    <m/>
    <m/>
    <m/>
    <m/>
    <m/>
    <m/>
    <m/>
    <m/>
    <m/>
    <m/>
    <s v="542627,51"/>
    <s v="6300627,43"/>
    <n v="1.0892771999999999"/>
    <n v="0"/>
    <n v="0"/>
  </r>
  <r>
    <n v="2266"/>
    <x v="1136"/>
    <s v=""/>
    <x v="2528"/>
    <n v="2019"/>
    <n v="37189294"/>
    <x v="598"/>
    <x v="1134"/>
    <x v="1101"/>
    <n v="9310"/>
    <s v="Vodskov"/>
    <n v="851"/>
    <n v="295"/>
    <x v="34"/>
    <n v="1"/>
    <s v="CE"/>
    <s v="Centralt værk"/>
    <n v="351100"/>
    <n v="350010"/>
    <x v="1302"/>
    <x v="8"/>
    <s v="cev"/>
    <d v="1998-09-14T00:00:00"/>
    <m/>
    <n v="819"/>
    <n v="385"/>
    <n v="422"/>
    <x v="6334"/>
    <n v="2407.91"/>
    <n v="2407.91"/>
    <n v="3321.4280399999998"/>
    <n v="3055.1295599999999"/>
    <n v="0.14848720973562471"/>
    <n v="0.85151279026437532"/>
    <n v="0"/>
    <x v="38"/>
    <x v="0"/>
    <m/>
    <n v="14.551060992"/>
    <m/>
    <m/>
    <m/>
    <n v="2.8014000000000001E-2"/>
    <m/>
    <m/>
    <m/>
    <m/>
    <m/>
    <m/>
    <n v="0"/>
    <m/>
    <m/>
    <m/>
    <m/>
    <m/>
    <s v="563211,59"/>
    <s v="6325945,45"/>
    <n v="8108.1394292720006"/>
    <n v="0"/>
    <n v="0"/>
  </r>
  <r>
    <n v="2266"/>
    <x v="1136"/>
    <s v=""/>
    <x v="2529"/>
    <n v="2019"/>
    <n v="37189294"/>
    <x v="598"/>
    <x v="1134"/>
    <x v="1101"/>
    <n v="9310"/>
    <s v="Vodskov"/>
    <n v="851"/>
    <n v="295"/>
    <x v="34"/>
    <n v="1"/>
    <s v="CE"/>
    <s v="Centralt værk"/>
    <n v="351100"/>
    <n v="350010"/>
    <x v="1227"/>
    <x v="0"/>
    <s v="cev"/>
    <d v="1998-09-14T00:00:00"/>
    <m/>
    <n v="35"/>
    <n v="0"/>
    <n v="0"/>
    <x v="6335"/>
    <n v="0"/>
    <n v="0"/>
    <n v="0"/>
    <n v="0"/>
    <n v="1"/>
    <n v="0"/>
    <n v="0"/>
    <x v="0"/>
    <x v="0"/>
    <m/>
    <m/>
    <m/>
    <n v="19.547128366799999"/>
    <m/>
    <m/>
    <m/>
    <m/>
    <m/>
    <m/>
    <m/>
    <m/>
    <m/>
    <m/>
    <m/>
    <m/>
    <m/>
    <m/>
    <s v="563211,59"/>
    <s v="6325945,45"/>
    <n v="19.547128366799999"/>
    <n v="0"/>
    <n v="0"/>
  </r>
  <r>
    <n v="2266"/>
    <x v="1136"/>
    <s v=""/>
    <x v="2530"/>
    <n v="2019"/>
    <n v="37189294"/>
    <x v="598"/>
    <x v="1134"/>
    <x v="1101"/>
    <n v="9310"/>
    <s v="Vodskov"/>
    <n v="851"/>
    <n v="295"/>
    <x v="34"/>
    <n v="1"/>
    <s v="CE"/>
    <s v="Centralt værk"/>
    <n v="351100"/>
    <n v="350010"/>
    <x v="1204"/>
    <x v="5"/>
    <s v="cel"/>
    <d v="2012-01-01T00:00:00"/>
    <m/>
    <n v="2"/>
    <n v="0"/>
    <n v="0"/>
    <x v="21"/>
    <n v="0"/>
    <n v="0"/>
    <n v="0"/>
    <n v="0"/>
    <n v="0"/>
    <n v="1"/>
    <n v="0"/>
    <x v="0"/>
    <x v="0"/>
    <m/>
    <m/>
    <m/>
    <n v="0"/>
    <m/>
    <m/>
    <m/>
    <m/>
    <m/>
    <m/>
    <m/>
    <m/>
    <m/>
    <m/>
    <m/>
    <m/>
    <m/>
    <m/>
    <s v="563211,59"/>
    <s v="6325945,45"/>
    <n v="0"/>
    <n v="0"/>
    <n v="0"/>
  </r>
  <r>
    <n v="2266"/>
    <x v="1136"/>
    <s v=""/>
    <x v="2531"/>
    <n v="2019"/>
    <n v="37189294"/>
    <x v="598"/>
    <x v="1134"/>
    <x v="1101"/>
    <n v="9310"/>
    <s v="Vodskov"/>
    <n v="851"/>
    <n v="295"/>
    <x v="34"/>
    <n v="1"/>
    <s v="CE"/>
    <s v="Centralt værk"/>
    <n v="351100"/>
    <n v="350010"/>
    <x v="1303"/>
    <x v="2"/>
    <s v="fvv"/>
    <d v="2017-12-15T00:00:00"/>
    <m/>
    <n v="35"/>
    <n v="0"/>
    <n v="35"/>
    <x v="6336"/>
    <n v="101.976"/>
    <n v="101.976"/>
    <n v="0"/>
    <n v="0"/>
    <n v="1"/>
    <n v="0"/>
    <n v="0"/>
    <x v="0"/>
    <x v="0"/>
    <m/>
    <m/>
    <m/>
    <m/>
    <m/>
    <m/>
    <m/>
    <m/>
    <m/>
    <m/>
    <m/>
    <m/>
    <m/>
    <m/>
    <m/>
    <m/>
    <m/>
    <n v="103.5693"/>
    <s v="563211,59"/>
    <s v="6325945,45"/>
    <n v="0"/>
    <n v="0"/>
    <n v="103.5693"/>
  </r>
  <r>
    <n v="2267"/>
    <x v="73"/>
    <s v=""/>
    <x v="161"/>
    <n v="2019"/>
    <n v="37271616"/>
    <x v="599"/>
    <x v="72"/>
    <x v="73"/>
    <n v="9310"/>
    <s v="Vodskov"/>
    <n v="851"/>
    <n v="295"/>
    <x v="34"/>
    <m/>
    <s v="FJ"/>
    <s v="Fjernvarmeværk"/>
    <n v="353000"/>
    <n v="350030"/>
    <x v="112"/>
    <x v="0"/>
    <s v="fvv"/>
    <d v="2011-01-01T00:00:00"/>
    <m/>
    <n v="8"/>
    <n v="0"/>
    <n v="8"/>
    <x v="6337"/>
    <n v="0.1031"/>
    <n v="0.1031"/>
    <n v="0"/>
    <n v="0"/>
    <n v="1"/>
    <n v="0"/>
    <n v="0"/>
    <x v="0"/>
    <x v="0"/>
    <m/>
    <m/>
    <m/>
    <n v="0.11209375000000001"/>
    <m/>
    <m/>
    <m/>
    <m/>
    <m/>
    <m/>
    <m/>
    <m/>
    <m/>
    <m/>
    <m/>
    <m/>
    <m/>
    <m/>
    <s v="568388,91"/>
    <s v="6325482,83"/>
    <n v="0.11209375000000001"/>
    <n v="0"/>
    <n v="0"/>
  </r>
  <r>
    <n v="2267"/>
    <x v="73"/>
    <s v=""/>
    <x v="162"/>
    <n v="2019"/>
    <n v="37271616"/>
    <x v="599"/>
    <x v="72"/>
    <x v="73"/>
    <n v="9310"/>
    <s v="Vodskov"/>
    <n v="851"/>
    <n v="295"/>
    <x v="34"/>
    <m/>
    <s v="FJ"/>
    <s v="Fjernvarmeværk"/>
    <n v="353000"/>
    <n v="350030"/>
    <x v="113"/>
    <x v="0"/>
    <s v="fvv"/>
    <d v="2012-01-01T00:00:00"/>
    <m/>
    <n v="0"/>
    <n v="0"/>
    <n v="0"/>
    <x v="21"/>
    <n v="0"/>
    <n v="0"/>
    <n v="0"/>
    <n v="0"/>
    <n v="1"/>
    <n v="0"/>
    <n v="0"/>
    <x v="0"/>
    <x v="0"/>
    <m/>
    <m/>
    <m/>
    <m/>
    <m/>
    <m/>
    <m/>
    <m/>
    <m/>
    <m/>
    <m/>
    <m/>
    <m/>
    <m/>
    <m/>
    <m/>
    <m/>
    <m/>
    <s v="568388,91"/>
    <s v="6325482,83"/>
    <n v="0"/>
    <n v="0"/>
    <n v="0"/>
  </r>
  <r>
    <n v="2267"/>
    <x v="74"/>
    <s v=""/>
    <x v="163"/>
    <n v="2019"/>
    <n v="37271616"/>
    <x v="599"/>
    <x v="73"/>
    <x v="74"/>
    <n v="9362"/>
    <s v="Gandrup"/>
    <n v="851"/>
    <n v="295"/>
    <x v="34"/>
    <m/>
    <s v="FJ"/>
    <s v="Fjernvarmeværk"/>
    <n v="353000"/>
    <n v="350030"/>
    <x v="114"/>
    <x v="0"/>
    <s v="fvv"/>
    <d v="1989-01-01T00:00:00"/>
    <m/>
    <n v="3"/>
    <n v="0"/>
    <n v="3"/>
    <x v="6338"/>
    <n v="3.2000000000000001E-2"/>
    <n v="3.2000000000000001E-2"/>
    <n v="0"/>
    <n v="0"/>
    <n v="1"/>
    <n v="0"/>
    <n v="0"/>
    <x v="0"/>
    <x v="0"/>
    <m/>
    <m/>
    <m/>
    <m/>
    <m/>
    <m/>
    <n v="3.6511200000000001E-2"/>
    <m/>
    <m/>
    <m/>
    <m/>
    <m/>
    <m/>
    <m/>
    <m/>
    <m/>
    <m/>
    <m/>
    <s v="571527,49"/>
    <s v="6324145,95"/>
    <n v="3.6511200000000001E-2"/>
    <n v="0"/>
    <n v="0"/>
  </r>
  <r>
    <n v="2267"/>
    <x v="1137"/>
    <s v=""/>
    <x v="2532"/>
    <n v="2019"/>
    <n v="37271616"/>
    <x v="599"/>
    <x v="1135"/>
    <x v="1102"/>
    <n v="9380"/>
    <s v="Vestbjerg"/>
    <n v="851"/>
    <n v="295"/>
    <x v="34"/>
    <m/>
    <s v="FJ"/>
    <s v="Fjernvarmeværk"/>
    <n v="353000"/>
    <n v="350030"/>
    <x v="1304"/>
    <x v="0"/>
    <s v="fvv"/>
    <d v="1993-01-01T00:00:00"/>
    <m/>
    <n v="8.8000000000000007"/>
    <n v="0"/>
    <n v="8"/>
    <x v="6339"/>
    <n v="0.105"/>
    <n v="0.105"/>
    <n v="0"/>
    <n v="0"/>
    <n v="1"/>
    <n v="0"/>
    <n v="0"/>
    <x v="0"/>
    <x v="0"/>
    <m/>
    <m/>
    <m/>
    <n v="0.11406659999999999"/>
    <m/>
    <m/>
    <m/>
    <m/>
    <m/>
    <m/>
    <m/>
    <m/>
    <m/>
    <m/>
    <m/>
    <m/>
    <m/>
    <m/>
    <s v="558530,34"/>
    <s v="6332074,96"/>
    <n v="0.11406659999999999"/>
    <n v="0"/>
    <n v="0"/>
  </r>
  <r>
    <n v="2267"/>
    <x v="1138"/>
    <s v=""/>
    <x v="2533"/>
    <n v="2019"/>
    <n v="37271616"/>
    <x v="599"/>
    <x v="1136"/>
    <x v="1103"/>
    <n v="9310"/>
    <s v="Vodskov"/>
    <n v="851"/>
    <n v="295"/>
    <x v="34"/>
    <m/>
    <s v="FJ"/>
    <s v="Fjernvarmeværk"/>
    <n v="353000"/>
    <n v="350030"/>
    <x v="1305"/>
    <x v="0"/>
    <s v="fvv"/>
    <d v="1991-01-01T00:00:00"/>
    <m/>
    <n v="11.7"/>
    <n v="0"/>
    <n v="10.6"/>
    <x v="6340"/>
    <n v="0.13900000000000001"/>
    <n v="0.13900000000000001"/>
    <n v="0"/>
    <n v="0"/>
    <n v="1"/>
    <n v="0"/>
    <n v="0"/>
    <x v="0"/>
    <x v="0"/>
    <m/>
    <m/>
    <m/>
    <n v="0.15065400000000001"/>
    <m/>
    <m/>
    <m/>
    <m/>
    <m/>
    <m/>
    <m/>
    <m/>
    <m/>
    <m/>
    <m/>
    <m/>
    <m/>
    <m/>
    <s v="561988,5"/>
    <s v="6330007,64"/>
    <n v="0.15065400000000001"/>
    <n v="0"/>
    <n v="0"/>
  </r>
  <r>
    <n v="2267"/>
    <x v="1140"/>
    <s v=""/>
    <x v="2535"/>
    <n v="2019"/>
    <n v="37271616"/>
    <x v="599"/>
    <x v="1138"/>
    <x v="1005"/>
    <n v="9000"/>
    <s v="Aalborg"/>
    <n v="851"/>
    <n v="295"/>
    <x v="34"/>
    <n v="1"/>
    <s v="FJ"/>
    <s v="Fjernvarmeværk"/>
    <n v="353000"/>
    <n v="350030"/>
    <x v="13"/>
    <x v="0"/>
    <s v="fvv"/>
    <d v="1986-07-01T00:00:00"/>
    <m/>
    <n v="25.3"/>
    <n v="0"/>
    <n v="23.3"/>
    <x v="6341"/>
    <n v="1.776"/>
    <n v="1.776"/>
    <n v="0"/>
    <n v="0"/>
    <n v="1"/>
    <n v="0"/>
    <n v="0"/>
    <x v="0"/>
    <x v="0"/>
    <m/>
    <m/>
    <m/>
    <n v="1.9298060000000001"/>
    <m/>
    <m/>
    <m/>
    <m/>
    <m/>
    <m/>
    <m/>
    <m/>
    <m/>
    <m/>
    <m/>
    <m/>
    <m/>
    <m/>
    <s v="554455,31"/>
    <s v="6320497,71"/>
    <n v="1.9298060000000001"/>
    <n v="0"/>
    <n v="0"/>
  </r>
  <r>
    <n v="2267"/>
    <x v="1140"/>
    <s v=""/>
    <x v="2536"/>
    <n v="2019"/>
    <n v="37271616"/>
    <x v="599"/>
    <x v="1138"/>
    <x v="1005"/>
    <n v="9000"/>
    <s v="Aalborg"/>
    <n v="851"/>
    <n v="295"/>
    <x v="34"/>
    <n v="1"/>
    <s v="FJ"/>
    <s v="Fjernvarmeværk"/>
    <n v="353000"/>
    <n v="350030"/>
    <x v="16"/>
    <x v="0"/>
    <s v="fvv"/>
    <d v="1986-07-01T00:00:00"/>
    <m/>
    <n v="25.3"/>
    <n v="0"/>
    <n v="23.3"/>
    <x v="6342"/>
    <n v="3.4119999999999999"/>
    <n v="3.4119999999999999"/>
    <n v="0"/>
    <n v="0"/>
    <n v="1"/>
    <n v="0"/>
    <n v="0"/>
    <x v="0"/>
    <x v="0"/>
    <m/>
    <m/>
    <m/>
    <n v="3.708958"/>
    <m/>
    <m/>
    <m/>
    <m/>
    <m/>
    <m/>
    <m/>
    <m/>
    <m/>
    <m/>
    <m/>
    <m/>
    <m/>
    <m/>
    <s v="554455,31"/>
    <s v="6320497,71"/>
    <n v="3.708958"/>
    <n v="0"/>
    <n v="0"/>
  </r>
  <r>
    <n v="2267"/>
    <x v="1140"/>
    <s v=""/>
    <x v="2537"/>
    <n v="2019"/>
    <n v="37271616"/>
    <x v="599"/>
    <x v="1138"/>
    <x v="1005"/>
    <n v="9000"/>
    <s v="Aalborg"/>
    <n v="851"/>
    <n v="295"/>
    <x v="34"/>
    <n v="1"/>
    <s v="FJ"/>
    <s v="Fjernvarmeværk"/>
    <n v="353000"/>
    <n v="350030"/>
    <x v="76"/>
    <x v="0"/>
    <s v="fvv"/>
    <d v="1986-07-01T00:00:00"/>
    <m/>
    <n v="25.3"/>
    <n v="0"/>
    <n v="23.3"/>
    <x v="6343"/>
    <n v="5.077"/>
    <n v="5.077"/>
    <n v="0"/>
    <n v="0"/>
    <n v="1"/>
    <n v="0"/>
    <n v="0"/>
    <x v="0"/>
    <x v="0"/>
    <m/>
    <m/>
    <m/>
    <n v="5.5203930000000003"/>
    <m/>
    <m/>
    <m/>
    <m/>
    <m/>
    <m/>
    <m/>
    <m/>
    <m/>
    <m/>
    <m/>
    <m/>
    <m/>
    <m/>
    <s v="554455,31"/>
    <s v="6320497,71"/>
    <n v="5.5203930000000003"/>
    <n v="0"/>
    <n v="0"/>
  </r>
  <r>
    <n v="2267"/>
    <x v="1140"/>
    <s v=""/>
    <x v="2538"/>
    <n v="2019"/>
    <n v="37271616"/>
    <x v="599"/>
    <x v="1138"/>
    <x v="1005"/>
    <n v="9000"/>
    <s v="Aalborg"/>
    <n v="851"/>
    <n v="295"/>
    <x v="34"/>
    <n v="1"/>
    <s v="FJ"/>
    <s v="Fjernvarmeværk"/>
    <n v="353000"/>
    <n v="350030"/>
    <x v="4"/>
    <x v="0"/>
    <s v="fvv"/>
    <d v="1982-10-01T00:00:00"/>
    <m/>
    <n v="18.899999999999999"/>
    <n v="0"/>
    <n v="17.3"/>
    <x v="3263"/>
    <n v="0.50800000000000001"/>
    <n v="0.50800000000000001"/>
    <n v="0"/>
    <n v="0"/>
    <n v="1"/>
    <n v="0"/>
    <n v="0"/>
    <x v="0"/>
    <x v="0"/>
    <m/>
    <m/>
    <m/>
    <n v="0.55239800000000006"/>
    <m/>
    <m/>
    <m/>
    <m/>
    <m/>
    <m/>
    <m/>
    <m/>
    <m/>
    <m/>
    <m/>
    <m/>
    <m/>
    <m/>
    <s v="554455,31"/>
    <s v="6320497,71"/>
    <n v="0.55239800000000006"/>
    <n v="0"/>
    <n v="0"/>
  </r>
  <r>
    <n v="2267"/>
    <x v="1141"/>
    <s v=""/>
    <x v="2539"/>
    <n v="2019"/>
    <n v="37271616"/>
    <x v="599"/>
    <x v="1139"/>
    <x v="1105"/>
    <n v="9220"/>
    <s v="Aalborg Øst"/>
    <n v="851"/>
    <n v="295"/>
    <x v="34"/>
    <n v="1"/>
    <s v="FJ"/>
    <s v="Fjernvarmeværk"/>
    <n v="353000"/>
    <n v="350030"/>
    <x v="808"/>
    <x v="0"/>
    <s v="fvv"/>
    <d v="2000-08-01T00:00:00"/>
    <m/>
    <n v="26.9"/>
    <n v="0"/>
    <n v="24.9"/>
    <x v="6344"/>
    <n v="44.85"/>
    <n v="44.85"/>
    <n v="0"/>
    <n v="0"/>
    <n v="1"/>
    <n v="0"/>
    <n v="0"/>
    <x v="0"/>
    <x v="0"/>
    <m/>
    <m/>
    <m/>
    <n v="0"/>
    <m/>
    <m/>
    <n v="48.189358800000001"/>
    <m/>
    <m/>
    <m/>
    <m/>
    <m/>
    <m/>
    <n v="0"/>
    <m/>
    <m/>
    <m/>
    <m/>
    <s v="561840,47"/>
    <s v="6320867,47"/>
    <n v="48.189358800000001"/>
    <n v="0"/>
    <n v="0"/>
  </r>
  <r>
    <n v="2267"/>
    <x v="1141"/>
    <s v=""/>
    <x v="2540"/>
    <n v="2019"/>
    <n v="37271616"/>
    <x v="599"/>
    <x v="1139"/>
    <x v="1105"/>
    <n v="9220"/>
    <s v="Aalborg Øst"/>
    <n v="851"/>
    <n v="295"/>
    <x v="34"/>
    <n v="1"/>
    <s v="FJ"/>
    <s v="Fjernvarmeværk"/>
    <n v="353000"/>
    <n v="350030"/>
    <x v="809"/>
    <x v="0"/>
    <s v="fvv"/>
    <d v="2000-08-01T00:00:00"/>
    <m/>
    <n v="26.9"/>
    <n v="0"/>
    <n v="24.9"/>
    <x v="6345"/>
    <n v="47.222999999999999"/>
    <n v="47.222999999999999"/>
    <n v="0"/>
    <n v="0"/>
    <n v="1"/>
    <n v="0"/>
    <n v="0"/>
    <x v="0"/>
    <x v="0"/>
    <m/>
    <m/>
    <m/>
    <n v="0"/>
    <m/>
    <m/>
    <n v="50.738688000000003"/>
    <m/>
    <m/>
    <m/>
    <m/>
    <m/>
    <m/>
    <n v="0"/>
    <m/>
    <m/>
    <m/>
    <m/>
    <s v="561840,47"/>
    <s v="6320867,47"/>
    <n v="50.738688000000003"/>
    <n v="0"/>
    <n v="0"/>
  </r>
  <r>
    <n v="2267"/>
    <x v="1141"/>
    <s v=""/>
    <x v="2541"/>
    <n v="2019"/>
    <n v="37271616"/>
    <x v="599"/>
    <x v="1139"/>
    <x v="1105"/>
    <n v="9220"/>
    <s v="Aalborg Øst"/>
    <n v="851"/>
    <n v="295"/>
    <x v="34"/>
    <n v="1"/>
    <s v="FJ"/>
    <s v="Fjernvarmeværk"/>
    <n v="353000"/>
    <n v="350030"/>
    <x v="810"/>
    <x v="0"/>
    <s v="fvv"/>
    <d v="1989-09-01T00:00:00"/>
    <m/>
    <n v="25"/>
    <n v="0"/>
    <n v="23.2"/>
    <x v="6346"/>
    <n v="0.8931"/>
    <n v="0.8931"/>
    <n v="0"/>
    <n v="0"/>
    <n v="1"/>
    <n v="0"/>
    <n v="0"/>
    <x v="0"/>
    <x v="0"/>
    <m/>
    <m/>
    <m/>
    <n v="0"/>
    <m/>
    <m/>
    <m/>
    <m/>
    <m/>
    <m/>
    <m/>
    <m/>
    <m/>
    <n v="0.95079600000000009"/>
    <m/>
    <m/>
    <m/>
    <m/>
    <s v="561840,47"/>
    <s v="6320867,47"/>
    <n v="0"/>
    <n v="0.95079600000000009"/>
    <n v="0"/>
  </r>
  <r>
    <n v="2267"/>
    <x v="1141"/>
    <s v=""/>
    <x v="2542"/>
    <n v="2019"/>
    <n v="37271616"/>
    <x v="599"/>
    <x v="1139"/>
    <x v="1105"/>
    <n v="9220"/>
    <s v="Aalborg Øst"/>
    <n v="851"/>
    <n v="295"/>
    <x v="34"/>
    <n v="1"/>
    <s v="FJ"/>
    <s v="Fjernvarmeværk"/>
    <n v="353000"/>
    <n v="350030"/>
    <x v="1307"/>
    <x v="0"/>
    <s v="fvv"/>
    <d v="2000-08-01T00:00:00"/>
    <m/>
    <n v="26.9"/>
    <n v="0"/>
    <n v="24.9"/>
    <x v="6347"/>
    <n v="40.183"/>
    <n v="40.183"/>
    <n v="0"/>
    <n v="0"/>
    <n v="1"/>
    <n v="0"/>
    <n v="0"/>
    <x v="0"/>
    <x v="0"/>
    <m/>
    <m/>
    <m/>
    <n v="0"/>
    <m/>
    <m/>
    <n v="43.175206799999998"/>
    <m/>
    <m/>
    <m/>
    <m/>
    <m/>
    <m/>
    <n v="0"/>
    <m/>
    <m/>
    <m/>
    <m/>
    <s v="561840,47"/>
    <s v="6320867,47"/>
    <n v="43.175206799999998"/>
    <n v="0"/>
    <n v="0"/>
  </r>
  <r>
    <n v="2267"/>
    <x v="1142"/>
    <s v=""/>
    <x v="2543"/>
    <n v="2019"/>
    <n v="37271616"/>
    <x v="599"/>
    <x v="1140"/>
    <x v="1106"/>
    <n v="9000"/>
    <s v="Aalborg"/>
    <n v="851"/>
    <n v="295"/>
    <x v="34"/>
    <n v="1"/>
    <s v="FJ"/>
    <s v="Fjernvarmeværk"/>
    <n v="353000"/>
    <n v="350030"/>
    <x v="808"/>
    <x v="0"/>
    <s v="fvv"/>
    <d v="1986-08-01T00:00:00"/>
    <m/>
    <n v="25.3"/>
    <n v="0"/>
    <n v="23.3"/>
    <x v="6348"/>
    <n v="0.66300000000000003"/>
    <n v="0.66300000000000003"/>
    <n v="0"/>
    <n v="0"/>
    <n v="1"/>
    <n v="0"/>
    <n v="0"/>
    <x v="0"/>
    <x v="0"/>
    <m/>
    <m/>
    <m/>
    <n v="0.72098699999999993"/>
    <m/>
    <m/>
    <m/>
    <m/>
    <m/>
    <m/>
    <m/>
    <m/>
    <m/>
    <m/>
    <m/>
    <m/>
    <m/>
    <m/>
    <s v="557498,33"/>
    <s v="6321224,59"/>
    <n v="0.72098699999999993"/>
    <n v="0"/>
    <n v="0"/>
  </r>
  <r>
    <n v="2267"/>
    <x v="1142"/>
    <s v=""/>
    <x v="2544"/>
    <n v="2019"/>
    <n v="37271616"/>
    <x v="599"/>
    <x v="1140"/>
    <x v="1106"/>
    <n v="9000"/>
    <s v="Aalborg"/>
    <n v="851"/>
    <n v="295"/>
    <x v="34"/>
    <n v="1"/>
    <s v="FJ"/>
    <s v="Fjernvarmeværk"/>
    <n v="353000"/>
    <n v="350030"/>
    <x v="809"/>
    <x v="0"/>
    <s v="fvv"/>
    <d v="1986-08-01T00:00:00"/>
    <m/>
    <n v="25.3"/>
    <n v="0"/>
    <n v="23.3"/>
    <x v="6348"/>
    <n v="0.66300000000000003"/>
    <n v="0.66300000000000003"/>
    <n v="0"/>
    <n v="0"/>
    <n v="1"/>
    <n v="0"/>
    <n v="0"/>
    <x v="0"/>
    <x v="0"/>
    <m/>
    <m/>
    <m/>
    <n v="0.72098699999999993"/>
    <m/>
    <m/>
    <m/>
    <m/>
    <m/>
    <m/>
    <m/>
    <m/>
    <m/>
    <m/>
    <m/>
    <m/>
    <m/>
    <m/>
    <s v="557498,33"/>
    <s v="6321224,59"/>
    <n v="0.72098699999999993"/>
    <n v="0"/>
    <n v="0"/>
  </r>
  <r>
    <n v="2267"/>
    <x v="1142"/>
    <s v=""/>
    <x v="2545"/>
    <n v="2019"/>
    <n v="37271616"/>
    <x v="599"/>
    <x v="1140"/>
    <x v="1106"/>
    <n v="9000"/>
    <s v="Aalborg"/>
    <n v="851"/>
    <n v="295"/>
    <x v="34"/>
    <n v="1"/>
    <s v="FJ"/>
    <s v="Fjernvarmeværk"/>
    <n v="353000"/>
    <n v="350030"/>
    <x v="810"/>
    <x v="0"/>
    <s v="fvv"/>
    <d v="1986-08-01T00:00:00"/>
    <m/>
    <n v="25.3"/>
    <n v="0"/>
    <n v="23.3"/>
    <x v="5903"/>
    <n v="0.73699999999999999"/>
    <n v="0.73699999999999999"/>
    <n v="0"/>
    <n v="0"/>
    <n v="1"/>
    <n v="0"/>
    <n v="0"/>
    <x v="0"/>
    <x v="0"/>
    <m/>
    <m/>
    <m/>
    <n v="0.79990099999999997"/>
    <m/>
    <m/>
    <m/>
    <m/>
    <m/>
    <m/>
    <m/>
    <m/>
    <m/>
    <m/>
    <m/>
    <m/>
    <m/>
    <m/>
    <s v="557498,33"/>
    <s v="6321224,59"/>
    <n v="0.79990099999999997"/>
    <n v="0"/>
    <n v="0"/>
  </r>
  <r>
    <n v="2267"/>
    <x v="1143"/>
    <s v=""/>
    <x v="2546"/>
    <n v="2019"/>
    <n v="37271616"/>
    <x v="599"/>
    <x v="1141"/>
    <x v="1107"/>
    <n v="9230"/>
    <s v="Svenstrup J"/>
    <n v="851"/>
    <n v="295"/>
    <x v="34"/>
    <m/>
    <s v="DC"/>
    <s v="Decentralt værk"/>
    <n v="351100"/>
    <n v="350010"/>
    <x v="1308"/>
    <x v="1"/>
    <s v="kvt"/>
    <d v="1994-01-01T00:00:00"/>
    <m/>
    <n v="5.0999999999999996"/>
    <n v="2"/>
    <n v="2.5"/>
    <x v="6349"/>
    <n v="1.5156000000000001"/>
    <n v="1.5156000000000001"/>
    <n v="1.3583988"/>
    <n v="1.3583988"/>
    <n v="0.21170183129626891"/>
    <n v="0.78829816870373115"/>
    <n v="0"/>
    <x v="0"/>
    <x v="0"/>
    <m/>
    <m/>
    <m/>
    <m/>
    <m/>
    <m/>
    <n v="3.5795628000000002"/>
    <m/>
    <m/>
    <m/>
    <m/>
    <m/>
    <m/>
    <m/>
    <m/>
    <m/>
    <m/>
    <m/>
    <s v="554039,92"/>
    <s v="6312888,05"/>
    <n v="3.5795628000000002"/>
    <n v="0"/>
    <n v="0"/>
  </r>
  <r>
    <n v="2267"/>
    <x v="1143"/>
    <s v=""/>
    <x v="2547"/>
    <n v="2019"/>
    <n v="37271616"/>
    <x v="599"/>
    <x v="1141"/>
    <x v="1107"/>
    <n v="9230"/>
    <s v="Svenstrup J"/>
    <n v="851"/>
    <n v="295"/>
    <x v="34"/>
    <m/>
    <s v="DC"/>
    <s v="Decentralt værk"/>
    <n v="351100"/>
    <n v="350010"/>
    <x v="1309"/>
    <x v="0"/>
    <s v="fvv"/>
    <d v="2012-01-01T00:00:00"/>
    <m/>
    <n v="3.15"/>
    <n v="0"/>
    <n v="3.15"/>
    <x v="6350"/>
    <n v="14.349600000000001"/>
    <n v="14.349600000000001"/>
    <n v="0"/>
    <n v="0"/>
    <n v="1"/>
    <n v="0"/>
    <n v="0"/>
    <x v="0"/>
    <x v="0"/>
    <m/>
    <m/>
    <m/>
    <m/>
    <m/>
    <m/>
    <n v="15.942366"/>
    <m/>
    <m/>
    <m/>
    <m/>
    <m/>
    <m/>
    <m/>
    <m/>
    <m/>
    <m/>
    <m/>
    <s v="554039,92"/>
    <s v="6312888,05"/>
    <n v="15.942366"/>
    <n v="0"/>
    <n v="0"/>
  </r>
  <r>
    <n v="2267"/>
    <x v="1143"/>
    <s v=""/>
    <x v="2548"/>
    <n v="2019"/>
    <n v="37271616"/>
    <x v="599"/>
    <x v="1141"/>
    <x v="1107"/>
    <n v="9230"/>
    <s v="Svenstrup J"/>
    <n v="851"/>
    <n v="295"/>
    <x v="34"/>
    <m/>
    <s v="DC"/>
    <s v="Decentralt værk"/>
    <n v="351100"/>
    <n v="350010"/>
    <x v="614"/>
    <x v="0"/>
    <s v="fvv"/>
    <d v="2013-02-14T00:00:00"/>
    <m/>
    <n v="0.99"/>
    <n v="0"/>
    <n v="0.9"/>
    <x v="6351"/>
    <n v="14.9724"/>
    <n v="14.9724"/>
    <n v="0"/>
    <n v="0"/>
    <n v="1"/>
    <n v="0"/>
    <n v="0"/>
    <x v="0"/>
    <x v="0"/>
    <m/>
    <m/>
    <m/>
    <m/>
    <m/>
    <m/>
    <m/>
    <m/>
    <m/>
    <m/>
    <n v="0"/>
    <m/>
    <n v="16.59"/>
    <m/>
    <m/>
    <m/>
    <m/>
    <m/>
    <s v="554039,92"/>
    <s v="6312888,05"/>
    <n v="0"/>
    <n v="16.59"/>
    <n v="0"/>
  </r>
  <r>
    <n v="2267"/>
    <x v="1144"/>
    <s v=""/>
    <x v="2549"/>
    <n v="2019"/>
    <n v="37271616"/>
    <x v="599"/>
    <x v="1142"/>
    <x v="1108"/>
    <n v="9430"/>
    <s v="Vadum"/>
    <n v="851"/>
    <n v="295"/>
    <x v="34"/>
    <m/>
    <s v="FJ"/>
    <s v="Fjernvarmeværk"/>
    <n v="353000"/>
    <n v="350030"/>
    <x v="56"/>
    <x v="0"/>
    <s v="fvv"/>
    <d v="1994-01-01T00:00:00"/>
    <m/>
    <n v="8.6999999999999993"/>
    <n v="0"/>
    <n v="8.1"/>
    <x v="6352"/>
    <n v="1.373"/>
    <n v="1.373"/>
    <n v="0"/>
    <n v="0"/>
    <n v="1"/>
    <n v="0"/>
    <n v="0"/>
    <x v="0"/>
    <x v="0"/>
    <m/>
    <m/>
    <m/>
    <m/>
    <m/>
    <m/>
    <n v="1.4756148"/>
    <m/>
    <m/>
    <m/>
    <m/>
    <m/>
    <m/>
    <m/>
    <m/>
    <m/>
    <m/>
    <m/>
    <s v="551944"/>
    <s v="6330726"/>
    <n v="1.4756148"/>
    <n v="0"/>
    <n v="0"/>
  </r>
  <r>
    <n v="2267"/>
    <x v="1145"/>
    <s v=""/>
    <x v="2550"/>
    <n v="2019"/>
    <n v="37271616"/>
    <x v="599"/>
    <x v="1143"/>
    <x v="1109"/>
    <n v="9230"/>
    <s v="Svenstrup J"/>
    <n v="851"/>
    <n v="295"/>
    <x v="34"/>
    <n v="1"/>
    <s v="FJ"/>
    <s v="Fjernvarmeværk"/>
    <n v="353000"/>
    <n v="350030"/>
    <x v="808"/>
    <x v="0"/>
    <s v="fvv"/>
    <d v="1988-01-01T00:00:00"/>
    <m/>
    <n v="5.4"/>
    <n v="0"/>
    <n v="5"/>
    <x v="5889"/>
    <n v="0.1056"/>
    <n v="0.1056"/>
    <n v="0"/>
    <n v="0"/>
    <n v="1"/>
    <n v="0"/>
    <n v="0"/>
    <x v="0"/>
    <x v="0"/>
    <m/>
    <m/>
    <m/>
    <n v="0.11478400000000001"/>
    <m/>
    <m/>
    <m/>
    <m/>
    <m/>
    <m/>
    <m/>
    <m/>
    <m/>
    <m/>
    <m/>
    <m/>
    <m/>
    <m/>
    <s v="550753,03"/>
    <s v="6314844,85"/>
    <n v="0.11478400000000001"/>
    <n v="0"/>
    <n v="0"/>
  </r>
  <r>
    <n v="2267"/>
    <x v="1145"/>
    <s v=""/>
    <x v="2551"/>
    <n v="2019"/>
    <n v="37271616"/>
    <x v="599"/>
    <x v="1143"/>
    <x v="1109"/>
    <n v="9230"/>
    <s v="Svenstrup J"/>
    <n v="851"/>
    <n v="295"/>
    <x v="34"/>
    <n v="1"/>
    <s v="FJ"/>
    <s v="Fjernvarmeværk"/>
    <n v="353000"/>
    <n v="350030"/>
    <x v="809"/>
    <x v="0"/>
    <s v="fvv"/>
    <d v="1988-01-01T00:00:00"/>
    <m/>
    <n v="16.5"/>
    <n v="0"/>
    <n v="15"/>
    <x v="6353"/>
    <n v="4.7969999999999997"/>
    <n v="4.7969999999999997"/>
    <n v="0"/>
    <n v="0"/>
    <n v="1"/>
    <n v="0"/>
    <n v="0"/>
    <x v="0"/>
    <x v="0"/>
    <m/>
    <m/>
    <m/>
    <n v="5.2154979999999993"/>
    <m/>
    <m/>
    <m/>
    <m/>
    <m/>
    <m/>
    <m/>
    <m/>
    <m/>
    <m/>
    <m/>
    <m/>
    <m/>
    <m/>
    <s v="550753,03"/>
    <s v="6314844,85"/>
    <n v="5.2154979999999993"/>
    <n v="0"/>
    <n v="0"/>
  </r>
  <r>
    <n v="2267"/>
    <x v="1146"/>
    <s v=""/>
    <x v="2552"/>
    <n v="2019"/>
    <n v="37271616"/>
    <x v="599"/>
    <x v="1144"/>
    <x v="1110"/>
    <n v="9000"/>
    <s v="Aalborg"/>
    <n v="851"/>
    <n v="295"/>
    <x v="34"/>
    <n v="1"/>
    <s v="FJ"/>
    <s v="Fjernvarmeværk"/>
    <n v="353000"/>
    <n v="350030"/>
    <x v="808"/>
    <x v="0"/>
    <s v="fvv"/>
    <d v="2001-08-01T00:00:00"/>
    <m/>
    <n v="26.9"/>
    <n v="0"/>
    <n v="25"/>
    <x v="6354"/>
    <n v="89.775000000000006"/>
    <n v="89.775000000000006"/>
    <n v="0"/>
    <n v="0"/>
    <n v="1"/>
    <n v="0"/>
    <n v="0"/>
    <x v="0"/>
    <x v="0"/>
    <m/>
    <m/>
    <m/>
    <n v="0"/>
    <m/>
    <m/>
    <n v="96.45966"/>
    <m/>
    <m/>
    <m/>
    <m/>
    <m/>
    <m/>
    <m/>
    <m/>
    <m/>
    <m/>
    <m/>
    <s v="557595,51"/>
    <s v="6323028,6"/>
    <n v="96.45966"/>
    <n v="0"/>
    <n v="0"/>
  </r>
  <r>
    <n v="2267"/>
    <x v="1146"/>
    <s v=""/>
    <x v="2553"/>
    <n v="2019"/>
    <n v="37271616"/>
    <x v="599"/>
    <x v="1144"/>
    <x v="1110"/>
    <n v="9000"/>
    <s v="Aalborg"/>
    <n v="851"/>
    <n v="295"/>
    <x v="34"/>
    <n v="1"/>
    <s v="FJ"/>
    <s v="Fjernvarmeværk"/>
    <n v="353000"/>
    <n v="350030"/>
    <x v="809"/>
    <x v="0"/>
    <s v="fvv"/>
    <d v="2001-08-01T00:00:00"/>
    <m/>
    <n v="26.9"/>
    <n v="0"/>
    <n v="25"/>
    <x v="6355"/>
    <n v="128.43"/>
    <n v="128.43"/>
    <n v="0"/>
    <n v="0"/>
    <n v="1"/>
    <n v="0"/>
    <n v="0"/>
    <x v="0"/>
    <x v="0"/>
    <m/>
    <m/>
    <m/>
    <n v="0"/>
    <m/>
    <m/>
    <n v="137.9922588"/>
    <m/>
    <m/>
    <m/>
    <m/>
    <m/>
    <m/>
    <m/>
    <m/>
    <m/>
    <m/>
    <m/>
    <s v="557595,51"/>
    <s v="6323028,6"/>
    <n v="137.9922588"/>
    <n v="0"/>
    <n v="0"/>
  </r>
  <r>
    <n v="2267"/>
    <x v="1146"/>
    <s v=""/>
    <x v="2554"/>
    <n v="2019"/>
    <n v="37271616"/>
    <x v="599"/>
    <x v="1144"/>
    <x v="1110"/>
    <n v="9000"/>
    <s v="Aalborg"/>
    <n v="851"/>
    <n v="295"/>
    <x v="34"/>
    <n v="1"/>
    <s v="FJ"/>
    <s v="Fjernvarmeværk"/>
    <n v="353000"/>
    <n v="350030"/>
    <x v="810"/>
    <x v="0"/>
    <s v="fvv"/>
    <d v="2001-08-01T00:00:00"/>
    <m/>
    <n v="26.9"/>
    <n v="0"/>
    <n v="25"/>
    <x v="6356"/>
    <n v="142.511"/>
    <n v="142.511"/>
    <n v="0"/>
    <n v="0"/>
    <n v="1"/>
    <n v="0"/>
    <n v="0"/>
    <x v="0"/>
    <x v="0"/>
    <m/>
    <m/>
    <m/>
    <n v="0"/>
    <m/>
    <m/>
    <n v="153.12132"/>
    <m/>
    <m/>
    <m/>
    <m/>
    <m/>
    <m/>
    <m/>
    <m/>
    <m/>
    <m/>
    <m/>
    <s v="557595,51"/>
    <s v="6323028,6"/>
    <n v="153.12132"/>
    <n v="0"/>
    <n v="0"/>
  </r>
  <r>
    <n v="2267"/>
    <x v="1146"/>
    <s v=""/>
    <x v="2555"/>
    <n v="2019"/>
    <n v="37271616"/>
    <x v="599"/>
    <x v="1144"/>
    <x v="1110"/>
    <n v="9000"/>
    <s v="Aalborg"/>
    <n v="851"/>
    <n v="295"/>
    <x v="34"/>
    <n v="1"/>
    <s v="FJ"/>
    <s v="Fjernvarmeværk"/>
    <n v="353000"/>
    <n v="350030"/>
    <x v="1307"/>
    <x v="0"/>
    <s v="fvv"/>
    <d v="1992-07-01T00:00:00"/>
    <m/>
    <n v="26.9"/>
    <n v="0"/>
    <n v="25"/>
    <x v="6357"/>
    <n v="73.721999999999994"/>
    <n v="73.721999999999994"/>
    <n v="0"/>
    <n v="0"/>
    <n v="1"/>
    <n v="0"/>
    <n v="0"/>
    <x v="0"/>
    <x v="0"/>
    <m/>
    <m/>
    <m/>
    <n v="0"/>
    <m/>
    <m/>
    <n v="79.210652400000001"/>
    <m/>
    <m/>
    <m/>
    <m/>
    <m/>
    <m/>
    <m/>
    <m/>
    <m/>
    <m/>
    <m/>
    <s v="557595,51"/>
    <s v="6323028,6"/>
    <n v="79.210652400000001"/>
    <n v="0"/>
    <n v="0"/>
  </r>
  <r>
    <n v="2267"/>
    <x v="1146"/>
    <s v=""/>
    <x v="2556"/>
    <n v="2019"/>
    <n v="37271616"/>
    <x v="599"/>
    <x v="1144"/>
    <x v="1110"/>
    <n v="9000"/>
    <s v="Aalborg"/>
    <n v="851"/>
    <n v="295"/>
    <x v="34"/>
    <n v="1"/>
    <s v="FJ"/>
    <s v="Fjernvarmeværk"/>
    <n v="353000"/>
    <n v="350030"/>
    <x v="1310"/>
    <x v="0"/>
    <s v="fvv"/>
    <d v="1992-07-01T00:00:00"/>
    <m/>
    <n v="26.9"/>
    <n v="0"/>
    <n v="25"/>
    <x v="6358"/>
    <n v="121.16500000000001"/>
    <n v="121.16500000000001"/>
    <n v="0"/>
    <n v="0"/>
    <n v="1"/>
    <n v="0"/>
    <n v="0"/>
    <x v="0"/>
    <x v="0"/>
    <m/>
    <m/>
    <m/>
    <n v="0"/>
    <m/>
    <m/>
    <n v="130.1868216"/>
    <m/>
    <m/>
    <m/>
    <m/>
    <m/>
    <m/>
    <m/>
    <m/>
    <m/>
    <m/>
    <m/>
    <s v="557595,51"/>
    <s v="6323028,6"/>
    <n v="130.1868216"/>
    <n v="0"/>
    <n v="0"/>
  </r>
  <r>
    <n v="2267"/>
    <x v="1147"/>
    <s v=""/>
    <x v="2557"/>
    <n v="2019"/>
    <n v="37271616"/>
    <x v="599"/>
    <x v="1145"/>
    <x v="1111"/>
    <n v="9400"/>
    <s v="Nørresundby"/>
    <n v="851"/>
    <n v="295"/>
    <x v="34"/>
    <n v="1"/>
    <s v="FJ"/>
    <s v="Fjernvarmeværk"/>
    <n v="353000"/>
    <n v="350030"/>
    <x v="808"/>
    <x v="0"/>
    <s v="fvv"/>
    <d v="2013-10-01T00:00:00"/>
    <m/>
    <n v="27.5"/>
    <n v="0"/>
    <n v="27.5"/>
    <x v="6359"/>
    <n v="127.18"/>
    <n v="127.18"/>
    <n v="0"/>
    <n v="0"/>
    <n v="1"/>
    <n v="0"/>
    <n v="0"/>
    <x v="0"/>
    <x v="0"/>
    <m/>
    <m/>
    <m/>
    <n v="0"/>
    <m/>
    <m/>
    <n v="136.649304"/>
    <m/>
    <m/>
    <m/>
    <m/>
    <m/>
    <m/>
    <n v="0"/>
    <m/>
    <m/>
    <m/>
    <m/>
    <s v="557735,43"/>
    <s v="6325803,96"/>
    <n v="136.649304"/>
    <n v="0"/>
    <n v="0"/>
  </r>
  <r>
    <n v="2267"/>
    <x v="1147"/>
    <s v=""/>
    <x v="2558"/>
    <n v="2019"/>
    <n v="37271616"/>
    <x v="599"/>
    <x v="1145"/>
    <x v="1111"/>
    <n v="9400"/>
    <s v="Nørresundby"/>
    <n v="851"/>
    <n v="295"/>
    <x v="34"/>
    <n v="1"/>
    <s v="FJ"/>
    <s v="Fjernvarmeværk"/>
    <n v="353000"/>
    <n v="350030"/>
    <x v="809"/>
    <x v="0"/>
    <s v="fvv"/>
    <d v="2013-10-01T00:00:00"/>
    <m/>
    <n v="27.5"/>
    <n v="0"/>
    <n v="27.5"/>
    <x v="6360"/>
    <n v="102.25700000000001"/>
    <n v="102.25700000000001"/>
    <n v="0"/>
    <n v="0"/>
    <n v="1"/>
    <n v="0"/>
    <n v="0"/>
    <x v="0"/>
    <x v="0"/>
    <m/>
    <m/>
    <m/>
    <n v="0"/>
    <m/>
    <m/>
    <n v="109.8702396"/>
    <m/>
    <m/>
    <m/>
    <m/>
    <m/>
    <m/>
    <n v="0"/>
    <m/>
    <m/>
    <m/>
    <m/>
    <s v="557735,43"/>
    <s v="6325803,96"/>
    <n v="109.8702396"/>
    <n v="0"/>
    <n v="0"/>
  </r>
  <r>
    <n v="2267"/>
    <x v="1147"/>
    <s v=""/>
    <x v="2559"/>
    <n v="2019"/>
    <n v="37271616"/>
    <x v="599"/>
    <x v="1145"/>
    <x v="1111"/>
    <n v="9400"/>
    <s v="Nørresundby"/>
    <n v="851"/>
    <n v="295"/>
    <x v="34"/>
    <n v="1"/>
    <s v="FJ"/>
    <s v="Fjernvarmeværk"/>
    <n v="353000"/>
    <n v="350030"/>
    <x v="810"/>
    <x v="0"/>
    <s v="fvv"/>
    <d v="2013-10-01T00:00:00"/>
    <m/>
    <n v="27.5"/>
    <n v="0"/>
    <n v="27.5"/>
    <x v="6361"/>
    <n v="69.635000000000005"/>
    <n v="69.635000000000005"/>
    <n v="0"/>
    <n v="0"/>
    <n v="1"/>
    <n v="0"/>
    <n v="0"/>
    <x v="0"/>
    <x v="0"/>
    <m/>
    <m/>
    <m/>
    <n v="0"/>
    <m/>
    <m/>
    <n v="74.819725200000008"/>
    <m/>
    <m/>
    <m/>
    <m/>
    <m/>
    <m/>
    <n v="0"/>
    <m/>
    <m/>
    <m/>
    <m/>
    <s v="557735,43"/>
    <s v="6325803,96"/>
    <n v="74.819725200000008"/>
    <n v="0"/>
    <n v="0"/>
  </r>
  <r>
    <n v="2268"/>
    <x v="1148"/>
    <s v=""/>
    <x v="2560"/>
    <n v="2019"/>
    <n v="37271632"/>
    <x v="600"/>
    <x v="1146"/>
    <x v="1112"/>
    <n v="9310"/>
    <s v="Vodskov"/>
    <n v="851"/>
    <n v="295"/>
    <x v="34"/>
    <m/>
    <s v="DC"/>
    <s v="Decentralt værk"/>
    <n v="351100"/>
    <n v="350010"/>
    <x v="54"/>
    <x v="1"/>
    <s v="kvt"/>
    <d v="1991-01-01T00:00:00"/>
    <m/>
    <n v="2.4"/>
    <n v="0.73"/>
    <n v="1.46"/>
    <x v="6362"/>
    <n v="0.27360000000000001"/>
    <n v="0.27360000000000001"/>
    <n v="0.16431480000000001"/>
    <n v="0.16431480000000001"/>
    <n v="0.26856452262656105"/>
    <n v="0.73143547737343895"/>
    <n v="0"/>
    <x v="0"/>
    <x v="0"/>
    <m/>
    <m/>
    <m/>
    <m/>
    <m/>
    <m/>
    <n v="0.50937480000000002"/>
    <m/>
    <m/>
    <m/>
    <m/>
    <m/>
    <m/>
    <m/>
    <m/>
    <m/>
    <m/>
    <m/>
    <s v="565720,11"/>
    <s v="6329963,21"/>
    <n v="0.50937480000000002"/>
    <n v="0"/>
    <n v="0"/>
  </r>
  <r>
    <n v="2268"/>
    <x v="1148"/>
    <s v=""/>
    <x v="2561"/>
    <n v="2019"/>
    <n v="37271632"/>
    <x v="600"/>
    <x v="1146"/>
    <x v="1112"/>
    <n v="9310"/>
    <s v="Vodskov"/>
    <n v="851"/>
    <n v="295"/>
    <x v="34"/>
    <m/>
    <s v="DC"/>
    <s v="Decentralt værk"/>
    <n v="351100"/>
    <n v="350010"/>
    <x v="54"/>
    <x v="1"/>
    <s v="kvt"/>
    <d v="2012-01-01T00:00:00"/>
    <m/>
    <n v="2.4"/>
    <n v="0.73"/>
    <n v="1.46"/>
    <x v="6363"/>
    <n v="0.1764"/>
    <n v="0.1764"/>
    <n v="0.11115360000000001"/>
    <n v="0.11115360000000001"/>
    <n v="0.25597893659036053"/>
    <n v="0.74402106340963947"/>
    <n v="0"/>
    <x v="0"/>
    <x v="0"/>
    <m/>
    <m/>
    <m/>
    <m/>
    <m/>
    <m/>
    <n v="0.34455959999999997"/>
    <m/>
    <m/>
    <m/>
    <m/>
    <m/>
    <m/>
    <m/>
    <m/>
    <m/>
    <m/>
    <m/>
    <s v="565720,11"/>
    <s v="6329963,21"/>
    <n v="0.34455959999999997"/>
    <n v="0"/>
    <n v="0"/>
  </r>
  <r>
    <n v="2268"/>
    <x v="1148"/>
    <s v=""/>
    <x v="2562"/>
    <n v="2019"/>
    <n v="37271632"/>
    <x v="600"/>
    <x v="1146"/>
    <x v="1112"/>
    <n v="9310"/>
    <s v="Vodskov"/>
    <n v="851"/>
    <n v="295"/>
    <x v="34"/>
    <m/>
    <s v="DC"/>
    <s v="Decentralt værk"/>
    <n v="351100"/>
    <n v="350010"/>
    <x v="56"/>
    <x v="0"/>
    <s v="fvv"/>
    <d v="2012-01-01T00:00:00"/>
    <m/>
    <n v="2.25"/>
    <n v="0"/>
    <n v="2.25"/>
    <x v="6364"/>
    <n v="1.7999999999999999E-2"/>
    <n v="1.7999999999999999E-2"/>
    <n v="0"/>
    <n v="0"/>
    <n v="1"/>
    <n v="0"/>
    <n v="0"/>
    <x v="0"/>
    <x v="0"/>
    <m/>
    <m/>
    <m/>
    <m/>
    <m/>
    <m/>
    <n v="1.7740800000000001E-2"/>
    <m/>
    <m/>
    <m/>
    <m/>
    <m/>
    <m/>
    <m/>
    <m/>
    <m/>
    <m/>
    <m/>
    <s v="565720,11"/>
    <s v="6329963,21"/>
    <n v="1.7740800000000001E-2"/>
    <n v="0"/>
    <n v="0"/>
  </r>
  <r>
    <n v="2268"/>
    <x v="1149"/>
    <s v=""/>
    <x v="2563"/>
    <n v="2019"/>
    <n v="37271632"/>
    <x v="600"/>
    <x v="1147"/>
    <x v="1113"/>
    <n v="9382"/>
    <s v="Tylstrup"/>
    <n v="851"/>
    <n v="295"/>
    <x v="34"/>
    <m/>
    <s v="DC"/>
    <s v="Decentralt værk"/>
    <n v="353000"/>
    <n v="350030"/>
    <x v="1311"/>
    <x v="0"/>
    <s v="fvv"/>
    <d v="2012-01-01T00:00:00"/>
    <m/>
    <n v="3.2"/>
    <n v="0"/>
    <n v="2.9"/>
    <x v="6365"/>
    <n v="4.3848000000000003"/>
    <n v="4.3848000000000003"/>
    <n v="0"/>
    <n v="0"/>
    <n v="1"/>
    <n v="0"/>
    <n v="0"/>
    <x v="0"/>
    <x v="0"/>
    <m/>
    <m/>
    <m/>
    <m/>
    <m/>
    <m/>
    <n v="4.4758692"/>
    <m/>
    <m/>
    <m/>
    <m/>
    <m/>
    <m/>
    <m/>
    <m/>
    <m/>
    <m/>
    <m/>
    <s v="557342,92"/>
    <s v="6339428,14"/>
    <n v="4.4758692"/>
    <n v="0"/>
    <n v="0"/>
  </r>
  <r>
    <n v="2268"/>
    <x v="1149"/>
    <s v=""/>
    <x v="2564"/>
    <n v="2019"/>
    <n v="37271632"/>
    <x v="600"/>
    <x v="1147"/>
    <x v="1113"/>
    <n v="9382"/>
    <s v="Tylstrup"/>
    <n v="851"/>
    <n v="295"/>
    <x v="34"/>
    <m/>
    <s v="DC"/>
    <s v="Decentralt værk"/>
    <n v="353000"/>
    <n v="350030"/>
    <x v="1311"/>
    <x v="1"/>
    <s v="kvt"/>
    <d v="1995-01-01T00:00:00"/>
    <m/>
    <n v="5.74"/>
    <n v="2.33"/>
    <n v="3"/>
    <x v="6366"/>
    <n v="0.40679999999999999"/>
    <n v="0.40679999999999999"/>
    <n v="0.32936399999999999"/>
    <n v="0.32936399999999999"/>
    <n v="0.23780562231416438"/>
    <n v="0.76219437768583564"/>
    <n v="0"/>
    <x v="0"/>
    <x v="0"/>
    <m/>
    <m/>
    <m/>
    <m/>
    <m/>
    <m/>
    <n v="0.85532039999999998"/>
    <m/>
    <m/>
    <m/>
    <m/>
    <m/>
    <m/>
    <m/>
    <m/>
    <m/>
    <m/>
    <m/>
    <s v="557342,92"/>
    <s v="6339428,14"/>
    <n v="0.85532039999999998"/>
    <n v="0"/>
    <n v="0"/>
  </r>
  <r>
    <n v="2268"/>
    <x v="1150"/>
    <s v=""/>
    <x v="2566"/>
    <n v="2019"/>
    <n v="37271632"/>
    <x v="600"/>
    <x v="1148"/>
    <x v="1114"/>
    <n v="9310"/>
    <s v="Vodskov"/>
    <n v="851"/>
    <n v="295"/>
    <x v="34"/>
    <m/>
    <s v="DC"/>
    <s v="Decentralt værk"/>
    <n v="351100"/>
    <n v="350010"/>
    <x v="15"/>
    <x v="1"/>
    <s v="kvt"/>
    <d v="1992-01-01T00:00:00"/>
    <m/>
    <n v="2.2599999999999998"/>
    <n v="0.73"/>
    <n v="1.37"/>
    <x v="6367"/>
    <n v="0.20088"/>
    <n v="0.20088"/>
    <n v="0.10728"/>
    <n v="0.10728"/>
    <n v="0.2932551319648094"/>
    <n v="0.70674486803519065"/>
    <n v="0"/>
    <x v="0"/>
    <x v="0"/>
    <m/>
    <m/>
    <m/>
    <m/>
    <m/>
    <m/>
    <n v="0.34250040000000004"/>
    <m/>
    <m/>
    <m/>
    <m/>
    <m/>
    <m/>
    <m/>
    <m/>
    <m/>
    <m/>
    <m/>
    <s v="563889,73"/>
    <s v="6334104,92"/>
    <n v="0.34250040000000004"/>
    <n v="0"/>
    <n v="0"/>
  </r>
  <r>
    <n v="2268"/>
    <x v="1150"/>
    <s v=""/>
    <x v="2567"/>
    <n v="2019"/>
    <n v="37271632"/>
    <x v="600"/>
    <x v="1148"/>
    <x v="1114"/>
    <n v="9310"/>
    <s v="Vodskov"/>
    <n v="851"/>
    <n v="295"/>
    <x v="34"/>
    <m/>
    <s v="DC"/>
    <s v="Decentralt værk"/>
    <n v="351100"/>
    <n v="350010"/>
    <x v="56"/>
    <x v="0"/>
    <s v="fvv"/>
    <d v="1992-08-01T00:00:00"/>
    <m/>
    <n v="2.25"/>
    <n v="0"/>
    <n v="2.25"/>
    <x v="6368"/>
    <n v="2.8799999999999999E-2"/>
    <n v="2.8799999999999999E-2"/>
    <n v="0"/>
    <n v="0"/>
    <n v="1"/>
    <n v="0"/>
    <n v="0"/>
    <x v="0"/>
    <x v="0"/>
    <m/>
    <m/>
    <m/>
    <m/>
    <m/>
    <m/>
    <n v="3.61152E-2"/>
    <m/>
    <m/>
    <m/>
    <m/>
    <m/>
    <m/>
    <m/>
    <m/>
    <m/>
    <m/>
    <m/>
    <s v="563889,73"/>
    <s v="6334104,92"/>
    <n v="3.61152E-2"/>
    <n v="0"/>
    <n v="0"/>
  </r>
  <r>
    <n v="2268"/>
    <x v="1151"/>
    <s v=""/>
    <x v="2568"/>
    <n v="2019"/>
    <n v="37271632"/>
    <x v="600"/>
    <x v="1149"/>
    <x v="1115"/>
    <n v="9260"/>
    <s v="Gistrup"/>
    <n v="851"/>
    <n v="358"/>
    <x v="336"/>
    <m/>
    <s v="DC"/>
    <s v="Decentralt værk"/>
    <n v="351100"/>
    <n v="350010"/>
    <x v="1312"/>
    <x v="1"/>
    <s v="kvt"/>
    <d v="1994-01-01T00:00:00"/>
    <m/>
    <n v="5.0999999999999996"/>
    <n v="2"/>
    <n v="2.2999999999999998"/>
    <x v="6369"/>
    <n v="0.59760000000000002"/>
    <n v="0.59760000000000002"/>
    <n v="0.54294480000000001"/>
    <n v="0.54294480000000001"/>
    <n v="0.22188597734089707"/>
    <n v="0.7781140226591029"/>
    <n v="0"/>
    <x v="0"/>
    <x v="0"/>
    <m/>
    <m/>
    <m/>
    <m/>
    <m/>
    <m/>
    <n v="1.3466376"/>
    <m/>
    <m/>
    <m/>
    <m/>
    <m/>
    <m/>
    <m/>
    <m/>
    <m/>
    <m/>
    <m/>
    <s v="563798,23"/>
    <s v="6310348,1"/>
    <n v="1.3466376"/>
    <n v="0"/>
    <n v="0"/>
  </r>
  <r>
    <n v="2268"/>
    <x v="1151"/>
    <s v=""/>
    <x v="2569"/>
    <n v="2019"/>
    <n v="37271632"/>
    <x v="600"/>
    <x v="1149"/>
    <x v="1115"/>
    <n v="9260"/>
    <s v="Gistrup"/>
    <n v="851"/>
    <n v="358"/>
    <x v="336"/>
    <m/>
    <s v="DC"/>
    <s v="Decentralt værk"/>
    <n v="351100"/>
    <n v="350010"/>
    <x v="894"/>
    <x v="0"/>
    <s v="fvv"/>
    <d v="1994-01-01T00:00:00"/>
    <m/>
    <n v="2.5"/>
    <n v="0"/>
    <n v="2.4"/>
    <x v="6370"/>
    <n v="3.77"/>
    <n v="3.77"/>
    <n v="0"/>
    <n v="0"/>
    <n v="1"/>
    <n v="0"/>
    <n v="0"/>
    <x v="0"/>
    <x v="0"/>
    <m/>
    <m/>
    <m/>
    <m/>
    <m/>
    <m/>
    <n v="4.1890068000000005"/>
    <m/>
    <n v="0"/>
    <m/>
    <m/>
    <m/>
    <m/>
    <m/>
    <m/>
    <m/>
    <m/>
    <m/>
    <s v="563798,23"/>
    <s v="6310348,1"/>
    <n v="4.1890068000000005"/>
    <n v="0"/>
    <n v="0"/>
  </r>
  <r>
    <n v="2268"/>
    <x v="1151"/>
    <s v=""/>
    <x v="2570"/>
    <n v="2019"/>
    <n v="37271632"/>
    <x v="600"/>
    <x v="1149"/>
    <x v="1115"/>
    <n v="9260"/>
    <s v="Gistrup"/>
    <n v="851"/>
    <n v="358"/>
    <x v="336"/>
    <m/>
    <s v="DC"/>
    <s v="Decentralt værk"/>
    <n v="351100"/>
    <n v="350010"/>
    <x v="1313"/>
    <x v="0"/>
    <s v="fvv"/>
    <d v="2016-08-01T00:00:00"/>
    <m/>
    <n v="0.999"/>
    <n v="0"/>
    <n v="0.999"/>
    <x v="6371"/>
    <n v="12.740399999999999"/>
    <n v="12.740399999999999"/>
    <n v="0"/>
    <n v="0"/>
    <n v="1"/>
    <n v="0"/>
    <n v="0"/>
    <x v="0"/>
    <x v="0"/>
    <m/>
    <m/>
    <m/>
    <m/>
    <m/>
    <m/>
    <m/>
    <m/>
    <m/>
    <m/>
    <n v="12.741"/>
    <m/>
    <n v="0"/>
    <m/>
    <m/>
    <m/>
    <m/>
    <m/>
    <s v="563798,23"/>
    <s v="6310348,1"/>
    <n v="0"/>
    <n v="12.741"/>
    <n v="0"/>
  </r>
  <r>
    <n v="2268"/>
    <x v="1152"/>
    <s v=""/>
    <x v="2571"/>
    <n v="2019"/>
    <n v="37271632"/>
    <x v="600"/>
    <x v="1150"/>
    <x v="1116"/>
    <n v="9240"/>
    <s v="Nibe"/>
    <n v="851"/>
    <n v="378"/>
    <x v="337"/>
    <m/>
    <s v="DC"/>
    <s v="Decentralt værk"/>
    <n v="353000"/>
    <n v="350030"/>
    <x v="55"/>
    <x v="1"/>
    <s v="kvt"/>
    <d v="1994-01-01T00:00:00"/>
    <m/>
    <n v="3.2"/>
    <n v="1.3"/>
    <n v="1.6"/>
    <x v="6372"/>
    <n v="14.2164"/>
    <n v="14.2164"/>
    <n v="9.8269199999999994"/>
    <n v="9.8269199999999994"/>
    <n v="0.26902509502056282"/>
    <n v="0.73097490497943718"/>
    <n v="0"/>
    <x v="0"/>
    <x v="0"/>
    <m/>
    <m/>
    <m/>
    <m/>
    <m/>
    <m/>
    <n v="26.422070399999999"/>
    <m/>
    <m/>
    <m/>
    <m/>
    <m/>
    <m/>
    <m/>
    <m/>
    <m/>
    <m/>
    <m/>
    <s v="527444"/>
    <s v="6315710"/>
    <n v="26.422070399999999"/>
    <n v="0"/>
    <n v="0"/>
  </r>
  <r>
    <n v="2268"/>
    <x v="1152"/>
    <s v=""/>
    <x v="2572"/>
    <n v="2019"/>
    <n v="37271632"/>
    <x v="600"/>
    <x v="1150"/>
    <x v="1116"/>
    <n v="9240"/>
    <s v="Nibe"/>
    <n v="851"/>
    <n v="378"/>
    <x v="337"/>
    <m/>
    <s v="DC"/>
    <s v="Decentralt værk"/>
    <n v="353000"/>
    <n v="350030"/>
    <x v="428"/>
    <x v="0"/>
    <s v="fvv"/>
    <d v="1994-01-01T00:00:00"/>
    <m/>
    <n v="1.7"/>
    <n v="0"/>
    <n v="1.5"/>
    <x v="6373"/>
    <n v="4.8311999999999999"/>
    <n v="4.8311999999999999"/>
    <n v="0"/>
    <n v="0"/>
    <n v="1"/>
    <n v="0"/>
    <n v="0"/>
    <x v="0"/>
    <x v="0"/>
    <m/>
    <m/>
    <m/>
    <m/>
    <m/>
    <m/>
    <n v="5.4913320000000008"/>
    <m/>
    <m/>
    <m/>
    <m/>
    <m/>
    <m/>
    <m/>
    <m/>
    <m/>
    <m/>
    <m/>
    <s v="527444"/>
    <s v="6315710"/>
    <n v="5.4913320000000008"/>
    <n v="0"/>
    <n v="0"/>
  </r>
  <r>
    <n v="2268"/>
    <x v="1153"/>
    <s v=""/>
    <x v="2573"/>
    <n v="2019"/>
    <n v="37271632"/>
    <x v="600"/>
    <x v="1151"/>
    <x v="1117"/>
    <n v="9370"/>
    <s v="Hals"/>
    <n v="851"/>
    <n v="394"/>
    <x v="338"/>
    <m/>
    <s v="DC"/>
    <s v="Decentralt værk"/>
    <n v="351100"/>
    <n v="350010"/>
    <x v="1314"/>
    <x v="1"/>
    <s v="kvt"/>
    <d v="1995-01-01T00:00:00"/>
    <m/>
    <n v="2.1"/>
    <n v="0.9"/>
    <n v="1.2"/>
    <x v="6374"/>
    <n v="11.480399999999999"/>
    <n v="11.480399999999999"/>
    <n v="7.7417999999999996"/>
    <n v="7.7417999999999996"/>
    <n v="0.28051736938217564"/>
    <n v="0.71948263061782436"/>
    <n v="0"/>
    <x v="0"/>
    <x v="0"/>
    <m/>
    <m/>
    <m/>
    <m/>
    <m/>
    <m/>
    <n v="20.462903999999998"/>
    <m/>
    <m/>
    <m/>
    <m/>
    <m/>
    <m/>
    <m/>
    <m/>
    <m/>
    <m/>
    <m/>
    <s v="582739,9"/>
    <s v="6324807,98"/>
    <n v="20.462903999999998"/>
    <n v="0"/>
    <n v="0"/>
  </r>
  <r>
    <n v="2268"/>
    <x v="1153"/>
    <s v=""/>
    <x v="2574"/>
    <n v="2019"/>
    <n v="37271632"/>
    <x v="600"/>
    <x v="1151"/>
    <x v="1117"/>
    <n v="9370"/>
    <s v="Hals"/>
    <n v="851"/>
    <n v="394"/>
    <x v="338"/>
    <m/>
    <s v="DC"/>
    <s v="Decentralt værk"/>
    <n v="351100"/>
    <n v="350010"/>
    <x v="1314"/>
    <x v="0"/>
    <s v="fvv"/>
    <d v="1995-01-01T00:00:00"/>
    <m/>
    <n v="1.6"/>
    <n v="0"/>
    <n v="1.5"/>
    <x v="6375"/>
    <n v="5.2812000000000001"/>
    <n v="5.2812000000000001"/>
    <n v="0"/>
    <n v="0"/>
    <n v="1"/>
    <n v="0"/>
    <n v="0"/>
    <x v="0"/>
    <x v="0"/>
    <m/>
    <m/>
    <m/>
    <m/>
    <m/>
    <m/>
    <n v="5.6191607999999995"/>
    <m/>
    <m/>
    <m/>
    <m/>
    <m/>
    <m/>
    <m/>
    <m/>
    <m/>
    <m/>
    <m/>
    <s v="582739,9"/>
    <s v="6324807,98"/>
    <n v="5.6191607999999995"/>
    <n v="0"/>
    <n v="0"/>
  </r>
  <r>
    <n v="2273"/>
    <x v="1155"/>
    <s v=""/>
    <x v="2576"/>
    <n v="2019"/>
    <n v="34937257"/>
    <x v="602"/>
    <x v="1153"/>
    <x v="1119"/>
    <n v="3660"/>
    <s v="Stenløse"/>
    <n v="240"/>
    <n v="438"/>
    <x v="339"/>
    <m/>
    <s v="DC"/>
    <s v="Decentralt værk"/>
    <n v="351100"/>
    <n v="350010"/>
    <x v="1301"/>
    <x v="1"/>
    <s v="kvt"/>
    <d v="1997-05-01T00:00:00"/>
    <m/>
    <n v="2.9"/>
    <n v="1.04"/>
    <n v="1.45"/>
    <x v="6376"/>
    <n v="6.1668000000000003"/>
    <n v="6.1668000000000003"/>
    <n v="3.5155439999999998"/>
    <n v="3.5155439999999998"/>
    <n v="0.28744166847051839"/>
    <n v="0.71255833152948167"/>
    <n v="0"/>
    <x v="0"/>
    <x v="0"/>
    <m/>
    <m/>
    <m/>
    <m/>
    <m/>
    <m/>
    <n v="10.727046"/>
    <m/>
    <m/>
    <m/>
    <m/>
    <m/>
    <m/>
    <m/>
    <m/>
    <m/>
    <m/>
    <m/>
    <s v="701663"/>
    <s v="6188344,68"/>
    <n v="10.727046"/>
    <n v="0"/>
    <n v="0"/>
  </r>
  <r>
    <n v="2273"/>
    <x v="1155"/>
    <s v=""/>
    <x v="2577"/>
    <n v="2019"/>
    <n v="34937257"/>
    <x v="602"/>
    <x v="1153"/>
    <x v="1119"/>
    <n v="3660"/>
    <s v="Stenløse"/>
    <n v="240"/>
    <n v="438"/>
    <x v="339"/>
    <m/>
    <s v="DC"/>
    <s v="Decentralt værk"/>
    <n v="351100"/>
    <n v="350010"/>
    <x v="56"/>
    <x v="0"/>
    <s v="fvv"/>
    <d v="1997-05-01T00:00:00"/>
    <m/>
    <n v="3.05"/>
    <n v="0"/>
    <n v="2.5"/>
    <x v="6377"/>
    <n v="14.648400000000001"/>
    <n v="14.648400000000001"/>
    <n v="0"/>
    <n v="0"/>
    <n v="1"/>
    <n v="0"/>
    <n v="0"/>
    <x v="0"/>
    <x v="0"/>
    <m/>
    <m/>
    <m/>
    <m/>
    <m/>
    <m/>
    <n v="14.8035888"/>
    <m/>
    <m/>
    <m/>
    <m/>
    <m/>
    <m/>
    <m/>
    <m/>
    <m/>
    <m/>
    <m/>
    <s v="701663"/>
    <s v="6188344,68"/>
    <n v="14.8035888"/>
    <n v="0"/>
    <n v="0"/>
  </r>
  <r>
    <n v="2274"/>
    <x v="1156"/>
    <s v=""/>
    <x v="2578"/>
    <n v="2019"/>
    <n v="36890444"/>
    <x v="603"/>
    <x v="1154"/>
    <x v="1120"/>
    <n v="4874"/>
    <s v="Gedser"/>
    <n v="376"/>
    <n v="64"/>
    <x v="340"/>
    <m/>
    <s v="FJ"/>
    <s v="Fjernvarmeværk"/>
    <n v="353000"/>
    <n v="350030"/>
    <x v="56"/>
    <x v="0"/>
    <s v="fvv"/>
    <d v="2012-01-01T00:00:00"/>
    <m/>
    <n v="4.5"/>
    <n v="0"/>
    <n v="3.8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689481"/>
    <s v="6051920"/>
    <n v="0"/>
    <n v="0"/>
    <n v="0"/>
  </r>
  <r>
    <n v="2274"/>
    <x v="1157"/>
    <s v=""/>
    <x v="2579"/>
    <n v="2019"/>
    <n v="36890444"/>
    <x v="603"/>
    <x v="1154"/>
    <x v="1121"/>
    <n v="4874"/>
    <s v="Gedser"/>
    <n v="376"/>
    <n v="64"/>
    <x v="340"/>
    <m/>
    <s v="FJ"/>
    <s v="Fjernvarmeværk"/>
    <n v="353000"/>
    <n v="350030"/>
    <x v="184"/>
    <x v="0"/>
    <s v="fvv"/>
    <d v="2012-01-01T00:00:00"/>
    <m/>
    <n v="3.5"/>
    <n v="0"/>
    <n v="3.5"/>
    <x v="6378"/>
    <n v="30.596399999999999"/>
    <n v="27.1584"/>
    <n v="0"/>
    <n v="0"/>
    <n v="1"/>
    <n v="0"/>
    <n v="0"/>
    <x v="0"/>
    <x v="0"/>
    <m/>
    <m/>
    <m/>
    <m/>
    <m/>
    <m/>
    <m/>
    <m/>
    <m/>
    <n v="30.596450000000001"/>
    <m/>
    <m/>
    <m/>
    <m/>
    <m/>
    <m/>
    <m/>
    <m/>
    <s v="689652,3"/>
    <s v="6051793,21"/>
    <n v="0"/>
    <n v="30.596450000000001"/>
    <n v="0"/>
  </r>
  <r>
    <n v="2274"/>
    <x v="1157"/>
    <s v=""/>
    <x v="2580"/>
    <n v="2019"/>
    <n v="36890444"/>
    <x v="603"/>
    <x v="1154"/>
    <x v="1121"/>
    <n v="4874"/>
    <s v="Gedser"/>
    <n v="376"/>
    <n v="64"/>
    <x v="340"/>
    <m/>
    <s v="FJ"/>
    <s v="Fjernvarmeværk"/>
    <n v="353000"/>
    <n v="350030"/>
    <x v="1316"/>
    <x v="3"/>
    <s v="fvv"/>
    <d v="2016-10-01T00:00:00"/>
    <m/>
    <n v="1"/>
    <n v="0"/>
    <n v="1"/>
    <x v="6379"/>
    <n v="7.5780000000000003"/>
    <n v="7.3259999999999996"/>
    <n v="0"/>
    <n v="0"/>
    <n v="1"/>
    <n v="0"/>
    <n v="0"/>
    <x v="0"/>
    <x v="0"/>
    <m/>
    <m/>
    <m/>
    <m/>
    <m/>
    <m/>
    <m/>
    <m/>
    <m/>
    <m/>
    <m/>
    <m/>
    <m/>
    <m/>
    <m/>
    <n v="7.5780000000000003"/>
    <m/>
    <m/>
    <s v="689652,3"/>
    <s v="6051793,21"/>
    <n v="0"/>
    <n v="7.5780000000000003"/>
    <n v="0"/>
  </r>
  <r>
    <n v="2275"/>
    <x v="1158"/>
    <s v=""/>
    <x v="2581"/>
    <n v="2019"/>
    <n v="67247817"/>
    <x v="604"/>
    <x v="1155"/>
    <x v="1122"/>
    <n v="4720"/>
    <s v="Præstø"/>
    <n v="390"/>
    <n v="56"/>
    <x v="341"/>
    <m/>
    <s v="DC"/>
    <s v="Decentralt værk"/>
    <n v="351100"/>
    <n v="350010"/>
    <x v="57"/>
    <x v="2"/>
    <s v="fvv"/>
    <d v="2012-01-15T00:00:00"/>
    <m/>
    <n v="4"/>
    <n v="0"/>
    <n v="3.8"/>
    <x v="6380"/>
    <n v="14.284800000000001"/>
    <n v="14.284800000000001"/>
    <n v="0"/>
    <n v="0"/>
    <n v="1"/>
    <n v="0"/>
    <n v="0"/>
    <x v="0"/>
    <x v="0"/>
    <m/>
    <m/>
    <m/>
    <m/>
    <m/>
    <m/>
    <m/>
    <m/>
    <m/>
    <m/>
    <m/>
    <m/>
    <m/>
    <m/>
    <m/>
    <m/>
    <m/>
    <n v="14.842799999999999"/>
    <s v="694029,52"/>
    <s v="6111719,54"/>
    <n v="0"/>
    <n v="0"/>
    <n v="14.842799999999999"/>
  </r>
  <r>
    <n v="2275"/>
    <x v="1158"/>
    <s v=""/>
    <x v="2582"/>
    <n v="2019"/>
    <n v="67247817"/>
    <x v="604"/>
    <x v="1155"/>
    <x v="1122"/>
    <n v="4720"/>
    <s v="Præstø"/>
    <n v="390"/>
    <n v="56"/>
    <x v="341"/>
    <m/>
    <s v="DC"/>
    <s v="Decentralt værk"/>
    <n v="351100"/>
    <n v="350010"/>
    <x v="1317"/>
    <x v="1"/>
    <s v="kvt"/>
    <d v="1995-11-15T00:00:00"/>
    <m/>
    <n v="5.798"/>
    <n v="2.1"/>
    <n v="2.7"/>
    <x v="6381"/>
    <n v="6.2568000000000001"/>
    <n v="6.2568000000000001"/>
    <n v="5.1336000000000004"/>
    <n v="5.1336000000000004"/>
    <n v="0.24048706240487064"/>
    <n v="0.75951293759512939"/>
    <n v="0"/>
    <x v="0"/>
    <x v="0"/>
    <m/>
    <m/>
    <m/>
    <m/>
    <m/>
    <m/>
    <n v="13.008599999999999"/>
    <m/>
    <m/>
    <m/>
    <m/>
    <m/>
    <m/>
    <m/>
    <m/>
    <m/>
    <m/>
    <m/>
    <s v="694029,52"/>
    <s v="6111719,54"/>
    <n v="13.008599999999999"/>
    <n v="0"/>
    <n v="0"/>
  </r>
  <r>
    <n v="2275"/>
    <x v="1158"/>
    <s v=""/>
    <x v="2583"/>
    <n v="2019"/>
    <n v="67247817"/>
    <x v="604"/>
    <x v="1155"/>
    <x v="1122"/>
    <n v="4720"/>
    <s v="Præstø"/>
    <n v="390"/>
    <n v="56"/>
    <x v="341"/>
    <m/>
    <s v="DC"/>
    <s v="Decentralt værk"/>
    <n v="351100"/>
    <n v="350010"/>
    <x v="1317"/>
    <x v="1"/>
    <s v="kvt"/>
    <d v="1995-11-15T00:00:00"/>
    <m/>
    <n v="5.7350000000000003"/>
    <n v="2.1"/>
    <n v="2.7"/>
    <x v="6382"/>
    <n v="5.7671999999999999"/>
    <n v="5.7671999999999999"/>
    <n v="4.9787999999999997"/>
    <n v="4.9787999999999997"/>
    <n v="0.24256556235237114"/>
    <n v="0.75743443764762886"/>
    <n v="0"/>
    <x v="0"/>
    <x v="0"/>
    <m/>
    <m/>
    <m/>
    <m/>
    <m/>
    <m/>
    <n v="11.887919999999999"/>
    <m/>
    <m/>
    <m/>
    <m/>
    <m/>
    <m/>
    <m/>
    <m/>
    <m/>
    <m/>
    <m/>
    <s v="694029,52"/>
    <s v="6111719,54"/>
    <n v="11.887919999999999"/>
    <n v="0"/>
    <n v="0"/>
  </r>
  <r>
    <n v="2275"/>
    <x v="1158"/>
    <s v=""/>
    <x v="2584"/>
    <n v="2019"/>
    <n v="67247817"/>
    <x v="604"/>
    <x v="1155"/>
    <x v="1122"/>
    <n v="4720"/>
    <s v="Præstø"/>
    <n v="390"/>
    <n v="56"/>
    <x v="341"/>
    <m/>
    <s v="DC"/>
    <s v="Decentralt værk"/>
    <n v="351100"/>
    <n v="350010"/>
    <x v="382"/>
    <x v="0"/>
    <s v="fvv"/>
    <d v="1995-10-15T00:00:00"/>
    <m/>
    <n v="3.694"/>
    <n v="0"/>
    <n v="3.4"/>
    <x v="6383"/>
    <n v="9.3600000000000003E-2"/>
    <n v="9.3600000000000003E-2"/>
    <n v="0"/>
    <n v="0"/>
    <n v="1"/>
    <n v="0"/>
    <n v="0"/>
    <x v="0"/>
    <x v="0"/>
    <m/>
    <m/>
    <m/>
    <m/>
    <m/>
    <m/>
    <n v="0.10296"/>
    <m/>
    <m/>
    <m/>
    <m/>
    <m/>
    <m/>
    <m/>
    <m/>
    <m/>
    <m/>
    <m/>
    <s v="694029,52"/>
    <s v="6111719,54"/>
    <n v="0.10296"/>
    <n v="0"/>
    <n v="0"/>
  </r>
  <r>
    <n v="2275"/>
    <x v="1158"/>
    <s v=""/>
    <x v="2585"/>
    <n v="2019"/>
    <n v="67247817"/>
    <x v="604"/>
    <x v="1155"/>
    <x v="1122"/>
    <n v="4720"/>
    <s v="Præstø"/>
    <n v="390"/>
    <n v="56"/>
    <x v="341"/>
    <m/>
    <s v="DC"/>
    <s v="Decentralt værk"/>
    <n v="351100"/>
    <n v="350010"/>
    <x v="382"/>
    <x v="0"/>
    <s v="fvv"/>
    <d v="1995-10-15T00:00:00"/>
    <m/>
    <n v="4.0469999999999997"/>
    <n v="0"/>
    <n v="3.72"/>
    <x v="6384"/>
    <n v="36.262799999999999"/>
    <n v="36.262799999999999"/>
    <n v="0"/>
    <n v="0"/>
    <n v="1"/>
    <n v="0"/>
    <n v="0"/>
    <x v="0"/>
    <x v="0"/>
    <m/>
    <m/>
    <m/>
    <m/>
    <m/>
    <m/>
    <n v="35.850315600000002"/>
    <m/>
    <m/>
    <m/>
    <m/>
    <m/>
    <m/>
    <m/>
    <m/>
    <m/>
    <m/>
    <m/>
    <s v="694029,52"/>
    <s v="6111719,54"/>
    <n v="35.850315600000002"/>
    <n v="0"/>
    <n v="0"/>
  </r>
  <r>
    <n v="2275"/>
    <x v="1158"/>
    <s v=""/>
    <x v="2586"/>
    <n v="2019"/>
    <n v="67247817"/>
    <x v="604"/>
    <x v="1155"/>
    <x v="1122"/>
    <n v="4720"/>
    <s v="Præstø"/>
    <n v="390"/>
    <n v="56"/>
    <x v="341"/>
    <m/>
    <s v="DC"/>
    <s v="Decentralt værk"/>
    <n v="351100"/>
    <n v="350010"/>
    <x v="1318"/>
    <x v="0"/>
    <s v="fvv"/>
    <d v="2015-03-25T00:00:00"/>
    <m/>
    <n v="1"/>
    <n v="0"/>
    <n v="0.94"/>
    <x v="6385"/>
    <n v="15.145200000000001"/>
    <n v="15.145200000000001"/>
    <n v="0"/>
    <n v="0"/>
    <n v="1"/>
    <n v="0"/>
    <n v="0"/>
    <x v="0"/>
    <x v="0"/>
    <m/>
    <m/>
    <m/>
    <m/>
    <m/>
    <m/>
    <m/>
    <m/>
    <m/>
    <m/>
    <m/>
    <m/>
    <n v="16.45"/>
    <m/>
    <m/>
    <m/>
    <m/>
    <m/>
    <s v="694029,52"/>
    <s v="6111719,54"/>
    <n v="0"/>
    <n v="16.45"/>
    <n v="0"/>
  </r>
  <r>
    <n v="2276"/>
    <x v="1159"/>
    <s v=""/>
    <x v="2587"/>
    <n v="2019"/>
    <n v="25607988"/>
    <x v="605"/>
    <x v="1156"/>
    <x v="1123"/>
    <n v="1432"/>
    <s v="København K"/>
    <n v="101"/>
    <n v="2"/>
    <x v="5"/>
    <m/>
    <s v="ER"/>
    <s v="Erhvervsværk"/>
    <n v="370000"/>
    <n v="370000"/>
    <x v="1319"/>
    <x v="0"/>
    <s v="pvp"/>
    <d v="2011-07-01T00:00:00"/>
    <m/>
    <n v="14"/>
    <n v="0"/>
    <n v="6.66"/>
    <x v="6386"/>
    <n v="261"/>
    <n v="141.61680000000001"/>
    <n v="0"/>
    <n v="0"/>
    <n v="0.54259310344827594"/>
    <n v="0"/>
    <n v="0.45740689655172406"/>
    <x v="0"/>
    <x v="0"/>
    <m/>
    <n v="1.165716"/>
    <m/>
    <m/>
    <m/>
    <m/>
    <m/>
    <m/>
    <n v="3.1088870000000002"/>
    <m/>
    <m/>
    <n v="302.78899999999999"/>
    <m/>
    <m/>
    <m/>
    <m/>
    <m/>
    <m/>
    <s v="727181,71"/>
    <s v="6178056,33"/>
    <n v="1.165716"/>
    <n v="305.89788699999997"/>
    <n v="0"/>
  </r>
  <r>
    <n v="2276"/>
    <x v="1160"/>
    <s v=""/>
    <x v="2588"/>
    <n v="2019"/>
    <n v="25607988"/>
    <x v="605"/>
    <x v="1157"/>
    <x v="1124"/>
    <n v="2450"/>
    <s v="København SV"/>
    <n v="101"/>
    <n v="2"/>
    <x v="5"/>
    <m/>
    <s v="ER"/>
    <s v="Erhvervsværk"/>
    <n v="370000"/>
    <n v="370000"/>
    <x v="1320"/>
    <x v="1"/>
    <s v="pev"/>
    <d v="1996-12-11T00:00:00"/>
    <m/>
    <n v="1.56"/>
    <n v="0.6"/>
    <n v="0.75"/>
    <x v="6387"/>
    <n v="23.371200000000002"/>
    <n v="0"/>
    <n v="14.8392"/>
    <n v="14.8392"/>
    <n v="0"/>
    <n v="0.71271499449687548"/>
    <n v="0.28728500550312452"/>
    <x v="0"/>
    <x v="0"/>
    <m/>
    <m/>
    <m/>
    <m/>
    <m/>
    <m/>
    <m/>
    <m/>
    <n v="40.675983000000002"/>
    <m/>
    <m/>
    <m/>
    <m/>
    <m/>
    <m/>
    <m/>
    <m/>
    <m/>
    <s v="720628,2"/>
    <s v="6171642,61"/>
    <n v="0"/>
    <n v="40.675983000000002"/>
    <n v="0"/>
  </r>
  <r>
    <n v="2276"/>
    <x v="1160"/>
    <s v=""/>
    <x v="2589"/>
    <n v="2019"/>
    <n v="25607988"/>
    <x v="605"/>
    <x v="1157"/>
    <x v="1124"/>
    <n v="2450"/>
    <s v="København SV"/>
    <n v="101"/>
    <n v="2"/>
    <x v="5"/>
    <m/>
    <s v="ER"/>
    <s v="Erhvervsværk"/>
    <n v="370000"/>
    <n v="370000"/>
    <x v="1321"/>
    <x v="0"/>
    <s v="pvp"/>
    <d v="2012-01-01T00:00:00"/>
    <m/>
    <n v="0.89"/>
    <n v="0"/>
    <n v="0.76"/>
    <x v="6388"/>
    <n v="13.3812"/>
    <n v="9.4751999999999992"/>
    <n v="0"/>
    <n v="0"/>
    <n v="0.70809792843691144"/>
    <n v="0"/>
    <n v="0.29190207156308856"/>
    <x v="0"/>
    <x v="0"/>
    <m/>
    <m/>
    <m/>
    <m/>
    <m/>
    <m/>
    <m/>
    <m/>
    <n v="17.599623000000001"/>
    <m/>
    <m/>
    <m/>
    <m/>
    <m/>
    <m/>
    <m/>
    <m/>
    <m/>
    <s v="720628,2"/>
    <s v="6171642,61"/>
    <n v="0"/>
    <n v="17.599623000000001"/>
    <n v="0"/>
  </r>
  <r>
    <n v="2277"/>
    <x v="1161"/>
    <s v=""/>
    <x v="2591"/>
    <n v="2019"/>
    <n v="25599470"/>
    <x v="606"/>
    <x v="1158"/>
    <x v="1125"/>
    <n v="9900"/>
    <s v="Frederikshavn"/>
    <n v="813"/>
    <n v="289"/>
    <x v="147"/>
    <m/>
    <s v="ER"/>
    <s v="Erhvervsværk"/>
    <n v="370000"/>
    <n v="370000"/>
    <x v="1323"/>
    <x v="0"/>
    <s v="pvp"/>
    <d v="1986-01-01T00:00:00"/>
    <m/>
    <n v="0.45"/>
    <n v="0"/>
    <n v="0.5"/>
    <x v="6389"/>
    <n v="2.5948799999999999"/>
    <n v="2.54304"/>
    <n v="0"/>
    <n v="0"/>
    <n v="0.98002219755826858"/>
    <n v="0"/>
    <n v="1.9977802441731418E-2"/>
    <x v="0"/>
    <x v="0"/>
    <m/>
    <m/>
    <m/>
    <m/>
    <m/>
    <m/>
    <m/>
    <m/>
    <n v="2.810025"/>
    <m/>
    <m/>
    <m/>
    <m/>
    <m/>
    <m/>
    <m/>
    <m/>
    <m/>
    <s v="591592,78"/>
    <s v="6365755,8"/>
    <n v="0"/>
    <n v="2.810025"/>
    <n v="0"/>
  </r>
  <r>
    <n v="2277"/>
    <x v="1161"/>
    <s v=""/>
    <x v="2592"/>
    <n v="2019"/>
    <n v="25599470"/>
    <x v="606"/>
    <x v="1158"/>
    <x v="1125"/>
    <n v="9900"/>
    <s v="Frederikshavn"/>
    <n v="813"/>
    <n v="289"/>
    <x v="147"/>
    <m/>
    <s v="ER"/>
    <s v="Erhvervsværk"/>
    <n v="370000"/>
    <n v="370000"/>
    <x v="1324"/>
    <x v="1"/>
    <s v="pev"/>
    <d v="1998-03-31T00:00:00"/>
    <m/>
    <n v="0.45"/>
    <n v="0.17"/>
    <n v="0.26"/>
    <x v="6390"/>
    <n v="0.19295999999999999"/>
    <n v="0.18"/>
    <n v="0.11448"/>
    <n v="0.10836"/>
    <n v="0.28964052392752548"/>
    <n v="0.68950535834969262"/>
    <n v="2.0854117722781895E-2"/>
    <x v="0"/>
    <x v="0"/>
    <m/>
    <m/>
    <m/>
    <m/>
    <m/>
    <m/>
    <m/>
    <m/>
    <n v="0.31073000000000001"/>
    <m/>
    <m/>
    <m/>
    <m/>
    <m/>
    <m/>
    <m/>
    <m/>
    <m/>
    <s v="591592,78"/>
    <s v="6365755,8"/>
    <n v="0"/>
    <n v="0.31073000000000001"/>
    <n v="0"/>
  </r>
  <r>
    <n v="2277"/>
    <x v="1161"/>
    <s v=""/>
    <x v="2923"/>
    <n v="2019"/>
    <n v="25599470"/>
    <x v="606"/>
    <x v="1158"/>
    <x v="1125"/>
    <n v="9900"/>
    <s v="Frederikshavn"/>
    <n v="813"/>
    <n v="289"/>
    <x v="147"/>
    <m/>
    <s v="ER"/>
    <s v="Erhvervsværk"/>
    <n v="370000"/>
    <n v="370000"/>
    <x v="1475"/>
    <x v="1"/>
    <s v="pev"/>
    <d v="2018-01-01T00:00:00"/>
    <m/>
    <n v="0.51"/>
    <n v="0.21"/>
    <n v="0.26"/>
    <x v="6391"/>
    <n v="3.3767999999999998"/>
    <n v="3.3163200000000002"/>
    <n v="2.4613200000000002"/>
    <n v="2.3432400000000002"/>
    <n v="0.25219566244023672"/>
    <n v="0.74320502456693227"/>
    <n v="4.5993129928310061E-3"/>
    <x v="0"/>
    <x v="0"/>
    <m/>
    <m/>
    <m/>
    <m/>
    <m/>
    <m/>
    <m/>
    <m/>
    <n v="6.5748950000000006"/>
    <m/>
    <m/>
    <m/>
    <m/>
    <m/>
    <m/>
    <m/>
    <m/>
    <m/>
    <s v="591592,78"/>
    <s v="6365755,8"/>
    <n v="0"/>
    <n v="6.5748950000000006"/>
    <n v="0"/>
  </r>
  <r>
    <n v="2277"/>
    <x v="1162"/>
    <s v=""/>
    <x v="2593"/>
    <n v="2019"/>
    <n v="25599470"/>
    <x v="606"/>
    <x v="1159"/>
    <x v="1126"/>
    <n v="9990"/>
    <s v="Skagen"/>
    <n v="813"/>
    <m/>
    <x v="18"/>
    <m/>
    <s v="LO"/>
    <s v="Lokalt værk"/>
    <n v="370000"/>
    <n v="370000"/>
    <x v="1325"/>
    <x v="1"/>
    <s v="pev"/>
    <d v="1999-08-25T00:00:00"/>
    <m/>
    <n v="1.1000000000000001"/>
    <n v="0.36"/>
    <n v="0.6"/>
    <x v="6392"/>
    <n v="1.9127160000000001"/>
    <n v="0"/>
    <n v="5.1501239999999999"/>
    <n v="5.0514840000000003"/>
    <n v="0"/>
    <n v="0.97150724872052574"/>
    <n v="2.849275127947426E-2"/>
    <x v="0"/>
    <x v="0"/>
    <m/>
    <m/>
    <m/>
    <m/>
    <m/>
    <m/>
    <m/>
    <m/>
    <n v="33.564957999999997"/>
    <m/>
    <m/>
    <m/>
    <m/>
    <m/>
    <m/>
    <m/>
    <m/>
    <m/>
    <s v="593361,05"/>
    <s v="6400600,47"/>
    <n v="0"/>
    <n v="33.564957999999997"/>
    <n v="0"/>
  </r>
  <r>
    <n v="2278"/>
    <x v="1163"/>
    <s v=""/>
    <x v="2594"/>
    <n v="2019"/>
    <n v="10008123"/>
    <x v="706"/>
    <x v="1160"/>
    <x v="1127"/>
    <n v="2600"/>
    <s v="Glostrup"/>
    <n v="165"/>
    <n v="2"/>
    <x v="5"/>
    <m/>
    <s v="ER"/>
    <s v="Erhvervsværk"/>
    <n v="611000"/>
    <n v="610000"/>
    <x v="1326"/>
    <x v="1"/>
    <s v="pel"/>
    <d v="2016-02-26T00:00:00"/>
    <m/>
    <n v="3.1"/>
    <n v="1.25"/>
    <n v="0"/>
    <x v="6393"/>
    <n v="0"/>
    <n v="0"/>
    <n v="0.23327999999999999"/>
    <n v="0.23327999999999999"/>
    <n v="0"/>
    <n v="1"/>
    <n v="0"/>
    <x v="0"/>
    <x v="0"/>
    <m/>
    <m/>
    <m/>
    <n v="0.66847331999999993"/>
    <m/>
    <m/>
    <m/>
    <m/>
    <m/>
    <m/>
    <m/>
    <m/>
    <m/>
    <m/>
    <m/>
    <m/>
    <m/>
    <m/>
    <s v="713404,44"/>
    <s v="6175903,13"/>
    <n v="0.66847331999999993"/>
    <n v="0"/>
    <n v="0"/>
  </r>
  <r>
    <n v="2278"/>
    <x v="1163"/>
    <s v=""/>
    <x v="2596"/>
    <n v="2019"/>
    <n v="10008123"/>
    <x v="706"/>
    <x v="1160"/>
    <x v="1127"/>
    <n v="2600"/>
    <s v="Glostrup"/>
    <n v="165"/>
    <n v="2"/>
    <x v="5"/>
    <m/>
    <s v="ER"/>
    <s v="Erhvervsværk"/>
    <n v="611000"/>
    <n v="610000"/>
    <x v="1327"/>
    <x v="4"/>
    <s v="pvp"/>
    <d v="2016-05-01T00:00:00"/>
    <m/>
    <n v="0.06"/>
    <n v="0"/>
    <n v="0.18"/>
    <x v="6394"/>
    <n v="5.2667999999999999"/>
    <n v="4.9715999999999996"/>
    <n v="0"/>
    <n v="0"/>
    <n v="0.9439507860560491"/>
    <n v="0"/>
    <n v="5.6049213943950904E-2"/>
    <x v="0"/>
    <x v="0"/>
    <m/>
    <m/>
    <m/>
    <m/>
    <m/>
    <m/>
    <m/>
    <m/>
    <m/>
    <m/>
    <m/>
    <m/>
    <m/>
    <m/>
    <m/>
    <m/>
    <m/>
    <n v="1.8324"/>
    <s v="713404,44"/>
    <s v="6175903,13"/>
    <n v="0"/>
    <n v="0"/>
    <n v="1.8324"/>
  </r>
  <r>
    <n v="2280"/>
    <x v="1164"/>
    <s v=""/>
    <x v="2597"/>
    <n v="2019"/>
    <n v="28842430"/>
    <x v="608"/>
    <x v="1161"/>
    <x v="1128"/>
    <n v="6830"/>
    <s v="Nørre Nebel"/>
    <n v="573"/>
    <m/>
    <x v="18"/>
    <m/>
    <s v="ER"/>
    <s v="Erhvervsværk"/>
    <n v="561010"/>
    <n v="560000"/>
    <x v="75"/>
    <x v="1"/>
    <s v="pev"/>
    <d v="2015-12-18T00:00:00"/>
    <m/>
    <n v="0.5"/>
    <n v="0.21"/>
    <n v="0.28999999999999998"/>
    <x v="6395"/>
    <n v="1.2132000000000001"/>
    <n v="0"/>
    <n v="0.80891999999999997"/>
    <n v="0.80891999999999997"/>
    <n v="0"/>
    <n v="0.74508320726172461"/>
    <n v="0.25491679273827539"/>
    <x v="0"/>
    <x v="0"/>
    <m/>
    <m/>
    <m/>
    <m/>
    <m/>
    <m/>
    <m/>
    <m/>
    <n v="2.3795999999999999"/>
    <m/>
    <m/>
    <m/>
    <m/>
    <m/>
    <m/>
    <m/>
    <m/>
    <m/>
    <s v="452851,33"/>
    <s v="6182726,98"/>
    <n v="0"/>
    <n v="2.3795999999999999"/>
    <n v="0"/>
  </r>
  <r>
    <n v="2282"/>
    <x v="1168"/>
    <s v=""/>
    <x v="2601"/>
    <n v="2019"/>
    <n v="33376146"/>
    <x v="610"/>
    <x v="1165"/>
    <x v="1132"/>
    <n v="2800"/>
    <s v="Kgs. Lyngby"/>
    <n v="173"/>
    <m/>
    <x v="18"/>
    <m/>
    <s v="LO"/>
    <s v="Lokalt værk"/>
    <n v="370000"/>
    <n v="370000"/>
    <x v="75"/>
    <x v="1"/>
    <s v="pev"/>
    <d v="2016-02-01T00:00:00"/>
    <m/>
    <n v="0.7"/>
    <n v="0.249"/>
    <n v="0.45"/>
    <x v="6396"/>
    <n v="6.6492000000000004"/>
    <n v="0"/>
    <n v="4.4312399999999998"/>
    <n v="4.4312399999999998"/>
    <n v="0"/>
    <n v="0.74495995581331131"/>
    <n v="0.25504004418668869"/>
    <x v="0"/>
    <x v="0"/>
    <m/>
    <m/>
    <m/>
    <m/>
    <m/>
    <m/>
    <m/>
    <m/>
    <n v="13.035600000000001"/>
    <m/>
    <m/>
    <m/>
    <m/>
    <m/>
    <m/>
    <m/>
    <m/>
    <m/>
    <s v="721786,59"/>
    <s v="6189729,25"/>
    <n v="0"/>
    <n v="13.035600000000001"/>
    <n v="0"/>
  </r>
  <r>
    <n v="2283"/>
    <x v="1169"/>
    <s v=""/>
    <x v="2602"/>
    <n v="2019"/>
    <n v="42310611"/>
    <x v="611"/>
    <x v="1166"/>
    <x v="1133"/>
    <n v="4632"/>
    <s v="Bjæverskov"/>
    <n v="259"/>
    <m/>
    <x v="18"/>
    <m/>
    <s v="LO"/>
    <s v="Lokalt værk"/>
    <n v="931100"/>
    <n v="930012"/>
    <x v="75"/>
    <x v="1"/>
    <s v="pev"/>
    <d v="2016-12-24T00:00:00"/>
    <m/>
    <n v="0.05"/>
    <n v="1.4999999999999999E-2"/>
    <n v="3.5000000000000003E-2"/>
    <x v="21"/>
    <n v="0"/>
    <n v="0"/>
    <n v="0"/>
    <n v="0"/>
    <n v="0"/>
    <n v="0"/>
    <n v="1"/>
    <x v="0"/>
    <x v="0"/>
    <m/>
    <m/>
    <m/>
    <m/>
    <m/>
    <m/>
    <n v="0"/>
    <m/>
    <m/>
    <m/>
    <m/>
    <m/>
    <m/>
    <m/>
    <m/>
    <m/>
    <m/>
    <m/>
    <s v="691812,13"/>
    <s v="6149157,86"/>
    <n v="0"/>
    <n v="0"/>
    <n v="0"/>
  </r>
  <r>
    <n v="2284"/>
    <x v="1170"/>
    <s v=""/>
    <x v="2603"/>
    <n v="2019"/>
    <n v="20217472"/>
    <x v="612"/>
    <x v="1167"/>
    <x v="1134"/>
    <n v="8444"/>
    <s v="Balle"/>
    <n v="707"/>
    <m/>
    <x v="18"/>
    <m/>
    <s v="LO"/>
    <s v="Lokalt værk"/>
    <n v="382120"/>
    <n v="383900"/>
    <x v="1329"/>
    <x v="1"/>
    <s v="pel"/>
    <d v="2009-05-01T00:00:00"/>
    <d v="2020-01-01T00:00:00"/>
    <n v="0.35"/>
    <n v="0.1"/>
    <n v="0"/>
    <x v="6397"/>
    <n v="0"/>
    <n v="0"/>
    <n v="1.0890156023999999"/>
    <n v="1.0890156023999999"/>
    <n v="0"/>
    <n v="1"/>
    <n v="0"/>
    <x v="0"/>
    <x v="0"/>
    <m/>
    <m/>
    <m/>
    <m/>
    <m/>
    <m/>
    <m/>
    <m/>
    <n v="3.4031030000000002"/>
    <m/>
    <m/>
    <m/>
    <m/>
    <m/>
    <m/>
    <m/>
    <m/>
    <m/>
    <s v="613537,53"/>
    <s v="6241079,39"/>
    <n v="0"/>
    <n v="3.4031030000000002"/>
    <n v="0"/>
  </r>
  <r>
    <n v="2285"/>
    <x v="1171"/>
    <s v=""/>
    <x v="2604"/>
    <n v="2019"/>
    <n v="33063784"/>
    <x v="613"/>
    <x v="1168"/>
    <x v="1135"/>
    <n v="9940"/>
    <s v="Læsø"/>
    <n v="825"/>
    <n v="359"/>
    <x v="342"/>
    <m/>
    <s v="FJ"/>
    <s v="Fjernvarmeværk"/>
    <n v="353000"/>
    <n v="350030"/>
    <x v="1330"/>
    <x v="0"/>
    <s v="fvv"/>
    <d v="2006-09-09T00:00:00"/>
    <m/>
    <n v="2"/>
    <n v="0"/>
    <n v="2"/>
    <x v="6398"/>
    <n v="22.606919999999999"/>
    <n v="22.606919999999999"/>
    <n v="0"/>
    <n v="0"/>
    <n v="1"/>
    <n v="0"/>
    <n v="0"/>
    <x v="0"/>
    <x v="0"/>
    <m/>
    <m/>
    <m/>
    <m/>
    <m/>
    <m/>
    <m/>
    <m/>
    <m/>
    <m/>
    <n v="22.606919999999999"/>
    <m/>
    <m/>
    <m/>
    <m/>
    <m/>
    <m/>
    <m/>
    <s v="621104,27"/>
    <s v="6347876,91"/>
    <n v="0"/>
    <n v="22.606919999999999"/>
    <n v="0"/>
  </r>
  <r>
    <n v="2285"/>
    <x v="1171"/>
    <s v=""/>
    <x v="2605"/>
    <n v="2019"/>
    <n v="33063784"/>
    <x v="613"/>
    <x v="1168"/>
    <x v="1135"/>
    <n v="9940"/>
    <s v="Læsø"/>
    <n v="825"/>
    <n v="359"/>
    <x v="342"/>
    <m/>
    <s v="FJ"/>
    <s v="Fjernvarmeværk"/>
    <n v="353000"/>
    <n v="350030"/>
    <x v="1331"/>
    <x v="0"/>
    <s v="fvv"/>
    <d v="2006-07-28T00:00:00"/>
    <m/>
    <n v="2"/>
    <n v="0"/>
    <n v="2"/>
    <x v="6399"/>
    <n v="0.74663999999999997"/>
    <n v="0.74663999999999997"/>
    <n v="0"/>
    <n v="0"/>
    <n v="1"/>
    <n v="0"/>
    <n v="0"/>
    <x v="0"/>
    <x v="0"/>
    <m/>
    <m/>
    <m/>
    <n v="0.74663999999999997"/>
    <m/>
    <m/>
    <m/>
    <m/>
    <m/>
    <m/>
    <m/>
    <m/>
    <m/>
    <m/>
    <m/>
    <m/>
    <m/>
    <m/>
    <s v="621104,27"/>
    <s v="6347876,91"/>
    <n v="0.74663999999999997"/>
    <n v="0"/>
    <n v="0"/>
  </r>
  <r>
    <n v="2286"/>
    <x v="1172"/>
    <s v=""/>
    <x v="2606"/>
    <n v="2019"/>
    <n v="36933542"/>
    <x v="614"/>
    <x v="1169"/>
    <x v="1136"/>
    <n v="6091"/>
    <s v="Bjert"/>
    <n v="621"/>
    <m/>
    <x v="18"/>
    <m/>
    <s v="LO"/>
    <s v="Lokalt værk"/>
    <n v="370000"/>
    <n v="370000"/>
    <x v="1196"/>
    <x v="1"/>
    <s v="pev"/>
    <d v="1992-08-01T00:00:00"/>
    <m/>
    <n v="0.55000000000000004"/>
    <n v="0.17"/>
    <n v="0.31"/>
    <x v="6400"/>
    <n v="2.1841200000000001"/>
    <n v="0"/>
    <n v="2.00556"/>
    <n v="2.00556"/>
    <n v="0"/>
    <n v="0.87098957022158685"/>
    <n v="0.12901042977841315"/>
    <x v="0"/>
    <x v="0"/>
    <m/>
    <m/>
    <m/>
    <m/>
    <m/>
    <n v="0"/>
    <m/>
    <m/>
    <n v="8.4648970000000006"/>
    <m/>
    <m/>
    <m/>
    <m/>
    <m/>
    <m/>
    <m/>
    <m/>
    <m/>
    <s v="536299,37"/>
    <s v="6147479,35"/>
    <n v="0"/>
    <n v="8.4648970000000006"/>
    <n v="0"/>
  </r>
  <r>
    <n v="2286"/>
    <x v="1311"/>
    <s v=""/>
    <x v="2998"/>
    <n v="2019"/>
    <n v="36933542"/>
    <x v="614"/>
    <x v="1307"/>
    <x v="1262"/>
    <n v="6092"/>
    <s v="Sønder Stenderup"/>
    <n v="621"/>
    <m/>
    <x v="18"/>
    <m/>
    <s v="VA"/>
    <s v="Vandkraftværk"/>
    <n v="351100"/>
    <n v="350010"/>
    <x v="1516"/>
    <x v="13"/>
    <s v="vkt"/>
    <d v="2019-07-01T00:00:00"/>
    <m/>
    <n v="0.11"/>
    <n v="0.11"/>
    <n v="0"/>
    <x v="6401"/>
    <n v="0"/>
    <n v="0"/>
    <n v="0.78955920000000002"/>
    <n v="0.78955920000000002"/>
    <n v="0"/>
    <n v="1"/>
    <n v="0"/>
    <x v="0"/>
    <x v="0"/>
    <m/>
    <m/>
    <m/>
    <m/>
    <m/>
    <m/>
    <m/>
    <m/>
    <m/>
    <m/>
    <m/>
    <m/>
    <m/>
    <m/>
    <m/>
    <m/>
    <n v="0.78955920000000002"/>
    <m/>
    <s v="541367,083"/>
    <s v="6148760,148"/>
    <n v="0"/>
    <n v="0"/>
    <n v="0"/>
  </r>
  <r>
    <n v="2287"/>
    <x v="1173"/>
    <s v=""/>
    <x v="2607"/>
    <n v="2019"/>
    <n v="25775635"/>
    <x v="615"/>
    <x v="1170"/>
    <x v="1137"/>
    <n v="3760"/>
    <s v="Gudhjem"/>
    <n v="411"/>
    <n v="777"/>
    <x v="266"/>
    <m/>
    <s v="DC"/>
    <s v="Decentralt værk"/>
    <n v="351100"/>
    <n v="350010"/>
    <x v="1332"/>
    <x v="1"/>
    <s v="kvt"/>
    <d v="2009-05-16T00:00:00"/>
    <m/>
    <n v="0.20699999999999999"/>
    <n v="0.13900000000000001"/>
    <n v="0.111"/>
    <x v="6402"/>
    <n v="0.47198519999999999"/>
    <n v="0.47198519999999999"/>
    <n v="0.4362876"/>
    <n v="0.4362876"/>
    <n v="0.12661870457277402"/>
    <n v="0.87338129542722598"/>
    <n v="0"/>
    <x v="0"/>
    <x v="0"/>
    <m/>
    <m/>
    <m/>
    <n v="1.8638052000000001"/>
    <m/>
    <m/>
    <m/>
    <m/>
    <m/>
    <m/>
    <m/>
    <m/>
    <m/>
    <m/>
    <m/>
    <m/>
    <m/>
    <m/>
    <s v="892441"/>
    <s v="6148149"/>
    <n v="1.8638052000000001"/>
    <n v="0"/>
    <n v="0"/>
  </r>
  <r>
    <n v="2287"/>
    <x v="1173"/>
    <s v=""/>
    <x v="2608"/>
    <n v="2019"/>
    <n v="25775635"/>
    <x v="615"/>
    <x v="1170"/>
    <x v="1137"/>
    <n v="3760"/>
    <s v="Gudhjem"/>
    <n v="411"/>
    <n v="777"/>
    <x v="266"/>
    <m/>
    <s v="DC"/>
    <s v="Decentralt værk"/>
    <n v="351100"/>
    <n v="350010"/>
    <x v="1333"/>
    <x v="1"/>
    <s v="kvt"/>
    <d v="1996-05-16T00:00:00"/>
    <m/>
    <n v="0.27500000000000002"/>
    <n v="0.184"/>
    <n v="0.15"/>
    <x v="6403"/>
    <n v="0.52873919999999996"/>
    <n v="0.52873919999999996"/>
    <n v="0.48874679999999998"/>
    <n v="0.48874679999999998"/>
    <n v="0.14131096449238204"/>
    <n v="0.85868903550761799"/>
    <n v="0"/>
    <x v="0"/>
    <x v="0"/>
    <m/>
    <m/>
    <m/>
    <n v="1.8708357200000001"/>
    <m/>
    <m/>
    <m/>
    <m/>
    <m/>
    <m/>
    <m/>
    <m/>
    <m/>
    <m/>
    <m/>
    <m/>
    <m/>
    <m/>
    <s v="892441"/>
    <s v="6148149"/>
    <n v="1.8708357200000001"/>
    <n v="0"/>
    <n v="0"/>
  </r>
  <r>
    <n v="2287"/>
    <x v="1173"/>
    <s v=""/>
    <x v="2609"/>
    <n v="2019"/>
    <n v="25775635"/>
    <x v="615"/>
    <x v="1170"/>
    <x v="1137"/>
    <n v="3760"/>
    <s v="Gudhjem"/>
    <n v="411"/>
    <n v="777"/>
    <x v="266"/>
    <m/>
    <s v="DC"/>
    <s v="Decentralt værk"/>
    <n v="351100"/>
    <n v="350010"/>
    <x v="1334"/>
    <x v="1"/>
    <s v="kvt"/>
    <d v="1996-05-16T00:00:00"/>
    <m/>
    <n v="0.27500000000000002"/>
    <n v="0.184"/>
    <n v="0.15"/>
    <x v="6404"/>
    <n v="0.60213240000000001"/>
    <n v="0.60213240000000001"/>
    <n v="0.55658879999999999"/>
    <n v="0.55658879999999999"/>
    <n v="0.16479343027566387"/>
    <n v="0.83520656972433616"/>
    <n v="0"/>
    <x v="0"/>
    <x v="0"/>
    <m/>
    <m/>
    <m/>
    <n v="1.8269308399999999"/>
    <m/>
    <m/>
    <m/>
    <m/>
    <m/>
    <m/>
    <m/>
    <m/>
    <m/>
    <m/>
    <m/>
    <m/>
    <m/>
    <m/>
    <s v="892441"/>
    <s v="6148149"/>
    <n v="1.8269308399999999"/>
    <n v="0"/>
    <n v="0"/>
  </r>
  <r>
    <n v="2287"/>
    <x v="1173"/>
    <s v=""/>
    <x v="2610"/>
    <n v="2019"/>
    <n v="25775635"/>
    <x v="615"/>
    <x v="1170"/>
    <x v="1137"/>
    <n v="3760"/>
    <s v="Gudhjem"/>
    <n v="411"/>
    <n v="777"/>
    <x v="266"/>
    <m/>
    <s v="DC"/>
    <s v="Decentralt værk"/>
    <n v="351100"/>
    <n v="350010"/>
    <x v="13"/>
    <x v="0"/>
    <s v="fvv"/>
    <d v="2001-05-16T00:00:00"/>
    <m/>
    <n v="0.48"/>
    <n v="0"/>
    <n v="0.46500000000000002"/>
    <x v="6405"/>
    <n v="0.78588000000000002"/>
    <n v="0.78588000000000002"/>
    <n v="0"/>
    <n v="0"/>
    <n v="1"/>
    <n v="0"/>
    <n v="0"/>
    <x v="0"/>
    <x v="0"/>
    <m/>
    <m/>
    <m/>
    <n v="0.88175634000000003"/>
    <m/>
    <m/>
    <m/>
    <m/>
    <m/>
    <m/>
    <m/>
    <m/>
    <m/>
    <m/>
    <m/>
    <m/>
    <m/>
    <m/>
    <s v="892441"/>
    <s v="6148149"/>
    <n v="0.88175634000000003"/>
    <n v="0"/>
    <n v="0"/>
  </r>
  <r>
    <n v="2287"/>
    <x v="1173"/>
    <s v=""/>
    <x v="2611"/>
    <n v="2019"/>
    <n v="25775635"/>
    <x v="615"/>
    <x v="1170"/>
    <x v="1137"/>
    <n v="3760"/>
    <s v="Gudhjem"/>
    <n v="411"/>
    <n v="777"/>
    <x v="266"/>
    <m/>
    <s v="DC"/>
    <s v="Decentralt værk"/>
    <n v="351100"/>
    <n v="350010"/>
    <x v="16"/>
    <x v="0"/>
    <s v="fvv"/>
    <d v="2001-05-17T00:00:00"/>
    <m/>
    <n v="0.48"/>
    <n v="0"/>
    <n v="0.46500000000000002"/>
    <x v="6406"/>
    <n v="0.69537599999999999"/>
    <n v="0.69537599999999999"/>
    <n v="0"/>
    <n v="0"/>
    <n v="1"/>
    <n v="0"/>
    <n v="0"/>
    <x v="0"/>
    <x v="0"/>
    <m/>
    <m/>
    <m/>
    <n v="0.78020836999999998"/>
    <m/>
    <m/>
    <m/>
    <m/>
    <m/>
    <m/>
    <m/>
    <m/>
    <m/>
    <m/>
    <m/>
    <m/>
    <m/>
    <m/>
    <s v="892441"/>
    <s v="6148149"/>
    <n v="0.78020836999999998"/>
    <n v="0"/>
    <n v="0"/>
  </r>
  <r>
    <n v="2291"/>
    <x v="1174"/>
    <s v=""/>
    <x v="2612"/>
    <n v="2019"/>
    <n v="35410538"/>
    <x v="616"/>
    <x v="1171"/>
    <x v="1138"/>
    <n v="3660"/>
    <s v="Stenløse"/>
    <n v="240"/>
    <n v="472"/>
    <x v="343"/>
    <m/>
    <s v="DC"/>
    <s v="Decentralt værk"/>
    <n v="353000"/>
    <n v="350030"/>
    <x v="342"/>
    <x v="0"/>
    <s v="fvv"/>
    <d v="2014-01-01T00:00:00"/>
    <m/>
    <n v="0.4"/>
    <n v="0"/>
    <n v="0.4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700563,27"/>
    <s v="6184470,3"/>
    <n v="0"/>
    <n v="0"/>
    <n v="0"/>
  </r>
  <r>
    <n v="2291"/>
    <x v="1174"/>
    <s v=""/>
    <x v="2613"/>
    <n v="2019"/>
    <n v="35410538"/>
    <x v="616"/>
    <x v="1171"/>
    <x v="1138"/>
    <n v="3660"/>
    <s v="Stenløse"/>
    <n v="240"/>
    <n v="472"/>
    <x v="343"/>
    <m/>
    <s v="DC"/>
    <s v="Decentralt værk"/>
    <n v="353000"/>
    <n v="350030"/>
    <x v="116"/>
    <x v="0"/>
    <s v="fvv"/>
    <d v="2014-01-01T00:00:00"/>
    <m/>
    <n v="0.4"/>
    <n v="0"/>
    <n v="0.4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700563,27"/>
    <s v="6184470,3"/>
    <n v="0"/>
    <n v="0"/>
    <n v="0"/>
  </r>
  <r>
    <n v="2291"/>
    <x v="1174"/>
    <s v=""/>
    <x v="2614"/>
    <n v="2019"/>
    <n v="35410538"/>
    <x v="616"/>
    <x v="1171"/>
    <x v="1138"/>
    <n v="3660"/>
    <s v="Stenløse"/>
    <n v="240"/>
    <n v="472"/>
    <x v="343"/>
    <m/>
    <s v="DC"/>
    <s v="Decentralt værk"/>
    <n v="353000"/>
    <n v="350030"/>
    <x v="1"/>
    <x v="1"/>
    <s v="kvt"/>
    <d v="2014-01-01T00:00:00"/>
    <m/>
    <n v="0.8"/>
    <n v="0.28499999999999998"/>
    <n v="0.505"/>
    <x v="6407"/>
    <n v="0.9738"/>
    <n v="0.9738"/>
    <n v="0.33821279999999998"/>
    <n v="0.33821279999999998"/>
    <n v="0.27662559722494928"/>
    <n v="0.72337440277505072"/>
    <n v="0"/>
    <x v="0"/>
    <x v="0"/>
    <m/>
    <m/>
    <m/>
    <m/>
    <m/>
    <m/>
    <n v="1.7601407999999998"/>
    <m/>
    <m/>
    <m/>
    <m/>
    <m/>
    <m/>
    <m/>
    <m/>
    <m/>
    <m/>
    <m/>
    <s v="700563,27"/>
    <s v="6184470,3"/>
    <n v="1.7601407999999998"/>
    <n v="0"/>
    <n v="0"/>
  </r>
  <r>
    <n v="2291"/>
    <x v="1175"/>
    <s v=""/>
    <x v="2615"/>
    <n v="2019"/>
    <n v="35410538"/>
    <x v="616"/>
    <x v="1172"/>
    <x v="1139"/>
    <n v="3650"/>
    <s v="Ølstykke"/>
    <n v="240"/>
    <n v="472"/>
    <x v="343"/>
    <m/>
    <s v="DC"/>
    <s v="Decentralt værk"/>
    <n v="353000"/>
    <n v="350030"/>
    <x v="342"/>
    <x v="0"/>
    <s v="fvv"/>
    <d v="2014-01-01T00:00:00"/>
    <m/>
    <n v="0.93"/>
    <n v="0"/>
    <n v="0.93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698715,93"/>
    <s v="6185376,59"/>
    <n v="0"/>
    <n v="0"/>
    <n v="0"/>
  </r>
  <r>
    <n v="2291"/>
    <x v="1175"/>
    <s v=""/>
    <x v="2616"/>
    <n v="2019"/>
    <n v="35410538"/>
    <x v="616"/>
    <x v="1172"/>
    <x v="1139"/>
    <n v="3650"/>
    <s v="Ølstykke"/>
    <n v="240"/>
    <n v="472"/>
    <x v="343"/>
    <m/>
    <s v="DC"/>
    <s v="Decentralt værk"/>
    <n v="353000"/>
    <n v="350030"/>
    <x v="116"/>
    <x v="0"/>
    <s v="fvv"/>
    <d v="2014-01-01T00:00:00"/>
    <m/>
    <n v="0.37"/>
    <n v="0"/>
    <n v="0.37"/>
    <x v="6408"/>
    <n v="4.7901959999999999"/>
    <n v="4.7901959999999999"/>
    <n v="0"/>
    <n v="0"/>
    <n v="1"/>
    <n v="0"/>
    <n v="0"/>
    <x v="0"/>
    <x v="0"/>
    <m/>
    <m/>
    <m/>
    <m/>
    <m/>
    <m/>
    <n v="4.9726116000000005"/>
    <m/>
    <m/>
    <m/>
    <m/>
    <m/>
    <m/>
    <m/>
    <m/>
    <m/>
    <m/>
    <m/>
    <s v="698715,93"/>
    <s v="6185376,59"/>
    <n v="4.9726116000000005"/>
    <n v="0"/>
    <n v="0"/>
  </r>
  <r>
    <n v="2291"/>
    <x v="1175"/>
    <s v=""/>
    <x v="2617"/>
    <n v="2019"/>
    <n v="35410538"/>
    <x v="616"/>
    <x v="1172"/>
    <x v="1139"/>
    <n v="3650"/>
    <s v="Ølstykke"/>
    <n v="240"/>
    <n v="472"/>
    <x v="343"/>
    <m/>
    <s v="DC"/>
    <s v="Decentralt værk"/>
    <n v="353000"/>
    <n v="350030"/>
    <x v="1"/>
    <x v="1"/>
    <s v="kvt"/>
    <d v="2014-01-01T00:00:00"/>
    <m/>
    <n v="1"/>
    <n v="0.38500000000000001"/>
    <n v="0.55000000000000004"/>
    <x v="6409"/>
    <n v="1.70208"/>
    <n v="1.70208"/>
    <n v="1.1667240000000001"/>
    <n v="1.1667240000000001"/>
    <n v="0.24179418650677975"/>
    <n v="0.75820581349322025"/>
    <n v="0"/>
    <x v="0"/>
    <x v="0"/>
    <m/>
    <m/>
    <m/>
    <m/>
    <m/>
    <m/>
    <n v="3.5196876000000001"/>
    <m/>
    <m/>
    <m/>
    <m/>
    <m/>
    <m/>
    <m/>
    <m/>
    <m/>
    <m/>
    <m/>
    <s v="698715,93"/>
    <s v="6185376,59"/>
    <n v="3.5196876000000001"/>
    <n v="0"/>
    <n v="0"/>
  </r>
  <r>
    <n v="2291"/>
    <x v="1176"/>
    <s v=""/>
    <x v="2618"/>
    <n v="2019"/>
    <n v="35410538"/>
    <x v="616"/>
    <x v="1173"/>
    <x v="1140"/>
    <n v="3650"/>
    <s v="Ølstykke"/>
    <n v="240"/>
    <n v="472"/>
    <x v="343"/>
    <m/>
    <s v="DC"/>
    <s v="Decentralt værk"/>
    <n v="353000"/>
    <n v="350030"/>
    <x v="342"/>
    <x v="0"/>
    <s v="fvv"/>
    <d v="2014-01-01T00:00:00"/>
    <m/>
    <n v="0.57499999999999996"/>
    <n v="0"/>
    <n v="0.57499999999999996"/>
    <x v="6410"/>
    <n v="6.048"/>
    <n v="6.048"/>
    <n v="0"/>
    <n v="0"/>
    <n v="1"/>
    <n v="0"/>
    <n v="0"/>
    <x v="0"/>
    <x v="0"/>
    <m/>
    <m/>
    <m/>
    <m/>
    <m/>
    <m/>
    <n v="6.3323963999999995"/>
    <m/>
    <m/>
    <m/>
    <m/>
    <m/>
    <m/>
    <m/>
    <m/>
    <m/>
    <m/>
    <m/>
    <s v="697792,45"/>
    <s v="6187281,31"/>
    <n v="6.3323963999999995"/>
    <n v="0"/>
    <n v="0"/>
  </r>
  <r>
    <n v="2291"/>
    <x v="1176"/>
    <s v=""/>
    <x v="2619"/>
    <n v="2019"/>
    <n v="35410538"/>
    <x v="616"/>
    <x v="1173"/>
    <x v="1140"/>
    <n v="3650"/>
    <s v="Ølstykke"/>
    <n v="240"/>
    <n v="472"/>
    <x v="343"/>
    <m/>
    <s v="DC"/>
    <s v="Decentralt værk"/>
    <n v="353000"/>
    <n v="350030"/>
    <x v="116"/>
    <x v="0"/>
    <s v="fvv"/>
    <d v="2014-01-01T00:00:00"/>
    <m/>
    <n v="0.57499999999999996"/>
    <n v="0"/>
    <n v="0.57499999999999996"/>
    <x v="6411"/>
    <n v="6.0890399999999998"/>
    <n v="6.0890399999999998"/>
    <n v="0"/>
    <n v="0"/>
    <n v="1"/>
    <n v="0"/>
    <n v="0"/>
    <x v="0"/>
    <x v="0"/>
    <m/>
    <m/>
    <m/>
    <m/>
    <m/>
    <m/>
    <n v="6.3324359999999995"/>
    <m/>
    <m/>
    <m/>
    <m/>
    <m/>
    <m/>
    <m/>
    <m/>
    <m/>
    <m/>
    <m/>
    <s v="697792,45"/>
    <s v="6187281,31"/>
    <n v="6.3324359999999995"/>
    <n v="0"/>
    <n v="0"/>
  </r>
  <r>
    <n v="2291"/>
    <x v="1176"/>
    <s v=""/>
    <x v="2620"/>
    <n v="2019"/>
    <n v="35410538"/>
    <x v="616"/>
    <x v="1173"/>
    <x v="1140"/>
    <n v="3650"/>
    <s v="Ølstykke"/>
    <n v="240"/>
    <n v="472"/>
    <x v="343"/>
    <m/>
    <s v="DC"/>
    <s v="Decentralt værk"/>
    <n v="353000"/>
    <n v="350030"/>
    <x v="601"/>
    <x v="0"/>
    <s v="fvv"/>
    <d v="2014-01-01T00:00:00"/>
    <m/>
    <n v="0.57499999999999996"/>
    <n v="0"/>
    <n v="0.57499999999999996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697792,45"/>
    <s v="6187281,31"/>
    <n v="0"/>
    <n v="0"/>
    <n v="0"/>
  </r>
  <r>
    <n v="2291"/>
    <x v="1176"/>
    <s v=""/>
    <x v="2621"/>
    <n v="2019"/>
    <n v="35410538"/>
    <x v="616"/>
    <x v="1173"/>
    <x v="1140"/>
    <n v="3650"/>
    <s v="Ølstykke"/>
    <n v="240"/>
    <n v="472"/>
    <x v="343"/>
    <m/>
    <s v="DC"/>
    <s v="Decentralt værk"/>
    <n v="353000"/>
    <n v="350030"/>
    <x v="1"/>
    <x v="1"/>
    <s v="kvt"/>
    <d v="2014-01-01T00:00:00"/>
    <m/>
    <n v="1.1000000000000001"/>
    <n v="0.5"/>
    <n v="0.505"/>
    <x v="6412"/>
    <n v="2.4227280000000002"/>
    <n v="2.4227280000000002"/>
    <n v="1.7648964"/>
    <n v="1.7648964"/>
    <n v="0.23113481982969014"/>
    <n v="0.76886518017030991"/>
    <n v="0"/>
    <x v="0"/>
    <x v="0"/>
    <m/>
    <m/>
    <m/>
    <m/>
    <m/>
    <m/>
    <n v="5.2409412"/>
    <m/>
    <m/>
    <m/>
    <m/>
    <m/>
    <m/>
    <m/>
    <m/>
    <m/>
    <m/>
    <m/>
    <s v="697792,45"/>
    <s v="6187281,31"/>
    <n v="5.2409412"/>
    <n v="0"/>
    <n v="0"/>
  </r>
  <r>
    <n v="2291"/>
    <x v="1177"/>
    <s v=""/>
    <x v="2622"/>
    <n v="2019"/>
    <n v="35410538"/>
    <x v="616"/>
    <x v="1174"/>
    <x v="1141"/>
    <n v="3660"/>
    <s v="Stenløse"/>
    <n v="240"/>
    <n v="472"/>
    <x v="343"/>
    <m/>
    <s v="FJ"/>
    <s v="Fjernvarmeværk"/>
    <n v="353000"/>
    <n v="350030"/>
    <x v="1335"/>
    <x v="0"/>
    <s v="fvv"/>
    <d v="2014-01-01T00:00:00"/>
    <m/>
    <n v="0.4"/>
    <n v="0"/>
    <n v="0.4"/>
    <x v="6413"/>
    <n v="0.81622799999999995"/>
    <n v="0.81622799999999995"/>
    <n v="0"/>
    <n v="0"/>
    <n v="1"/>
    <n v="0"/>
    <n v="0"/>
    <x v="0"/>
    <x v="0"/>
    <m/>
    <m/>
    <m/>
    <m/>
    <m/>
    <m/>
    <m/>
    <m/>
    <m/>
    <m/>
    <m/>
    <m/>
    <n v="0.76124999999999998"/>
    <m/>
    <m/>
    <m/>
    <m/>
    <m/>
    <s v="699342,88"/>
    <s v="6183726,74"/>
    <n v="0"/>
    <n v="0.76124999999999998"/>
    <n v="0"/>
  </r>
  <r>
    <n v="2291"/>
    <x v="1177"/>
    <s v=""/>
    <x v="2623"/>
    <n v="2019"/>
    <n v="35410538"/>
    <x v="616"/>
    <x v="1174"/>
    <x v="1141"/>
    <n v="3660"/>
    <s v="Stenløse"/>
    <n v="240"/>
    <n v="472"/>
    <x v="343"/>
    <m/>
    <s v="FJ"/>
    <s v="Fjernvarmeværk"/>
    <n v="353000"/>
    <n v="350030"/>
    <x v="1336"/>
    <x v="0"/>
    <s v="fvv"/>
    <d v="2014-01-01T00:00:00"/>
    <m/>
    <n v="0.3"/>
    <n v="0"/>
    <n v="0.3"/>
    <x v="6414"/>
    <n v="2.3348520000000001"/>
    <n v="2.3348520000000001"/>
    <n v="0"/>
    <n v="0"/>
    <n v="1"/>
    <n v="0"/>
    <n v="0"/>
    <x v="0"/>
    <x v="0"/>
    <m/>
    <m/>
    <m/>
    <m/>
    <m/>
    <m/>
    <m/>
    <m/>
    <m/>
    <m/>
    <m/>
    <m/>
    <n v="2.17875"/>
    <m/>
    <m/>
    <m/>
    <m/>
    <m/>
    <s v="699342,88"/>
    <s v="6183726,74"/>
    <n v="0"/>
    <n v="2.17875"/>
    <n v="0"/>
  </r>
  <r>
    <n v="2291"/>
    <x v="1177"/>
    <s v=""/>
    <x v="2624"/>
    <n v="2019"/>
    <n v="35410538"/>
    <x v="616"/>
    <x v="1174"/>
    <x v="1141"/>
    <n v="3660"/>
    <s v="Stenløse"/>
    <n v="240"/>
    <n v="472"/>
    <x v="343"/>
    <m/>
    <s v="FJ"/>
    <s v="Fjernvarmeværk"/>
    <n v="353000"/>
    <n v="350030"/>
    <x v="1337"/>
    <x v="3"/>
    <s v="fvv"/>
    <d v="2014-01-01T00:00:00"/>
    <m/>
    <n v="0.35"/>
    <n v="0"/>
    <n v="0.35"/>
    <x v="6415"/>
    <n v="0.70851600000000003"/>
    <n v="0.70851600000000003"/>
    <n v="0"/>
    <n v="0"/>
    <n v="1"/>
    <n v="0"/>
    <n v="0"/>
    <x v="0"/>
    <x v="0"/>
    <m/>
    <m/>
    <m/>
    <m/>
    <m/>
    <m/>
    <m/>
    <m/>
    <m/>
    <m/>
    <m/>
    <m/>
    <m/>
    <m/>
    <m/>
    <n v="0.70851599999999992"/>
    <m/>
    <m/>
    <s v="699342,88"/>
    <s v="6183726,74"/>
    <n v="0"/>
    <n v="0.70851599999999992"/>
    <n v="0"/>
  </r>
  <r>
    <n v="2291"/>
    <x v="1178"/>
    <s v=""/>
    <x v="2625"/>
    <n v="2019"/>
    <n v="35410538"/>
    <x v="616"/>
    <x v="1175"/>
    <x v="1142"/>
    <n v="3660"/>
    <s v="Stenløse"/>
    <n v="240"/>
    <n v="472"/>
    <x v="343"/>
    <m/>
    <s v="FJ"/>
    <s v="Fjernvarmeværk"/>
    <n v="353000"/>
    <n v="350030"/>
    <x v="1335"/>
    <x v="0"/>
    <s v="fvv"/>
    <d v="2014-01-01T00:00:00"/>
    <m/>
    <n v="0.95"/>
    <n v="0"/>
    <n v="0.95"/>
    <x v="21"/>
    <n v="0"/>
    <n v="0"/>
    <n v="0"/>
    <n v="0"/>
    <n v="1"/>
    <n v="0"/>
    <n v="0"/>
    <x v="0"/>
    <x v="0"/>
    <m/>
    <m/>
    <m/>
    <m/>
    <m/>
    <m/>
    <m/>
    <m/>
    <m/>
    <m/>
    <m/>
    <m/>
    <n v="0"/>
    <m/>
    <m/>
    <m/>
    <m/>
    <m/>
    <s v="700618,65"/>
    <s v="6186015,24"/>
    <n v="0"/>
    <n v="0"/>
    <n v="0"/>
  </r>
  <r>
    <n v="2291"/>
    <x v="1178"/>
    <s v=""/>
    <x v="2626"/>
    <n v="2019"/>
    <n v="35410538"/>
    <x v="616"/>
    <x v="1175"/>
    <x v="1142"/>
    <n v="3660"/>
    <s v="Stenløse"/>
    <n v="240"/>
    <n v="472"/>
    <x v="343"/>
    <m/>
    <s v="FJ"/>
    <s v="Fjernvarmeværk"/>
    <n v="353000"/>
    <n v="350030"/>
    <x v="1336"/>
    <x v="0"/>
    <s v="fvv"/>
    <d v="2014-01-01T00:00:00"/>
    <m/>
    <n v="2"/>
    <n v="0"/>
    <n v="2"/>
    <x v="21"/>
    <n v="0"/>
    <n v="0"/>
    <n v="0"/>
    <n v="0"/>
    <n v="1"/>
    <n v="0"/>
    <n v="0"/>
    <x v="0"/>
    <x v="0"/>
    <m/>
    <m/>
    <m/>
    <m/>
    <m/>
    <m/>
    <m/>
    <m/>
    <m/>
    <m/>
    <m/>
    <m/>
    <n v="0"/>
    <m/>
    <m/>
    <m/>
    <m/>
    <m/>
    <s v="700618,65"/>
    <s v="6186015,24"/>
    <n v="0"/>
    <n v="0"/>
    <n v="0"/>
  </r>
  <r>
    <n v="2291"/>
    <x v="1178"/>
    <s v=""/>
    <x v="2924"/>
    <n v="2019"/>
    <n v="35410538"/>
    <x v="616"/>
    <x v="1175"/>
    <x v="1142"/>
    <n v="3660"/>
    <s v="Stenløse"/>
    <n v="240"/>
    <n v="472"/>
    <x v="343"/>
    <m/>
    <s v="FJ"/>
    <s v="Fjernvarmeværk"/>
    <n v="353000"/>
    <n v="350030"/>
    <x v="1476"/>
    <x v="0"/>
    <s v="fvv"/>
    <d v="2018-10-01T00:00:00"/>
    <m/>
    <n v="6.5"/>
    <n v="0"/>
    <n v="6.5"/>
    <x v="6416"/>
    <n v="26.150400000000001"/>
    <n v="26.150400000000001"/>
    <n v="0"/>
    <n v="0"/>
    <n v="1"/>
    <n v="0"/>
    <n v="0"/>
    <x v="0"/>
    <x v="0"/>
    <m/>
    <m/>
    <m/>
    <m/>
    <m/>
    <m/>
    <m/>
    <m/>
    <m/>
    <m/>
    <n v="26.058599999999998"/>
    <m/>
    <m/>
    <m/>
    <m/>
    <m/>
    <m/>
    <m/>
    <s v="700618,65"/>
    <s v="6186015,24"/>
    <n v="0"/>
    <n v="26.058599999999998"/>
    <n v="0"/>
  </r>
  <r>
    <n v="2293"/>
    <x v="1179"/>
    <s v=""/>
    <x v="2627"/>
    <n v="2019"/>
    <n v="32242715"/>
    <x v="617"/>
    <x v="1176"/>
    <x v="1143"/>
    <n v="8000"/>
    <s v="Aarhus C"/>
    <n v="751"/>
    <n v="206"/>
    <x v="69"/>
    <m/>
    <s v="ER"/>
    <s v="Erhvervsværk"/>
    <n v="205200"/>
    <n v="200020"/>
    <x v="1338"/>
    <x v="6"/>
    <s v="pvp"/>
    <d v="2003-06-01T00:00:00"/>
    <m/>
    <n v="7.5"/>
    <n v="0"/>
    <n v="7.5"/>
    <x v="6417"/>
    <n v="107.7012"/>
    <n v="96.685199999999995"/>
    <n v="0"/>
    <n v="0"/>
    <n v="0.8977170170805896"/>
    <n v="0"/>
    <n v="0.1022829829194104"/>
    <x v="0"/>
    <x v="0"/>
    <m/>
    <m/>
    <m/>
    <m/>
    <m/>
    <m/>
    <m/>
    <m/>
    <m/>
    <m/>
    <m/>
    <m/>
    <m/>
    <m/>
    <n v="107.7012"/>
    <m/>
    <m/>
    <m/>
    <s v="575765,32"/>
    <s v="6223177"/>
    <n v="0"/>
    <n v="107.7012"/>
    <n v="0"/>
  </r>
  <r>
    <n v="2295"/>
    <x v="1180"/>
    <s v=""/>
    <x v="2628"/>
    <n v="2019"/>
    <n v="48247717"/>
    <x v="618"/>
    <x v="1177"/>
    <x v="1144"/>
    <n v="3400"/>
    <s v="Hillerød"/>
    <n v="219"/>
    <n v="18"/>
    <x v="19"/>
    <m/>
    <s v="ER"/>
    <s v="Erhvervsværk"/>
    <n v="201300"/>
    <n v="200010"/>
    <x v="912"/>
    <x v="6"/>
    <s v="pvp"/>
    <d v="2013-01-01T00:00:00"/>
    <m/>
    <n v="2"/>
    <n v="0"/>
    <n v="2"/>
    <x v="6418"/>
    <n v="36.651600000000002"/>
    <n v="36.651600000000002"/>
    <n v="0"/>
    <n v="0"/>
    <n v="1"/>
    <n v="0"/>
    <n v="0"/>
    <x v="0"/>
    <x v="0"/>
    <m/>
    <m/>
    <m/>
    <m/>
    <m/>
    <m/>
    <m/>
    <m/>
    <m/>
    <m/>
    <m/>
    <m/>
    <m/>
    <m/>
    <n v="36.651600000000002"/>
    <m/>
    <m/>
    <m/>
    <s v="708388,67"/>
    <s v="6199523,52"/>
    <n v="0"/>
    <n v="36.651600000000002"/>
    <n v="0"/>
  </r>
  <r>
    <n v="2296"/>
    <x v="1181"/>
    <s v=""/>
    <x v="2629"/>
    <n v="2019"/>
    <n v="43718711"/>
    <x v="619"/>
    <x v="1178"/>
    <x v="1145"/>
    <n v="6600"/>
    <s v="Vejen"/>
    <n v="575"/>
    <n v="135"/>
    <x v="183"/>
    <m/>
    <s v="ER"/>
    <s v="Erhvervsværk"/>
    <n v="521000"/>
    <n v="520000"/>
    <x v="1339"/>
    <x v="6"/>
    <s v="pvp"/>
    <d v="2015-03-14T00:00:00"/>
    <m/>
    <n v="1"/>
    <n v="0"/>
    <n v="1"/>
    <x v="6419"/>
    <n v="20.4084"/>
    <n v="0"/>
    <n v="0"/>
    <n v="0"/>
    <n v="0"/>
    <n v="0"/>
    <n v="1"/>
    <x v="0"/>
    <x v="0"/>
    <m/>
    <m/>
    <m/>
    <m/>
    <m/>
    <m/>
    <m/>
    <m/>
    <m/>
    <m/>
    <m/>
    <m/>
    <m/>
    <m/>
    <n v="20.4084"/>
    <m/>
    <m/>
    <m/>
    <s v="510096,33"/>
    <s v="6147590,24"/>
    <n v="0"/>
    <n v="20.4084"/>
    <n v="0"/>
  </r>
  <r>
    <n v="2296"/>
    <x v="1181"/>
    <s v=""/>
    <x v="2630"/>
    <n v="2019"/>
    <n v="43718711"/>
    <x v="619"/>
    <x v="1178"/>
    <x v="1145"/>
    <n v="6600"/>
    <s v="Vejen"/>
    <n v="575"/>
    <n v="135"/>
    <x v="183"/>
    <m/>
    <s v="ER"/>
    <s v="Erhvervsværk"/>
    <n v="521000"/>
    <n v="520000"/>
    <x v="1340"/>
    <x v="6"/>
    <s v="pvp"/>
    <d v="2015-02-22T00:00:00"/>
    <m/>
    <n v="1"/>
    <n v="0"/>
    <n v="1"/>
    <x v="6420"/>
    <n v="20.980799999999999"/>
    <n v="0"/>
    <n v="0"/>
    <n v="0"/>
    <n v="0"/>
    <n v="0"/>
    <n v="1"/>
    <x v="0"/>
    <x v="0"/>
    <m/>
    <m/>
    <m/>
    <m/>
    <m/>
    <m/>
    <m/>
    <m/>
    <m/>
    <m/>
    <m/>
    <m/>
    <m/>
    <m/>
    <n v="20.980799999999999"/>
    <m/>
    <m/>
    <m/>
    <s v="510096,33"/>
    <s v="6147590,24"/>
    <n v="0"/>
    <n v="20.980799999999999"/>
    <n v="0"/>
  </r>
  <r>
    <n v="2296"/>
    <x v="1182"/>
    <s v=""/>
    <x v="2631"/>
    <n v="2019"/>
    <n v="43718711"/>
    <x v="619"/>
    <x v="1179"/>
    <x v="933"/>
    <n v="6330"/>
    <s v="Padborg"/>
    <n v="580"/>
    <n v="97"/>
    <x v="344"/>
    <m/>
    <s v="ER"/>
    <s v="Erhvervsværk"/>
    <n v="521000"/>
    <n v="520000"/>
    <x v="1341"/>
    <x v="6"/>
    <s v="pvp"/>
    <d v="2016-10-11T00:00:00"/>
    <m/>
    <n v="0.77500000000000002"/>
    <n v="0"/>
    <n v="0.77500000000000002"/>
    <x v="6421"/>
    <n v="7.8282360000000004"/>
    <n v="7.4945880000000002"/>
    <n v="0"/>
    <n v="0"/>
    <n v="0.95737890375302936"/>
    <n v="0"/>
    <n v="4.2621096246970636E-2"/>
    <x v="0"/>
    <x v="0"/>
    <m/>
    <m/>
    <m/>
    <m/>
    <m/>
    <m/>
    <m/>
    <m/>
    <m/>
    <m/>
    <m/>
    <m/>
    <m/>
    <m/>
    <n v="7.8282359999999995"/>
    <m/>
    <m/>
    <m/>
    <s v="522914,97"/>
    <s v="6075138,83"/>
    <n v="0"/>
    <n v="7.8282359999999995"/>
    <n v="0"/>
  </r>
  <r>
    <n v="2296"/>
    <x v="1293"/>
    <s v=""/>
    <x v="2925"/>
    <n v="2019"/>
    <n v="43718711"/>
    <x v="619"/>
    <x v="1289"/>
    <x v="1247"/>
    <n v="9500"/>
    <s v="Hobro"/>
    <n v="846"/>
    <n v="300"/>
    <x v="68"/>
    <m/>
    <s v="ER"/>
    <s v="Erhvervsværk"/>
    <n v="521000"/>
    <n v="520000"/>
    <x v="1477"/>
    <x v="6"/>
    <s v="pvp"/>
    <d v="2018-12-01T00:00:00"/>
    <m/>
    <n v="0.77500000000000002"/>
    <n v="0"/>
    <n v="0.77500000000000002"/>
    <x v="6422"/>
    <n v="11.4048"/>
    <n v="11.4048"/>
    <n v="0"/>
    <n v="0"/>
    <n v="1"/>
    <n v="0"/>
    <n v="0"/>
    <x v="0"/>
    <x v="0"/>
    <m/>
    <m/>
    <m/>
    <m/>
    <m/>
    <m/>
    <m/>
    <m/>
    <m/>
    <m/>
    <m/>
    <m/>
    <m/>
    <m/>
    <n v="11.4048"/>
    <m/>
    <m/>
    <m/>
    <s v="547675,39"/>
    <s v="6277151,97"/>
    <n v="0"/>
    <n v="11.4048"/>
    <n v="0"/>
  </r>
  <r>
    <n v="2297"/>
    <x v="1183"/>
    <s v=""/>
    <x v="2632"/>
    <n v="2019"/>
    <n v="41333715"/>
    <x v="620"/>
    <x v="1180"/>
    <x v="1146"/>
    <n v="7870"/>
    <s v="Roslev"/>
    <n v="779"/>
    <n v="405"/>
    <x v="273"/>
    <m/>
    <s v="ER"/>
    <s v="Erhvervsværk"/>
    <n v="239990"/>
    <n v="230020"/>
    <x v="1342"/>
    <x v="6"/>
    <s v="pvp"/>
    <d v="2014-11-01T00:00:00"/>
    <m/>
    <n v="1"/>
    <n v="0"/>
    <n v="1"/>
    <x v="6423"/>
    <n v="27.528099999999998"/>
    <n v="27.528099999999998"/>
    <n v="0"/>
    <n v="0"/>
    <n v="1"/>
    <n v="0"/>
    <n v="0"/>
    <x v="0"/>
    <x v="0"/>
    <m/>
    <m/>
    <m/>
    <m/>
    <m/>
    <m/>
    <m/>
    <m/>
    <m/>
    <m/>
    <m/>
    <m/>
    <m/>
    <m/>
    <n v="27.528099999999998"/>
    <m/>
    <m/>
    <m/>
    <s v="502085,29"/>
    <s v="6294751,15"/>
    <n v="0"/>
    <n v="27.528099999999998"/>
    <n v="0"/>
  </r>
  <r>
    <n v="2298"/>
    <x v="1184"/>
    <s v=""/>
    <x v="2633"/>
    <n v="2019"/>
    <n v="24246930"/>
    <x v="621"/>
    <x v="1181"/>
    <x v="1147"/>
    <n v="9330"/>
    <s v="Dronninglund"/>
    <n v="810"/>
    <n v="280"/>
    <x v="345"/>
    <m/>
    <s v="ER"/>
    <s v="Erhvervsværk"/>
    <n v="104100"/>
    <n v="100050"/>
    <x v="1343"/>
    <x v="6"/>
    <s v="pvp"/>
    <d v="2010-10-02T00:00:00"/>
    <m/>
    <n v="1.4"/>
    <n v="0"/>
    <n v="1.2"/>
    <x v="6424"/>
    <n v="21.898800000000001"/>
    <n v="21.898800000000001"/>
    <n v="0"/>
    <n v="0"/>
    <n v="1"/>
    <n v="0"/>
    <n v="0"/>
    <x v="0"/>
    <x v="0"/>
    <m/>
    <m/>
    <m/>
    <m/>
    <m/>
    <m/>
    <m/>
    <m/>
    <m/>
    <m/>
    <m/>
    <m/>
    <m/>
    <m/>
    <n v="21.898799999999998"/>
    <m/>
    <m/>
    <m/>
    <s v="583045,09"/>
    <s v="6341497,02"/>
    <n v="0"/>
    <n v="21.898799999999998"/>
    <n v="0"/>
  </r>
  <r>
    <n v="2304"/>
    <x v="1185"/>
    <s v=""/>
    <x v="2634"/>
    <n v="2019"/>
    <n v="32788742"/>
    <x v="622"/>
    <x v="1182"/>
    <x v="1148"/>
    <n v="2770"/>
    <s v="Kastrup"/>
    <n v="185"/>
    <n v="2"/>
    <x v="5"/>
    <m/>
    <s v="ER"/>
    <s v="Erhvervsværk"/>
    <n v="491000"/>
    <n v="490010"/>
    <x v="1344"/>
    <x v="1"/>
    <s v="pev"/>
    <d v="2000-05-22T00:00:00"/>
    <m/>
    <n v="2.4"/>
    <n v="0.92"/>
    <n v="1.2"/>
    <x v="6425"/>
    <n v="0.15479999999999999"/>
    <n v="0"/>
    <n v="8.1000000000000003E-2"/>
    <n v="8.1000000000000003E-2"/>
    <n v="0"/>
    <n v="0.7235828801378229"/>
    <n v="0.2764171198621771"/>
    <x v="0"/>
    <x v="0"/>
    <m/>
    <m/>
    <m/>
    <m/>
    <m/>
    <m/>
    <n v="0.28001159999999997"/>
    <m/>
    <m/>
    <m/>
    <m/>
    <m/>
    <m/>
    <m/>
    <m/>
    <m/>
    <m/>
    <m/>
    <s v="731666,84"/>
    <s v="6170493,3"/>
    <n v="0.28001159999999997"/>
    <n v="0"/>
    <n v="0"/>
  </r>
  <r>
    <n v="2304"/>
    <x v="1185"/>
    <s v=""/>
    <x v="2999"/>
    <n v="2019"/>
    <n v="32788742"/>
    <x v="622"/>
    <x v="1182"/>
    <x v="1148"/>
    <n v="2770"/>
    <s v="Kastrup"/>
    <n v="185"/>
    <n v="2"/>
    <x v="5"/>
    <m/>
    <s v="ER"/>
    <s v="Erhvervsværk"/>
    <n v="491000"/>
    <n v="490010"/>
    <x v="2"/>
    <x v="0"/>
    <s v="pvp"/>
    <d v="2016-10-31T00:00:00"/>
    <m/>
    <n v="3.2829999999999999"/>
    <n v="0"/>
    <n v="3"/>
    <x v="6426"/>
    <n v="11.332079999999999"/>
    <n v="0"/>
    <n v="0"/>
    <n v="0"/>
    <n v="0"/>
    <n v="0"/>
    <n v="1"/>
    <x v="0"/>
    <x v="0"/>
    <m/>
    <m/>
    <m/>
    <m/>
    <m/>
    <m/>
    <n v="12.3506856"/>
    <m/>
    <m/>
    <m/>
    <m/>
    <m/>
    <m/>
    <m/>
    <m/>
    <m/>
    <m/>
    <m/>
    <s v="731666,84"/>
    <s v="6170493,3"/>
    <n v="12.3506856"/>
    <n v="0"/>
    <n v="0"/>
  </r>
  <r>
    <n v="2305"/>
    <x v="1186"/>
    <s v=""/>
    <x v="2635"/>
    <n v="2019"/>
    <n v="31119103"/>
    <x v="623"/>
    <x v="1183"/>
    <x v="1149"/>
    <n v="8830"/>
    <s v="Tjele"/>
    <n v="791"/>
    <n v="888"/>
    <x v="275"/>
    <m/>
    <s v="LO"/>
    <s v="Lokalt værk"/>
    <n v="721900"/>
    <n v="720002"/>
    <x v="1345"/>
    <x v="1"/>
    <s v="pev"/>
    <d v="2006-10-01T00:00:00"/>
    <d v="2019-03-25T00:00:00"/>
    <n v="1.6"/>
    <n v="0.63"/>
    <n v="0.81"/>
    <x v="6427"/>
    <n v="3.1463999999999999"/>
    <n v="3.1463999999999999"/>
    <n v="2.2572000000000001"/>
    <n v="2.2572000000000001"/>
    <n v="0.27693282636248417"/>
    <n v="0.72306717363751583"/>
    <n v="0"/>
    <x v="0"/>
    <x v="0"/>
    <m/>
    <m/>
    <m/>
    <m/>
    <m/>
    <m/>
    <m/>
    <m/>
    <n v="5.6808000000000005"/>
    <m/>
    <m/>
    <m/>
    <m/>
    <m/>
    <m/>
    <m/>
    <m/>
    <m/>
    <s v="535916,83"/>
    <s v="6260579,72"/>
    <n v="0"/>
    <n v="5.6808000000000005"/>
    <n v="0"/>
  </r>
  <r>
    <n v="2305"/>
    <x v="1186"/>
    <s v=""/>
    <x v="3000"/>
    <n v="2019"/>
    <n v="31119103"/>
    <x v="623"/>
    <x v="1183"/>
    <x v="1149"/>
    <n v="8830"/>
    <s v="Tjele"/>
    <n v="791"/>
    <n v="888"/>
    <x v="275"/>
    <m/>
    <s v="LO"/>
    <s v="Lokalt værk"/>
    <n v="721900"/>
    <n v="720002"/>
    <x v="1345"/>
    <x v="1"/>
    <s v="pev"/>
    <d v="2019-04-11T00:00:00"/>
    <m/>
    <n v="1.5720000000000001"/>
    <n v="0.63500000000000001"/>
    <n v="0.70899999999999996"/>
    <x v="6428"/>
    <n v="9.2916000000000007"/>
    <n v="9.2916000000000007"/>
    <n v="6.6383999999999999"/>
    <n v="6.6383999999999999"/>
    <n v="0.28275635407537253"/>
    <n v="0.71724364592462742"/>
    <n v="0"/>
    <x v="0"/>
    <x v="0"/>
    <m/>
    <m/>
    <m/>
    <m/>
    <m/>
    <m/>
    <m/>
    <m/>
    <n v="16.430400000000002"/>
    <m/>
    <m/>
    <n v="0"/>
    <m/>
    <m/>
    <m/>
    <m/>
    <m/>
    <m/>
    <s v="535916,83"/>
    <s v="6260579,72"/>
    <n v="0"/>
    <n v="16.430400000000002"/>
    <n v="0"/>
  </r>
  <r>
    <n v="2310"/>
    <x v="1188"/>
    <s v=""/>
    <x v="2637"/>
    <n v="2019"/>
    <n v="17816845"/>
    <x v="625"/>
    <x v="1185"/>
    <x v="1151"/>
    <n v="7830"/>
    <s v="Vinderup"/>
    <n v="661"/>
    <n v="388"/>
    <x v="274"/>
    <m/>
    <s v="FJ"/>
    <s v="Fjernvarmeværk"/>
    <n v="353000"/>
    <n v="350030"/>
    <x v="3"/>
    <x v="0"/>
    <s v="fvv"/>
    <d v="2014-02-06T00:00:00"/>
    <m/>
    <n v="1"/>
    <n v="0"/>
    <n v="1"/>
    <x v="6429"/>
    <n v="9.3960000000000008"/>
    <n v="9.3960000000000008"/>
    <n v="0"/>
    <n v="0"/>
    <n v="1"/>
    <n v="0"/>
    <n v="0"/>
    <x v="0"/>
    <x v="0"/>
    <m/>
    <m/>
    <m/>
    <m/>
    <m/>
    <m/>
    <m/>
    <m/>
    <m/>
    <m/>
    <m/>
    <n v="9.4087999999999994"/>
    <m/>
    <m/>
    <m/>
    <m/>
    <m/>
    <m/>
    <s v="487283,71"/>
    <s v="6264249,42"/>
    <n v="0"/>
    <n v="9.4087999999999994"/>
    <n v="0"/>
  </r>
  <r>
    <n v="2310"/>
    <x v="1188"/>
    <s v=""/>
    <x v="2638"/>
    <n v="2019"/>
    <n v="17816845"/>
    <x v="625"/>
    <x v="1185"/>
    <x v="1151"/>
    <n v="7830"/>
    <s v="Vinderup"/>
    <n v="661"/>
    <n v="388"/>
    <x v="274"/>
    <m/>
    <s v="FJ"/>
    <s v="Fjernvarmeværk"/>
    <n v="353000"/>
    <n v="350030"/>
    <x v="1346"/>
    <x v="3"/>
    <s v="fvv"/>
    <d v="2016-05-26T00:00:00"/>
    <m/>
    <n v="1"/>
    <n v="0"/>
    <n v="1"/>
    <x v="6430"/>
    <n v="3.2256"/>
    <n v="3.2256"/>
    <n v="0"/>
    <n v="0"/>
    <n v="1"/>
    <n v="0"/>
    <n v="0"/>
    <x v="0"/>
    <x v="0"/>
    <m/>
    <m/>
    <m/>
    <m/>
    <m/>
    <m/>
    <m/>
    <m/>
    <m/>
    <m/>
    <m/>
    <m/>
    <m/>
    <m/>
    <m/>
    <n v="3.2256"/>
    <m/>
    <m/>
    <s v="487283,71"/>
    <s v="6264249,42"/>
    <n v="0"/>
    <n v="3.2256"/>
    <n v="0"/>
  </r>
  <r>
    <n v="2311"/>
    <x v="1189"/>
    <s v=""/>
    <x v="2639"/>
    <n v="2019"/>
    <n v="13931402"/>
    <x v="626"/>
    <x v="1186"/>
    <x v="1152"/>
    <n v="9520"/>
    <s v="Skørping"/>
    <n v="840"/>
    <n v="321"/>
    <x v="226"/>
    <m/>
    <s v="FJ"/>
    <s v="Fjernvarmeværk"/>
    <n v="353000"/>
    <n v="350030"/>
    <x v="155"/>
    <x v="0"/>
    <s v="fvv"/>
    <d v="2014-01-01T00:00:00"/>
    <m/>
    <n v="0.39"/>
    <n v="0"/>
    <n v="0.39"/>
    <x v="6431"/>
    <n v="10.6236"/>
    <n v="10.6236"/>
    <n v="0"/>
    <n v="0"/>
    <n v="1"/>
    <n v="0"/>
    <n v="0"/>
    <x v="0"/>
    <x v="0"/>
    <m/>
    <m/>
    <m/>
    <m/>
    <m/>
    <m/>
    <m/>
    <m/>
    <m/>
    <n v="9.657"/>
    <m/>
    <m/>
    <m/>
    <m/>
    <m/>
    <m/>
    <m/>
    <m/>
    <s v="561349,81"/>
    <s v="6304578,26"/>
    <n v="0"/>
    <n v="9.657"/>
    <n v="0"/>
  </r>
  <r>
    <n v="2311"/>
    <x v="1189"/>
    <s v=""/>
    <x v="2640"/>
    <n v="2019"/>
    <n v="13931402"/>
    <x v="626"/>
    <x v="1186"/>
    <x v="1152"/>
    <n v="9520"/>
    <s v="Skørping"/>
    <n v="840"/>
    <n v="321"/>
    <x v="226"/>
    <m/>
    <s v="FJ"/>
    <s v="Fjernvarmeværk"/>
    <n v="353000"/>
    <n v="350030"/>
    <x v="675"/>
    <x v="0"/>
    <s v="fvv"/>
    <d v="2015-01-01T00:00:00"/>
    <m/>
    <n v="0.49"/>
    <n v="0"/>
    <n v="0.49"/>
    <x v="6432"/>
    <n v="6.66"/>
    <n v="6.66"/>
    <n v="0"/>
    <n v="0"/>
    <n v="1"/>
    <n v="0"/>
    <n v="0"/>
    <x v="0"/>
    <x v="0"/>
    <m/>
    <m/>
    <m/>
    <m/>
    <m/>
    <m/>
    <m/>
    <m/>
    <m/>
    <n v="6.0609999999999999"/>
    <m/>
    <m/>
    <m/>
    <m/>
    <m/>
    <m/>
    <m/>
    <m/>
    <s v="561349,81"/>
    <s v="6304578,26"/>
    <n v="0"/>
    <n v="6.0609999999999999"/>
    <n v="0"/>
  </r>
  <r>
    <n v="2312"/>
    <x v="1191"/>
    <s v=""/>
    <x v="2642"/>
    <n v="2019"/>
    <n v="55775214"/>
    <x v="627"/>
    <x v="1188"/>
    <x v="1154"/>
    <n v="2800"/>
    <s v="Kongens Lyngby"/>
    <n v="173"/>
    <m/>
    <x v="18"/>
    <m/>
    <s v="LO"/>
    <s v="Lokalt værk"/>
    <n v="682010"/>
    <n v="680023"/>
    <x v="296"/>
    <x v="1"/>
    <s v="pev"/>
    <d v="1992-02-10T00:00:00"/>
    <d v="2017-12-31T00:00:00"/>
    <n v="3"/>
    <n v="1.03"/>
    <n v="1.64"/>
    <x v="21"/>
    <n v="0"/>
    <n v="0"/>
    <n v="0"/>
    <n v="0"/>
    <n v="0"/>
    <n v="0"/>
    <n v="1"/>
    <x v="0"/>
    <x v="0"/>
    <m/>
    <m/>
    <m/>
    <m/>
    <m/>
    <m/>
    <n v="0"/>
    <m/>
    <m/>
    <m/>
    <m/>
    <m/>
    <m/>
    <m/>
    <m/>
    <m/>
    <m/>
    <m/>
    <s v="721099,59"/>
    <s v="6189057,44"/>
    <n v="0"/>
    <n v="0"/>
    <n v="0"/>
  </r>
  <r>
    <n v="2312"/>
    <x v="1192"/>
    <s v=""/>
    <x v="2643"/>
    <n v="2019"/>
    <n v="55775214"/>
    <x v="627"/>
    <x v="1189"/>
    <x v="1155"/>
    <n v="2830"/>
    <s v="Virum"/>
    <n v="173"/>
    <m/>
    <x v="18"/>
    <m/>
    <s v="LO"/>
    <s v="Lokalt værk"/>
    <n v="682010"/>
    <n v="680023"/>
    <x v="296"/>
    <x v="1"/>
    <s v="pev"/>
    <d v="1994-02-03T00:00:00"/>
    <d v="2017-12-31T00:00:00"/>
    <n v="0.9"/>
    <n v="0.3"/>
    <n v="0.5"/>
    <x v="21"/>
    <n v="0"/>
    <n v="0"/>
    <n v="0"/>
    <n v="0"/>
    <n v="0"/>
    <n v="0"/>
    <n v="1"/>
    <x v="0"/>
    <x v="0"/>
    <m/>
    <m/>
    <m/>
    <m/>
    <m/>
    <m/>
    <n v="0"/>
    <m/>
    <m/>
    <m/>
    <m/>
    <m/>
    <m/>
    <m/>
    <m/>
    <m/>
    <m/>
    <m/>
    <s v="717895,8"/>
    <s v="6188811,12"/>
    <n v="0"/>
    <n v="0"/>
    <n v="0"/>
  </r>
  <r>
    <n v="2313"/>
    <x v="1193"/>
    <s v=""/>
    <x v="2644"/>
    <n v="2019"/>
    <n v="35419314"/>
    <x v="628"/>
    <x v="1190"/>
    <x v="1156"/>
    <n v="5580"/>
    <s v="Nørre Aaby"/>
    <n v="410"/>
    <n v="473"/>
    <x v="346"/>
    <m/>
    <s v="FJ"/>
    <s v="Fjernvarmeværk"/>
    <n v="353000"/>
    <n v="350030"/>
    <x v="13"/>
    <x v="0"/>
    <s v="fvv"/>
    <d v="2015-10-15T00:00:00"/>
    <m/>
    <n v="0.2"/>
    <n v="0"/>
    <n v="0.2"/>
    <x v="6433"/>
    <n v="1.7963279999999999"/>
    <n v="1.7963279999999999"/>
    <n v="0"/>
    <n v="0"/>
    <n v="1"/>
    <n v="0"/>
    <n v="0"/>
    <x v="0"/>
    <x v="0"/>
    <m/>
    <m/>
    <m/>
    <m/>
    <m/>
    <m/>
    <m/>
    <m/>
    <m/>
    <m/>
    <n v="1.0367500000000001"/>
    <n v="1.460445"/>
    <m/>
    <m/>
    <m/>
    <m/>
    <m/>
    <m/>
    <s v="552220,72"/>
    <s v="6142948,08"/>
    <n v="0"/>
    <n v="2.4971950000000001"/>
    <n v="0"/>
  </r>
  <r>
    <n v="2313"/>
    <x v="1193"/>
    <s v=""/>
    <x v="2645"/>
    <n v="2019"/>
    <n v="35419314"/>
    <x v="628"/>
    <x v="1190"/>
    <x v="1156"/>
    <n v="5580"/>
    <s v="Nørre Aaby"/>
    <n v="410"/>
    <n v="473"/>
    <x v="346"/>
    <m/>
    <s v="FJ"/>
    <s v="Fjernvarmeværk"/>
    <n v="353000"/>
    <n v="350030"/>
    <x v="16"/>
    <x v="0"/>
    <s v="fvv"/>
    <d v="2015-10-15T00:00:00"/>
    <m/>
    <n v="0.2"/>
    <n v="0"/>
    <n v="0.2"/>
    <x v="6433"/>
    <n v="1.7963279999999999"/>
    <n v="1.7963279999999999"/>
    <n v="0"/>
    <n v="0"/>
    <n v="1"/>
    <n v="0"/>
    <n v="0"/>
    <x v="0"/>
    <x v="0"/>
    <m/>
    <m/>
    <m/>
    <m/>
    <m/>
    <m/>
    <m/>
    <m/>
    <m/>
    <m/>
    <n v="1.0367500000000001"/>
    <n v="1.460445"/>
    <m/>
    <m/>
    <m/>
    <m/>
    <m/>
    <m/>
    <s v="552220,72"/>
    <s v="6142948,08"/>
    <n v="0"/>
    <n v="2.4971950000000001"/>
    <n v="0"/>
  </r>
  <r>
    <n v="2314"/>
    <x v="1194"/>
    <s v=""/>
    <x v="2646"/>
    <n v="2019"/>
    <n v="29190658"/>
    <x v="629"/>
    <x v="1191"/>
    <x v="1157"/>
    <n v="4330"/>
    <s v="Hvalsø"/>
    <n v="350"/>
    <m/>
    <x v="18"/>
    <m/>
    <s v="LO"/>
    <s v="Lokalt værk"/>
    <n v="351100"/>
    <n v="350010"/>
    <x v="75"/>
    <x v="1"/>
    <s v="kvt"/>
    <d v="2014-02-20T00:00:00"/>
    <m/>
    <n v="1"/>
    <n v="3.5000000000000003E-2"/>
    <n v="5.5E-2"/>
    <x v="6434"/>
    <n v="0"/>
    <n v="0"/>
    <n v="0.38755036799999998"/>
    <n v="0.38755036799999998"/>
    <n v="0"/>
    <n v="1"/>
    <n v="0"/>
    <x v="0"/>
    <x v="0"/>
    <m/>
    <m/>
    <m/>
    <m/>
    <m/>
    <m/>
    <m/>
    <m/>
    <n v="1.2109960000000002"/>
    <m/>
    <m/>
    <m/>
    <m/>
    <m/>
    <m/>
    <m/>
    <m/>
    <m/>
    <s v="681444,33"/>
    <s v="6163955,81"/>
    <n v="0"/>
    <n v="1.2109960000000002"/>
    <n v="0"/>
  </r>
  <r>
    <n v="2317"/>
    <x v="1195"/>
    <s v=""/>
    <x v="2647"/>
    <n v="2019"/>
    <n v="37371335"/>
    <x v="630"/>
    <x v="1192"/>
    <x v="1158"/>
    <n v="8592"/>
    <s v="Anholt"/>
    <n v="707"/>
    <m/>
    <x v="18"/>
    <m/>
    <s v="DC"/>
    <s v="Decentralt værk"/>
    <n v="351100"/>
    <n v="350010"/>
    <x v="1347"/>
    <x v="1"/>
    <s v="kvt"/>
    <d v="2009-01-01T00:00:00"/>
    <m/>
    <n v="0.6"/>
    <n v="0.41"/>
    <n v="0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656034,53"/>
    <s v="6287297,81"/>
    <n v="0"/>
    <n v="0"/>
    <n v="0"/>
  </r>
  <r>
    <n v="2317"/>
    <x v="1195"/>
    <s v=""/>
    <x v="2648"/>
    <n v="2019"/>
    <n v="37371335"/>
    <x v="630"/>
    <x v="1192"/>
    <x v="1158"/>
    <n v="8592"/>
    <s v="Anholt"/>
    <n v="707"/>
    <m/>
    <x v="18"/>
    <m/>
    <s v="DC"/>
    <s v="Decentralt værk"/>
    <n v="351100"/>
    <n v="350010"/>
    <x v="1348"/>
    <x v="1"/>
    <s v="kvt"/>
    <d v="2000-01-01T00:00:00"/>
    <m/>
    <n v="0.86"/>
    <n v="0.34"/>
    <n v="0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656034,53"/>
    <s v="6287297,81"/>
    <n v="0"/>
    <n v="0"/>
    <n v="0"/>
  </r>
  <r>
    <n v="2317"/>
    <x v="1195"/>
    <s v=""/>
    <x v="2649"/>
    <n v="2019"/>
    <n v="37371335"/>
    <x v="630"/>
    <x v="1192"/>
    <x v="1158"/>
    <n v="8592"/>
    <s v="Anholt"/>
    <n v="707"/>
    <m/>
    <x v="18"/>
    <m/>
    <s v="DC"/>
    <s v="Decentralt værk"/>
    <n v="351100"/>
    <n v="350010"/>
    <x v="1349"/>
    <x v="1"/>
    <s v="kvt"/>
    <d v="2000-01-01T00:00:00"/>
    <m/>
    <n v="0.69"/>
    <n v="0.27"/>
    <n v="0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656034,53"/>
    <s v="6287297,81"/>
    <n v="0"/>
    <n v="0"/>
    <n v="0"/>
  </r>
  <r>
    <n v="2317"/>
    <x v="1195"/>
    <s v=""/>
    <x v="2650"/>
    <n v="2019"/>
    <n v="37371335"/>
    <x v="630"/>
    <x v="1192"/>
    <x v="1158"/>
    <n v="8592"/>
    <s v="Anholt"/>
    <n v="707"/>
    <m/>
    <x v="18"/>
    <m/>
    <s v="DC"/>
    <s v="Decentralt værk"/>
    <n v="351100"/>
    <n v="350010"/>
    <x v="1350"/>
    <x v="1"/>
    <s v="kvt"/>
    <d v="2000-01-01T00:00:00"/>
    <m/>
    <n v="0.97"/>
    <n v="0.38"/>
    <n v="0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656034,53"/>
    <s v="6287297,81"/>
    <n v="0"/>
    <n v="0"/>
    <n v="0"/>
  </r>
  <r>
    <n v="2317"/>
    <x v="1195"/>
    <s v=""/>
    <x v="2651"/>
    <n v="2019"/>
    <n v="37371335"/>
    <x v="630"/>
    <x v="1192"/>
    <x v="1158"/>
    <n v="8592"/>
    <s v="Anholt"/>
    <n v="707"/>
    <m/>
    <x v="18"/>
    <m/>
    <s v="DC"/>
    <s v="Decentralt værk"/>
    <n v="351100"/>
    <n v="350010"/>
    <x v="1351"/>
    <x v="1"/>
    <s v="kvt"/>
    <d v="2016-04-01T00:00:00"/>
    <m/>
    <n v="2.5"/>
    <n v="1"/>
    <n v="1.5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656034,53"/>
    <s v="6287297,81"/>
    <n v="0"/>
    <n v="0"/>
    <n v="0"/>
  </r>
  <r>
    <n v="2319"/>
    <x v="1196"/>
    <s v=""/>
    <x v="2652"/>
    <n v="2019"/>
    <n v="30536142"/>
    <x v="739"/>
    <x v="1193"/>
    <x v="492"/>
    <n v="8200"/>
    <s v="Aarhus N"/>
    <n v="751"/>
    <n v="206"/>
    <x v="69"/>
    <m/>
    <s v="DC"/>
    <s v="Decentralt værk"/>
    <n v="353000"/>
    <n v="350030"/>
    <x v="1352"/>
    <x v="8"/>
    <s v="kvt"/>
    <d v="2017-11-06T00:00:00"/>
    <m/>
    <n v="110"/>
    <n v="37"/>
    <n v="77"/>
    <x v="6435"/>
    <n v="1636.74"/>
    <n v="1636.74"/>
    <n v="477.99"/>
    <n v="418.48164000000003"/>
    <n v="0.3941243081080516"/>
    <n v="0.60587569189194834"/>
    <n v="0"/>
    <x v="0"/>
    <x v="0"/>
    <m/>
    <m/>
    <m/>
    <m/>
    <m/>
    <m/>
    <m/>
    <m/>
    <m/>
    <n v="1684.5519999999999"/>
    <n v="391.8741"/>
    <m/>
    <m/>
    <m/>
    <m/>
    <m/>
    <m/>
    <m/>
    <s v="571795,75"/>
    <s v="6232017,5"/>
    <n v="0"/>
    <n v="2076.4260999999997"/>
    <n v="0"/>
  </r>
  <r>
    <n v="2320"/>
    <x v="1197"/>
    <s v=""/>
    <x v="2653"/>
    <n v="2019"/>
    <n v="37400505"/>
    <x v="632"/>
    <x v="1194"/>
    <x v="1159"/>
    <n v="5871"/>
    <s v="Frørup"/>
    <n v="450"/>
    <m/>
    <x v="18"/>
    <m/>
    <s v="VA"/>
    <s v="Vandkraftværk"/>
    <n v="16100"/>
    <n v="10000"/>
    <x v="922"/>
    <x v="13"/>
    <s v="vkt"/>
    <d v="1979-03-02T00:00:00"/>
    <m/>
    <n v="0.05"/>
    <n v="0.05"/>
    <n v="0"/>
    <x v="6436"/>
    <n v="0"/>
    <n v="0"/>
    <n v="9.1041443999999999E-2"/>
    <n v="9.1041443999999999E-2"/>
    <n v="0"/>
    <n v="1"/>
    <n v="0"/>
    <x v="0"/>
    <x v="0"/>
    <m/>
    <m/>
    <m/>
    <m/>
    <m/>
    <m/>
    <m/>
    <m/>
    <m/>
    <m/>
    <m/>
    <m/>
    <m/>
    <m/>
    <m/>
    <m/>
    <n v="9.1041443999999999E-2"/>
    <m/>
    <s v="612003,53"/>
    <s v="6121069,75"/>
    <n v="0"/>
    <n v="0"/>
    <n v="0"/>
  </r>
  <r>
    <n v="2321"/>
    <x v="1198"/>
    <s v=""/>
    <x v="2654"/>
    <n v="2019"/>
    <n v="26963486"/>
    <x v="633"/>
    <x v="1195"/>
    <x v="1160"/>
    <n v="6683"/>
    <s v="Føvling"/>
    <n v="575"/>
    <m/>
    <x v="18"/>
    <m/>
    <s v="LO"/>
    <s v="Lokalt værk"/>
    <n v="382110"/>
    <n v="383900"/>
    <x v="1353"/>
    <x v="1"/>
    <s v="pev"/>
    <d v="2001-10-30T00:00:00"/>
    <m/>
    <n v="0.19"/>
    <n v="0.06"/>
    <n v="0.08"/>
    <x v="6437"/>
    <n v="0"/>
    <n v="0"/>
    <n v="0.53083115999999997"/>
    <n v="0.53083115999999997"/>
    <n v="0"/>
    <n v="1"/>
    <n v="0"/>
    <x v="0"/>
    <x v="0"/>
    <m/>
    <m/>
    <m/>
    <m/>
    <m/>
    <m/>
    <m/>
    <m/>
    <n v="1.658898"/>
    <m/>
    <m/>
    <m/>
    <m/>
    <m/>
    <m/>
    <m/>
    <m/>
    <m/>
    <s v="493628,59"/>
    <s v="6143634,79"/>
    <n v="0"/>
    <n v="1.658898"/>
    <n v="0"/>
  </r>
  <r>
    <n v="2322"/>
    <x v="1199"/>
    <s v=""/>
    <x v="2655"/>
    <n v="2019"/>
    <n v="31600073"/>
    <x v="634"/>
    <x v="1196"/>
    <x v="1161"/>
    <n v="5300"/>
    <s v="Kerteminde"/>
    <n v="440"/>
    <m/>
    <x v="18"/>
    <m/>
    <s v="ER"/>
    <s v="Erhvervsværk"/>
    <n v="352100"/>
    <n v="350020"/>
    <x v="384"/>
    <x v="1"/>
    <s v="kvt"/>
    <d v="2017-01-01T00:00:00"/>
    <m/>
    <n v="1.5"/>
    <n v="0.55000000000000004"/>
    <n v="0.7"/>
    <x v="21"/>
    <n v="0"/>
    <n v="0"/>
    <n v="0"/>
    <n v="0"/>
    <n v="1"/>
    <n v="0"/>
    <n v="0"/>
    <x v="0"/>
    <x v="0"/>
    <m/>
    <m/>
    <m/>
    <m/>
    <m/>
    <m/>
    <m/>
    <m/>
    <n v="0"/>
    <m/>
    <m/>
    <m/>
    <m/>
    <m/>
    <m/>
    <m/>
    <m/>
    <m/>
    <s v="601388,2"/>
    <s v="6143397,46"/>
    <n v="0"/>
    <n v="0"/>
    <n v="0"/>
  </r>
  <r>
    <n v="2323"/>
    <x v="1200"/>
    <s v=""/>
    <x v="2656"/>
    <n v="2019"/>
    <n v="35663231"/>
    <x v="635"/>
    <x v="1197"/>
    <x v="1162"/>
    <n v="7800"/>
    <s v="Skive"/>
    <n v="779"/>
    <m/>
    <x v="18"/>
    <m/>
    <s v="ER"/>
    <s v="Erhvervsværk"/>
    <n v="352100"/>
    <n v="350020"/>
    <x v="384"/>
    <x v="1"/>
    <s v="kvt"/>
    <d v="2002-02-07T00:00:00"/>
    <m/>
    <n v="1"/>
    <n v="0.312"/>
    <n v="0.62"/>
    <x v="6438"/>
    <n v="10.28844"/>
    <n v="0"/>
    <n v="6.8588719313724704"/>
    <n v="6.8588719313724704"/>
    <n v="0.25500141275844801"/>
    <n v="0.74499858724155199"/>
    <n v="0"/>
    <x v="0"/>
    <x v="0"/>
    <m/>
    <m/>
    <m/>
    <m/>
    <m/>
    <m/>
    <m/>
    <m/>
    <n v="20.173299999999998"/>
    <m/>
    <m/>
    <m/>
    <m/>
    <m/>
    <m/>
    <m/>
    <m/>
    <m/>
    <s v="497457,66"/>
    <s v="6269856,87"/>
    <n v="0"/>
    <n v="20.173299999999998"/>
    <n v="0"/>
  </r>
  <r>
    <n v="2323"/>
    <x v="1200"/>
    <s v=""/>
    <x v="2926"/>
    <n v="2019"/>
    <n v="35663231"/>
    <x v="635"/>
    <x v="1197"/>
    <x v="1162"/>
    <n v="7800"/>
    <s v="Skive"/>
    <n v="779"/>
    <m/>
    <x v="18"/>
    <m/>
    <s v="ER"/>
    <s v="Erhvervsværk"/>
    <n v="352100"/>
    <n v="350020"/>
    <x v="387"/>
    <x v="1"/>
    <s v="kvt"/>
    <d v="2017-10-12T00:00:00"/>
    <m/>
    <n v="2.1"/>
    <n v="0.625"/>
    <n v="1.25"/>
    <x v="6439"/>
    <n v="18.701280000000001"/>
    <n v="0"/>
    <n v="13.7397274266275"/>
    <n v="13.7397274266275"/>
    <n v="0.24500044005355681"/>
    <n v="0.75499955994644319"/>
    <n v="0"/>
    <x v="0"/>
    <x v="0"/>
    <m/>
    <m/>
    <m/>
    <m/>
    <m/>
    <m/>
    <m/>
    <m/>
    <n v="38.165809000000003"/>
    <m/>
    <m/>
    <m/>
    <m/>
    <m/>
    <m/>
    <m/>
    <m/>
    <m/>
    <s v="497457,66"/>
    <s v="6269856,87"/>
    <n v="0"/>
    <n v="38.165809000000003"/>
    <n v="0"/>
  </r>
  <r>
    <n v="2324"/>
    <x v="1201"/>
    <s v=""/>
    <x v="2657"/>
    <n v="2019"/>
    <n v="29076367"/>
    <x v="636"/>
    <x v="1198"/>
    <x v="1163"/>
    <n v="5270"/>
    <s v="Odense N"/>
    <n v="461"/>
    <m/>
    <x v="18"/>
    <m/>
    <s v="ER"/>
    <s v="Erhvervsværk"/>
    <n v="21000"/>
    <n v="20000"/>
    <x v="75"/>
    <x v="1"/>
    <s v="pev"/>
    <d v="1995-01-01T00:00:00"/>
    <m/>
    <n v="1.85"/>
    <n v="0.73"/>
    <n v="1.1000000000000001"/>
    <x v="579"/>
    <n v="2.0160000000000001E-2"/>
    <n v="0"/>
    <n v="1.32085116E-2"/>
    <n v="1.32085116E-2"/>
    <n v="0"/>
    <n v="0.73346025702046647"/>
    <n v="0.26653974297953353"/>
    <x v="0"/>
    <x v="0"/>
    <m/>
    <m/>
    <m/>
    <m/>
    <m/>
    <m/>
    <n v="3.7817999999999997E-2"/>
    <m/>
    <m/>
    <m/>
    <m/>
    <m/>
    <m/>
    <m/>
    <m/>
    <m/>
    <m/>
    <m/>
    <s v="586307,31"/>
    <s v="6144372,35"/>
    <n v="3.7817999999999997E-2"/>
    <n v="0"/>
    <n v="0"/>
  </r>
  <r>
    <n v="2325"/>
    <x v="1202"/>
    <s v=""/>
    <x v="2658"/>
    <n v="2019"/>
    <n v="13464510"/>
    <x v="637"/>
    <x v="1199"/>
    <x v="1164"/>
    <n v="8585"/>
    <s v="Glesborg"/>
    <n v="707"/>
    <n v="888"/>
    <x v="275"/>
    <m/>
    <s v="LO"/>
    <s v="Lokalt værk"/>
    <n v="682010"/>
    <n v="680023"/>
    <x v="75"/>
    <x v="1"/>
    <s v="pev"/>
    <d v="1999-09-15T00:00:00"/>
    <m/>
    <n v="0.04"/>
    <n v="1.7000000000000001E-2"/>
    <n v="0.02"/>
    <x v="6440"/>
    <n v="0.09"/>
    <n v="0"/>
    <n v="6.0479999999999999E-2"/>
    <n v="6.0479999999999999E-2"/>
    <n v="0"/>
    <n v="0.74489795918367352"/>
    <n v="0.25510204081632648"/>
    <x v="0"/>
    <x v="0"/>
    <m/>
    <m/>
    <m/>
    <n v="0.1764"/>
    <m/>
    <m/>
    <m/>
    <m/>
    <m/>
    <m/>
    <m/>
    <m/>
    <m/>
    <m/>
    <m/>
    <m/>
    <m/>
    <m/>
    <s v="597709,58"/>
    <s v="6263756,79"/>
    <n v="0.1764"/>
    <n v="0"/>
    <n v="0"/>
  </r>
  <r>
    <n v="2326"/>
    <x v="1203"/>
    <s v=""/>
    <x v="2659"/>
    <n v="2019"/>
    <n v="31477379"/>
    <x v="638"/>
    <x v="1200"/>
    <x v="1165"/>
    <n v="9670"/>
    <s v="Løgstør"/>
    <n v="820"/>
    <n v="301"/>
    <x v="110"/>
    <m/>
    <s v="ER"/>
    <s v="Erhvervsværk"/>
    <n v="81100"/>
    <n v="80090"/>
    <x v="800"/>
    <x v="6"/>
    <s v="pvp"/>
    <d v="2017-05-19T00:00:00"/>
    <m/>
    <n v="4"/>
    <n v="0"/>
    <n v="4"/>
    <x v="6441"/>
    <n v="52.653599999999997"/>
    <n v="52.653599999999997"/>
    <n v="0"/>
    <n v="0"/>
    <n v="1"/>
    <n v="0"/>
    <n v="0"/>
    <x v="0"/>
    <x v="0"/>
    <m/>
    <m/>
    <m/>
    <m/>
    <m/>
    <m/>
    <m/>
    <m/>
    <m/>
    <m/>
    <m/>
    <m/>
    <m/>
    <m/>
    <n v="52.653599999999997"/>
    <m/>
    <m/>
    <m/>
    <s v="517533,79"/>
    <s v="6316103,22"/>
    <n v="0"/>
    <n v="52.653599999999997"/>
    <n v="0"/>
  </r>
  <r>
    <n v="2327"/>
    <x v="1204"/>
    <s v=""/>
    <x v="2660"/>
    <n v="2019"/>
    <n v="35384855"/>
    <x v="639"/>
    <x v="1201"/>
    <x v="1166"/>
    <n v="9760"/>
    <s v="Vrå"/>
    <n v="860"/>
    <n v="304"/>
    <x v="190"/>
    <m/>
    <s v="FJ"/>
    <s v="Fjernvarmeværk"/>
    <n v="353000"/>
    <n v="350030"/>
    <x v="184"/>
    <x v="0"/>
    <s v="fvv"/>
    <d v="2016-06-03T00:00:00"/>
    <m/>
    <n v="8.0510000000000002"/>
    <n v="0"/>
    <n v="7"/>
    <x v="6442"/>
    <n v="51.133679999999998"/>
    <n v="23.728895999999999"/>
    <n v="0"/>
    <n v="0"/>
    <n v="1"/>
    <n v="0"/>
    <n v="0"/>
    <x v="0"/>
    <x v="0"/>
    <m/>
    <m/>
    <m/>
    <m/>
    <m/>
    <m/>
    <m/>
    <m/>
    <m/>
    <n v="51.194135000000003"/>
    <m/>
    <n v="0"/>
    <m/>
    <m/>
    <m/>
    <m/>
    <m/>
    <m/>
    <s v="559053,37"/>
    <s v="6358472,49"/>
    <n v="0"/>
    <n v="51.194135000000003"/>
    <n v="0"/>
  </r>
  <r>
    <n v="2329"/>
    <x v="1205"/>
    <s v=""/>
    <x v="2661"/>
    <n v="2019"/>
    <n v="36178086"/>
    <x v="640"/>
    <x v="1202"/>
    <x v="1167"/>
    <n v="8581"/>
    <s v="Nimtofte"/>
    <n v="820"/>
    <m/>
    <x v="18"/>
    <m/>
    <s v="ER"/>
    <s v="Erhvervsværk"/>
    <n v="352100"/>
    <n v="350020"/>
    <x v="1354"/>
    <x v="1"/>
    <s v="kvt"/>
    <d v="2000-06-04T00:00:00"/>
    <m/>
    <n v="1.1000000000000001"/>
    <n v="0.35"/>
    <n v="0.64"/>
    <x v="6443"/>
    <n v="11.53656"/>
    <n v="0"/>
    <n v="7.6911698160000004"/>
    <n v="7.6911698160000004"/>
    <n v="0.25499661686133673"/>
    <n v="0.74500338313866332"/>
    <n v="0"/>
    <x v="0"/>
    <x v="0"/>
    <m/>
    <m/>
    <m/>
    <m/>
    <m/>
    <m/>
    <m/>
    <m/>
    <n v="22.621006000000001"/>
    <m/>
    <m/>
    <m/>
    <m/>
    <m/>
    <m/>
    <m/>
    <m/>
    <m/>
    <s v="531450"/>
    <s v="6299071"/>
    <n v="0"/>
    <n v="22.621006000000001"/>
    <n v="0"/>
  </r>
  <r>
    <n v="2330"/>
    <x v="1206"/>
    <s v=""/>
    <x v="2662"/>
    <n v="2019"/>
    <n v="30968107"/>
    <x v="641"/>
    <x v="1203"/>
    <x v="1168"/>
    <n v="8581"/>
    <s v="Nimtofte"/>
    <n v="706"/>
    <n v="474"/>
    <x v="347"/>
    <m/>
    <s v="FJ"/>
    <s v="Fjernvarmeværk"/>
    <n v="353000"/>
    <n v="350030"/>
    <x v="56"/>
    <x v="0"/>
    <s v="fvv"/>
    <d v="2008-01-01T00:00:00"/>
    <m/>
    <n v="5"/>
    <n v="0"/>
    <n v="5"/>
    <x v="6444"/>
    <n v="32.806800000000003"/>
    <n v="32.806800000000003"/>
    <n v="0"/>
    <n v="0"/>
    <n v="1"/>
    <n v="0"/>
    <n v="0"/>
    <x v="0"/>
    <x v="0"/>
    <m/>
    <m/>
    <m/>
    <m/>
    <m/>
    <m/>
    <m/>
    <m/>
    <m/>
    <n v="43.385449999999999"/>
    <m/>
    <m/>
    <m/>
    <m/>
    <m/>
    <m/>
    <m/>
    <m/>
    <s v="596333,5"/>
    <s v="6252687,78"/>
    <n v="0"/>
    <n v="43.385449999999999"/>
    <n v="0"/>
  </r>
  <r>
    <n v="2333"/>
    <x v="1207"/>
    <s v=""/>
    <x v="2663"/>
    <n v="2019"/>
    <n v="37303003"/>
    <x v="642"/>
    <x v="1204"/>
    <x v="1169"/>
    <n v="8981"/>
    <s v="Spentrup"/>
    <n v="730"/>
    <n v="214"/>
    <x v="348"/>
    <m/>
    <s v="DC"/>
    <s v="Decentralt værk"/>
    <n v="351100"/>
    <n v="350010"/>
    <x v="1355"/>
    <x v="1"/>
    <s v="kvt"/>
    <d v="1993-01-01T00:00:00"/>
    <m/>
    <n v="1.8"/>
    <n v="0.66"/>
    <n v="1"/>
    <x v="6445"/>
    <n v="6.4799999999999996E-2"/>
    <n v="6.4799999999999996E-2"/>
    <n v="6.4799999999999996E-2"/>
    <n v="6.4799999999999996E-2"/>
    <n v="0.20307317403371014"/>
    <n v="0.79692682596628983"/>
    <n v="0"/>
    <x v="0"/>
    <x v="0"/>
    <m/>
    <m/>
    <m/>
    <m/>
    <m/>
    <m/>
    <n v="0.15954839999999998"/>
    <m/>
    <m/>
    <m/>
    <m/>
    <m/>
    <m/>
    <m/>
    <m/>
    <m/>
    <m/>
    <m/>
    <s v="566491,99"/>
    <s v="6264214,99"/>
    <n v="0.15954839999999998"/>
    <n v="0"/>
    <n v="0"/>
  </r>
  <r>
    <n v="2333"/>
    <x v="1207"/>
    <s v=""/>
    <x v="2664"/>
    <n v="2019"/>
    <n v="37303003"/>
    <x v="642"/>
    <x v="1204"/>
    <x v="1169"/>
    <n v="8981"/>
    <s v="Spentrup"/>
    <n v="730"/>
    <n v="214"/>
    <x v="348"/>
    <m/>
    <s v="DC"/>
    <s v="Decentralt værk"/>
    <n v="351100"/>
    <n v="350010"/>
    <x v="56"/>
    <x v="0"/>
    <s v="fvv"/>
    <d v="1969-01-01T00:00:00"/>
    <m/>
    <n v="1.2"/>
    <n v="0"/>
    <n v="1"/>
    <x v="6446"/>
    <n v="14.5908"/>
    <n v="14.5908"/>
    <n v="0"/>
    <n v="0"/>
    <n v="1"/>
    <n v="0"/>
    <n v="0"/>
    <x v="0"/>
    <x v="0"/>
    <m/>
    <m/>
    <m/>
    <m/>
    <m/>
    <m/>
    <n v="15.042852"/>
    <m/>
    <m/>
    <m/>
    <m/>
    <m/>
    <m/>
    <m/>
    <m/>
    <m/>
    <m/>
    <m/>
    <s v="566491,99"/>
    <s v="6264214,99"/>
    <n v="15.042852"/>
    <n v="0"/>
    <n v="0"/>
  </r>
  <r>
    <n v="2335"/>
    <x v="1208"/>
    <s v=""/>
    <x v="2665"/>
    <n v="2019"/>
    <n v="36959177"/>
    <x v="643"/>
    <x v="1205"/>
    <x v="1170"/>
    <n v="8870"/>
    <s v="Langå"/>
    <n v="710"/>
    <n v="208"/>
    <x v="207"/>
    <m/>
    <s v="ER"/>
    <s v="Erhvervsværk"/>
    <n v="14610"/>
    <n v="10000"/>
    <x v="14"/>
    <x v="1"/>
    <s v="pev"/>
    <d v="2002-01-01T00:00:00"/>
    <m/>
    <n v="2.56"/>
    <n v="1"/>
    <n v="1.3"/>
    <x v="6447"/>
    <n v="18.007200000000001"/>
    <n v="9"/>
    <n v="13.8530772"/>
    <n v="13.8530772"/>
    <n v="0.11185717082143556"/>
    <n v="0.77619617262047169"/>
    <n v="0.11194665655809274"/>
    <x v="0"/>
    <x v="0"/>
    <m/>
    <m/>
    <m/>
    <m/>
    <m/>
    <m/>
    <m/>
    <m/>
    <n v="40.229875"/>
    <m/>
    <m/>
    <m/>
    <m/>
    <m/>
    <m/>
    <m/>
    <m/>
    <m/>
    <s v="556910,72"/>
    <s v="6248031,14"/>
    <n v="0"/>
    <n v="40.229875"/>
    <n v="0"/>
  </r>
  <r>
    <n v="2335"/>
    <x v="1208"/>
    <s v=""/>
    <x v="2666"/>
    <n v="2019"/>
    <n v="36959177"/>
    <x v="643"/>
    <x v="1205"/>
    <x v="1170"/>
    <n v="8870"/>
    <s v="Langå"/>
    <n v="710"/>
    <n v="208"/>
    <x v="207"/>
    <m/>
    <s v="ER"/>
    <s v="Erhvervsværk"/>
    <n v="14610"/>
    <n v="10000"/>
    <x v="15"/>
    <x v="1"/>
    <s v="pev"/>
    <d v="2002-12-31T00:00:00"/>
    <m/>
    <n v="3.78"/>
    <n v="1.4"/>
    <n v="2"/>
    <x v="6448"/>
    <n v="15.274800000000001"/>
    <n v="8.4456000000000007"/>
    <n v="11.752196400000001"/>
    <n v="11.752196400000001"/>
    <n v="0.12373109916481508"/>
    <n v="0.77621864716269806"/>
    <n v="0.10005025367248686"/>
    <x v="0"/>
    <x v="0"/>
    <m/>
    <m/>
    <m/>
    <m/>
    <m/>
    <m/>
    <m/>
    <m/>
    <n v="34.128849000000002"/>
    <m/>
    <m/>
    <m/>
    <m/>
    <m/>
    <m/>
    <m/>
    <m/>
    <m/>
    <s v="556910,72"/>
    <s v="6248031,14"/>
    <n v="0"/>
    <n v="34.128849000000002"/>
    <n v="0"/>
  </r>
  <r>
    <n v="2336"/>
    <x v="1209"/>
    <s v=""/>
    <x v="2667"/>
    <n v="2019"/>
    <n v="12654391"/>
    <x v="644"/>
    <x v="1206"/>
    <x v="1171"/>
    <n v="4800"/>
    <s v="Nykøbing F"/>
    <n v="376"/>
    <n v="52"/>
    <x v="256"/>
    <m/>
    <s v="ER"/>
    <s v="Erhvervsværk"/>
    <n v="256100"/>
    <n v="250000"/>
    <x v="912"/>
    <x v="6"/>
    <s v="pvp"/>
    <d v="2016-11-01T00:00:00"/>
    <m/>
    <n v="0.5"/>
    <n v="0"/>
    <n v="0.5"/>
    <x v="6449"/>
    <n v="4.2948000000000004"/>
    <n v="4.2948000000000004"/>
    <n v="0"/>
    <n v="0"/>
    <n v="1"/>
    <n v="0"/>
    <n v="0"/>
    <x v="0"/>
    <x v="0"/>
    <m/>
    <m/>
    <m/>
    <m/>
    <m/>
    <m/>
    <m/>
    <m/>
    <m/>
    <m/>
    <m/>
    <m/>
    <m/>
    <m/>
    <n v="4.2948000000000004"/>
    <m/>
    <m/>
    <m/>
    <s v="681920,13"/>
    <s v="6071630,93"/>
    <n v="0"/>
    <n v="4.2948000000000004"/>
    <n v="0"/>
  </r>
  <r>
    <n v="2337"/>
    <x v="1210"/>
    <s v=""/>
    <x v="2668"/>
    <n v="2019"/>
    <n v="38661604"/>
    <x v="645"/>
    <x v="1207"/>
    <x v="424"/>
    <n v="4470"/>
    <s v="Svebølle"/>
    <n v="326"/>
    <n v="24"/>
    <x v="165"/>
    <m/>
    <s v="DC"/>
    <s v="Decentralt værk"/>
    <n v="351100"/>
    <n v="350010"/>
    <x v="14"/>
    <x v="1"/>
    <s v="kvt"/>
    <d v="2017-10-01T00:00:00"/>
    <m/>
    <n v="0.25"/>
    <n v="0.10299999999999999"/>
    <n v="0.15"/>
    <x v="6450"/>
    <n v="2.4948000000000001"/>
    <n v="2.4948000000000001"/>
    <n v="1.6631316"/>
    <n v="1.6631316"/>
    <n v="0.25477941176470592"/>
    <n v="0.74522058823529402"/>
    <n v="0"/>
    <x v="0"/>
    <x v="0"/>
    <m/>
    <m/>
    <m/>
    <m/>
    <m/>
    <m/>
    <m/>
    <m/>
    <n v="4.8959999999999999"/>
    <m/>
    <m/>
    <m/>
    <m/>
    <m/>
    <m/>
    <m/>
    <m/>
    <m/>
    <s v="644145,2"/>
    <s v="6169860,42"/>
    <n v="0"/>
    <n v="4.8959999999999999"/>
    <n v="0"/>
  </r>
  <r>
    <n v="2339"/>
    <x v="1212"/>
    <s v=""/>
    <x v="2670"/>
    <n v="2019"/>
    <n v="45279111"/>
    <x v="647"/>
    <x v="1209"/>
    <x v="1173"/>
    <n v="6330"/>
    <s v="Padborg"/>
    <n v="580"/>
    <n v="97"/>
    <x v="344"/>
    <m/>
    <s v="ER"/>
    <s v="Erhvervsværk"/>
    <n v="521000"/>
    <n v="520000"/>
    <x v="1356"/>
    <x v="6"/>
    <s v="pvp"/>
    <d v="2017-02-01T00:00:00"/>
    <m/>
    <n v="0.4"/>
    <n v="0"/>
    <n v="0.4"/>
    <x v="6451"/>
    <n v="0.69499999999999995"/>
    <n v="0.69499999999999995"/>
    <n v="0"/>
    <n v="0"/>
    <n v="1"/>
    <n v="0"/>
    <n v="0"/>
    <x v="0"/>
    <x v="0"/>
    <m/>
    <m/>
    <m/>
    <m/>
    <m/>
    <m/>
    <m/>
    <m/>
    <m/>
    <m/>
    <m/>
    <m/>
    <m/>
    <m/>
    <n v="0.69499999999999995"/>
    <m/>
    <m/>
    <m/>
    <s v="523180,3"/>
    <s v="6076297,34"/>
    <n v="0"/>
    <n v="0.69499999999999995"/>
    <n v="0"/>
  </r>
  <r>
    <n v="2340"/>
    <x v="1213"/>
    <s v=""/>
    <x v="2671"/>
    <n v="2019"/>
    <n v="35134387"/>
    <x v="648"/>
    <x v="1210"/>
    <x v="1174"/>
    <n v="9280"/>
    <s v="Storvorde"/>
    <n v="851"/>
    <n v="314"/>
    <x v="115"/>
    <m/>
    <s v="FJ"/>
    <s v="Fjernvarmeværk"/>
    <n v="353000"/>
    <n v="350030"/>
    <x v="184"/>
    <x v="0"/>
    <s v="fvv"/>
    <d v="2016-10-01T00:00:00"/>
    <m/>
    <n v="1"/>
    <n v="0"/>
    <n v="1"/>
    <x v="6452"/>
    <n v="28.925999999999998"/>
    <n v="28.022400000000001"/>
    <n v="0"/>
    <n v="0"/>
    <n v="1"/>
    <n v="0"/>
    <n v="0"/>
    <x v="0"/>
    <x v="0"/>
    <m/>
    <m/>
    <m/>
    <m/>
    <m/>
    <m/>
    <m/>
    <m/>
    <m/>
    <n v="32.871499999999997"/>
    <m/>
    <m/>
    <m/>
    <m/>
    <m/>
    <m/>
    <m/>
    <m/>
    <s v="574398,51"/>
    <s v="6314589,5"/>
    <n v="0"/>
    <n v="32.871499999999997"/>
    <n v="0"/>
  </r>
  <r>
    <n v="2341"/>
    <x v="872"/>
    <s v=""/>
    <x v="1976"/>
    <n v="2019"/>
    <n v="75091818"/>
    <x v="707"/>
    <x v="870"/>
    <x v="850"/>
    <n v="2640"/>
    <s v="Hedehusene"/>
    <n v="169"/>
    <m/>
    <x v="18"/>
    <m/>
    <s v="LO"/>
    <s v="Lokalt værk"/>
    <n v="351100"/>
    <n v="350010"/>
    <x v="296"/>
    <x v="1"/>
    <s v="kvt"/>
    <d v="1992-04-21T00:00:00"/>
    <m/>
    <n v="2.9"/>
    <n v="1.02"/>
    <n v="1.55"/>
    <x v="6453"/>
    <n v="1.36548"/>
    <n v="0"/>
    <n v="0.90171914399999997"/>
    <n v="0.90171914399999997"/>
    <n v="0.26498792079844291"/>
    <n v="0.73501207920155709"/>
    <n v="0"/>
    <x v="0"/>
    <x v="0"/>
    <m/>
    <m/>
    <m/>
    <m/>
    <m/>
    <m/>
    <n v="2.5764947999999999"/>
    <m/>
    <m/>
    <m/>
    <m/>
    <m/>
    <m/>
    <m/>
    <m/>
    <m/>
    <m/>
    <m/>
    <s v="702203"/>
    <s v="6176249"/>
    <n v="2.5764947999999999"/>
    <n v="0"/>
    <n v="0"/>
  </r>
  <r>
    <n v="2344"/>
    <x v="1214"/>
    <s v=""/>
    <x v="2672"/>
    <n v="2019"/>
    <n v="31642159"/>
    <x v="649"/>
    <x v="1211"/>
    <x v="1175"/>
    <n v="6933"/>
    <s v="Kibæk"/>
    <n v="657"/>
    <m/>
    <x v="18"/>
    <m/>
    <s v="VA"/>
    <s v="Vandkraftværk"/>
    <n v="351100"/>
    <n v="350010"/>
    <x v="1357"/>
    <x v="13"/>
    <s v="vkt"/>
    <d v="2015-10-14T00:00:00"/>
    <m/>
    <n v="4.0000000000000001E-3"/>
    <n v="4.0000000000000001E-3"/>
    <n v="0"/>
    <x v="6454"/>
    <n v="0"/>
    <n v="0"/>
    <n v="1.09443348E-2"/>
    <n v="1.09443348E-2"/>
    <n v="0"/>
    <n v="1"/>
    <n v="0"/>
    <x v="0"/>
    <x v="0"/>
    <m/>
    <m/>
    <m/>
    <m/>
    <m/>
    <m/>
    <m/>
    <m/>
    <m/>
    <m/>
    <m/>
    <m/>
    <m/>
    <m/>
    <m/>
    <m/>
    <n v="1.09443348E-2"/>
    <m/>
    <s v="491022,9"/>
    <s v="6210178,5"/>
    <n v="0"/>
    <n v="0"/>
    <n v="0"/>
  </r>
  <r>
    <n v="2345"/>
    <x v="1215"/>
    <s v=""/>
    <x v="2673"/>
    <n v="2019"/>
    <n v="39579596"/>
    <x v="650"/>
    <x v="1212"/>
    <x v="1176"/>
    <n v="6230"/>
    <s v="Rødekro"/>
    <n v="580"/>
    <m/>
    <x v="18"/>
    <m/>
    <s v="LO"/>
    <s v="Lokalt værk"/>
    <n v="351100"/>
    <n v="350010"/>
    <x v="384"/>
    <x v="1"/>
    <s v="kvt"/>
    <d v="2017-07-11T00:00:00"/>
    <m/>
    <n v="1.4"/>
    <n v="0.53"/>
    <n v="0.8"/>
    <x v="6455"/>
    <n v="18.48996"/>
    <n v="0"/>
    <n v="13.584530170800001"/>
    <n v="13.584530170800001"/>
    <n v="0.24499885238526178"/>
    <n v="0.75500114761473824"/>
    <n v="0"/>
    <x v="0"/>
    <x v="0"/>
    <m/>
    <m/>
    <m/>
    <m/>
    <m/>
    <m/>
    <m/>
    <m/>
    <n v="37.734788999999999"/>
    <m/>
    <m/>
    <m/>
    <m/>
    <m/>
    <m/>
    <m/>
    <m/>
    <m/>
    <s v="514305,59"/>
    <s v="6097976,27"/>
    <n v="0"/>
    <n v="37.734788999999999"/>
    <n v="0"/>
  </r>
  <r>
    <n v="2346"/>
    <x v="1216"/>
    <s v=""/>
    <x v="2674"/>
    <n v="2019"/>
    <n v="21319201"/>
    <x v="651"/>
    <x v="1213"/>
    <x v="823"/>
    <n v="6430"/>
    <s v="Nordborg"/>
    <n v="540"/>
    <m/>
    <x v="18"/>
    <m/>
    <s v="LO"/>
    <s v="Lokalt værk"/>
    <n v="14610"/>
    <n v="10000"/>
    <x v="384"/>
    <x v="1"/>
    <s v="pev"/>
    <d v="2017-09-20T00:00:00"/>
    <m/>
    <n v="1.4"/>
    <n v="0.52600000000000002"/>
    <n v="0.8"/>
    <x v="6456"/>
    <n v="16.841519999999999"/>
    <n v="0"/>
    <n v="12.3733208232"/>
    <n v="12.3733208232"/>
    <n v="0"/>
    <n v="0.75499895942145168"/>
    <n v="0.24500104057854832"/>
    <x v="0"/>
    <x v="0"/>
    <m/>
    <m/>
    <m/>
    <m/>
    <m/>
    <m/>
    <m/>
    <m/>
    <n v="34.370303"/>
    <m/>
    <m/>
    <m/>
    <m/>
    <m/>
    <m/>
    <m/>
    <m/>
    <m/>
    <s v="548470,32"/>
    <s v="6102744,68"/>
    <n v="0"/>
    <n v="34.370303"/>
    <n v="0"/>
  </r>
  <r>
    <n v="2347"/>
    <x v="1294"/>
    <s v=""/>
    <x v="2927"/>
    <n v="2019"/>
    <n v="39645491"/>
    <x v="708"/>
    <x v="1290"/>
    <x v="1248"/>
    <n v="6300"/>
    <s v="Gråsten"/>
    <n v="540"/>
    <m/>
    <x v="18"/>
    <m/>
    <s v="LO"/>
    <s v="Lokalt værk"/>
    <n v="352100"/>
    <n v="350020"/>
    <x v="384"/>
    <x v="1"/>
    <s v="kvt"/>
    <d v="2018-09-25T00:00:00"/>
    <m/>
    <n v="2.8"/>
    <n v="1.0669999999999999"/>
    <n v="1.5"/>
    <x v="6457"/>
    <n v="42.670439999999999"/>
    <n v="0"/>
    <n v="31.349725448400001"/>
    <n v="31.349725448400001"/>
    <n v="0.24499980478304506"/>
    <n v="0.75500019521695494"/>
    <n v="0"/>
    <x v="0"/>
    <x v="0"/>
    <m/>
    <m/>
    <m/>
    <m/>
    <m/>
    <m/>
    <m/>
    <m/>
    <n v="87.082599999999999"/>
    <m/>
    <m/>
    <m/>
    <m/>
    <m/>
    <m/>
    <m/>
    <m/>
    <m/>
    <s v="532879,9"/>
    <s v="6086423,45"/>
    <n v="0"/>
    <n v="87.082599999999999"/>
    <n v="0"/>
  </r>
  <r>
    <n v="2348"/>
    <x v="1295"/>
    <s v=""/>
    <x v="2928"/>
    <n v="2019"/>
    <n v="39020769"/>
    <x v="709"/>
    <x v="1291"/>
    <x v="1249"/>
    <n v="7500"/>
    <s v="Holstebro"/>
    <n v="661"/>
    <m/>
    <x v="18"/>
    <m/>
    <s v="LO"/>
    <s v="Lokalt værk"/>
    <n v="351100"/>
    <n v="350010"/>
    <x v="384"/>
    <x v="1"/>
    <s v="kvt"/>
    <d v="2018-07-24T00:00:00"/>
    <m/>
    <n v="1.7"/>
    <n v="0.63500000000000001"/>
    <n v="0.9"/>
    <x v="6458"/>
    <n v="21.711960000000001"/>
    <n v="0"/>
    <n v="15.951656699999999"/>
    <n v="15.951656699999999"/>
    <n v="0.24499962649674942"/>
    <n v="0.75500037350325055"/>
    <n v="0"/>
    <x v="0"/>
    <x v="0"/>
    <m/>
    <m/>
    <m/>
    <m/>
    <m/>
    <m/>
    <m/>
    <m/>
    <n v="44.310190000000006"/>
    <m/>
    <m/>
    <m/>
    <m/>
    <m/>
    <m/>
    <m/>
    <m/>
    <m/>
    <s v="493247,52"/>
    <s v="6246658,82"/>
    <n v="0"/>
    <n v="44.310190000000006"/>
    <n v="0"/>
  </r>
  <r>
    <n v="2349"/>
    <x v="1217"/>
    <s v=""/>
    <x v="2675"/>
    <n v="2019"/>
    <n v="38651005"/>
    <x v="652"/>
    <x v="1214"/>
    <x v="1177"/>
    <n v="4250"/>
    <s v="Fuglebjerg"/>
    <n v="370"/>
    <m/>
    <x v="18"/>
    <m/>
    <s v="LO"/>
    <s v="Lokalt værk"/>
    <n v="351100"/>
    <n v="350010"/>
    <x v="384"/>
    <x v="1"/>
    <s v="kvt"/>
    <d v="2017-12-01T00:00:00"/>
    <m/>
    <n v="0.9"/>
    <n v="0.35"/>
    <n v="0.5"/>
    <x v="6459"/>
    <n v="12.83292"/>
    <n v="0"/>
    <n v="8.5554503999999998"/>
    <n v="8.5554503999999998"/>
    <n v="0.25499687098826496"/>
    <n v="0.74500312901173504"/>
    <n v="0"/>
    <x v="0"/>
    <x v="0"/>
    <m/>
    <m/>
    <m/>
    <m/>
    <m/>
    <m/>
    <m/>
    <m/>
    <n v="25.162897000000001"/>
    <m/>
    <m/>
    <m/>
    <m/>
    <m/>
    <m/>
    <m/>
    <m/>
    <m/>
    <s v="658099,73"/>
    <s v="6131065,21"/>
    <n v="0"/>
    <n v="25.162897000000001"/>
    <n v="0"/>
  </r>
  <r>
    <n v="2350"/>
    <x v="1296"/>
    <s v=""/>
    <x v="2929"/>
    <n v="2019"/>
    <n v="32837832"/>
    <x v="710"/>
    <x v="1292"/>
    <x v="1250"/>
    <n v="4000"/>
    <s v="Roskilde"/>
    <n v="265"/>
    <m/>
    <x v="18"/>
    <m/>
    <s v="LO"/>
    <s v="Lokalt værk"/>
    <n v="370000"/>
    <n v="370000"/>
    <x v="1478"/>
    <x v="1"/>
    <s v="pev"/>
    <d v="2018-08-20T00:00:00"/>
    <m/>
    <n v="0.6"/>
    <n v="0.21"/>
    <n v="0.3"/>
    <x v="6460"/>
    <n v="3.1446000000000001"/>
    <n v="0"/>
    <n v="3.1222799999999999"/>
    <n v="3.1222799999999999"/>
    <n v="0"/>
    <n v="0.82096657553114216"/>
    <n v="0.17903342446885784"/>
    <x v="0"/>
    <x v="0"/>
    <m/>
    <m/>
    <m/>
    <m/>
    <m/>
    <m/>
    <m/>
    <m/>
    <n v="8.782159"/>
    <m/>
    <m/>
    <m/>
    <m/>
    <m/>
    <m/>
    <m/>
    <m/>
    <m/>
    <s v="692474,49"/>
    <s v="6171294,62"/>
    <n v="0"/>
    <n v="8.782159"/>
    <n v="0"/>
  </r>
  <r>
    <n v="2351"/>
    <x v="1218"/>
    <s v=""/>
    <x v="2676"/>
    <n v="2019"/>
    <n v="52303710"/>
    <x v="653"/>
    <x v="1215"/>
    <x v="1178"/>
    <n v="5220"/>
    <s v="Odense SØ"/>
    <n v="461"/>
    <m/>
    <x v="18"/>
    <m/>
    <s v="ER"/>
    <s v="Erhvervsværk"/>
    <n v="13000"/>
    <n v="10000"/>
    <x v="14"/>
    <x v="1"/>
    <s v="pev"/>
    <d v="1997-03-01T00:00:00"/>
    <m/>
    <n v="2.75"/>
    <n v="1.0369999999999999"/>
    <n v="1.5"/>
    <x v="6461"/>
    <n v="0.26388"/>
    <n v="0"/>
    <n v="0.17435677320000001"/>
    <n v="0.17435677320000001"/>
    <n v="0"/>
    <n v="0.73517063970922969"/>
    <n v="0.26482936029077031"/>
    <x v="0"/>
    <x v="0"/>
    <m/>
    <m/>
    <m/>
    <m/>
    <m/>
    <m/>
    <n v="0.49820760000000003"/>
    <m/>
    <m/>
    <m/>
    <m/>
    <m/>
    <m/>
    <m/>
    <m/>
    <m/>
    <m/>
    <m/>
    <s v="595963,06"/>
    <s v="6134340,17"/>
    <n v="0.49820760000000003"/>
    <n v="0"/>
    <n v="0"/>
  </r>
  <r>
    <n v="2352"/>
    <x v="1219"/>
    <s v=""/>
    <x v="2677"/>
    <n v="2019"/>
    <n v="30079566"/>
    <x v="654"/>
    <x v="1216"/>
    <x v="1179"/>
    <n v="5792"/>
    <s v="Årslev"/>
    <n v="430"/>
    <m/>
    <x v="18"/>
    <m/>
    <s v="ER"/>
    <s v="Erhvervsværk"/>
    <n v="16100"/>
    <n v="10000"/>
    <x v="935"/>
    <x v="7"/>
    <s v="pev"/>
    <d v="1996-10-22T00:00:00"/>
    <m/>
    <n v="1.9"/>
    <n v="0.73599999999999999"/>
    <n v="1"/>
    <x v="21"/>
    <n v="0"/>
    <n v="0"/>
    <n v="0"/>
    <n v="0"/>
    <n v="0"/>
    <n v="0"/>
    <n v="1"/>
    <x v="0"/>
    <x v="0"/>
    <m/>
    <m/>
    <m/>
    <m/>
    <m/>
    <m/>
    <n v="0"/>
    <m/>
    <m/>
    <m/>
    <m/>
    <m/>
    <m/>
    <m/>
    <m/>
    <m/>
    <m/>
    <m/>
    <s v="591730,45"/>
    <s v="6129294,29"/>
    <n v="0"/>
    <n v="0"/>
    <n v="0"/>
  </r>
  <r>
    <n v="2353"/>
    <x v="819"/>
    <s v=""/>
    <x v="1860"/>
    <n v="2019"/>
    <n v="39488485"/>
    <x v="711"/>
    <x v="817"/>
    <x v="801"/>
    <n v="8840"/>
    <s v="Rødkærsbro"/>
    <n v="791"/>
    <m/>
    <x v="18"/>
    <m/>
    <s v="ER"/>
    <s v="Erhvervsværk"/>
    <n v="14610"/>
    <n v="10000"/>
    <x v="296"/>
    <x v="1"/>
    <s v="pev"/>
    <d v="2002-08-01T00:00:00"/>
    <m/>
    <n v="0.51111099999999998"/>
    <n v="0.16"/>
    <n v="0.3"/>
    <x v="21"/>
    <n v="0"/>
    <n v="0"/>
    <n v="0"/>
    <n v="0"/>
    <n v="0"/>
    <n v="0"/>
    <n v="1"/>
    <x v="0"/>
    <x v="0"/>
    <m/>
    <m/>
    <m/>
    <m/>
    <m/>
    <m/>
    <m/>
    <m/>
    <n v="0"/>
    <m/>
    <m/>
    <m/>
    <m/>
    <m/>
    <m/>
    <m/>
    <m/>
    <m/>
    <s v="531784,6"/>
    <s v="6246557,5"/>
    <n v="0"/>
    <n v="0"/>
    <n v="0"/>
  </r>
  <r>
    <n v="2353"/>
    <x v="819"/>
    <s v=""/>
    <x v="2930"/>
    <n v="2019"/>
    <n v="39488485"/>
    <x v="711"/>
    <x v="817"/>
    <x v="801"/>
    <n v="8840"/>
    <s v="Rødkærsbro"/>
    <n v="791"/>
    <m/>
    <x v="18"/>
    <m/>
    <s v="ER"/>
    <s v="Erhvervsværk"/>
    <n v="14610"/>
    <n v="10000"/>
    <x v="200"/>
    <x v="1"/>
    <s v="pev"/>
    <d v="2007-11-22T00:00:00"/>
    <m/>
    <n v="0.92200000000000004"/>
    <n v="0.34"/>
    <n v="0.51"/>
    <x v="21"/>
    <n v="0"/>
    <n v="0"/>
    <n v="0"/>
    <n v="0"/>
    <n v="0"/>
    <n v="0"/>
    <n v="1"/>
    <x v="0"/>
    <x v="0"/>
    <m/>
    <m/>
    <m/>
    <m/>
    <m/>
    <m/>
    <m/>
    <m/>
    <n v="0"/>
    <m/>
    <m/>
    <m/>
    <m/>
    <m/>
    <m/>
    <m/>
    <m/>
    <m/>
    <s v="531784,6"/>
    <s v="6246557,5"/>
    <n v="0"/>
    <n v="0"/>
    <n v="0"/>
  </r>
  <r>
    <n v="2354"/>
    <x v="604"/>
    <s v=""/>
    <x v="1446"/>
    <n v="2019"/>
    <n v="39170523"/>
    <x v="712"/>
    <x v="602"/>
    <x v="592"/>
    <n v="4180"/>
    <s v="Sorø"/>
    <n v="340"/>
    <n v="36"/>
    <x v="230"/>
    <m/>
    <s v="DC"/>
    <s v="Decentralt værk"/>
    <n v="353000"/>
    <n v="350030"/>
    <x v="750"/>
    <x v="0"/>
    <s v="fvv"/>
    <d v="1995-01-01T00:00:00"/>
    <m/>
    <n v="3.66"/>
    <n v="0"/>
    <n v="3.66"/>
    <x v="6462"/>
    <n v="27.9864"/>
    <n v="27.684000000000001"/>
    <n v="0"/>
    <n v="0"/>
    <n v="1"/>
    <n v="0"/>
    <n v="0"/>
    <x v="0"/>
    <x v="0"/>
    <m/>
    <m/>
    <m/>
    <m/>
    <m/>
    <m/>
    <n v="27.555105599999997"/>
    <m/>
    <m/>
    <m/>
    <m/>
    <m/>
    <m/>
    <m/>
    <m/>
    <m/>
    <m/>
    <m/>
    <s v="661960,96"/>
    <s v="6143799,95"/>
    <n v="27.555105599999997"/>
    <n v="0"/>
    <n v="0"/>
  </r>
  <r>
    <n v="2354"/>
    <x v="604"/>
    <s v=""/>
    <x v="1447"/>
    <n v="2019"/>
    <n v="39170523"/>
    <x v="712"/>
    <x v="602"/>
    <x v="592"/>
    <n v="4180"/>
    <s v="Sorø"/>
    <n v="340"/>
    <n v="36"/>
    <x v="230"/>
    <m/>
    <s v="DC"/>
    <s v="Decentralt værk"/>
    <n v="353000"/>
    <n v="350030"/>
    <x v="751"/>
    <x v="1"/>
    <s v="kvt"/>
    <d v="1995-01-01T00:00:00"/>
    <m/>
    <n v="5.4"/>
    <n v="2.1"/>
    <n v="2.75"/>
    <x v="6463"/>
    <n v="2.9988000000000001"/>
    <n v="2.9681999999999999"/>
    <n v="2.2786919999999999"/>
    <n v="2.2786919999999999"/>
    <n v="0.2550186319735197"/>
    <n v="0.7449813680264803"/>
    <n v="0"/>
    <x v="0"/>
    <x v="0"/>
    <m/>
    <m/>
    <m/>
    <m/>
    <m/>
    <m/>
    <n v="5.8795703999999995"/>
    <m/>
    <m/>
    <m/>
    <m/>
    <m/>
    <m/>
    <m/>
    <m/>
    <m/>
    <m/>
    <m/>
    <s v="661960,96"/>
    <s v="6143799,95"/>
    <n v="5.8795703999999995"/>
    <n v="0"/>
    <n v="0"/>
  </r>
  <r>
    <n v="2354"/>
    <x v="605"/>
    <s v=""/>
    <x v="1448"/>
    <n v="2019"/>
    <n v="39170523"/>
    <x v="712"/>
    <x v="603"/>
    <x v="593"/>
    <n v="4180"/>
    <s v="Sorø"/>
    <n v="340"/>
    <n v="36"/>
    <x v="230"/>
    <m/>
    <s v="FJ"/>
    <s v="Fjernvarmeværk"/>
    <n v="353000"/>
    <n v="350030"/>
    <x v="2"/>
    <x v="0"/>
    <s v="fvv"/>
    <d v="1966-01-01T00:00:00"/>
    <m/>
    <n v="4"/>
    <n v="0"/>
    <n v="3.7"/>
    <x v="6464"/>
    <n v="27.172799999999999"/>
    <n v="27.061199999999999"/>
    <n v="0"/>
    <n v="0"/>
    <n v="1"/>
    <n v="0"/>
    <n v="0"/>
    <x v="0"/>
    <x v="0"/>
    <m/>
    <m/>
    <m/>
    <n v="0"/>
    <m/>
    <m/>
    <n v="28.702634399999997"/>
    <m/>
    <m/>
    <m/>
    <m/>
    <m/>
    <m/>
    <m/>
    <m/>
    <m/>
    <m/>
    <m/>
    <s v="661661,6"/>
    <s v="6147484,17"/>
    <n v="28.702634399999997"/>
    <n v="0"/>
    <n v="0"/>
  </r>
  <r>
    <n v="2354"/>
    <x v="605"/>
    <s v=""/>
    <x v="1449"/>
    <n v="2019"/>
    <n v="39170523"/>
    <x v="712"/>
    <x v="603"/>
    <x v="593"/>
    <n v="4180"/>
    <s v="Sorø"/>
    <n v="340"/>
    <n v="36"/>
    <x v="230"/>
    <m/>
    <s v="FJ"/>
    <s v="Fjernvarmeværk"/>
    <n v="353000"/>
    <n v="350030"/>
    <x v="69"/>
    <x v="0"/>
    <s v="fvv"/>
    <d v="1972-01-01T00:00:00"/>
    <m/>
    <n v="1.2"/>
    <n v="0"/>
    <n v="1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661661,6"/>
    <s v="6147484,17"/>
    <n v="0"/>
    <n v="0"/>
    <n v="0"/>
  </r>
  <r>
    <n v="2354"/>
    <x v="606"/>
    <s v=""/>
    <x v="1450"/>
    <n v="2019"/>
    <n v="39170523"/>
    <x v="712"/>
    <x v="604"/>
    <x v="594"/>
    <n v="4180"/>
    <s v="Sorø"/>
    <n v="340"/>
    <n v="36"/>
    <x v="230"/>
    <m/>
    <s v="FJ"/>
    <s v="Fjernvarmeværk"/>
    <n v="353000"/>
    <n v="350030"/>
    <x v="752"/>
    <x v="0"/>
    <s v="fvv"/>
    <d v="1968-01-01T00:00:00"/>
    <m/>
    <n v="8.1"/>
    <n v="0"/>
    <n v="7.3"/>
    <x v="6465"/>
    <n v="108.018"/>
    <n v="108.018"/>
    <n v="0"/>
    <n v="0"/>
    <n v="1"/>
    <n v="0"/>
    <n v="0"/>
    <x v="0"/>
    <x v="0"/>
    <m/>
    <m/>
    <m/>
    <n v="0"/>
    <m/>
    <m/>
    <n v="109.20016800000001"/>
    <m/>
    <m/>
    <m/>
    <m/>
    <m/>
    <m/>
    <m/>
    <m/>
    <m/>
    <m/>
    <m/>
    <s v="661952,64"/>
    <s v="6146180,32"/>
    <n v="109.20016800000001"/>
    <n v="0"/>
    <n v="0"/>
  </r>
  <r>
    <n v="2354"/>
    <x v="606"/>
    <s v=""/>
    <x v="1451"/>
    <n v="2019"/>
    <n v="39170523"/>
    <x v="712"/>
    <x v="604"/>
    <x v="594"/>
    <n v="4180"/>
    <s v="Sorø"/>
    <n v="340"/>
    <n v="36"/>
    <x v="230"/>
    <m/>
    <s v="FJ"/>
    <s v="Fjernvarmeværk"/>
    <n v="353000"/>
    <n v="350030"/>
    <x v="753"/>
    <x v="0"/>
    <s v="fvv"/>
    <d v="1961-01-01T00:00:00"/>
    <m/>
    <n v="4"/>
    <n v="0"/>
    <n v="3.7"/>
    <x v="21"/>
    <n v="0"/>
    <n v="0"/>
    <n v="0"/>
    <n v="0"/>
    <n v="1"/>
    <n v="0"/>
    <n v="0"/>
    <x v="0"/>
    <x v="0"/>
    <m/>
    <m/>
    <m/>
    <m/>
    <m/>
    <m/>
    <m/>
    <m/>
    <m/>
    <m/>
    <m/>
    <m/>
    <m/>
    <n v="0"/>
    <m/>
    <m/>
    <m/>
    <m/>
    <s v="661952,64"/>
    <s v="6146180,32"/>
    <n v="0"/>
    <n v="0"/>
    <n v="0"/>
  </r>
  <r>
    <n v="2354"/>
    <x v="606"/>
    <s v=""/>
    <x v="1452"/>
    <n v="2019"/>
    <n v="39170523"/>
    <x v="712"/>
    <x v="604"/>
    <x v="594"/>
    <n v="4180"/>
    <s v="Sorø"/>
    <n v="340"/>
    <n v="36"/>
    <x v="230"/>
    <m/>
    <s v="FJ"/>
    <s v="Fjernvarmeværk"/>
    <n v="353000"/>
    <n v="350030"/>
    <x v="754"/>
    <x v="0"/>
    <s v="fvv"/>
    <d v="1963-01-01T00:00:00"/>
    <m/>
    <n v="3.8"/>
    <n v="0"/>
    <n v="3.5"/>
    <x v="6466"/>
    <n v="12.191148"/>
    <n v="12.191148"/>
    <n v="0"/>
    <n v="0"/>
    <n v="1"/>
    <n v="0"/>
    <n v="0"/>
    <x v="0"/>
    <x v="0"/>
    <m/>
    <m/>
    <m/>
    <m/>
    <m/>
    <m/>
    <n v="12.061170000000001"/>
    <m/>
    <m/>
    <m/>
    <m/>
    <m/>
    <m/>
    <m/>
    <m/>
    <m/>
    <m/>
    <m/>
    <s v="661952,64"/>
    <s v="6146180,32"/>
    <n v="12.061170000000001"/>
    <n v="0"/>
    <n v="0"/>
  </r>
  <r>
    <n v="2354"/>
    <x v="607"/>
    <s v=""/>
    <x v="1453"/>
    <n v="2019"/>
    <n v="39170523"/>
    <x v="712"/>
    <x v="605"/>
    <x v="595"/>
    <n v="4180"/>
    <s v="Sorø"/>
    <n v="340"/>
    <n v="36"/>
    <x v="230"/>
    <m/>
    <s v="FJ"/>
    <s v="Fjernvarmeværk"/>
    <n v="353000"/>
    <n v="350030"/>
    <x v="123"/>
    <x v="0"/>
    <s v="fvv"/>
    <d v="1995-01-01T00:00:00"/>
    <m/>
    <n v="0.9"/>
    <n v="0"/>
    <n v="0.8"/>
    <x v="6467"/>
    <n v="8.9999999999999998E-4"/>
    <n v="8.9999999999999998E-4"/>
    <n v="0"/>
    <n v="0"/>
    <n v="1"/>
    <n v="0"/>
    <n v="0"/>
    <x v="0"/>
    <x v="0"/>
    <m/>
    <m/>
    <m/>
    <m/>
    <m/>
    <m/>
    <n v="1.1484000000000002E-3"/>
    <m/>
    <m/>
    <m/>
    <m/>
    <m/>
    <m/>
    <m/>
    <m/>
    <m/>
    <m/>
    <m/>
    <s v="660942"/>
    <s v="6148577"/>
    <n v="1.1484000000000002E-3"/>
    <n v="0"/>
    <n v="0"/>
  </r>
  <r>
    <n v="2354"/>
    <x v="607"/>
    <s v=""/>
    <x v="1454"/>
    <n v="2019"/>
    <n v="39170523"/>
    <x v="712"/>
    <x v="605"/>
    <x v="595"/>
    <n v="4180"/>
    <s v="Sorø"/>
    <n v="340"/>
    <n v="36"/>
    <x v="230"/>
    <m/>
    <s v="FJ"/>
    <s v="Fjernvarmeværk"/>
    <n v="353000"/>
    <n v="350030"/>
    <x v="755"/>
    <x v="0"/>
    <s v="fvv"/>
    <d v="1995-01-01T00:00:00"/>
    <m/>
    <n v="0.65"/>
    <n v="0"/>
    <n v="0.57999999999999996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660942"/>
    <s v="6148577"/>
    <n v="0"/>
    <n v="0"/>
    <n v="0"/>
  </r>
  <r>
    <n v="2354"/>
    <x v="609"/>
    <s v=""/>
    <x v="1456"/>
    <n v="2019"/>
    <n v="39170523"/>
    <x v="712"/>
    <x v="607"/>
    <x v="521"/>
    <n v="4180"/>
    <s v="Sorø"/>
    <n v="340"/>
    <n v="36"/>
    <x v="230"/>
    <m/>
    <s v="DC"/>
    <s v="Decentralt værk"/>
    <n v="353000"/>
    <n v="350030"/>
    <x v="757"/>
    <x v="1"/>
    <s v="kvt"/>
    <d v="1995-01-01T00:00:00"/>
    <m/>
    <n v="7.2"/>
    <n v="2.8"/>
    <n v="3.7"/>
    <x v="6468"/>
    <n v="3.87"/>
    <n v="3.87"/>
    <n v="2.9073600000000002"/>
    <n v="2.9073600000000002"/>
    <n v="0.24001707581949641"/>
    <n v="0.75998292418050362"/>
    <n v="0"/>
    <x v="0"/>
    <x v="0"/>
    <m/>
    <m/>
    <m/>
    <m/>
    <m/>
    <m/>
    <n v="8.0619264000000008"/>
    <m/>
    <m/>
    <m/>
    <m/>
    <m/>
    <m/>
    <m/>
    <m/>
    <m/>
    <m/>
    <m/>
    <s v="662272,36"/>
    <s v="6147155,69"/>
    <n v="8.0619264000000008"/>
    <n v="0"/>
    <n v="0"/>
  </r>
  <r>
    <n v="2354"/>
    <x v="609"/>
    <s v=""/>
    <x v="1457"/>
    <n v="2019"/>
    <n v="39170523"/>
    <x v="712"/>
    <x v="607"/>
    <x v="521"/>
    <n v="4180"/>
    <s v="Sorø"/>
    <n v="340"/>
    <n v="36"/>
    <x v="230"/>
    <m/>
    <s v="DC"/>
    <s v="Decentralt værk"/>
    <n v="353000"/>
    <n v="350030"/>
    <x v="758"/>
    <x v="1"/>
    <s v="kvt"/>
    <d v="1995-01-01T00:00:00"/>
    <m/>
    <n v="7.2"/>
    <n v="2.8"/>
    <n v="3.7"/>
    <x v="6469"/>
    <n v="4.9139999999999997"/>
    <n v="4.9139999999999997"/>
    <n v="3.9167999999999998"/>
    <n v="3.9167999999999998"/>
    <n v="0.2443581025924515"/>
    <n v="0.7556418974075485"/>
    <n v="0"/>
    <x v="0"/>
    <x v="0"/>
    <m/>
    <m/>
    <m/>
    <m/>
    <m/>
    <m/>
    <n v="10.0549152"/>
    <m/>
    <m/>
    <m/>
    <m/>
    <m/>
    <m/>
    <m/>
    <m/>
    <m/>
    <m/>
    <m/>
    <s v="662272,36"/>
    <s v="6147155,69"/>
    <n v="10.0549152"/>
    <n v="0"/>
    <n v="0"/>
  </r>
  <r>
    <n v="2355"/>
    <x v="827"/>
    <s v=""/>
    <x v="1871"/>
    <n v="2019"/>
    <n v="29189714"/>
    <x v="713"/>
    <x v="825"/>
    <x v="808"/>
    <n v="8370"/>
    <s v="Hadsten"/>
    <n v="710"/>
    <m/>
    <x v="18"/>
    <m/>
    <s v="ER"/>
    <s v="Erhvervsværk"/>
    <n v="382110"/>
    <n v="383900"/>
    <x v="964"/>
    <x v="1"/>
    <s v="pev"/>
    <d v="2003-08-19T00:00:00"/>
    <m/>
    <n v="0.11"/>
    <n v="0.03"/>
    <n v="0.06"/>
    <x v="6470"/>
    <n v="0"/>
    <n v="0"/>
    <n v="0.31644"/>
    <n v="0.31644"/>
    <n v="0"/>
    <n v="1"/>
    <n v="0"/>
    <x v="0"/>
    <x v="0"/>
    <m/>
    <m/>
    <m/>
    <m/>
    <m/>
    <m/>
    <m/>
    <m/>
    <n v="2.7444980000000001"/>
    <m/>
    <m/>
    <m/>
    <m/>
    <m/>
    <m/>
    <m/>
    <m/>
    <m/>
    <s v="564509"/>
    <s v="6246652"/>
    <n v="0"/>
    <n v="2.7444980000000001"/>
    <n v="0"/>
  </r>
  <r>
    <n v="2358"/>
    <x v="817"/>
    <s v=""/>
    <x v="1858"/>
    <n v="2019"/>
    <n v="37389439"/>
    <x v="740"/>
    <x v="815"/>
    <x v="799"/>
    <n v="7860"/>
    <s v="Spøttrup"/>
    <n v="779"/>
    <m/>
    <x v="18"/>
    <m/>
    <s v="ER"/>
    <s v="Erhvervsværk"/>
    <n v="14620"/>
    <n v="10000"/>
    <x v="296"/>
    <x v="1"/>
    <s v="pev"/>
    <d v="2002-12-02T00:00:00"/>
    <m/>
    <n v="1.2"/>
    <n v="0.47"/>
    <n v="0.6"/>
    <x v="6471"/>
    <n v="11.82708"/>
    <n v="0"/>
    <n v="7.8846407999999997"/>
    <n v="7.8846407999999997"/>
    <n v="0"/>
    <n v="0.74499716365974344"/>
    <n v="0.25500283634025656"/>
    <x v="0"/>
    <x v="0"/>
    <m/>
    <m/>
    <m/>
    <m/>
    <m/>
    <m/>
    <m/>
    <m/>
    <n v="23.190094999999999"/>
    <m/>
    <m/>
    <m/>
    <m/>
    <m/>
    <m/>
    <m/>
    <m/>
    <m/>
    <s v="484184,87"/>
    <s v="6272240,19"/>
    <n v="0"/>
    <n v="23.190094999999999"/>
    <n v="0"/>
  </r>
  <r>
    <n v="2359"/>
    <x v="840"/>
    <s v=""/>
    <x v="1900"/>
    <n v="2019"/>
    <n v="28658842"/>
    <x v="741"/>
    <x v="838"/>
    <x v="821"/>
    <n v="9800"/>
    <s v="Hjørring"/>
    <n v="860"/>
    <m/>
    <x v="18"/>
    <m/>
    <s v="ER"/>
    <s v="Erhvervsværk"/>
    <n v="351100"/>
    <n v="350010"/>
    <x v="976"/>
    <x v="1"/>
    <s v="kvt"/>
    <d v="2004-05-01T00:00:00"/>
    <m/>
    <n v="5.66"/>
    <n v="2.1"/>
    <n v="3"/>
    <x v="6472"/>
    <n v="14.458679999999999"/>
    <n v="0"/>
    <n v="10.622716199999999"/>
    <n v="10.622716199999999"/>
    <n v="0.24500099805506348"/>
    <n v="0.75499900194493652"/>
    <n v="0"/>
    <x v="0"/>
    <x v="0"/>
    <m/>
    <m/>
    <m/>
    <m/>
    <m/>
    <m/>
    <m/>
    <m/>
    <n v="29.507390000000001"/>
    <m/>
    <m/>
    <m/>
    <m/>
    <m/>
    <m/>
    <m/>
    <m/>
    <m/>
    <s v="560895,35"/>
    <s v="6363824,36"/>
    <n v="0"/>
    <n v="29.507390000000001"/>
    <n v="0"/>
  </r>
  <r>
    <n v="2362"/>
    <x v="977"/>
    <s v=""/>
    <x v="2180"/>
    <n v="2019"/>
    <n v="40517987"/>
    <x v="742"/>
    <x v="975"/>
    <x v="953"/>
    <n v="5610"/>
    <s v="Assens"/>
    <n v="420"/>
    <n v="71"/>
    <x v="304"/>
    <m/>
    <s v="DC"/>
    <s v="Decentralt værk"/>
    <n v="353000"/>
    <n v="350030"/>
    <x v="1100"/>
    <x v="0"/>
    <s v="fvv"/>
    <d v="1984-02-01T00:00:00"/>
    <m/>
    <n v="20.8"/>
    <n v="0"/>
    <n v="18.899999999999999"/>
    <x v="6473"/>
    <n v="13.141548"/>
    <n v="13.141548"/>
    <n v="0"/>
    <n v="0"/>
    <n v="1"/>
    <n v="0"/>
    <n v="0"/>
    <x v="0"/>
    <x v="0"/>
    <m/>
    <m/>
    <m/>
    <m/>
    <m/>
    <m/>
    <m/>
    <m/>
    <m/>
    <m/>
    <n v="0"/>
    <m/>
    <n v="13.83685"/>
    <m/>
    <m/>
    <m/>
    <m/>
    <m/>
    <s v="557847,08"/>
    <s v="6123774,43"/>
    <n v="0"/>
    <n v="13.83685"/>
    <n v="0"/>
  </r>
  <r>
    <n v="2362"/>
    <x v="977"/>
    <s v=""/>
    <x v="2181"/>
    <n v="2019"/>
    <n v="40517987"/>
    <x v="742"/>
    <x v="975"/>
    <x v="953"/>
    <n v="5610"/>
    <s v="Assens"/>
    <n v="420"/>
    <n v="71"/>
    <x v="304"/>
    <m/>
    <s v="DC"/>
    <s v="Decentralt værk"/>
    <n v="353000"/>
    <n v="350030"/>
    <x v="1101"/>
    <x v="8"/>
    <s v="kvt"/>
    <d v="1999-03-23T00:00:00"/>
    <m/>
    <n v="17.2"/>
    <n v="4.7"/>
    <n v="13.8"/>
    <x v="6474"/>
    <n v="308.7396"/>
    <n v="301.13085599999999"/>
    <n v="86.196240000000003"/>
    <n v="86.024844000000002"/>
    <n v="0.39189556385274116"/>
    <n v="0.60810443614725884"/>
    <n v="0"/>
    <x v="0"/>
    <x v="0"/>
    <m/>
    <m/>
    <m/>
    <n v="0.20210400000000001"/>
    <m/>
    <m/>
    <m/>
    <m/>
    <m/>
    <m/>
    <n v="393.70335"/>
    <m/>
    <m/>
    <m/>
    <m/>
    <m/>
    <m/>
    <m/>
    <s v="557847,08"/>
    <s v="6123774,43"/>
    <n v="0.20210400000000001"/>
    <n v="393.70335"/>
    <n v="0"/>
  </r>
  <r>
    <n v="2362"/>
    <x v="978"/>
    <s v=""/>
    <x v="2182"/>
    <n v="2019"/>
    <n v="40517987"/>
    <x v="742"/>
    <x v="976"/>
    <x v="954"/>
    <n v="5610"/>
    <s v="Assens"/>
    <n v="420"/>
    <n v="71"/>
    <x v="304"/>
    <m/>
    <s v="FJ"/>
    <s v="Fjernvarmeværk"/>
    <n v="353000"/>
    <n v="350030"/>
    <x v="1102"/>
    <x v="0"/>
    <s v="fvv"/>
    <d v="1961-01-01T00:00:00"/>
    <m/>
    <n v="5.4"/>
    <n v="0"/>
    <n v="4.9000000000000004"/>
    <x v="6475"/>
    <n v="1.08E-3"/>
    <n v="1.08E-3"/>
    <n v="0"/>
    <n v="0"/>
    <n v="1"/>
    <n v="0"/>
    <n v="0"/>
    <x v="0"/>
    <x v="0"/>
    <m/>
    <m/>
    <m/>
    <n v="4.3200000000000001E-3"/>
    <m/>
    <m/>
    <m/>
    <m/>
    <m/>
    <m/>
    <m/>
    <m/>
    <m/>
    <m/>
    <m/>
    <m/>
    <m/>
    <m/>
    <s v="557353,43"/>
    <s v="6125179,93"/>
    <n v="4.3200000000000001E-3"/>
    <n v="0"/>
    <n v="0"/>
  </r>
  <r>
    <n v="2363"/>
    <x v="1312"/>
    <s v=""/>
    <x v="3001"/>
    <n v="2019"/>
    <n v="32562299"/>
    <x v="743"/>
    <x v="1308"/>
    <x v="1263"/>
    <n v="9670"/>
    <s v="Løgstør"/>
    <n v="820"/>
    <m/>
    <x v="18"/>
    <m/>
    <s v="ER"/>
    <s v="Erhvervsværk"/>
    <n v="370000"/>
    <n v="370000"/>
    <x v="1517"/>
    <x v="1"/>
    <s v="pev"/>
    <d v="2019-05-01T00:00:00"/>
    <m/>
    <n v="0.1"/>
    <n v="0.03"/>
    <n v="0.06"/>
    <x v="6476"/>
    <n v="0.73799999999999999"/>
    <n v="0"/>
    <n v="0.44564399999999998"/>
    <n v="0.44564399999999998"/>
    <n v="0"/>
    <n v="0.73514211886304914"/>
    <n v="0.26485788113695086"/>
    <x v="0"/>
    <x v="0"/>
    <m/>
    <m/>
    <m/>
    <m/>
    <m/>
    <m/>
    <m/>
    <m/>
    <n v="1.3932"/>
    <m/>
    <m/>
    <m/>
    <m/>
    <m/>
    <m/>
    <m/>
    <m/>
    <m/>
    <s v="516376,65"/>
    <s v="6314092,78"/>
    <n v="0"/>
    <n v="1.3932"/>
    <n v="0"/>
  </r>
  <r>
    <n v="2364"/>
    <x v="684"/>
    <s v=""/>
    <x v="1651"/>
    <n v="2019"/>
    <n v="40616284"/>
    <x v="744"/>
    <x v="682"/>
    <x v="670"/>
    <n v="5690"/>
    <s v="Tommerup"/>
    <n v="420"/>
    <m/>
    <x v="18"/>
    <m/>
    <s v="ER"/>
    <s v="Erhvervsværk"/>
    <n v="13000"/>
    <n v="10000"/>
    <x v="5"/>
    <x v="1"/>
    <s v="pev"/>
    <d v="1995-01-01T00:00:00"/>
    <m/>
    <n v="5.3"/>
    <n v="2.0699999999999998"/>
    <n v="2.7"/>
    <x v="6477"/>
    <n v="2.286"/>
    <n v="0"/>
    <n v="1.9044000000000001"/>
    <n v="1.8755999999999999"/>
    <n v="0"/>
    <n v="0.7845772217721525"/>
    <n v="0.2154227782278475"/>
    <x v="0"/>
    <x v="0"/>
    <m/>
    <m/>
    <m/>
    <m/>
    <m/>
    <m/>
    <n v="5.3058455999999996"/>
    <m/>
    <m/>
    <m/>
    <m/>
    <m/>
    <m/>
    <m/>
    <m/>
    <m/>
    <m/>
    <m/>
    <s v="574366,76"/>
    <s v="6128686,66"/>
    <n v="5.3058455999999996"/>
    <n v="0"/>
    <n v="0"/>
  </r>
  <r>
    <n v="2365"/>
    <x v="1014"/>
    <s v=""/>
    <x v="2265"/>
    <n v="2019"/>
    <n v="41042958"/>
    <x v="745"/>
    <x v="1012"/>
    <x v="990"/>
    <n v="2970"/>
    <s v="Hørsholm"/>
    <n v="223"/>
    <m/>
    <x v="18"/>
    <m/>
    <s v="LO"/>
    <s v="Lokalt værk"/>
    <n v="370000"/>
    <n v="370000"/>
    <x v="1141"/>
    <x v="1"/>
    <s v="pev"/>
    <d v="2013-07-08T00:00:00"/>
    <m/>
    <n v="0.4"/>
    <n v="0.09"/>
    <n v="0.27"/>
    <x v="6478"/>
    <n v="2.3723999999999998"/>
    <n v="0"/>
    <n v="2.0916000000000001"/>
    <n v="2.0916000000000001"/>
    <n v="0"/>
    <n v="0.8775106091384397"/>
    <n v="0.1224893908615603"/>
    <x v="0"/>
    <x v="0"/>
    <m/>
    <m/>
    <m/>
    <m/>
    <m/>
    <m/>
    <m/>
    <m/>
    <n v="9.6841039999999996"/>
    <m/>
    <m/>
    <m/>
    <m/>
    <m/>
    <m/>
    <m/>
    <m/>
    <m/>
    <s v="718603"/>
    <s v="6200807"/>
    <n v="0"/>
    <n v="9.6841039999999996"/>
    <n v="0"/>
  </r>
  <r>
    <n v="2367"/>
    <x v="758"/>
    <s v=""/>
    <x v="1780"/>
    <n v="2019"/>
    <n v="35530967"/>
    <x v="746"/>
    <x v="756"/>
    <x v="743"/>
    <n v="6660"/>
    <s v="Lintrup"/>
    <n v="575"/>
    <n v="110"/>
    <x v="270"/>
    <m/>
    <s v="ER"/>
    <s v="Erhvervsværk"/>
    <n v="352100"/>
    <n v="350020"/>
    <x v="921"/>
    <x v="1"/>
    <s v="kvt"/>
    <d v="2010-07-01T00:00:00"/>
    <m/>
    <n v="3"/>
    <n v="1.1200000000000001"/>
    <n v="1.5"/>
    <x v="6479"/>
    <n v="0.60840000000000005"/>
    <n v="0"/>
    <n v="0.56019600000000003"/>
    <n v="0.56019600000000003"/>
    <n v="0.17036900964192267"/>
    <n v="0.8296309903580773"/>
    <n v="0"/>
    <x v="0"/>
    <x v="0"/>
    <m/>
    <m/>
    <m/>
    <m/>
    <m/>
    <m/>
    <m/>
    <m/>
    <n v="1.785536"/>
    <m/>
    <m/>
    <m/>
    <m/>
    <m/>
    <m/>
    <m/>
    <m/>
    <m/>
    <s v="497236,55"/>
    <s v="6137418,67"/>
    <n v="0"/>
    <n v="1.785536"/>
    <n v="0"/>
  </r>
  <r>
    <n v="2367"/>
    <x v="758"/>
    <s v=""/>
    <x v="1781"/>
    <n v="2019"/>
    <n v="35530967"/>
    <x v="746"/>
    <x v="756"/>
    <x v="743"/>
    <n v="6660"/>
    <s v="Lintrup"/>
    <n v="575"/>
    <n v="110"/>
    <x v="270"/>
    <m/>
    <s v="ER"/>
    <s v="Erhvervsværk"/>
    <n v="352100"/>
    <n v="350020"/>
    <x v="201"/>
    <x v="1"/>
    <s v="kvt"/>
    <d v="2015-12-22T00:00:00"/>
    <m/>
    <n v="4.99"/>
    <n v="2"/>
    <n v="1.98"/>
    <x v="6480"/>
    <n v="7.5815999999999999"/>
    <n v="0"/>
    <n v="7.7659919999999998"/>
    <n v="7.7659919999999998"/>
    <n v="0.17718680194836306"/>
    <n v="0.82281319805163688"/>
    <n v="0"/>
    <x v="0"/>
    <x v="0"/>
    <m/>
    <m/>
    <m/>
    <m/>
    <m/>
    <m/>
    <m/>
    <m/>
    <n v="21.394369999999999"/>
    <m/>
    <m/>
    <m/>
    <m/>
    <m/>
    <m/>
    <m/>
    <m/>
    <m/>
    <s v="497236,55"/>
    <s v="6137418,67"/>
    <n v="0"/>
    <n v="21.394369999999999"/>
    <n v="0"/>
  </r>
  <r>
    <n v="2368"/>
    <x v="30"/>
    <s v=""/>
    <x v="70"/>
    <n v="2019"/>
    <n v="39033771"/>
    <x v="747"/>
    <x v="30"/>
    <x v="30"/>
    <n v="5220"/>
    <s v="Odense SØ"/>
    <n v="461"/>
    <n v="338"/>
    <x v="12"/>
    <m/>
    <s v="DC"/>
    <s v="Decentralt værk"/>
    <n v="353000"/>
    <n v="350030"/>
    <x v="60"/>
    <x v="0"/>
    <s v="fvv"/>
    <d v="1987-01-01T00:00:00"/>
    <m/>
    <n v="0.63"/>
    <n v="0"/>
    <n v="0.63"/>
    <x v="21"/>
    <n v="0"/>
    <n v="0"/>
    <n v="0"/>
    <n v="0"/>
    <n v="1"/>
    <n v="0"/>
    <n v="0"/>
    <x v="0"/>
    <x v="0"/>
    <m/>
    <m/>
    <m/>
    <m/>
    <m/>
    <m/>
    <m/>
    <m/>
    <m/>
    <n v="0"/>
    <m/>
    <m/>
    <m/>
    <m/>
    <m/>
    <m/>
    <m/>
    <m/>
    <s v="597995"/>
    <s v="6132771"/>
    <n v="0"/>
    <n v="0"/>
    <n v="0"/>
  </r>
  <r>
    <n v="2368"/>
    <x v="30"/>
    <s v=""/>
    <x v="71"/>
    <n v="2019"/>
    <n v="39033771"/>
    <x v="747"/>
    <x v="30"/>
    <x v="30"/>
    <n v="5220"/>
    <s v="Odense SØ"/>
    <n v="461"/>
    <n v="338"/>
    <x v="12"/>
    <m/>
    <s v="DC"/>
    <s v="Decentralt værk"/>
    <n v="353000"/>
    <n v="350030"/>
    <x v="61"/>
    <x v="0"/>
    <s v="fvv"/>
    <d v="1988-01-01T00:00:00"/>
    <m/>
    <n v="0.6"/>
    <n v="0"/>
    <n v="0.6"/>
    <x v="21"/>
    <n v="0"/>
    <n v="0"/>
    <n v="0"/>
    <n v="0"/>
    <n v="1"/>
    <n v="0"/>
    <n v="0"/>
    <x v="0"/>
    <x v="0"/>
    <m/>
    <m/>
    <m/>
    <m/>
    <m/>
    <m/>
    <m/>
    <m/>
    <n v="0"/>
    <m/>
    <m/>
    <m/>
    <m/>
    <m/>
    <m/>
    <m/>
    <m/>
    <m/>
    <s v="597995"/>
    <s v="6132771"/>
    <n v="0"/>
    <n v="0"/>
    <n v="0"/>
  </r>
  <r>
    <n v="2369"/>
    <x v="1313"/>
    <s v=""/>
    <x v="3002"/>
    <n v="2019"/>
    <n v="17096087"/>
    <x v="748"/>
    <x v="1309"/>
    <x v="1264"/>
    <n v="2600"/>
    <s v="Glostrup"/>
    <n v="161"/>
    <n v="2"/>
    <x v="5"/>
    <m/>
    <s v="ER"/>
    <s v="Erhvervsværk"/>
    <n v="461600"/>
    <n v="460000"/>
    <x v="800"/>
    <x v="6"/>
    <s v="pvp"/>
    <d v="2017-09-01T00:00:00"/>
    <m/>
    <n v="1"/>
    <n v="0"/>
    <n v="1"/>
    <x v="21"/>
    <n v="0"/>
    <n v="0"/>
    <n v="0"/>
    <n v="0"/>
    <n v="0"/>
    <n v="0"/>
    <n v="1"/>
    <x v="0"/>
    <x v="0"/>
    <m/>
    <m/>
    <m/>
    <m/>
    <m/>
    <m/>
    <m/>
    <m/>
    <m/>
    <m/>
    <m/>
    <m/>
    <m/>
    <m/>
    <n v="0"/>
    <m/>
    <m/>
    <n v="0"/>
    <s v="714608,84"/>
    <s v="6175197,99"/>
    <n v="0"/>
    <n v="0"/>
    <n v="0"/>
  </r>
  <r>
    <n v="1"/>
    <x v="1220"/>
    <s v=""/>
    <x v="2678"/>
    <n v="2017"/>
    <n v="10373816"/>
    <x v="655"/>
    <x v="1217"/>
    <x v="1180"/>
    <n v="7000"/>
    <s v="Fredericia"/>
    <n v="607"/>
    <n v="81"/>
    <x v="20"/>
    <n v="2"/>
    <s v="ER"/>
    <s v="Erhvervsværk"/>
    <n v="192000"/>
    <n v="190000"/>
    <x v="1358"/>
    <x v="6"/>
    <s v="pvp"/>
    <d v="1994-01-01T00:00:00"/>
    <m/>
    <n v="56"/>
    <n v="0"/>
    <n v="56"/>
    <x v="6481"/>
    <n v="1156.5650000000001"/>
    <n v="1156.5650000000001"/>
    <n v="0"/>
    <n v="0"/>
    <n v="1"/>
    <n v="0"/>
    <n v="0"/>
    <x v="0"/>
    <x v="0"/>
    <m/>
    <m/>
    <m/>
    <m/>
    <m/>
    <m/>
    <m/>
    <m/>
    <m/>
    <m/>
    <m/>
    <m/>
    <m/>
    <m/>
    <n v="1156.5650000000001"/>
    <m/>
    <m/>
    <m/>
    <s v="547420,61"/>
    <s v="6160842,77"/>
    <n v="0"/>
    <n v="1156.5650000000001"/>
    <n v="0"/>
  </r>
  <r>
    <n v="1"/>
    <x v="1220"/>
    <s v=""/>
    <x v="2679"/>
    <n v="2017"/>
    <n v="10373816"/>
    <x v="655"/>
    <x v="1217"/>
    <x v="1180"/>
    <n v="7000"/>
    <s v="Fredericia"/>
    <n v="607"/>
    <n v="81"/>
    <x v="20"/>
    <n v="2"/>
    <s v="ER"/>
    <s v="Erhvervsværk"/>
    <n v="192000"/>
    <n v="190000"/>
    <x v="935"/>
    <x v="7"/>
    <s v="pev"/>
    <d v="1993-01-01T00:00:00"/>
    <m/>
    <n v="97.23"/>
    <n v="26"/>
    <n v="52"/>
    <x v="6482"/>
    <n v="955.5"/>
    <n v="201.56"/>
    <n v="484.62341040000001"/>
    <n v="134.5977504"/>
    <n v="5.5915655230140533E-2"/>
    <n v="0.73493049924390119"/>
    <n v="0.20915384552595828"/>
    <x v="0"/>
    <x v="0"/>
    <m/>
    <m/>
    <m/>
    <m/>
    <n v="1802.3574897799999"/>
    <m/>
    <m/>
    <m/>
    <m/>
    <m/>
    <m/>
    <m/>
    <m/>
    <m/>
    <m/>
    <m/>
    <m/>
    <m/>
    <s v="547420,61"/>
    <s v="6160842,77"/>
    <n v="1802.3574897799999"/>
    <n v="0"/>
    <n v="0"/>
  </r>
  <r>
    <n v="4"/>
    <x v="1221"/>
    <s v=""/>
    <x v="2680"/>
    <n v="2017"/>
    <n v="27837417"/>
    <x v="506"/>
    <x v="1218"/>
    <x v="1181"/>
    <n v="9550"/>
    <s v="Mariager"/>
    <n v="846"/>
    <n v="209"/>
    <x v="349"/>
    <m/>
    <s v="FJ"/>
    <s v="Fjernvarmeværk"/>
    <n v="353000"/>
    <n v="350030"/>
    <x v="1359"/>
    <x v="0"/>
    <s v="fvv"/>
    <d v="1994-11-01T00:00:00"/>
    <m/>
    <n v="5.8"/>
    <n v="0"/>
    <n v="5.8"/>
    <x v="6483"/>
    <n v="0.83520000000000005"/>
    <n v="0.83520000000000005"/>
    <n v="0"/>
    <n v="0"/>
    <n v="1"/>
    <n v="0"/>
    <n v="0"/>
    <x v="0"/>
    <x v="0"/>
    <m/>
    <m/>
    <m/>
    <n v="0.90720000000000001"/>
    <m/>
    <m/>
    <m/>
    <m/>
    <m/>
    <m/>
    <m/>
    <m/>
    <m/>
    <m/>
    <m/>
    <m/>
    <m/>
    <m/>
    <s v="565387,17"/>
    <s v="6282332,17"/>
    <n v="0.90720000000000001"/>
    <n v="0"/>
    <n v="0"/>
  </r>
  <r>
    <n v="4"/>
    <x v="1221"/>
    <s v=""/>
    <x v="2681"/>
    <n v="2017"/>
    <n v="27837417"/>
    <x v="506"/>
    <x v="1218"/>
    <x v="1181"/>
    <n v="9550"/>
    <s v="Mariager"/>
    <n v="846"/>
    <n v="209"/>
    <x v="349"/>
    <m/>
    <s v="FJ"/>
    <s v="Fjernvarmeværk"/>
    <n v="353000"/>
    <n v="350030"/>
    <x v="3"/>
    <x v="0"/>
    <s v="fvv"/>
    <d v="2008-10-01T00:00:00"/>
    <m/>
    <n v="6"/>
    <n v="0"/>
    <n v="6"/>
    <x v="6484"/>
    <n v="74.491200000000006"/>
    <n v="74.491200000000006"/>
    <n v="0"/>
    <n v="0"/>
    <n v="1"/>
    <n v="0"/>
    <n v="0"/>
    <x v="0"/>
    <x v="0"/>
    <m/>
    <m/>
    <m/>
    <n v="0"/>
    <m/>
    <m/>
    <m/>
    <m/>
    <m/>
    <m/>
    <n v="78.418999999999997"/>
    <m/>
    <m/>
    <m/>
    <m/>
    <m/>
    <m/>
    <m/>
    <s v="565387,17"/>
    <s v="6282332,17"/>
    <n v="0"/>
    <n v="78.418999999999997"/>
    <n v="0"/>
  </r>
  <r>
    <n v="5"/>
    <x v="1222"/>
    <s v=""/>
    <x v="2682"/>
    <n v="2017"/>
    <n v="39042010"/>
    <x v="656"/>
    <x v="1219"/>
    <x v="1182"/>
    <n v="7490"/>
    <s v="Aulum"/>
    <n v="657"/>
    <n v="159"/>
    <x v="350"/>
    <m/>
    <s v="FJ"/>
    <s v="Fjernvarmeværk"/>
    <n v="353000"/>
    <n v="350030"/>
    <x v="1360"/>
    <x v="0"/>
    <s v="fvv"/>
    <d v="1976-08-01T00:00:00"/>
    <m/>
    <n v="4.0999999999999996"/>
    <n v="0"/>
    <n v="3.28"/>
    <x v="21"/>
    <n v="0"/>
    <n v="0"/>
    <n v="0"/>
    <n v="0"/>
    <n v="1"/>
    <n v="0"/>
    <n v="0"/>
    <x v="0"/>
    <x v="0"/>
    <m/>
    <m/>
    <m/>
    <n v="0"/>
    <m/>
    <n v="0"/>
    <m/>
    <m/>
    <m/>
    <m/>
    <m/>
    <m/>
    <m/>
    <m/>
    <m/>
    <m/>
    <m/>
    <m/>
    <s v="487243,25"/>
    <s v="6235762,15"/>
    <n v="0"/>
    <n v="0"/>
    <n v="0"/>
  </r>
  <r>
    <n v="5"/>
    <x v="1222"/>
    <s v=""/>
    <x v="2683"/>
    <n v="2017"/>
    <n v="39042010"/>
    <x v="656"/>
    <x v="1219"/>
    <x v="1182"/>
    <n v="7490"/>
    <s v="Aulum"/>
    <n v="657"/>
    <n v="159"/>
    <x v="350"/>
    <m/>
    <s v="FJ"/>
    <s v="Fjernvarmeværk"/>
    <n v="353000"/>
    <n v="350030"/>
    <x v="1361"/>
    <x v="0"/>
    <s v="fvv"/>
    <d v="1965-09-01T00:00:00"/>
    <m/>
    <n v="6.6"/>
    <n v="0"/>
    <n v="5.9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487243,25"/>
    <s v="6235762,15"/>
    <n v="0"/>
    <n v="0"/>
    <n v="0"/>
  </r>
  <r>
    <n v="5"/>
    <x v="1222"/>
    <s v=""/>
    <x v="2684"/>
    <n v="2017"/>
    <n v="39042010"/>
    <x v="656"/>
    <x v="1219"/>
    <x v="1182"/>
    <n v="7490"/>
    <s v="Aulum"/>
    <n v="657"/>
    <n v="159"/>
    <x v="350"/>
    <m/>
    <s v="FJ"/>
    <s v="Fjernvarmeværk"/>
    <n v="353000"/>
    <n v="350030"/>
    <x v="39"/>
    <x v="5"/>
    <s v="kvt"/>
    <d v="2012-01-01T00:00:00"/>
    <m/>
    <n v="0.38"/>
    <n v="0.15"/>
    <n v="0"/>
    <x v="6485"/>
    <n v="0"/>
    <n v="0"/>
    <n v="0"/>
    <n v="0"/>
    <n v="1"/>
    <n v="0"/>
    <n v="0"/>
    <x v="0"/>
    <x v="0"/>
    <m/>
    <m/>
    <m/>
    <n v="5.3804999999999999E-4"/>
    <m/>
    <m/>
    <m/>
    <m/>
    <m/>
    <m/>
    <m/>
    <m/>
    <m/>
    <m/>
    <m/>
    <m/>
    <m/>
    <m/>
    <s v="487243,25"/>
    <s v="6235762,15"/>
    <n v="5.3804999999999999E-4"/>
    <n v="0"/>
    <n v="0"/>
  </r>
  <r>
    <n v="5"/>
    <x v="1223"/>
    <s v=""/>
    <x v="2685"/>
    <n v="2017"/>
    <n v="39042010"/>
    <x v="656"/>
    <x v="1220"/>
    <x v="1183"/>
    <n v="7490"/>
    <s v="Aulum"/>
    <n v="657"/>
    <n v="159"/>
    <x v="350"/>
    <n v="1"/>
    <s v="DC"/>
    <s v="Decentralt værk"/>
    <n v="353000"/>
    <n v="350030"/>
    <x v="1"/>
    <x v="1"/>
    <s v="kvt"/>
    <d v="2006-12-12T00:00:00"/>
    <m/>
    <n v="11.34"/>
    <n v="5.0999999999999996"/>
    <n v="5.65"/>
    <x v="6486"/>
    <n v="73.923479999999998"/>
    <n v="73.923479999999998"/>
    <n v="65.444400000000002"/>
    <n v="65.444400000000002"/>
    <n v="0.25308000297371441"/>
    <n v="0.74691999702628564"/>
    <n v="0"/>
    <x v="0"/>
    <x v="0"/>
    <m/>
    <m/>
    <m/>
    <m/>
    <m/>
    <m/>
    <n v="146.04765119999999"/>
    <m/>
    <m/>
    <m/>
    <m/>
    <m/>
    <m/>
    <m/>
    <m/>
    <m/>
    <m/>
    <m/>
    <s v="487946,39"/>
    <s v="6236173,65"/>
    <n v="146.04765119999999"/>
    <n v="0"/>
    <n v="0"/>
  </r>
  <r>
    <n v="5"/>
    <x v="1223"/>
    <s v=""/>
    <x v="2686"/>
    <n v="2017"/>
    <n v="39042010"/>
    <x v="656"/>
    <x v="1220"/>
    <x v="1183"/>
    <n v="7490"/>
    <s v="Aulum"/>
    <n v="657"/>
    <n v="159"/>
    <x v="350"/>
    <n v="1"/>
    <s v="DC"/>
    <s v="Decentralt værk"/>
    <n v="353000"/>
    <n v="350030"/>
    <x v="1362"/>
    <x v="0"/>
    <s v="fvv"/>
    <d v="2006-02-01T00:00:00"/>
    <m/>
    <n v="11"/>
    <n v="0"/>
    <n v="11"/>
    <x v="6487"/>
    <n v="10.9224"/>
    <n v="10.9224"/>
    <n v="0"/>
    <n v="0"/>
    <n v="1"/>
    <n v="0"/>
    <n v="0"/>
    <x v="0"/>
    <x v="0"/>
    <m/>
    <m/>
    <m/>
    <m/>
    <m/>
    <m/>
    <n v="10.354093199999999"/>
    <m/>
    <m/>
    <m/>
    <m/>
    <m/>
    <m/>
    <m/>
    <m/>
    <m/>
    <m/>
    <m/>
    <s v="487946,39"/>
    <s v="6236173,65"/>
    <n v="10.354093199999999"/>
    <n v="0"/>
    <n v="0"/>
  </r>
  <r>
    <n v="5"/>
    <x v="1223"/>
    <s v=""/>
    <x v="2687"/>
    <n v="2017"/>
    <n v="39042010"/>
    <x v="656"/>
    <x v="1220"/>
    <x v="1183"/>
    <n v="7490"/>
    <s v="Aulum"/>
    <n v="657"/>
    <n v="159"/>
    <x v="350"/>
    <n v="1"/>
    <s v="DC"/>
    <s v="Decentralt værk"/>
    <n v="353000"/>
    <n v="350030"/>
    <x v="17"/>
    <x v="5"/>
    <s v="kvt"/>
    <d v="2006-02-01T00:00:00"/>
    <m/>
    <n v="0.28000000000000003"/>
    <n v="0"/>
    <n v="0"/>
    <x v="4391"/>
    <n v="0"/>
    <n v="0"/>
    <n v="0"/>
    <n v="0"/>
    <n v="1"/>
    <n v="0"/>
    <n v="0"/>
    <x v="0"/>
    <x v="0"/>
    <m/>
    <m/>
    <m/>
    <n v="2.8696E-4"/>
    <m/>
    <m/>
    <m/>
    <m/>
    <m/>
    <m/>
    <m/>
    <m/>
    <m/>
    <m/>
    <m/>
    <m/>
    <m/>
    <m/>
    <s v="487946,39"/>
    <s v="6236173,65"/>
    <n v="2.8696E-4"/>
    <n v="0"/>
    <n v="0"/>
  </r>
  <r>
    <n v="5"/>
    <x v="1223"/>
    <s v=""/>
    <x v="2688"/>
    <n v="2017"/>
    <n v="39042010"/>
    <x v="656"/>
    <x v="1220"/>
    <x v="1183"/>
    <n v="7490"/>
    <s v="Aulum"/>
    <n v="657"/>
    <n v="159"/>
    <x v="350"/>
    <n v="1"/>
    <s v="DC"/>
    <s v="Decentralt værk"/>
    <n v="353000"/>
    <n v="350030"/>
    <x v="7"/>
    <x v="2"/>
    <s v="fvv"/>
    <d v="2010-10-01T00:00:00"/>
    <m/>
    <n v="10"/>
    <n v="0"/>
    <n v="10"/>
    <x v="6488"/>
    <n v="10.769399999999999"/>
    <n v="10.769399999999999"/>
    <n v="0"/>
    <n v="0"/>
    <n v="1"/>
    <n v="0"/>
    <n v="0"/>
    <x v="0"/>
    <x v="0"/>
    <m/>
    <m/>
    <m/>
    <m/>
    <m/>
    <m/>
    <m/>
    <m/>
    <m/>
    <m/>
    <m/>
    <m/>
    <m/>
    <m/>
    <m/>
    <m/>
    <m/>
    <n v="10.940616"/>
    <s v="487946,39"/>
    <s v="6236173,65"/>
    <n v="0"/>
    <n v="0"/>
    <n v="10.940616"/>
  </r>
  <r>
    <n v="5"/>
    <x v="1223"/>
    <s v=""/>
    <x v="2689"/>
    <n v="2017"/>
    <n v="39042010"/>
    <x v="656"/>
    <x v="1220"/>
    <x v="1183"/>
    <n v="7490"/>
    <s v="Aulum"/>
    <n v="657"/>
    <n v="159"/>
    <x v="350"/>
    <n v="1"/>
    <s v="DC"/>
    <s v="Decentralt værk"/>
    <n v="353000"/>
    <n v="350030"/>
    <x v="8"/>
    <x v="3"/>
    <s v="fvv"/>
    <d v="2015-09-01T00:00:00"/>
    <m/>
    <n v="11.1"/>
    <n v="0"/>
    <n v="11.1"/>
    <x v="6489"/>
    <n v="21.967199999999998"/>
    <n v="21.967199999999998"/>
    <n v="0"/>
    <n v="0"/>
    <n v="1"/>
    <n v="0"/>
    <n v="0"/>
    <x v="0"/>
    <x v="0"/>
    <m/>
    <m/>
    <m/>
    <m/>
    <m/>
    <m/>
    <m/>
    <m/>
    <m/>
    <m/>
    <m/>
    <m/>
    <m/>
    <m/>
    <m/>
    <n v="21.967200000000002"/>
    <m/>
    <m/>
    <s v="487946,39"/>
    <s v="6236173,65"/>
    <n v="0"/>
    <n v="21.967200000000002"/>
    <n v="0"/>
  </r>
  <r>
    <n v="6"/>
    <x v="1224"/>
    <s v=""/>
    <x v="2690"/>
    <n v="2017"/>
    <n v="17779710"/>
    <x v="657"/>
    <x v="1221"/>
    <x v="561"/>
    <n v="9440"/>
    <s v="Aabybro"/>
    <n v="849"/>
    <n v="329"/>
    <x v="351"/>
    <m/>
    <s v="FJ"/>
    <s v="Fjernvarmeværk"/>
    <n v="353000"/>
    <n v="350030"/>
    <x v="543"/>
    <x v="0"/>
    <s v="fvv"/>
    <d v="2016-04-14T00:00:00"/>
    <m/>
    <n v="10"/>
    <n v="0"/>
    <n v="10"/>
    <x v="6490"/>
    <n v="191.97324"/>
    <n v="191.97324"/>
    <n v="0"/>
    <n v="0"/>
    <n v="1"/>
    <n v="0"/>
    <n v="0"/>
    <x v="0"/>
    <x v="0"/>
    <m/>
    <m/>
    <m/>
    <m/>
    <m/>
    <m/>
    <m/>
    <m/>
    <m/>
    <m/>
    <n v="189"/>
    <m/>
    <m/>
    <m/>
    <m/>
    <m/>
    <m/>
    <m/>
    <s v="545077,05"/>
    <s v="6334921,07"/>
    <n v="0"/>
    <n v="189"/>
    <n v="0"/>
  </r>
  <r>
    <n v="6"/>
    <x v="1224"/>
    <s v=""/>
    <x v="2691"/>
    <n v="2017"/>
    <n v="17779710"/>
    <x v="657"/>
    <x v="1221"/>
    <x v="561"/>
    <n v="9440"/>
    <s v="Aabybro"/>
    <n v="849"/>
    <n v="329"/>
    <x v="351"/>
    <m/>
    <s v="FJ"/>
    <s v="Fjernvarmeværk"/>
    <n v="353000"/>
    <n v="350030"/>
    <x v="601"/>
    <x v="0"/>
    <s v="fvv"/>
    <d v="1986-01-01T00:00:00"/>
    <m/>
    <n v="4"/>
    <n v="0"/>
    <n v="4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45077,05"/>
    <s v="6334921,07"/>
    <n v="0"/>
    <n v="0"/>
    <n v="0"/>
  </r>
  <r>
    <n v="6"/>
    <x v="1224"/>
    <s v=""/>
    <x v="2692"/>
    <n v="2017"/>
    <n v="17779710"/>
    <x v="657"/>
    <x v="1221"/>
    <x v="561"/>
    <n v="9440"/>
    <s v="Aabybro"/>
    <n v="849"/>
    <n v="329"/>
    <x v="351"/>
    <m/>
    <s v="FJ"/>
    <s v="Fjernvarmeværk"/>
    <n v="353000"/>
    <n v="350030"/>
    <x v="605"/>
    <x v="0"/>
    <s v="fvv"/>
    <d v="1986-01-01T00:00:00"/>
    <m/>
    <n v="4"/>
    <n v="0"/>
    <n v="4"/>
    <x v="6491"/>
    <n v="3.83724"/>
    <n v="3.83724"/>
    <n v="0"/>
    <n v="0"/>
    <n v="1"/>
    <n v="0"/>
    <n v="0"/>
    <x v="0"/>
    <x v="0"/>
    <m/>
    <m/>
    <m/>
    <m/>
    <m/>
    <m/>
    <n v="3.83724"/>
    <m/>
    <m/>
    <m/>
    <m/>
    <m/>
    <m/>
    <m/>
    <m/>
    <m/>
    <m/>
    <m/>
    <s v="545077,05"/>
    <s v="6334921,07"/>
    <n v="3.83724"/>
    <n v="0"/>
    <n v="0"/>
  </r>
  <r>
    <n v="8"/>
    <x v="1225"/>
    <s v=""/>
    <x v="2693"/>
    <n v="2017"/>
    <n v="23264757"/>
    <x v="658"/>
    <x v="1222"/>
    <x v="1184"/>
    <n v="9800"/>
    <s v="Hjørring"/>
    <n v="860"/>
    <n v="298"/>
    <x v="67"/>
    <n v="1"/>
    <s v="ER"/>
    <s v="Erhvervsværk"/>
    <n v="382120"/>
    <n v="383900"/>
    <x v="292"/>
    <x v="0"/>
    <s v="pvp"/>
    <d v="1986-01-01T00:00:00"/>
    <m/>
    <n v="11.1"/>
    <n v="0"/>
    <n v="11"/>
    <x v="6492"/>
    <n v="341.36784"/>
    <n v="341.36784"/>
    <n v="0"/>
    <n v="0"/>
    <n v="1"/>
    <n v="0"/>
    <n v="0"/>
    <x v="0"/>
    <x v="0"/>
    <m/>
    <m/>
    <n v="0.37710000000000005"/>
    <n v="0.28695999999999999"/>
    <m/>
    <m/>
    <m/>
    <n v="308.85220000000004"/>
    <m/>
    <n v="4.3499999999999997E-2"/>
    <m/>
    <n v="9.8179999999999978"/>
    <m/>
    <m/>
    <m/>
    <m/>
    <m/>
    <m/>
    <s v="561928,83"/>
    <s v="6368292,74"/>
    <n v="139.64755000000002"/>
    <n v="179.73021000000003"/>
    <n v="0"/>
  </r>
  <r>
    <n v="8"/>
    <x v="1225"/>
    <s v=""/>
    <x v="2694"/>
    <n v="2017"/>
    <n v="23264757"/>
    <x v="658"/>
    <x v="1222"/>
    <x v="1184"/>
    <n v="9800"/>
    <s v="Hjørring"/>
    <n v="860"/>
    <n v="298"/>
    <x v="67"/>
    <n v="1"/>
    <s v="ER"/>
    <s v="Erhvervsværk"/>
    <n v="382120"/>
    <n v="383900"/>
    <x v="293"/>
    <x v="8"/>
    <s v="pev"/>
    <d v="1998-04-01T00:00:00"/>
    <m/>
    <n v="20.5"/>
    <n v="4.5999999999999996"/>
    <n v="16.8"/>
    <x v="6493"/>
    <n v="514.87703999999997"/>
    <n v="514.87703999999997"/>
    <n v="134.80956"/>
    <n v="134.80956"/>
    <n v="0.39511454873113078"/>
    <n v="0.60488545126886928"/>
    <n v="0"/>
    <x v="0"/>
    <x v="0"/>
    <m/>
    <m/>
    <n v="0.79610000000000003"/>
    <n v="0.43043999999999999"/>
    <m/>
    <m/>
    <m/>
    <n v="630.3184"/>
    <m/>
    <n v="0.10150000000000001"/>
    <m/>
    <n v="19.907700000000002"/>
    <m/>
    <m/>
    <m/>
    <m/>
    <m/>
    <m/>
    <s v="561928,83"/>
    <s v="6368292,74"/>
    <n v="284.86982"/>
    <n v="366.68432000000007"/>
    <n v="0"/>
  </r>
  <r>
    <n v="9"/>
    <x v="1226"/>
    <s v=""/>
    <x v="2695"/>
    <n v="2017"/>
    <n v="19774015"/>
    <x v="659"/>
    <x v="1223"/>
    <x v="1185"/>
    <n v="9330"/>
    <s v="Dronninglund"/>
    <n v="810"/>
    <n v="280"/>
    <x v="345"/>
    <m/>
    <s v="DC"/>
    <s v="Decentralt værk"/>
    <n v="353000"/>
    <n v="350030"/>
    <x v="428"/>
    <x v="0"/>
    <s v="fvv"/>
    <d v="1988-01-01T00:00:00"/>
    <m/>
    <n v="1.7"/>
    <n v="0"/>
    <n v="1.86"/>
    <x v="6494"/>
    <n v="3.8538000000000001"/>
    <n v="3.8538000000000001"/>
    <n v="0"/>
    <n v="0"/>
    <n v="1"/>
    <n v="0"/>
    <n v="0"/>
    <x v="0"/>
    <x v="0"/>
    <m/>
    <m/>
    <m/>
    <m/>
    <m/>
    <m/>
    <n v="3.8537532000000003"/>
    <m/>
    <m/>
    <m/>
    <m/>
    <m/>
    <m/>
    <m/>
    <m/>
    <m/>
    <m/>
    <m/>
    <s v="583405"/>
    <s v="6340457"/>
    <n v="3.8537532000000003"/>
    <n v="0"/>
    <n v="0"/>
  </r>
  <r>
    <n v="9"/>
    <x v="1226"/>
    <s v=""/>
    <x v="2696"/>
    <n v="2017"/>
    <n v="19774015"/>
    <x v="659"/>
    <x v="1223"/>
    <x v="1185"/>
    <n v="9330"/>
    <s v="Dronninglund"/>
    <n v="810"/>
    <n v="280"/>
    <x v="345"/>
    <m/>
    <s v="DC"/>
    <s v="Decentralt værk"/>
    <n v="353000"/>
    <n v="350030"/>
    <x v="14"/>
    <x v="1"/>
    <s v="kvt"/>
    <d v="2005-09-20T00:00:00"/>
    <m/>
    <n v="3.3"/>
    <n v="1.41"/>
    <n v="1.9"/>
    <x v="6495"/>
    <n v="0.84653999999999996"/>
    <n v="0.84653999999999996"/>
    <n v="0.59281200000000001"/>
    <n v="0.59281200000000001"/>
    <n v="0.27342959667535655"/>
    <n v="0.7265704033246434"/>
    <n v="0"/>
    <x v="0"/>
    <x v="0"/>
    <m/>
    <m/>
    <m/>
    <m/>
    <m/>
    <m/>
    <n v="1.5480035999999999"/>
    <m/>
    <m/>
    <m/>
    <m/>
    <m/>
    <m/>
    <m/>
    <m/>
    <m/>
    <m/>
    <m/>
    <s v="583405"/>
    <s v="6340457"/>
    <n v="1.5480035999999999"/>
    <n v="0"/>
    <n v="0"/>
  </r>
  <r>
    <n v="10"/>
    <x v="1227"/>
    <s v=""/>
    <x v="2697"/>
    <n v="2017"/>
    <n v="66137112"/>
    <x v="660"/>
    <x v="1224"/>
    <x v="1186"/>
    <n v="2620"/>
    <s v="Albertslund"/>
    <n v="165"/>
    <n v="2"/>
    <x v="5"/>
    <n v="1"/>
    <s v="FJ"/>
    <s v="Fjernvarmeværk"/>
    <n v="353000"/>
    <n v="350030"/>
    <x v="1363"/>
    <x v="0"/>
    <s v="fvv"/>
    <d v="1974-01-01T00:00:00"/>
    <m/>
    <n v="25.3"/>
    <n v="0"/>
    <n v="23.3"/>
    <x v="21"/>
    <n v="0"/>
    <n v="0"/>
    <n v="0"/>
    <n v="0"/>
    <n v="1"/>
    <n v="0"/>
    <n v="0"/>
    <x v="0"/>
    <x v="0"/>
    <m/>
    <m/>
    <m/>
    <n v="0"/>
    <m/>
    <n v="0"/>
    <m/>
    <m/>
    <m/>
    <m/>
    <m/>
    <m/>
    <m/>
    <m/>
    <m/>
    <m/>
    <m/>
    <m/>
    <s v="711062,64"/>
    <s v="6173111,09"/>
    <n v="0"/>
    <n v="0"/>
    <n v="0"/>
  </r>
  <r>
    <n v="10"/>
    <x v="1227"/>
    <s v=""/>
    <x v="2698"/>
    <n v="2017"/>
    <n v="66137112"/>
    <x v="660"/>
    <x v="1224"/>
    <x v="1186"/>
    <n v="2620"/>
    <s v="Albertslund"/>
    <n v="165"/>
    <n v="2"/>
    <x v="5"/>
    <n v="1"/>
    <s v="FJ"/>
    <s v="Fjernvarmeværk"/>
    <n v="353000"/>
    <n v="350030"/>
    <x v="27"/>
    <x v="0"/>
    <s v="fvv"/>
    <d v="1971-01-01T00:00:00"/>
    <m/>
    <n v="25.3"/>
    <n v="0"/>
    <n v="23.3"/>
    <x v="21"/>
    <n v="0"/>
    <n v="0"/>
    <n v="0"/>
    <n v="0"/>
    <n v="1"/>
    <n v="0"/>
    <n v="0"/>
    <x v="0"/>
    <x v="0"/>
    <m/>
    <m/>
    <m/>
    <n v="0"/>
    <m/>
    <n v="0"/>
    <m/>
    <m/>
    <m/>
    <m/>
    <m/>
    <m/>
    <m/>
    <m/>
    <m/>
    <m/>
    <m/>
    <m/>
    <s v="711062,64"/>
    <s v="6173111,09"/>
    <n v="0"/>
    <n v="0"/>
    <n v="0"/>
  </r>
  <r>
    <n v="10"/>
    <x v="1227"/>
    <s v=""/>
    <x v="2699"/>
    <n v="2017"/>
    <n v="66137112"/>
    <x v="660"/>
    <x v="1224"/>
    <x v="1186"/>
    <n v="2620"/>
    <s v="Albertslund"/>
    <n v="165"/>
    <n v="2"/>
    <x v="5"/>
    <n v="1"/>
    <s v="FJ"/>
    <s v="Fjernvarmeværk"/>
    <n v="353000"/>
    <n v="350030"/>
    <x v="1364"/>
    <x v="0"/>
    <s v="fvv"/>
    <d v="1966-01-01T00:00:00"/>
    <m/>
    <n v="10.1"/>
    <n v="0"/>
    <n v="9.3000000000000007"/>
    <x v="6496"/>
    <n v="0.16500000000000001"/>
    <n v="0.16500000000000001"/>
    <n v="0"/>
    <n v="0"/>
    <n v="1"/>
    <n v="0"/>
    <n v="0"/>
    <x v="0"/>
    <x v="0"/>
    <m/>
    <m/>
    <m/>
    <m/>
    <m/>
    <m/>
    <n v="0.18215999999999999"/>
    <m/>
    <m/>
    <m/>
    <m/>
    <m/>
    <m/>
    <m/>
    <m/>
    <m/>
    <m/>
    <m/>
    <s v="711062,64"/>
    <s v="6173111,09"/>
    <n v="0.18215999999999999"/>
    <n v="0"/>
    <n v="0"/>
  </r>
  <r>
    <n v="10"/>
    <x v="1227"/>
    <s v=""/>
    <x v="2700"/>
    <n v="2017"/>
    <n v="66137112"/>
    <x v="660"/>
    <x v="1224"/>
    <x v="1186"/>
    <n v="2620"/>
    <s v="Albertslund"/>
    <n v="165"/>
    <n v="2"/>
    <x v="5"/>
    <n v="1"/>
    <s v="FJ"/>
    <s v="Fjernvarmeværk"/>
    <n v="353000"/>
    <n v="350030"/>
    <x v="1365"/>
    <x v="0"/>
    <s v="fvv"/>
    <d v="1966-01-01T00:00:00"/>
    <m/>
    <n v="10.1"/>
    <n v="0"/>
    <n v="9.3000000000000007"/>
    <x v="6497"/>
    <n v="0.151"/>
    <n v="0.151"/>
    <n v="0"/>
    <n v="0"/>
    <n v="1"/>
    <n v="0"/>
    <n v="0"/>
    <x v="0"/>
    <x v="0"/>
    <m/>
    <m/>
    <m/>
    <m/>
    <m/>
    <m/>
    <n v="0.16632"/>
    <m/>
    <m/>
    <m/>
    <m/>
    <m/>
    <m/>
    <m/>
    <m/>
    <m/>
    <m/>
    <m/>
    <s v="711062,64"/>
    <s v="6173111,09"/>
    <n v="0.16632"/>
    <n v="0"/>
    <n v="0"/>
  </r>
  <r>
    <n v="10"/>
    <x v="1227"/>
    <s v=""/>
    <x v="2701"/>
    <n v="2017"/>
    <n v="66137112"/>
    <x v="660"/>
    <x v="1224"/>
    <x v="1186"/>
    <n v="2620"/>
    <s v="Albertslund"/>
    <n v="165"/>
    <n v="2"/>
    <x v="5"/>
    <n v="1"/>
    <s v="FJ"/>
    <s v="Fjernvarmeværk"/>
    <n v="353000"/>
    <n v="350030"/>
    <x v="1366"/>
    <x v="0"/>
    <s v="fvv"/>
    <d v="1968-01-01T00:00:00"/>
    <m/>
    <n v="25.3"/>
    <n v="0"/>
    <n v="23.3"/>
    <x v="6498"/>
    <n v="0.20399999999999999"/>
    <n v="0.20399999999999999"/>
    <n v="0"/>
    <n v="0"/>
    <n v="1"/>
    <n v="0"/>
    <n v="0"/>
    <x v="0"/>
    <x v="0"/>
    <m/>
    <m/>
    <m/>
    <n v="0.218807"/>
    <m/>
    <n v="2.4840000000000002E-4"/>
    <m/>
    <m/>
    <m/>
    <m/>
    <m/>
    <m/>
    <m/>
    <m/>
    <m/>
    <m/>
    <m/>
    <m/>
    <s v="711062,64"/>
    <s v="6173111,09"/>
    <n v="0.21905540000000001"/>
    <n v="0"/>
    <n v="0"/>
  </r>
  <r>
    <n v="10"/>
    <x v="1227"/>
    <s v=""/>
    <x v="2702"/>
    <n v="2017"/>
    <n v="66137112"/>
    <x v="660"/>
    <x v="1224"/>
    <x v="1186"/>
    <n v="2620"/>
    <s v="Albertslund"/>
    <n v="165"/>
    <n v="2"/>
    <x v="5"/>
    <n v="1"/>
    <s v="FJ"/>
    <s v="Fjernvarmeværk"/>
    <n v="353000"/>
    <n v="350030"/>
    <x v="1367"/>
    <x v="0"/>
    <s v="fvv"/>
    <d v="1983-01-01T00:00:00"/>
    <m/>
    <n v="12.6"/>
    <n v="0"/>
    <n v="11.6"/>
    <x v="6499"/>
    <n v="3.0350000000000001"/>
    <n v="3.0350000000000001"/>
    <n v="0"/>
    <n v="0"/>
    <n v="1"/>
    <n v="0"/>
    <n v="0"/>
    <x v="0"/>
    <x v="0"/>
    <m/>
    <m/>
    <m/>
    <n v="2.1521999999999999E-2"/>
    <m/>
    <n v="1.242E-3"/>
    <n v="3.2074416000000001"/>
    <m/>
    <m/>
    <m/>
    <m/>
    <m/>
    <m/>
    <m/>
    <m/>
    <m/>
    <m/>
    <m/>
    <s v="711062,64"/>
    <s v="6173111,09"/>
    <n v="3.2302056000000001"/>
    <n v="0"/>
    <n v="0"/>
  </r>
  <r>
    <n v="10"/>
    <x v="1227"/>
    <s v=""/>
    <x v="2703"/>
    <n v="2017"/>
    <n v="66137112"/>
    <x v="660"/>
    <x v="1224"/>
    <x v="1186"/>
    <n v="2620"/>
    <s v="Albertslund"/>
    <n v="165"/>
    <n v="2"/>
    <x v="5"/>
    <n v="1"/>
    <s v="FJ"/>
    <s v="Fjernvarmeværk"/>
    <n v="353000"/>
    <n v="350030"/>
    <x v="1368"/>
    <x v="0"/>
    <s v="fvv"/>
    <d v="1983-01-01T00:00:00"/>
    <m/>
    <n v="12.6"/>
    <n v="0"/>
    <n v="11.6"/>
    <x v="6500"/>
    <n v="0.71099999999999997"/>
    <n v="0.71099999999999997"/>
    <n v="0"/>
    <n v="0"/>
    <n v="1"/>
    <n v="0"/>
    <n v="0"/>
    <x v="0"/>
    <x v="0"/>
    <m/>
    <m/>
    <m/>
    <n v="3.5869999999999999E-2"/>
    <m/>
    <n v="1.242E-3"/>
    <n v="0.73260000000000003"/>
    <m/>
    <m/>
    <m/>
    <m/>
    <m/>
    <m/>
    <m/>
    <m/>
    <m/>
    <m/>
    <m/>
    <s v="711062,64"/>
    <s v="6173111,09"/>
    <n v="0.76971200000000006"/>
    <n v="0"/>
    <n v="0"/>
  </r>
  <r>
    <n v="10"/>
    <x v="1227"/>
    <s v=""/>
    <x v="2704"/>
    <n v="2017"/>
    <n v="66137112"/>
    <x v="660"/>
    <x v="1224"/>
    <x v="1186"/>
    <n v="2620"/>
    <s v="Albertslund"/>
    <n v="165"/>
    <n v="2"/>
    <x v="5"/>
    <n v="1"/>
    <s v="FJ"/>
    <s v="Fjernvarmeværk"/>
    <n v="353000"/>
    <n v="350030"/>
    <x v="1369"/>
    <x v="0"/>
    <s v="fvv"/>
    <d v="1983-01-01T00:00:00"/>
    <m/>
    <n v="12.6"/>
    <n v="0"/>
    <n v="11.6"/>
    <x v="6501"/>
    <n v="0.40799999999999997"/>
    <n v="0.40799999999999997"/>
    <n v="0"/>
    <n v="0"/>
    <n v="1"/>
    <n v="0"/>
    <n v="0"/>
    <x v="0"/>
    <x v="0"/>
    <m/>
    <m/>
    <m/>
    <n v="6.0978999999999998E-2"/>
    <m/>
    <n v="1.242E-3"/>
    <n v="0.37619999999999998"/>
    <m/>
    <m/>
    <m/>
    <m/>
    <m/>
    <m/>
    <m/>
    <m/>
    <m/>
    <m/>
    <m/>
    <s v="711062,64"/>
    <s v="6173111,09"/>
    <n v="0.43842099999999995"/>
    <n v="0"/>
    <n v="0"/>
  </r>
  <r>
    <n v="10"/>
    <x v="1227"/>
    <s v=""/>
    <x v="2705"/>
    <n v="2017"/>
    <n v="66137112"/>
    <x v="660"/>
    <x v="1224"/>
    <x v="1186"/>
    <n v="2620"/>
    <s v="Albertslund"/>
    <n v="165"/>
    <n v="2"/>
    <x v="5"/>
    <n v="1"/>
    <s v="FJ"/>
    <s v="Fjernvarmeværk"/>
    <n v="353000"/>
    <n v="350030"/>
    <x v="1370"/>
    <x v="0"/>
    <s v="fvv"/>
    <d v="1983-01-01T00:00:00"/>
    <m/>
    <n v="12.6"/>
    <n v="0"/>
    <n v="11.6"/>
    <x v="6502"/>
    <n v="0.68899999999999995"/>
    <n v="0.68899999999999995"/>
    <n v="0"/>
    <n v="0"/>
    <n v="1"/>
    <n v="0"/>
    <n v="0"/>
    <x v="0"/>
    <x v="0"/>
    <m/>
    <m/>
    <m/>
    <n v="0.70663900000000002"/>
    <m/>
    <n v="1.242E-3"/>
    <n v="5.8093200000000005E-2"/>
    <m/>
    <m/>
    <m/>
    <m/>
    <m/>
    <m/>
    <m/>
    <m/>
    <m/>
    <m/>
    <m/>
    <s v="711062,64"/>
    <s v="6173111,09"/>
    <n v="0.76597419999999994"/>
    <n v="0"/>
    <n v="0"/>
  </r>
  <r>
    <n v="11"/>
    <x v="1228"/>
    <s v=""/>
    <x v="2706"/>
    <n v="2017"/>
    <n v="18027410"/>
    <x v="661"/>
    <x v="1225"/>
    <x v="1187"/>
    <n v="8961"/>
    <s v="Allingåbro"/>
    <n v="707"/>
    <n v="219"/>
    <x v="352"/>
    <m/>
    <s v="FJ"/>
    <s v="Fjernvarmeværk"/>
    <n v="353000"/>
    <n v="350030"/>
    <x v="3"/>
    <x v="0"/>
    <s v="fvv"/>
    <d v="1992-03-01T00:00:00"/>
    <m/>
    <n v="6"/>
    <n v="0"/>
    <n v="6"/>
    <x v="6503"/>
    <n v="61.271999999999998"/>
    <n v="61.271999999999998"/>
    <n v="0"/>
    <n v="0"/>
    <n v="1"/>
    <n v="0"/>
    <n v="0"/>
    <x v="0"/>
    <x v="0"/>
    <m/>
    <m/>
    <m/>
    <m/>
    <m/>
    <m/>
    <m/>
    <m/>
    <m/>
    <m/>
    <n v="56.171999999999997"/>
    <m/>
    <m/>
    <m/>
    <m/>
    <m/>
    <m/>
    <m/>
    <s v="582192,53"/>
    <s v="6258408,21"/>
    <n v="0"/>
    <n v="56.171999999999997"/>
    <n v="0"/>
  </r>
  <r>
    <n v="11"/>
    <x v="1228"/>
    <s v=""/>
    <x v="2707"/>
    <n v="2017"/>
    <n v="18027410"/>
    <x v="661"/>
    <x v="1225"/>
    <x v="1187"/>
    <n v="8961"/>
    <s v="Allingåbro"/>
    <n v="707"/>
    <n v="219"/>
    <x v="352"/>
    <m/>
    <s v="FJ"/>
    <s v="Fjernvarmeværk"/>
    <n v="353000"/>
    <n v="350030"/>
    <x v="1371"/>
    <x v="0"/>
    <s v="fvv"/>
    <d v="2007-07-01T00:00:00"/>
    <m/>
    <n v="5.5"/>
    <n v="0"/>
    <n v="5.5"/>
    <x v="6504"/>
    <n v="2.0448"/>
    <n v="2.0448"/>
    <n v="0"/>
    <n v="0"/>
    <n v="1"/>
    <n v="0"/>
    <n v="0"/>
    <x v="0"/>
    <x v="0"/>
    <m/>
    <m/>
    <m/>
    <n v="2.0445899999999999"/>
    <m/>
    <m/>
    <m/>
    <m/>
    <m/>
    <m/>
    <m/>
    <m/>
    <m/>
    <m/>
    <m/>
    <m/>
    <m/>
    <m/>
    <s v="582192,53"/>
    <s v="6258408,21"/>
    <n v="2.0445899999999999"/>
    <n v="0"/>
    <n v="0"/>
  </r>
  <r>
    <n v="12"/>
    <x v="1229"/>
    <s v=""/>
    <x v="2708"/>
    <n v="2017"/>
    <n v="11304028"/>
    <x v="662"/>
    <x v="1226"/>
    <x v="1188"/>
    <n v="9560"/>
    <s v="Hadsund"/>
    <n v="846"/>
    <n v="292"/>
    <x v="353"/>
    <m/>
    <s v="FJ"/>
    <s v="Fjernvarmeværk"/>
    <n v="353000"/>
    <n v="350030"/>
    <x v="1372"/>
    <x v="0"/>
    <s v="fvv"/>
    <d v="1965-01-01T00:00:00"/>
    <m/>
    <n v="5.5"/>
    <n v="0"/>
    <n v="5.5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78680,57"/>
    <s v="6290772,03"/>
    <n v="0"/>
    <n v="0"/>
    <n v="0"/>
  </r>
  <r>
    <n v="12"/>
    <x v="1230"/>
    <s v=""/>
    <x v="2709"/>
    <n v="2017"/>
    <n v="11304028"/>
    <x v="662"/>
    <x v="1227"/>
    <x v="1189"/>
    <n v="9560"/>
    <s v="Hadsund"/>
    <n v="846"/>
    <n v="292"/>
    <x v="353"/>
    <m/>
    <s v="FJ"/>
    <s v="Fjernvarmeværk"/>
    <n v="353000"/>
    <n v="350030"/>
    <x v="1373"/>
    <x v="0"/>
    <s v="fvv"/>
    <d v="2003-10-01T00:00:00"/>
    <m/>
    <n v="3.5"/>
    <n v="0"/>
    <n v="3.15"/>
    <x v="6505"/>
    <n v="39.366"/>
    <n v="39.366"/>
    <n v="0"/>
    <n v="0"/>
    <n v="1"/>
    <n v="0"/>
    <n v="0"/>
    <x v="0"/>
    <x v="0"/>
    <m/>
    <m/>
    <m/>
    <m/>
    <m/>
    <m/>
    <m/>
    <m/>
    <m/>
    <n v="40.1464"/>
    <m/>
    <m/>
    <m/>
    <m/>
    <m/>
    <m/>
    <m/>
    <m/>
    <s v="578544,76"/>
    <s v="6290617,46"/>
    <n v="0"/>
    <n v="40.1464"/>
    <n v="0"/>
  </r>
  <r>
    <n v="12"/>
    <x v="1230"/>
    <s v=""/>
    <x v="2710"/>
    <n v="2017"/>
    <n v="11304028"/>
    <x v="662"/>
    <x v="1227"/>
    <x v="1189"/>
    <n v="9560"/>
    <s v="Hadsund"/>
    <n v="846"/>
    <n v="292"/>
    <x v="353"/>
    <m/>
    <s v="FJ"/>
    <s v="Fjernvarmeværk"/>
    <n v="353000"/>
    <n v="350030"/>
    <x v="1374"/>
    <x v="3"/>
    <s v="fvv"/>
    <d v="2016-04-01T00:00:00"/>
    <m/>
    <n v="4"/>
    <n v="0"/>
    <n v="4"/>
    <x v="6506"/>
    <n v="5.7708000000000004"/>
    <n v="5.7708000000000004"/>
    <n v="0"/>
    <n v="0"/>
    <n v="1"/>
    <n v="0"/>
    <n v="0"/>
    <x v="0"/>
    <x v="0"/>
    <m/>
    <m/>
    <m/>
    <m/>
    <m/>
    <m/>
    <m/>
    <m/>
    <m/>
    <m/>
    <m/>
    <m/>
    <m/>
    <m/>
    <m/>
    <n v="5.7708000000000004"/>
    <m/>
    <m/>
    <s v="578544,76"/>
    <s v="6290617,46"/>
    <n v="0"/>
    <n v="5.7708000000000004"/>
    <n v="0"/>
  </r>
  <r>
    <n v="13"/>
    <x v="1231"/>
    <s v=""/>
    <x v="2711"/>
    <n v="2017"/>
    <n v="14909516"/>
    <x v="663"/>
    <x v="1228"/>
    <x v="1190"/>
    <n v="6040"/>
    <s v="Egtved"/>
    <n v="630"/>
    <n v="141"/>
    <x v="354"/>
    <m/>
    <s v="FJ"/>
    <s v="Fjernvarmeværk"/>
    <n v="353000"/>
    <n v="350030"/>
    <x v="1375"/>
    <x v="0"/>
    <s v="fvv"/>
    <d v="1983-01-01T00:00:00"/>
    <m/>
    <n v="3"/>
    <n v="0"/>
    <n v="2.5"/>
    <x v="21"/>
    <n v="0"/>
    <n v="0"/>
    <n v="0"/>
    <n v="0"/>
    <n v="1"/>
    <n v="0"/>
    <n v="0"/>
    <x v="0"/>
    <x v="0"/>
    <m/>
    <m/>
    <m/>
    <m/>
    <m/>
    <m/>
    <m/>
    <m/>
    <m/>
    <m/>
    <m/>
    <m/>
    <m/>
    <m/>
    <m/>
    <m/>
    <m/>
    <m/>
    <s v="520004,06"/>
    <s v="6163740,05"/>
    <n v="0"/>
    <n v="0"/>
    <n v="0"/>
  </r>
  <r>
    <n v="13"/>
    <x v="1232"/>
    <s v=""/>
    <x v="2712"/>
    <n v="2017"/>
    <n v="14909516"/>
    <x v="663"/>
    <x v="1229"/>
    <x v="1191"/>
    <n v="6040"/>
    <s v="Egtved"/>
    <n v="630"/>
    <n v="141"/>
    <x v="354"/>
    <m/>
    <s v="DC"/>
    <s v="Decentralt værk"/>
    <n v="353000"/>
    <n v="350030"/>
    <x v="1376"/>
    <x v="1"/>
    <s v="kvt"/>
    <d v="1995-01-01T00:00:00"/>
    <m/>
    <n v="9.83"/>
    <n v="3.73"/>
    <n v="4.22"/>
    <x v="6507"/>
    <n v="2.0606399999999998"/>
    <n v="2.0606399999999998"/>
    <n v="1.617192"/>
    <n v="1.617192"/>
    <n v="0.23821810857152367"/>
    <n v="0.7617818914284763"/>
    <n v="0"/>
    <x v="0"/>
    <x v="0"/>
    <m/>
    <m/>
    <m/>
    <m/>
    <m/>
    <m/>
    <n v="4.3251119999999998"/>
    <m/>
    <m/>
    <m/>
    <m/>
    <m/>
    <m/>
    <m/>
    <m/>
    <m/>
    <m/>
    <m/>
    <s v="519537"/>
    <s v="6163184"/>
    <n v="4.3251119999999998"/>
    <n v="0"/>
    <n v="0"/>
  </r>
  <r>
    <n v="13"/>
    <x v="1232"/>
    <s v=""/>
    <x v="2713"/>
    <n v="2017"/>
    <n v="14909516"/>
    <x v="663"/>
    <x v="1229"/>
    <x v="1191"/>
    <n v="6040"/>
    <s v="Egtved"/>
    <n v="630"/>
    <n v="141"/>
    <x v="354"/>
    <m/>
    <s v="DC"/>
    <s v="Decentralt værk"/>
    <n v="353000"/>
    <n v="350030"/>
    <x v="56"/>
    <x v="0"/>
    <s v="fvv"/>
    <d v="2006-07-01T00:00:00"/>
    <m/>
    <n v="9.44"/>
    <n v="0"/>
    <n v="8.5"/>
    <x v="6508"/>
    <n v="64.145160000000004"/>
    <n v="64.145160000000004"/>
    <n v="0"/>
    <n v="0"/>
    <n v="1"/>
    <n v="0"/>
    <n v="0"/>
    <x v="0"/>
    <x v="0"/>
    <m/>
    <m/>
    <m/>
    <m/>
    <m/>
    <m/>
    <n v="57.679023600000001"/>
    <m/>
    <m/>
    <m/>
    <m/>
    <m/>
    <m/>
    <m/>
    <m/>
    <m/>
    <m/>
    <m/>
    <s v="519537"/>
    <s v="6163184"/>
    <n v="57.679023600000001"/>
    <n v="0"/>
    <n v="0"/>
  </r>
  <r>
    <n v="13"/>
    <x v="1232"/>
    <s v=""/>
    <x v="2714"/>
    <n v="2017"/>
    <n v="14909516"/>
    <x v="663"/>
    <x v="1229"/>
    <x v="1191"/>
    <n v="6040"/>
    <s v="Egtved"/>
    <n v="630"/>
    <n v="141"/>
    <x v="354"/>
    <m/>
    <s v="DC"/>
    <s v="Decentralt værk"/>
    <n v="353000"/>
    <n v="350030"/>
    <x v="57"/>
    <x v="2"/>
    <s v="fvv"/>
    <d v="2012-09-01T00:00:00"/>
    <m/>
    <n v="4"/>
    <n v="0"/>
    <n v="4"/>
    <x v="6509"/>
    <n v="3.1383719999999999"/>
    <n v="3.1383719999999999"/>
    <n v="0"/>
    <n v="0"/>
    <n v="1"/>
    <n v="0"/>
    <n v="0"/>
    <x v="0"/>
    <x v="0"/>
    <m/>
    <m/>
    <m/>
    <m/>
    <m/>
    <m/>
    <m/>
    <m/>
    <m/>
    <m/>
    <m/>
    <m/>
    <m/>
    <m/>
    <m/>
    <m/>
    <m/>
    <n v="3.156444"/>
    <s v="519537"/>
    <s v="6163184"/>
    <n v="0"/>
    <n v="0"/>
    <n v="3.156444"/>
  </r>
  <r>
    <n v="13"/>
    <x v="1233"/>
    <s v=""/>
    <x v="2715"/>
    <n v="2017"/>
    <n v="14909516"/>
    <x v="663"/>
    <x v="1230"/>
    <x v="1192"/>
    <n v="6040"/>
    <s v="Egtved"/>
    <n v="630"/>
    <n v="141"/>
    <x v="354"/>
    <m/>
    <s v="FJ"/>
    <s v="Fjernvarmeværk"/>
    <n v="353000"/>
    <n v="350030"/>
    <x v="1377"/>
    <x v="3"/>
    <s v="fvv"/>
    <d v="2016-04-01T00:00:00"/>
    <m/>
    <n v="7"/>
    <n v="0"/>
    <n v="7"/>
    <x v="6510"/>
    <n v="18.081"/>
    <n v="18.081"/>
    <n v="0"/>
    <n v="0"/>
    <n v="1"/>
    <n v="0"/>
    <n v="0"/>
    <x v="0"/>
    <x v="0"/>
    <m/>
    <m/>
    <m/>
    <m/>
    <m/>
    <m/>
    <m/>
    <m/>
    <m/>
    <m/>
    <m/>
    <m/>
    <m/>
    <m/>
    <m/>
    <n v="18.081"/>
    <m/>
    <m/>
    <s v="520285,25"/>
    <s v="6163911,36"/>
    <n v="0"/>
    <n v="18.081"/>
    <n v="0"/>
  </r>
  <r>
    <n v="14"/>
    <x v="1234"/>
    <s v=""/>
    <x v="2716"/>
    <n v="2017"/>
    <n v="20023317"/>
    <x v="664"/>
    <x v="1231"/>
    <x v="1193"/>
    <n v="9330"/>
    <s v="Dronninglund"/>
    <n v="810"/>
    <n v="283"/>
    <x v="355"/>
    <m/>
    <s v="DC"/>
    <s v="Decentralt værk"/>
    <n v="353000"/>
    <n v="350030"/>
    <x v="1378"/>
    <x v="1"/>
    <s v="kvt"/>
    <d v="1993-01-01T00:00:00"/>
    <m/>
    <n v="1.85"/>
    <n v="0.73"/>
    <n v="0.96"/>
    <x v="6511"/>
    <n v="1.9224000000000001"/>
    <n v="1.9224000000000001"/>
    <n v="1.3176000000000001"/>
    <n v="1.3176000000000001"/>
    <n v="0.26868789737128645"/>
    <n v="0.73131210262871349"/>
    <n v="0"/>
    <x v="0"/>
    <x v="0"/>
    <m/>
    <m/>
    <m/>
    <m/>
    <m/>
    <m/>
    <n v="3.5773847999999999"/>
    <m/>
    <m/>
    <m/>
    <m/>
    <m/>
    <m/>
    <m/>
    <m/>
    <m/>
    <m/>
    <m/>
    <s v="577623,23"/>
    <s v="6345716,77"/>
    <n v="3.5773847999999999"/>
    <n v="0"/>
    <n v="0"/>
  </r>
  <r>
    <n v="14"/>
    <x v="1234"/>
    <s v=""/>
    <x v="2717"/>
    <n v="2017"/>
    <n v="20023317"/>
    <x v="664"/>
    <x v="1231"/>
    <x v="1193"/>
    <n v="9330"/>
    <s v="Dronninglund"/>
    <n v="810"/>
    <n v="283"/>
    <x v="355"/>
    <m/>
    <s v="DC"/>
    <s v="Decentralt værk"/>
    <n v="353000"/>
    <n v="350030"/>
    <x v="1379"/>
    <x v="0"/>
    <s v="fvv"/>
    <d v="2012-01-01T00:00:00"/>
    <m/>
    <n v="3.36"/>
    <n v="0"/>
    <n v="2.91"/>
    <x v="6512"/>
    <n v="16.239599999999999"/>
    <n v="16.128"/>
    <n v="0"/>
    <n v="0"/>
    <n v="1"/>
    <n v="0"/>
    <n v="0"/>
    <x v="0"/>
    <x v="0"/>
    <m/>
    <m/>
    <m/>
    <m/>
    <m/>
    <m/>
    <n v="16.436772000000001"/>
    <m/>
    <m/>
    <m/>
    <m/>
    <m/>
    <m/>
    <m/>
    <m/>
    <m/>
    <m/>
    <m/>
    <s v="577623,23"/>
    <s v="6345716,77"/>
    <n v="16.436772000000001"/>
    <n v="0"/>
    <n v="0"/>
  </r>
  <r>
    <n v="14"/>
    <x v="1234"/>
    <s v=""/>
    <x v="2718"/>
    <n v="2017"/>
    <n v="20023317"/>
    <x v="664"/>
    <x v="1231"/>
    <x v="1193"/>
    <n v="9330"/>
    <s v="Dronninglund"/>
    <n v="810"/>
    <n v="283"/>
    <x v="355"/>
    <m/>
    <s v="DC"/>
    <s v="Decentralt værk"/>
    <n v="353000"/>
    <n v="350030"/>
    <x v="1380"/>
    <x v="3"/>
    <s v="fvv"/>
    <d v="2014-04-01T00:00:00"/>
    <m/>
    <n v="2.1"/>
    <n v="0"/>
    <n v="2.1"/>
    <x v="6513"/>
    <n v="4.3920000000000003"/>
    <n v="4.2300000000000004"/>
    <n v="0"/>
    <n v="0"/>
    <n v="1"/>
    <n v="0"/>
    <n v="0"/>
    <x v="0"/>
    <x v="0"/>
    <m/>
    <m/>
    <m/>
    <m/>
    <m/>
    <m/>
    <m/>
    <m/>
    <m/>
    <m/>
    <m/>
    <m/>
    <m/>
    <m/>
    <m/>
    <n v="4.3920000000000003"/>
    <m/>
    <m/>
    <s v="577623,23"/>
    <s v="6345716,77"/>
    <n v="0"/>
    <n v="4.3920000000000003"/>
    <n v="0"/>
  </r>
  <r>
    <n v="15"/>
    <x v="1235"/>
    <s v=""/>
    <x v="2719"/>
    <n v="2017"/>
    <n v="25387910"/>
    <x v="749"/>
    <x v="1232"/>
    <x v="1194"/>
    <n v="5620"/>
    <s v="Glamsbjerg"/>
    <n v="420"/>
    <n v="77"/>
    <x v="81"/>
    <m/>
    <s v="DC"/>
    <s v="Decentralt værk"/>
    <n v="353000"/>
    <n v="350030"/>
    <x v="54"/>
    <x v="1"/>
    <s v="kvt"/>
    <d v="1994-07-01T00:00:00"/>
    <m/>
    <n v="7.9"/>
    <n v="3.7"/>
    <n v="4.2"/>
    <x v="6514"/>
    <n v="0.25631999999999999"/>
    <n v="0.25631999999999999"/>
    <n v="0.21959999999999999"/>
    <n v="0.21456"/>
    <n v="0.22426468272217009"/>
    <n v="0.77573531727782985"/>
    <n v="0"/>
    <x v="0"/>
    <x v="0"/>
    <m/>
    <m/>
    <m/>
    <m/>
    <m/>
    <m/>
    <n v="0.57146759999999996"/>
    <m/>
    <m/>
    <m/>
    <m/>
    <m/>
    <m/>
    <m/>
    <m/>
    <m/>
    <m/>
    <m/>
    <s v="570172,34"/>
    <s v="6126158,97"/>
    <n v="0.57146759999999996"/>
    <n v="0"/>
    <n v="0"/>
  </r>
  <r>
    <n v="15"/>
    <x v="1235"/>
    <s v=""/>
    <x v="2720"/>
    <n v="2017"/>
    <n v="25387910"/>
    <x v="749"/>
    <x v="1232"/>
    <x v="1194"/>
    <n v="5620"/>
    <s v="Glamsbjerg"/>
    <n v="420"/>
    <n v="77"/>
    <x v="81"/>
    <m/>
    <s v="DC"/>
    <s v="Decentralt værk"/>
    <n v="353000"/>
    <n v="350030"/>
    <x v="13"/>
    <x v="0"/>
    <s v="fvv"/>
    <d v="1985-01-01T00:00:00"/>
    <m/>
    <n v="4.7"/>
    <n v="0"/>
    <n v="4.7"/>
    <x v="6515"/>
    <n v="8.8322400000000005"/>
    <n v="8.8322400000000005"/>
    <n v="0"/>
    <n v="0"/>
    <n v="1"/>
    <n v="0"/>
    <n v="0"/>
    <x v="0"/>
    <x v="0"/>
    <m/>
    <m/>
    <m/>
    <m/>
    <m/>
    <m/>
    <n v="8.9250480000000003"/>
    <m/>
    <m/>
    <m/>
    <m/>
    <m/>
    <m/>
    <m/>
    <m/>
    <m/>
    <m/>
    <m/>
    <s v="570172,34"/>
    <s v="6126158,97"/>
    <n v="8.9250480000000003"/>
    <n v="0"/>
    <n v="0"/>
  </r>
  <r>
    <n v="15"/>
    <x v="1235"/>
    <s v=""/>
    <x v="2721"/>
    <n v="2017"/>
    <n v="25387910"/>
    <x v="749"/>
    <x v="1232"/>
    <x v="1194"/>
    <n v="5620"/>
    <s v="Glamsbjerg"/>
    <n v="420"/>
    <n v="77"/>
    <x v="81"/>
    <m/>
    <s v="DC"/>
    <s v="Decentralt værk"/>
    <n v="353000"/>
    <n v="350030"/>
    <x v="16"/>
    <x v="0"/>
    <s v="fvv"/>
    <d v="1994-07-01T00:00:00"/>
    <m/>
    <n v="3.9"/>
    <n v="0"/>
    <n v="3.7"/>
    <x v="21"/>
    <n v="0"/>
    <n v="0"/>
    <n v="0"/>
    <n v="0"/>
    <n v="1"/>
    <n v="0"/>
    <n v="0"/>
    <x v="0"/>
    <x v="0"/>
    <m/>
    <m/>
    <m/>
    <m/>
    <m/>
    <m/>
    <m/>
    <m/>
    <m/>
    <m/>
    <m/>
    <m/>
    <m/>
    <m/>
    <m/>
    <m/>
    <m/>
    <m/>
    <s v="570172,34"/>
    <s v="6126158,97"/>
    <n v="0"/>
    <n v="0"/>
    <n v="0"/>
  </r>
  <r>
    <n v="15"/>
    <x v="1236"/>
    <s v=""/>
    <x v="2722"/>
    <n v="2017"/>
    <n v="25387910"/>
    <x v="749"/>
    <x v="1233"/>
    <x v="1195"/>
    <n v="5620"/>
    <s v="Glamsbjerg"/>
    <n v="420"/>
    <n v="77"/>
    <x v="81"/>
    <m/>
    <s v="FJ"/>
    <s v="Fjernvarmeværk"/>
    <n v="353000"/>
    <n v="350030"/>
    <x v="3"/>
    <x v="0"/>
    <s v="fvv"/>
    <d v="2007-10-22T00:00:00"/>
    <m/>
    <n v="2"/>
    <n v="0"/>
    <n v="2"/>
    <x v="6516"/>
    <n v="30.087"/>
    <n v="30.087"/>
    <n v="0"/>
    <n v="0"/>
    <n v="1"/>
    <n v="0"/>
    <n v="0"/>
    <x v="0"/>
    <x v="0"/>
    <m/>
    <m/>
    <m/>
    <m/>
    <m/>
    <m/>
    <m/>
    <m/>
    <m/>
    <m/>
    <n v="27.116531999999999"/>
    <m/>
    <m/>
    <m/>
    <m/>
    <m/>
    <m/>
    <m/>
    <s v="570015"/>
    <s v="6125959"/>
    <n v="0"/>
    <n v="27.116531999999999"/>
    <n v="0"/>
  </r>
  <r>
    <n v="16"/>
    <x v="1237"/>
    <s v=""/>
    <x v="2723"/>
    <n v="2017"/>
    <n v="25161513"/>
    <x v="666"/>
    <x v="1234"/>
    <x v="1196"/>
    <n v="7430"/>
    <s v="Ikast"/>
    <n v="756"/>
    <n v="163"/>
    <x v="58"/>
    <n v="1"/>
    <s v="FJ"/>
    <s v="Fjernvarmeværk"/>
    <n v="351100"/>
    <n v="350010"/>
    <x v="13"/>
    <x v="0"/>
    <s v="fvv"/>
    <d v="2005-05-01T00:00:00"/>
    <m/>
    <n v="12"/>
    <n v="0"/>
    <n v="12"/>
    <x v="6517"/>
    <n v="8.9423999999999992"/>
    <n v="8.9423999999999992"/>
    <n v="0"/>
    <n v="0"/>
    <n v="1"/>
    <n v="0"/>
    <n v="0"/>
    <x v="0"/>
    <x v="0"/>
    <m/>
    <m/>
    <m/>
    <m/>
    <m/>
    <m/>
    <n v="8.4925764000000008"/>
    <m/>
    <m/>
    <m/>
    <m/>
    <m/>
    <m/>
    <m/>
    <m/>
    <m/>
    <m/>
    <m/>
    <s v="508414,57"/>
    <s v="6221211,22"/>
    <n v="8.4925764000000008"/>
    <n v="0"/>
    <n v="0"/>
  </r>
  <r>
    <n v="16"/>
    <x v="1237"/>
    <s v=""/>
    <x v="2724"/>
    <n v="2017"/>
    <n v="25161513"/>
    <x v="666"/>
    <x v="1234"/>
    <x v="1196"/>
    <n v="7430"/>
    <s v="Ikast"/>
    <n v="756"/>
    <n v="163"/>
    <x v="58"/>
    <n v="1"/>
    <s v="FJ"/>
    <s v="Fjernvarmeværk"/>
    <n v="351100"/>
    <n v="350010"/>
    <x v="16"/>
    <x v="0"/>
    <s v="fvv"/>
    <d v="2005-05-01T00:00:00"/>
    <m/>
    <n v="12"/>
    <n v="0"/>
    <n v="12"/>
    <x v="6518"/>
    <n v="32.436"/>
    <n v="32.436"/>
    <n v="0"/>
    <n v="0"/>
    <n v="1"/>
    <n v="0"/>
    <n v="0"/>
    <x v="0"/>
    <x v="0"/>
    <m/>
    <m/>
    <m/>
    <m/>
    <m/>
    <m/>
    <n v="30.804364799999998"/>
    <m/>
    <m/>
    <m/>
    <m/>
    <m/>
    <m/>
    <m/>
    <m/>
    <m/>
    <m/>
    <m/>
    <s v="508414,57"/>
    <s v="6221211,22"/>
    <n v="30.804364799999998"/>
    <n v="0"/>
    <n v="0"/>
  </r>
  <r>
    <n v="16"/>
    <x v="1237"/>
    <s v=""/>
    <x v="2725"/>
    <n v="2017"/>
    <n v="25161513"/>
    <x v="666"/>
    <x v="1234"/>
    <x v="1196"/>
    <n v="7430"/>
    <s v="Ikast"/>
    <n v="756"/>
    <n v="163"/>
    <x v="58"/>
    <n v="1"/>
    <s v="FJ"/>
    <s v="Fjernvarmeværk"/>
    <n v="351100"/>
    <n v="350010"/>
    <x v="76"/>
    <x v="0"/>
    <s v="fvv"/>
    <d v="1997-12-01T00:00:00"/>
    <m/>
    <n v="13"/>
    <n v="0"/>
    <n v="13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08414,57"/>
    <s v="6221211,22"/>
    <n v="0"/>
    <n v="0"/>
    <n v="0"/>
  </r>
  <r>
    <n v="16"/>
    <x v="1237"/>
    <s v=""/>
    <x v="2726"/>
    <n v="2017"/>
    <n v="25161513"/>
    <x v="666"/>
    <x v="1234"/>
    <x v="1196"/>
    <n v="7430"/>
    <s v="Ikast"/>
    <n v="756"/>
    <n v="163"/>
    <x v="58"/>
    <n v="1"/>
    <s v="FJ"/>
    <s v="Fjernvarmeværk"/>
    <n v="351100"/>
    <n v="350010"/>
    <x v="4"/>
    <x v="0"/>
    <s v="fvv"/>
    <d v="1997-12-01T00:00:00"/>
    <m/>
    <n v="11"/>
    <n v="0"/>
    <n v="11"/>
    <x v="6519"/>
    <n v="8.6039999999999992"/>
    <n v="8.6039999999999992"/>
    <n v="0"/>
    <n v="0"/>
    <n v="1"/>
    <n v="0"/>
    <n v="0"/>
    <x v="0"/>
    <x v="0"/>
    <m/>
    <m/>
    <m/>
    <m/>
    <m/>
    <m/>
    <n v="8.1312263999999992"/>
    <m/>
    <m/>
    <m/>
    <m/>
    <m/>
    <m/>
    <m/>
    <m/>
    <m/>
    <m/>
    <m/>
    <s v="508414,57"/>
    <s v="6221211,22"/>
    <n v="8.1312263999999992"/>
    <n v="0"/>
    <n v="0"/>
  </r>
  <r>
    <n v="16"/>
    <x v="1238"/>
    <s v=""/>
    <x v="2727"/>
    <n v="2017"/>
    <n v="25161513"/>
    <x v="666"/>
    <x v="1235"/>
    <x v="1197"/>
    <n v="7430"/>
    <s v="Ikast"/>
    <n v="756"/>
    <n v="163"/>
    <x v="58"/>
    <m/>
    <s v="DC"/>
    <s v="Decentralt værk"/>
    <n v="353000"/>
    <n v="350030"/>
    <x v="1381"/>
    <x v="0"/>
    <s v="fvv"/>
    <d v="1977-06-01T00:00:00"/>
    <m/>
    <n v="2.44"/>
    <n v="0"/>
    <n v="2.3199999999999998"/>
    <x v="6520"/>
    <n v="17.215199999999999"/>
    <n v="17.215199999999999"/>
    <n v="0"/>
    <n v="0"/>
    <n v="1"/>
    <n v="0"/>
    <n v="0"/>
    <x v="0"/>
    <x v="0"/>
    <m/>
    <m/>
    <m/>
    <m/>
    <m/>
    <m/>
    <n v="16.921753199999998"/>
    <m/>
    <m/>
    <m/>
    <m/>
    <m/>
    <m/>
    <m/>
    <m/>
    <m/>
    <m/>
    <m/>
    <s v="512766,92"/>
    <s v="6216745,51"/>
    <n v="16.921753199999998"/>
    <n v="0"/>
    <n v="0"/>
  </r>
  <r>
    <n v="16"/>
    <x v="1238"/>
    <s v=""/>
    <x v="2728"/>
    <n v="2017"/>
    <n v="25161513"/>
    <x v="666"/>
    <x v="1235"/>
    <x v="1197"/>
    <n v="7430"/>
    <s v="Ikast"/>
    <n v="756"/>
    <n v="163"/>
    <x v="58"/>
    <m/>
    <s v="DC"/>
    <s v="Decentralt værk"/>
    <n v="353000"/>
    <n v="350030"/>
    <x v="1382"/>
    <x v="1"/>
    <s v="kvt"/>
    <d v="2006-08-15T00:00:00"/>
    <m/>
    <n v="3.33"/>
    <n v="1.42"/>
    <n v="1.72"/>
    <x v="6521"/>
    <n v="1.11564"/>
    <n v="1.11564"/>
    <n v="0.79321680000000006"/>
    <n v="0.79321680000000006"/>
    <n v="0.29033871913687237"/>
    <n v="0.70966128086312763"/>
    <n v="0"/>
    <x v="0"/>
    <x v="0"/>
    <m/>
    <m/>
    <m/>
    <m/>
    <m/>
    <m/>
    <n v="1.9212732000000001"/>
    <m/>
    <m/>
    <m/>
    <m/>
    <m/>
    <m/>
    <m/>
    <m/>
    <m/>
    <m/>
    <m/>
    <s v="512766,92"/>
    <s v="6216745,51"/>
    <n v="1.9212732000000001"/>
    <n v="0"/>
    <n v="0"/>
  </r>
  <r>
    <n v="16"/>
    <x v="1238"/>
    <s v=""/>
    <x v="2729"/>
    <n v="2017"/>
    <n v="25161513"/>
    <x v="666"/>
    <x v="1235"/>
    <x v="1197"/>
    <n v="7430"/>
    <s v="Ikast"/>
    <n v="756"/>
    <n v="163"/>
    <x v="58"/>
    <m/>
    <s v="DC"/>
    <s v="Decentralt værk"/>
    <n v="353000"/>
    <n v="350030"/>
    <x v="1383"/>
    <x v="3"/>
    <s v="fvv"/>
    <d v="2014-08-13T00:00:00"/>
    <m/>
    <n v="2.1"/>
    <n v="0"/>
    <n v="2.1"/>
    <x v="6522"/>
    <n v="3.8483999999999998"/>
    <n v="3.8483999999999998"/>
    <n v="0"/>
    <n v="0"/>
    <n v="1"/>
    <n v="0"/>
    <n v="0"/>
    <x v="0"/>
    <x v="0"/>
    <m/>
    <m/>
    <m/>
    <m/>
    <m/>
    <m/>
    <m/>
    <m/>
    <m/>
    <m/>
    <m/>
    <m/>
    <m/>
    <m/>
    <m/>
    <n v="3.8484000000000003"/>
    <m/>
    <m/>
    <s v="512766,92"/>
    <s v="6216745,51"/>
    <n v="0"/>
    <n v="3.8484000000000003"/>
    <n v="0"/>
  </r>
  <r>
    <n v="16"/>
    <x v="1239"/>
    <s v=""/>
    <x v="2730"/>
    <n v="2017"/>
    <n v="25161513"/>
    <x v="666"/>
    <x v="1236"/>
    <x v="1198"/>
    <n v="7441"/>
    <s v="Bording"/>
    <n v="756"/>
    <n v="163"/>
    <x v="58"/>
    <m/>
    <s v="DC"/>
    <s v="Decentralt værk"/>
    <n v="353000"/>
    <n v="350030"/>
    <x v="1384"/>
    <x v="1"/>
    <s v="kvt"/>
    <d v="1996-12-01T00:00:00"/>
    <m/>
    <n v="2.69"/>
    <n v="1.04"/>
    <n v="1.5"/>
    <x v="6523"/>
    <n v="2.7373319999999999"/>
    <n v="2.7373319999999999"/>
    <n v="1.786788"/>
    <n v="1.7629919999999999"/>
    <n v="0.27829261258412424"/>
    <n v="0.7217073874158757"/>
    <n v="0"/>
    <x v="0"/>
    <x v="0"/>
    <m/>
    <m/>
    <m/>
    <m/>
    <m/>
    <m/>
    <n v="4.9180824000000003"/>
    <m/>
    <m/>
    <m/>
    <m/>
    <m/>
    <m/>
    <m/>
    <m/>
    <m/>
    <m/>
    <m/>
    <s v="517304,44"/>
    <s v="6222206,79"/>
    <n v="4.9180824000000003"/>
    <n v="0"/>
    <n v="0"/>
  </r>
  <r>
    <n v="16"/>
    <x v="1239"/>
    <s v=""/>
    <x v="2731"/>
    <n v="2017"/>
    <n v="25161513"/>
    <x v="666"/>
    <x v="1236"/>
    <x v="1198"/>
    <n v="7441"/>
    <s v="Bording"/>
    <n v="756"/>
    <n v="163"/>
    <x v="58"/>
    <m/>
    <s v="DC"/>
    <s v="Decentralt værk"/>
    <n v="353000"/>
    <n v="350030"/>
    <x v="1385"/>
    <x v="1"/>
    <s v="kvt"/>
    <d v="1996-12-01T00:00:00"/>
    <m/>
    <n v="2.69"/>
    <n v="1.04"/>
    <n v="1.5"/>
    <x v="6524"/>
    <n v="2.637972"/>
    <n v="2.637972"/>
    <n v="1.6883999999999999"/>
    <n v="1.6658999999999999"/>
    <n v="0.28382026562760232"/>
    <n v="0.71617973437239768"/>
    <n v="0"/>
    <x v="0"/>
    <x v="0"/>
    <m/>
    <m/>
    <m/>
    <m/>
    <m/>
    <m/>
    <n v="4.6472579999999999"/>
    <m/>
    <m/>
    <m/>
    <m/>
    <m/>
    <m/>
    <m/>
    <m/>
    <m/>
    <m/>
    <m/>
    <s v="517304,44"/>
    <s v="6222206,79"/>
    <n v="4.6472579999999999"/>
    <n v="0"/>
    <n v="0"/>
  </r>
  <r>
    <n v="16"/>
    <x v="1239"/>
    <s v=""/>
    <x v="2732"/>
    <n v="2017"/>
    <n v="25161513"/>
    <x v="666"/>
    <x v="1236"/>
    <x v="1198"/>
    <n v="7441"/>
    <s v="Bording"/>
    <n v="756"/>
    <n v="163"/>
    <x v="58"/>
    <m/>
    <s v="DC"/>
    <s v="Decentralt værk"/>
    <n v="353000"/>
    <n v="350030"/>
    <x v="1386"/>
    <x v="1"/>
    <s v="kvt"/>
    <d v="1996-12-01T00:00:00"/>
    <m/>
    <n v="2.69"/>
    <n v="1.04"/>
    <n v="1.5"/>
    <x v="6525"/>
    <n v="2.8418399999999999"/>
    <n v="2.8418399999999999"/>
    <n v="1.8150839999999999"/>
    <n v="1.7908919999999999"/>
    <n v="0.28441517265233179"/>
    <n v="0.71558482734766815"/>
    <n v="0"/>
    <x v="0"/>
    <x v="0"/>
    <m/>
    <m/>
    <m/>
    <m/>
    <m/>
    <m/>
    <n v="4.9959359999999995"/>
    <m/>
    <m/>
    <m/>
    <m/>
    <m/>
    <m/>
    <m/>
    <m/>
    <m/>
    <m/>
    <m/>
    <s v="517304,44"/>
    <s v="6222206,79"/>
    <n v="4.9959359999999995"/>
    <n v="0"/>
    <n v="0"/>
  </r>
  <r>
    <n v="16"/>
    <x v="1239"/>
    <s v=""/>
    <x v="2733"/>
    <n v="2017"/>
    <n v="25161513"/>
    <x v="666"/>
    <x v="1236"/>
    <x v="1198"/>
    <n v="7441"/>
    <s v="Bording"/>
    <n v="756"/>
    <n v="163"/>
    <x v="58"/>
    <m/>
    <s v="DC"/>
    <s v="Decentralt værk"/>
    <n v="353000"/>
    <n v="350030"/>
    <x v="1387"/>
    <x v="1"/>
    <s v="kvt"/>
    <d v="1996-12-01T00:00:00"/>
    <m/>
    <n v="2.69"/>
    <n v="1.04"/>
    <n v="1.5"/>
    <x v="6526"/>
    <n v="2.9054880000000001"/>
    <n v="2.9054880000000001"/>
    <n v="1.8456840000000001"/>
    <n v="1.821096"/>
    <n v="0.28596392888955663"/>
    <n v="0.71403607111044343"/>
    <n v="0"/>
    <x v="0"/>
    <x v="0"/>
    <m/>
    <m/>
    <m/>
    <m/>
    <m/>
    <m/>
    <n v="5.0801652000000006"/>
    <m/>
    <m/>
    <m/>
    <m/>
    <m/>
    <m/>
    <m/>
    <m/>
    <m/>
    <m/>
    <m/>
    <s v="517304,44"/>
    <s v="6222206,79"/>
    <n v="5.0801652000000006"/>
    <n v="0"/>
    <n v="0"/>
  </r>
  <r>
    <n v="16"/>
    <x v="1239"/>
    <s v=""/>
    <x v="2734"/>
    <n v="2017"/>
    <n v="25161513"/>
    <x v="666"/>
    <x v="1236"/>
    <x v="1198"/>
    <n v="7441"/>
    <s v="Bording"/>
    <n v="756"/>
    <n v="163"/>
    <x v="58"/>
    <m/>
    <s v="DC"/>
    <s v="Decentralt værk"/>
    <n v="353000"/>
    <n v="350030"/>
    <x v="1388"/>
    <x v="0"/>
    <s v="fvv"/>
    <d v="1989-01-01T00:00:00"/>
    <m/>
    <n v="5"/>
    <n v="0"/>
    <n v="5"/>
    <x v="6527"/>
    <n v="72.435599999999994"/>
    <n v="72.435599999999994"/>
    <n v="0"/>
    <n v="0"/>
    <n v="1"/>
    <n v="0"/>
    <n v="0"/>
    <x v="0"/>
    <x v="0"/>
    <m/>
    <m/>
    <m/>
    <m/>
    <m/>
    <m/>
    <n v="70.27764479999999"/>
    <m/>
    <m/>
    <m/>
    <m/>
    <m/>
    <m/>
    <m/>
    <m/>
    <m/>
    <m/>
    <m/>
    <s v="517304,44"/>
    <s v="6222206,79"/>
    <n v="70.27764479999999"/>
    <n v="0"/>
    <n v="0"/>
  </r>
  <r>
    <n v="16"/>
    <x v="1239"/>
    <s v=""/>
    <x v="2735"/>
    <n v="2017"/>
    <n v="25161513"/>
    <x v="666"/>
    <x v="1236"/>
    <x v="1198"/>
    <n v="7441"/>
    <s v="Bording"/>
    <n v="756"/>
    <n v="163"/>
    <x v="58"/>
    <m/>
    <s v="DC"/>
    <s v="Decentralt værk"/>
    <n v="353000"/>
    <n v="350030"/>
    <x v="1388"/>
    <x v="0"/>
    <s v="fvv"/>
    <d v="1981-01-01T00:00:00"/>
    <m/>
    <n v="4.5"/>
    <n v="0"/>
    <n v="4.5"/>
    <x v="6528"/>
    <n v="1.2636000000000001"/>
    <n v="1.2636000000000001"/>
    <n v="0"/>
    <n v="0"/>
    <n v="1"/>
    <n v="0"/>
    <n v="0"/>
    <x v="0"/>
    <x v="0"/>
    <m/>
    <m/>
    <m/>
    <m/>
    <m/>
    <m/>
    <n v="1.2259367999999999"/>
    <m/>
    <m/>
    <m/>
    <m/>
    <m/>
    <m/>
    <m/>
    <m/>
    <m/>
    <m/>
    <m/>
    <s v="517304,44"/>
    <s v="6222206,79"/>
    <n v="1.2259367999999999"/>
    <n v="0"/>
    <n v="0"/>
  </r>
  <r>
    <n v="16"/>
    <x v="1240"/>
    <s v=""/>
    <x v="2736"/>
    <n v="2017"/>
    <n v="25161513"/>
    <x v="666"/>
    <x v="1237"/>
    <x v="1199"/>
    <n v="7442"/>
    <s v="Engesvang"/>
    <n v="756"/>
    <n v="174"/>
    <x v="356"/>
    <m/>
    <s v="DC"/>
    <s v="Decentralt værk"/>
    <n v="353000"/>
    <n v="350030"/>
    <x v="59"/>
    <x v="0"/>
    <s v="fvv"/>
    <d v="1981-07-01T00:00:00"/>
    <m/>
    <n v="8.1199999999999992"/>
    <n v="0"/>
    <n v="7.66"/>
    <x v="6529"/>
    <n v="19.170000000000002"/>
    <n v="19.170000000000002"/>
    <n v="0"/>
    <n v="0"/>
    <n v="1"/>
    <n v="0"/>
    <n v="0"/>
    <x v="0"/>
    <x v="0"/>
    <m/>
    <m/>
    <m/>
    <m/>
    <m/>
    <m/>
    <n v="20.032056000000001"/>
    <m/>
    <m/>
    <m/>
    <m/>
    <m/>
    <m/>
    <m/>
    <m/>
    <m/>
    <m/>
    <m/>
    <s v="521825,51"/>
    <s v="6225024,48"/>
    <n v="20.032056000000001"/>
    <n v="0"/>
    <n v="0"/>
  </r>
  <r>
    <n v="16"/>
    <x v="1240"/>
    <s v=""/>
    <x v="2737"/>
    <n v="2017"/>
    <n v="25161513"/>
    <x v="666"/>
    <x v="1237"/>
    <x v="1199"/>
    <n v="7442"/>
    <s v="Engesvang"/>
    <n v="756"/>
    <n v="174"/>
    <x v="356"/>
    <m/>
    <s v="DC"/>
    <s v="Decentralt værk"/>
    <n v="353000"/>
    <n v="350030"/>
    <x v="229"/>
    <x v="1"/>
    <s v="kvt"/>
    <d v="1995-01-01T00:00:00"/>
    <m/>
    <n v="7.37"/>
    <n v="3.06"/>
    <n v="3.57"/>
    <x v="6530"/>
    <n v="0.96911999999999998"/>
    <n v="0.96911999999999998"/>
    <n v="0.81592560000000003"/>
    <n v="0.81592560000000003"/>
    <n v="0.23927187400007111"/>
    <n v="0.76072812599992889"/>
    <n v="0"/>
    <x v="0"/>
    <x v="0"/>
    <m/>
    <m/>
    <m/>
    <m/>
    <m/>
    <m/>
    <n v="2.0251440000000001"/>
    <m/>
    <m/>
    <m/>
    <m/>
    <m/>
    <m/>
    <m/>
    <m/>
    <m/>
    <m/>
    <m/>
    <s v="521825,51"/>
    <s v="6225024,48"/>
    <n v="2.0251440000000001"/>
    <n v="0"/>
    <n v="0"/>
  </r>
  <r>
    <n v="16"/>
    <x v="1241"/>
    <s v=""/>
    <x v="2738"/>
    <n v="2017"/>
    <n v="25161513"/>
    <x v="666"/>
    <x v="1238"/>
    <x v="1200"/>
    <n v="7442"/>
    <s v="Engesvang"/>
    <n v="756"/>
    <n v="174"/>
    <x v="356"/>
    <m/>
    <s v="FJ"/>
    <s v="Fjernvarmeværk"/>
    <n v="353000"/>
    <n v="350030"/>
    <x v="3"/>
    <x v="0"/>
    <s v="fvv"/>
    <d v="2015-12-01T00:00:00"/>
    <m/>
    <n v="2.2349999999999999"/>
    <n v="0"/>
    <n v="2"/>
    <x v="6531"/>
    <n v="42.573599999999999"/>
    <n v="42.573599999999999"/>
    <n v="0"/>
    <n v="0"/>
    <n v="1"/>
    <n v="0"/>
    <n v="0"/>
    <x v="0"/>
    <x v="0"/>
    <m/>
    <m/>
    <m/>
    <m/>
    <m/>
    <m/>
    <m/>
    <m/>
    <m/>
    <m/>
    <m/>
    <n v="50.420999999999999"/>
    <m/>
    <m/>
    <m/>
    <m/>
    <m/>
    <m/>
    <s v="521861,31"/>
    <s v="6224149,86"/>
    <n v="0"/>
    <n v="50.420999999999999"/>
    <n v="0"/>
  </r>
  <r>
    <n v="18"/>
    <x v="1242"/>
    <s v=""/>
    <x v="2739"/>
    <n v="2017"/>
    <n v="22831615"/>
    <x v="667"/>
    <x v="1239"/>
    <x v="1201"/>
    <n v="8541"/>
    <s v="Skødstrup"/>
    <n v="751"/>
    <n v="206"/>
    <x v="69"/>
    <m/>
    <s v="FJ"/>
    <s v="Fjernvarmeværk"/>
    <n v="353000"/>
    <n v="350030"/>
    <x v="1389"/>
    <x v="0"/>
    <s v="fvv"/>
    <d v="1969-01-01T00:00:00"/>
    <m/>
    <n v="12"/>
    <n v="0"/>
    <n v="11.5"/>
    <x v="21"/>
    <n v="0"/>
    <n v="0"/>
    <n v="0"/>
    <n v="0"/>
    <n v="1"/>
    <n v="0"/>
    <n v="0"/>
    <x v="0"/>
    <x v="0"/>
    <m/>
    <m/>
    <m/>
    <m/>
    <m/>
    <m/>
    <m/>
    <m/>
    <m/>
    <m/>
    <m/>
    <m/>
    <m/>
    <m/>
    <m/>
    <m/>
    <m/>
    <m/>
    <s v="581109,69"/>
    <s v="6237618"/>
    <n v="0"/>
    <n v="0"/>
    <n v="0"/>
  </r>
  <r>
    <n v="18"/>
    <x v="1243"/>
    <s v=""/>
    <x v="2740"/>
    <n v="2017"/>
    <n v="22831615"/>
    <x v="667"/>
    <x v="1240"/>
    <x v="1202"/>
    <n v="8541"/>
    <s v="Skødstrup"/>
    <n v="751"/>
    <n v="206"/>
    <x v="69"/>
    <m/>
    <s v="FJ"/>
    <s v="Fjernvarmeværk"/>
    <n v="353000"/>
    <n v="350030"/>
    <x v="1390"/>
    <x v="0"/>
    <s v="fvv"/>
    <d v="1968-01-01T00:00:00"/>
    <m/>
    <n v="10"/>
    <n v="0"/>
    <n v="10"/>
    <x v="21"/>
    <n v="0"/>
    <n v="0"/>
    <n v="0"/>
    <n v="0"/>
    <n v="1"/>
    <n v="0"/>
    <n v="0"/>
    <x v="0"/>
    <x v="0"/>
    <m/>
    <m/>
    <m/>
    <m/>
    <m/>
    <m/>
    <m/>
    <m/>
    <m/>
    <m/>
    <m/>
    <m/>
    <m/>
    <m/>
    <m/>
    <m/>
    <m/>
    <m/>
    <s v="580682,75"/>
    <s v="6236015"/>
    <n v="0"/>
    <n v="0"/>
    <n v="0"/>
  </r>
  <r>
    <n v="20"/>
    <x v="1244"/>
    <s v=""/>
    <x v="2741"/>
    <n v="2017"/>
    <n v="46917928"/>
    <x v="668"/>
    <x v="1241"/>
    <x v="1203"/>
    <n v="4500"/>
    <s v="Nykøbing Sj"/>
    <n v="306"/>
    <n v="33"/>
    <x v="357"/>
    <n v="1"/>
    <s v="DC"/>
    <s v="Decentralt værk"/>
    <n v="353000"/>
    <n v="350030"/>
    <x v="14"/>
    <x v="1"/>
    <s v="kvt"/>
    <d v="1992-09-21T00:00:00"/>
    <m/>
    <n v="3"/>
    <n v="1"/>
    <n v="1.7"/>
    <x v="6532"/>
    <n v="1.64124"/>
    <n v="1.64124"/>
    <n v="1.0716479999999999"/>
    <n v="1.0577160000000001"/>
    <n v="0.2739792116905938"/>
    <n v="0.7260207883094062"/>
    <n v="0"/>
    <x v="0"/>
    <x v="0"/>
    <m/>
    <m/>
    <m/>
    <m/>
    <m/>
    <m/>
    <n v="2.9951907480000002"/>
    <m/>
    <m/>
    <m/>
    <m/>
    <m/>
    <m/>
    <m/>
    <m/>
    <m/>
    <m/>
    <m/>
    <s v="666799,55"/>
    <s v="6200912,52"/>
    <n v="2.9951907480000002"/>
    <n v="0"/>
    <n v="0"/>
  </r>
  <r>
    <n v="20"/>
    <x v="1244"/>
    <s v=""/>
    <x v="2742"/>
    <n v="2017"/>
    <n v="46917928"/>
    <x v="668"/>
    <x v="1241"/>
    <x v="1203"/>
    <n v="4500"/>
    <s v="Nykøbing Sj"/>
    <n v="306"/>
    <n v="33"/>
    <x v="357"/>
    <n v="1"/>
    <s v="DC"/>
    <s v="Decentralt værk"/>
    <n v="353000"/>
    <n v="350030"/>
    <x v="15"/>
    <x v="1"/>
    <s v="kvt"/>
    <d v="1992-10-27T00:00:00"/>
    <m/>
    <n v="3"/>
    <n v="1"/>
    <n v="1.7"/>
    <x v="6533"/>
    <n v="1.7006399999999999"/>
    <n v="1.7006399999999999"/>
    <n v="1.108692"/>
    <n v="1.09476"/>
    <n v="0.27758056082414112"/>
    <n v="0.72241943917585894"/>
    <n v="0"/>
    <x v="0"/>
    <x v="0"/>
    <m/>
    <m/>
    <m/>
    <n v="0"/>
    <m/>
    <m/>
    <n v="3.0633269040000002"/>
    <m/>
    <m/>
    <m/>
    <m/>
    <m/>
    <m/>
    <n v="0"/>
    <m/>
    <m/>
    <m/>
    <m/>
    <s v="666799,55"/>
    <s v="6200912,52"/>
    <n v="3.0633269040000002"/>
    <n v="0"/>
    <n v="0"/>
  </r>
  <r>
    <n v="20"/>
    <x v="1244"/>
    <s v=""/>
    <x v="2743"/>
    <n v="2017"/>
    <n v="46917928"/>
    <x v="668"/>
    <x v="1241"/>
    <x v="1203"/>
    <n v="4500"/>
    <s v="Nykøbing Sj"/>
    <n v="306"/>
    <n v="33"/>
    <x v="357"/>
    <n v="1"/>
    <s v="DC"/>
    <s v="Decentralt værk"/>
    <n v="353000"/>
    <n v="350030"/>
    <x v="200"/>
    <x v="1"/>
    <s v="kvt"/>
    <d v="1992-09-21T00:00:00"/>
    <m/>
    <n v="3"/>
    <n v="1"/>
    <n v="1.7"/>
    <x v="6534"/>
    <n v="1.63584"/>
    <n v="1.63584"/>
    <n v="1.0767960000000001"/>
    <n v="1.062864"/>
    <n v="0.26988190730342848"/>
    <n v="0.73011809269657157"/>
    <n v="0"/>
    <x v="0"/>
    <x v="0"/>
    <m/>
    <m/>
    <m/>
    <m/>
    <m/>
    <m/>
    <n v="3.0306588840000002"/>
    <m/>
    <m/>
    <m/>
    <m/>
    <m/>
    <m/>
    <m/>
    <m/>
    <m/>
    <m/>
    <m/>
    <s v="666799,55"/>
    <s v="6200912,52"/>
    <n v="3.0306588840000002"/>
    <n v="0"/>
    <n v="0"/>
  </r>
  <r>
    <n v="20"/>
    <x v="1244"/>
    <s v=""/>
    <x v="2744"/>
    <n v="2017"/>
    <n v="46917928"/>
    <x v="668"/>
    <x v="1241"/>
    <x v="1203"/>
    <n v="4500"/>
    <s v="Nykøbing Sj"/>
    <n v="306"/>
    <n v="33"/>
    <x v="357"/>
    <n v="1"/>
    <s v="DC"/>
    <s v="Decentralt værk"/>
    <n v="353000"/>
    <n v="350030"/>
    <x v="201"/>
    <x v="1"/>
    <s v="kvt"/>
    <d v="1992-10-27T00:00:00"/>
    <m/>
    <n v="3"/>
    <n v="1"/>
    <n v="1.7"/>
    <x v="6535"/>
    <n v="1.6923600000000001"/>
    <n v="1.6923600000000001"/>
    <n v="1.096128"/>
    <n v="1.0821959999999999"/>
    <n v="0.27681950231963676"/>
    <n v="0.7231804976803633"/>
    <n v="0"/>
    <x v="0"/>
    <x v="0"/>
    <m/>
    <m/>
    <m/>
    <m/>
    <m/>
    <m/>
    <n v="3.0567932999999998"/>
    <m/>
    <m/>
    <m/>
    <m/>
    <m/>
    <m/>
    <m/>
    <m/>
    <m/>
    <m/>
    <m/>
    <s v="666799,55"/>
    <s v="6200912,52"/>
    <n v="3.0567932999999998"/>
    <n v="0"/>
    <n v="0"/>
  </r>
  <r>
    <n v="20"/>
    <x v="1244"/>
    <s v=""/>
    <x v="2745"/>
    <n v="2017"/>
    <n v="46917928"/>
    <x v="668"/>
    <x v="1241"/>
    <x v="1203"/>
    <n v="4500"/>
    <s v="Nykøbing Sj"/>
    <n v="306"/>
    <n v="33"/>
    <x v="357"/>
    <n v="1"/>
    <s v="DC"/>
    <s v="Decentralt værk"/>
    <n v="353000"/>
    <n v="350030"/>
    <x v="279"/>
    <x v="1"/>
    <s v="kvt"/>
    <d v="1996-07-31T00:00:00"/>
    <m/>
    <n v="3"/>
    <n v="1"/>
    <n v="1.7"/>
    <x v="6536"/>
    <n v="1.60416"/>
    <n v="1.60416"/>
    <n v="1.1171519999999999"/>
    <n v="1.1032200000000001"/>
    <n v="0.26539092881893678"/>
    <n v="0.73460907118106322"/>
    <n v="0"/>
    <x v="0"/>
    <x v="0"/>
    <m/>
    <m/>
    <m/>
    <m/>
    <m/>
    <m/>
    <n v="3.0222585359999998"/>
    <m/>
    <m/>
    <m/>
    <m/>
    <m/>
    <m/>
    <m/>
    <m/>
    <m/>
    <m/>
    <m/>
    <s v="666799,55"/>
    <s v="6200912,52"/>
    <n v="3.0222585359999998"/>
    <n v="0"/>
    <n v="0"/>
  </r>
  <r>
    <n v="20"/>
    <x v="1244"/>
    <s v=""/>
    <x v="2746"/>
    <n v="2017"/>
    <n v="46917928"/>
    <x v="668"/>
    <x v="1241"/>
    <x v="1203"/>
    <n v="4500"/>
    <s v="Nykøbing Sj"/>
    <n v="306"/>
    <n v="33"/>
    <x v="357"/>
    <n v="1"/>
    <s v="DC"/>
    <s v="Decentralt værk"/>
    <n v="353000"/>
    <n v="350030"/>
    <x v="2"/>
    <x v="0"/>
    <s v="fvv"/>
    <d v="1992-01-01T00:00:00"/>
    <m/>
    <n v="11"/>
    <n v="0"/>
    <n v="11"/>
    <x v="6537"/>
    <n v="126.50868"/>
    <n v="126.50868"/>
    <n v="0"/>
    <n v="0"/>
    <n v="1"/>
    <n v="0"/>
    <n v="0"/>
    <x v="0"/>
    <x v="0"/>
    <m/>
    <m/>
    <m/>
    <m/>
    <m/>
    <m/>
    <n v="122.3904924"/>
    <m/>
    <m/>
    <m/>
    <m/>
    <m/>
    <m/>
    <m/>
    <m/>
    <m/>
    <m/>
    <m/>
    <s v="666799,55"/>
    <s v="6200912,52"/>
    <n v="122.3904924"/>
    <n v="0"/>
    <n v="0"/>
  </r>
  <r>
    <n v="20"/>
    <x v="1244"/>
    <s v=""/>
    <x v="2747"/>
    <n v="2017"/>
    <n v="46917928"/>
    <x v="668"/>
    <x v="1241"/>
    <x v="1203"/>
    <n v="4500"/>
    <s v="Nykøbing Sj"/>
    <n v="306"/>
    <n v="33"/>
    <x v="357"/>
    <n v="1"/>
    <s v="DC"/>
    <s v="Decentralt værk"/>
    <n v="353000"/>
    <n v="350030"/>
    <x v="146"/>
    <x v="0"/>
    <s v="fvv"/>
    <d v="1989-01-01T00:00:00"/>
    <m/>
    <n v="8.6"/>
    <n v="0"/>
    <n v="7.5"/>
    <x v="6538"/>
    <n v="0.28655999999999998"/>
    <n v="0.28655999999999998"/>
    <n v="0"/>
    <n v="0"/>
    <n v="1"/>
    <n v="0"/>
    <n v="0"/>
    <x v="0"/>
    <x v="0"/>
    <m/>
    <m/>
    <m/>
    <n v="0.32336804999999996"/>
    <m/>
    <m/>
    <m/>
    <m/>
    <m/>
    <m/>
    <m/>
    <m/>
    <m/>
    <n v="0"/>
    <m/>
    <m/>
    <m/>
    <m/>
    <s v="666799,55"/>
    <s v="6200912,52"/>
    <n v="0.32336804999999996"/>
    <n v="0"/>
    <n v="0"/>
  </r>
  <r>
    <n v="20"/>
    <x v="1244"/>
    <s v=""/>
    <x v="2748"/>
    <n v="2017"/>
    <n v="46917928"/>
    <x v="668"/>
    <x v="1241"/>
    <x v="1203"/>
    <n v="4500"/>
    <s v="Nykøbing Sj"/>
    <n v="306"/>
    <n v="33"/>
    <x v="357"/>
    <n v="1"/>
    <s v="DC"/>
    <s v="Decentralt værk"/>
    <n v="353000"/>
    <n v="350030"/>
    <x v="140"/>
    <x v="0"/>
    <s v="fvv"/>
    <d v="1989-01-01T00:00:00"/>
    <m/>
    <n v="4.5999999999999996"/>
    <n v="0"/>
    <n v="4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666799,55"/>
    <s v="6200912,52"/>
    <n v="0"/>
    <n v="0"/>
    <n v="0"/>
  </r>
  <r>
    <n v="20"/>
    <x v="1244"/>
    <s v=""/>
    <x v="2749"/>
    <n v="2017"/>
    <n v="46917928"/>
    <x v="668"/>
    <x v="1241"/>
    <x v="1203"/>
    <n v="4500"/>
    <s v="Nykøbing Sj"/>
    <n v="306"/>
    <n v="33"/>
    <x v="357"/>
    <n v="1"/>
    <s v="DC"/>
    <s v="Decentralt værk"/>
    <n v="353000"/>
    <n v="350030"/>
    <x v="1391"/>
    <x v="5"/>
    <s v="kvt"/>
    <d v="1979-12-10T00:00:00"/>
    <m/>
    <n v="0.66"/>
    <n v="0"/>
    <n v="0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666799,55"/>
    <s v="6200912,52"/>
    <n v="0"/>
    <n v="0"/>
    <n v="0"/>
  </r>
  <r>
    <n v="20"/>
    <x v="1245"/>
    <s v=""/>
    <x v="2750"/>
    <n v="2017"/>
    <n v="46917928"/>
    <x v="668"/>
    <x v="1242"/>
    <x v="1204"/>
    <n v="4500"/>
    <s v="Nykøbing Sj"/>
    <n v="306"/>
    <n v="33"/>
    <x v="357"/>
    <m/>
    <s v="DC"/>
    <s v="Decentralt værk"/>
    <n v="351100"/>
    <n v="350010"/>
    <x v="1392"/>
    <x v="1"/>
    <s v="kvt"/>
    <d v="1995-02-01T00:00:00"/>
    <m/>
    <n v="1.74"/>
    <n v="0.57999999999999996"/>
    <n v="0.82"/>
    <x v="6539"/>
    <n v="0.80855999999999995"/>
    <n v="0.80855999999999995"/>
    <n v="0.52488000000000001"/>
    <n v="0.52307999999999999"/>
    <n v="0.27819202433622836"/>
    <n v="0.72180797566377164"/>
    <n v="0"/>
    <x v="0"/>
    <x v="0"/>
    <m/>
    <m/>
    <m/>
    <m/>
    <m/>
    <m/>
    <n v="1.4532408000000001"/>
    <m/>
    <m/>
    <m/>
    <m/>
    <m/>
    <m/>
    <m/>
    <m/>
    <m/>
    <m/>
    <m/>
    <s v="666239,82"/>
    <s v="6199084,55"/>
    <n v="1.4532408000000001"/>
    <n v="0"/>
    <n v="0"/>
  </r>
  <r>
    <n v="20"/>
    <x v="1245"/>
    <s v=""/>
    <x v="2751"/>
    <n v="2017"/>
    <n v="46917928"/>
    <x v="668"/>
    <x v="1242"/>
    <x v="1204"/>
    <n v="4500"/>
    <s v="Nykøbing Sj"/>
    <n v="306"/>
    <n v="33"/>
    <x v="357"/>
    <m/>
    <s v="DC"/>
    <s v="Decentralt værk"/>
    <n v="351100"/>
    <n v="350010"/>
    <x v="1393"/>
    <x v="1"/>
    <s v="kvt"/>
    <d v="1995-02-01T00:00:00"/>
    <m/>
    <n v="1.74"/>
    <n v="0.57999999999999996"/>
    <n v="0.82"/>
    <x v="6540"/>
    <n v="0.67788000000000004"/>
    <n v="0.67788000000000004"/>
    <n v="0.43487999999999999"/>
    <n v="0.41652"/>
    <n v="0.25436344757003343"/>
    <n v="0.74563655242996663"/>
    <n v="0"/>
    <x v="0"/>
    <x v="0"/>
    <m/>
    <m/>
    <m/>
    <m/>
    <m/>
    <m/>
    <n v="1.3325027760000001"/>
    <m/>
    <m/>
    <m/>
    <m/>
    <m/>
    <m/>
    <m/>
    <m/>
    <m/>
    <m/>
    <m/>
    <s v="666239,82"/>
    <s v="6199084,55"/>
    <n v="1.3325027760000001"/>
    <n v="0"/>
    <n v="0"/>
  </r>
  <r>
    <n v="20"/>
    <x v="1245"/>
    <s v=""/>
    <x v="2752"/>
    <n v="2017"/>
    <n v="46917928"/>
    <x v="668"/>
    <x v="1242"/>
    <x v="1204"/>
    <n v="4500"/>
    <s v="Nykøbing Sj"/>
    <n v="306"/>
    <n v="33"/>
    <x v="357"/>
    <m/>
    <s v="DC"/>
    <s v="Decentralt værk"/>
    <n v="351100"/>
    <n v="350010"/>
    <x v="13"/>
    <x v="0"/>
    <s v="fvv"/>
    <d v="1994-12-01T00:00:00"/>
    <m/>
    <n v="2"/>
    <n v="0"/>
    <n v="1.8"/>
    <x v="6541"/>
    <n v="7.5171599999999996"/>
    <n v="7.5171599999999996"/>
    <n v="0"/>
    <n v="0"/>
    <n v="1"/>
    <n v="0"/>
    <n v="0"/>
    <x v="0"/>
    <x v="0"/>
    <m/>
    <m/>
    <m/>
    <m/>
    <m/>
    <m/>
    <n v="8.0190435600000001"/>
    <m/>
    <m/>
    <m/>
    <m/>
    <m/>
    <m/>
    <m/>
    <m/>
    <m/>
    <m/>
    <m/>
    <s v="666239,82"/>
    <s v="6199084,55"/>
    <n v="8.0190435600000001"/>
    <n v="0"/>
    <n v="0"/>
  </r>
  <r>
    <n v="20"/>
    <x v="1245"/>
    <s v=""/>
    <x v="2753"/>
    <n v="2017"/>
    <n v="46917928"/>
    <x v="668"/>
    <x v="1242"/>
    <x v="1204"/>
    <n v="4500"/>
    <s v="Nykøbing Sj"/>
    <n v="306"/>
    <n v="33"/>
    <x v="357"/>
    <m/>
    <s v="DC"/>
    <s v="Decentralt værk"/>
    <n v="351100"/>
    <n v="350010"/>
    <x v="16"/>
    <x v="0"/>
    <s v="fvv"/>
    <d v="1994-12-01T00:00:00"/>
    <m/>
    <n v="2"/>
    <n v="0"/>
    <n v="1.8"/>
    <x v="6542"/>
    <n v="1.58724"/>
    <n v="1.58724"/>
    <n v="0"/>
    <n v="0"/>
    <n v="1"/>
    <n v="0"/>
    <n v="0"/>
    <x v="0"/>
    <x v="0"/>
    <m/>
    <m/>
    <m/>
    <m/>
    <m/>
    <m/>
    <n v="1.8140562"/>
    <m/>
    <m/>
    <m/>
    <m/>
    <m/>
    <m/>
    <m/>
    <m/>
    <m/>
    <m/>
    <m/>
    <s v="666239,82"/>
    <s v="6199084,55"/>
    <n v="1.8140562"/>
    <n v="0"/>
    <n v="0"/>
  </r>
  <r>
    <n v="20"/>
    <x v="1246"/>
    <s v=""/>
    <x v="2754"/>
    <n v="2017"/>
    <n v="46917928"/>
    <x v="668"/>
    <x v="1243"/>
    <x v="1205"/>
    <n v="4500"/>
    <s v="Nykøbing Sj"/>
    <n v="306"/>
    <n v="33"/>
    <x v="357"/>
    <m/>
    <s v="FJ"/>
    <s v="Fjernvarmeværk"/>
    <n v="353000"/>
    <n v="350030"/>
    <x v="254"/>
    <x v="0"/>
    <s v="fvv"/>
    <d v="2008-01-31T00:00:00"/>
    <m/>
    <n v="1"/>
    <n v="0"/>
    <n v="0.9"/>
    <x v="6543"/>
    <n v="23.364000000000001"/>
    <n v="23.364000000000001"/>
    <n v="0"/>
    <n v="0"/>
    <n v="1"/>
    <n v="0"/>
    <n v="0"/>
    <x v="0"/>
    <x v="0"/>
    <m/>
    <m/>
    <m/>
    <m/>
    <m/>
    <m/>
    <m/>
    <m/>
    <m/>
    <m/>
    <m/>
    <m/>
    <n v="26.477499999999999"/>
    <m/>
    <m/>
    <m/>
    <m/>
    <m/>
    <s v="666868"/>
    <s v="6200147"/>
    <n v="0"/>
    <n v="26.477499999999999"/>
    <n v="0"/>
  </r>
  <r>
    <n v="20"/>
    <x v="1247"/>
    <s v=""/>
    <x v="2755"/>
    <n v="2017"/>
    <n v="46917928"/>
    <x v="668"/>
    <x v="1244"/>
    <x v="1206"/>
    <n v="4500"/>
    <s v="Nykøbing Sjælland"/>
    <n v="306"/>
    <n v="33"/>
    <x v="357"/>
    <m/>
    <s v="FJ"/>
    <s v="Fjernvarmeværk"/>
    <n v="353000"/>
    <n v="350030"/>
    <x v="1394"/>
    <x v="3"/>
    <s v="fvv"/>
    <d v="2014-06-01T00:00:00"/>
    <m/>
    <n v="14.1"/>
    <n v="0"/>
    <n v="14.1"/>
    <x v="6544"/>
    <n v="29.894400000000001"/>
    <n v="29.894400000000001"/>
    <n v="0"/>
    <n v="0"/>
    <n v="1"/>
    <n v="0"/>
    <n v="0"/>
    <x v="0"/>
    <x v="0"/>
    <m/>
    <m/>
    <m/>
    <m/>
    <m/>
    <m/>
    <m/>
    <m/>
    <m/>
    <m/>
    <m/>
    <m/>
    <m/>
    <m/>
    <m/>
    <n v="29.894400000000001"/>
    <m/>
    <m/>
    <s v="665691,27"/>
    <s v="6200034,1"/>
    <n v="0"/>
    <n v="29.894400000000001"/>
    <n v="0"/>
  </r>
  <r>
    <n v="21"/>
    <x v="1248"/>
    <s v=""/>
    <x v="2756"/>
    <n v="2017"/>
    <n v="12787111"/>
    <x v="669"/>
    <x v="1245"/>
    <x v="263"/>
    <n v="6840"/>
    <s v="Oksbøl"/>
    <n v="573"/>
    <n v="122"/>
    <x v="358"/>
    <n v="1"/>
    <s v="DC"/>
    <s v="Decentralt værk"/>
    <n v="353000"/>
    <n v="350030"/>
    <x v="2"/>
    <x v="0"/>
    <s v="fvv"/>
    <d v="1994-12-01T00:00:00"/>
    <m/>
    <n v="6.6"/>
    <n v="0"/>
    <n v="4.4000000000000004"/>
    <x v="6545"/>
    <n v="68.248800000000003"/>
    <n v="66.247200000000007"/>
    <n v="0"/>
    <n v="0"/>
    <n v="1"/>
    <n v="0"/>
    <n v="0"/>
    <x v="0"/>
    <x v="0"/>
    <m/>
    <m/>
    <m/>
    <n v="0"/>
    <m/>
    <m/>
    <n v="64.998846"/>
    <m/>
    <m/>
    <m/>
    <m/>
    <m/>
    <m/>
    <m/>
    <m/>
    <m/>
    <m/>
    <m/>
    <s v="455256,35"/>
    <s v="6164261,23"/>
    <n v="64.998846"/>
    <n v="0"/>
    <n v="0"/>
  </r>
  <r>
    <n v="21"/>
    <x v="1248"/>
    <s v=""/>
    <x v="2757"/>
    <n v="2017"/>
    <n v="12787111"/>
    <x v="669"/>
    <x v="1245"/>
    <x v="263"/>
    <n v="6840"/>
    <s v="Oksbøl"/>
    <n v="573"/>
    <n v="122"/>
    <x v="358"/>
    <n v="1"/>
    <s v="DC"/>
    <s v="Decentralt værk"/>
    <n v="353000"/>
    <n v="350030"/>
    <x v="1395"/>
    <x v="0"/>
    <s v="fvv"/>
    <d v="1994-01-01T00:00:00"/>
    <m/>
    <n v="8.5500000000000007"/>
    <n v="0"/>
    <n v="6.3"/>
    <x v="6546"/>
    <n v="5.4828000000000001"/>
    <n v="5.3208000000000002"/>
    <n v="0"/>
    <n v="0"/>
    <n v="1"/>
    <n v="0"/>
    <n v="0"/>
    <x v="0"/>
    <x v="0"/>
    <m/>
    <m/>
    <m/>
    <m/>
    <m/>
    <m/>
    <n v="5.5043999999999995"/>
    <m/>
    <m/>
    <m/>
    <m/>
    <m/>
    <m/>
    <m/>
    <m/>
    <m/>
    <m/>
    <m/>
    <s v="455256,35"/>
    <s v="6164261,23"/>
    <n v="5.5043999999999995"/>
    <n v="0"/>
    <n v="0"/>
  </r>
  <r>
    <n v="21"/>
    <x v="1248"/>
    <s v=""/>
    <x v="2758"/>
    <n v="2017"/>
    <n v="12787111"/>
    <x v="669"/>
    <x v="1245"/>
    <x v="263"/>
    <n v="6840"/>
    <s v="Oksbøl"/>
    <n v="573"/>
    <n v="122"/>
    <x v="358"/>
    <n v="1"/>
    <s v="DC"/>
    <s v="Decentralt værk"/>
    <n v="353000"/>
    <n v="350030"/>
    <x v="1396"/>
    <x v="1"/>
    <s v="kvt"/>
    <d v="1994-12-01T00:00:00"/>
    <m/>
    <n v="6.8"/>
    <n v="2.75"/>
    <n v="3.75"/>
    <x v="6547"/>
    <n v="5.2667999999999999"/>
    <n v="5.1120000000000001"/>
    <n v="4.194"/>
    <n v="4.1630399999999996"/>
    <n v="0.25437505976857605"/>
    <n v="0.74562494023142389"/>
    <n v="0"/>
    <x v="0"/>
    <x v="0"/>
    <m/>
    <m/>
    <m/>
    <n v="0"/>
    <m/>
    <m/>
    <n v="10.35243"/>
    <m/>
    <m/>
    <m/>
    <m/>
    <m/>
    <m/>
    <m/>
    <m/>
    <m/>
    <m/>
    <m/>
    <s v="455256,35"/>
    <s v="6164261,23"/>
    <n v="10.35243"/>
    <n v="0"/>
    <n v="0"/>
  </r>
  <r>
    <n v="21"/>
    <x v="1248"/>
    <s v=""/>
    <x v="2759"/>
    <n v="2017"/>
    <n v="12787111"/>
    <x v="669"/>
    <x v="1245"/>
    <x v="263"/>
    <n v="6840"/>
    <s v="Oksbøl"/>
    <n v="573"/>
    <n v="122"/>
    <x v="358"/>
    <n v="1"/>
    <s v="DC"/>
    <s v="Decentralt værk"/>
    <n v="353000"/>
    <n v="350030"/>
    <x v="1397"/>
    <x v="1"/>
    <s v="kvt"/>
    <d v="1994-12-01T00:00:00"/>
    <m/>
    <n v="6.8"/>
    <n v="2.75"/>
    <n v="3.75"/>
    <x v="6548"/>
    <n v="5.3928000000000003"/>
    <n v="5.2343999999999999"/>
    <n v="4.2047999999999996"/>
    <n v="4.1738400000000002"/>
    <n v="0.25979179196677993"/>
    <n v="0.74020820803322007"/>
    <n v="0"/>
    <x v="0"/>
    <x v="0"/>
    <m/>
    <m/>
    <m/>
    <m/>
    <m/>
    <m/>
    <n v="10.379080800000001"/>
    <m/>
    <m/>
    <m/>
    <m/>
    <m/>
    <m/>
    <m/>
    <m/>
    <m/>
    <m/>
    <m/>
    <s v="455256,35"/>
    <s v="6164261,23"/>
    <n v="10.379080800000001"/>
    <n v="0"/>
    <n v="0"/>
  </r>
  <r>
    <n v="21"/>
    <x v="1248"/>
    <s v=""/>
    <x v="2760"/>
    <n v="2017"/>
    <n v="12787111"/>
    <x v="669"/>
    <x v="1245"/>
    <x v="263"/>
    <n v="6840"/>
    <s v="Oksbøl"/>
    <n v="573"/>
    <n v="122"/>
    <x v="358"/>
    <n v="1"/>
    <s v="DC"/>
    <s v="Decentralt værk"/>
    <n v="353000"/>
    <n v="350030"/>
    <x v="20"/>
    <x v="5"/>
    <s v="kvt"/>
    <d v="1994-12-01T00:00:00"/>
    <m/>
    <n v="0.45"/>
    <n v="0"/>
    <n v="0"/>
    <x v="4391"/>
    <n v="0"/>
    <n v="0"/>
    <n v="0"/>
    <n v="0"/>
    <n v="1"/>
    <n v="0"/>
    <n v="0"/>
    <x v="0"/>
    <x v="0"/>
    <m/>
    <m/>
    <m/>
    <n v="2.8696E-4"/>
    <m/>
    <m/>
    <m/>
    <m/>
    <m/>
    <m/>
    <m/>
    <m/>
    <m/>
    <m/>
    <m/>
    <m/>
    <m/>
    <m/>
    <s v="455256,35"/>
    <s v="6164261,23"/>
    <n v="2.8696E-4"/>
    <n v="0"/>
    <n v="0"/>
  </r>
  <r>
    <n v="21"/>
    <x v="1248"/>
    <s v=""/>
    <x v="2761"/>
    <n v="2017"/>
    <n v="12787111"/>
    <x v="669"/>
    <x v="1245"/>
    <x v="263"/>
    <n v="6840"/>
    <s v="Oksbøl"/>
    <n v="573"/>
    <n v="122"/>
    <x v="358"/>
    <n v="1"/>
    <s v="DC"/>
    <s v="Decentralt værk"/>
    <n v="353000"/>
    <n v="350030"/>
    <x v="1398"/>
    <x v="3"/>
    <s v="fvv"/>
    <d v="2010-09-01T00:00:00"/>
    <m/>
    <n v="6.5"/>
    <n v="0"/>
    <n v="6.5"/>
    <x v="6549"/>
    <n v="20.527200000000001"/>
    <n v="19.9224"/>
    <n v="0"/>
    <n v="0"/>
    <n v="1"/>
    <n v="0"/>
    <n v="0"/>
    <x v="0"/>
    <x v="0"/>
    <m/>
    <m/>
    <m/>
    <m/>
    <m/>
    <m/>
    <m/>
    <m/>
    <m/>
    <m/>
    <m/>
    <m/>
    <m/>
    <m/>
    <m/>
    <n v="20.527200000000001"/>
    <m/>
    <m/>
    <s v="455256,35"/>
    <s v="6164261,23"/>
    <n v="0"/>
    <n v="20.527200000000001"/>
    <n v="0"/>
  </r>
  <r>
    <n v="22"/>
    <x v="1249"/>
    <s v=""/>
    <x v="2762"/>
    <n v="2017"/>
    <n v="22725513"/>
    <x v="670"/>
    <x v="1246"/>
    <x v="1207"/>
    <n v="6330"/>
    <s v="Padborg"/>
    <n v="580"/>
    <n v="97"/>
    <x v="344"/>
    <m/>
    <s v="FJ"/>
    <s v="Fjernvarmeværk"/>
    <n v="353000"/>
    <n v="350030"/>
    <x v="428"/>
    <x v="0"/>
    <s v="fvv"/>
    <d v="1998-11-01T00:00:00"/>
    <m/>
    <n v="16"/>
    <n v="0"/>
    <n v="14"/>
    <x v="21"/>
    <n v="0"/>
    <n v="0"/>
    <n v="0"/>
    <n v="0"/>
    <n v="1"/>
    <n v="0"/>
    <n v="0"/>
    <x v="1"/>
    <x v="0"/>
    <m/>
    <m/>
    <m/>
    <n v="0"/>
    <m/>
    <m/>
    <m/>
    <n v="0"/>
    <m/>
    <m/>
    <m/>
    <m/>
    <m/>
    <m/>
    <m/>
    <m/>
    <m/>
    <m/>
    <s v="523238,67"/>
    <s v="6074774,42"/>
    <n v="0"/>
    <n v="0"/>
    <n v="0"/>
  </r>
  <r>
    <n v="22"/>
    <x v="1249"/>
    <s v=""/>
    <x v="2763"/>
    <n v="2017"/>
    <n v="22725513"/>
    <x v="670"/>
    <x v="1246"/>
    <x v="1207"/>
    <n v="6330"/>
    <s v="Padborg"/>
    <n v="580"/>
    <n v="97"/>
    <x v="344"/>
    <m/>
    <s v="FJ"/>
    <s v="Fjernvarmeværk"/>
    <n v="353000"/>
    <n v="350030"/>
    <x v="1399"/>
    <x v="18"/>
    <s v="fvv"/>
    <d v="1983-12-01T00:00:00"/>
    <m/>
    <n v="10.5"/>
    <n v="0"/>
    <n v="10.5"/>
    <x v="6550"/>
    <n v="123.74460000000001"/>
    <n v="123.74460000000001"/>
    <n v="0"/>
    <n v="0"/>
    <n v="1"/>
    <n v="0"/>
    <n v="0"/>
    <x v="0"/>
    <x v="0"/>
    <m/>
    <m/>
    <m/>
    <m/>
    <m/>
    <m/>
    <m/>
    <m/>
    <m/>
    <m/>
    <m/>
    <m/>
    <m/>
    <m/>
    <n v="123.74460000000001"/>
    <m/>
    <m/>
    <m/>
    <s v="523238,67"/>
    <s v="6074774,42"/>
    <n v="0"/>
    <n v="123.74460000000001"/>
    <n v="0"/>
  </r>
  <r>
    <n v="22"/>
    <x v="1250"/>
    <s v=""/>
    <x v="2764"/>
    <n v="2017"/>
    <n v="22725513"/>
    <x v="670"/>
    <x v="1247"/>
    <x v="1208"/>
    <n v="6330"/>
    <s v="Padborg"/>
    <n v="580"/>
    <n v="97"/>
    <x v="344"/>
    <m/>
    <s v="FJ"/>
    <s v="Fjernvarmeværk"/>
    <n v="353000"/>
    <n v="350030"/>
    <x v="1400"/>
    <x v="3"/>
    <s v="fvv"/>
    <d v="2016-03-01T00:00:00"/>
    <m/>
    <n v="10"/>
    <n v="0"/>
    <n v="10"/>
    <x v="6551"/>
    <n v="20.898"/>
    <n v="20.188800000000001"/>
    <n v="0"/>
    <n v="0"/>
    <n v="1"/>
    <n v="0"/>
    <n v="0"/>
    <x v="0"/>
    <x v="0"/>
    <m/>
    <m/>
    <m/>
    <m/>
    <m/>
    <m/>
    <m/>
    <m/>
    <m/>
    <m/>
    <m/>
    <m/>
    <m/>
    <m/>
    <m/>
    <n v="20.898"/>
    <m/>
    <m/>
    <s v="523048,99"/>
    <s v="6075936,75"/>
    <n v="0"/>
    <n v="20.898"/>
    <n v="0"/>
  </r>
  <r>
    <n v="23"/>
    <x v="1251"/>
    <s v=""/>
    <x v="2765"/>
    <n v="2017"/>
    <n v="13363919"/>
    <x v="671"/>
    <x v="1248"/>
    <x v="1209"/>
    <n v="7280"/>
    <s v="Sønder Felding"/>
    <n v="657"/>
    <n v="197"/>
    <x v="359"/>
    <m/>
    <s v="FJ"/>
    <s v="Fjernvarmeværk"/>
    <n v="353000"/>
    <n v="350030"/>
    <x v="1401"/>
    <x v="0"/>
    <s v="fvv"/>
    <d v="1997-12-01T00:00:00"/>
    <m/>
    <n v="4"/>
    <n v="0"/>
    <n v="4"/>
    <x v="3913"/>
    <n v="0.10512000000000001"/>
    <n v="0.10512000000000001"/>
    <n v="0"/>
    <n v="0"/>
    <n v="1"/>
    <n v="0"/>
    <n v="0"/>
    <x v="0"/>
    <x v="0"/>
    <m/>
    <m/>
    <m/>
    <n v="0.11729489999999999"/>
    <m/>
    <m/>
    <m/>
    <m/>
    <m/>
    <m/>
    <m/>
    <m/>
    <m/>
    <m/>
    <m/>
    <m/>
    <m/>
    <m/>
    <s v="486331,26"/>
    <s v="6198481,61"/>
    <n v="0.11729489999999999"/>
    <n v="0"/>
    <n v="0"/>
  </r>
  <r>
    <n v="23"/>
    <x v="1251"/>
    <s v=""/>
    <x v="2766"/>
    <n v="2017"/>
    <n v="13363919"/>
    <x v="671"/>
    <x v="1248"/>
    <x v="1209"/>
    <n v="7280"/>
    <s v="Sønder Felding"/>
    <n v="657"/>
    <n v="197"/>
    <x v="359"/>
    <m/>
    <s v="FJ"/>
    <s v="Fjernvarmeværk"/>
    <n v="353000"/>
    <n v="350030"/>
    <x v="1402"/>
    <x v="0"/>
    <s v="fvv"/>
    <d v="2004-01-01T00:00:00"/>
    <m/>
    <n v="4"/>
    <n v="0"/>
    <n v="4"/>
    <x v="6552"/>
    <n v="49.824719999999999"/>
    <n v="49.824719999999999"/>
    <n v="0"/>
    <n v="0"/>
    <n v="1"/>
    <n v="0"/>
    <n v="0"/>
    <x v="0"/>
    <x v="0"/>
    <m/>
    <m/>
    <m/>
    <m/>
    <m/>
    <m/>
    <m/>
    <m/>
    <m/>
    <m/>
    <n v="48.585000000000001"/>
    <m/>
    <m/>
    <m/>
    <m/>
    <m/>
    <m/>
    <m/>
    <s v="486331,26"/>
    <s v="6198481,61"/>
    <n v="0"/>
    <n v="48.585000000000001"/>
    <n v="0"/>
  </r>
  <r>
    <n v="23"/>
    <x v="1251"/>
    <s v=""/>
    <x v="2767"/>
    <n v="2017"/>
    <n v="13363919"/>
    <x v="671"/>
    <x v="1248"/>
    <x v="1209"/>
    <n v="7280"/>
    <s v="Sønder Felding"/>
    <n v="657"/>
    <n v="197"/>
    <x v="359"/>
    <m/>
    <s v="FJ"/>
    <s v="Fjernvarmeværk"/>
    <n v="353000"/>
    <n v="350030"/>
    <x v="1403"/>
    <x v="0"/>
    <s v="fvv"/>
    <d v="1995-01-01T00:00:00"/>
    <m/>
    <n v="2"/>
    <n v="0"/>
    <n v="2"/>
    <x v="6553"/>
    <n v="20.320920000000001"/>
    <n v="20.320920000000001"/>
    <n v="0"/>
    <n v="0"/>
    <n v="1"/>
    <n v="0"/>
    <n v="0"/>
    <x v="0"/>
    <x v="0"/>
    <m/>
    <m/>
    <m/>
    <m/>
    <m/>
    <m/>
    <m/>
    <m/>
    <m/>
    <m/>
    <n v="19.815000000000001"/>
    <m/>
    <m/>
    <m/>
    <m/>
    <m/>
    <m/>
    <m/>
    <s v="486331,26"/>
    <s v="6198481,61"/>
    <n v="0"/>
    <n v="19.815000000000001"/>
    <n v="0"/>
  </r>
  <r>
    <n v="24"/>
    <x v="1252"/>
    <s v=""/>
    <x v="2768"/>
    <n v="2017"/>
    <n v="10877814"/>
    <x v="672"/>
    <x v="1249"/>
    <x v="1210"/>
    <n v="6862"/>
    <s v="Tistrup"/>
    <n v="573"/>
    <n v="137"/>
    <x v="360"/>
    <m/>
    <s v="DC"/>
    <s v="Decentralt værk"/>
    <n v="351100"/>
    <n v="350010"/>
    <x v="1404"/>
    <x v="0"/>
    <s v="fvv"/>
    <d v="1964-08-19T00:00:00"/>
    <m/>
    <n v="3.95"/>
    <n v="0"/>
    <n v="3.95"/>
    <x v="6554"/>
    <n v="38.599055999999997"/>
    <n v="38.583323999999998"/>
    <n v="0"/>
    <n v="0"/>
    <n v="1"/>
    <n v="0"/>
    <n v="0"/>
    <x v="0"/>
    <x v="0"/>
    <m/>
    <m/>
    <m/>
    <m/>
    <m/>
    <m/>
    <n v="37.883419199999999"/>
    <m/>
    <m/>
    <m/>
    <m/>
    <m/>
    <m/>
    <m/>
    <m/>
    <m/>
    <m/>
    <m/>
    <s v="475137,13"/>
    <s v="6174688,06"/>
    <n v="37.883419199999999"/>
    <n v="0"/>
    <n v="0"/>
  </r>
  <r>
    <n v="24"/>
    <x v="1252"/>
    <s v=""/>
    <x v="2769"/>
    <n v="2017"/>
    <n v="10877814"/>
    <x v="672"/>
    <x v="1249"/>
    <x v="1210"/>
    <n v="6862"/>
    <s v="Tistrup"/>
    <n v="573"/>
    <n v="137"/>
    <x v="360"/>
    <m/>
    <s v="DC"/>
    <s v="Decentralt værk"/>
    <n v="351100"/>
    <n v="350010"/>
    <x v="56"/>
    <x v="0"/>
    <s v="fvv"/>
    <d v="1978-01-01T00:00:00"/>
    <m/>
    <n v="3.2222219999999999"/>
    <n v="0"/>
    <n v="2.9"/>
    <x v="21"/>
    <n v="0"/>
    <n v="0"/>
    <n v="0"/>
    <n v="0"/>
    <n v="1"/>
    <n v="0"/>
    <n v="0"/>
    <x v="0"/>
    <x v="0"/>
    <m/>
    <m/>
    <m/>
    <m/>
    <m/>
    <m/>
    <m/>
    <m/>
    <m/>
    <m/>
    <m/>
    <m/>
    <m/>
    <m/>
    <m/>
    <m/>
    <m/>
    <m/>
    <s v="475137,13"/>
    <s v="6174688,06"/>
    <n v="0"/>
    <n v="0"/>
    <n v="0"/>
  </r>
  <r>
    <n v="24"/>
    <x v="1252"/>
    <s v=""/>
    <x v="2770"/>
    <n v="2017"/>
    <n v="10877814"/>
    <x v="672"/>
    <x v="1249"/>
    <x v="1210"/>
    <n v="6862"/>
    <s v="Tistrup"/>
    <n v="573"/>
    <n v="137"/>
    <x v="360"/>
    <m/>
    <s v="DC"/>
    <s v="Decentralt værk"/>
    <n v="351100"/>
    <n v="350010"/>
    <x v="1405"/>
    <x v="1"/>
    <s v="kvt"/>
    <d v="1998-02-24T00:00:00"/>
    <m/>
    <n v="2.74"/>
    <n v="1.05"/>
    <n v="1.51"/>
    <x v="6555"/>
    <n v="0.38807999999999998"/>
    <n v="0.387936"/>
    <n v="0.26028000000000001"/>
    <n v="0.25775999999999999"/>
    <n v="0.26466457815707034"/>
    <n v="0.73533542184292966"/>
    <n v="0"/>
    <x v="0"/>
    <x v="0"/>
    <m/>
    <m/>
    <m/>
    <m/>
    <m/>
    <m/>
    <n v="0.73315439999999998"/>
    <m/>
    <m/>
    <m/>
    <m/>
    <m/>
    <m/>
    <m/>
    <m/>
    <m/>
    <m/>
    <m/>
    <s v="475137,13"/>
    <s v="6174688,06"/>
    <n v="0.73315439999999998"/>
    <n v="0"/>
    <n v="0"/>
  </r>
  <r>
    <n v="24"/>
    <x v="1252"/>
    <s v=""/>
    <x v="2771"/>
    <n v="2017"/>
    <n v="10877814"/>
    <x v="672"/>
    <x v="1249"/>
    <x v="1210"/>
    <n v="6862"/>
    <s v="Tistrup"/>
    <n v="573"/>
    <n v="137"/>
    <x v="360"/>
    <m/>
    <s v="DC"/>
    <s v="Decentralt værk"/>
    <n v="351100"/>
    <n v="350010"/>
    <x v="1406"/>
    <x v="1"/>
    <s v="kvt"/>
    <d v="1998-02-24T00:00:00"/>
    <m/>
    <n v="2.74"/>
    <n v="1.05"/>
    <n v="1.51"/>
    <x v="6556"/>
    <n v="0.38052000000000002"/>
    <n v="0.38037599999999999"/>
    <n v="0.25167600000000001"/>
    <n v="0.24940799999999999"/>
    <n v="0.26818562403267959"/>
    <n v="0.73181437596732035"/>
    <n v="0"/>
    <x v="0"/>
    <x v="0"/>
    <m/>
    <m/>
    <m/>
    <m/>
    <m/>
    <m/>
    <n v="0.70943400000000001"/>
    <m/>
    <m/>
    <m/>
    <m/>
    <m/>
    <m/>
    <m/>
    <m/>
    <m/>
    <m/>
    <m/>
    <s v="475137,13"/>
    <s v="6174688,06"/>
    <n v="0.70943400000000001"/>
    <n v="0"/>
    <n v="0"/>
  </r>
  <r>
    <n v="24"/>
    <x v="1252"/>
    <s v=""/>
    <x v="2772"/>
    <n v="2017"/>
    <n v="10877814"/>
    <x v="672"/>
    <x v="1249"/>
    <x v="1210"/>
    <n v="6862"/>
    <s v="Tistrup"/>
    <n v="573"/>
    <n v="137"/>
    <x v="360"/>
    <m/>
    <s v="DC"/>
    <s v="Decentralt værk"/>
    <n v="351100"/>
    <n v="350010"/>
    <x v="1407"/>
    <x v="3"/>
    <s v="fvv"/>
    <d v="2011-01-01T00:00:00"/>
    <m/>
    <n v="3.6"/>
    <n v="0"/>
    <n v="3.6"/>
    <x v="6557"/>
    <n v="7.5317400000000001"/>
    <n v="7.2014399999999998"/>
    <n v="0"/>
    <n v="0"/>
    <n v="1"/>
    <n v="0"/>
    <n v="0"/>
    <x v="0"/>
    <x v="0"/>
    <m/>
    <m/>
    <m/>
    <m/>
    <m/>
    <m/>
    <m/>
    <m/>
    <m/>
    <m/>
    <m/>
    <m/>
    <m/>
    <m/>
    <m/>
    <n v="7.5317400000000001"/>
    <m/>
    <m/>
    <s v="475137,13"/>
    <s v="6174688,06"/>
    <n v="0"/>
    <n v="7.5317400000000001"/>
    <n v="0"/>
  </r>
  <r>
    <n v="25"/>
    <x v="1253"/>
    <s v=""/>
    <x v="2773"/>
    <n v="2017"/>
    <n v="49965613"/>
    <x v="673"/>
    <x v="1250"/>
    <x v="1211"/>
    <n v="9460"/>
    <s v="Brovst"/>
    <n v="849"/>
    <n v="275"/>
    <x v="361"/>
    <m/>
    <s v="DC"/>
    <s v="Decentralt værk"/>
    <n v="353000"/>
    <n v="350030"/>
    <x v="56"/>
    <x v="0"/>
    <s v="fvv"/>
    <d v="1995-01-01T00:00:00"/>
    <m/>
    <n v="2"/>
    <n v="0"/>
    <n v="1.45"/>
    <x v="6558"/>
    <n v="17.007695999999999"/>
    <n v="17.007695999999999"/>
    <n v="0"/>
    <n v="0"/>
    <n v="1"/>
    <n v="0"/>
    <n v="0"/>
    <x v="0"/>
    <x v="0"/>
    <m/>
    <m/>
    <m/>
    <m/>
    <m/>
    <m/>
    <n v="15.286233599999999"/>
    <m/>
    <m/>
    <m/>
    <m/>
    <m/>
    <m/>
    <m/>
    <m/>
    <m/>
    <m/>
    <m/>
    <s v="528056,1"/>
    <s v="6332280,23"/>
    <n v="15.286233599999999"/>
    <n v="0"/>
    <n v="0"/>
  </r>
  <r>
    <n v="25"/>
    <x v="1253"/>
    <s v=""/>
    <x v="2774"/>
    <n v="2017"/>
    <n v="49965613"/>
    <x v="673"/>
    <x v="1250"/>
    <x v="1211"/>
    <n v="9460"/>
    <s v="Brovst"/>
    <n v="849"/>
    <n v="275"/>
    <x v="361"/>
    <m/>
    <s v="DC"/>
    <s v="Decentralt værk"/>
    <n v="353000"/>
    <n v="350030"/>
    <x v="247"/>
    <x v="1"/>
    <s v="kvt"/>
    <d v="1995-01-01T00:00:00"/>
    <m/>
    <n v="1.88"/>
    <n v="0.74"/>
    <n v="1.06"/>
    <x v="6559"/>
    <n v="0.91656000000000004"/>
    <n v="0.91656000000000004"/>
    <n v="0.64188000000000001"/>
    <n v="0.64188000000000001"/>
    <n v="0.27215218288284632"/>
    <n v="0.72784781711715363"/>
    <n v="0"/>
    <x v="0"/>
    <x v="0"/>
    <m/>
    <m/>
    <m/>
    <m/>
    <m/>
    <m/>
    <n v="1.6839108"/>
    <m/>
    <m/>
    <m/>
    <m/>
    <m/>
    <m/>
    <m/>
    <m/>
    <m/>
    <m/>
    <m/>
    <s v="528056,1"/>
    <s v="6332280,23"/>
    <n v="1.6839108"/>
    <n v="0"/>
    <n v="0"/>
  </r>
  <r>
    <n v="28"/>
    <x v="1254"/>
    <s v=""/>
    <x v="2775"/>
    <n v="2017"/>
    <n v="69179614"/>
    <x v="674"/>
    <x v="1251"/>
    <x v="1212"/>
    <n v="8240"/>
    <s v="Risskov"/>
    <n v="751"/>
    <n v="206"/>
    <x v="69"/>
    <m/>
    <s v="FJ"/>
    <s v="Fjernvarmeværk"/>
    <n v="353000"/>
    <n v="350030"/>
    <x v="13"/>
    <x v="0"/>
    <s v="fvv"/>
    <d v="2011-01-01T00:00:00"/>
    <m/>
    <n v="5"/>
    <n v="0"/>
    <n v="4"/>
    <x v="21"/>
    <n v="0"/>
    <n v="0"/>
    <n v="0"/>
    <n v="0"/>
    <n v="1"/>
    <n v="0"/>
    <n v="0"/>
    <x v="0"/>
    <x v="0"/>
    <m/>
    <m/>
    <m/>
    <m/>
    <m/>
    <m/>
    <m/>
    <m/>
    <m/>
    <m/>
    <m/>
    <m/>
    <m/>
    <m/>
    <m/>
    <m/>
    <m/>
    <m/>
    <s v="575336,13"/>
    <s v="6228213,5"/>
    <n v="0"/>
    <n v="0"/>
    <n v="0"/>
  </r>
  <r>
    <n v="28"/>
    <x v="1254"/>
    <s v=""/>
    <x v="2776"/>
    <n v="2017"/>
    <n v="69179614"/>
    <x v="674"/>
    <x v="1251"/>
    <x v="1212"/>
    <n v="8240"/>
    <s v="Risskov"/>
    <n v="751"/>
    <n v="206"/>
    <x v="69"/>
    <m/>
    <s v="FJ"/>
    <s v="Fjernvarmeværk"/>
    <n v="353000"/>
    <n v="350030"/>
    <x v="16"/>
    <x v="0"/>
    <s v="fvv"/>
    <d v="2001-01-01T00:00:00"/>
    <m/>
    <n v="6"/>
    <n v="0"/>
    <n v="6"/>
    <x v="21"/>
    <n v="0"/>
    <n v="0"/>
    <n v="0"/>
    <n v="0"/>
    <n v="1"/>
    <n v="0"/>
    <n v="0"/>
    <x v="0"/>
    <x v="0"/>
    <m/>
    <m/>
    <m/>
    <m/>
    <m/>
    <m/>
    <m/>
    <m/>
    <m/>
    <m/>
    <m/>
    <m/>
    <m/>
    <m/>
    <m/>
    <m/>
    <m/>
    <m/>
    <s v="575336,13"/>
    <s v="6228213,5"/>
    <n v="0"/>
    <n v="0"/>
    <n v="0"/>
  </r>
  <r>
    <n v="29"/>
    <x v="1255"/>
    <s v=""/>
    <x v="2777"/>
    <n v="2017"/>
    <n v="67932218"/>
    <x v="675"/>
    <x v="1252"/>
    <x v="1213"/>
    <n v="7100"/>
    <s v="Vejle"/>
    <n v="630"/>
    <n v="81"/>
    <x v="20"/>
    <n v="1"/>
    <s v="FJ"/>
    <s v="Fjernvarmeværk"/>
    <n v="353000"/>
    <n v="350030"/>
    <x v="13"/>
    <x v="0"/>
    <s v="fvv"/>
    <d v="1965-01-01T00:00:00"/>
    <m/>
    <n v="5"/>
    <n v="0"/>
    <n v="5"/>
    <x v="6560"/>
    <n v="23.058"/>
    <n v="23.058"/>
    <n v="0"/>
    <n v="0"/>
    <n v="1"/>
    <n v="0"/>
    <n v="0"/>
    <x v="0"/>
    <x v="0"/>
    <m/>
    <m/>
    <m/>
    <n v="0"/>
    <m/>
    <m/>
    <n v="24.472601999999998"/>
    <m/>
    <m/>
    <m/>
    <m/>
    <m/>
    <m/>
    <m/>
    <m/>
    <m/>
    <m/>
    <m/>
    <s v="534074,2"/>
    <s v="6173967,01"/>
    <n v="24.472601999999998"/>
    <n v="0"/>
    <n v="0"/>
  </r>
  <r>
    <n v="29"/>
    <x v="1255"/>
    <s v=""/>
    <x v="2778"/>
    <n v="2017"/>
    <n v="67932218"/>
    <x v="675"/>
    <x v="1252"/>
    <x v="1213"/>
    <n v="7100"/>
    <s v="Vejle"/>
    <n v="630"/>
    <n v="81"/>
    <x v="20"/>
    <n v="1"/>
    <s v="FJ"/>
    <s v="Fjernvarmeværk"/>
    <n v="353000"/>
    <n v="350030"/>
    <x v="16"/>
    <x v="0"/>
    <s v="fvv"/>
    <d v="1965-01-01T00:00:00"/>
    <m/>
    <n v="7.87"/>
    <n v="0"/>
    <n v="7.87"/>
    <x v="21"/>
    <n v="0"/>
    <n v="0"/>
    <n v="0"/>
    <n v="0"/>
    <n v="1"/>
    <n v="0"/>
    <n v="0"/>
    <x v="0"/>
    <x v="0"/>
    <m/>
    <m/>
    <m/>
    <n v="0"/>
    <m/>
    <m/>
    <n v="0"/>
    <m/>
    <m/>
    <m/>
    <m/>
    <m/>
    <m/>
    <m/>
    <m/>
    <m/>
    <m/>
    <m/>
    <s v="534074,2"/>
    <s v="6173967,01"/>
    <n v="0"/>
    <n v="0"/>
    <n v="0"/>
  </r>
  <r>
    <n v="29"/>
    <x v="1255"/>
    <s v=""/>
    <x v="2779"/>
    <n v="2017"/>
    <n v="67932218"/>
    <x v="675"/>
    <x v="1252"/>
    <x v="1213"/>
    <n v="7100"/>
    <s v="Vejle"/>
    <n v="630"/>
    <n v="81"/>
    <x v="20"/>
    <n v="1"/>
    <s v="FJ"/>
    <s v="Fjernvarmeværk"/>
    <n v="353000"/>
    <n v="350030"/>
    <x v="76"/>
    <x v="0"/>
    <s v="fvv"/>
    <d v="1967-01-01T00:00:00"/>
    <m/>
    <n v="7.87"/>
    <n v="0"/>
    <n v="7.87"/>
    <x v="21"/>
    <n v="0"/>
    <n v="0"/>
    <n v="0"/>
    <n v="0"/>
    <n v="1"/>
    <n v="0"/>
    <n v="0"/>
    <x v="0"/>
    <x v="0"/>
    <m/>
    <m/>
    <m/>
    <n v="0"/>
    <m/>
    <m/>
    <n v="0"/>
    <m/>
    <m/>
    <m/>
    <m/>
    <m/>
    <m/>
    <m/>
    <m/>
    <m/>
    <m/>
    <m/>
    <s v="534074,2"/>
    <s v="6173967,01"/>
    <n v="0"/>
    <n v="0"/>
    <n v="0"/>
  </r>
  <r>
    <n v="29"/>
    <x v="1255"/>
    <s v=""/>
    <x v="2780"/>
    <n v="2017"/>
    <n v="67932218"/>
    <x v="675"/>
    <x v="1252"/>
    <x v="1213"/>
    <n v="7100"/>
    <s v="Vejle"/>
    <n v="630"/>
    <n v="81"/>
    <x v="20"/>
    <n v="1"/>
    <s v="FJ"/>
    <s v="Fjernvarmeværk"/>
    <n v="353000"/>
    <n v="350030"/>
    <x v="4"/>
    <x v="0"/>
    <s v="fvv"/>
    <d v="1968-01-01T00:00:00"/>
    <m/>
    <n v="10"/>
    <n v="0"/>
    <n v="10"/>
    <x v="21"/>
    <n v="0"/>
    <n v="0"/>
    <n v="0"/>
    <n v="0"/>
    <n v="1"/>
    <n v="0"/>
    <n v="0"/>
    <x v="0"/>
    <x v="0"/>
    <m/>
    <m/>
    <m/>
    <n v="0"/>
    <m/>
    <m/>
    <n v="0"/>
    <m/>
    <m/>
    <m/>
    <m/>
    <m/>
    <m/>
    <m/>
    <m/>
    <m/>
    <m/>
    <m/>
    <s v="534074,2"/>
    <s v="6173967,01"/>
    <n v="0"/>
    <n v="0"/>
    <n v="0"/>
  </r>
  <r>
    <n v="29"/>
    <x v="1255"/>
    <s v=""/>
    <x v="2781"/>
    <n v="2017"/>
    <n v="67932218"/>
    <x v="675"/>
    <x v="1252"/>
    <x v="1213"/>
    <n v="7100"/>
    <s v="Vejle"/>
    <n v="630"/>
    <n v="81"/>
    <x v="20"/>
    <n v="1"/>
    <s v="FJ"/>
    <s v="Fjernvarmeværk"/>
    <n v="353000"/>
    <n v="350030"/>
    <x v="6"/>
    <x v="0"/>
    <s v="fvv"/>
    <d v="1977-01-01T00:00:00"/>
    <m/>
    <n v="12.49"/>
    <n v="0"/>
    <n v="12.49"/>
    <x v="21"/>
    <n v="0"/>
    <n v="0"/>
    <n v="0"/>
    <n v="0"/>
    <n v="1"/>
    <n v="0"/>
    <n v="0"/>
    <x v="0"/>
    <x v="0"/>
    <m/>
    <m/>
    <m/>
    <n v="0"/>
    <m/>
    <m/>
    <n v="0"/>
    <m/>
    <m/>
    <m/>
    <m/>
    <m/>
    <m/>
    <m/>
    <m/>
    <m/>
    <m/>
    <m/>
    <s v="534074,2"/>
    <s v="6173967,01"/>
    <n v="0"/>
    <n v="0"/>
    <n v="0"/>
  </r>
  <r>
    <n v="29"/>
    <x v="1256"/>
    <s v=""/>
    <x v="2782"/>
    <n v="2017"/>
    <n v="67932218"/>
    <x v="675"/>
    <x v="1253"/>
    <x v="1214"/>
    <n v="7100"/>
    <s v="Vejle"/>
    <n v="630"/>
    <n v="81"/>
    <x v="20"/>
    <n v="1"/>
    <s v="FJ"/>
    <s v="Fjernvarmeværk"/>
    <n v="353000"/>
    <n v="350030"/>
    <x v="13"/>
    <x v="0"/>
    <s v="fvv"/>
    <d v="2013-08-01T00:00:00"/>
    <m/>
    <n v="12.8"/>
    <n v="0"/>
    <n v="12"/>
    <x v="6561"/>
    <n v="4.9539999999999997"/>
    <n v="4.9539999999999997"/>
    <n v="0"/>
    <n v="0"/>
    <n v="1"/>
    <n v="0"/>
    <n v="0"/>
    <x v="0"/>
    <x v="0"/>
    <m/>
    <m/>
    <m/>
    <n v="0"/>
    <m/>
    <m/>
    <n v="5.3886491999999997"/>
    <m/>
    <m/>
    <m/>
    <m/>
    <m/>
    <m/>
    <m/>
    <m/>
    <m/>
    <m/>
    <m/>
    <s v="532050,52"/>
    <s v="6174464,24"/>
    <n v="5.3886491999999997"/>
    <n v="0"/>
    <n v="0"/>
  </r>
  <r>
    <n v="29"/>
    <x v="1256"/>
    <s v=""/>
    <x v="2783"/>
    <n v="2017"/>
    <n v="67932218"/>
    <x v="675"/>
    <x v="1253"/>
    <x v="1214"/>
    <n v="7100"/>
    <s v="Vejle"/>
    <n v="630"/>
    <n v="81"/>
    <x v="20"/>
    <n v="1"/>
    <s v="FJ"/>
    <s v="Fjernvarmeværk"/>
    <n v="353000"/>
    <n v="350030"/>
    <x v="16"/>
    <x v="0"/>
    <s v="fvv"/>
    <d v="2013-08-01T00:00:00"/>
    <m/>
    <n v="12.8"/>
    <n v="0"/>
    <n v="12"/>
    <x v="21"/>
    <n v="0"/>
    <n v="0"/>
    <n v="0"/>
    <n v="0"/>
    <n v="1"/>
    <n v="0"/>
    <n v="0"/>
    <x v="0"/>
    <x v="0"/>
    <m/>
    <m/>
    <m/>
    <n v="0"/>
    <m/>
    <m/>
    <n v="0"/>
    <m/>
    <m/>
    <m/>
    <m/>
    <m/>
    <m/>
    <m/>
    <m/>
    <m/>
    <m/>
    <m/>
    <s v="532050,52"/>
    <s v="6174464,24"/>
    <n v="0"/>
    <n v="0"/>
    <n v="0"/>
  </r>
  <r>
    <n v="29"/>
    <x v="1256"/>
    <s v=""/>
    <x v="2784"/>
    <n v="2017"/>
    <n v="67932218"/>
    <x v="675"/>
    <x v="1253"/>
    <x v="1214"/>
    <n v="7100"/>
    <s v="Vejle"/>
    <n v="630"/>
    <n v="81"/>
    <x v="20"/>
    <n v="1"/>
    <s v="FJ"/>
    <s v="Fjernvarmeværk"/>
    <n v="353000"/>
    <n v="350030"/>
    <x v="76"/>
    <x v="0"/>
    <s v="fvv"/>
    <d v="1996-01-01T00:00:00"/>
    <m/>
    <n v="12.8"/>
    <n v="0"/>
    <n v="12"/>
    <x v="21"/>
    <n v="0"/>
    <n v="0"/>
    <n v="0"/>
    <n v="0"/>
    <n v="1"/>
    <n v="0"/>
    <n v="0"/>
    <x v="0"/>
    <x v="0"/>
    <m/>
    <m/>
    <m/>
    <n v="0"/>
    <m/>
    <m/>
    <n v="0"/>
    <m/>
    <m/>
    <m/>
    <m/>
    <m/>
    <m/>
    <m/>
    <m/>
    <m/>
    <m/>
    <m/>
    <s v="532050,52"/>
    <s v="6174464,24"/>
    <n v="0"/>
    <n v="0"/>
    <n v="0"/>
  </r>
  <r>
    <n v="29"/>
    <x v="1257"/>
    <s v=""/>
    <x v="2785"/>
    <n v="2017"/>
    <n v="67932218"/>
    <x v="675"/>
    <x v="1254"/>
    <x v="1215"/>
    <n v="7100"/>
    <s v="Vejle"/>
    <n v="630"/>
    <n v="81"/>
    <x v="20"/>
    <m/>
    <s v="FJ"/>
    <s v="Fjernvarmeværk"/>
    <n v="353000"/>
    <n v="350030"/>
    <x v="1408"/>
    <x v="0"/>
    <s v="fvv"/>
    <d v="2010-12-01T00:00:00"/>
    <m/>
    <n v="15"/>
    <n v="0"/>
    <n v="15"/>
    <x v="6562"/>
    <n v="0.114"/>
    <n v="0.114"/>
    <n v="0"/>
    <n v="0"/>
    <n v="1"/>
    <n v="0"/>
    <n v="0"/>
    <x v="0"/>
    <x v="0"/>
    <m/>
    <m/>
    <m/>
    <n v="0.12152755999999999"/>
    <m/>
    <m/>
    <m/>
    <m/>
    <m/>
    <m/>
    <m/>
    <m/>
    <m/>
    <m/>
    <m/>
    <m/>
    <m/>
    <m/>
    <s v="533851,73"/>
    <s v="6173051,83"/>
    <n v="0.12152755999999999"/>
    <n v="0"/>
    <n v="0"/>
  </r>
  <r>
    <n v="29"/>
    <x v="1258"/>
    <s v=""/>
    <x v="2786"/>
    <n v="2017"/>
    <n v="67932218"/>
    <x v="675"/>
    <x v="1255"/>
    <x v="1216"/>
    <n v="7100"/>
    <s v="Vejle"/>
    <n v="630"/>
    <n v="81"/>
    <x v="20"/>
    <m/>
    <s v="FJ"/>
    <s v="Fjernvarmeværk"/>
    <n v="353000"/>
    <n v="350030"/>
    <x v="13"/>
    <x v="0"/>
    <s v="fvv"/>
    <d v="2014-09-15T00:00:00"/>
    <m/>
    <n v="5.3"/>
    <n v="0"/>
    <n v="5"/>
    <x v="6563"/>
    <n v="6.4000000000000001E-2"/>
    <n v="6.4000000000000001E-2"/>
    <n v="0"/>
    <n v="0"/>
    <n v="1"/>
    <n v="0"/>
    <n v="0"/>
    <x v="0"/>
    <x v="0"/>
    <m/>
    <m/>
    <m/>
    <m/>
    <m/>
    <m/>
    <n v="7.2903599999999999E-2"/>
    <m/>
    <m/>
    <m/>
    <m/>
    <m/>
    <m/>
    <m/>
    <m/>
    <m/>
    <m/>
    <m/>
    <s v="531855,42"/>
    <s v="6175607,36"/>
    <n v="7.2903599999999999E-2"/>
    <n v="0"/>
    <n v="0"/>
  </r>
  <r>
    <n v="29"/>
    <x v="1258"/>
    <s v=""/>
    <x v="2787"/>
    <n v="2017"/>
    <n v="67932218"/>
    <x v="675"/>
    <x v="1255"/>
    <x v="1216"/>
    <n v="7100"/>
    <s v="Vejle"/>
    <n v="630"/>
    <n v="81"/>
    <x v="20"/>
    <m/>
    <s v="FJ"/>
    <s v="Fjernvarmeværk"/>
    <n v="353000"/>
    <n v="350030"/>
    <x v="16"/>
    <x v="0"/>
    <s v="fvv"/>
    <d v="2014-09-15T00:00:00"/>
    <m/>
    <n v="5.3"/>
    <n v="0"/>
    <n v="5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31855,42"/>
    <s v="6175607,36"/>
    <n v="0"/>
    <n v="0"/>
    <n v="0"/>
  </r>
  <r>
    <n v="31"/>
    <x v="1259"/>
    <s v=""/>
    <x v="2788"/>
    <n v="2017"/>
    <n v="10689414"/>
    <x v="676"/>
    <x v="1256"/>
    <x v="1217"/>
    <n v="9700"/>
    <s v="Brønderslev"/>
    <n v="810"/>
    <n v="279"/>
    <x v="362"/>
    <m/>
    <s v="DC"/>
    <s v="Decentralt værk"/>
    <n v="353000"/>
    <n v="350030"/>
    <x v="428"/>
    <x v="0"/>
    <s v="fvv"/>
    <d v="1996-01-01T00:00:00"/>
    <m/>
    <n v="2.5"/>
    <n v="0"/>
    <n v="2.5"/>
    <x v="6564"/>
    <n v="27.8856"/>
    <n v="27.8856"/>
    <n v="0"/>
    <n v="0"/>
    <n v="1"/>
    <n v="0"/>
    <n v="0"/>
    <x v="0"/>
    <x v="0"/>
    <m/>
    <m/>
    <m/>
    <m/>
    <m/>
    <m/>
    <n v="26.740098000000003"/>
    <m/>
    <m/>
    <m/>
    <m/>
    <m/>
    <m/>
    <m/>
    <m/>
    <m/>
    <m/>
    <m/>
    <s v="559808,55"/>
    <s v="6345362,61"/>
    <n v="26.740098000000003"/>
    <n v="0"/>
    <n v="0"/>
  </r>
  <r>
    <n v="31"/>
    <x v="1259"/>
    <s v=""/>
    <x v="2789"/>
    <n v="2017"/>
    <n v="10689414"/>
    <x v="676"/>
    <x v="1256"/>
    <x v="1217"/>
    <n v="9700"/>
    <s v="Brønderslev"/>
    <n v="810"/>
    <n v="279"/>
    <x v="362"/>
    <m/>
    <s v="DC"/>
    <s v="Decentralt værk"/>
    <n v="353000"/>
    <n v="350030"/>
    <x v="55"/>
    <x v="1"/>
    <s v="kvt"/>
    <d v="1996-06-01T00:00:00"/>
    <m/>
    <n v="4.25"/>
    <n v="1.84"/>
    <n v="2.41"/>
    <x v="6565"/>
    <n v="2.2968000000000002"/>
    <n v="2.2608000000000001"/>
    <n v="1.463544"/>
    <n v="1.450944"/>
    <n v="0.28364077385027681"/>
    <n v="0.71635922614972314"/>
    <n v="0"/>
    <x v="0"/>
    <x v="0"/>
    <m/>
    <m/>
    <m/>
    <m/>
    <m/>
    <m/>
    <n v="4.0487831999999999"/>
    <m/>
    <m/>
    <m/>
    <m/>
    <m/>
    <m/>
    <m/>
    <m/>
    <m/>
    <m/>
    <m/>
    <s v="559808,55"/>
    <s v="6345362,61"/>
    <n v="4.0487831999999999"/>
    <n v="0"/>
    <n v="0"/>
  </r>
  <r>
    <n v="32"/>
    <x v="1260"/>
    <s v=""/>
    <x v="2791"/>
    <n v="2017"/>
    <n v="20245417"/>
    <x v="677"/>
    <x v="1257"/>
    <x v="732"/>
    <n v="9750"/>
    <s v="Østervrå"/>
    <n v="813"/>
    <n v="327"/>
    <x v="84"/>
    <m/>
    <s v="DC"/>
    <s v="Decentralt værk"/>
    <n v="353000"/>
    <n v="350030"/>
    <x v="1410"/>
    <x v="0"/>
    <s v="fvv"/>
    <d v="1988-01-01T00:00:00"/>
    <m/>
    <n v="3.15"/>
    <n v="0"/>
    <n v="3.15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74545,44"/>
    <s v="6356009,43"/>
    <n v="0"/>
    <n v="0"/>
    <n v="0"/>
  </r>
  <r>
    <n v="32"/>
    <x v="1260"/>
    <s v=""/>
    <x v="2792"/>
    <n v="2017"/>
    <n v="20245417"/>
    <x v="677"/>
    <x v="1257"/>
    <x v="732"/>
    <n v="9750"/>
    <s v="Østervrå"/>
    <n v="813"/>
    <n v="327"/>
    <x v="84"/>
    <m/>
    <s v="DC"/>
    <s v="Decentralt værk"/>
    <n v="353000"/>
    <n v="350030"/>
    <x v="1410"/>
    <x v="0"/>
    <s v="fvv"/>
    <d v="2012-01-01T00:00:00"/>
    <m/>
    <n v="6.3"/>
    <n v="0"/>
    <n v="6.3"/>
    <x v="6566"/>
    <n v="12.6288"/>
    <n v="12.6288"/>
    <n v="0"/>
    <n v="0"/>
    <n v="1"/>
    <n v="0"/>
    <n v="0"/>
    <x v="0"/>
    <x v="0"/>
    <m/>
    <m/>
    <m/>
    <m/>
    <m/>
    <m/>
    <n v="12.440340000000001"/>
    <m/>
    <m/>
    <m/>
    <m/>
    <m/>
    <m/>
    <m/>
    <m/>
    <m/>
    <m/>
    <m/>
    <s v="574545,44"/>
    <s v="6356009,43"/>
    <n v="12.440340000000001"/>
    <n v="0"/>
    <n v="0"/>
  </r>
  <r>
    <n v="32"/>
    <x v="1260"/>
    <s v=""/>
    <x v="2793"/>
    <n v="2017"/>
    <n v="20245417"/>
    <x v="677"/>
    <x v="1257"/>
    <x v="732"/>
    <n v="9750"/>
    <s v="Østervrå"/>
    <n v="813"/>
    <n v="327"/>
    <x v="84"/>
    <m/>
    <s v="DC"/>
    <s v="Decentralt værk"/>
    <n v="353000"/>
    <n v="350030"/>
    <x v="1411"/>
    <x v="1"/>
    <s v="kvt"/>
    <d v="2004-09-15T00:00:00"/>
    <m/>
    <n v="7.15"/>
    <n v="3.05"/>
    <n v="3.7"/>
    <x v="6567"/>
    <n v="5.8175999999999997"/>
    <n v="5.8175999999999997"/>
    <n v="4.5324"/>
    <n v="4.5324"/>
    <n v="0.25973474910201855"/>
    <n v="0.74026525089798145"/>
    <n v="0"/>
    <x v="0"/>
    <x v="0"/>
    <m/>
    <m/>
    <m/>
    <m/>
    <m/>
    <m/>
    <n v="11.199117599999999"/>
    <m/>
    <m/>
    <m/>
    <m/>
    <m/>
    <m/>
    <m/>
    <m/>
    <m/>
    <m/>
    <m/>
    <s v="574545,44"/>
    <s v="6356009,43"/>
    <n v="11.199117599999999"/>
    <n v="0"/>
    <n v="0"/>
  </r>
  <r>
    <n v="32"/>
    <x v="1260"/>
    <s v=""/>
    <x v="2794"/>
    <n v="2017"/>
    <n v="20245417"/>
    <x v="677"/>
    <x v="1257"/>
    <x v="732"/>
    <n v="9750"/>
    <s v="Østervrå"/>
    <n v="813"/>
    <n v="327"/>
    <x v="84"/>
    <m/>
    <s v="DC"/>
    <s v="Decentralt værk"/>
    <n v="353000"/>
    <n v="350030"/>
    <x v="7"/>
    <x v="2"/>
    <s v="fvv"/>
    <d v="2010-09-15T00:00:00"/>
    <m/>
    <n v="1.5"/>
    <n v="0"/>
    <n v="1.5"/>
    <x v="5977"/>
    <n v="4.0751999999999997"/>
    <n v="4.0751999999999997"/>
    <n v="0"/>
    <n v="0"/>
    <n v="1"/>
    <n v="0"/>
    <n v="0"/>
    <x v="0"/>
    <x v="0"/>
    <m/>
    <m/>
    <m/>
    <m/>
    <m/>
    <m/>
    <m/>
    <m/>
    <m/>
    <m/>
    <m/>
    <m/>
    <m/>
    <m/>
    <m/>
    <m/>
    <m/>
    <n v="4.1147999999999998"/>
    <s v="574545,44"/>
    <s v="6356009,43"/>
    <n v="0"/>
    <n v="0"/>
    <n v="4.1147999999999998"/>
  </r>
  <r>
    <n v="32"/>
    <x v="1260"/>
    <s v=""/>
    <x v="2795"/>
    <n v="2017"/>
    <n v="20245417"/>
    <x v="677"/>
    <x v="1257"/>
    <x v="732"/>
    <n v="9750"/>
    <s v="Østervrå"/>
    <n v="813"/>
    <n v="327"/>
    <x v="84"/>
    <m/>
    <s v="DC"/>
    <s v="Decentralt værk"/>
    <n v="353000"/>
    <n v="350030"/>
    <x v="1410"/>
    <x v="2"/>
    <s v="fvv"/>
    <d v="2012-01-01T00:00:00"/>
    <m/>
    <n v="1.5"/>
    <n v="0"/>
    <n v="1.5"/>
    <x v="6568"/>
    <n v="4.0716000000000001"/>
    <n v="4.0716000000000001"/>
    <n v="0"/>
    <n v="0"/>
    <n v="1"/>
    <n v="0"/>
    <n v="0"/>
    <x v="0"/>
    <x v="0"/>
    <m/>
    <m/>
    <m/>
    <m/>
    <m/>
    <m/>
    <m/>
    <m/>
    <m/>
    <m/>
    <m/>
    <m/>
    <m/>
    <m/>
    <m/>
    <m/>
    <m/>
    <n v="4.1112000000000002"/>
    <s v="574545,44"/>
    <s v="6356009,43"/>
    <n v="0"/>
    <n v="0"/>
    <n v="4.1112000000000002"/>
  </r>
  <r>
    <n v="34"/>
    <x v="1261"/>
    <s v=""/>
    <x v="2796"/>
    <n v="2017"/>
    <n v="25798929"/>
    <x v="678"/>
    <x v="1258"/>
    <x v="1218"/>
    <n v="3700"/>
    <s v="Rønne"/>
    <n v="400"/>
    <n v="68"/>
    <x v="204"/>
    <n v="1"/>
    <s v="CE"/>
    <s v="Centralt værk"/>
    <n v="351100"/>
    <n v="350010"/>
    <x v="1412"/>
    <x v="1"/>
    <s v="cel"/>
    <d v="1972-01-01T00:00:00"/>
    <m/>
    <n v="50.3"/>
    <n v="19.600000000000001"/>
    <n v="0"/>
    <x v="6569"/>
    <n v="0"/>
    <n v="0"/>
    <n v="16.930800000000001"/>
    <n v="16.037974800000001"/>
    <n v="0"/>
    <n v="1"/>
    <n v="0"/>
    <x v="0"/>
    <x v="0"/>
    <m/>
    <n v="0"/>
    <m/>
    <n v="48.987503760000003"/>
    <m/>
    <m/>
    <m/>
    <m/>
    <m/>
    <m/>
    <m/>
    <m/>
    <m/>
    <m/>
    <m/>
    <m/>
    <m/>
    <m/>
    <s v="863379"/>
    <s v="6119929,04"/>
    <n v="48.987503760000003"/>
    <n v="0"/>
    <n v="0"/>
  </r>
  <r>
    <n v="34"/>
    <x v="1261"/>
    <s v=""/>
    <x v="2797"/>
    <n v="2017"/>
    <n v="25798929"/>
    <x v="678"/>
    <x v="1258"/>
    <x v="1218"/>
    <n v="3700"/>
    <s v="Rønne"/>
    <n v="400"/>
    <n v="68"/>
    <x v="204"/>
    <n v="1"/>
    <s v="CE"/>
    <s v="Centralt værk"/>
    <n v="351100"/>
    <n v="350010"/>
    <x v="1413"/>
    <x v="8"/>
    <s v="cel"/>
    <d v="1974-01-01T00:00:00"/>
    <m/>
    <n v="85.6"/>
    <n v="27.5"/>
    <n v="0"/>
    <x v="6570"/>
    <n v="0"/>
    <n v="0"/>
    <n v="37.857599999999998"/>
    <n v="35.101357200000002"/>
    <n v="0"/>
    <n v="1"/>
    <n v="0"/>
    <x v="0"/>
    <x v="0"/>
    <m/>
    <n v="135.10187463"/>
    <m/>
    <m/>
    <m/>
    <n v="0"/>
    <m/>
    <m/>
    <m/>
    <m/>
    <m/>
    <m/>
    <m/>
    <m/>
    <m/>
    <m/>
    <m/>
    <m/>
    <s v="863379"/>
    <s v="6119929,04"/>
    <n v="135.10187463"/>
    <n v="0"/>
    <n v="0"/>
  </r>
  <r>
    <n v="34"/>
    <x v="1261"/>
    <s v=""/>
    <x v="2798"/>
    <n v="2017"/>
    <n v="25798929"/>
    <x v="678"/>
    <x v="1258"/>
    <x v="1218"/>
    <n v="3700"/>
    <s v="Rønne"/>
    <n v="400"/>
    <n v="68"/>
    <x v="204"/>
    <n v="1"/>
    <s v="CE"/>
    <s v="Centralt værk"/>
    <n v="351100"/>
    <n v="350010"/>
    <x v="1414"/>
    <x v="8"/>
    <s v="cev"/>
    <d v="1995-01-01T00:00:00"/>
    <m/>
    <n v="107.2"/>
    <n v="37"/>
    <n v="35"/>
    <x v="6571"/>
    <n v="421.43700000000001"/>
    <n v="417.96719999999999"/>
    <n v="169.55964"/>
    <n v="152.67485160000001"/>
    <n v="0.27094822855704181"/>
    <n v="0.72905177144295819"/>
    <n v="0"/>
    <x v="39"/>
    <x v="0"/>
    <m/>
    <n v="16.465330507499999"/>
    <m/>
    <m/>
    <m/>
    <n v="0"/>
    <m/>
    <m/>
    <m/>
    <m/>
    <n v="607.87027375181992"/>
    <m/>
    <m/>
    <m/>
    <m/>
    <m/>
    <m/>
    <m/>
    <s v="863379"/>
    <s v="6119929,04"/>
    <n v="169.8373389615"/>
    <n v="607.87027375181992"/>
    <n v="0"/>
  </r>
  <r>
    <n v="34"/>
    <x v="1261"/>
    <s v=""/>
    <x v="2799"/>
    <n v="2017"/>
    <n v="25798929"/>
    <x v="678"/>
    <x v="1258"/>
    <x v="1218"/>
    <n v="3700"/>
    <s v="Rønne"/>
    <n v="400"/>
    <n v="68"/>
    <x v="204"/>
    <n v="1"/>
    <s v="CE"/>
    <s v="Centralt værk"/>
    <n v="351100"/>
    <n v="350010"/>
    <x v="1280"/>
    <x v="1"/>
    <s v="cel"/>
    <d v="2007-08-01T00:00:00"/>
    <m/>
    <n v="40.5"/>
    <n v="15"/>
    <n v="0"/>
    <x v="6572"/>
    <n v="0"/>
    <n v="0"/>
    <n v="2.9035115999999999"/>
    <n v="2.903508"/>
    <n v="0"/>
    <n v="1"/>
    <n v="0"/>
    <x v="0"/>
    <x v="0"/>
    <m/>
    <m/>
    <m/>
    <n v="8.9267174099999984"/>
    <m/>
    <m/>
    <m/>
    <m/>
    <m/>
    <m/>
    <m/>
    <m/>
    <m/>
    <m/>
    <m/>
    <m/>
    <m/>
    <m/>
    <s v="863379"/>
    <s v="6119929,04"/>
    <n v="8.9267174099999984"/>
    <n v="0"/>
    <n v="0"/>
  </r>
  <r>
    <n v="34"/>
    <x v="1261"/>
    <s v=""/>
    <x v="2800"/>
    <n v="2017"/>
    <n v="25798929"/>
    <x v="678"/>
    <x v="1258"/>
    <x v="1218"/>
    <n v="3700"/>
    <s v="Rønne"/>
    <n v="400"/>
    <n v="68"/>
    <x v="204"/>
    <n v="1"/>
    <s v="CE"/>
    <s v="Centralt værk"/>
    <n v="351100"/>
    <n v="350010"/>
    <x v="1227"/>
    <x v="15"/>
    <s v="fvv"/>
    <d v="1995-01-01T00:00:00"/>
    <m/>
    <n v="5"/>
    <n v="0"/>
    <n v="0"/>
    <x v="6573"/>
    <n v="0"/>
    <n v="0"/>
    <n v="0"/>
    <n v="0"/>
    <n v="1"/>
    <n v="0"/>
    <n v="0"/>
    <x v="0"/>
    <x v="0"/>
    <m/>
    <n v="24.299462850000001"/>
    <m/>
    <m/>
    <m/>
    <m/>
    <m/>
    <m/>
    <m/>
    <m/>
    <m/>
    <m/>
    <m/>
    <m/>
    <m/>
    <m/>
    <m/>
    <m/>
    <s v="863379"/>
    <s v="6119929,04"/>
    <n v="24.299462850000001"/>
    <n v="0"/>
    <n v="0"/>
  </r>
  <r>
    <n v="35"/>
    <x v="1262"/>
    <s v=""/>
    <x v="2801"/>
    <n v="2017"/>
    <n v="11271715"/>
    <x v="679"/>
    <x v="1259"/>
    <x v="1219"/>
    <n v="8643"/>
    <s v="Ans By"/>
    <n v="740"/>
    <n v="243"/>
    <x v="363"/>
    <m/>
    <s v="DC"/>
    <s v="Decentralt værk"/>
    <n v="353000"/>
    <n v="350030"/>
    <x v="56"/>
    <x v="0"/>
    <s v="fvv"/>
    <d v="1987-10-01T00:00:00"/>
    <m/>
    <n v="4"/>
    <n v="0"/>
    <n v="4"/>
    <x v="4224"/>
    <n v="12.2508"/>
    <n v="12.0168"/>
    <n v="0"/>
    <n v="0"/>
    <n v="1"/>
    <n v="0"/>
    <n v="0"/>
    <x v="0"/>
    <x v="0"/>
    <m/>
    <m/>
    <m/>
    <m/>
    <m/>
    <m/>
    <n v="12.155616"/>
    <m/>
    <m/>
    <m/>
    <m/>
    <m/>
    <m/>
    <m/>
    <m/>
    <m/>
    <m/>
    <m/>
    <s v="536677,27"/>
    <s v="6240592,1"/>
    <n v="12.155616"/>
    <n v="0"/>
    <n v="0"/>
  </r>
  <r>
    <n v="35"/>
    <x v="1262"/>
    <s v=""/>
    <x v="2802"/>
    <n v="2017"/>
    <n v="11271715"/>
    <x v="679"/>
    <x v="1259"/>
    <x v="1219"/>
    <n v="8643"/>
    <s v="Ans By"/>
    <n v="740"/>
    <n v="243"/>
    <x v="363"/>
    <m/>
    <s v="DC"/>
    <s v="Decentralt værk"/>
    <n v="353000"/>
    <n v="350030"/>
    <x v="75"/>
    <x v="1"/>
    <s v="kvt"/>
    <d v="2007-09-01T00:00:00"/>
    <m/>
    <n v="5.8"/>
    <n v="2.5"/>
    <n v="3.3"/>
    <x v="6574"/>
    <n v="42.12"/>
    <n v="41.320799999999998"/>
    <n v="31.521599999999999"/>
    <n v="30.834"/>
    <n v="0.27241336870702415"/>
    <n v="0.72758663129297585"/>
    <n v="0"/>
    <x v="0"/>
    <x v="0"/>
    <m/>
    <m/>
    <m/>
    <m/>
    <m/>
    <m/>
    <n v="77.308981199999991"/>
    <m/>
    <m/>
    <m/>
    <m/>
    <m/>
    <m/>
    <m/>
    <m/>
    <m/>
    <m/>
    <m/>
    <s v="536677,27"/>
    <s v="6240592,1"/>
    <n v="77.308981199999991"/>
    <n v="0"/>
    <n v="0"/>
  </r>
  <r>
    <n v="36"/>
    <x v="1263"/>
    <s v=""/>
    <x v="2803"/>
    <n v="2017"/>
    <n v="62749814"/>
    <x v="680"/>
    <x v="1260"/>
    <x v="1220"/>
    <n v="6823"/>
    <s v="Ansager"/>
    <n v="573"/>
    <n v="139"/>
    <x v="364"/>
    <m/>
    <s v="FJ"/>
    <s v="Fjernvarmeværk"/>
    <n v="353000"/>
    <n v="350030"/>
    <x v="1415"/>
    <x v="0"/>
    <s v="fvv"/>
    <d v="1995-05-01T00:00:00"/>
    <m/>
    <n v="3"/>
    <n v="0"/>
    <n v="3"/>
    <x v="6575"/>
    <n v="1.0548"/>
    <n v="1.0548"/>
    <n v="0"/>
    <n v="0"/>
    <n v="1"/>
    <n v="0"/>
    <n v="0"/>
    <x v="0"/>
    <x v="0"/>
    <m/>
    <m/>
    <m/>
    <m/>
    <m/>
    <m/>
    <m/>
    <m/>
    <m/>
    <m/>
    <m/>
    <m/>
    <n v="1.365"/>
    <m/>
    <m/>
    <m/>
    <m/>
    <m/>
    <s v="484435,62"/>
    <s v="6173452,54"/>
    <n v="0"/>
    <n v="1.365"/>
    <n v="0"/>
  </r>
  <r>
    <n v="36"/>
    <x v="1264"/>
    <s v=""/>
    <x v="2804"/>
    <n v="2017"/>
    <n v="62749814"/>
    <x v="680"/>
    <x v="1261"/>
    <x v="1221"/>
    <n v="6823"/>
    <s v="Ansager"/>
    <n v="573"/>
    <n v="139"/>
    <x v="364"/>
    <m/>
    <s v="FJ"/>
    <s v="Fjernvarmeværk"/>
    <n v="353000"/>
    <n v="350030"/>
    <x v="3"/>
    <x v="0"/>
    <s v="fvv"/>
    <d v="2008-04-01T00:00:00"/>
    <m/>
    <n v="4"/>
    <n v="0"/>
    <n v="4"/>
    <x v="6576"/>
    <n v="52.0488"/>
    <n v="50.381999999999998"/>
    <n v="0"/>
    <n v="0"/>
    <n v="1"/>
    <n v="0"/>
    <n v="0"/>
    <x v="0"/>
    <x v="0"/>
    <m/>
    <m/>
    <m/>
    <m/>
    <m/>
    <m/>
    <m/>
    <m/>
    <m/>
    <m/>
    <n v="48.795999999999999"/>
    <m/>
    <m/>
    <m/>
    <m/>
    <m/>
    <m/>
    <m/>
    <s v="484799"/>
    <s v="6174049"/>
    <n v="0"/>
    <n v="48.795999999999999"/>
    <n v="0"/>
  </r>
  <r>
    <n v="36"/>
    <x v="1264"/>
    <s v=""/>
    <x v="2805"/>
    <n v="2017"/>
    <n v="62749814"/>
    <x v="680"/>
    <x v="1261"/>
    <x v="1221"/>
    <n v="6823"/>
    <s v="Ansager"/>
    <n v="573"/>
    <n v="139"/>
    <x v="364"/>
    <m/>
    <s v="FJ"/>
    <s v="Fjernvarmeværk"/>
    <n v="353000"/>
    <n v="350030"/>
    <x v="69"/>
    <x v="0"/>
    <s v="fvv"/>
    <d v="2010-11-01T00:00:00"/>
    <m/>
    <n v="5"/>
    <n v="0"/>
    <n v="5"/>
    <x v="92"/>
    <n v="5.8319999999999997E-2"/>
    <n v="5.8319999999999997E-2"/>
    <n v="0"/>
    <n v="0"/>
    <n v="1"/>
    <n v="0"/>
    <n v="0"/>
    <x v="0"/>
    <x v="0"/>
    <m/>
    <m/>
    <m/>
    <n v="7.1739999999999998E-2"/>
    <m/>
    <m/>
    <m/>
    <m/>
    <m/>
    <m/>
    <m/>
    <m/>
    <m/>
    <m/>
    <m/>
    <m/>
    <m/>
    <m/>
    <s v="484799"/>
    <s v="6174049"/>
    <n v="7.1739999999999998E-2"/>
    <n v="0"/>
    <n v="0"/>
  </r>
  <r>
    <n v="38"/>
    <x v="1265"/>
    <s v=""/>
    <x v="2806"/>
    <n v="2017"/>
    <n v="70874814"/>
    <x v="681"/>
    <x v="1262"/>
    <x v="1222"/>
    <n v="9510"/>
    <s v="Arden"/>
    <n v="846"/>
    <n v="272"/>
    <x v="228"/>
    <m/>
    <s v="DC"/>
    <s v="Decentralt værk"/>
    <n v="353000"/>
    <n v="350030"/>
    <x v="540"/>
    <x v="1"/>
    <s v="kvt"/>
    <d v="1998-01-05T00:00:00"/>
    <m/>
    <n v="6.37"/>
    <n v="2.76"/>
    <n v="3.61"/>
    <x v="6577"/>
    <n v="3.57714"/>
    <n v="3.57714"/>
    <n v="2.3900868000000002"/>
    <n v="2.3900868000000002"/>
    <n v="0.27711356789749542"/>
    <n v="0.72288643210250458"/>
    <n v="0"/>
    <x v="0"/>
    <x v="0"/>
    <m/>
    <m/>
    <m/>
    <m/>
    <m/>
    <m/>
    <n v="6.4542852000000002"/>
    <m/>
    <m/>
    <m/>
    <m/>
    <m/>
    <m/>
    <m/>
    <m/>
    <m/>
    <m/>
    <m/>
    <s v="551758,37"/>
    <s v="6290879,11"/>
    <n v="6.4542852000000002"/>
    <n v="0"/>
    <n v="0"/>
  </r>
  <r>
    <n v="38"/>
    <x v="1265"/>
    <s v=""/>
    <x v="2807"/>
    <n v="2017"/>
    <n v="70874814"/>
    <x v="681"/>
    <x v="1262"/>
    <x v="1222"/>
    <n v="9510"/>
    <s v="Arden"/>
    <n v="846"/>
    <n v="272"/>
    <x v="228"/>
    <m/>
    <s v="DC"/>
    <s v="Decentralt værk"/>
    <n v="353000"/>
    <n v="350030"/>
    <x v="1416"/>
    <x v="0"/>
    <s v="fvv"/>
    <d v="1998-01-05T00:00:00"/>
    <m/>
    <n v="4"/>
    <n v="0"/>
    <n v="4"/>
    <x v="6578"/>
    <n v="38.094479999999997"/>
    <n v="38.094479999999997"/>
    <n v="0"/>
    <n v="0"/>
    <n v="1"/>
    <n v="0"/>
    <n v="0"/>
    <x v="0"/>
    <x v="0"/>
    <m/>
    <m/>
    <m/>
    <m/>
    <m/>
    <m/>
    <n v="38.095833599999999"/>
    <m/>
    <m/>
    <m/>
    <m/>
    <m/>
    <m/>
    <m/>
    <m/>
    <m/>
    <m/>
    <m/>
    <s v="551758,37"/>
    <s v="6290879,11"/>
    <n v="38.095833599999999"/>
    <n v="0"/>
    <n v="0"/>
  </r>
  <r>
    <n v="39"/>
    <x v="1266"/>
    <s v=""/>
    <x v="2808"/>
    <n v="2017"/>
    <n v="54300514"/>
    <x v="682"/>
    <x v="1263"/>
    <x v="1223"/>
    <n v="9340"/>
    <s v="Asaa"/>
    <n v="810"/>
    <n v="281"/>
    <x v="365"/>
    <m/>
    <s v="DC"/>
    <s v="Decentralt værk"/>
    <n v="353000"/>
    <n v="350030"/>
    <x v="1417"/>
    <x v="0"/>
    <s v="fvv"/>
    <d v="1988-01-01T00:00:00"/>
    <m/>
    <n v="4.5999999999999996"/>
    <n v="0"/>
    <n v="4.5999999999999996"/>
    <x v="6579"/>
    <n v="36.7776"/>
    <n v="36.7776"/>
    <n v="0"/>
    <n v="0"/>
    <n v="1"/>
    <n v="0"/>
    <n v="0"/>
    <x v="0"/>
    <x v="0"/>
    <m/>
    <m/>
    <m/>
    <m/>
    <m/>
    <m/>
    <n v="35.677144800000001"/>
    <m/>
    <m/>
    <m/>
    <m/>
    <m/>
    <m/>
    <m/>
    <m/>
    <m/>
    <m/>
    <m/>
    <s v="584869,94"/>
    <s v="6334814,15"/>
    <n v="35.677144800000001"/>
    <n v="0"/>
    <n v="0"/>
  </r>
  <r>
    <n v="39"/>
    <x v="1266"/>
    <s v=""/>
    <x v="2809"/>
    <n v="2017"/>
    <n v="54300514"/>
    <x v="682"/>
    <x v="1263"/>
    <x v="1223"/>
    <n v="9340"/>
    <s v="Asaa"/>
    <n v="810"/>
    <n v="281"/>
    <x v="365"/>
    <m/>
    <s v="DC"/>
    <s v="Decentralt værk"/>
    <n v="353000"/>
    <n v="350030"/>
    <x v="1193"/>
    <x v="1"/>
    <s v="kvt"/>
    <d v="1993-01-01T00:00:00"/>
    <m/>
    <n v="4.8"/>
    <n v="2"/>
    <n v="2.4"/>
    <x v="6580"/>
    <n v="3.0312000000000001"/>
    <n v="3.0312000000000001"/>
    <n v="2.5920000000000001"/>
    <n v="2.5920000000000001"/>
    <n v="0.23004861074682195"/>
    <n v="0.76995138925317808"/>
    <n v="0"/>
    <x v="0"/>
    <x v="0"/>
    <m/>
    <m/>
    <m/>
    <m/>
    <m/>
    <m/>
    <n v="6.5881728000000006"/>
    <m/>
    <m/>
    <m/>
    <m/>
    <m/>
    <m/>
    <m/>
    <m/>
    <m/>
    <m/>
    <m/>
    <s v="584869,94"/>
    <s v="6334814,15"/>
    <n v="6.5881728000000006"/>
    <n v="0"/>
    <n v="0"/>
  </r>
  <r>
    <n v="39"/>
    <x v="1266"/>
    <s v=""/>
    <x v="2810"/>
    <n v="2017"/>
    <n v="54300514"/>
    <x v="682"/>
    <x v="1263"/>
    <x v="1223"/>
    <n v="9340"/>
    <s v="Asaa"/>
    <n v="810"/>
    <n v="281"/>
    <x v="365"/>
    <m/>
    <s v="DC"/>
    <s v="Decentralt værk"/>
    <n v="353000"/>
    <n v="350030"/>
    <x v="195"/>
    <x v="1"/>
    <s v="kvt"/>
    <d v="1999-01-10T00:00:00"/>
    <m/>
    <n v="2.44"/>
    <n v="0.92"/>
    <n v="1.4"/>
    <x v="6581"/>
    <n v="1.458"/>
    <n v="1.458"/>
    <n v="1.1592"/>
    <n v="1.1592"/>
    <n v="0.22761836998270102"/>
    <n v="0.77238163001729898"/>
    <n v="0"/>
    <x v="0"/>
    <x v="0"/>
    <m/>
    <m/>
    <m/>
    <m/>
    <m/>
    <m/>
    <n v="3.2027292000000003"/>
    <m/>
    <m/>
    <m/>
    <m/>
    <m/>
    <m/>
    <m/>
    <m/>
    <m/>
    <m/>
    <m/>
    <s v="584869,94"/>
    <s v="6334814,15"/>
    <n v="3.2027292000000003"/>
    <n v="0"/>
    <n v="0"/>
  </r>
  <r>
    <n v="39"/>
    <x v="1266"/>
    <s v=""/>
    <x v="2811"/>
    <n v="2017"/>
    <n v="54300514"/>
    <x v="682"/>
    <x v="1263"/>
    <x v="1223"/>
    <n v="9340"/>
    <s v="Asaa"/>
    <n v="810"/>
    <n v="281"/>
    <x v="365"/>
    <m/>
    <s v="DC"/>
    <s v="Decentralt værk"/>
    <n v="353000"/>
    <n v="350030"/>
    <x v="1418"/>
    <x v="3"/>
    <s v="fvv"/>
    <d v="2014-10-01T00:00:00"/>
    <m/>
    <n v="4"/>
    <n v="0"/>
    <n v="4"/>
    <x v="3761"/>
    <n v="9.4535999999999998"/>
    <n v="9.4535999999999998"/>
    <n v="0"/>
    <n v="0"/>
    <n v="1"/>
    <n v="0"/>
    <n v="0"/>
    <x v="0"/>
    <x v="0"/>
    <m/>
    <m/>
    <m/>
    <m/>
    <m/>
    <m/>
    <m/>
    <m/>
    <m/>
    <m/>
    <m/>
    <m/>
    <m/>
    <m/>
    <m/>
    <n v="9.4535999999999998"/>
    <m/>
    <m/>
    <s v="584869,94"/>
    <s v="6334814,15"/>
    <n v="0"/>
    <n v="9.4535999999999998"/>
    <n v="0"/>
  </r>
  <r>
    <n v="40"/>
    <x v="1267"/>
    <s v=""/>
    <x v="2812"/>
    <n v="2017"/>
    <n v="59283111"/>
    <x v="683"/>
    <x v="1264"/>
    <x v="1224"/>
    <n v="6440"/>
    <s v="Augustenborg"/>
    <n v="540"/>
    <n v="96"/>
    <x v="366"/>
    <m/>
    <s v="DC"/>
    <s v="Decentralt værk"/>
    <n v="353000"/>
    <n v="350030"/>
    <x v="1419"/>
    <x v="0"/>
    <s v="fvv"/>
    <d v="1984-10-01T00:00:00"/>
    <m/>
    <n v="5.5"/>
    <n v="0"/>
    <n v="5.8"/>
    <x v="6582"/>
    <n v="21.956399999999999"/>
    <n v="21.956399999999999"/>
    <n v="0"/>
    <n v="0"/>
    <n v="1"/>
    <n v="0"/>
    <n v="0"/>
    <x v="0"/>
    <x v="0"/>
    <m/>
    <m/>
    <m/>
    <m/>
    <m/>
    <m/>
    <n v="21.214432799999997"/>
    <m/>
    <m/>
    <m/>
    <m/>
    <m/>
    <m/>
    <m/>
    <m/>
    <m/>
    <m/>
    <m/>
    <s v="556227"/>
    <s v="6089331,49"/>
    <n v="21.214432799999997"/>
    <n v="0"/>
    <n v="0"/>
  </r>
  <r>
    <n v="40"/>
    <x v="1267"/>
    <s v=""/>
    <x v="2813"/>
    <n v="2017"/>
    <n v="59283111"/>
    <x v="683"/>
    <x v="1264"/>
    <x v="1224"/>
    <n v="6440"/>
    <s v="Augustenborg"/>
    <n v="540"/>
    <n v="96"/>
    <x v="366"/>
    <m/>
    <s v="DC"/>
    <s v="Decentralt værk"/>
    <n v="353000"/>
    <n v="350030"/>
    <x v="1420"/>
    <x v="0"/>
    <s v="fvv"/>
    <d v="2003-12-01T00:00:00"/>
    <m/>
    <n v="13.3"/>
    <n v="0"/>
    <n v="11.6"/>
    <x v="6583"/>
    <n v="32.937840000000001"/>
    <n v="32.937840000000001"/>
    <n v="0"/>
    <n v="0"/>
    <n v="1"/>
    <n v="0"/>
    <n v="0"/>
    <x v="0"/>
    <x v="0"/>
    <m/>
    <m/>
    <m/>
    <m/>
    <m/>
    <m/>
    <n v="31.8216492"/>
    <m/>
    <m/>
    <m/>
    <m/>
    <m/>
    <m/>
    <m/>
    <m/>
    <m/>
    <m/>
    <m/>
    <s v="556227"/>
    <s v="6089331,49"/>
    <n v="31.8216492"/>
    <n v="0"/>
    <n v="0"/>
  </r>
  <r>
    <n v="40"/>
    <x v="1267"/>
    <s v=""/>
    <x v="2814"/>
    <n v="2017"/>
    <n v="59283111"/>
    <x v="683"/>
    <x v="1264"/>
    <x v="1224"/>
    <n v="6440"/>
    <s v="Augustenborg"/>
    <n v="540"/>
    <n v="96"/>
    <x v="366"/>
    <m/>
    <s v="DC"/>
    <s v="Decentralt værk"/>
    <n v="353000"/>
    <n v="350030"/>
    <x v="39"/>
    <x v="5"/>
    <s v="kvt"/>
    <d v="2012-01-01T00:00:00"/>
    <m/>
    <n v="0.19"/>
    <n v="0.06"/>
    <n v="0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56227"/>
    <s v="6089331,49"/>
    <n v="0"/>
    <n v="0"/>
    <n v="0"/>
  </r>
  <r>
    <n v="40"/>
    <x v="1267"/>
    <s v=""/>
    <x v="2815"/>
    <n v="2017"/>
    <n v="59283111"/>
    <x v="683"/>
    <x v="1264"/>
    <x v="1224"/>
    <n v="6440"/>
    <s v="Augustenborg"/>
    <n v="540"/>
    <n v="96"/>
    <x v="366"/>
    <m/>
    <s v="DC"/>
    <s v="Decentralt værk"/>
    <n v="353000"/>
    <n v="350030"/>
    <x v="1421"/>
    <x v="0"/>
    <s v="fvv"/>
    <d v="2007-01-01T00:00:00"/>
    <m/>
    <n v="0.03"/>
    <n v="0"/>
    <n v="0.02"/>
    <x v="6584"/>
    <n v="0.15512400000000001"/>
    <n v="6.4890000000000003E-2"/>
    <n v="0"/>
    <n v="0"/>
    <n v="1"/>
    <n v="0"/>
    <n v="0"/>
    <x v="0"/>
    <x v="0"/>
    <m/>
    <m/>
    <m/>
    <n v="0.15510188"/>
    <m/>
    <m/>
    <m/>
    <m/>
    <m/>
    <m/>
    <m/>
    <m/>
    <m/>
    <m/>
    <m/>
    <m/>
    <m/>
    <m/>
    <s v="556227"/>
    <s v="6089331,49"/>
    <n v="0.15510188"/>
    <n v="0"/>
    <n v="0"/>
  </r>
  <r>
    <n v="40"/>
    <x v="1268"/>
    <s v=""/>
    <x v="2816"/>
    <n v="2017"/>
    <n v="59283111"/>
    <x v="683"/>
    <x v="1265"/>
    <x v="189"/>
    <n v="6440"/>
    <s v="Augustenborg"/>
    <n v="540"/>
    <n v="96"/>
    <x v="366"/>
    <m/>
    <s v="DC"/>
    <s v="Decentralt værk"/>
    <n v="353000"/>
    <n v="350030"/>
    <x v="1422"/>
    <x v="1"/>
    <s v="kvt"/>
    <d v="1997-12-01T00:00:00"/>
    <m/>
    <n v="9.6999999999999993"/>
    <n v="3.8"/>
    <n v="4.9000000000000004"/>
    <x v="6585"/>
    <n v="0.80640000000000001"/>
    <n v="0.80640000000000001"/>
    <n v="0.58679999999999999"/>
    <n v="0.58679999999999999"/>
    <n v="0.23832728294129915"/>
    <n v="0.76167271705870088"/>
    <n v="0"/>
    <x v="0"/>
    <x v="0"/>
    <m/>
    <m/>
    <m/>
    <m/>
    <m/>
    <m/>
    <n v="1.6917911999999999"/>
    <m/>
    <m/>
    <m/>
    <m/>
    <m/>
    <m/>
    <m/>
    <m/>
    <m/>
    <m/>
    <m/>
    <s v="556899,12"/>
    <s v="6089626,01"/>
    <n v="1.6917911999999999"/>
    <n v="0"/>
    <n v="0"/>
  </r>
  <r>
    <n v="40"/>
    <x v="1268"/>
    <s v=""/>
    <x v="2817"/>
    <n v="2017"/>
    <n v="59283111"/>
    <x v="683"/>
    <x v="1265"/>
    <x v="189"/>
    <n v="6440"/>
    <s v="Augustenborg"/>
    <n v="540"/>
    <n v="96"/>
    <x v="366"/>
    <m/>
    <s v="DC"/>
    <s v="Decentralt værk"/>
    <n v="353000"/>
    <n v="350030"/>
    <x v="7"/>
    <x v="2"/>
    <s v="fvv"/>
    <d v="2011-09-01T00:00:00"/>
    <m/>
    <n v="8"/>
    <n v="0"/>
    <n v="8"/>
    <x v="6586"/>
    <n v="47.023200000000003"/>
    <n v="45.892800000000001"/>
    <n v="0"/>
    <n v="0"/>
    <n v="1"/>
    <n v="0"/>
    <n v="0"/>
    <x v="0"/>
    <x v="0"/>
    <m/>
    <m/>
    <m/>
    <m/>
    <m/>
    <m/>
    <m/>
    <m/>
    <m/>
    <m/>
    <m/>
    <m/>
    <m/>
    <m/>
    <m/>
    <m/>
    <m/>
    <n v="47.023199999999996"/>
    <s v="556899,12"/>
    <s v="6089626,01"/>
    <n v="0"/>
    <n v="0"/>
    <n v="47.023199999999996"/>
  </r>
  <r>
    <n v="41"/>
    <x v="1269"/>
    <s v=""/>
    <x v="2818"/>
    <n v="2017"/>
    <n v="25473914"/>
    <x v="684"/>
    <x v="1266"/>
    <x v="1225"/>
    <n v="8963"/>
    <s v="Auning"/>
    <n v="707"/>
    <n v="227"/>
    <x v="367"/>
    <m/>
    <s v="FJ"/>
    <s v="Fjernvarmeværk"/>
    <n v="353000"/>
    <n v="350030"/>
    <x v="184"/>
    <x v="0"/>
    <s v="fvv"/>
    <d v="1992-01-01T00:00:00"/>
    <m/>
    <n v="3.15"/>
    <n v="0"/>
    <n v="3.15"/>
    <x v="6587"/>
    <n v="42.207999999999998"/>
    <n v="42.207999999999998"/>
    <n v="0"/>
    <n v="0"/>
    <n v="1"/>
    <n v="0"/>
    <n v="0"/>
    <x v="0"/>
    <x v="0"/>
    <m/>
    <m/>
    <m/>
    <m/>
    <m/>
    <m/>
    <m/>
    <m/>
    <m/>
    <n v="45.384999999999998"/>
    <m/>
    <m/>
    <m/>
    <m/>
    <m/>
    <m/>
    <m/>
    <m/>
    <s v="584969,2"/>
    <s v="6254127,23"/>
    <n v="0"/>
    <n v="45.384999999999998"/>
    <n v="0"/>
  </r>
  <r>
    <n v="41"/>
    <x v="1269"/>
    <s v=""/>
    <x v="2819"/>
    <n v="2017"/>
    <n v="25473914"/>
    <x v="684"/>
    <x v="1266"/>
    <x v="1225"/>
    <n v="8963"/>
    <s v="Auning"/>
    <n v="707"/>
    <n v="227"/>
    <x v="367"/>
    <m/>
    <s v="FJ"/>
    <s v="Fjernvarmeværk"/>
    <n v="353000"/>
    <n v="350030"/>
    <x v="511"/>
    <x v="0"/>
    <s v="fvv"/>
    <d v="1982-01-01T00:00:00"/>
    <m/>
    <n v="3.15"/>
    <n v="0"/>
    <n v="3.15"/>
    <x v="21"/>
    <n v="0"/>
    <n v="0"/>
    <n v="0"/>
    <n v="0"/>
    <n v="1"/>
    <n v="0"/>
    <n v="0"/>
    <x v="0"/>
    <x v="0"/>
    <m/>
    <m/>
    <m/>
    <m/>
    <m/>
    <m/>
    <m/>
    <m/>
    <m/>
    <m/>
    <m/>
    <m/>
    <n v="0"/>
    <m/>
    <m/>
    <m/>
    <m/>
    <m/>
    <s v="584969,2"/>
    <s v="6254127,23"/>
    <n v="0"/>
    <n v="0"/>
    <n v="0"/>
  </r>
  <r>
    <n v="41"/>
    <x v="1269"/>
    <s v=""/>
    <x v="2820"/>
    <n v="2017"/>
    <n v="25473914"/>
    <x v="684"/>
    <x v="1266"/>
    <x v="1225"/>
    <n v="8963"/>
    <s v="Auning"/>
    <n v="707"/>
    <n v="227"/>
    <x v="367"/>
    <m/>
    <s v="FJ"/>
    <s v="Fjernvarmeværk"/>
    <n v="353000"/>
    <n v="350030"/>
    <x v="145"/>
    <x v="0"/>
    <s v="fvv"/>
    <d v="1980-06-30T00:00:00"/>
    <m/>
    <n v="3.15"/>
    <n v="0"/>
    <n v="2.91"/>
    <x v="21"/>
    <n v="0"/>
    <n v="0"/>
    <n v="0"/>
    <n v="0"/>
    <n v="1"/>
    <n v="0"/>
    <n v="0"/>
    <x v="0"/>
    <x v="0"/>
    <m/>
    <n v="0"/>
    <m/>
    <m/>
    <m/>
    <m/>
    <m/>
    <m/>
    <m/>
    <m/>
    <m/>
    <m/>
    <m/>
    <m/>
    <m/>
    <m/>
    <m/>
    <m/>
    <s v="584969,2"/>
    <s v="6254127,23"/>
    <n v="0"/>
    <n v="0"/>
    <n v="0"/>
  </r>
  <r>
    <n v="41"/>
    <x v="1269"/>
    <s v=""/>
    <x v="2821"/>
    <n v="2017"/>
    <n v="25473914"/>
    <x v="684"/>
    <x v="1266"/>
    <x v="1225"/>
    <n v="8963"/>
    <s v="Auning"/>
    <n v="707"/>
    <n v="227"/>
    <x v="367"/>
    <m/>
    <s v="FJ"/>
    <s v="Fjernvarmeværk"/>
    <n v="353000"/>
    <n v="350030"/>
    <x v="146"/>
    <x v="0"/>
    <s v="fvv"/>
    <d v="1978-06-30T00:00:00"/>
    <m/>
    <n v="2.15"/>
    <n v="0"/>
    <n v="2"/>
    <x v="21"/>
    <n v="0"/>
    <n v="0"/>
    <n v="0"/>
    <n v="0"/>
    <n v="1"/>
    <n v="0"/>
    <n v="0"/>
    <x v="0"/>
    <x v="0"/>
    <m/>
    <n v="0"/>
    <m/>
    <m/>
    <m/>
    <m/>
    <m/>
    <m/>
    <m/>
    <m/>
    <m/>
    <m/>
    <m/>
    <m/>
    <m/>
    <m/>
    <m/>
    <m/>
    <s v="584969,2"/>
    <s v="6254127,23"/>
    <n v="0"/>
    <n v="0"/>
    <n v="0"/>
  </r>
  <r>
    <n v="41"/>
    <x v="1269"/>
    <s v=""/>
    <x v="2822"/>
    <n v="2017"/>
    <n v="25473914"/>
    <x v="684"/>
    <x v="1266"/>
    <x v="1225"/>
    <n v="8963"/>
    <s v="Auning"/>
    <n v="707"/>
    <n v="227"/>
    <x v="367"/>
    <m/>
    <s v="FJ"/>
    <s v="Fjernvarmeværk"/>
    <n v="353000"/>
    <n v="350030"/>
    <x v="184"/>
    <x v="0"/>
    <s v="fvv"/>
    <d v="2001-01-01T00:00:00"/>
    <m/>
    <n v="5"/>
    <n v="0"/>
    <n v="5"/>
    <x v="6588"/>
    <n v="110.875"/>
    <n v="110.875"/>
    <n v="0"/>
    <n v="0"/>
    <n v="1"/>
    <n v="0"/>
    <n v="0"/>
    <x v="0"/>
    <x v="0"/>
    <m/>
    <m/>
    <m/>
    <m/>
    <m/>
    <m/>
    <m/>
    <m/>
    <m/>
    <n v="116.7105"/>
    <m/>
    <m/>
    <m/>
    <m/>
    <m/>
    <m/>
    <m/>
    <m/>
    <s v="584969,2"/>
    <s v="6254127,23"/>
    <n v="0"/>
    <n v="116.7105"/>
    <n v="0"/>
  </r>
  <r>
    <n v="42"/>
    <x v="1270"/>
    <s v=""/>
    <x v="2823"/>
    <n v="2017"/>
    <n v="27173012"/>
    <x v="750"/>
    <x v="1267"/>
    <x v="1226"/>
    <n v="7860"/>
    <s v="Spøttrup"/>
    <n v="779"/>
    <n v="256"/>
    <x v="160"/>
    <m/>
    <s v="FJ"/>
    <s v="Fjernvarmeværk"/>
    <n v="353000"/>
    <n v="350030"/>
    <x v="951"/>
    <x v="0"/>
    <s v="fvv"/>
    <d v="1994-01-01T00:00:00"/>
    <m/>
    <n v="4.5"/>
    <n v="0"/>
    <n v="4.5"/>
    <x v="6589"/>
    <n v="38.708640000000003"/>
    <n v="38.708640000000003"/>
    <n v="0"/>
    <n v="0"/>
    <n v="1"/>
    <n v="0"/>
    <n v="0"/>
    <x v="0"/>
    <x v="0"/>
    <m/>
    <m/>
    <m/>
    <m/>
    <m/>
    <m/>
    <m/>
    <m/>
    <m/>
    <m/>
    <m/>
    <m/>
    <n v="46.982949999999995"/>
    <m/>
    <m/>
    <m/>
    <m/>
    <m/>
    <s v="492683,81"/>
    <s v="6274495,25"/>
    <n v="0"/>
    <n v="46.982949999999995"/>
    <n v="0"/>
  </r>
  <r>
    <n v="42"/>
    <x v="1270"/>
    <s v=""/>
    <x v="2824"/>
    <n v="2017"/>
    <n v="27173012"/>
    <x v="750"/>
    <x v="1267"/>
    <x v="1226"/>
    <n v="7860"/>
    <s v="Spøttrup"/>
    <n v="779"/>
    <n v="256"/>
    <x v="160"/>
    <m/>
    <s v="FJ"/>
    <s v="Fjernvarmeværk"/>
    <n v="353000"/>
    <n v="350030"/>
    <x v="274"/>
    <x v="0"/>
    <s v="fvv"/>
    <d v="1994-01-01T00:00:00"/>
    <m/>
    <n v="4.5"/>
    <n v="0"/>
    <n v="4"/>
    <x v="6590"/>
    <n v="2.8799999999999999E-2"/>
    <n v="2.8799999999999999E-2"/>
    <n v="0"/>
    <n v="0"/>
    <n v="1"/>
    <n v="0"/>
    <n v="0"/>
    <x v="0"/>
    <x v="0"/>
    <m/>
    <m/>
    <m/>
    <n v="2.989E-2"/>
    <m/>
    <m/>
    <m/>
    <m/>
    <m/>
    <m/>
    <m/>
    <m/>
    <m/>
    <m/>
    <m/>
    <m/>
    <m/>
    <m/>
    <s v="492683,81"/>
    <s v="6274495,25"/>
    <n v="2.989E-2"/>
    <n v="0"/>
    <n v="0"/>
  </r>
  <r>
    <n v="43"/>
    <x v="1271"/>
    <s v=""/>
    <x v="2825"/>
    <n v="2017"/>
    <n v="18962519"/>
    <x v="686"/>
    <x v="1268"/>
    <x v="1227"/>
    <n v="7755"/>
    <s v="Bedsted Thy"/>
    <n v="787"/>
    <n v="258"/>
    <x v="368"/>
    <m/>
    <s v="FJ"/>
    <s v="Fjernvarmeværk"/>
    <n v="353000"/>
    <n v="350030"/>
    <x v="1423"/>
    <x v="0"/>
    <s v="fvv"/>
    <d v="1963-01-01T00:00:00"/>
    <m/>
    <n v="6"/>
    <n v="0"/>
    <n v="5.5"/>
    <x v="6591"/>
    <n v="35.805599999999998"/>
    <n v="35.805599999999998"/>
    <n v="0"/>
    <n v="0"/>
    <n v="1"/>
    <n v="0"/>
    <n v="0"/>
    <x v="0"/>
    <x v="0"/>
    <m/>
    <m/>
    <m/>
    <n v="0.28799999999999998"/>
    <m/>
    <m/>
    <m/>
    <m/>
    <m/>
    <m/>
    <m/>
    <m/>
    <n v="35.517600000000002"/>
    <m/>
    <m/>
    <m/>
    <m/>
    <m/>
    <s v="463640,63"/>
    <s v="6296382,99"/>
    <n v="0.28799999999999998"/>
    <n v="35.517600000000002"/>
    <n v="0"/>
  </r>
  <r>
    <n v="44"/>
    <x v="1272"/>
    <s v=""/>
    <x v="2826"/>
    <n v="2017"/>
    <n v="39678810"/>
    <x v="687"/>
    <x v="1269"/>
    <x v="1228"/>
    <n v="9881"/>
    <s v="Bindslev"/>
    <n v="860"/>
    <n v="297"/>
    <x v="369"/>
    <m/>
    <s v="DC"/>
    <s v="Decentralt værk"/>
    <n v="353000"/>
    <n v="350030"/>
    <x v="1424"/>
    <x v="0"/>
    <s v="fvv"/>
    <d v="2011-01-01T00:00:00"/>
    <m/>
    <n v="5"/>
    <n v="0"/>
    <n v="4.1500000000000004"/>
    <x v="6592"/>
    <n v="1.4137200000000001"/>
    <n v="1.02132"/>
    <n v="0"/>
    <n v="0"/>
    <n v="1"/>
    <n v="0"/>
    <n v="0"/>
    <x v="0"/>
    <x v="0"/>
    <m/>
    <m/>
    <m/>
    <m/>
    <m/>
    <m/>
    <n v="1.3614876"/>
    <m/>
    <m/>
    <m/>
    <m/>
    <m/>
    <m/>
    <m/>
    <m/>
    <m/>
    <m/>
    <m/>
    <s v="571780,94"/>
    <s v="6378451,4"/>
    <n v="1.3614876"/>
    <n v="0"/>
    <n v="0"/>
  </r>
  <r>
    <n v="44"/>
    <x v="1272"/>
    <s v=""/>
    <x v="2827"/>
    <n v="2017"/>
    <n v="39678810"/>
    <x v="687"/>
    <x v="1269"/>
    <x v="1228"/>
    <n v="9881"/>
    <s v="Bindslev"/>
    <n v="860"/>
    <n v="297"/>
    <x v="369"/>
    <m/>
    <s v="DC"/>
    <s v="Decentralt værk"/>
    <n v="353000"/>
    <n v="350030"/>
    <x v="1425"/>
    <x v="1"/>
    <s v="kvt"/>
    <d v="2004-06-25T00:00:00"/>
    <m/>
    <n v="7.15"/>
    <n v="3.05"/>
    <n v="3.62"/>
    <x v="6593"/>
    <n v="0.31535999999999997"/>
    <n v="0.11448"/>
    <n v="0.25740000000000002"/>
    <n v="0.25740000000000002"/>
    <n v="0.23712590411018233"/>
    <n v="0.76287409588981769"/>
    <n v="0"/>
    <x v="0"/>
    <x v="0"/>
    <m/>
    <m/>
    <m/>
    <m/>
    <m/>
    <m/>
    <n v="0.66496319999999998"/>
    <m/>
    <m/>
    <m/>
    <m/>
    <m/>
    <m/>
    <m/>
    <m/>
    <m/>
    <m/>
    <m/>
    <s v="571780,94"/>
    <s v="6378451,4"/>
    <n v="0.66496319999999998"/>
    <n v="0"/>
    <n v="0"/>
  </r>
  <r>
    <n v="45"/>
    <x v="1273"/>
    <s v=""/>
    <x v="2828"/>
    <n v="2017"/>
    <n v="63446319"/>
    <x v="688"/>
    <x v="1270"/>
    <x v="1229"/>
    <n v="6740"/>
    <s v="Bramming"/>
    <n v="561"/>
    <n v="123"/>
    <x v="370"/>
    <n v="1"/>
    <s v="DC"/>
    <s v="Decentralt værk"/>
    <n v="353000"/>
    <n v="350030"/>
    <x v="1426"/>
    <x v="1"/>
    <s v="kvt"/>
    <d v="1994-01-01T00:00:00"/>
    <m/>
    <n v="7.34"/>
    <n v="2.88"/>
    <n v="3.65"/>
    <x v="6594"/>
    <n v="0.94320000000000004"/>
    <n v="0.92879999999999996"/>
    <n v="0.7056"/>
    <n v="0.68759999999999999"/>
    <n v="0.25337413108146267"/>
    <n v="0.74662586891853733"/>
    <n v="0"/>
    <x v="0"/>
    <x v="0"/>
    <m/>
    <m/>
    <m/>
    <m/>
    <m/>
    <m/>
    <n v="1.8612792"/>
    <m/>
    <m/>
    <m/>
    <m/>
    <m/>
    <m/>
    <m/>
    <m/>
    <m/>
    <m/>
    <m/>
    <s v="480984,72"/>
    <s v="6147886,5"/>
    <n v="1.8612792"/>
    <n v="0"/>
    <n v="0"/>
  </r>
  <r>
    <n v="45"/>
    <x v="1273"/>
    <s v=""/>
    <x v="2829"/>
    <n v="2017"/>
    <n v="63446319"/>
    <x v="688"/>
    <x v="1270"/>
    <x v="1229"/>
    <n v="6740"/>
    <s v="Bramming"/>
    <n v="561"/>
    <n v="123"/>
    <x v="370"/>
    <n v="1"/>
    <s v="DC"/>
    <s v="Decentralt værk"/>
    <n v="353000"/>
    <n v="350030"/>
    <x v="1427"/>
    <x v="1"/>
    <s v="kvt"/>
    <d v="1994-01-01T00:00:00"/>
    <m/>
    <n v="7.34"/>
    <n v="2.88"/>
    <n v="3.65"/>
    <x v="6595"/>
    <n v="0.74160000000000004"/>
    <n v="0.72719999999999996"/>
    <n v="0.5796"/>
    <n v="0.56520000000000004"/>
    <n v="0.24788575114195915"/>
    <n v="0.75211424885804079"/>
    <n v="0"/>
    <x v="0"/>
    <x v="0"/>
    <m/>
    <m/>
    <m/>
    <m/>
    <m/>
    <m/>
    <n v="1.4958504000000001"/>
    <m/>
    <m/>
    <m/>
    <m/>
    <m/>
    <m/>
    <m/>
    <m/>
    <m/>
    <m/>
    <m/>
    <s v="480984,72"/>
    <s v="6147886,5"/>
    <n v="1.4958504000000001"/>
    <n v="0"/>
    <n v="0"/>
  </r>
  <r>
    <n v="45"/>
    <x v="1273"/>
    <s v=""/>
    <x v="2830"/>
    <n v="2017"/>
    <n v="63446319"/>
    <x v="688"/>
    <x v="1270"/>
    <x v="1229"/>
    <n v="6740"/>
    <s v="Bramming"/>
    <n v="561"/>
    <n v="123"/>
    <x v="370"/>
    <n v="1"/>
    <s v="DC"/>
    <s v="Decentralt værk"/>
    <n v="353000"/>
    <n v="350030"/>
    <x v="1428"/>
    <x v="1"/>
    <s v="kvt"/>
    <d v="1994-01-01T00:00:00"/>
    <m/>
    <n v="9.73"/>
    <n v="3.85"/>
    <n v="4.5599999999999996"/>
    <x v="6596"/>
    <n v="1.0007999999999999"/>
    <n v="0.98280000000000001"/>
    <n v="0.76680000000000004"/>
    <n v="0.74880000000000002"/>
    <n v="0.25037872033057196"/>
    <n v="0.74962127966942804"/>
    <n v="0"/>
    <x v="0"/>
    <x v="0"/>
    <m/>
    <m/>
    <m/>
    <m/>
    <m/>
    <m/>
    <n v="1.9985724"/>
    <m/>
    <m/>
    <m/>
    <m/>
    <m/>
    <m/>
    <m/>
    <m/>
    <m/>
    <m/>
    <m/>
    <s v="480984,72"/>
    <s v="6147886,5"/>
    <n v="1.9985724"/>
    <n v="0"/>
    <n v="0"/>
  </r>
  <r>
    <n v="45"/>
    <x v="1273"/>
    <s v=""/>
    <x v="2831"/>
    <n v="2017"/>
    <n v="63446319"/>
    <x v="688"/>
    <x v="1270"/>
    <x v="1229"/>
    <n v="6740"/>
    <s v="Bramming"/>
    <n v="561"/>
    <n v="123"/>
    <x v="370"/>
    <n v="1"/>
    <s v="DC"/>
    <s v="Decentralt værk"/>
    <n v="353000"/>
    <n v="350030"/>
    <x v="1429"/>
    <x v="0"/>
    <s v="fvv"/>
    <d v="1977-01-01T00:00:00"/>
    <m/>
    <n v="10.8"/>
    <n v="0"/>
    <n v="9.8000000000000007"/>
    <x v="6597"/>
    <n v="0.56520000000000004"/>
    <n v="0.5544"/>
    <n v="0"/>
    <n v="0"/>
    <n v="1"/>
    <n v="0"/>
    <n v="0"/>
    <x v="0"/>
    <x v="0"/>
    <m/>
    <m/>
    <m/>
    <m/>
    <m/>
    <m/>
    <n v="0.57142800000000005"/>
    <m/>
    <m/>
    <m/>
    <m/>
    <m/>
    <m/>
    <n v="0"/>
    <m/>
    <m/>
    <m/>
    <m/>
    <s v="480984,72"/>
    <s v="6147886,5"/>
    <n v="0.57142800000000005"/>
    <n v="0"/>
    <n v="0"/>
  </r>
  <r>
    <n v="45"/>
    <x v="1273"/>
    <s v=""/>
    <x v="2832"/>
    <n v="2017"/>
    <n v="63446319"/>
    <x v="688"/>
    <x v="1270"/>
    <x v="1229"/>
    <n v="6740"/>
    <s v="Bramming"/>
    <n v="561"/>
    <n v="123"/>
    <x v="370"/>
    <n v="1"/>
    <s v="DC"/>
    <s v="Decentralt værk"/>
    <n v="353000"/>
    <n v="350030"/>
    <x v="1430"/>
    <x v="0"/>
    <s v="fvv"/>
    <d v="1973-01-01T00:00:00"/>
    <m/>
    <n v="20.75"/>
    <n v="0"/>
    <n v="18.600000000000001"/>
    <x v="6598"/>
    <n v="232.88399999999999"/>
    <n v="228.9024"/>
    <n v="0"/>
    <n v="0"/>
    <n v="1"/>
    <n v="0"/>
    <n v="0"/>
    <x v="0"/>
    <x v="0"/>
    <m/>
    <m/>
    <m/>
    <m/>
    <m/>
    <m/>
    <n v="228.29823720000002"/>
    <m/>
    <m/>
    <m/>
    <m/>
    <m/>
    <m/>
    <n v="0"/>
    <m/>
    <m/>
    <m/>
    <m/>
    <s v="480984,72"/>
    <s v="6147886,5"/>
    <n v="228.29823720000002"/>
    <n v="0"/>
    <n v="0"/>
  </r>
  <r>
    <n v="45"/>
    <x v="1273"/>
    <s v=""/>
    <x v="2833"/>
    <n v="2017"/>
    <n v="63446319"/>
    <x v="688"/>
    <x v="1270"/>
    <x v="1229"/>
    <n v="6740"/>
    <s v="Bramming"/>
    <n v="561"/>
    <n v="123"/>
    <x v="370"/>
    <n v="1"/>
    <s v="DC"/>
    <s v="Decentralt værk"/>
    <n v="353000"/>
    <n v="350030"/>
    <x v="1431"/>
    <x v="1"/>
    <s v="kvt"/>
    <d v="2000-12-08T00:00:00"/>
    <m/>
    <n v="13.71"/>
    <n v="5.95"/>
    <n v="6.77"/>
    <x v="6599"/>
    <n v="0.73799999999999999"/>
    <n v="0.72360000000000002"/>
    <n v="0.67320000000000002"/>
    <n v="0.6552"/>
    <n v="0.23008992587737215"/>
    <n v="0.76991007412262791"/>
    <n v="0"/>
    <x v="0"/>
    <x v="0"/>
    <m/>
    <m/>
    <m/>
    <m/>
    <m/>
    <m/>
    <n v="1.6037208000000001"/>
    <m/>
    <m/>
    <m/>
    <m/>
    <m/>
    <m/>
    <m/>
    <m/>
    <m/>
    <m/>
    <m/>
    <s v="480984,72"/>
    <s v="6147886,5"/>
    <n v="1.6037208000000001"/>
    <n v="0"/>
    <n v="0"/>
  </r>
  <r>
    <n v="45"/>
    <x v="1273"/>
    <s v=""/>
    <x v="2834"/>
    <n v="2017"/>
    <n v="63446319"/>
    <x v="688"/>
    <x v="1270"/>
    <x v="1229"/>
    <n v="6740"/>
    <s v="Bramming"/>
    <n v="561"/>
    <n v="123"/>
    <x v="370"/>
    <n v="1"/>
    <s v="DC"/>
    <s v="Decentralt værk"/>
    <n v="353000"/>
    <n v="350030"/>
    <x v="1432"/>
    <x v="5"/>
    <s v="kvt"/>
    <d v="2012-01-01T00:00:00"/>
    <d v="2018-02-01T00:00:00"/>
    <n v="0.24"/>
    <n v="0"/>
    <n v="0"/>
    <x v="4610"/>
    <n v="0"/>
    <n v="0"/>
    <n v="0"/>
    <n v="0"/>
    <n v="1"/>
    <n v="0"/>
    <n v="0"/>
    <x v="0"/>
    <x v="0"/>
    <m/>
    <m/>
    <m/>
    <n v="7.1740000000000009E-4"/>
    <m/>
    <m/>
    <m/>
    <m/>
    <m/>
    <m/>
    <m/>
    <m/>
    <m/>
    <m/>
    <m/>
    <m/>
    <m/>
    <m/>
    <s v="480984,72"/>
    <s v="6147886,5"/>
    <n v="7.1740000000000009E-4"/>
    <n v="0"/>
    <n v="0"/>
  </r>
  <r>
    <n v="46"/>
    <x v="1274"/>
    <s v=""/>
    <x v="2836"/>
    <n v="2017"/>
    <n v="12829574"/>
    <x v="689"/>
    <x v="1271"/>
    <x v="354"/>
    <n v="9881"/>
    <s v="Bindslev"/>
    <n v="860"/>
    <n v="297"/>
    <x v="369"/>
    <m/>
    <s v="ER"/>
    <s v="Erhvervsværk"/>
    <n v="162300"/>
    <n v="160000"/>
    <x v="1433"/>
    <x v="0"/>
    <s v="pvp"/>
    <d v="1990-01-01T00:00:00"/>
    <m/>
    <n v="2"/>
    <n v="0"/>
    <n v="2"/>
    <x v="6600"/>
    <n v="8.82"/>
    <n v="8.82"/>
    <n v="0"/>
    <n v="0"/>
    <n v="1"/>
    <n v="0"/>
    <n v="0"/>
    <x v="0"/>
    <x v="0"/>
    <m/>
    <m/>
    <m/>
    <m/>
    <m/>
    <m/>
    <m/>
    <m/>
    <m/>
    <m/>
    <m/>
    <n v="8.82"/>
    <m/>
    <m/>
    <m/>
    <m/>
    <m/>
    <m/>
    <s v="571583,11"/>
    <s v="6377858,27"/>
    <n v="0"/>
    <n v="8.82"/>
    <n v="0"/>
  </r>
  <r>
    <n v="47"/>
    <x v="1275"/>
    <s v=""/>
    <x v="2837"/>
    <n v="2017"/>
    <n v="17256319"/>
    <x v="690"/>
    <x v="1272"/>
    <x v="1230"/>
    <n v="8850"/>
    <s v="Bjerringbro"/>
    <n v="791"/>
    <n v="231"/>
    <x v="371"/>
    <n v="1"/>
    <s v="FJ"/>
    <s v="Fjernvarmeværk"/>
    <n v="353000"/>
    <n v="350030"/>
    <x v="13"/>
    <x v="0"/>
    <s v="fvv"/>
    <d v="1987-09-14T00:00:00"/>
    <d v="2018-01-25T00:00:00"/>
    <n v="11.63"/>
    <n v="0"/>
    <n v="11.63"/>
    <x v="6601"/>
    <n v="0.21240000000000001"/>
    <n v="0.21240000000000001"/>
    <n v="0"/>
    <n v="0"/>
    <n v="1"/>
    <n v="0"/>
    <n v="0"/>
    <x v="0"/>
    <x v="0"/>
    <m/>
    <m/>
    <m/>
    <m/>
    <m/>
    <m/>
    <n v="0.20892959999999999"/>
    <m/>
    <m/>
    <m/>
    <m/>
    <m/>
    <m/>
    <m/>
    <m/>
    <m/>
    <m/>
    <m/>
    <s v="540470,06"/>
    <s v="6248205,09"/>
    <n v="0.20892959999999999"/>
    <n v="0"/>
    <n v="0"/>
  </r>
  <r>
    <n v="47"/>
    <x v="1275"/>
    <s v=""/>
    <x v="2838"/>
    <n v="2017"/>
    <n v="17256319"/>
    <x v="690"/>
    <x v="1272"/>
    <x v="1230"/>
    <n v="8850"/>
    <s v="Bjerringbro"/>
    <n v="791"/>
    <n v="231"/>
    <x v="371"/>
    <n v="1"/>
    <s v="FJ"/>
    <s v="Fjernvarmeværk"/>
    <n v="353000"/>
    <n v="350030"/>
    <x v="16"/>
    <x v="0"/>
    <s v="fvv"/>
    <d v="1987-09-14T00:00:00"/>
    <m/>
    <n v="7.33"/>
    <n v="0"/>
    <n v="7.33"/>
    <x v="6602"/>
    <n v="5.31792"/>
    <n v="5.31792"/>
    <n v="0"/>
    <n v="0"/>
    <n v="1"/>
    <n v="0"/>
    <n v="0"/>
    <x v="0"/>
    <x v="0"/>
    <m/>
    <m/>
    <m/>
    <m/>
    <m/>
    <m/>
    <n v="5.2296551999999998"/>
    <m/>
    <m/>
    <m/>
    <m/>
    <m/>
    <m/>
    <m/>
    <m/>
    <m/>
    <m/>
    <m/>
    <s v="540470,06"/>
    <s v="6248205,09"/>
    <n v="5.2296551999999998"/>
    <n v="0"/>
    <n v="0"/>
  </r>
  <r>
    <n v="47"/>
    <x v="1275"/>
    <s v=""/>
    <x v="2839"/>
    <n v="2017"/>
    <n v="17256319"/>
    <x v="690"/>
    <x v="1272"/>
    <x v="1230"/>
    <n v="8850"/>
    <s v="Bjerringbro"/>
    <n v="791"/>
    <n v="231"/>
    <x v="371"/>
    <n v="1"/>
    <s v="FJ"/>
    <s v="Fjernvarmeværk"/>
    <n v="353000"/>
    <n v="350030"/>
    <x v="76"/>
    <x v="0"/>
    <s v="fvv"/>
    <d v="1994-02-24T00:00:00"/>
    <m/>
    <n v="9"/>
    <n v="0"/>
    <n v="9"/>
    <x v="6603"/>
    <n v="42.480359999999997"/>
    <n v="42.480359999999997"/>
    <n v="0"/>
    <n v="0"/>
    <n v="1"/>
    <n v="0"/>
    <n v="0"/>
    <x v="0"/>
    <x v="0"/>
    <m/>
    <m/>
    <m/>
    <m/>
    <m/>
    <m/>
    <n v="41.775188399999998"/>
    <m/>
    <m/>
    <m/>
    <m/>
    <m/>
    <m/>
    <m/>
    <m/>
    <m/>
    <m/>
    <m/>
    <s v="540470,06"/>
    <s v="6248205,09"/>
    <n v="41.775188399999998"/>
    <n v="0"/>
    <n v="0"/>
  </r>
  <r>
    <n v="47"/>
    <x v="1275"/>
    <s v=""/>
    <x v="2840"/>
    <n v="2017"/>
    <n v="17256319"/>
    <x v="690"/>
    <x v="1272"/>
    <x v="1230"/>
    <n v="8850"/>
    <s v="Bjerringbro"/>
    <n v="791"/>
    <n v="231"/>
    <x v="371"/>
    <n v="1"/>
    <s v="FJ"/>
    <s v="Fjernvarmeværk"/>
    <n v="353000"/>
    <n v="350030"/>
    <x v="12"/>
    <x v="4"/>
    <s v="fvv"/>
    <d v="2010-11-01T00:00:00"/>
    <m/>
    <n v="9.5000000000000001E-2"/>
    <n v="0"/>
    <n v="0.5"/>
    <x v="6604"/>
    <n v="2.4004799999999999"/>
    <n v="2.4004799999999999"/>
    <n v="0"/>
    <n v="0"/>
    <n v="1"/>
    <n v="0"/>
    <n v="0"/>
    <x v="0"/>
    <x v="0"/>
    <m/>
    <m/>
    <m/>
    <m/>
    <m/>
    <m/>
    <m/>
    <m/>
    <m/>
    <m/>
    <m/>
    <m/>
    <m/>
    <m/>
    <m/>
    <m/>
    <m/>
    <n v="0.48060000000000003"/>
    <s v="540470,06"/>
    <s v="6248205,09"/>
    <n v="0"/>
    <n v="0"/>
    <n v="0.48060000000000003"/>
  </r>
  <r>
    <n v="47"/>
    <x v="1276"/>
    <s v=""/>
    <x v="2841"/>
    <n v="2017"/>
    <n v="17256319"/>
    <x v="690"/>
    <x v="1273"/>
    <x v="1231"/>
    <n v="8860"/>
    <s v="Ulstrup"/>
    <n v="710"/>
    <n v="238"/>
    <x v="372"/>
    <m/>
    <s v="DC"/>
    <s v="Decentralt værk"/>
    <n v="353000"/>
    <n v="350030"/>
    <x v="56"/>
    <x v="0"/>
    <s v="fvv"/>
    <d v="1987-01-01T00:00:00"/>
    <m/>
    <n v="4.5"/>
    <n v="0"/>
    <n v="4.5"/>
    <x v="6605"/>
    <n v="5.6298959999999996"/>
    <n v="5.6298959999999996"/>
    <n v="0"/>
    <n v="0"/>
    <n v="1"/>
    <n v="0"/>
    <n v="0"/>
    <x v="0"/>
    <x v="0"/>
    <m/>
    <m/>
    <m/>
    <m/>
    <m/>
    <m/>
    <n v="5.3284571999999999"/>
    <m/>
    <m/>
    <m/>
    <m/>
    <m/>
    <m/>
    <m/>
    <m/>
    <m/>
    <m/>
    <m/>
    <s v="548973,31"/>
    <s v="6249691,49"/>
    <n v="5.3284571999999999"/>
    <n v="0"/>
    <n v="0"/>
  </r>
  <r>
    <n v="47"/>
    <x v="1276"/>
    <s v=""/>
    <x v="2842"/>
    <n v="2017"/>
    <n v="17256319"/>
    <x v="690"/>
    <x v="1273"/>
    <x v="1231"/>
    <n v="8860"/>
    <s v="Ulstrup"/>
    <n v="710"/>
    <n v="238"/>
    <x v="372"/>
    <m/>
    <s v="DC"/>
    <s v="Decentralt værk"/>
    <n v="353000"/>
    <n v="350030"/>
    <x v="1434"/>
    <x v="1"/>
    <s v="kvt"/>
    <d v="2012-11-15T00:00:00"/>
    <m/>
    <n v="7.75"/>
    <n v="3.36"/>
    <n v="4"/>
    <x v="6606"/>
    <n v="39.057912000000002"/>
    <n v="39.057912000000002"/>
    <n v="32.065289999999997"/>
    <n v="32.065289999999997"/>
    <n v="0.25871196522153012"/>
    <n v="0.74128803477846983"/>
    <n v="0"/>
    <x v="0"/>
    <x v="0"/>
    <m/>
    <m/>
    <m/>
    <m/>
    <m/>
    <m/>
    <n v="75.485321999999996"/>
    <m/>
    <m/>
    <m/>
    <m/>
    <m/>
    <m/>
    <m/>
    <m/>
    <m/>
    <m/>
    <m/>
    <s v="548973,31"/>
    <s v="6249691,49"/>
    <n v="75.485321999999996"/>
    <n v="0"/>
    <n v="0"/>
  </r>
  <r>
    <n v="47"/>
    <x v="1277"/>
    <s v=""/>
    <x v="2843"/>
    <n v="2017"/>
    <n v="17256319"/>
    <x v="690"/>
    <x v="1274"/>
    <x v="1232"/>
    <n v="8850"/>
    <s v="Bjerringbro"/>
    <n v="791"/>
    <n v="231"/>
    <x v="371"/>
    <n v="1"/>
    <s v="DC"/>
    <s v="Decentralt værk"/>
    <n v="353000"/>
    <n v="350030"/>
    <x v="14"/>
    <x v="1"/>
    <s v="kvt"/>
    <d v="1993-10-01T00:00:00"/>
    <m/>
    <n v="7.8"/>
    <n v="3.2"/>
    <n v="4.3"/>
    <x v="6607"/>
    <n v="75.811679999999996"/>
    <n v="75.811679999999996"/>
    <n v="57.292920000000002"/>
    <n v="57.292920000000002"/>
    <n v="0.28168894262953392"/>
    <n v="0.71831105737046608"/>
    <n v="0"/>
    <x v="0"/>
    <x v="0"/>
    <m/>
    <m/>
    <m/>
    <m/>
    <m/>
    <m/>
    <n v="134.56630440000001"/>
    <m/>
    <m/>
    <m/>
    <m/>
    <m/>
    <m/>
    <m/>
    <m/>
    <m/>
    <m/>
    <m/>
    <s v="541392"/>
    <s v="6249020,6"/>
    <n v="134.56630440000001"/>
    <n v="0"/>
    <n v="0"/>
  </r>
  <r>
    <n v="47"/>
    <x v="1277"/>
    <s v=""/>
    <x v="2844"/>
    <n v="2017"/>
    <n v="17256319"/>
    <x v="690"/>
    <x v="1274"/>
    <x v="1232"/>
    <n v="8850"/>
    <s v="Bjerringbro"/>
    <n v="791"/>
    <n v="231"/>
    <x v="371"/>
    <n v="1"/>
    <s v="DC"/>
    <s v="Decentralt værk"/>
    <n v="353000"/>
    <n v="350030"/>
    <x v="15"/>
    <x v="1"/>
    <s v="kvt"/>
    <d v="1993-10-01T00:00:00"/>
    <m/>
    <n v="7.8"/>
    <n v="3.2"/>
    <n v="4.3"/>
    <x v="6608"/>
    <n v="20.07432"/>
    <n v="20.07432"/>
    <n v="15.328440000000001"/>
    <n v="15.328440000000001"/>
    <n v="0.26640982164655047"/>
    <n v="0.73359017835344953"/>
    <n v="0"/>
    <x v="0"/>
    <x v="0"/>
    <m/>
    <m/>
    <m/>
    <m/>
    <m/>
    <m/>
    <n v="37.675637999999999"/>
    <m/>
    <m/>
    <m/>
    <m/>
    <m/>
    <m/>
    <m/>
    <m/>
    <m/>
    <m/>
    <m/>
    <s v="541392"/>
    <s v="6249020,6"/>
    <n v="37.675637999999999"/>
    <n v="0"/>
    <n v="0"/>
  </r>
  <r>
    <n v="47"/>
    <x v="1277"/>
    <s v=""/>
    <x v="2845"/>
    <n v="2017"/>
    <n v="17256319"/>
    <x v="690"/>
    <x v="1274"/>
    <x v="1232"/>
    <n v="8850"/>
    <s v="Bjerringbro"/>
    <n v="791"/>
    <n v="231"/>
    <x v="371"/>
    <n v="1"/>
    <s v="DC"/>
    <s v="Decentralt værk"/>
    <n v="353000"/>
    <n v="350030"/>
    <x v="200"/>
    <x v="1"/>
    <s v="kvt"/>
    <d v="1993-10-01T00:00:00"/>
    <m/>
    <n v="7.8"/>
    <n v="3.2"/>
    <n v="4.3"/>
    <x v="6609"/>
    <n v="29.094840000000001"/>
    <n v="29.094840000000001"/>
    <n v="22.995719999999999"/>
    <n v="22.995719999999999"/>
    <n v="0.26074936591177039"/>
    <n v="0.73925063408822966"/>
    <n v="0"/>
    <x v="0"/>
    <x v="0"/>
    <m/>
    <m/>
    <m/>
    <m/>
    <m/>
    <m/>
    <n v="55.790816400000004"/>
    <m/>
    <m/>
    <m/>
    <m/>
    <m/>
    <m/>
    <m/>
    <m/>
    <m/>
    <m/>
    <m/>
    <s v="541392"/>
    <s v="6249020,6"/>
    <n v="55.790816400000004"/>
    <n v="0"/>
    <n v="0"/>
  </r>
  <r>
    <n v="47"/>
    <x v="1277"/>
    <s v=""/>
    <x v="2846"/>
    <n v="2017"/>
    <n v="17256319"/>
    <x v="690"/>
    <x v="1274"/>
    <x v="1232"/>
    <n v="8850"/>
    <s v="Bjerringbro"/>
    <n v="791"/>
    <n v="231"/>
    <x v="371"/>
    <n v="1"/>
    <s v="DC"/>
    <s v="Decentralt værk"/>
    <n v="353000"/>
    <n v="350030"/>
    <x v="201"/>
    <x v="1"/>
    <s v="kvt"/>
    <d v="1993-10-01T00:00:00"/>
    <m/>
    <n v="7.8"/>
    <n v="3.2"/>
    <n v="4.3"/>
    <x v="6610"/>
    <n v="80.904600000000002"/>
    <n v="80.904600000000002"/>
    <n v="57.544919999999998"/>
    <n v="57.544919999999998"/>
    <n v="0.28338020462639513"/>
    <n v="0.71661979537360487"/>
    <n v="0"/>
    <x v="0"/>
    <x v="0"/>
    <m/>
    <m/>
    <m/>
    <m/>
    <m/>
    <m/>
    <n v="142.74920879999999"/>
    <m/>
    <m/>
    <m/>
    <m/>
    <m/>
    <m/>
    <m/>
    <m/>
    <m/>
    <m/>
    <m/>
    <s v="541392"/>
    <s v="6249020,6"/>
    <n v="142.74920879999999"/>
    <n v="0"/>
    <n v="0"/>
  </r>
  <r>
    <n v="47"/>
    <x v="1277"/>
    <s v=""/>
    <x v="2847"/>
    <n v="2017"/>
    <n v="17256319"/>
    <x v="690"/>
    <x v="1274"/>
    <x v="1232"/>
    <n v="8850"/>
    <s v="Bjerringbro"/>
    <n v="791"/>
    <n v="231"/>
    <x v="371"/>
    <n v="1"/>
    <s v="DC"/>
    <s v="Decentralt værk"/>
    <n v="353000"/>
    <n v="350030"/>
    <x v="12"/>
    <x v="4"/>
    <s v="fvv"/>
    <d v="2011-11-01T00:00:00"/>
    <m/>
    <n v="0.16"/>
    <n v="0"/>
    <n v="0.85"/>
    <x v="6611"/>
    <n v="10.156319999999999"/>
    <n v="10.156319999999999"/>
    <n v="0"/>
    <n v="0"/>
    <n v="1"/>
    <n v="0"/>
    <n v="0"/>
    <x v="0"/>
    <x v="0"/>
    <m/>
    <m/>
    <m/>
    <m/>
    <m/>
    <m/>
    <m/>
    <m/>
    <m/>
    <m/>
    <m/>
    <m/>
    <m/>
    <m/>
    <m/>
    <m/>
    <m/>
    <n v="1.8226800000000001"/>
    <s v="541392"/>
    <s v="6249020,6"/>
    <n v="0"/>
    <n v="0"/>
    <n v="1.8226800000000001"/>
  </r>
  <r>
    <n v="47"/>
    <x v="1278"/>
    <s v=""/>
    <x v="2848"/>
    <n v="2017"/>
    <n v="17256319"/>
    <x v="690"/>
    <x v="1275"/>
    <x v="1233"/>
    <n v="8850"/>
    <s v="Bjerringbro"/>
    <n v="791"/>
    <n v="231"/>
    <x v="371"/>
    <m/>
    <s v="FJ"/>
    <s v="Fjernvarmeværk"/>
    <n v="353000"/>
    <n v="350030"/>
    <x v="1435"/>
    <x v="4"/>
    <s v="fvv"/>
    <d v="2013-01-31T00:00:00"/>
    <m/>
    <n v="0.26"/>
    <n v="0"/>
    <n v="1.2"/>
    <x v="6612"/>
    <n v="16.725456000000001"/>
    <n v="16.725348"/>
    <n v="0"/>
    <n v="0"/>
    <n v="1"/>
    <n v="0"/>
    <n v="0"/>
    <x v="0"/>
    <x v="0"/>
    <m/>
    <m/>
    <m/>
    <m/>
    <m/>
    <m/>
    <m/>
    <m/>
    <m/>
    <m/>
    <m/>
    <m/>
    <m/>
    <m/>
    <m/>
    <m/>
    <m/>
    <n v="3.5889479999999998"/>
    <s v="541339,21"/>
    <s v="6248823,1"/>
    <n v="0"/>
    <n v="0"/>
    <n v="3.5889479999999998"/>
  </r>
  <r>
    <n v="47"/>
    <x v="1278"/>
    <s v=""/>
    <x v="2849"/>
    <n v="2017"/>
    <n v="17256319"/>
    <x v="690"/>
    <x v="1275"/>
    <x v="1233"/>
    <n v="8850"/>
    <s v="Bjerringbro"/>
    <n v="791"/>
    <n v="231"/>
    <x v="371"/>
    <m/>
    <s v="FJ"/>
    <s v="Fjernvarmeværk"/>
    <n v="353000"/>
    <n v="350030"/>
    <x v="1436"/>
    <x v="4"/>
    <s v="fvv"/>
    <d v="2013-01-31T00:00:00"/>
    <m/>
    <n v="0.26"/>
    <n v="0"/>
    <n v="1.2"/>
    <x v="6612"/>
    <n v="16.725456000000001"/>
    <n v="16.725456000000001"/>
    <n v="0"/>
    <n v="0"/>
    <n v="1"/>
    <n v="0"/>
    <n v="0"/>
    <x v="0"/>
    <x v="0"/>
    <m/>
    <m/>
    <m/>
    <m/>
    <m/>
    <m/>
    <m/>
    <m/>
    <m/>
    <m/>
    <m/>
    <m/>
    <m/>
    <m/>
    <m/>
    <m/>
    <m/>
    <n v="3.5889479999999998"/>
    <s v="541339,21"/>
    <s v="6248823,1"/>
    <n v="0"/>
    <n v="0"/>
    <n v="3.5889479999999998"/>
  </r>
  <r>
    <n v="47"/>
    <x v="1278"/>
    <s v=""/>
    <x v="2850"/>
    <n v="2017"/>
    <n v="17256319"/>
    <x v="690"/>
    <x v="1275"/>
    <x v="1233"/>
    <n v="8850"/>
    <s v="Bjerringbro"/>
    <n v="791"/>
    <n v="231"/>
    <x v="371"/>
    <m/>
    <s v="FJ"/>
    <s v="Fjernvarmeværk"/>
    <n v="353000"/>
    <n v="350030"/>
    <x v="1437"/>
    <x v="4"/>
    <s v="fvv"/>
    <d v="2013-01-31T00:00:00"/>
    <m/>
    <n v="0.26"/>
    <n v="0"/>
    <n v="1.2"/>
    <x v="6612"/>
    <n v="16.725456000000001"/>
    <n v="16.725456000000001"/>
    <n v="0"/>
    <n v="0"/>
    <n v="1"/>
    <n v="0"/>
    <n v="0"/>
    <x v="0"/>
    <x v="0"/>
    <m/>
    <m/>
    <m/>
    <m/>
    <m/>
    <m/>
    <m/>
    <m/>
    <m/>
    <m/>
    <m/>
    <m/>
    <m/>
    <m/>
    <m/>
    <m/>
    <m/>
    <n v="3.5889479999999998"/>
    <s v="541339,21"/>
    <s v="6248823,1"/>
    <n v="0"/>
    <n v="0"/>
    <n v="3.5889479999999998"/>
  </r>
  <r>
    <n v="55"/>
    <x v="8"/>
    <s v=""/>
    <x v="2851"/>
    <n v="2017"/>
    <n v="64831712"/>
    <x v="6"/>
    <x v="8"/>
    <x v="8"/>
    <n v="5400"/>
    <s v="Bogense"/>
    <n v="480"/>
    <n v="72"/>
    <x v="6"/>
    <n v="1"/>
    <s v="DC"/>
    <s v="Decentralt værk"/>
    <n v="353000"/>
    <n v="350030"/>
    <x v="2"/>
    <x v="0"/>
    <s v="fvv"/>
    <d v="1986-01-01T00:00:00"/>
    <m/>
    <n v="11"/>
    <n v="0"/>
    <n v="11.6"/>
    <x v="6613"/>
    <n v="31.8888"/>
    <n v="31.8888"/>
    <n v="0"/>
    <n v="0"/>
    <n v="1"/>
    <n v="0"/>
    <n v="0"/>
    <x v="0"/>
    <x v="0"/>
    <m/>
    <m/>
    <m/>
    <m/>
    <m/>
    <m/>
    <n v="30.319106399999999"/>
    <m/>
    <m/>
    <m/>
    <m/>
    <m/>
    <m/>
    <m/>
    <m/>
    <m/>
    <m/>
    <m/>
    <s v="568632,93"/>
    <s v="6156806,72"/>
    <n v="30.319106399999999"/>
    <n v="0"/>
    <n v="0"/>
  </r>
  <r>
    <n v="55"/>
    <x v="8"/>
    <s v=""/>
    <x v="2852"/>
    <n v="2017"/>
    <n v="64831712"/>
    <x v="6"/>
    <x v="8"/>
    <x v="8"/>
    <n v="5400"/>
    <s v="Bogense"/>
    <n v="480"/>
    <n v="72"/>
    <x v="6"/>
    <n v="1"/>
    <s v="DC"/>
    <s v="Decentralt værk"/>
    <n v="353000"/>
    <n v="350030"/>
    <x v="115"/>
    <x v="1"/>
    <s v="kvt"/>
    <d v="1995-01-01T00:00:00"/>
    <m/>
    <n v="7.5"/>
    <n v="2.89"/>
    <n v="3.6"/>
    <x v="23"/>
    <n v="5.04E-2"/>
    <n v="5.04E-2"/>
    <n v="4.1399999999999999E-2"/>
    <n v="4.1399999999999999E-2"/>
    <n v="0.23305754856752844"/>
    <n v="0.76694245143247153"/>
    <n v="0"/>
    <x v="0"/>
    <x v="0"/>
    <m/>
    <m/>
    <m/>
    <m/>
    <m/>
    <m/>
    <n v="0.1081278"/>
    <m/>
    <m/>
    <m/>
    <m/>
    <m/>
    <m/>
    <m/>
    <m/>
    <m/>
    <m/>
    <m/>
    <s v="568632,93"/>
    <s v="6156806,72"/>
    <n v="0.1081278"/>
    <n v="0"/>
    <n v="0"/>
  </r>
  <r>
    <n v="55"/>
    <x v="8"/>
    <s v=""/>
    <x v="2853"/>
    <n v="2017"/>
    <n v="64831712"/>
    <x v="6"/>
    <x v="8"/>
    <x v="8"/>
    <n v="5400"/>
    <s v="Bogense"/>
    <n v="480"/>
    <n v="72"/>
    <x v="6"/>
    <n v="1"/>
    <s v="DC"/>
    <s v="Decentralt værk"/>
    <n v="353000"/>
    <n v="350030"/>
    <x v="146"/>
    <x v="0"/>
    <s v="fvv"/>
    <d v="2006-06-01T00:00:00"/>
    <m/>
    <n v="4.8"/>
    <n v="0"/>
    <n v="5"/>
    <x v="21"/>
    <n v="0"/>
    <n v="0"/>
    <n v="0"/>
    <n v="0"/>
    <n v="1"/>
    <n v="0"/>
    <n v="0"/>
    <x v="0"/>
    <x v="0"/>
    <m/>
    <m/>
    <m/>
    <m/>
    <m/>
    <m/>
    <m/>
    <m/>
    <m/>
    <m/>
    <m/>
    <m/>
    <m/>
    <n v="0"/>
    <m/>
    <m/>
    <m/>
    <m/>
    <s v="568632,93"/>
    <s v="6156806,72"/>
    <n v="0"/>
    <n v="0"/>
    <n v="0"/>
  </r>
  <r>
    <n v="55"/>
    <x v="8"/>
    <s v=""/>
    <x v="2854"/>
    <n v="2017"/>
    <n v="64831712"/>
    <x v="6"/>
    <x v="8"/>
    <x v="8"/>
    <n v="5400"/>
    <s v="Bogense"/>
    <n v="480"/>
    <n v="72"/>
    <x v="6"/>
    <n v="1"/>
    <s v="DC"/>
    <s v="Decentralt værk"/>
    <n v="353000"/>
    <n v="350030"/>
    <x v="145"/>
    <x v="0"/>
    <s v="fvv"/>
    <d v="1979-01-01T00:00:00"/>
    <d v="2019-02-01T00:00:00"/>
    <n v="5.8"/>
    <n v="0"/>
    <n v="5"/>
    <x v="21"/>
    <n v="0"/>
    <n v="0"/>
    <n v="0"/>
    <n v="0"/>
    <n v="1"/>
    <n v="0"/>
    <n v="0"/>
    <x v="0"/>
    <x v="0"/>
    <m/>
    <m/>
    <m/>
    <m/>
    <m/>
    <m/>
    <m/>
    <m/>
    <m/>
    <m/>
    <m/>
    <m/>
    <m/>
    <n v="0"/>
    <m/>
    <m/>
    <m/>
    <m/>
    <s v="568632,93"/>
    <s v="6156806,72"/>
    <n v="0"/>
    <n v="0"/>
    <n v="0"/>
  </r>
  <r>
    <m/>
    <x v="1314"/>
    <m/>
    <x v="3003"/>
    <m/>
    <m/>
    <x v="751"/>
    <x v="1310"/>
    <x v="1265"/>
    <m/>
    <m/>
    <m/>
    <m/>
    <x v="373"/>
    <m/>
    <m/>
    <m/>
    <m/>
    <m/>
    <x v="1518"/>
    <x v="20"/>
    <m/>
    <m/>
    <m/>
    <m/>
    <m/>
    <m/>
    <x v="6614"/>
    <m/>
    <m/>
    <m/>
    <m/>
    <m/>
    <m/>
    <m/>
    <x v="0"/>
    <x v="0"/>
    <m/>
    <m/>
    <m/>
    <m/>
    <m/>
    <m/>
    <m/>
    <m/>
    <m/>
    <m/>
    <m/>
    <m/>
    <m/>
    <m/>
    <m/>
    <m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000-000000000000}" name="Pivottabel2" cacheId="5" applyNumberFormats="0" applyBorderFormats="0" applyFontFormats="0" applyPatternFormats="0" applyAlignmentFormats="0" applyWidthHeightFormats="1" dataCaption="Værdier" updatedVersion="6" minRefreshableVersion="3" useAutoFormatting="1" itemPrintTitles="1" createdVersion="6" indent="0" outline="1" outlineData="1" multipleFieldFilters="0" rowHeaderCaption="Værk_ID">
  <location ref="A8:A10" firstHeaderRow="1" firstDataRow="1" firstDataCol="1" rowPageCount="1" colPageCount="1"/>
  <pivotFields count="62">
    <pivotField showAll="0"/>
    <pivotField axis="axisRow" showAll="0">
      <items count="1316">
        <item x="1220"/>
        <item x="977"/>
        <item x="1221"/>
        <item x="1222"/>
        <item x="1223"/>
        <item x="1224"/>
        <item x="1123"/>
        <item x="1225"/>
        <item x="1226"/>
        <item x="1227"/>
        <item x="1228"/>
        <item x="1229"/>
        <item x="1230"/>
        <item x="1234"/>
        <item x="1235"/>
        <item x="1237"/>
        <item x="1238"/>
        <item x="1242"/>
        <item x="1243"/>
        <item x="966"/>
        <item x="1244"/>
        <item x="1248"/>
        <item x="1249"/>
        <item x="1251"/>
        <item x="1252"/>
        <item x="1253"/>
        <item x="1254"/>
        <item x="1255"/>
        <item x="1130"/>
        <item x="1131"/>
        <item x="1132"/>
        <item x="1260"/>
        <item x="635"/>
        <item x="1261"/>
        <item x="1262"/>
        <item x="1263"/>
        <item x="1266"/>
        <item x="1267"/>
        <item x="1269"/>
        <item x="1270"/>
        <item x="1271"/>
        <item x="1272"/>
        <item x="1273"/>
        <item x="1274"/>
        <item x="1275"/>
        <item x="8"/>
        <item x="9"/>
        <item x="10"/>
        <item x="11"/>
        <item x="1239"/>
        <item x="12"/>
        <item x="1"/>
        <item x="3"/>
        <item x="4"/>
        <item x="6"/>
        <item x="1010"/>
        <item x="1011"/>
        <item x="953"/>
        <item x="18"/>
        <item x="19"/>
        <item x="20"/>
        <item x="800"/>
        <item x="27"/>
        <item x="29"/>
        <item x="183"/>
        <item x="961"/>
        <item x="30"/>
        <item x="32"/>
        <item x="33"/>
        <item x="1022"/>
        <item x="35"/>
        <item x="964"/>
        <item x="36"/>
        <item x="37"/>
        <item x="941"/>
        <item x="1240"/>
        <item x="38"/>
        <item x="979"/>
        <item x="980"/>
        <item x="981"/>
        <item x="982"/>
        <item x="983"/>
        <item x="984"/>
        <item x="985"/>
        <item x="986"/>
        <item x="45"/>
        <item x="46"/>
        <item x="47"/>
        <item x="48"/>
        <item x="49"/>
        <item x="50"/>
        <item x="51"/>
        <item x="52"/>
        <item x="54"/>
        <item x="57"/>
        <item x="58"/>
        <item x="59"/>
        <item x="61"/>
        <item x="496"/>
        <item x="62"/>
        <item x="21"/>
        <item x="900"/>
        <item x="901"/>
        <item x="856"/>
        <item x="1025"/>
        <item x="1026"/>
        <item x="63"/>
        <item x="64"/>
        <item x="124"/>
        <item x="66"/>
        <item x="67"/>
        <item x="70"/>
        <item x="71"/>
        <item x="73"/>
        <item x="74"/>
        <item x="1156"/>
        <item x="1157"/>
        <item x="75"/>
        <item x="76"/>
        <item x="77"/>
        <item x="79"/>
        <item x="125"/>
        <item x="80"/>
        <item x="82"/>
        <item x="83"/>
        <item x="88"/>
        <item x="89"/>
        <item x="1004"/>
        <item x="94"/>
        <item x="95"/>
        <item x="96"/>
        <item x="99"/>
        <item x="100"/>
        <item x="103"/>
        <item x="105"/>
        <item x="106"/>
        <item x="1133"/>
        <item x="110"/>
        <item x="111"/>
        <item x="112"/>
        <item x="113"/>
        <item x="116"/>
        <item x="118"/>
        <item x="119"/>
        <item x="120"/>
        <item x="121"/>
        <item x="0"/>
        <item x="123"/>
        <item x="1049"/>
        <item x="126"/>
        <item x="127"/>
        <item x="130"/>
        <item x="132"/>
        <item x="1134"/>
        <item x="134"/>
        <item x="139"/>
        <item x="1007"/>
        <item x="1008"/>
        <item x="140"/>
        <item x="141"/>
        <item x="142"/>
        <item x="143"/>
        <item x="144"/>
        <item x="145"/>
        <item x="146"/>
        <item x="147"/>
        <item x="1095"/>
        <item x="148"/>
        <item x="932"/>
        <item x="933"/>
        <item x="934"/>
        <item x="935"/>
        <item x="157"/>
        <item x="160"/>
        <item x="161"/>
        <item x="162"/>
        <item x="163"/>
        <item x="164"/>
        <item x="165"/>
        <item x="166"/>
        <item x="167"/>
        <item x="170"/>
        <item x="171"/>
        <item x="172"/>
        <item x="173"/>
        <item x="174"/>
        <item x="175"/>
        <item x="176"/>
        <item x="177"/>
        <item x="180"/>
        <item x="1063"/>
        <item x="182"/>
        <item x="184"/>
        <item x="185"/>
        <item x="188"/>
        <item x="189"/>
        <item x="417"/>
        <item x="191"/>
        <item x="196"/>
        <item x="197"/>
        <item x="203"/>
        <item x="205"/>
        <item x="206"/>
        <item x="381"/>
        <item x="382"/>
        <item x="207"/>
        <item x="208"/>
        <item x="209"/>
        <item x="212"/>
        <item x="216"/>
        <item x="217"/>
        <item x="1113"/>
        <item x="355"/>
        <item x="729"/>
        <item x="223"/>
        <item x="224"/>
        <item x="341"/>
        <item x="497"/>
        <item x="1069"/>
        <item x="229"/>
        <item x="230"/>
        <item x="287"/>
        <item x="730"/>
        <item x="236"/>
        <item x="237"/>
        <item x="239"/>
        <item x="1070"/>
        <item x="1066"/>
        <item x="1052"/>
        <item x="1042"/>
        <item x="190"/>
        <item x="1071"/>
        <item x="857"/>
        <item x="97"/>
        <item x="1072"/>
        <item x="397"/>
        <item x="1073"/>
        <item x="1074"/>
        <item x="1090"/>
        <item x="240"/>
        <item x="241"/>
        <item x="1075"/>
        <item x="793"/>
        <item x="350"/>
        <item x="389"/>
        <item x="570"/>
        <item x="571"/>
        <item x="572"/>
        <item x="244"/>
        <item x="245"/>
        <item x="246"/>
        <item x="247"/>
        <item x="249"/>
        <item x="1029"/>
        <item x="968"/>
        <item x="1108"/>
        <item x="250"/>
        <item x="954"/>
        <item x="251"/>
        <item x="252"/>
        <item x="253"/>
        <item x="158"/>
        <item x="578"/>
        <item x="579"/>
        <item x="580"/>
        <item x="581"/>
        <item x="582"/>
        <item x="824"/>
        <item x="583"/>
        <item x="584"/>
        <item x="585"/>
        <item x="254"/>
        <item x="256"/>
        <item x="398"/>
        <item x="399"/>
        <item x="258"/>
        <item x="1089"/>
        <item x="1076"/>
        <item x="1077"/>
        <item x="939"/>
        <item x="259"/>
        <item x="955"/>
        <item x="1148"/>
        <item x="261"/>
        <item x="263"/>
        <item x="264"/>
        <item x="858"/>
        <item x="942"/>
        <item x="586"/>
        <item x="268"/>
        <item x="270"/>
        <item x="275"/>
        <item x="276"/>
        <item x="280"/>
        <item x="281"/>
        <item x="1207"/>
        <item x="282"/>
        <item x="956"/>
        <item x="283"/>
        <item x="284"/>
        <item x="285"/>
        <item x="286"/>
        <item x="970"/>
        <item x="1027"/>
        <item x="288"/>
        <item x="289"/>
        <item x="290"/>
        <item x="291"/>
        <item x="1001"/>
        <item x="1002"/>
        <item x="296"/>
        <item x="298"/>
        <item x="299"/>
        <item x="300"/>
        <item x="301"/>
        <item x="302"/>
        <item x="304"/>
        <item x="308"/>
        <item x="309"/>
        <item x="225"/>
        <item x="311"/>
        <item x="316"/>
        <item x="313"/>
        <item x="314"/>
        <item x="315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9"/>
        <item x="1158"/>
        <item x="340"/>
        <item x="342"/>
        <item x="343"/>
        <item x="271"/>
        <item x="346"/>
        <item x="347"/>
        <item x="348"/>
        <item x="349"/>
        <item x="351"/>
        <item x="1058"/>
        <item x="1098"/>
        <item x="1099"/>
        <item x="1038"/>
        <item x="1039"/>
        <item x="354"/>
        <item x="356"/>
        <item x="359"/>
        <item x="362"/>
        <item x="363"/>
        <item x="364"/>
        <item x="365"/>
        <item x="486"/>
        <item x="366"/>
        <item x="367"/>
        <item x="368"/>
        <item x="369"/>
        <item x="372"/>
        <item x="374"/>
        <item x="925"/>
        <item x="926"/>
        <item x="927"/>
        <item x="375"/>
        <item x="376"/>
        <item x="378"/>
        <item x="380"/>
        <item x="383"/>
        <item x="384"/>
        <item x="386"/>
        <item x="387"/>
        <item x="388"/>
        <item x="392"/>
        <item x="393"/>
        <item x="395"/>
        <item x="396"/>
        <item x="400"/>
        <item x="401"/>
        <item x="402"/>
        <item x="403"/>
        <item x="406"/>
        <item x="407"/>
        <item x="604"/>
        <item x="605"/>
        <item x="606"/>
        <item x="607"/>
        <item x="532"/>
        <item x="409"/>
        <item x="410"/>
        <item x="411"/>
        <item x="413"/>
        <item x="415"/>
        <item x="418"/>
        <item x="419"/>
        <item x="420"/>
        <item x="421"/>
        <item x="422"/>
        <item x="424"/>
        <item x="641"/>
        <item x="1135"/>
        <item x="425"/>
        <item x="426"/>
        <item x="427"/>
        <item x="428"/>
        <item x="429"/>
        <item x="433"/>
        <item x="971"/>
        <item x="434"/>
        <item x="435"/>
        <item x="436"/>
        <item x="437"/>
        <item x="442"/>
        <item x="273"/>
        <item x="974"/>
        <item x="975"/>
        <item x="107"/>
        <item x="443"/>
        <item x="444"/>
        <item x="445"/>
        <item x="448"/>
        <item x="449"/>
        <item x="450"/>
        <item x="451"/>
        <item x="452"/>
        <item x="454"/>
        <item x="455"/>
        <item x="357"/>
        <item x="1149"/>
        <item x="456"/>
        <item x="1055"/>
        <item x="457"/>
        <item x="460"/>
        <item x="462"/>
        <item x="463"/>
        <item x="464"/>
        <item x="465"/>
        <item x="1276"/>
        <item x="466"/>
        <item x="467"/>
        <item x="987"/>
        <item x="988"/>
        <item x="468"/>
        <item x="469"/>
        <item x="473"/>
        <item x="474"/>
        <item x="475"/>
        <item x="1032"/>
        <item x="1033"/>
        <item x="476"/>
        <item x="1114"/>
        <item x="478"/>
        <item x="480"/>
        <item x="481"/>
        <item x="999"/>
        <item x="1000"/>
        <item x="483"/>
        <item x="485"/>
        <item x="487"/>
        <item x="488"/>
        <item x="489"/>
        <item x="490"/>
        <item x="491"/>
        <item x="1137"/>
        <item x="1138"/>
        <item x="1139"/>
        <item x="1140"/>
        <item x="1141"/>
        <item x="1142"/>
        <item x="305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23"/>
        <item x="524"/>
        <item x="526"/>
        <item x="528"/>
        <item x="529"/>
        <item x="530"/>
        <item x="533"/>
        <item x="534"/>
        <item x="510"/>
        <item x="535"/>
        <item x="902"/>
        <item x="1136"/>
        <item x="102"/>
        <item x="943"/>
        <item x="536"/>
        <item x="537"/>
        <item x="1159"/>
        <item x="22"/>
        <item x="538"/>
        <item x="539"/>
        <item x="540"/>
        <item x="1105"/>
        <item x="541"/>
        <item x="542"/>
        <item x="543"/>
        <item x="1150"/>
        <item x="544"/>
        <item x="149"/>
        <item x="545"/>
        <item x="479"/>
        <item x="546"/>
        <item x="1081"/>
        <item x="1082"/>
        <item x="548"/>
        <item x="549"/>
        <item x="265"/>
        <item x="477"/>
        <item x="550"/>
        <item x="551"/>
        <item x="552"/>
        <item x="446"/>
        <item x="447"/>
        <item x="561"/>
        <item x="562"/>
        <item x="563"/>
        <item x="564"/>
        <item x="104"/>
        <item x="1079"/>
        <item x="292"/>
        <item x="565"/>
        <item x="352"/>
        <item x="612"/>
        <item x="1143"/>
        <item x="613"/>
        <item x="614"/>
        <item x="615"/>
        <item x="616"/>
        <item x="617"/>
        <item x="618"/>
        <item x="1151"/>
        <item x="1171"/>
        <item x="621"/>
        <item x="1064"/>
        <item x="622"/>
        <item x="623"/>
        <item x="624"/>
        <item x="625"/>
        <item x="626"/>
        <item x="627"/>
        <item x="628"/>
        <item x="631"/>
        <item x="632"/>
        <item x="633"/>
        <item x="1152"/>
        <item x="634"/>
        <item x="637"/>
        <item x="638"/>
        <item x="639"/>
        <item x="640"/>
        <item x="471"/>
        <item x="642"/>
        <item x="643"/>
        <item x="759"/>
        <item x="644"/>
        <item x="645"/>
        <item x="646"/>
        <item x="859"/>
        <item x="832"/>
        <item x="647"/>
        <item x="648"/>
        <item x="649"/>
        <item x="650"/>
        <item x="1120"/>
        <item x="1307"/>
        <item x="1103"/>
        <item x="860"/>
        <item x="861"/>
        <item x="608"/>
        <item x="1190"/>
        <item x="1160"/>
        <item x="657"/>
        <item x="862"/>
        <item x="863"/>
        <item x="671"/>
        <item x="864"/>
        <item x="1047"/>
        <item x="1085"/>
        <item x="654"/>
        <item x="865"/>
        <item x="866"/>
        <item x="1068"/>
        <item x="1110"/>
        <item x="1036"/>
        <item x="1006"/>
        <item x="919"/>
        <item x="658"/>
        <item x="867"/>
        <item x="1191"/>
        <item x="868"/>
        <item x="659"/>
        <item x="1009"/>
        <item x="1119"/>
        <item x="1017"/>
        <item x="869"/>
        <item x="870"/>
        <item x="871"/>
        <item x="1117"/>
        <item x="872"/>
        <item x="873"/>
        <item x="874"/>
        <item x="875"/>
        <item x="876"/>
        <item x="877"/>
        <item x="878"/>
        <item x="879"/>
        <item x="1192"/>
        <item x="880"/>
        <item x="663"/>
        <item x="1061"/>
        <item x="794"/>
        <item x="665"/>
        <item x="667"/>
        <item x="931"/>
        <item x="17"/>
        <item x="511"/>
        <item x="65"/>
        <item x="84"/>
        <item x="85"/>
        <item x="86"/>
        <item x="215"/>
        <item x="969"/>
        <item x="1231"/>
        <item x="72"/>
        <item x="293"/>
        <item x="344"/>
        <item x="1040"/>
        <item x="360"/>
        <item x="672"/>
        <item x="371"/>
        <item x="385"/>
        <item x="472"/>
        <item x="1144"/>
        <item x="1145"/>
        <item x="512"/>
        <item x="513"/>
        <item x="909"/>
        <item x="377"/>
        <item x="957"/>
        <item x="967"/>
        <item x="1277"/>
        <item x="90"/>
        <item x="117"/>
        <item x="1078"/>
        <item x="194"/>
        <item x="836"/>
        <item x="837"/>
        <item x="838"/>
        <item x="312"/>
        <item x="416"/>
        <item x="492"/>
        <item x="1048"/>
        <item x="28"/>
        <item x="920"/>
        <item x="674"/>
        <item x="792"/>
        <item x="231"/>
        <item x="881"/>
        <item x="882"/>
        <item x="660"/>
        <item x="928"/>
        <item x="630"/>
        <item x="150"/>
        <item x="810"/>
        <item x="620"/>
        <item x="629"/>
        <item x="883"/>
        <item x="651"/>
        <item x="652"/>
        <item x="653"/>
        <item x="1086"/>
        <item x="81"/>
        <item x="1153"/>
        <item x="609"/>
        <item x="676"/>
        <item x="193"/>
        <item x="310"/>
        <item x="133"/>
        <item x="405"/>
        <item x="573"/>
        <item x="1012"/>
        <item x="1043"/>
        <item x="677"/>
        <item x="668"/>
        <item x="669"/>
        <item x="670"/>
        <item x="91"/>
        <item x="678"/>
        <item x="679"/>
        <item x="958"/>
        <item x="680"/>
        <item x="1028"/>
        <item x="218"/>
        <item x="681"/>
        <item x="682"/>
        <item x="661"/>
        <item x="683"/>
        <item x="684"/>
        <item x="795"/>
        <item x="685"/>
        <item x="687"/>
        <item x="688"/>
        <item x="686"/>
        <item x="689"/>
        <item x="796"/>
        <item x="797"/>
        <item x="690"/>
        <item x="691"/>
        <item x="1093"/>
        <item x="1097"/>
        <item x="855"/>
        <item x="692"/>
        <item x="213"/>
        <item x="693"/>
        <item x="915"/>
        <item x="694"/>
        <item x="696"/>
        <item x="1094"/>
        <item x="569"/>
        <item x="576"/>
        <item x="577"/>
        <item x="791"/>
        <item x="603"/>
        <item x="940"/>
        <item x="1016"/>
        <item x="697"/>
        <item x="995"/>
        <item x="698"/>
        <item x="699"/>
        <item x="703"/>
        <item x="704"/>
        <item x="705"/>
        <item x="701"/>
        <item x="702"/>
        <item x="700"/>
        <item x="1035"/>
        <item x="1161"/>
        <item x="1037"/>
        <item x="1056"/>
        <item x="1014"/>
        <item x="1172"/>
        <item x="294"/>
        <item x="1003"/>
        <item x="707"/>
        <item x="1018"/>
        <item x="811"/>
        <item x="923"/>
        <item x="708"/>
        <item x="709"/>
        <item x="710"/>
        <item x="1186"/>
        <item x="711"/>
        <item x="1245"/>
        <item x="662"/>
        <item x="695"/>
        <item x="69"/>
        <item x="337"/>
        <item x="151"/>
        <item x="152"/>
        <item x="153"/>
        <item x="1259"/>
        <item x="493"/>
        <item x="553"/>
        <item x="128"/>
        <item x="713"/>
        <item x="714"/>
        <item x="715"/>
        <item x="716"/>
        <item x="717"/>
        <item x="248"/>
        <item x="718"/>
        <item x="719"/>
        <item x="721"/>
        <item x="722"/>
        <item x="723"/>
        <item x="724"/>
        <item x="1211"/>
        <item x="884"/>
        <item x="885"/>
        <item x="886"/>
        <item x="887"/>
        <item x="888"/>
        <item x="737"/>
        <item x="1155"/>
        <item x="232"/>
        <item x="725"/>
        <item x="789"/>
        <item x="1019"/>
        <item x="727"/>
        <item x="731"/>
        <item x="93"/>
        <item x="728"/>
        <item x="23"/>
        <item x="458"/>
        <item x="1096"/>
        <item x="732"/>
        <item x="910"/>
        <item x="889"/>
        <item x="890"/>
        <item x="894"/>
        <item x="733"/>
        <item x="266"/>
        <item x="1044"/>
        <item x="1118"/>
        <item x="734"/>
        <item x="574"/>
        <item x="736"/>
        <item x="738"/>
        <item x="739"/>
        <item x="740"/>
        <item x="741"/>
        <item x="391"/>
        <item x="742"/>
        <item x="743"/>
        <item x="744"/>
        <item x="745"/>
        <item x="277"/>
        <item x="1121"/>
        <item x="916"/>
        <item x="746"/>
        <item x="431"/>
        <item x="114"/>
        <item x="735"/>
        <item x="989"/>
        <item x="748"/>
        <item x="1065"/>
        <item x="98"/>
        <item x="1060"/>
        <item x="1265"/>
        <item x="712"/>
        <item x="924"/>
        <item x="749"/>
        <item x="750"/>
        <item x="751"/>
        <item x="219"/>
        <item x="610"/>
        <item x="611"/>
        <item x="186"/>
        <item x="233"/>
        <item x="379"/>
        <item x="753"/>
        <item x="754"/>
        <item x="755"/>
        <item x="666"/>
        <item x="756"/>
        <item x="757"/>
        <item x="220"/>
        <item x="554"/>
        <item x="1173"/>
        <item x="1195"/>
        <item x="555"/>
        <item x="891"/>
        <item x="1045"/>
        <item x="345"/>
        <item x="904"/>
        <item x="1041"/>
        <item x="1015"/>
        <item x="1034"/>
        <item x="556"/>
        <item x="760"/>
        <item x="761"/>
        <item x="762"/>
        <item x="763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1197"/>
        <item x="776"/>
        <item x="557"/>
        <item x="777"/>
        <item x="1162"/>
        <item x="783"/>
        <item x="784"/>
        <item x="785"/>
        <item x="24"/>
        <item x="154"/>
        <item x="786"/>
        <item x="525"/>
        <item x="1205"/>
        <item x="787"/>
        <item x="1185"/>
        <item x="788"/>
        <item x="1062"/>
        <item x="778"/>
        <item x="779"/>
        <item x="558"/>
        <item x="803"/>
        <item x="799"/>
        <item x="804"/>
        <item x="805"/>
        <item x="806"/>
        <item x="807"/>
        <item x="1198"/>
        <item x="808"/>
        <item x="809"/>
        <item x="812"/>
        <item x="892"/>
        <item x="1288"/>
        <item x="815"/>
        <item x="816"/>
        <item x="813"/>
        <item x="821"/>
        <item x="720"/>
        <item x="814"/>
        <item x="780"/>
        <item x="822"/>
        <item x="820"/>
        <item x="817"/>
        <item x="819"/>
        <item x="1208"/>
        <item x="818"/>
        <item x="587"/>
        <item x="588"/>
        <item x="589"/>
        <item x="590"/>
        <item x="591"/>
        <item x="1146"/>
        <item x="155"/>
        <item x="559"/>
        <item x="560"/>
        <item x="655"/>
        <item x="178"/>
        <item x="823"/>
        <item x="825"/>
        <item x="826"/>
        <item x="827"/>
        <item x="828"/>
        <item x="636"/>
        <item x="893"/>
        <item x="39"/>
        <item x="566"/>
        <item x="1100"/>
        <item x="514"/>
        <item x="515"/>
        <item x="801"/>
        <item x="1080"/>
        <item x="1067"/>
        <item x="56"/>
        <item x="833"/>
        <item x="60"/>
        <item x="664"/>
        <item x="831"/>
        <item x="338"/>
        <item x="830"/>
        <item x="567"/>
        <item x="568"/>
        <item x="834"/>
        <item x="978"/>
        <item x="432"/>
        <item x="260"/>
        <item x="547"/>
        <item x="835"/>
        <item x="802"/>
        <item x="7"/>
        <item x="13"/>
        <item x="14"/>
        <item x="31"/>
        <item x="843"/>
        <item x="575"/>
        <item x="68"/>
        <item x="169"/>
        <item x="226"/>
        <item x="227"/>
        <item x="1051"/>
        <item x="242"/>
        <item x="839"/>
        <item x="840"/>
        <item x="841"/>
        <item x="842"/>
        <item x="1088"/>
        <item x="414"/>
        <item x="844"/>
        <item x="852"/>
        <item x="358"/>
        <item x="361"/>
        <item x="15"/>
        <item x="16"/>
        <item x="845"/>
        <item x="1057"/>
        <item x="851"/>
        <item x="853"/>
        <item x="1256"/>
        <item x="179"/>
        <item x="972"/>
        <item x="25"/>
        <item x="228"/>
        <item x="854"/>
        <item x="895"/>
        <item x="896"/>
        <item x="897"/>
        <item x="898"/>
        <item x="752"/>
        <item x="527"/>
        <item x="846"/>
        <item x="55"/>
        <item x="936"/>
        <item x="976"/>
        <item x="847"/>
        <item x="1232"/>
        <item x="905"/>
        <item x="906"/>
        <item x="907"/>
        <item x="908"/>
        <item x="848"/>
        <item x="430"/>
        <item x="911"/>
        <item x="412"/>
        <item x="592"/>
        <item x="912"/>
        <item x="952"/>
        <item x="306"/>
        <item x="913"/>
        <item x="470"/>
        <item x="257"/>
        <item x="914"/>
        <item x="959"/>
        <item x="1236"/>
        <item x="918"/>
        <item x="675"/>
        <item x="781"/>
        <item x="921"/>
        <item x="922"/>
        <item x="849"/>
        <item x="1264"/>
        <item x="1050"/>
        <item x="390"/>
        <item x="1087"/>
        <item x="963"/>
        <item x="1246"/>
        <item x="108"/>
        <item x="516"/>
        <item x="517"/>
        <item x="518"/>
        <item x="156"/>
        <item x="1170"/>
        <item x="948"/>
        <item x="1106"/>
        <item x="949"/>
        <item x="850"/>
        <item x="950"/>
        <item x="951"/>
        <item x="782"/>
        <item x="221"/>
        <item x="764"/>
        <item x="962"/>
        <item x="168"/>
        <item x="423"/>
        <item x="210"/>
        <item x="593"/>
        <item x="594"/>
        <item x="595"/>
        <item x="596"/>
        <item x="597"/>
        <item x="519"/>
        <item x="238"/>
        <item x="461"/>
        <item x="1020"/>
        <item x="1021"/>
        <item x="5"/>
        <item x="758"/>
        <item x="1024"/>
        <item x="917"/>
        <item x="438"/>
        <item x="937"/>
        <item x="899"/>
        <item x="1030"/>
        <item x="944"/>
        <item x="945"/>
        <item x="1031"/>
        <item x="192"/>
        <item x="1257"/>
        <item x="2"/>
        <item x="204"/>
        <item x="946"/>
        <item x="198"/>
        <item x="199"/>
        <item x="1053"/>
        <item x="1112"/>
        <item x="1054"/>
        <item x="482"/>
        <item x="222"/>
        <item x="1059"/>
        <item x="214"/>
        <item x="303"/>
        <item x="960"/>
        <item x="790"/>
        <item x="1268"/>
        <item x="990"/>
        <item x="373"/>
        <item x="973"/>
        <item x="78"/>
        <item x="278"/>
        <item x="673"/>
        <item x="1083"/>
        <item x="706"/>
        <item x="1084"/>
        <item x="726"/>
        <item x="1308"/>
        <item x="1104"/>
        <item x="200"/>
        <item x="1116"/>
        <item x="439"/>
        <item x="440"/>
        <item x="938"/>
        <item x="279"/>
        <item x="1115"/>
        <item x="1147"/>
        <item x="1101"/>
        <item x="929"/>
        <item x="201"/>
        <item x="947"/>
        <item x="1278"/>
        <item x="1092"/>
        <item x="829"/>
        <item x="26"/>
        <item x="115"/>
        <item x="1258"/>
        <item x="211"/>
        <item x="53"/>
        <item x="996"/>
        <item x="1109"/>
        <item x="34"/>
        <item x="109"/>
        <item x="1111"/>
        <item x="234"/>
        <item x="235"/>
        <item x="404"/>
        <item x="1122"/>
        <item x="1107"/>
        <item x="1124"/>
        <item x="272"/>
        <item x="1125"/>
        <item x="656"/>
        <item x="40"/>
        <item x="41"/>
        <item x="42"/>
        <item x="43"/>
        <item x="44"/>
        <item x="1126"/>
        <item x="1127"/>
        <item x="1128"/>
        <item x="1129"/>
        <item x="243"/>
        <item x="87"/>
        <item x="1247"/>
        <item x="1165"/>
        <item x="1154"/>
        <item x="484"/>
        <item x="92"/>
        <item x="274"/>
        <item x="494"/>
        <item x="495"/>
        <item x="997"/>
        <item x="1241"/>
        <item x="441"/>
        <item x="129"/>
        <item x="1163"/>
        <item x="1164"/>
        <item x="1166"/>
        <item x="1168"/>
        <item x="1169"/>
        <item x="187"/>
        <item x="195"/>
        <item x="1174"/>
        <item x="1175"/>
        <item x="1176"/>
        <item x="1177"/>
        <item x="1178"/>
        <item x="269"/>
        <item x="998"/>
        <item x="1005"/>
        <item x="1179"/>
        <item x="1180"/>
        <item x="1181"/>
        <item x="255"/>
        <item x="1183"/>
        <item x="1184"/>
        <item x="1182"/>
        <item x="459"/>
        <item x="122"/>
        <item x="965"/>
        <item x="991"/>
        <item x="992"/>
        <item x="993"/>
        <item x="1023"/>
        <item x="903"/>
        <item x="135"/>
        <item x="136"/>
        <item x="137"/>
        <item x="1102"/>
        <item x="181"/>
        <item x="619"/>
        <item x="101"/>
        <item x="1233"/>
        <item x="370"/>
        <item x="1187"/>
        <item x="930"/>
        <item x="394"/>
        <item x="453"/>
        <item x="1188"/>
        <item x="1250"/>
        <item x="520"/>
        <item x="521"/>
        <item x="522"/>
        <item x="1189"/>
        <item x="159"/>
        <item x="297"/>
        <item x="262"/>
        <item x="202"/>
        <item x="798"/>
        <item x="1167"/>
        <item x="1046"/>
        <item x="1194"/>
        <item x="1196"/>
        <item x="994"/>
        <item x="1199"/>
        <item x="1200"/>
        <item x="1201"/>
        <item x="1202"/>
        <item x="1203"/>
        <item x="307"/>
        <item x="1204"/>
        <item x="598"/>
        <item x="599"/>
        <item x="600"/>
        <item x="601"/>
        <item x="602"/>
        <item x="408"/>
        <item x="138"/>
        <item x="747"/>
        <item x="1193"/>
        <item x="1206"/>
        <item x="1209"/>
        <item x="1210"/>
        <item x="1212"/>
        <item x="1283"/>
        <item x="1213"/>
        <item x="531"/>
        <item x="131"/>
        <item x="1286"/>
        <item x="267"/>
        <item x="1214"/>
        <item x="1284"/>
        <item x="1215"/>
        <item x="1216"/>
        <item x="1294"/>
        <item x="1295"/>
        <item x="1217"/>
        <item x="1296"/>
        <item x="1218"/>
        <item x="1219"/>
        <item x="1292"/>
        <item x="1310"/>
        <item x="1290"/>
        <item x="1287"/>
        <item x="1280"/>
        <item x="1289"/>
        <item x="1300"/>
        <item x="1303"/>
        <item x="1285"/>
        <item x="1309"/>
        <item x="1091"/>
        <item x="1279"/>
        <item x="1298"/>
        <item x="1281"/>
        <item x="1282"/>
        <item x="1293"/>
        <item x="1291"/>
        <item x="1013"/>
        <item x="295"/>
        <item x="353"/>
        <item x="1301"/>
        <item x="1311"/>
        <item x="1299"/>
        <item x="1312"/>
        <item x="1297"/>
        <item x="1302"/>
        <item x="1305"/>
        <item x="1306"/>
        <item x="1313"/>
        <item x="1304"/>
        <item x="1314"/>
        <item t="default"/>
      </items>
    </pivotField>
    <pivotField showAll="0"/>
    <pivotField showAll="0">
      <items count="3005">
        <item x="2195"/>
        <item x="2325"/>
        <item x="64"/>
        <item x="65"/>
        <item x="66"/>
        <item x="67"/>
        <item x="2856"/>
        <item x="2936"/>
        <item x="2042"/>
        <item x="1628"/>
        <item x="2697"/>
        <item x="2196"/>
        <item x="1818"/>
        <item x="536"/>
        <item x="537"/>
        <item x="2698"/>
        <item x="1985"/>
        <item x="94"/>
        <item x="95"/>
        <item x="96"/>
        <item x="1986"/>
        <item x="2699"/>
        <item x="97"/>
        <item x="98"/>
        <item x="99"/>
        <item x="1593"/>
        <item x="2700"/>
        <item x="2069"/>
        <item x="2070"/>
        <item x="2071"/>
        <item x="2072"/>
        <item x="2073"/>
        <item x="2074"/>
        <item x="1517"/>
        <item x="1518"/>
        <item x="1519"/>
        <item x="338"/>
        <item x="2867"/>
        <item x="1847"/>
        <item x="1848"/>
        <item x="1486"/>
        <item x="1487"/>
        <item x="100"/>
        <item x="1514"/>
        <item x="1515"/>
        <item x="1516"/>
        <item x="101"/>
        <item x="102"/>
        <item x="1987"/>
        <item x="1988"/>
        <item x="1989"/>
        <item x="2701"/>
        <item x="103"/>
        <item x="1578"/>
        <item x="1579"/>
        <item x="1580"/>
        <item x="104"/>
        <item x="105"/>
        <item x="1581"/>
        <item x="1582"/>
        <item x="1583"/>
        <item x="106"/>
        <item x="1584"/>
        <item x="1585"/>
        <item x="2430"/>
        <item x="2431"/>
        <item x="2432"/>
        <item x="179"/>
        <item x="180"/>
        <item x="181"/>
        <item x="182"/>
        <item x="183"/>
        <item x="184"/>
        <item x="185"/>
        <item x="2573"/>
        <item x="2574"/>
        <item x="1456"/>
        <item x="1457"/>
        <item x="2702"/>
        <item x="107"/>
        <item x="108"/>
        <item x="1630"/>
        <item x="431"/>
        <item x="432"/>
        <item x="746"/>
        <item x="747"/>
        <item x="301"/>
        <item x="302"/>
        <item x="303"/>
        <item x="1009"/>
        <item x="1010"/>
        <item x="1011"/>
        <item x="1012"/>
        <item x="1013"/>
        <item x="1014"/>
        <item x="1015"/>
        <item x="1403"/>
        <item x="1404"/>
        <item x="1405"/>
        <item x="2703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109"/>
        <item x="110"/>
        <item x="2316"/>
        <item x="2317"/>
        <item x="2318"/>
        <item x="1631"/>
        <item x="1632"/>
        <item x="1633"/>
        <item x="1634"/>
        <item x="1611"/>
        <item x="1612"/>
        <item x="1613"/>
        <item x="1614"/>
        <item x="1615"/>
        <item x="1616"/>
        <item x="1617"/>
        <item x="1618"/>
        <item x="1619"/>
        <item x="209"/>
        <item x="210"/>
        <item x="1635"/>
        <item x="1636"/>
        <item x="1637"/>
        <item x="1638"/>
        <item x="1639"/>
        <item x="1640"/>
        <item x="1641"/>
        <item x="2704"/>
        <item x="2135"/>
        <item x="2136"/>
        <item x="2137"/>
        <item x="1642"/>
        <item x="1643"/>
        <item x="2285"/>
        <item x="500"/>
        <item x="1644"/>
        <item x="1645"/>
        <item x="1646"/>
        <item x="1647"/>
        <item x="1594"/>
        <item x="1648"/>
        <item x="1649"/>
        <item x="1650"/>
        <item x="2705"/>
        <item x="1651"/>
        <item x="2975"/>
        <item x="2976"/>
        <item x="1822"/>
        <item x="1652"/>
        <item x="1653"/>
        <item x="1655"/>
        <item x="1656"/>
        <item x="1657"/>
        <item x="1658"/>
        <item x="1659"/>
        <item x="1660"/>
        <item x="1654"/>
        <item x="1661"/>
        <item x="1662"/>
        <item x="1663"/>
        <item x="1664"/>
        <item x="111"/>
        <item x="1823"/>
        <item x="1824"/>
        <item x="1825"/>
        <item x="1826"/>
        <item x="112"/>
        <item x="113"/>
        <item x="1665"/>
        <item x="114"/>
        <item x="1666"/>
        <item x="2446"/>
        <item x="2454"/>
        <item x="1952"/>
        <item x="2706"/>
        <item x="1667"/>
        <item x="482"/>
        <item x="1668"/>
        <item x="115"/>
        <item x="116"/>
        <item x="2036"/>
        <item x="117"/>
        <item x="1669"/>
        <item x="120"/>
        <item x="121"/>
        <item x="122"/>
        <item x="1672"/>
        <item x="2707"/>
        <item x="2447"/>
        <item x="2448"/>
        <item x="2449"/>
        <item x="124"/>
        <item x="1394"/>
        <item x="1408"/>
        <item x="1409"/>
        <item x="2678"/>
        <item x="1817"/>
        <item x="125"/>
        <item x="126"/>
        <item x="1445"/>
        <item x="2101"/>
        <item x="127"/>
        <item x="2267"/>
        <item x="128"/>
        <item x="1673"/>
        <item x="2209"/>
        <item x="2210"/>
        <item x="2211"/>
        <item x="129"/>
        <item x="1674"/>
        <item x="130"/>
        <item x="1675"/>
        <item x="1681"/>
        <item x="1682"/>
        <item x="1683"/>
        <item x="1684"/>
        <item x="1685"/>
        <item x="1686"/>
        <item x="1687"/>
        <item x="1688"/>
        <item x="1689"/>
        <item x="1690"/>
        <item x="1678"/>
        <item x="1679"/>
        <item x="1680"/>
        <item x="1676"/>
        <item x="1677"/>
        <item x="2302"/>
        <item x="2590"/>
        <item x="2591"/>
        <item x="2592"/>
        <item x="2923"/>
        <item x="132"/>
        <item x="133"/>
        <item x="134"/>
        <item x="2304"/>
        <item x="2337"/>
        <item x="2265"/>
        <item x="1250"/>
        <item x="2606"/>
        <item x="1251"/>
        <item x="1252"/>
        <item x="713"/>
        <item x="2230"/>
        <item x="2679"/>
        <item x="135"/>
        <item x="1692"/>
        <item x="136"/>
        <item x="137"/>
        <item x="138"/>
        <item x="2269"/>
        <item x="2708"/>
        <item x="1849"/>
        <item x="1850"/>
        <item x="47"/>
        <item x="48"/>
        <item x="2045"/>
        <item x="2046"/>
        <item x="1693"/>
        <item x="1694"/>
        <item x="1695"/>
        <item x="1696"/>
        <item x="1697"/>
        <item x="1698"/>
        <item x="2635"/>
        <item x="3000"/>
        <item x="49"/>
        <item x="1699"/>
        <item x="50"/>
        <item x="51"/>
        <item x="2009"/>
        <item x="2010"/>
        <item x="2011"/>
        <item x="2750"/>
        <item x="2751"/>
        <item x="2752"/>
        <item x="2753"/>
        <item x="2012"/>
        <item x="2013"/>
        <item x="2014"/>
        <item x="2015"/>
        <item x="1595"/>
        <item x="1596"/>
        <item x="2016"/>
        <item x="2017"/>
        <item x="1670"/>
        <item x="1671"/>
        <item x="2018"/>
        <item x="152"/>
        <item x="153"/>
        <item x="154"/>
        <item x="155"/>
        <item x="814"/>
        <item x="1953"/>
        <item x="339"/>
        <item x="1954"/>
        <item x="340"/>
        <item x="2868"/>
        <item x="1955"/>
        <item x="341"/>
        <item x="342"/>
        <item x="343"/>
        <item x="1956"/>
        <item x="2788"/>
        <item x="2789"/>
        <item x="2790"/>
        <item x="1957"/>
        <item x="1243"/>
        <item x="1958"/>
        <item x="1959"/>
        <item x="2277"/>
        <item x="2278"/>
        <item x="2279"/>
        <item x="2280"/>
        <item x="2281"/>
        <item x="2282"/>
        <item x="2283"/>
        <item x="1358"/>
        <item x="1359"/>
        <item x="1360"/>
        <item x="290"/>
        <item x="291"/>
        <item x="292"/>
        <item x="1701"/>
        <item x="1702"/>
        <item x="1703"/>
        <item x="1704"/>
        <item x="1705"/>
        <item x="139"/>
        <item x="140"/>
        <item x="141"/>
        <item x="1706"/>
        <item x="1707"/>
        <item x="1708"/>
        <item x="1709"/>
        <item x="1710"/>
        <item x="589"/>
        <item x="590"/>
        <item x="591"/>
        <item x="1711"/>
        <item x="142"/>
        <item x="143"/>
        <item x="144"/>
        <item x="145"/>
        <item x="1712"/>
        <item x="1713"/>
        <item x="146"/>
        <item x="1715"/>
        <item x="1716"/>
        <item x="1717"/>
        <item x="1718"/>
        <item x="1719"/>
        <item x="1720"/>
        <item x="2973"/>
        <item x="1721"/>
        <item x="2669"/>
        <item x="1990"/>
        <item x="1991"/>
        <item x="1992"/>
        <item x="2709"/>
        <item x="1993"/>
        <item x="1994"/>
        <item x="1995"/>
        <item x="278"/>
        <item x="279"/>
        <item x="280"/>
        <item x="1742"/>
        <item x="1743"/>
        <item x="1744"/>
        <item x="1745"/>
        <item x="1746"/>
        <item x="1747"/>
        <item x="2576"/>
        <item x="2577"/>
        <item x="2710"/>
        <item x="538"/>
        <item x="539"/>
        <item x="149"/>
        <item x="1722"/>
        <item x="1723"/>
        <item x="1724"/>
        <item x="1813"/>
        <item x="1814"/>
        <item x="1815"/>
        <item x="2270"/>
        <item x="1726"/>
        <item x="1727"/>
        <item x="150"/>
        <item x="1733"/>
        <item x="1734"/>
        <item x="212"/>
        <item x="213"/>
        <item x="214"/>
        <item x="215"/>
        <item x="216"/>
        <item x="1728"/>
        <item x="1729"/>
        <item x="156"/>
        <item x="55"/>
        <item x="1151"/>
        <item x="1152"/>
        <item x="2452"/>
        <item x="2453"/>
        <item x="1735"/>
        <item x="2029"/>
        <item x="1996"/>
        <item x="1997"/>
        <item x="1998"/>
        <item x="1999"/>
        <item x="157"/>
        <item x="2003"/>
        <item x="1736"/>
        <item x="1737"/>
        <item x="643"/>
        <item x="644"/>
        <item x="645"/>
        <item x="2319"/>
        <item x="2320"/>
        <item x="2489"/>
        <item x="2490"/>
        <item x="2491"/>
        <item x="2492"/>
        <item x="1738"/>
        <item x="2974"/>
        <item x="1406"/>
        <item x="161"/>
        <item x="1741"/>
        <item x="2903"/>
        <item x="162"/>
        <item x="1748"/>
        <item x="1749"/>
        <item x="1750"/>
        <item x="1751"/>
        <item x="1752"/>
        <item x="1753"/>
        <item x="1754"/>
        <item x="1755"/>
        <item x="1756"/>
        <item x="1757"/>
        <item x="163"/>
        <item x="1758"/>
        <item x="962"/>
        <item x="963"/>
        <item x="964"/>
        <item x="965"/>
        <item x="1759"/>
        <item x="2578"/>
        <item x="1760"/>
        <item x="1761"/>
        <item x="1762"/>
        <item x="2904"/>
        <item x="2905"/>
        <item x="1763"/>
        <item x="1764"/>
        <item x="673"/>
        <item x="2878"/>
        <item x="2579"/>
        <item x="2580"/>
        <item x="2497"/>
        <item x="2498"/>
        <item x="2499"/>
        <item x="2037"/>
        <item x="1765"/>
        <item x="1766"/>
        <item x="1077"/>
        <item x="1078"/>
        <item x="255"/>
        <item x="256"/>
        <item x="257"/>
        <item x="164"/>
        <item x="1739"/>
        <item x="1740"/>
        <item x="165"/>
        <item x="166"/>
        <item x="167"/>
        <item x="168"/>
        <item x="2202"/>
        <item x="1768"/>
        <item x="2357"/>
        <item x="169"/>
        <item x="170"/>
        <item x="223"/>
        <item x="2345"/>
        <item x="2346"/>
        <item x="171"/>
        <item x="2806"/>
        <item x="2807"/>
        <item x="172"/>
        <item x="1700"/>
        <item x="2047"/>
        <item x="1769"/>
        <item x="1770"/>
        <item x="1771"/>
        <item x="501"/>
        <item x="502"/>
        <item x="503"/>
        <item x="174"/>
        <item x="1458"/>
        <item x="1459"/>
        <item x="1460"/>
        <item x="1461"/>
        <item x="175"/>
        <item x="1462"/>
        <item x="1463"/>
        <item x="1464"/>
        <item x="176"/>
        <item x="414"/>
        <item x="540"/>
        <item x="541"/>
        <item x="922"/>
        <item x="923"/>
        <item x="924"/>
        <item x="925"/>
        <item x="926"/>
        <item x="281"/>
        <item x="1773"/>
        <item x="1774"/>
        <item x="1775"/>
        <item x="177"/>
        <item x="178"/>
        <item x="1604"/>
        <item x="1605"/>
        <item x="1776"/>
        <item x="1777"/>
        <item x="1778"/>
        <item x="1779"/>
        <item x="504"/>
        <item x="1361"/>
        <item x="1362"/>
        <item x="2607"/>
        <item x="2608"/>
        <item x="2609"/>
        <item x="2610"/>
        <item x="2611"/>
        <item x="2647"/>
        <item x="2648"/>
        <item x="2649"/>
        <item x="2650"/>
        <item x="2651"/>
        <item x="1363"/>
        <item x="1364"/>
        <item x="2000"/>
        <item x="2321"/>
        <item x="2322"/>
        <item x="837"/>
        <item x="838"/>
        <item x="186"/>
        <item x="2021"/>
        <item x="2313"/>
        <item x="2266"/>
        <item x="2300"/>
        <item x="2301"/>
        <item x="1365"/>
        <item x="1366"/>
        <item x="1783"/>
        <item x="1784"/>
        <item x="1785"/>
        <item x="1786"/>
        <item x="1788"/>
        <item x="2716"/>
        <item x="1789"/>
        <item x="1790"/>
        <item x="1791"/>
        <item x="1792"/>
        <item x="1793"/>
        <item x="1794"/>
        <item x="1795"/>
        <item x="2717"/>
        <item x="187"/>
        <item x="188"/>
        <item x="189"/>
        <item x="1796"/>
        <item x="190"/>
        <item x="1797"/>
        <item x="1798"/>
        <item x="2653"/>
        <item x="2718"/>
        <item x="1799"/>
        <item x="1367"/>
        <item x="1368"/>
        <item x="1800"/>
        <item x="2593"/>
        <item x="197"/>
        <item x="198"/>
        <item x="1806"/>
        <item x="199"/>
        <item x="1807"/>
        <item x="1808"/>
        <item x="200"/>
        <item x="56"/>
        <item x="57"/>
        <item x="201"/>
        <item x="202"/>
        <item x="344"/>
        <item x="1809"/>
        <item x="1294"/>
        <item x="1295"/>
        <item x="1296"/>
        <item x="2231"/>
        <item x="2232"/>
        <item x="2233"/>
        <item x="2661"/>
        <item x="2234"/>
        <item x="2235"/>
        <item x="1810"/>
        <item x="2634"/>
        <item x="2999"/>
        <item x="1811"/>
        <item x="1812"/>
        <item x="2352"/>
        <item x="1801"/>
        <item x="1802"/>
        <item x="1369"/>
        <item x="1370"/>
        <item x="1840"/>
        <item x="217"/>
        <item x="1828"/>
        <item x="1841"/>
        <item x="1842"/>
        <item x="1843"/>
        <item x="1844"/>
        <item x="2654"/>
        <item x="218"/>
        <item x="219"/>
        <item x="1845"/>
        <item x="1846"/>
        <item x="1851"/>
        <item x="220"/>
        <item x="2001"/>
        <item x="2907"/>
        <item x="1854"/>
        <item x="1855"/>
        <item x="1856"/>
        <item x="1857"/>
        <item x="2908"/>
        <item x="2719"/>
        <item x="224"/>
        <item x="225"/>
        <item x="1852"/>
        <item x="226"/>
        <item x="227"/>
        <item x="1862"/>
        <item x="228"/>
        <item x="1714"/>
        <item x="229"/>
        <item x="1853"/>
        <item x="2858"/>
        <item x="2720"/>
        <item x="1803"/>
        <item x="1863"/>
        <item x="230"/>
        <item x="1861"/>
        <item x="231"/>
        <item x="1858"/>
        <item x="1860"/>
        <item x="2930"/>
        <item x="2665"/>
        <item x="2666"/>
        <item x="1859"/>
        <item x="2721"/>
        <item x="235"/>
        <item x="1426"/>
        <item x="1427"/>
        <item x="1428"/>
        <item x="1429"/>
        <item x="1430"/>
        <item x="1431"/>
        <item x="1432"/>
        <item x="1433"/>
        <item x="2552"/>
        <item x="2553"/>
        <item x="2554"/>
        <item x="2555"/>
        <item x="2556"/>
        <item x="237"/>
        <item x="345"/>
        <item x="1371"/>
        <item x="1372"/>
        <item x="1373"/>
        <item x="1374"/>
        <item x="1375"/>
        <item x="1587"/>
        <item x="1588"/>
        <item x="398"/>
        <item x="1864"/>
        <item x="1865"/>
        <item x="1866"/>
        <item x="238"/>
        <item x="1869"/>
        <item x="1870"/>
        <item x="2519"/>
        <item x="1871"/>
        <item x="2520"/>
        <item x="2521"/>
        <item x="1872"/>
        <item x="2522"/>
        <item x="242"/>
        <item x="243"/>
        <item x="1531"/>
        <item x="2002"/>
        <item x="88"/>
        <item x="1391"/>
        <item x="2457"/>
        <item x="1281"/>
        <item x="1282"/>
        <item x="244"/>
        <item x="245"/>
        <item x="246"/>
        <item x="247"/>
        <item x="248"/>
        <item x="249"/>
        <item x="250"/>
        <item x="251"/>
        <item x="252"/>
        <item x="1834"/>
        <item x="253"/>
        <item x="2723"/>
        <item x="254"/>
        <item x="2417"/>
        <item x="2418"/>
        <item x="2419"/>
        <item x="2420"/>
        <item x="2724"/>
        <item x="261"/>
        <item x="262"/>
        <item x="263"/>
        <item x="264"/>
        <item x="265"/>
        <item x="2725"/>
        <item x="267"/>
        <item x="2359"/>
        <item x="2360"/>
        <item x="2361"/>
        <item x="268"/>
        <item x="1880"/>
        <item x="131"/>
        <item x="2726"/>
        <item x="1599"/>
        <item x="2970"/>
        <item x="2971"/>
        <item x="2972"/>
        <item x="269"/>
        <item x="270"/>
        <item x="271"/>
        <item x="1875"/>
        <item x="815"/>
        <item x="816"/>
        <item x="817"/>
        <item x="272"/>
        <item x="273"/>
        <item x="1874"/>
        <item x="1392"/>
        <item x="1393"/>
        <item x="1881"/>
        <item x="1882"/>
        <item x="1883"/>
        <item x="0"/>
        <item x="2855"/>
        <item x="2182"/>
        <item x="275"/>
        <item x="276"/>
        <item x="277"/>
        <item x="2727"/>
        <item x="2326"/>
        <item x="2728"/>
        <item x="282"/>
        <item x="283"/>
        <item x="284"/>
        <item x="285"/>
        <item x="286"/>
        <item x="1079"/>
        <item x="1080"/>
        <item x="1081"/>
        <item x="1082"/>
        <item x="620"/>
        <item x="621"/>
        <item x="622"/>
        <item x="1345"/>
        <item x="1346"/>
        <item x="1347"/>
        <item x="1348"/>
        <item x="287"/>
        <item x="1884"/>
        <item x="1885"/>
        <item x="1886"/>
        <item x="1887"/>
        <item x="1888"/>
        <item x="1889"/>
        <item x="288"/>
        <item x="1835"/>
        <item x="1836"/>
        <item x="1837"/>
        <item x="1838"/>
        <item x="1839"/>
        <item x="2729"/>
        <item x="19"/>
        <item x="20"/>
        <item x="28"/>
        <item x="289"/>
        <item x="29"/>
        <item x="30"/>
        <item x="31"/>
        <item x="32"/>
        <item x="33"/>
        <item x="34"/>
        <item x="72"/>
        <item x="73"/>
        <item x="74"/>
        <item x="1903"/>
        <item x="1407"/>
        <item x="151"/>
        <item x="295"/>
        <item x="374"/>
        <item x="375"/>
        <item x="376"/>
        <item x="296"/>
        <item x="520"/>
        <item x="521"/>
        <item x="522"/>
        <item x="523"/>
        <item x="524"/>
        <item x="525"/>
        <item x="526"/>
        <item x="527"/>
        <item x="528"/>
        <item x="298"/>
        <item x="299"/>
        <item x="300"/>
        <item x="2328"/>
        <item x="2329"/>
        <item x="2330"/>
        <item x="568"/>
        <item x="569"/>
        <item x="1899"/>
        <item x="1900"/>
        <item x="1901"/>
        <item x="1902"/>
        <item x="2437"/>
        <item x="2523"/>
        <item x="1037"/>
        <item x="1038"/>
        <item x="1039"/>
        <item x="2524"/>
        <item x="1904"/>
        <item x="304"/>
        <item x="305"/>
        <item x="306"/>
        <item x="1944"/>
        <item x="1945"/>
        <item x="1946"/>
        <item x="1947"/>
        <item x="307"/>
        <item x="878"/>
        <item x="308"/>
        <item x="884"/>
        <item x="885"/>
        <item x="309"/>
        <item x="310"/>
        <item x="311"/>
        <item x="35"/>
        <item x="36"/>
        <item x="316"/>
        <item x="1905"/>
        <item x="1906"/>
        <item x="317"/>
        <item x="318"/>
        <item x="2338"/>
        <item x="2339"/>
        <item x="2340"/>
        <item x="319"/>
        <item x="1942"/>
        <item x="1943"/>
        <item x="2239"/>
        <item x="2240"/>
        <item x="2241"/>
        <item x="2242"/>
        <item x="1948"/>
        <item x="2243"/>
        <item x="2782"/>
        <item x="2783"/>
        <item x="2784"/>
        <item x="399"/>
        <item x="2244"/>
        <item x="2245"/>
        <item x="2246"/>
        <item x="2168"/>
        <item x="2247"/>
        <item x="2248"/>
        <item x="58"/>
        <item x="59"/>
        <item x="60"/>
        <item x="529"/>
        <item x="530"/>
        <item x="1949"/>
        <item x="1950"/>
        <item x="1951"/>
        <item x="320"/>
        <item x="2004"/>
        <item x="321"/>
        <item x="2005"/>
        <item x="322"/>
        <item x="323"/>
        <item x="2006"/>
        <item x="2007"/>
        <item x="1772"/>
        <item x="324"/>
        <item x="1298"/>
        <item x="1299"/>
        <item x="1300"/>
        <item x="2898"/>
        <item x="325"/>
        <item x="1907"/>
        <item x="1908"/>
        <item x="1909"/>
        <item x="1910"/>
        <item x="1911"/>
        <item x="1912"/>
        <item x="1913"/>
        <item x="1914"/>
        <item x="1915"/>
        <item x="326"/>
        <item x="123"/>
        <item x="327"/>
        <item x="2097"/>
        <item x="2175"/>
        <item x="2176"/>
        <item x="2177"/>
        <item x="2178"/>
        <item x="2179"/>
        <item x="1916"/>
        <item x="1917"/>
        <item x="1918"/>
        <item x="1919"/>
        <item x="1920"/>
        <item x="1921"/>
        <item x="1922"/>
        <item x="1923"/>
        <item x="1924"/>
        <item x="328"/>
        <item x="2860"/>
        <item x="2712"/>
        <item x="2713"/>
        <item x="2714"/>
        <item x="2022"/>
        <item x="2023"/>
        <item x="2024"/>
        <item x="2025"/>
        <item x="329"/>
        <item x="2861"/>
        <item x="1925"/>
        <item x="1926"/>
        <item x="1927"/>
        <item x="1928"/>
        <item x="1929"/>
        <item x="1930"/>
        <item x="1931"/>
        <item x="1932"/>
        <item x="1071"/>
        <item x="1072"/>
        <item x="1073"/>
        <item x="1074"/>
        <item x="1075"/>
        <item x="1076"/>
        <item x="330"/>
        <item x="2862"/>
        <item x="2030"/>
        <item x="1034"/>
        <item x="1434"/>
        <item x="2031"/>
        <item x="2122"/>
        <item x="742"/>
        <item x="2032"/>
        <item x="2033"/>
        <item x="2034"/>
        <item x="1182"/>
        <item x="331"/>
        <item x="2863"/>
        <item x="614"/>
        <item x="2035"/>
        <item x="2138"/>
        <item x="2722"/>
        <item x="2039"/>
        <item x="332"/>
        <item x="2864"/>
        <item x="1629"/>
        <item x="1804"/>
        <item x="333"/>
        <item x="2043"/>
        <item x="334"/>
        <item x="2044"/>
        <item x="2865"/>
        <item x="1933"/>
        <item x="2804"/>
        <item x="2805"/>
        <item x="2327"/>
        <item x="960"/>
        <item x="961"/>
        <item x="2433"/>
        <item x="2434"/>
        <item x="2435"/>
        <item x="2436"/>
        <item x="2147"/>
        <item x="2148"/>
        <item x="2754"/>
        <item x="2450"/>
        <item x="240"/>
        <item x="2451"/>
        <item x="2866"/>
        <item x="1283"/>
        <item x="1284"/>
        <item x="1285"/>
        <item x="346"/>
        <item x="2869"/>
        <item x="2603"/>
        <item x="2117"/>
        <item x="2466"/>
        <item x="2118"/>
        <item x="2119"/>
        <item x="1934"/>
        <item x="1935"/>
        <item x="1936"/>
        <item x="1937"/>
        <item x="1938"/>
        <item x="1939"/>
        <item x="1940"/>
        <item x="1941"/>
        <item x="2120"/>
        <item x="2121"/>
        <item x="1805"/>
        <item x="505"/>
        <item x="335"/>
        <item x="1787"/>
        <item x="2146"/>
        <item x="372"/>
        <item x="373"/>
        <item x="1050"/>
        <item x="475"/>
        <item x="1435"/>
        <item x="2079"/>
        <item x="1436"/>
        <item x="2080"/>
        <item x="1437"/>
        <item x="2081"/>
        <item x="1438"/>
        <item x="2082"/>
        <item x="1439"/>
        <item x="2083"/>
        <item x="1286"/>
        <item x="555"/>
        <item x="2084"/>
        <item x="2085"/>
        <item x="1160"/>
        <item x="1161"/>
        <item x="2086"/>
        <item x="2087"/>
        <item x="2271"/>
        <item x="2272"/>
        <item x="11"/>
        <item x="12"/>
        <item x="1780"/>
        <item x="1781"/>
        <item x="2088"/>
        <item x="2089"/>
        <item x="2090"/>
        <item x="2276"/>
        <item x="2091"/>
        <item x="2038"/>
        <item x="1102"/>
        <item x="1103"/>
        <item x="1104"/>
        <item x="2098"/>
        <item x="2008"/>
        <item x="2291"/>
        <item x="2292"/>
        <item x="2092"/>
        <item x="2093"/>
        <item x="2109"/>
        <item x="2110"/>
        <item x="2094"/>
        <item x="2111"/>
        <item x="2095"/>
        <item x="2293"/>
        <item x="2096"/>
        <item x="430"/>
        <item x="2785"/>
        <item x="347"/>
        <item x="3"/>
        <item x="348"/>
        <item x="349"/>
        <item x="454"/>
        <item x="350"/>
        <item x="2112"/>
        <item x="2113"/>
        <item x="351"/>
        <item x="447"/>
        <item x="448"/>
        <item x="449"/>
        <item x="2872"/>
        <item x="356"/>
        <item x="2333"/>
        <item x="357"/>
        <item x="358"/>
        <item x="359"/>
        <item x="2180"/>
        <item x="360"/>
        <item x="361"/>
        <item x="362"/>
        <item x="363"/>
        <item x="2474"/>
        <item x="2992"/>
        <item x="364"/>
        <item x="2334"/>
        <item x="1218"/>
        <item x="1219"/>
        <item x="1220"/>
        <item x="365"/>
        <item x="366"/>
        <item x="506"/>
        <item x="367"/>
        <item x="2343"/>
        <item x="2344"/>
        <item x="483"/>
        <item x="2873"/>
        <item x="736"/>
        <item x="2139"/>
        <item x="2140"/>
        <item x="2141"/>
        <item x="2142"/>
        <item x="2143"/>
        <item x="1816"/>
        <item x="2816"/>
        <item x="2817"/>
        <item x="2203"/>
        <item x="2204"/>
        <item x="2979"/>
        <item x="906"/>
        <item x="907"/>
        <item x="368"/>
        <item x="2169"/>
        <item x="369"/>
        <item x="173"/>
        <item x="370"/>
        <item x="674"/>
        <item x="675"/>
        <item x="1627"/>
        <item x="2427"/>
        <item x="1691"/>
        <item x="2428"/>
        <item x="371"/>
        <item x="1725"/>
        <item x="2988"/>
        <item x="2463"/>
        <item x="450"/>
        <item x="2485"/>
        <item x="1105"/>
        <item x="1106"/>
        <item x="2099"/>
        <item x="676"/>
        <item x="377"/>
        <item x="378"/>
        <item x="2484"/>
        <item x="379"/>
        <item x="2557"/>
        <item x="2558"/>
        <item x="2559"/>
        <item x="380"/>
        <item x="381"/>
        <item x="382"/>
        <item x="383"/>
        <item x="384"/>
        <item x="385"/>
        <item x="386"/>
        <item x="387"/>
        <item x="2458"/>
        <item x="388"/>
        <item x="2075"/>
        <item x="2076"/>
        <item x="451"/>
        <item x="2114"/>
        <item x="2115"/>
        <item x="2116"/>
        <item x="2848"/>
        <item x="2849"/>
        <item x="2850"/>
        <item x="2444"/>
        <item x="2445"/>
        <item x="389"/>
        <item x="1873"/>
        <item x="390"/>
        <item x="61"/>
        <item x="62"/>
        <item x="391"/>
        <item x="258"/>
        <item x="259"/>
        <item x="260"/>
        <item x="2786"/>
        <item x="2787"/>
        <item x="476"/>
        <item x="477"/>
        <item x="118"/>
        <item x="119"/>
        <item x="2212"/>
        <item x="2982"/>
        <item x="2469"/>
        <item x="78"/>
        <item x="241"/>
        <item x="392"/>
        <item x="2473"/>
        <item x="393"/>
        <item x="542"/>
        <item x="543"/>
        <item x="544"/>
        <item x="545"/>
        <item x="1008"/>
        <item x="2500"/>
        <item x="2501"/>
        <item x="2467"/>
        <item x="2504"/>
        <item x="2996"/>
        <item x="2739"/>
        <item x="394"/>
        <item x="662"/>
        <item x="663"/>
        <item x="664"/>
        <item x="2505"/>
        <item x="1589"/>
        <item x="89"/>
        <item x="90"/>
        <item x="91"/>
        <item x="92"/>
        <item x="93"/>
        <item x="2506"/>
        <item x="2507"/>
        <item x="395"/>
        <item x="2508"/>
        <item x="2920"/>
        <item x="2921"/>
        <item x="2509"/>
        <item x="2510"/>
        <item x="2511"/>
        <item x="2512"/>
        <item x="570"/>
        <item x="571"/>
        <item x="196"/>
        <item x="2755"/>
        <item x="2598"/>
        <item x="2575"/>
        <item x="1225"/>
        <item x="211"/>
        <item x="396"/>
        <item x="666"/>
        <item x="667"/>
        <item x="668"/>
        <item x="669"/>
        <item x="397"/>
        <item x="1244"/>
        <item x="1245"/>
        <item x="1246"/>
        <item x="1247"/>
        <item x="1248"/>
        <item x="1249"/>
        <item x="2213"/>
        <item x="2983"/>
        <item x="2738"/>
        <item x="1107"/>
        <item x="400"/>
        <item x="293"/>
        <item x="294"/>
        <item x="401"/>
        <item x="2594"/>
        <item x="2595"/>
        <item x="2596"/>
        <item x="2597"/>
        <item x="2599"/>
        <item x="2601"/>
        <item x="2602"/>
        <item x="415"/>
        <item x="416"/>
        <item x="438"/>
        <item x="2353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924"/>
        <item x="652"/>
        <item x="2214"/>
        <item x="2236"/>
        <item x="2237"/>
        <item x="2914"/>
        <item x="403"/>
        <item x="2627"/>
        <item x="2628"/>
        <item x="2629"/>
        <item x="2630"/>
        <item x="609"/>
        <item x="2632"/>
        <item x="2633"/>
        <item x="2631"/>
        <item x="407"/>
        <item x="408"/>
        <item x="1153"/>
        <item x="409"/>
        <item x="274"/>
        <item x="410"/>
        <item x="2155"/>
        <item x="2205"/>
        <item x="2206"/>
        <item x="2207"/>
        <item x="2275"/>
        <item x="2020"/>
        <item x="312"/>
        <item x="411"/>
        <item x="313"/>
        <item x="412"/>
        <item x="314"/>
        <item x="413"/>
        <item x="2459"/>
        <item x="402"/>
        <item x="1485"/>
        <item x="232"/>
        <item x="2715"/>
        <item x="901"/>
        <item x="2636"/>
        <item x="417"/>
        <item x="2077"/>
        <item x="418"/>
        <item x="972"/>
        <item x="419"/>
        <item x="1137"/>
        <item x="2637"/>
        <item x="2638"/>
        <item x="2764"/>
        <item x="1287"/>
        <item x="1288"/>
        <item x="1289"/>
        <item x="2639"/>
        <item x="2640"/>
        <item x="354"/>
        <item x="355"/>
        <item x="420"/>
        <item x="723"/>
        <item x="626"/>
        <item x="452"/>
        <item x="1827"/>
        <item x="2600"/>
        <item x="2323"/>
        <item x="2646"/>
        <item x="2740"/>
        <item x="2652"/>
        <item x="1044"/>
        <item x="2208"/>
        <item x="2655"/>
        <item x="2656"/>
        <item x="2926"/>
        <item x="2657"/>
        <item x="2658"/>
        <item x="2659"/>
        <item x="743"/>
        <item x="2660"/>
        <item x="1440"/>
        <item x="1441"/>
        <item x="1442"/>
        <item x="425"/>
        <item x="1443"/>
        <item x="426"/>
        <item x="1444"/>
        <item x="427"/>
        <item x="1024"/>
        <item x="428"/>
        <item x="315"/>
        <item x="429"/>
        <item x="1767"/>
        <item x="2644"/>
        <item x="2645"/>
        <item x="2662"/>
        <item x="2667"/>
        <item x="2668"/>
        <item x="2670"/>
        <item x="2877"/>
        <item x="2671"/>
        <item x="1309"/>
        <item x="297"/>
        <item x="2891"/>
        <item x="2892"/>
        <item x="646"/>
        <item x="647"/>
        <item x="648"/>
        <item x="2672"/>
        <item x="2880"/>
        <item x="2673"/>
        <item x="2674"/>
        <item x="2927"/>
        <item x="2928"/>
        <item x="2675"/>
        <item x="2929"/>
        <item x="2676"/>
        <item x="439"/>
        <item x="2677"/>
        <item x="440"/>
        <item x="2922"/>
        <item x="441"/>
        <item x="2997"/>
        <item x="442"/>
        <item x="2915"/>
        <item x="2916"/>
        <item x="2906"/>
        <item x="2859"/>
        <item x="2913"/>
        <item x="2948"/>
        <item x="2958"/>
        <item x="2959"/>
        <item x="2886"/>
        <item x="443"/>
        <item x="2991"/>
        <item x="444"/>
        <item x="445"/>
        <item x="2443"/>
        <item x="446"/>
        <item x="2857"/>
        <item x="2938"/>
        <item x="2874"/>
        <item x="2875"/>
        <item x="2925"/>
        <item x="2919"/>
        <item x="2264"/>
        <item x="453"/>
        <item x="714"/>
        <item x="871"/>
        <item x="2951"/>
        <item x="2998"/>
        <item x="2940"/>
        <item x="3001"/>
        <item x="2932"/>
        <item x="2933"/>
        <item x="2934"/>
        <item x="2952"/>
        <item x="455"/>
        <item x="2980"/>
        <item x="456"/>
        <item x="2981"/>
        <item x="3002"/>
        <item x="457"/>
        <item x="2978"/>
        <item x="458"/>
        <item x="459"/>
        <item x="460"/>
        <item x="2942"/>
        <item x="2943"/>
        <item x="2181"/>
        <item x="461"/>
        <item x="462"/>
        <item x="2156"/>
        <item x="929"/>
        <item x="930"/>
        <item x="2157"/>
        <item x="931"/>
        <item x="93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8"/>
        <item x="479"/>
        <item x="480"/>
        <item x="481"/>
        <item x="493"/>
        <item x="494"/>
        <item x="495"/>
        <item x="496"/>
        <item x="497"/>
        <item x="498"/>
        <item x="499"/>
        <item x="2741"/>
        <item x="2475"/>
        <item x="2476"/>
        <item x="2477"/>
        <item x="2478"/>
        <item x="2742"/>
        <item x="874"/>
        <item x="875"/>
        <item x="2954"/>
        <item x="2743"/>
        <item x="1730"/>
        <item x="2744"/>
        <item x="507"/>
        <item x="508"/>
        <item x="509"/>
        <item x="510"/>
        <item x="511"/>
        <item x="512"/>
        <item x="513"/>
        <item x="514"/>
        <item x="2745"/>
        <item x="515"/>
        <item x="516"/>
        <item x="2746"/>
        <item x="2747"/>
        <item x="825"/>
        <item x="826"/>
        <item x="2748"/>
        <item x="1253"/>
        <item x="1254"/>
        <item x="2749"/>
        <item x="2364"/>
        <item x="2365"/>
        <item x="2366"/>
        <item x="2367"/>
        <item x="2368"/>
        <item x="2369"/>
        <item x="2370"/>
        <item x="2371"/>
        <item x="2372"/>
        <item x="531"/>
        <item x="2756"/>
        <item x="532"/>
        <item x="533"/>
        <item x="534"/>
        <item x="535"/>
        <item x="2945"/>
        <item x="2946"/>
        <item x="2757"/>
        <item x="696"/>
        <item x="697"/>
        <item x="698"/>
        <item x="2949"/>
        <item x="699"/>
        <item x="700"/>
        <item x="701"/>
        <item x="702"/>
        <item x="703"/>
        <item x="2758"/>
        <item x="1731"/>
        <item x="1732"/>
        <item x="2759"/>
        <item x="2760"/>
        <item x="546"/>
        <item x="547"/>
        <item x="548"/>
        <item x="549"/>
        <item x="550"/>
        <item x="551"/>
        <item x="2947"/>
        <item x="2761"/>
        <item x="552"/>
        <item x="553"/>
        <item x="554"/>
        <item x="556"/>
        <item x="557"/>
        <item x="2373"/>
        <item x="2374"/>
        <item x="2375"/>
        <item x="2376"/>
        <item x="2377"/>
        <item x="2358"/>
        <item x="2986"/>
        <item x="2762"/>
        <item x="2331"/>
        <item x="2332"/>
        <item x="2917"/>
        <item x="2918"/>
        <item x="2763"/>
        <item x="2314"/>
        <item x="2315"/>
        <item x="421"/>
        <item x="422"/>
        <item x="423"/>
        <item x="424"/>
        <item x="2871"/>
        <item x="2941"/>
        <item x="2378"/>
        <item x="2379"/>
        <item x="2380"/>
        <item x="2381"/>
        <item x="2382"/>
        <item x="2383"/>
        <item x="2384"/>
        <item x="2385"/>
        <item x="1960"/>
        <item x="221"/>
        <item x="222"/>
        <item x="2386"/>
        <item x="2387"/>
        <item x="2987"/>
        <item x="2388"/>
        <item x="2389"/>
        <item x="2390"/>
        <item x="2391"/>
        <item x="2392"/>
        <item x="980"/>
        <item x="2393"/>
        <item x="2765"/>
        <item x="2766"/>
        <item x="2394"/>
        <item x="2395"/>
        <item x="2396"/>
        <item x="2397"/>
        <item x="2398"/>
        <item x="2767"/>
        <item x="2441"/>
        <item x="2442"/>
        <item x="558"/>
        <item x="559"/>
        <item x="560"/>
        <item x="561"/>
        <item x="562"/>
        <item x="563"/>
        <item x="564"/>
        <item x="565"/>
        <item x="566"/>
        <item x="567"/>
        <item x="2399"/>
        <item x="2400"/>
        <item x="2401"/>
        <item x="2402"/>
        <item x="1819"/>
        <item x="1820"/>
        <item x="859"/>
        <item x="860"/>
        <item x="861"/>
        <item x="2768"/>
        <item x="956"/>
        <item x="957"/>
        <item x="958"/>
        <item x="959"/>
        <item x="2769"/>
        <item x="2770"/>
        <item x="1395"/>
        <item x="1396"/>
        <item x="1397"/>
        <item x="1398"/>
        <item x="2771"/>
        <item x="1399"/>
        <item x="2772"/>
        <item x="1400"/>
        <item x="1401"/>
        <item x="1402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92"/>
        <item x="593"/>
        <item x="594"/>
        <item x="595"/>
        <item x="2773"/>
        <item x="2286"/>
        <item x="2287"/>
        <item x="2288"/>
        <item x="2289"/>
        <item x="2290"/>
        <item x="2774"/>
        <item x="2159"/>
        <item x="2160"/>
        <item x="2161"/>
        <item x="2162"/>
        <item x="2163"/>
        <item x="2468"/>
        <item x="596"/>
        <item x="597"/>
        <item x="598"/>
        <item x="2124"/>
        <item x="2125"/>
        <item x="2126"/>
        <item x="2127"/>
        <item x="2128"/>
        <item x="599"/>
        <item x="600"/>
        <item x="601"/>
        <item x="602"/>
        <item x="2876"/>
        <item x="603"/>
        <item x="604"/>
        <item x="352"/>
        <item x="353"/>
        <item x="2870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867"/>
        <item x="1868"/>
        <item x="2680"/>
        <item x="1421"/>
        <item x="1422"/>
        <item x="1423"/>
        <item x="1424"/>
        <item x="2775"/>
        <item x="605"/>
        <item x="606"/>
        <item x="607"/>
        <item x="608"/>
        <item x="2776"/>
        <item x="610"/>
        <item x="611"/>
        <item x="612"/>
        <item x="613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615"/>
        <item x="616"/>
        <item x="617"/>
        <item x="2681"/>
        <item x="2438"/>
        <item x="2439"/>
        <item x="2440"/>
        <item x="2989"/>
        <item x="2777"/>
        <item x="2403"/>
        <item x="2404"/>
        <item x="2405"/>
        <item x="2406"/>
        <item x="2407"/>
        <item x="2408"/>
        <item x="2778"/>
        <item x="2409"/>
        <item x="2410"/>
        <item x="2411"/>
        <item x="2779"/>
        <item x="2100"/>
        <item x="2780"/>
        <item x="618"/>
        <item x="619"/>
        <item x="2781"/>
        <item x="2129"/>
        <item x="2130"/>
        <item x="2131"/>
        <item x="2132"/>
        <item x="2560"/>
        <item x="2561"/>
        <item x="2562"/>
        <item x="623"/>
        <item x="624"/>
        <item x="625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2513"/>
        <item x="1961"/>
        <item x="2514"/>
        <item x="2105"/>
        <item x="2106"/>
        <item x="1425"/>
        <item x="2515"/>
        <item x="649"/>
        <item x="650"/>
        <item x="651"/>
        <item x="653"/>
        <item x="654"/>
        <item x="655"/>
        <item x="656"/>
        <item x="657"/>
        <item x="658"/>
        <item x="2516"/>
        <item x="670"/>
        <item x="671"/>
        <item x="672"/>
        <item x="2517"/>
        <item x="677"/>
        <item x="678"/>
        <item x="679"/>
        <item x="680"/>
        <item x="681"/>
        <item x="2663"/>
        <item x="2664"/>
        <item x="682"/>
        <item x="683"/>
        <item x="684"/>
        <item x="685"/>
        <item x="2133"/>
        <item x="686"/>
        <item x="687"/>
        <item x="688"/>
        <item x="689"/>
        <item x="690"/>
        <item x="691"/>
        <item x="692"/>
        <item x="693"/>
        <item x="694"/>
        <item x="695"/>
        <item x="2518"/>
        <item x="2165"/>
        <item x="2284"/>
        <item x="704"/>
        <item x="705"/>
        <item x="706"/>
        <item x="707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715"/>
        <item x="716"/>
        <item x="717"/>
        <item x="718"/>
        <item x="719"/>
        <item x="720"/>
        <item x="721"/>
        <item x="722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7"/>
        <item x="738"/>
        <item x="739"/>
        <item x="744"/>
        <item x="745"/>
        <item x="2791"/>
        <item x="517"/>
        <item x="518"/>
        <item x="519"/>
        <item x="2944"/>
        <item x="2792"/>
        <item x="748"/>
        <item x="2793"/>
        <item x="760"/>
        <item x="761"/>
        <item x="762"/>
        <item x="2794"/>
        <item x="751"/>
        <item x="752"/>
        <item x="753"/>
        <item x="754"/>
        <item x="2950"/>
        <item x="2795"/>
        <item x="755"/>
        <item x="756"/>
        <item x="757"/>
        <item x="758"/>
        <item x="759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1530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2796"/>
        <item x="799"/>
        <item x="800"/>
        <item x="801"/>
        <item x="2797"/>
        <item x="802"/>
        <item x="803"/>
        <item x="2798"/>
        <item x="804"/>
        <item x="2799"/>
        <item x="805"/>
        <item x="806"/>
        <item x="807"/>
        <item x="2800"/>
        <item x="808"/>
        <item x="809"/>
        <item x="810"/>
        <item x="811"/>
        <item x="812"/>
        <item x="813"/>
        <item x="818"/>
        <item x="819"/>
        <item x="820"/>
        <item x="821"/>
        <item x="2801"/>
        <item x="2802"/>
        <item x="2581"/>
        <item x="2582"/>
        <item x="2583"/>
        <item x="2584"/>
        <item x="2585"/>
        <item x="2586"/>
        <item x="822"/>
        <item x="823"/>
        <item x="824"/>
        <item x="827"/>
        <item x="828"/>
        <item x="829"/>
        <item x="830"/>
        <item x="831"/>
        <item x="832"/>
        <item x="833"/>
        <item x="659"/>
        <item x="660"/>
        <item x="661"/>
        <item x="839"/>
        <item x="840"/>
        <item x="2682"/>
        <item x="841"/>
        <item x="842"/>
        <item x="843"/>
        <item x="844"/>
        <item x="845"/>
        <item x="846"/>
        <item x="847"/>
        <item x="848"/>
        <item x="849"/>
        <item x="850"/>
        <item x="2803"/>
        <item x="851"/>
        <item x="852"/>
        <item x="853"/>
        <item x="854"/>
        <item x="855"/>
        <item x="856"/>
        <item x="857"/>
        <item x="858"/>
        <item x="862"/>
        <item x="863"/>
        <item x="864"/>
        <item x="865"/>
        <item x="866"/>
        <item x="867"/>
        <item x="868"/>
        <item x="2341"/>
        <item x="2342"/>
        <item x="2455"/>
        <item x="2456"/>
        <item x="2683"/>
        <item x="2305"/>
        <item x="2306"/>
        <item x="2307"/>
        <item x="2308"/>
        <item x="2309"/>
        <item x="2310"/>
        <item x="2311"/>
        <item x="872"/>
        <item x="873"/>
        <item x="2953"/>
        <item x="876"/>
        <item x="879"/>
        <item x="880"/>
        <item x="881"/>
        <item x="882"/>
        <item x="886"/>
        <item x="887"/>
        <item x="2955"/>
        <item x="2956"/>
        <item x="888"/>
        <item x="889"/>
        <item x="890"/>
        <item x="891"/>
        <item x="892"/>
        <item x="2808"/>
        <item x="893"/>
        <item x="1229"/>
        <item x="1230"/>
        <item x="1231"/>
        <item x="1232"/>
        <item x="2809"/>
        <item x="894"/>
        <item x="895"/>
        <item x="2879"/>
        <item x="2810"/>
        <item x="896"/>
        <item x="897"/>
        <item x="898"/>
        <item x="2811"/>
        <item x="899"/>
        <item x="900"/>
        <item x="903"/>
        <item x="904"/>
        <item x="905"/>
        <item x="2684"/>
        <item x="2812"/>
        <item x="908"/>
        <item x="909"/>
        <item x="910"/>
        <item x="911"/>
        <item x="2813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814"/>
        <item x="2815"/>
        <item x="912"/>
        <item x="913"/>
        <item x="914"/>
        <item x="915"/>
        <item x="917"/>
        <item x="918"/>
        <item x="919"/>
        <item x="920"/>
        <item x="921"/>
        <item x="927"/>
        <item x="928"/>
        <item x="2881"/>
        <item x="2957"/>
        <item x="2818"/>
        <item x="933"/>
        <item x="2882"/>
        <item x="934"/>
        <item x="935"/>
        <item x="936"/>
        <item x="937"/>
        <item x="938"/>
        <item x="2883"/>
        <item x="2884"/>
        <item x="2819"/>
        <item x="939"/>
        <item x="2820"/>
        <item x="941"/>
        <item x="942"/>
        <item x="943"/>
        <item x="944"/>
        <item x="945"/>
        <item x="946"/>
        <item x="947"/>
        <item x="948"/>
        <item x="949"/>
        <item x="2821"/>
        <item x="950"/>
        <item x="951"/>
        <item x="952"/>
        <item x="953"/>
        <item x="954"/>
        <item x="2822"/>
        <item x="955"/>
        <item x="966"/>
        <item x="967"/>
        <item x="2885"/>
        <item x="2823"/>
        <item x="968"/>
        <item x="969"/>
        <item x="970"/>
        <item x="971"/>
        <item x="2824"/>
        <item x="973"/>
        <item x="974"/>
        <item x="975"/>
        <item x="976"/>
        <item x="977"/>
        <item x="978"/>
        <item x="979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16"/>
        <item x="1017"/>
        <item x="1018"/>
        <item x="1019"/>
        <item x="1020"/>
        <item x="1021"/>
        <item x="2825"/>
        <item x="1022"/>
        <item x="1023"/>
        <item x="2887"/>
        <item x="1446"/>
        <item x="1447"/>
        <item x="1448"/>
        <item x="1449"/>
        <item x="1450"/>
        <item x="1451"/>
        <item x="1452"/>
        <item x="1453"/>
        <item x="1454"/>
        <item x="1310"/>
        <item x="1311"/>
        <item x="1025"/>
        <item x="1026"/>
        <item x="1027"/>
        <item x="1028"/>
        <item x="2888"/>
        <item x="1029"/>
        <item x="1030"/>
        <item x="1031"/>
        <item x="1032"/>
        <item x="1033"/>
        <item x="1035"/>
        <item x="1036"/>
        <item x="1040"/>
        <item x="2826"/>
        <item x="2827"/>
        <item x="1045"/>
        <item x="1046"/>
        <item x="1047"/>
        <item x="1048"/>
        <item x="1049"/>
        <item x="2960"/>
        <item x="1051"/>
        <item x="1052"/>
        <item x="1053"/>
        <item x="1054"/>
        <item x="1055"/>
        <item x="1056"/>
        <item x="2961"/>
        <item x="1545"/>
        <item x="1546"/>
        <item x="1547"/>
        <item x="1548"/>
        <item x="1549"/>
        <item x="1550"/>
        <item x="2828"/>
        <item x="2525"/>
        <item x="2526"/>
        <item x="2527"/>
        <item x="2829"/>
        <item x="1057"/>
        <item x="1058"/>
        <item x="2830"/>
        <item x="1059"/>
        <item x="1060"/>
        <item x="2962"/>
        <item x="2831"/>
        <item x="1061"/>
        <item x="1062"/>
        <item x="1063"/>
        <item x="1064"/>
        <item x="1065"/>
        <item x="1066"/>
        <item x="2832"/>
        <item x="1067"/>
        <item x="1068"/>
        <item x="2833"/>
        <item x="1069"/>
        <item x="1070"/>
        <item x="2834"/>
        <item x="2835"/>
        <item x="2963"/>
        <item x="2964"/>
        <item x="1083"/>
        <item x="1084"/>
        <item x="1085"/>
        <item x="1086"/>
        <item x="1087"/>
        <item x="1088"/>
        <item x="1089"/>
        <item x="2166"/>
        <item x="2167"/>
        <item x="2836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8"/>
        <item x="1109"/>
        <item x="1110"/>
        <item x="2965"/>
        <item x="665"/>
        <item x="2685"/>
        <item x="2837"/>
        <item x="2838"/>
        <item x="2170"/>
        <item x="2839"/>
        <item x="2171"/>
        <item x="2172"/>
        <item x="2173"/>
        <item x="2174"/>
        <item x="2840"/>
        <item x="239"/>
        <item x="1111"/>
        <item x="1112"/>
        <item x="1113"/>
        <item x="1114"/>
        <item x="1115"/>
        <item x="1116"/>
        <item x="1117"/>
        <item x="2686"/>
        <item x="1122"/>
        <item x="1123"/>
        <item x="2851"/>
        <item x="1124"/>
        <item x="1125"/>
        <item x="1126"/>
        <item x="2852"/>
        <item x="1127"/>
        <item x="1128"/>
        <item x="1129"/>
        <item x="2966"/>
        <item x="2853"/>
        <item x="1130"/>
        <item x="1131"/>
        <item x="1132"/>
        <item x="1133"/>
        <item x="1134"/>
        <item x="2890"/>
        <item x="2854"/>
        <item x="1135"/>
        <item x="1136"/>
        <item x="21"/>
        <item x="1138"/>
        <item x="1139"/>
        <item x="22"/>
        <item x="1140"/>
        <item x="1141"/>
        <item x="23"/>
        <item x="2935"/>
        <item x="877"/>
        <item x="2687"/>
        <item x="24"/>
        <item x="2563"/>
        <item x="2564"/>
        <item x="1142"/>
        <item x="1143"/>
        <item x="1144"/>
        <item x="1145"/>
        <item x="1146"/>
        <item x="1147"/>
        <item x="2335"/>
        <item x="2336"/>
        <item x="1148"/>
        <item x="1149"/>
        <item x="1150"/>
        <item x="1154"/>
        <item x="1155"/>
        <item x="1156"/>
        <item x="1157"/>
        <item x="1158"/>
        <item x="1159"/>
        <item x="1162"/>
        <item x="1163"/>
        <item x="1164"/>
        <item x="1165"/>
        <item x="1166"/>
        <item x="2688"/>
        <item x="1167"/>
        <item x="25"/>
        <item x="1168"/>
        <item x="1169"/>
        <item x="1170"/>
        <item x="1171"/>
        <item x="2841"/>
        <item x="2842"/>
        <item x="1172"/>
        <item x="1173"/>
        <item x="1174"/>
        <item x="1175"/>
        <item x="1176"/>
        <item x="2197"/>
        <item x="2198"/>
        <item x="2199"/>
        <item x="2200"/>
        <item x="2201"/>
        <item x="1177"/>
        <item x="1178"/>
        <item x="1179"/>
        <item x="2967"/>
        <item x="2968"/>
        <item x="1180"/>
        <item x="1181"/>
        <item x="2689"/>
        <item x="26"/>
        <item x="1190"/>
        <item x="1191"/>
        <item x="1192"/>
        <item x="1193"/>
        <item x="1194"/>
        <item x="1195"/>
        <item x="2893"/>
        <item x="1196"/>
        <item x="1197"/>
        <item x="1198"/>
        <item x="2294"/>
        <item x="2295"/>
        <item x="2296"/>
        <item x="2297"/>
        <item x="2298"/>
        <item x="2299"/>
        <item x="1199"/>
        <item x="1200"/>
        <item x="1201"/>
        <item x="1202"/>
        <item x="1203"/>
        <item x="1204"/>
        <item x="2894"/>
        <item x="2479"/>
        <item x="2480"/>
        <item x="2481"/>
        <item x="2482"/>
        <item x="2483"/>
        <item x="1207"/>
        <item x="1209"/>
        <item x="1210"/>
        <item x="1211"/>
        <item x="1212"/>
        <item x="1213"/>
        <item x="1214"/>
        <item x="1215"/>
        <item x="1216"/>
        <item x="1217"/>
        <item x="2215"/>
        <item x="2216"/>
        <item x="2730"/>
        <item x="2217"/>
        <item x="2218"/>
        <item x="2731"/>
        <item x="1221"/>
        <item x="1222"/>
        <item x="1223"/>
        <item x="1224"/>
        <item x="2732"/>
        <item x="1226"/>
        <item x="1227"/>
        <item x="1228"/>
        <item x="2733"/>
        <item x="2734"/>
        <item x="1233"/>
        <item x="1234"/>
        <item x="1235"/>
        <item x="1236"/>
        <item x="2735"/>
        <item x="1237"/>
        <item x="2896"/>
        <item x="1238"/>
        <item x="1239"/>
        <item x="1240"/>
        <item x="27"/>
        <item x="124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740"/>
        <item x="741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"/>
        <item x="1268"/>
        <item x="2"/>
        <item x="1269"/>
        <item x="1270"/>
        <item x="1271"/>
        <item x="1272"/>
        <item x="1273"/>
        <item x="2690"/>
        <item x="4"/>
        <item x="2931"/>
        <item x="1274"/>
        <item x="5"/>
        <item x="1275"/>
        <item x="6"/>
        <item x="7"/>
        <item x="8"/>
        <item x="1276"/>
        <item x="9"/>
        <item x="1290"/>
        <item x="1291"/>
        <item x="1292"/>
        <item x="10"/>
        <item x="1293"/>
        <item x="1297"/>
        <item x="1301"/>
        <item x="1302"/>
        <item x="1303"/>
        <item x="1304"/>
        <item x="1305"/>
        <item x="1306"/>
        <item x="1307"/>
        <item x="1308"/>
        <item x="1312"/>
        <item x="1313"/>
        <item x="1314"/>
        <item x="1315"/>
        <item x="13"/>
        <item x="1277"/>
        <item x="14"/>
        <item x="15"/>
        <item x="1316"/>
        <item x="16"/>
        <item x="2019"/>
        <item x="17"/>
        <item x="2528"/>
        <item x="2529"/>
        <item x="2530"/>
        <item x="2531"/>
        <item x="18"/>
        <item x="233"/>
        <item x="234"/>
        <item x="2107"/>
        <item x="2108"/>
        <item x="1317"/>
        <item x="1318"/>
        <item x="1319"/>
        <item x="2251"/>
        <item x="1320"/>
        <item x="2587"/>
        <item x="52"/>
        <item x="53"/>
        <item x="54"/>
        <item x="1321"/>
        <item x="1322"/>
        <item x="1323"/>
        <item x="1324"/>
        <item x="1325"/>
        <item x="1326"/>
        <item x="1327"/>
        <item x="1328"/>
        <item x="2464"/>
        <item x="2465"/>
        <item x="2990"/>
        <item x="1329"/>
        <item x="1330"/>
        <item x="1331"/>
        <item x="1332"/>
        <item x="1333"/>
        <item x="1334"/>
        <item x="1335"/>
        <item x="2565"/>
        <item x="2566"/>
        <item x="2567"/>
        <item x="1336"/>
        <item x="1337"/>
        <item x="1338"/>
        <item x="1339"/>
        <item x="1340"/>
        <item x="336"/>
        <item x="337"/>
        <item x="1341"/>
        <item x="1342"/>
        <item x="1343"/>
        <item x="1208"/>
        <item x="2895"/>
        <item x="1344"/>
        <item x="2421"/>
        <item x="2422"/>
        <item x="2423"/>
        <item x="2252"/>
        <item x="2424"/>
        <item x="2425"/>
        <item x="2426"/>
        <item x="1349"/>
        <item x="1350"/>
        <item x="641"/>
        <item x="642"/>
        <item x="1205"/>
        <item x="1206"/>
        <item x="1351"/>
        <item x="1352"/>
        <item x="1353"/>
        <item x="1354"/>
        <item x="2691"/>
        <item x="1355"/>
        <item x="1356"/>
        <item x="1357"/>
        <item x="2123"/>
        <item x="1118"/>
        <item x="1119"/>
        <item x="1120"/>
        <item x="1121"/>
        <item x="1376"/>
        <item x="1377"/>
        <item x="1378"/>
        <item x="1379"/>
        <item x="1380"/>
        <item x="2969"/>
        <item x="1381"/>
        <item x="1382"/>
        <item x="1383"/>
        <item x="1384"/>
        <item x="1385"/>
        <item x="1386"/>
        <item x="1387"/>
        <item x="1388"/>
        <item x="1389"/>
        <item x="236"/>
        <item x="2692"/>
        <item x="2415"/>
        <item x="2416"/>
        <item x="708"/>
        <item x="709"/>
        <item x="710"/>
        <item x="711"/>
        <item x="1390"/>
        <item x="40"/>
        <item x="41"/>
        <item x="869"/>
        <item x="870"/>
        <item x="42"/>
        <item x="1465"/>
        <item x="1466"/>
        <item x="1467"/>
        <item x="2546"/>
        <item x="2547"/>
        <item x="2548"/>
        <item x="1468"/>
        <item x="1469"/>
        <item x="1470"/>
        <item x="1471"/>
        <item x="1472"/>
        <item x="1473"/>
        <item x="2899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2568"/>
        <item x="2569"/>
        <item x="2570"/>
        <item x="2604"/>
        <item x="2605"/>
        <item x="1488"/>
        <item x="1489"/>
        <item x="2354"/>
        <item x="2355"/>
        <item x="2356"/>
        <item x="1490"/>
        <item x="1491"/>
        <item x="1492"/>
        <item x="1493"/>
        <item x="1494"/>
        <item x="2502"/>
        <item x="1495"/>
        <item x="1496"/>
        <item x="1497"/>
        <item x="2503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20"/>
        <item x="1521"/>
        <item x="1522"/>
        <item x="1523"/>
        <item x="1524"/>
        <item x="1525"/>
        <item x="1526"/>
        <item x="1527"/>
        <item x="2571"/>
        <item x="2572"/>
        <item x="1528"/>
        <item x="1529"/>
        <item x="1532"/>
        <item x="1533"/>
        <item x="43"/>
        <item x="1534"/>
        <item x="1535"/>
        <item x="1536"/>
        <item x="1537"/>
        <item x="44"/>
        <item x="1538"/>
        <item x="1539"/>
        <item x="1540"/>
        <item x="1541"/>
        <item x="1542"/>
        <item x="1543"/>
        <item x="1544"/>
        <item x="1183"/>
        <item x="1184"/>
        <item x="1185"/>
        <item x="1186"/>
        <item x="1551"/>
        <item x="1552"/>
        <item x="1553"/>
        <item x="1554"/>
        <item x="45"/>
        <item x="46"/>
        <item x="1555"/>
        <item x="1556"/>
        <item x="1829"/>
        <item x="1830"/>
        <item x="1831"/>
        <item x="1782"/>
        <item x="1832"/>
        <item x="1557"/>
        <item x="1558"/>
        <item x="1559"/>
        <item x="1560"/>
        <item x="1833"/>
        <item x="1561"/>
        <item x="2900"/>
        <item x="1562"/>
        <item x="1563"/>
        <item x="1962"/>
        <item x="63"/>
        <item x="1876"/>
        <item x="1877"/>
        <item x="1878"/>
        <item x="1879"/>
        <item x="1564"/>
        <item x="1565"/>
        <item x="1566"/>
        <item x="1567"/>
        <item x="1568"/>
        <item x="1569"/>
        <item x="2901"/>
        <item x="2902"/>
        <item x="1570"/>
        <item x="1571"/>
        <item x="1572"/>
        <item x="1573"/>
        <item x="1574"/>
        <item x="1575"/>
        <item x="1576"/>
        <item x="1577"/>
        <item x="68"/>
        <item x="69"/>
        <item x="404"/>
        <item x="405"/>
        <item x="2495"/>
        <item x="2496"/>
        <item x="2995"/>
        <item x="406"/>
        <item x="2984"/>
        <item x="2985"/>
        <item x="2460"/>
        <item x="2461"/>
        <item x="2462"/>
        <item x="2693"/>
        <item x="2144"/>
        <item x="1963"/>
        <item x="2145"/>
        <item x="2977"/>
        <item x="1964"/>
        <item x="1455"/>
        <item x="2641"/>
        <item x="2588"/>
        <item x="2589"/>
        <item x="2694"/>
        <item x="1590"/>
        <item x="70"/>
        <item x="1965"/>
        <item x="71"/>
        <item x="1966"/>
        <item x="1620"/>
        <item x="1621"/>
        <item x="1622"/>
        <item x="1967"/>
        <item x="2324"/>
        <item x="2429"/>
        <item x="1586"/>
        <item x="1968"/>
        <item x="1969"/>
        <item x="2362"/>
        <item x="2363"/>
        <item x="2470"/>
        <item x="2471"/>
        <item x="2472"/>
        <item x="2303"/>
        <item x="2238"/>
        <item x="2040"/>
        <item x="2041"/>
        <item x="75"/>
        <item x="1591"/>
        <item x="1970"/>
        <item x="1971"/>
        <item x="2642"/>
        <item x="1972"/>
        <item x="76"/>
        <item x="77"/>
        <item x="1592"/>
        <item x="2249"/>
        <item x="2250"/>
        <item x="2273"/>
        <item x="2274"/>
        <item x="2493"/>
        <item x="2494"/>
        <item x="2993"/>
        <item x="2994"/>
        <item x="79"/>
        <item x="2268"/>
        <item x="80"/>
        <item x="1973"/>
        <item x="1974"/>
        <item x="2149"/>
        <item x="2150"/>
        <item x="2151"/>
        <item x="2152"/>
        <item x="2153"/>
        <item x="2154"/>
        <item x="81"/>
        <item x="82"/>
        <item x="1975"/>
        <item x="83"/>
        <item x="2486"/>
        <item x="2487"/>
        <item x="2488"/>
        <item x="1976"/>
        <item x="84"/>
        <item x="85"/>
        <item x="1977"/>
        <item x="86"/>
        <item x="2937"/>
        <item x="1978"/>
        <item x="1979"/>
        <item x="1980"/>
        <item x="2102"/>
        <item x="1981"/>
        <item x="2103"/>
        <item x="1982"/>
        <item x="2104"/>
        <item x="1983"/>
        <item x="2643"/>
        <item x="1984"/>
        <item x="2736"/>
        <item x="1597"/>
        <item x="1598"/>
        <item x="2737"/>
        <item x="2347"/>
        <item x="2348"/>
        <item x="2349"/>
        <item x="2350"/>
        <item x="2351"/>
        <item x="1821"/>
        <item x="1600"/>
        <item x="1601"/>
        <item x="1602"/>
        <item x="1603"/>
        <item x="1606"/>
        <item x="1607"/>
        <item x="1608"/>
        <item x="1609"/>
        <item x="1610"/>
        <item x="2695"/>
        <item x="87"/>
        <item x="2078"/>
        <item x="37"/>
        <item x="38"/>
        <item x="39"/>
        <item x="1278"/>
        <item x="147"/>
        <item x="148"/>
        <item x="191"/>
        <item x="192"/>
        <item x="193"/>
        <item x="194"/>
        <item x="195"/>
        <item x="2183"/>
        <item x="484"/>
        <item x="485"/>
        <item x="486"/>
        <item x="487"/>
        <item x="488"/>
        <item x="489"/>
        <item x="490"/>
        <item x="491"/>
        <item x="492"/>
        <item x="2164"/>
        <item x="2711"/>
        <item x="2696"/>
        <item x="158"/>
        <item x="159"/>
        <item x="160"/>
        <item x="712"/>
        <item x="2184"/>
        <item x="2185"/>
        <item x="834"/>
        <item x="835"/>
        <item x="836"/>
        <item x="2186"/>
        <item x="2312"/>
        <item x="883"/>
        <item x="1623"/>
        <item x="1624"/>
        <item x="1625"/>
        <item x="1626"/>
        <item x="902"/>
        <item x="940"/>
        <item x="1187"/>
        <item x="1188"/>
        <item x="1189"/>
        <item x="2187"/>
        <item x="2188"/>
        <item x="2549"/>
        <item x="2550"/>
        <item x="2551"/>
        <item x="1279"/>
        <item x="1280"/>
        <item x="2026"/>
        <item x="2027"/>
        <item x="2028"/>
        <item x="916"/>
        <item x="2189"/>
        <item x="2134"/>
        <item x="2190"/>
        <item x="2158"/>
        <item x="2843"/>
        <item x="2844"/>
        <item x="2845"/>
        <item x="2846"/>
        <item x="2847"/>
        <item x="203"/>
        <item x="204"/>
        <item x="205"/>
        <item x="206"/>
        <item x="207"/>
        <item x="208"/>
        <item x="266"/>
        <item x="2939"/>
        <item x="2412"/>
        <item x="2413"/>
        <item x="2414"/>
        <item x="433"/>
        <item x="434"/>
        <item x="435"/>
        <item x="436"/>
        <item x="437"/>
        <item x="2191"/>
        <item x="1890"/>
        <item x="2909"/>
        <item x="2910"/>
        <item x="2911"/>
        <item x="2912"/>
        <item x="2192"/>
        <item x="2193"/>
        <item x="1891"/>
        <item x="1892"/>
        <item x="1893"/>
        <item x="2194"/>
        <item x="1894"/>
        <item x="1895"/>
        <item x="1896"/>
        <item x="1897"/>
        <item x="1898"/>
        <item x="749"/>
        <item x="750"/>
        <item x="1041"/>
        <item x="1042"/>
        <item x="1043"/>
        <item x="2889"/>
        <item x="1242"/>
        <item x="2897"/>
        <item x="3003"/>
        <item t="default"/>
      </items>
    </pivotField>
    <pivotField showAll="0"/>
    <pivotField showAll="0"/>
    <pivotField showAll="0">
      <items count="753">
        <item x="431"/>
        <item x="655"/>
        <item x="391"/>
        <item x="298"/>
        <item x="291"/>
        <item x="658"/>
        <item x="739"/>
        <item x="659"/>
        <item x="619"/>
        <item x="720"/>
        <item x="660"/>
        <item x="310"/>
        <item x="19"/>
        <item x="661"/>
        <item x="662"/>
        <item x="126"/>
        <item x="669"/>
        <item x="679"/>
        <item x="680"/>
        <item x="746"/>
        <item x="439"/>
        <item x="681"/>
        <item x="93"/>
        <item x="609"/>
        <item x="412"/>
        <item x="428"/>
        <item x="383"/>
        <item x="552"/>
        <item x="544"/>
        <item x="506"/>
        <item x="742"/>
        <item x="268"/>
        <item x="682"/>
        <item x="683"/>
        <item x="656"/>
        <item x="684"/>
        <item x="626"/>
        <item x="14"/>
        <item x="450"/>
        <item x="750"/>
        <item x="685"/>
        <item x="323"/>
        <item x="740"/>
        <item x="427"/>
        <item x="646"/>
        <item x="686"/>
        <item x="337"/>
        <item x="580"/>
        <item x="87"/>
        <item x="718"/>
        <item x="451"/>
        <item x="687"/>
        <item x="523"/>
        <item x="605"/>
        <item x="573"/>
        <item x="464"/>
        <item x="631"/>
        <item x="242"/>
        <item x="614"/>
        <item x="350"/>
        <item x="482"/>
        <item x="6"/>
        <item x="303"/>
        <item x="7"/>
        <item x="701"/>
        <item x="678"/>
        <item x="226"/>
        <item x="490"/>
        <item x="0"/>
        <item x="408"/>
        <item x="688"/>
        <item x="388"/>
        <item x="88"/>
        <item x="711"/>
        <item x="640"/>
        <item x="641"/>
        <item x="384"/>
        <item x="1"/>
        <item x="2"/>
        <item x="3"/>
        <item x="4"/>
        <item x="89"/>
        <item x="279"/>
        <item x="5"/>
        <item x="515"/>
        <item x="330"/>
        <item x="90"/>
        <item x="258"/>
        <item x="8"/>
        <item x="423"/>
        <item x="9"/>
        <item x="472"/>
        <item x="589"/>
        <item x="293"/>
        <item x="368"/>
        <item x="11"/>
        <item x="448"/>
        <item x="426"/>
        <item x="647"/>
        <item x="281"/>
        <item x="10"/>
        <item x="627"/>
        <item x="559"/>
        <item x="447"/>
        <item x="367"/>
        <item x="638"/>
        <item x="621"/>
        <item x="229"/>
        <item x="13"/>
        <item x="556"/>
        <item x="483"/>
        <item x="649"/>
        <item x="393"/>
        <item x="401"/>
        <item x="633"/>
        <item x="390"/>
        <item x="538"/>
        <item x="507"/>
        <item x="475"/>
        <item x="235"/>
        <item x="304"/>
        <item x="15"/>
        <item x="622"/>
        <item x="497"/>
        <item x="12"/>
        <item x="691"/>
        <item x="16"/>
        <item x="724"/>
        <item x="338"/>
        <item x="459"/>
        <item x="500"/>
        <item x="737"/>
        <item x="547"/>
        <item x="734"/>
        <item x="452"/>
        <item x="731"/>
        <item x="726"/>
        <item x="616"/>
        <item x="370"/>
        <item x="663"/>
        <item x="356"/>
        <item x="692"/>
        <item x="17"/>
        <item x="530"/>
        <item x="374"/>
        <item x="625"/>
        <item x="18"/>
        <item x="328"/>
        <item x="494"/>
        <item x="453"/>
        <item x="666"/>
        <item x="575"/>
        <item x="248"/>
        <item x="336"/>
        <item x="570"/>
        <item x="455"/>
        <item x="434"/>
        <item x="387"/>
        <item x="64"/>
        <item x="344"/>
        <item x="326"/>
        <item x="495"/>
        <item x="22"/>
        <item x="23"/>
        <item x="20"/>
        <item x="713"/>
        <item x="24"/>
        <item x="25"/>
        <item x="534"/>
        <item x="444"/>
        <item x="320"/>
        <item x="722"/>
        <item x="723"/>
        <item x="265"/>
        <item x="436"/>
        <item x="26"/>
        <item x="27"/>
        <item x="28"/>
        <item x="32"/>
        <item x="339"/>
        <item x="243"/>
        <item x="433"/>
        <item x="138"/>
        <item x="583"/>
        <item x="73"/>
        <item x="567"/>
        <item x="236"/>
        <item x="275"/>
        <item x="29"/>
        <item x="416"/>
        <item x="664"/>
        <item x="471"/>
        <item x="386"/>
        <item x="546"/>
        <item x="710"/>
        <item x="529"/>
        <item x="545"/>
        <item x="536"/>
        <item x="290"/>
        <item x="615"/>
        <item x="540"/>
        <item x="535"/>
        <item x="513"/>
        <item x="403"/>
        <item x="109"/>
        <item x="21"/>
        <item x="557"/>
        <item x="30"/>
        <item x="160"/>
        <item x="606"/>
        <item x="466"/>
        <item x="331"/>
        <item x="654"/>
        <item x="224"/>
        <item x="31"/>
        <item x="309"/>
        <item x="563"/>
        <item x="491"/>
        <item x="520"/>
        <item x="299"/>
        <item x="628"/>
        <item x="36"/>
        <item x="37"/>
        <item x="340"/>
        <item x="379"/>
        <item x="296"/>
        <item x="318"/>
        <item x="312"/>
        <item x="343"/>
        <item x="325"/>
        <item x="351"/>
        <item x="377"/>
        <item x="441"/>
        <item x="321"/>
        <item x="311"/>
        <item x="314"/>
        <item x="555"/>
        <item x="365"/>
        <item x="744"/>
        <item x="653"/>
        <item x="521"/>
        <item x="324"/>
        <item x="267"/>
        <item x="33"/>
        <item x="394"/>
        <item x="38"/>
        <item x="693"/>
        <item x="39"/>
        <item x="300"/>
        <item x="46"/>
        <item x="446"/>
        <item x="34"/>
        <item x="40"/>
        <item x="35"/>
        <item x="41"/>
        <item x="255"/>
        <item x="749"/>
        <item x="665"/>
        <item x="624"/>
        <item x="42"/>
        <item x="327"/>
        <item x="571"/>
        <item x="43"/>
        <item x="395"/>
        <item x="651"/>
        <item x="637"/>
        <item x="479"/>
        <item x="44"/>
        <item x="45"/>
        <item x="560"/>
        <item x="297"/>
        <item x="47"/>
        <item x="425"/>
        <item x="639"/>
        <item x="511"/>
        <item x="247"/>
        <item x="690"/>
        <item x="510"/>
        <item x="332"/>
        <item x="294"/>
        <item x="48"/>
        <item x="429"/>
        <item x="430"/>
        <item x="55"/>
        <item x="266"/>
        <item x="56"/>
        <item x="694"/>
        <item x="57"/>
        <item x="442"/>
        <item x="286"/>
        <item x="58"/>
        <item x="715"/>
        <item x="467"/>
        <item x="526"/>
        <item x="539"/>
        <item x="240"/>
        <item x="59"/>
        <item x="60"/>
        <item x="456"/>
        <item x="463"/>
        <item x="595"/>
        <item x="61"/>
        <item x="232"/>
        <item x="233"/>
        <item x="714"/>
        <item x="49"/>
        <item x="263"/>
        <item x="457"/>
        <item x="62"/>
        <item x="63"/>
        <item x="372"/>
        <item x="92"/>
        <item x="542"/>
        <item x="359"/>
        <item x="417"/>
        <item x="449"/>
        <item x="421"/>
        <item x="727"/>
        <item x="512"/>
        <item x="462"/>
        <item x="574"/>
        <item x="537"/>
        <item x="581"/>
        <item x="487"/>
        <item x="50"/>
        <item x="51"/>
        <item x="65"/>
        <item x="695"/>
        <item x="66"/>
        <item x="569"/>
        <item x="480"/>
        <item x="67"/>
        <item x="317"/>
        <item x="68"/>
        <item x="566"/>
        <item x="445"/>
        <item x="543"/>
        <item x="52"/>
        <item x="69"/>
        <item x="71"/>
        <item x="53"/>
        <item x="392"/>
        <item x="72"/>
        <item x="550"/>
        <item x="717"/>
        <item x="74"/>
        <item x="76"/>
        <item x="333"/>
        <item x="77"/>
        <item x="234"/>
        <item x="78"/>
        <item x="493"/>
        <item x="308"/>
        <item x="54"/>
        <item x="79"/>
        <item x="80"/>
        <item x="353"/>
        <item x="82"/>
        <item x="83"/>
        <item x="84"/>
        <item x="85"/>
        <item x="516"/>
        <item x="81"/>
        <item x="91"/>
        <item x="86"/>
        <item x="244"/>
        <item x="95"/>
        <item x="97"/>
        <item x="354"/>
        <item x="531"/>
        <item x="100"/>
        <item x="102"/>
        <item x="103"/>
        <item x="707"/>
        <item x="489"/>
        <item x="607"/>
        <item x="316"/>
        <item x="104"/>
        <item x="424"/>
        <item x="592"/>
        <item x="404"/>
        <item x="105"/>
        <item x="96"/>
        <item x="238"/>
        <item x="645"/>
        <item x="284"/>
        <item x="648"/>
        <item x="578"/>
        <item x="106"/>
        <item x="634"/>
        <item x="496"/>
        <item x="696"/>
        <item x="107"/>
        <item x="399"/>
        <item x="502"/>
        <item x="108"/>
        <item x="486"/>
        <item x="335"/>
        <item x="568"/>
        <item x="110"/>
        <item x="632"/>
        <item x="748"/>
        <item x="415"/>
        <item x="319"/>
        <item x="111"/>
        <item x="708"/>
        <item x="398"/>
        <item x="292"/>
        <item x="410"/>
        <item x="488"/>
        <item x="112"/>
        <item x="114"/>
        <item x="461"/>
        <item x="230"/>
        <item x="652"/>
        <item x="741"/>
        <item x="115"/>
        <item x="454"/>
        <item x="116"/>
        <item x="241"/>
        <item x="375"/>
        <item x="576"/>
        <item x="381"/>
        <item x="689"/>
        <item x="261"/>
        <item x="503"/>
        <item x="477"/>
        <item x="400"/>
        <item x="704"/>
        <item x="113"/>
        <item x="613"/>
        <item x="117"/>
        <item x="118"/>
        <item x="667"/>
        <item x="119"/>
        <item x="227"/>
        <item x="596"/>
        <item x="364"/>
        <item x="120"/>
        <item x="122"/>
        <item x="271"/>
        <item x="123"/>
        <item x="577"/>
        <item x="501"/>
        <item x="382"/>
        <item x="121"/>
        <item x="642"/>
        <item x="228"/>
        <item x="644"/>
        <item x="432"/>
        <item x="94"/>
        <item x="514"/>
        <item x="250"/>
        <item x="146"/>
        <item x="322"/>
        <item x="348"/>
        <item x="524"/>
        <item x="237"/>
        <item x="124"/>
        <item x="469"/>
        <item x="125"/>
        <item x="610"/>
        <item x="127"/>
        <item x="128"/>
        <item x="590"/>
        <item x="411"/>
        <item x="562"/>
        <item x="729"/>
        <item x="129"/>
        <item x="380"/>
        <item x="561"/>
        <item x="75"/>
        <item x="617"/>
        <item x="528"/>
        <item x="346"/>
        <item x="484"/>
        <item x="278"/>
        <item x="618"/>
        <item x="378"/>
        <item x="598"/>
        <item x="735"/>
        <item x="736"/>
        <item x="745"/>
        <item x="438"/>
        <item x="239"/>
        <item x="130"/>
        <item x="131"/>
        <item x="668"/>
        <item x="586"/>
        <item x="274"/>
        <item x="132"/>
        <item x="709"/>
        <item x="135"/>
        <item x="136"/>
        <item x="134"/>
        <item x="360"/>
        <item x="137"/>
        <item x="579"/>
        <item x="554"/>
        <item x="347"/>
        <item x="643"/>
        <item x="373"/>
        <item x="422"/>
        <item x="270"/>
        <item x="139"/>
        <item x="670"/>
        <item x="341"/>
        <item x="700"/>
        <item x="315"/>
        <item x="418"/>
        <item x="435"/>
        <item x="282"/>
        <item x="604"/>
        <item x="140"/>
        <item x="256"/>
        <item x="389"/>
        <item x="273"/>
        <item x="272"/>
        <item x="517"/>
        <item x="603"/>
        <item x="703"/>
        <item x="553"/>
        <item x="499"/>
        <item x="414"/>
        <item x="478"/>
        <item x="629"/>
        <item x="476"/>
        <item x="329"/>
        <item x="612"/>
        <item x="98"/>
        <item x="630"/>
        <item x="601"/>
        <item x="142"/>
        <item x="143"/>
        <item x="144"/>
        <item x="533"/>
        <item x="437"/>
        <item x="572"/>
        <item x="548"/>
        <item x="246"/>
        <item x="396"/>
        <item x="565"/>
        <item x="705"/>
        <item x="145"/>
        <item x="269"/>
        <item x="458"/>
        <item x="147"/>
        <item x="283"/>
        <item x="148"/>
        <item x="342"/>
        <item x="149"/>
        <item x="150"/>
        <item x="151"/>
        <item x="302"/>
        <item x="152"/>
        <item x="519"/>
        <item x="153"/>
        <item x="541"/>
        <item x="155"/>
        <item x="156"/>
        <item x="725"/>
        <item x="362"/>
        <item x="671"/>
        <item x="257"/>
        <item x="405"/>
        <item x="157"/>
        <item x="699"/>
        <item x="253"/>
        <item x="608"/>
        <item x="738"/>
        <item x="706"/>
        <item x="158"/>
        <item x="366"/>
        <item x="492"/>
        <item x="485"/>
        <item x="159"/>
        <item x="588"/>
        <item x="170"/>
        <item x="161"/>
        <item x="162"/>
        <item x="620"/>
        <item x="594"/>
        <item x="163"/>
        <item x="635"/>
        <item x="164"/>
        <item x="460"/>
        <item x="165"/>
        <item x="728"/>
        <item x="443"/>
        <item x="470"/>
        <item x="252"/>
        <item x="611"/>
        <item x="166"/>
        <item x="167"/>
        <item x="419"/>
        <item x="306"/>
        <item x="371"/>
        <item x="169"/>
        <item x="564"/>
        <item x="168"/>
        <item x="602"/>
        <item x="171"/>
        <item x="172"/>
        <item x="334"/>
        <item x="173"/>
        <item x="295"/>
        <item x="712"/>
        <item x="481"/>
        <item x="245"/>
        <item x="174"/>
        <item x="175"/>
        <item x="385"/>
        <item x="636"/>
        <item x="154"/>
        <item x="176"/>
        <item x="177"/>
        <item x="178"/>
        <item x="719"/>
        <item x="179"/>
        <item x="180"/>
        <item x="498"/>
        <item x="181"/>
        <item x="182"/>
        <item x="313"/>
        <item x="345"/>
        <item x="183"/>
        <item x="184"/>
        <item x="185"/>
        <item x="276"/>
        <item x="260"/>
        <item x="186"/>
        <item x="358"/>
        <item x="697"/>
        <item x="187"/>
        <item x="305"/>
        <item x="582"/>
        <item x="702"/>
        <item x="188"/>
        <item x="413"/>
        <item x="504"/>
        <item x="730"/>
        <item x="231"/>
        <item x="584"/>
        <item x="189"/>
        <item x="190"/>
        <item x="355"/>
        <item x="259"/>
        <item x="191"/>
        <item x="376"/>
        <item x="262"/>
        <item x="192"/>
        <item x="672"/>
        <item x="193"/>
        <item x="194"/>
        <item x="195"/>
        <item x="473"/>
        <item x="196"/>
        <item x="673"/>
        <item x="409"/>
        <item x="593"/>
        <item x="251"/>
        <item x="349"/>
        <item x="99"/>
        <item x="357"/>
        <item x="277"/>
        <item x="518"/>
        <item x="198"/>
        <item x="525"/>
        <item x="199"/>
        <item x="650"/>
        <item x="197"/>
        <item x="363"/>
        <item x="406"/>
        <item x="225"/>
        <item x="200"/>
        <item x="201"/>
        <item x="420"/>
        <item x="202"/>
        <item x="207"/>
        <item x="203"/>
        <item x="301"/>
        <item x="587"/>
        <item x="307"/>
        <item x="361"/>
        <item x="204"/>
        <item x="698"/>
        <item x="674"/>
        <item x="675"/>
        <item x="733"/>
        <item x="206"/>
        <item x="141"/>
        <item x="716"/>
        <item x="289"/>
        <item x="249"/>
        <item x="205"/>
        <item x="208"/>
        <item x="70"/>
        <item x="743"/>
        <item x="721"/>
        <item x="532"/>
        <item x="407"/>
        <item x="101"/>
        <item x="402"/>
        <item x="209"/>
        <item x="210"/>
        <item x="254"/>
        <item x="211"/>
        <item x="509"/>
        <item x="549"/>
        <item x="522"/>
        <item x="285"/>
        <item x="212"/>
        <item x="468"/>
        <item x="213"/>
        <item x="288"/>
        <item x="474"/>
        <item x="216"/>
        <item x="676"/>
        <item x="222"/>
        <item x="264"/>
        <item x="217"/>
        <item x="747"/>
        <item x="218"/>
        <item x="558"/>
        <item x="219"/>
        <item x="465"/>
        <item x="440"/>
        <item x="220"/>
        <item x="221"/>
        <item x="369"/>
        <item x="352"/>
        <item x="223"/>
        <item x="527"/>
        <item x="505"/>
        <item x="732"/>
        <item x="551"/>
        <item x="677"/>
        <item x="214"/>
        <item x="657"/>
        <item x="287"/>
        <item x="280"/>
        <item x="600"/>
        <item x="585"/>
        <item x="591"/>
        <item x="599"/>
        <item x="133"/>
        <item x="397"/>
        <item x="215"/>
        <item x="623"/>
        <item x="508"/>
        <item x="597"/>
        <item x="751"/>
        <item t="default"/>
      </items>
    </pivotField>
    <pivotField showAll="0">
      <items count="1312">
        <item x="819"/>
        <item x="987"/>
        <item x="663"/>
        <item x="664"/>
        <item x="740"/>
        <item x="494"/>
        <item x="235"/>
        <item x="503"/>
        <item x="518"/>
        <item x="514"/>
        <item x="502"/>
        <item x="513"/>
        <item x="504"/>
        <item x="517"/>
        <item x="498"/>
        <item x="499"/>
        <item x="515"/>
        <item x="497"/>
        <item x="512"/>
        <item x="516"/>
        <item x="496"/>
        <item x="501"/>
        <item x="505"/>
        <item x="506"/>
        <item x="500"/>
        <item x="507"/>
        <item x="495"/>
        <item x="1022"/>
        <item x="1223"/>
        <item x="1289"/>
        <item x="1179"/>
        <item x="1178"/>
        <item x="824"/>
        <item x="1224"/>
        <item x="679"/>
        <item x="1225"/>
        <item x="1227"/>
        <item x="1226"/>
        <item x="1087"/>
        <item x="1248"/>
        <item x="1250"/>
        <item x="672"/>
        <item x="984"/>
        <item x="1192"/>
        <item x="1242"/>
        <item x="1259"/>
        <item x="1260"/>
        <item x="1186"/>
        <item x="756"/>
        <item x="828"/>
        <item x="1262"/>
        <item x="222"/>
        <item x="796"/>
        <item x="795"/>
        <item x="794"/>
        <item x="792"/>
        <item x="793"/>
        <item x="1284"/>
        <item x="1162"/>
        <item x="816"/>
        <item x="758"/>
        <item x="1060"/>
        <item x="1070"/>
        <item x="1218"/>
        <item x="976"/>
        <item x="975"/>
        <item x="628"/>
        <item x="1263"/>
        <item x="1265"/>
        <item x="1264"/>
        <item x="1220"/>
        <item x="1219"/>
        <item x="1266"/>
        <item x="31"/>
        <item x="1068"/>
        <item x="1222"/>
        <item x="807"/>
        <item x="551"/>
        <item x="841"/>
        <item x="1279"/>
        <item x="1267"/>
        <item x="692"/>
        <item x="815"/>
        <item x="1268"/>
        <item x="315"/>
        <item x="706"/>
        <item x="316"/>
        <item x="1108"/>
        <item x="206"/>
        <item x="207"/>
        <item x="208"/>
        <item x="209"/>
        <item x="842"/>
        <item x="1269"/>
        <item x="1019"/>
        <item x="236"/>
        <item x="1014"/>
        <item x="1193"/>
        <item x="1163"/>
        <item x="874"/>
        <item x="1292"/>
        <item x="1274"/>
        <item x="1272"/>
        <item x="561"/>
        <item x="42"/>
        <item x="1307"/>
        <item x="858"/>
        <item x="721"/>
        <item x="8"/>
        <item x="1011"/>
        <item x="317"/>
        <item x="657"/>
        <item x="1140"/>
        <item x="535"/>
        <item x="896"/>
        <item x="1258"/>
        <item x="12"/>
        <item x="788"/>
        <item x="787"/>
        <item x="1270"/>
        <item x="763"/>
        <item x="212"/>
        <item x="210"/>
        <item x="211"/>
        <item x="817"/>
        <item x="759"/>
        <item x="1202"/>
        <item x="1203"/>
        <item x="2"/>
        <item x="1"/>
        <item x="3"/>
        <item x="420"/>
        <item x="4"/>
        <item x="5"/>
        <item x="16"/>
        <item x="6"/>
        <item x="748"/>
        <item x="761"/>
        <item x="213"/>
        <item x="641"/>
        <item x="14"/>
        <item x="13"/>
        <item x="7"/>
        <item x="1286"/>
        <item x="1010"/>
        <item x="1008"/>
        <item x="1009"/>
        <item x="699"/>
        <item x="214"/>
        <item x="826"/>
        <item x="606"/>
        <item x="618"/>
        <item x="951"/>
        <item x="17"/>
        <item x="997"/>
        <item x="18"/>
        <item x="907"/>
        <item x="1119"/>
        <item x="596"/>
        <item x="597"/>
        <item x="598"/>
        <item x="599"/>
        <item x="594"/>
        <item x="1006"/>
        <item x="592"/>
        <item x="595"/>
        <item x="591"/>
        <item x="593"/>
        <item x="1005"/>
        <item x="418"/>
        <item x="600"/>
        <item x="319"/>
        <item x="742"/>
        <item x="601"/>
        <item x="27"/>
        <item x="28"/>
        <item x="1170"/>
        <item x="839"/>
        <item x="988"/>
        <item x="1209"/>
        <item x="590"/>
        <item x="643"/>
        <item x="26"/>
        <item x="25"/>
        <item x="19"/>
        <item x="20"/>
        <item x="24"/>
        <item x="790"/>
        <item x="1187"/>
        <item x="1078"/>
        <item x="1077"/>
        <item x="1113"/>
        <item x="322"/>
        <item x="1079"/>
        <item x="1157"/>
        <item x="741"/>
        <item x="1200"/>
        <item x="538"/>
        <item x="293"/>
        <item x="30"/>
        <item x="1161"/>
        <item x="1015"/>
        <item x="920"/>
        <item x="1195"/>
        <item x="911"/>
        <item x="1181"/>
        <item x="519"/>
        <item x="544"/>
        <item x="659"/>
        <item x="272"/>
        <item x="34"/>
        <item x="33"/>
        <item x="32"/>
        <item x="1182"/>
        <item x="1065"/>
        <item x="1064"/>
        <item x="1020"/>
        <item x="959"/>
        <item x="29"/>
        <item x="655"/>
        <item x="35"/>
        <item x="320"/>
        <item x="707"/>
        <item x="575"/>
        <item x="962"/>
        <item x="1304"/>
        <item x="1055"/>
        <item x="843"/>
        <item x="185"/>
        <item x="860"/>
        <item x="861"/>
        <item x="872"/>
        <item x="745"/>
        <item x="744"/>
        <item x="1230"/>
        <item x="1229"/>
        <item x="1228"/>
        <item x="996"/>
        <item x="36"/>
        <item x="669"/>
        <item x="1185"/>
        <item x="37"/>
        <item x="877"/>
        <item x="697"/>
        <item x="1141"/>
        <item x="949"/>
        <item x="933"/>
        <item x="303"/>
        <item x="878"/>
        <item x="845"/>
        <item x="844"/>
        <item x="848"/>
        <item x="846"/>
        <item x="847"/>
        <item x="1103"/>
        <item x="705"/>
        <item x="727"/>
        <item x="1275"/>
        <item x="762"/>
        <item x="850"/>
        <item x="823"/>
        <item x="822"/>
        <item x="1237"/>
        <item x="1238"/>
        <item x="673"/>
        <item x="891"/>
        <item x="38"/>
        <item x="862"/>
        <item x="1045"/>
        <item x="1046"/>
        <item x="1076"/>
        <item x="871"/>
        <item x="695"/>
        <item x="1033"/>
        <item x="51"/>
        <item x="1150"/>
        <item x="52"/>
        <item x="53"/>
        <item x="46"/>
        <item x="45"/>
        <item x="54"/>
        <item x="55"/>
        <item x="56"/>
        <item x="220"/>
        <item x="625"/>
        <item x="689"/>
        <item x="825"/>
        <item x="57"/>
        <item x="58"/>
        <item x="59"/>
        <item x="64"/>
        <item x="63"/>
        <item x="708"/>
        <item x="562"/>
        <item x="127"/>
        <item x="1199"/>
        <item x="821"/>
        <item x="1111"/>
        <item x="1089"/>
        <item x="181"/>
        <item x="184"/>
        <item x="1088"/>
        <item x="183"/>
        <item x="182"/>
        <item x="545"/>
        <item x="60"/>
        <item x="802"/>
        <item x="219"/>
        <item x="1231"/>
        <item x="873"/>
        <item x="936"/>
        <item x="91"/>
        <item x="652"/>
        <item x="218"/>
        <item x="1183"/>
        <item x="782"/>
        <item x="253"/>
        <item x="863"/>
        <item x="875"/>
        <item x="864"/>
        <item x="1233"/>
        <item x="1066"/>
        <item x="47"/>
        <item x="49"/>
        <item x="48"/>
        <item x="50"/>
        <item x="585"/>
        <item x="61"/>
        <item x="602"/>
        <item x="21"/>
        <item x="1189"/>
        <item x="930"/>
        <item x="375"/>
        <item x="900"/>
        <item x="1158"/>
        <item x="854"/>
        <item x="700"/>
        <item x="1216"/>
        <item x="769"/>
        <item x="533"/>
        <item x="62"/>
        <item x="85"/>
        <item x="678"/>
        <item x="946"/>
        <item x="252"/>
        <item x="704"/>
        <item x="1100"/>
        <item x="665"/>
        <item x="1190"/>
        <item x="122"/>
        <item x="71"/>
        <item x="70"/>
        <item x="72"/>
        <item x="73"/>
        <item x="653"/>
        <item x="709"/>
        <item x="717"/>
        <item x="661"/>
        <item x="718"/>
        <item x="712"/>
        <item x="752"/>
        <item x="913"/>
        <item x="690"/>
        <item x="755"/>
        <item x="680"/>
        <item x="683"/>
        <item x="1063"/>
        <item x="739"/>
        <item x="1215"/>
        <item x="720"/>
        <item x="693"/>
        <item x="627"/>
        <item x="1144"/>
        <item x="66"/>
        <item x="65"/>
        <item x="730"/>
        <item x="74"/>
        <item x="879"/>
        <item x="75"/>
        <item x="667"/>
        <item x="798"/>
        <item x="894"/>
        <item x="779"/>
        <item x="90"/>
        <item x="88"/>
        <item x="837"/>
        <item x="68"/>
        <item x="416"/>
        <item x="77"/>
        <item x="76"/>
        <item x="69"/>
        <item x="78"/>
        <item x="123"/>
        <item x="554"/>
        <item x="981"/>
        <item x="611"/>
        <item x="23"/>
        <item x="1167"/>
        <item x="548"/>
        <item x="799"/>
        <item x="79"/>
        <item x="760"/>
        <item x="696"/>
        <item x="1095"/>
        <item x="770"/>
        <item x="80"/>
        <item x="1213"/>
        <item x="916"/>
        <item x="86"/>
        <item x="81"/>
        <item x="339"/>
        <item x="1276"/>
        <item x="1294"/>
        <item x="82"/>
        <item x="83"/>
        <item x="1062"/>
        <item x="1148"/>
        <item x="662"/>
        <item x="92"/>
        <item x="813"/>
        <item x="1201"/>
        <item x="1003"/>
        <item x="999"/>
        <item x="1000"/>
        <item x="701"/>
        <item x="766"/>
        <item x="94"/>
        <item x="93"/>
        <item x="1043"/>
        <item x="1074"/>
        <item x="110"/>
        <item x="111"/>
        <item x="109"/>
        <item x="626"/>
        <item x="115"/>
        <item x="114"/>
        <item x="1295"/>
        <item x="117"/>
        <item x="573"/>
        <item x="831"/>
        <item x="648"/>
        <item x="0"/>
        <item x="121"/>
        <item x="902"/>
        <item x="1023"/>
        <item x="1024"/>
        <item x="1299"/>
        <item x="1047"/>
        <item x="559"/>
        <item x="125"/>
        <item x="124"/>
        <item x="232"/>
        <item x="128"/>
        <item x="129"/>
        <item x="851"/>
        <item x="131"/>
        <item x="130"/>
        <item x="541"/>
        <item x="885"/>
        <item x="789"/>
        <item x="542"/>
        <item x="943"/>
        <item x="942"/>
        <item x="97"/>
        <item x="95"/>
        <item x="96"/>
        <item x="887"/>
        <item x="1132"/>
        <item x="10"/>
        <item x="623"/>
        <item x="852"/>
        <item x="240"/>
        <item x="198"/>
        <item x="777"/>
        <item x="978"/>
        <item x="132"/>
        <item x="118"/>
        <item x="137"/>
        <item x="747"/>
        <item x="897"/>
        <item x="199"/>
        <item x="666"/>
        <item x="221"/>
        <item x="1050"/>
        <item x="1034"/>
        <item x="733"/>
        <item x="803"/>
        <item x="840"/>
        <item x="1004"/>
        <item x="1073"/>
        <item x="749"/>
        <item x="445"/>
        <item x="1102"/>
        <item x="1044"/>
        <item x="1040"/>
        <item x="1109"/>
        <item x="1305"/>
        <item x="956"/>
        <item x="98"/>
        <item x="100"/>
        <item x="99"/>
        <item x="101"/>
        <item x="157"/>
        <item x="155"/>
        <item x="417"/>
        <item x="980"/>
        <item x="158"/>
        <item x="1092"/>
        <item x="884"/>
        <item x="1165"/>
        <item x="917"/>
        <item x="161"/>
        <item x="159"/>
        <item x="164"/>
        <item x="160"/>
        <item x="162"/>
        <item x="163"/>
        <item x="686"/>
        <item x="165"/>
        <item x="166"/>
        <item x="834"/>
        <item x="836"/>
        <item x="835"/>
        <item x="1051"/>
        <item x="1054"/>
        <item x="102"/>
        <item x="167"/>
        <item x="774"/>
        <item x="1126"/>
        <item x="1164"/>
        <item x="179"/>
        <item x="178"/>
        <item x="767"/>
        <item x="116"/>
        <item x="180"/>
        <item x="1131"/>
        <item x="1058"/>
        <item x="1151"/>
        <item x="186"/>
        <item x="668"/>
        <item x="187"/>
        <item x="857"/>
        <item x="415"/>
        <item x="188"/>
        <item x="1080"/>
        <item x="702"/>
        <item x="190"/>
        <item x="189"/>
        <item x="543"/>
        <item x="191"/>
        <item x="948"/>
        <item x="677"/>
        <item x="108"/>
        <item x="192"/>
        <item x="193"/>
        <item x="194"/>
        <item x="800"/>
        <item x="833"/>
        <item x="753"/>
        <item x="726"/>
        <item x="725"/>
        <item x="608"/>
        <item x="22"/>
        <item x="196"/>
        <item x="197"/>
        <item x="201"/>
        <item x="202"/>
        <item x="1143"/>
        <item x="919"/>
        <item x="203"/>
        <item x="204"/>
        <item x="379"/>
        <item x="380"/>
        <item x="1271"/>
        <item x="205"/>
        <item x="784"/>
        <item x="563"/>
        <item x="228"/>
        <item x="882"/>
        <item x="728"/>
        <item x="237"/>
        <item x="908"/>
        <item x="239"/>
        <item x="1235"/>
        <item x="1234"/>
        <item x="1236"/>
        <item x="1300"/>
        <item x="1293"/>
        <item x="243"/>
        <item x="244"/>
        <item x="870"/>
        <item x="938"/>
        <item x="133"/>
        <item x="1160"/>
        <item x="245"/>
        <item x="246"/>
        <item x="812"/>
        <item x="765"/>
        <item x="1122"/>
        <item x="783"/>
        <item x="247"/>
        <item x="234"/>
        <item x="1207"/>
        <item x="1027"/>
        <item x="646"/>
        <item x="1210"/>
        <item x="233"/>
        <item x="1106"/>
        <item x="713"/>
        <item x="248"/>
        <item x="67"/>
        <item x="1196"/>
        <item x="952"/>
        <item x="932"/>
        <item x="250"/>
        <item x="249"/>
        <item x="966"/>
        <item x="967"/>
        <item x="251"/>
        <item x="941"/>
        <item x="264"/>
        <item x="806"/>
        <item x="444"/>
        <item x="156"/>
        <item x="350"/>
        <item x="113"/>
        <item x="929"/>
        <item x="1169"/>
        <item x="579"/>
        <item x="578"/>
        <item x="583"/>
        <item x="580"/>
        <item x="582"/>
        <item x="576"/>
        <item x="577"/>
        <item x="581"/>
        <item x="1090"/>
        <item x="509"/>
        <item x="254"/>
        <item x="255"/>
        <item x="1194"/>
        <item x="801"/>
        <item x="325"/>
        <item x="1166"/>
        <item x="918"/>
        <item x="934"/>
        <item x="681"/>
        <item x="617"/>
        <item x="688"/>
        <item x="963"/>
        <item x="87"/>
        <item x="89"/>
        <item x="256"/>
        <item x="1290"/>
        <item x="1069"/>
        <item x="773"/>
        <item x="469"/>
        <item x="656"/>
        <item x="257"/>
        <item x="892"/>
        <item x="126"/>
        <item x="955"/>
        <item x="953"/>
        <item x="957"/>
        <item x="11"/>
        <item x="1146"/>
        <item x="259"/>
        <item x="260"/>
        <item x="539"/>
        <item x="687"/>
        <item x="1214"/>
        <item x="838"/>
        <item x="261"/>
        <item x="849"/>
        <item x="262"/>
        <item x="265"/>
        <item x="890"/>
        <item x="560"/>
        <item x="750"/>
        <item x="43"/>
        <item x="39"/>
        <item x="856"/>
        <item x="1104"/>
        <item x="1137"/>
        <item x="958"/>
        <item x="940"/>
        <item x="621"/>
        <item x="971"/>
        <item x="970"/>
        <item x="968"/>
        <item x="969"/>
        <item x="865"/>
        <item x="584"/>
        <item x="775"/>
        <item x="1188"/>
        <item x="866"/>
        <item x="44"/>
        <item x="1285"/>
        <item x="1138"/>
        <item x="258"/>
        <item x="1171"/>
        <item x="1168"/>
        <item x="267"/>
        <item x="266"/>
        <item x="268"/>
        <item x="1308"/>
        <item x="685"/>
        <item x="1239"/>
        <item x="1240"/>
        <item x="271"/>
        <item x="536"/>
        <item x="1127"/>
        <item x="738"/>
        <item x="273"/>
        <item x="1124"/>
        <item x="722"/>
        <item x="278"/>
        <item x="886"/>
        <item x="901"/>
        <item x="631"/>
        <item x="279"/>
        <item x="1105"/>
        <item x="964"/>
        <item x="965"/>
        <item x="1013"/>
        <item x="757"/>
        <item x="993"/>
        <item x="274"/>
        <item x="276"/>
        <item x="277"/>
        <item x="275"/>
        <item x="830"/>
        <item x="1071"/>
        <item x="1120"/>
        <item x="1204"/>
        <item x="537"/>
        <item x="1042"/>
        <item x="1306"/>
        <item x="555"/>
        <item x="1206"/>
        <item x="1007"/>
        <item x="226"/>
        <item x="223"/>
        <item x="225"/>
        <item x="224"/>
        <item x="827"/>
        <item x="895"/>
        <item x="992"/>
        <item x="691"/>
        <item x="719"/>
        <item x="1021"/>
        <item x="546"/>
        <item x="280"/>
        <item x="805"/>
        <item x="904"/>
        <item x="954"/>
        <item x="281"/>
        <item x="282"/>
        <item x="811"/>
        <item x="1296"/>
        <item x="283"/>
        <item x="284"/>
        <item x="791"/>
        <item x="1082"/>
        <item x="241"/>
        <item x="859"/>
        <item x="1028"/>
        <item x="939"/>
        <item x="285"/>
        <item x="112"/>
        <item x="1081"/>
        <item x="231"/>
        <item x="1176"/>
        <item x="1026"/>
        <item x="9"/>
        <item x="716"/>
        <item x="557"/>
        <item x="640"/>
        <item x="639"/>
        <item x="1177"/>
        <item x="1134"/>
        <item x="1278"/>
        <item x="989"/>
        <item x="314"/>
        <item x="605"/>
        <item x="603"/>
        <item x="604"/>
        <item x="289"/>
        <item x="291"/>
        <item x="287"/>
        <item x="288"/>
        <item x="286"/>
        <item x="292"/>
        <item x="1001"/>
        <item x="294"/>
        <item x="1241"/>
        <item x="1243"/>
        <item x="1244"/>
        <item x="654"/>
        <item x="1116"/>
        <item x="635"/>
        <item x="103"/>
        <item x="327"/>
        <item x="217"/>
        <item x="215"/>
        <item x="298"/>
        <item x="297"/>
        <item x="299"/>
        <item x="301"/>
        <item x="300"/>
        <item x="296"/>
        <item x="302"/>
        <item x="1291"/>
        <item x="310"/>
        <item x="309"/>
        <item x="311"/>
        <item x="263"/>
        <item x="307"/>
        <item x="306"/>
        <item x="1145"/>
        <item x="308"/>
        <item x="734"/>
        <item x="990"/>
        <item x="312"/>
        <item x="313"/>
        <item x="335"/>
        <item x="318"/>
        <item x="321"/>
        <item x="323"/>
        <item x="324"/>
        <item x="326"/>
        <item x="328"/>
        <item x="331"/>
        <item x="1245"/>
        <item x="1205"/>
        <item x="883"/>
        <item x="810"/>
        <item x="227"/>
        <item x="334"/>
        <item x="630"/>
        <item x="337"/>
        <item x="1297"/>
        <item x="1309"/>
        <item x="1247"/>
        <item x="1246"/>
        <item x="888"/>
        <item x="710"/>
        <item x="684"/>
        <item x="804"/>
        <item x="15"/>
        <item x="644"/>
        <item x="1155"/>
        <item x="329"/>
        <item x="135"/>
        <item x="338"/>
        <item x="612"/>
        <item x="764"/>
        <item x="1117"/>
        <item x="269"/>
        <item x="633"/>
        <item x="634"/>
        <item x="632"/>
        <item x="40"/>
        <item x="1154"/>
        <item x="1061"/>
        <item x="961"/>
        <item x="915"/>
        <item x="912"/>
        <item x="906"/>
        <item x="905"/>
        <item x="698"/>
        <item x="694"/>
        <item x="1156"/>
        <item x="1152"/>
        <item x="344"/>
        <item x="345"/>
        <item x="349"/>
        <item x="346"/>
        <item x="347"/>
        <item x="1032"/>
        <item x="351"/>
        <item x="348"/>
        <item x="1099"/>
        <item x="1097"/>
        <item x="1096"/>
        <item x="1098"/>
        <item x="1056"/>
        <item x="523"/>
        <item x="565"/>
        <item x="566"/>
        <item x="771"/>
        <item x="1086"/>
        <item x="1037"/>
        <item x="1036"/>
        <item x="1038"/>
        <item x="1191"/>
        <item x="352"/>
        <item x="552"/>
        <item x="629"/>
        <item x="853"/>
        <item x="353"/>
        <item x="354"/>
        <item x="356"/>
        <item x="645"/>
        <item x="359"/>
        <item x="357"/>
        <item x="358"/>
        <item x="711"/>
        <item x="360"/>
        <item x="361"/>
        <item x="362"/>
        <item x="363"/>
        <item x="670"/>
        <item x="671"/>
        <item x="364"/>
        <item x="365"/>
        <item x="818"/>
        <item x="1049"/>
        <item x="867"/>
        <item x="41"/>
        <item x="369"/>
        <item x="370"/>
        <item x="922"/>
        <item x="330"/>
        <item x="1016"/>
        <item x="736"/>
        <item x="1039"/>
        <item x="136"/>
        <item x="991"/>
        <item x="229"/>
        <item x="613"/>
        <item x="614"/>
        <item x="616"/>
        <item x="615"/>
        <item x="475"/>
        <item x="1217"/>
        <item x="372"/>
        <item x="925"/>
        <item x="926"/>
        <item x="923"/>
        <item x="924"/>
        <item x="1281"/>
        <item x="373"/>
        <item x="809"/>
        <item x="402"/>
        <item x="374"/>
        <item x="377"/>
        <item x="1159"/>
        <item x="376"/>
        <item x="378"/>
        <item x="1180"/>
        <item x="381"/>
        <item x="383"/>
        <item x="382"/>
        <item x="1048"/>
        <item x="1197"/>
        <item x="386"/>
        <item x="384"/>
        <item x="385"/>
        <item x="388"/>
        <item x="387"/>
        <item x="832"/>
        <item x="106"/>
        <item x="778"/>
        <item x="893"/>
        <item x="389"/>
        <item x="390"/>
        <item x="675"/>
        <item x="397"/>
        <item x="398"/>
        <item x="396"/>
        <item x="401"/>
        <item x="395"/>
        <item x="399"/>
        <item x="400"/>
        <item x="746"/>
        <item x="393"/>
        <item x="394"/>
        <item x="1072"/>
        <item x="1041"/>
        <item x="1085"/>
        <item x="1084"/>
        <item x="391"/>
        <item x="216"/>
        <item x="1118"/>
        <item x="1153"/>
        <item x="855"/>
        <item x="403"/>
        <item x="404"/>
        <item x="703"/>
        <item x="947"/>
        <item x="935"/>
        <item x="405"/>
        <item x="1280"/>
        <item x="928"/>
        <item x="392"/>
        <item x="1282"/>
        <item x="120"/>
        <item x="1298"/>
        <item x="305"/>
        <item x="482"/>
        <item x="406"/>
        <item x="295"/>
        <item x="200"/>
        <item x="660"/>
        <item x="607"/>
        <item x="564"/>
        <item x="1101"/>
        <item x="407"/>
        <item x="408"/>
        <item x="1053"/>
        <item x="1083"/>
        <item x="1198"/>
        <item x="366"/>
        <item x="367"/>
        <item x="1018"/>
        <item x="368"/>
        <item x="1052"/>
        <item x="1172"/>
        <item x="1175"/>
        <item x="1174"/>
        <item x="409"/>
        <item x="410"/>
        <item x="553"/>
        <item x="1107"/>
        <item x="1125"/>
        <item x="412"/>
        <item x="411"/>
        <item x="547"/>
        <item x="413"/>
        <item x="414"/>
        <item x="808"/>
        <item x="1067"/>
        <item x="422"/>
        <item x="1133"/>
        <item x="960"/>
        <item x="424"/>
        <item x="423"/>
        <item x="1277"/>
        <item x="134"/>
        <item x="1288"/>
        <item x="1075"/>
        <item x="230"/>
        <item x="425"/>
        <item x="682"/>
        <item x="1208"/>
        <item x="715"/>
        <item x="714"/>
        <item x="426"/>
        <item x="428"/>
        <item x="427"/>
        <item x="429"/>
        <item x="1139"/>
        <item x="430"/>
        <item x="637"/>
        <item x="1035"/>
        <item x="620"/>
        <item x="419"/>
        <item x="1302"/>
        <item x="332"/>
        <item x="336"/>
        <item x="431"/>
        <item x="982"/>
        <item x="880"/>
        <item x="732"/>
        <item x="371"/>
        <item x="1110"/>
        <item x="439"/>
        <item x="434"/>
        <item x="438"/>
        <item x="433"/>
        <item x="437"/>
        <item x="436"/>
        <item x="674"/>
        <item x="1002"/>
        <item x="435"/>
        <item x="432"/>
        <item x="440"/>
        <item x="84"/>
        <item x="1029"/>
        <item x="567"/>
        <item x="972"/>
        <item x="973"/>
        <item x="979"/>
        <item x="1232"/>
        <item x="105"/>
        <item x="540"/>
        <item x="1114"/>
        <item x="442"/>
        <item x="441"/>
        <item x="443"/>
        <item x="446"/>
        <item x="729"/>
        <item x="619"/>
        <item x="447"/>
        <item x="751"/>
        <item x="622"/>
        <item x="448"/>
        <item x="797"/>
        <item x="1261"/>
        <item x="556"/>
        <item x="1249"/>
        <item x="983"/>
        <item x="1184"/>
        <item x="1173"/>
        <item x="195"/>
        <item x="449"/>
        <item x="450"/>
        <item x="451"/>
        <item x="452"/>
        <item x="1017"/>
        <item x="909"/>
        <item x="453"/>
        <item x="550"/>
        <item x="119"/>
        <item x="950"/>
        <item x="1123"/>
        <item x="238"/>
        <item x="731"/>
        <item x="876"/>
        <item x="355"/>
        <item x="814"/>
        <item x="638"/>
        <item x="1147"/>
        <item x="457"/>
        <item x="456"/>
        <item x="455"/>
        <item x="768"/>
        <item x="458"/>
        <item x="459"/>
        <item x="820"/>
        <item x="1212"/>
        <item x="454"/>
        <item x="776"/>
        <item x="737"/>
        <item x="1091"/>
        <item x="785"/>
        <item x="534"/>
        <item x="460"/>
        <item x="461"/>
        <item x="462"/>
        <item x="290"/>
        <item x="931"/>
        <item x="463"/>
        <item x="1273"/>
        <item x="1012"/>
        <item x="1142"/>
        <item x="754"/>
        <item x="464"/>
        <item x="465"/>
        <item x="1211"/>
        <item x="1301"/>
        <item x="927"/>
        <item x="898"/>
        <item x="998"/>
        <item x="985"/>
        <item x="986"/>
        <item x="899"/>
        <item x="1283"/>
        <item x="1287"/>
        <item x="676"/>
        <item x="735"/>
        <item x="466"/>
        <item x="468"/>
        <item x="467"/>
        <item x="1251"/>
        <item x="1303"/>
        <item x="1255"/>
        <item x="1252"/>
        <item x="1253"/>
        <item x="1254"/>
        <item x="586"/>
        <item x="587"/>
        <item x="588"/>
        <item x="589"/>
        <item x="107"/>
        <item x="421"/>
        <item x="470"/>
        <item x="471"/>
        <item x="343"/>
        <item x="342"/>
        <item x="340"/>
        <item x="341"/>
        <item x="1093"/>
        <item x="1094"/>
        <item x="143"/>
        <item x="149"/>
        <item x="146"/>
        <item x="148"/>
        <item x="154"/>
        <item x="147"/>
        <item x="138"/>
        <item x="144"/>
        <item x="153"/>
        <item x="145"/>
        <item x="140"/>
        <item x="139"/>
        <item x="152"/>
        <item x="142"/>
        <item x="141"/>
        <item x="150"/>
        <item x="151"/>
        <item x="651"/>
        <item x="574"/>
        <item x="1135"/>
        <item x="921"/>
        <item x="472"/>
        <item x="977"/>
        <item x="473"/>
        <item x="177"/>
        <item x="170"/>
        <item x="168"/>
        <item x="169"/>
        <item x="175"/>
        <item x="176"/>
        <item x="171"/>
        <item x="172"/>
        <item x="174"/>
        <item x="173"/>
        <item x="658"/>
        <item x="568"/>
        <item x="570"/>
        <item x="569"/>
        <item x="571"/>
        <item x="572"/>
        <item x="914"/>
        <item x="994"/>
        <item x="1030"/>
        <item x="1031"/>
        <item x="609"/>
        <item x="786"/>
        <item x="242"/>
        <item x="781"/>
        <item x="270"/>
        <item x="474"/>
        <item x="868"/>
        <item x="1112"/>
        <item x="477"/>
        <item x="476"/>
        <item x="1136"/>
        <item x="610"/>
        <item x="478"/>
        <item x="479"/>
        <item x="480"/>
        <item x="558"/>
        <item x="333"/>
        <item x="1057"/>
        <item x="647"/>
        <item x="481"/>
        <item x="903"/>
        <item x="483"/>
        <item x="650"/>
        <item x="1149"/>
        <item x="780"/>
        <item x="910"/>
        <item x="521"/>
        <item x="522"/>
        <item x="1256"/>
        <item x="624"/>
        <item x="937"/>
        <item x="524"/>
        <item x="525"/>
        <item x="869"/>
        <item x="526"/>
        <item x="881"/>
        <item x="527"/>
        <item x="829"/>
        <item x="549"/>
        <item x="528"/>
        <item x="529"/>
        <item x="530"/>
        <item x="743"/>
        <item x="531"/>
        <item x="723"/>
        <item x="724"/>
        <item x="636"/>
        <item x="889"/>
        <item x="532"/>
        <item x="945"/>
        <item x="1025"/>
        <item x="974"/>
        <item x="1059"/>
        <item x="1257"/>
        <item x="508"/>
        <item x="511"/>
        <item x="510"/>
        <item x="104"/>
        <item x="485"/>
        <item x="484"/>
        <item x="486"/>
        <item x="488"/>
        <item x="492"/>
        <item x="487"/>
        <item x="491"/>
        <item x="493"/>
        <item x="490"/>
        <item x="489"/>
        <item x="995"/>
        <item x="1221"/>
        <item x="649"/>
        <item x="944"/>
        <item x="1121"/>
        <item x="1115"/>
        <item x="304"/>
        <item x="772"/>
        <item x="520"/>
        <item x="642"/>
        <item x="1128"/>
        <item x="1130"/>
        <item x="1129"/>
        <item x="1310"/>
        <item t="default"/>
      </items>
    </pivotField>
    <pivotField showAll="0">
      <items count="1267">
        <item x="511"/>
        <item x="426"/>
        <item x="1249"/>
        <item x="581"/>
        <item x="174"/>
        <item x="1141"/>
        <item x="1193"/>
        <item x="944"/>
        <item x="1165"/>
        <item x="624"/>
        <item x="1171"/>
        <item x="1067"/>
        <item x="1217"/>
        <item x="752"/>
        <item x="747"/>
        <item x="530"/>
        <item x="776"/>
        <item x="1034"/>
        <item x="1049"/>
        <item x="163"/>
        <item x="1226"/>
        <item x="1204"/>
        <item x="95"/>
        <item x="91"/>
        <item x="903"/>
        <item x="816"/>
        <item x="262"/>
        <item x="1044"/>
        <item x="394"/>
        <item x="667"/>
        <item x="605"/>
        <item x="436"/>
        <item x="787"/>
        <item x="425"/>
        <item x="1065"/>
        <item x="372"/>
        <item x="358"/>
        <item x="658"/>
        <item x="346"/>
        <item x="824"/>
        <item x="443"/>
        <item x="736"/>
        <item x="719"/>
        <item x="1227"/>
        <item x="720"/>
        <item x="205"/>
        <item x="5"/>
        <item x="450"/>
        <item x="463"/>
        <item x="195"/>
        <item x="24"/>
        <item x="694"/>
        <item x="926"/>
        <item x="316"/>
        <item x="1203"/>
        <item x="1199"/>
        <item x="815"/>
        <item x="173"/>
        <item x="232"/>
        <item x="545"/>
        <item x="854"/>
        <item x="41"/>
        <item x="886"/>
        <item x="1112"/>
        <item x="1209"/>
        <item x="713"/>
        <item x="125"/>
        <item x="557"/>
        <item x="800"/>
        <item x="498"/>
        <item x="906"/>
        <item x="669"/>
        <item x="269"/>
        <item x="1149"/>
        <item x="791"/>
        <item x="1119"/>
        <item x="636"/>
        <item x="838"/>
        <item x="1052"/>
        <item x="1160"/>
        <item x="980"/>
        <item x="427"/>
        <item x="1223"/>
        <item x="442"/>
        <item x="1020"/>
        <item x="158"/>
        <item x="260"/>
        <item x="1106"/>
        <item x="323"/>
        <item x="1016"/>
        <item x="480"/>
        <item x="1250"/>
        <item x="775"/>
        <item x="723"/>
        <item x="801"/>
        <item x="363"/>
        <item x="839"/>
        <item x="512"/>
        <item x="1251"/>
        <item x="87"/>
        <item x="67"/>
        <item x="318"/>
        <item x="963"/>
        <item x="343"/>
        <item x="805"/>
        <item x="1103"/>
        <item x="683"/>
        <item x="922"/>
        <item x="1033"/>
        <item x="813"/>
        <item x="356"/>
        <item x="1054"/>
        <item x="1055"/>
        <item x="819"/>
        <item x="610"/>
        <item x="668"/>
        <item x="7"/>
        <item x="161"/>
        <item x="809"/>
        <item x="735"/>
        <item x="1248"/>
        <item x="373"/>
        <item x="1126"/>
        <item x="456"/>
        <item x="1197"/>
        <item x="123"/>
        <item x="920"/>
        <item x="781"/>
        <item x="958"/>
        <item x="136"/>
        <item x="501"/>
        <item x="12"/>
        <item x="0"/>
        <item x="607"/>
        <item x="929"/>
        <item x="864"/>
        <item x="975"/>
        <item x="432"/>
        <item x="6"/>
        <item x="282"/>
        <item x="334"/>
        <item x="524"/>
        <item x="10"/>
        <item x="257"/>
        <item x="1120"/>
        <item x="1243"/>
        <item x="942"/>
        <item x="210"/>
        <item x="910"/>
        <item x="337"/>
        <item x="172"/>
        <item x="591"/>
        <item x="1137"/>
        <item x="159"/>
        <item x="1051"/>
        <item x="1050"/>
        <item x="218"/>
        <item x="1087"/>
        <item x="1082"/>
        <item x="1142"/>
        <item x="905"/>
        <item x="452"/>
        <item x="821"/>
        <item x="279"/>
        <item x="586"/>
        <item x="47"/>
        <item x="256"/>
        <item x="380"/>
        <item x="14"/>
        <item x="679"/>
        <item x="1236"/>
        <item x="579"/>
        <item x="1245"/>
        <item x="231"/>
        <item x="949"/>
        <item x="883"/>
        <item x="587"/>
        <item x="600"/>
        <item x="80"/>
        <item x="115"/>
        <item x="1097"/>
        <item x="695"/>
        <item x="1169"/>
        <item x="565"/>
        <item x="500"/>
        <item x="925"/>
        <item x="840"/>
        <item x="841"/>
        <item x="490"/>
        <item x="1180"/>
        <item x="584"/>
        <item x="663"/>
        <item x="187"/>
        <item x="623"/>
        <item x="240"/>
        <item x="657"/>
        <item x="299"/>
        <item x="885"/>
        <item x="376"/>
        <item x="685"/>
        <item x="304"/>
        <item x="589"/>
        <item x="366"/>
        <item x="1060"/>
        <item x="429"/>
        <item x="1114"/>
        <item x="1256"/>
        <item x="1089"/>
        <item x="1225"/>
        <item x="1027"/>
        <item x="455"/>
        <item x="70"/>
        <item x="97"/>
        <item x="84"/>
        <item x="1039"/>
        <item x="1040"/>
        <item x="251"/>
        <item x="77"/>
        <item x="319"/>
        <item x="899"/>
        <item x="3"/>
        <item x="661"/>
        <item x="57"/>
        <item x="704"/>
        <item x="145"/>
        <item x="842"/>
        <item x="1244"/>
        <item x="192"/>
        <item x="826"/>
        <item x="986"/>
        <item x="119"/>
        <item x="882"/>
        <item x="1253"/>
        <item x="1181"/>
        <item x="99"/>
        <item x="558"/>
        <item x="274"/>
        <item x="730"/>
        <item x="1107"/>
        <item x="129"/>
        <item x="69"/>
        <item x="150"/>
        <item x="632"/>
        <item x="215"/>
        <item x="112"/>
        <item x="419"/>
        <item x="1036"/>
        <item x="439"/>
        <item x="853"/>
        <item x="833"/>
        <item x="1092"/>
        <item x="53"/>
        <item x="1195"/>
        <item x="1231"/>
        <item x="424"/>
        <item x="1140"/>
        <item x="43"/>
        <item x="1155"/>
        <item x="908"/>
        <item x="359"/>
        <item x="1205"/>
        <item x="898"/>
        <item x="638"/>
        <item x="188"/>
        <item x="602"/>
        <item x="1085"/>
        <item x="506"/>
        <item x="1146"/>
        <item x="692"/>
        <item x="8"/>
        <item x="227"/>
        <item x="105"/>
        <item x="255"/>
        <item x="1011"/>
        <item x="398"/>
        <item x="296"/>
        <item x="900"/>
        <item x="734"/>
        <item x="365"/>
        <item x="856"/>
        <item x="1129"/>
        <item x="1185"/>
        <item x="1164"/>
        <item x="890"/>
        <item x="681"/>
        <item x="1254"/>
        <item x="166"/>
        <item x="287"/>
        <item x="1110"/>
        <item x="396"/>
        <item x="510"/>
        <item x="567"/>
        <item x="766"/>
        <item x="1206"/>
        <item x="415"/>
        <item x="1099"/>
        <item x="894"/>
        <item x="56"/>
        <item x="121"/>
        <item x="585"/>
        <item x="575"/>
        <item x="665"/>
        <item x="750"/>
        <item x="811"/>
        <item x="183"/>
        <item x="249"/>
        <item x="1008"/>
        <item x="127"/>
        <item x="684"/>
        <item x="717"/>
        <item x="1187"/>
        <item x="228"/>
        <item x="157"/>
        <item x="1079"/>
        <item x="788"/>
        <item x="235"/>
        <item x="1166"/>
        <item x="160"/>
        <item x="246"/>
        <item x="17"/>
        <item x="225"/>
        <item x="454"/>
        <item x="1153"/>
        <item x="88"/>
        <item x="1229"/>
        <item x="360"/>
        <item x="548"/>
        <item x="807"/>
        <item x="690"/>
        <item x="1238"/>
        <item x="1135"/>
        <item x="560"/>
        <item x="777"/>
        <item x="22"/>
        <item x="120"/>
        <item x="753"/>
        <item x="1025"/>
        <item x="464"/>
        <item x="741"/>
        <item x="797"/>
        <item x="298"/>
        <item x="1015"/>
        <item x="983"/>
        <item x="999"/>
        <item x="998"/>
        <item x="68"/>
        <item x="744"/>
        <item x="19"/>
        <item x="997"/>
        <item x="810"/>
        <item x="917"/>
        <item x="290"/>
        <item x="1133"/>
        <item x="559"/>
        <item x="234"/>
        <item x="957"/>
        <item x="1042"/>
        <item x="1144"/>
        <item x="613"/>
        <item x="148"/>
        <item x="874"/>
        <item x="940"/>
        <item x="1207"/>
        <item x="954"/>
        <item x="420"/>
        <item x="1018"/>
        <item x="629"/>
        <item x="945"/>
        <item x="601"/>
        <item x="405"/>
        <item x="804"/>
        <item x="59"/>
        <item x="608"/>
        <item x="1263"/>
        <item x="1001"/>
        <item x="329"/>
        <item x="956"/>
        <item x="336"/>
        <item x="527"/>
        <item x="893"/>
        <item x="814"/>
        <item x="476"/>
        <item x="876"/>
        <item x="170"/>
        <item x="1109"/>
        <item x="798"/>
        <item x="555"/>
        <item x="226"/>
        <item x="149"/>
        <item x="537"/>
        <item x="834"/>
        <item x="1017"/>
        <item x="244"/>
        <item x="1234"/>
        <item x="294"/>
        <item x="154"/>
        <item x="156"/>
        <item x="699"/>
        <item x="421"/>
        <item x="1131"/>
        <item x="1063"/>
        <item x="1132"/>
        <item x="554"/>
        <item x="831"/>
        <item x="943"/>
        <item x="206"/>
        <item x="286"/>
        <item x="763"/>
        <item x="1028"/>
        <item x="285"/>
        <item x="252"/>
        <item x="169"/>
        <item x="355"/>
        <item x="1095"/>
        <item x="754"/>
        <item x="118"/>
        <item x="308"/>
        <item x="901"/>
        <item x="408"/>
        <item x="167"/>
        <item x="793"/>
        <item x="737"/>
        <item x="687"/>
        <item x="1216"/>
        <item x="259"/>
        <item x="656"/>
        <item x="196"/>
        <item x="117"/>
        <item x="483"/>
        <item x="746"/>
        <item x="98"/>
        <item x="496"/>
        <item x="1100"/>
        <item x="1130"/>
        <item x="714"/>
        <item x="487"/>
        <item x="534"/>
        <item x="507"/>
        <item x="726"/>
        <item x="1240"/>
        <item x="955"/>
        <item x="130"/>
        <item x="446"/>
        <item x="186"/>
        <item x="892"/>
        <item x="697"/>
        <item x="1198"/>
        <item x="378"/>
        <item x="385"/>
        <item x="327"/>
        <item x="208"/>
        <item x="320"/>
        <item x="201"/>
        <item x="641"/>
        <item x="990"/>
        <item x="528"/>
        <item x="110"/>
        <item x="542"/>
        <item x="529"/>
        <item x="224"/>
        <item x="634"/>
        <item x="625"/>
        <item x="190"/>
        <item x="397"/>
        <item x="403"/>
        <item x="49"/>
        <item x="1257"/>
        <item x="535"/>
        <item x="458"/>
        <item x="382"/>
        <item x="245"/>
        <item x="133"/>
        <item x="103"/>
        <item x="263"/>
        <item x="520"/>
        <item x="411"/>
        <item x="536"/>
        <item x="1096"/>
        <item x="989"/>
        <item x="61"/>
        <item x="66"/>
        <item x="732"/>
        <item x="354"/>
        <item x="561"/>
        <item x="933"/>
        <item x="543"/>
        <item x="189"/>
        <item x="104"/>
        <item x="919"/>
        <item x="521"/>
        <item x="731"/>
        <item x="769"/>
        <item x="850"/>
        <item x="126"/>
        <item x="349"/>
        <item x="243"/>
        <item x="1076"/>
        <item x="52"/>
        <item x="1077"/>
        <item x="466"/>
        <item x="275"/>
        <item x="515"/>
        <item x="451"/>
        <item x="740"/>
        <item x="497"/>
        <item x="303"/>
        <item x="947"/>
        <item x="35"/>
        <item x="1246"/>
        <item x="673"/>
        <item x="1069"/>
        <item x="1032"/>
        <item x="361"/>
        <item x="1233"/>
        <item x="1232"/>
        <item x="518"/>
        <item x="493"/>
        <item x="200"/>
        <item x="339"/>
        <item x="82"/>
        <item x="1072"/>
        <item x="767"/>
        <item x="300"/>
        <item x="250"/>
        <item x="1210"/>
        <item x="724"/>
        <item x="342"/>
        <item x="595"/>
        <item x="904"/>
        <item x="902"/>
        <item x="1161"/>
        <item x="995"/>
        <item x="907"/>
        <item x="786"/>
        <item x="347"/>
        <item x="682"/>
        <item x="784"/>
        <item x="1179"/>
        <item x="333"/>
        <item x="618"/>
        <item x="822"/>
        <item x="13"/>
        <item x="771"/>
        <item x="265"/>
        <item x="562"/>
        <item x="691"/>
        <item x="858"/>
        <item x="375"/>
        <item x="593"/>
        <item x="1083"/>
        <item x="176"/>
        <item x="909"/>
        <item x="1073"/>
        <item x="295"/>
        <item x="522"/>
        <item x="869"/>
        <item x="1045"/>
        <item x="335"/>
        <item x="481"/>
        <item x="280"/>
        <item x="350"/>
        <item x="433"/>
        <item x="54"/>
        <item x="324"/>
        <item x="367"/>
        <item x="716"/>
        <item x="851"/>
        <item x="928"/>
        <item x="571"/>
        <item x="1118"/>
        <item x="465"/>
        <item x="696"/>
        <item x="502"/>
        <item x="604"/>
        <item x="738"/>
        <item x="27"/>
        <item x="348"/>
        <item x="859"/>
        <item x="911"/>
        <item x="479"/>
        <item x="870"/>
        <item x="873"/>
        <item x="912"/>
        <item x="914"/>
        <item x="1021"/>
        <item x="141"/>
        <item x="1162"/>
        <item x="827"/>
        <item x="315"/>
        <item x="599"/>
        <item x="142"/>
        <item x="1086"/>
        <item x="58"/>
        <item x="340"/>
        <item x="1183"/>
        <item x="1147"/>
        <item x="1043"/>
        <item x="936"/>
        <item x="25"/>
        <item x="1148"/>
        <item x="310"/>
        <item x="407"/>
        <item x="494"/>
        <item x="431"/>
        <item x="1071"/>
        <item x="230"/>
        <item x="42"/>
        <item x="147"/>
        <item x="267"/>
        <item x="268"/>
        <item x="871"/>
        <item x="65"/>
        <item x="867"/>
        <item x="620"/>
        <item x="994"/>
        <item x="1201"/>
        <item x="742"/>
        <item x="2"/>
        <item x="1264"/>
        <item x="930"/>
        <item x="292"/>
        <item x="1213"/>
        <item x="931"/>
        <item x="580"/>
        <item x="185"/>
        <item x="485"/>
        <item x="1104"/>
        <item x="1163"/>
        <item x="612"/>
        <item x="1048"/>
        <item x="517"/>
        <item x="468"/>
        <item x="1192"/>
        <item x="1259"/>
        <item x="847"/>
        <item x="640"/>
        <item x="182"/>
        <item x="540"/>
        <item x="368"/>
        <item x="759"/>
        <item x="509"/>
        <item x="508"/>
        <item x="1010"/>
        <item x="489"/>
        <item x="857"/>
        <item x="288"/>
        <item x="293"/>
        <item x="253"/>
        <item x="993"/>
        <item x="532"/>
        <item x="768"/>
        <item x="739"/>
        <item x="34"/>
        <item x="491"/>
        <item x="488"/>
        <item x="844"/>
        <item x="1154"/>
        <item x="846"/>
        <item x="1113"/>
        <item x="168"/>
        <item x="817"/>
        <item x="855"/>
        <item x="551"/>
        <item x="645"/>
        <item x="1005"/>
        <item x="572"/>
        <item x="124"/>
        <item x="102"/>
        <item x="393"/>
        <item x="678"/>
        <item x="835"/>
        <item x="626"/>
        <item x="1200"/>
        <item x="1170"/>
        <item x="725"/>
        <item x="134"/>
        <item x="1262"/>
        <item x="984"/>
        <item x="241"/>
        <item x="962"/>
        <item x="198"/>
        <item x="866"/>
        <item x="128"/>
        <item x="162"/>
        <item x="616"/>
        <item x="1024"/>
        <item x="1102"/>
        <item x="745"/>
        <item x="18"/>
        <item x="383"/>
        <item x="1196"/>
        <item x="895"/>
        <item x="799"/>
        <item x="1004"/>
        <item x="79"/>
        <item x="73"/>
        <item x="93"/>
        <item x="1159"/>
        <item x="1046"/>
        <item x="1184"/>
        <item x="137"/>
        <item x="132"/>
        <item x="434"/>
        <item x="345"/>
        <item x="974"/>
        <item x="921"/>
        <item x="927"/>
        <item x="1222"/>
        <item x="214"/>
        <item x="1035"/>
        <item x="619"/>
        <item x="780"/>
        <item x="283"/>
        <item x="1084"/>
        <item x="770"/>
        <item x="639"/>
        <item x="351"/>
        <item x="1224"/>
        <item x="381"/>
        <item x="934"/>
        <item x="199"/>
        <item x="404"/>
        <item x="774"/>
        <item x="317"/>
        <item x="29"/>
        <item x="357"/>
        <item x="440"/>
        <item x="614"/>
        <item x="209"/>
        <item x="153"/>
        <item x="1175"/>
        <item x="1108"/>
        <item x="722"/>
        <item x="806"/>
        <item x="1023"/>
        <item x="242"/>
        <item x="865"/>
        <item x="913"/>
        <item x="473"/>
        <item x="1014"/>
        <item x="977"/>
        <item x="113"/>
        <item x="370"/>
        <item x="952"/>
        <item x="1101"/>
        <item x="1006"/>
        <item x="670"/>
        <item x="924"/>
        <item x="114"/>
        <item x="578"/>
        <item x="880"/>
        <item x="877"/>
        <item x="135"/>
        <item x="331"/>
        <item x="233"/>
        <item x="395"/>
        <item x="728"/>
        <item x="987"/>
        <item x="152"/>
        <item x="539"/>
        <item x="247"/>
        <item x="213"/>
        <item x="409"/>
        <item x="785"/>
        <item x="60"/>
        <item x="238"/>
        <item x="967"/>
        <item x="761"/>
        <item x="194"/>
        <item x="179"/>
        <item x="281"/>
        <item x="514"/>
        <item x="503"/>
        <item x="653"/>
        <item x="544"/>
        <item x="935"/>
        <item x="391"/>
        <item x="812"/>
        <item x="923"/>
        <item x="765"/>
        <item x="191"/>
        <item x="891"/>
        <item x="462"/>
        <item x="96"/>
        <item x="992"/>
        <item x="1061"/>
        <item x="16"/>
        <item x="386"/>
        <item x="1134"/>
        <item x="1116"/>
        <item x="976"/>
        <item x="1081"/>
        <item x="1075"/>
        <item x="603"/>
        <item x="606"/>
        <item x="790"/>
        <item x="131"/>
        <item x="783"/>
        <item x="171"/>
        <item x="915"/>
        <item x="1080"/>
        <item x="1000"/>
        <item x="475"/>
        <item x="36"/>
        <item x="444"/>
        <item x="94"/>
        <item x="1068"/>
        <item x="236"/>
        <item x="388"/>
        <item x="278"/>
        <item x="872"/>
        <item x="721"/>
        <item x="75"/>
        <item x="932"/>
        <item x="705"/>
        <item x="649"/>
        <item x="254"/>
        <item x="863"/>
        <item x="229"/>
        <item x="972"/>
        <item x="1053"/>
        <item x="1242"/>
        <item x="180"/>
        <item x="582"/>
        <item x="832"/>
        <item x="138"/>
        <item x="248"/>
        <item x="596"/>
        <item x="583"/>
        <item x="1031"/>
        <item x="1145"/>
        <item x="617"/>
        <item x="1124"/>
        <item x="284"/>
        <item x="868"/>
        <item x="664"/>
        <item x="689"/>
        <item x="680"/>
        <item x="309"/>
        <item x="20"/>
        <item x="830"/>
        <item x="569"/>
        <item x="111"/>
        <item x="389"/>
        <item x="15"/>
        <item x="311"/>
        <item x="796"/>
        <item x="1138"/>
        <item x="212"/>
        <item x="221"/>
        <item x="222"/>
        <item x="823"/>
        <item x="751"/>
        <item x="261"/>
        <item x="808"/>
        <item x="789"/>
        <item x="412"/>
        <item x="413"/>
        <item x="28"/>
        <item x="86"/>
        <item x="177"/>
        <item x="1230"/>
        <item x="1057"/>
        <item x="31"/>
        <item x="1123"/>
        <item x="686"/>
        <item x="644"/>
        <item x="648"/>
        <item x="643"/>
        <item x="9"/>
        <item x="302"/>
        <item x="441"/>
        <item x="556"/>
        <item x="633"/>
        <item x="700"/>
        <item x="305"/>
        <item x="203"/>
        <item x="1156"/>
        <item x="676"/>
        <item x="513"/>
        <item x="399"/>
        <item x="1157"/>
        <item x="795"/>
        <item x="523"/>
        <item x="1182"/>
        <item x="211"/>
        <item x="46"/>
        <item x="760"/>
        <item x="504"/>
        <item x="72"/>
        <item x="1041"/>
        <item x="566"/>
        <item x="802"/>
        <item x="1070"/>
        <item x="875"/>
        <item x="918"/>
        <item x="307"/>
        <item x="1090"/>
        <item x="792"/>
        <item x="706"/>
        <item x="1189"/>
        <item x="1188"/>
        <item x="406"/>
        <item x="1239"/>
        <item x="916"/>
        <item x="38"/>
        <item x="1013"/>
        <item x="1125"/>
        <item x="672"/>
        <item x="1143"/>
        <item x="1260"/>
        <item x="122"/>
        <item x="330"/>
        <item x="671"/>
        <item x="328"/>
        <item x="325"/>
        <item x="63"/>
        <item x="550"/>
        <item x="948"/>
        <item x="55"/>
        <item x="371"/>
        <item x="344"/>
        <item x="568"/>
        <item x="708"/>
        <item x="400"/>
        <item x="338"/>
        <item x="264"/>
        <item x="472"/>
        <item x="144"/>
        <item x="647"/>
        <item x="939"/>
        <item x="289"/>
        <item x="621"/>
        <item x="101"/>
        <item x="651"/>
        <item x="1218"/>
        <item x="155"/>
        <item x="402"/>
        <item x="576"/>
        <item x="707"/>
        <item x="1059"/>
        <item x="758"/>
        <item x="1117"/>
        <item x="1247"/>
        <item x="1074"/>
        <item x="862"/>
        <item x="108"/>
        <item x="637"/>
        <item x="71"/>
        <item x="848"/>
        <item x="74"/>
        <item x="950"/>
        <item x="410"/>
        <item x="1228"/>
        <item x="258"/>
        <item x="392"/>
        <item x="1093"/>
        <item x="276"/>
        <item x="277"/>
        <item x="961"/>
        <item x="1019"/>
        <item x="146"/>
        <item x="979"/>
        <item x="237"/>
        <item x="531"/>
        <item x="312"/>
        <item x="486"/>
        <item x="881"/>
        <item x="223"/>
        <item x="1038"/>
        <item x="106"/>
        <item x="570"/>
        <item x="762"/>
        <item x="884"/>
        <item x="364"/>
        <item x="996"/>
        <item x="1058"/>
        <item x="482"/>
        <item x="836"/>
        <item x="178"/>
        <item x="326"/>
        <item x="630"/>
        <item x="757"/>
        <item x="703"/>
        <item x="1009"/>
        <item x="1127"/>
        <item x="712"/>
        <item x="592"/>
        <item x="1121"/>
        <item x="650"/>
        <item x="711"/>
        <item x="1258"/>
        <item x="710"/>
        <item x="1237"/>
        <item x="377"/>
        <item x="505"/>
        <item x="590"/>
        <item x="291"/>
        <item x="1261"/>
        <item x="39"/>
        <item x="573"/>
        <item x="1056"/>
        <item x="843"/>
        <item x="852"/>
        <item x="773"/>
        <item x="352"/>
        <item x="1064"/>
        <item x="459"/>
        <item x="1002"/>
        <item x="1208"/>
        <item x="519"/>
        <item x="461"/>
        <item x="448"/>
        <item x="428"/>
        <item x="1202"/>
        <item x="314"/>
        <item x="45"/>
        <item x="1029"/>
        <item x="484"/>
        <item x="1255"/>
        <item x="828"/>
        <item x="953"/>
        <item x="1136"/>
        <item x="1139"/>
        <item x="546"/>
        <item x="499"/>
        <item x="966"/>
        <item x="1094"/>
        <item x="577"/>
        <item x="969"/>
        <item x="353"/>
        <item x="985"/>
        <item x="1012"/>
        <item x="417"/>
        <item x="709"/>
        <item x="21"/>
        <item x="938"/>
        <item x="971"/>
        <item x="430"/>
        <item x="64"/>
        <item x="654"/>
        <item x="11"/>
        <item x="1105"/>
        <item x="1214"/>
        <item x="778"/>
        <item x="1168"/>
        <item x="362"/>
        <item x="889"/>
        <item x="946"/>
        <item x="89"/>
        <item x="960"/>
        <item x="204"/>
        <item x="1219"/>
        <item x="1172"/>
        <item x="897"/>
        <item x="981"/>
        <item x="81"/>
        <item x="1191"/>
        <item x="1"/>
        <item x="273"/>
        <item x="272"/>
        <item x="474"/>
        <item x="756"/>
        <item x="1241"/>
        <item x="779"/>
        <item x="33"/>
        <item x="457"/>
        <item x="477"/>
        <item x="1037"/>
        <item x="40"/>
        <item x="973"/>
        <item x="1152"/>
        <item x="564"/>
        <item x="1007"/>
        <item x="588"/>
        <item x="727"/>
        <item x="1003"/>
        <item x="1091"/>
        <item x="837"/>
        <item x="422"/>
        <item x="896"/>
        <item x="1111"/>
        <item x="1194"/>
        <item x="107"/>
        <item x="861"/>
        <item x="369"/>
        <item x="547"/>
        <item x="384"/>
        <item x="445"/>
        <item x="470"/>
        <item x="729"/>
        <item x="32"/>
        <item x="628"/>
        <item x="749"/>
        <item x="526"/>
        <item x="597"/>
        <item x="92"/>
        <item x="478"/>
        <item x="1221"/>
        <item x="26"/>
        <item x="574"/>
        <item x="1252"/>
        <item x="1150"/>
        <item x="306"/>
        <item x="116"/>
        <item x="964"/>
        <item x="1174"/>
        <item x="379"/>
        <item x="197"/>
        <item x="764"/>
        <item x="1215"/>
        <item x="635"/>
        <item x="743"/>
        <item x="677"/>
        <item x="887"/>
        <item x="888"/>
        <item x="401"/>
        <item x="1212"/>
        <item x="23"/>
        <item x="390"/>
        <item x="418"/>
        <item x="652"/>
        <item x="715"/>
        <item x="825"/>
        <item x="1190"/>
        <item x="701"/>
        <item x="1178"/>
        <item x="175"/>
        <item x="495"/>
        <item x="674"/>
        <item x="718"/>
        <item x="449"/>
        <item x="951"/>
        <item x="1047"/>
        <item x="991"/>
        <item x="76"/>
        <item x="733"/>
        <item x="533"/>
        <item x="755"/>
        <item x="803"/>
        <item x="1176"/>
        <item x="845"/>
        <item x="90"/>
        <item x="937"/>
        <item x="552"/>
        <item x="1030"/>
        <item x="321"/>
        <item x="30"/>
        <item x="1062"/>
        <item x="598"/>
        <item x="1211"/>
        <item x="460"/>
        <item x="970"/>
        <item x="968"/>
        <item x="1235"/>
        <item x="37"/>
        <item x="622"/>
        <item x="164"/>
        <item x="216"/>
        <item x="860"/>
        <item x="631"/>
        <item x="217"/>
        <item x="829"/>
        <item x="219"/>
        <item x="44"/>
        <item x="1026"/>
        <item x="594"/>
        <item x="220"/>
        <item x="109"/>
        <item x="374"/>
        <item x="879"/>
        <item x="48"/>
        <item x="266"/>
        <item x="414"/>
        <item x="553"/>
        <item x="471"/>
        <item x="469"/>
        <item x="538"/>
        <item x="62"/>
        <item x="642"/>
        <item x="1128"/>
        <item x="270"/>
        <item x="202"/>
        <item x="435"/>
        <item x="662"/>
        <item x="181"/>
        <item x="659"/>
        <item x="438"/>
        <item x="416"/>
        <item x="541"/>
        <item x="1088"/>
        <item x="660"/>
        <item x="516"/>
        <item x="1066"/>
        <item x="693"/>
        <item x="563"/>
        <item x="820"/>
        <item x="666"/>
        <item x="271"/>
        <item x="207"/>
        <item x="646"/>
        <item x="748"/>
        <item x="83"/>
        <item x="151"/>
        <item x="988"/>
        <item x="1173"/>
        <item x="688"/>
        <item x="1186"/>
        <item x="1022"/>
        <item x="467"/>
        <item x="1122"/>
        <item x="1177"/>
        <item x="1115"/>
        <item x="341"/>
        <item x="322"/>
        <item x="50"/>
        <item x="878"/>
        <item x="611"/>
        <item x="492"/>
        <item x="702"/>
        <item x="332"/>
        <item x="965"/>
        <item x="1158"/>
        <item x="794"/>
        <item x="615"/>
        <item x="698"/>
        <item x="143"/>
        <item x="437"/>
        <item x="1167"/>
        <item x="818"/>
        <item x="423"/>
        <item x="655"/>
        <item x="941"/>
        <item x="627"/>
        <item x="447"/>
        <item x="184"/>
        <item x="4"/>
        <item x="525"/>
        <item x="675"/>
        <item x="453"/>
        <item x="78"/>
        <item x="549"/>
        <item x="313"/>
        <item x="139"/>
        <item x="51"/>
        <item x="609"/>
        <item x="959"/>
        <item x="1151"/>
        <item x="1220"/>
        <item x="1098"/>
        <item x="1078"/>
        <item x="301"/>
        <item x="849"/>
        <item x="85"/>
        <item x="297"/>
        <item x="978"/>
        <item x="239"/>
        <item x="772"/>
        <item x="140"/>
        <item x="982"/>
        <item x="387"/>
        <item x="782"/>
        <item x="100"/>
        <item x="165"/>
        <item x="193"/>
        <item x="1265"/>
        <item t="default"/>
      </items>
    </pivotField>
    <pivotField showAll="0"/>
    <pivotField showAll="0"/>
    <pivotField showAll="0"/>
    <pivotField showAll="0"/>
    <pivotField axis="axisPage" showAll="0">
      <items count="375">
        <item x="345"/>
        <item x="352"/>
        <item x="353"/>
        <item x="363"/>
        <item x="364"/>
        <item x="228"/>
        <item x="333"/>
        <item x="349"/>
        <item x="304"/>
        <item x="250"/>
        <item x="365"/>
        <item x="366"/>
        <item x="350"/>
        <item x="367"/>
        <item x="216"/>
        <item x="303"/>
        <item x="160"/>
        <item x="368"/>
        <item x="85"/>
        <item x="369"/>
        <item x="371"/>
        <item x="226"/>
        <item x="275"/>
        <item x="285"/>
        <item x="6"/>
        <item x="0"/>
        <item x="370"/>
        <item x="86"/>
        <item x="1"/>
        <item x="2"/>
        <item x="3"/>
        <item x="4"/>
        <item x="87"/>
        <item x="320"/>
        <item x="278"/>
        <item x="88"/>
        <item x="342"/>
        <item x="240"/>
        <item x="8"/>
        <item x="9"/>
        <item x="10"/>
        <item x="12"/>
        <item x="13"/>
        <item x="49"/>
        <item x="321"/>
        <item x="11"/>
        <item x="14"/>
        <item x="314"/>
        <item x="343"/>
        <item x="354"/>
        <item x="15"/>
        <item x="274"/>
        <item x="16"/>
        <item x="356"/>
        <item x="284"/>
        <item x="337"/>
        <item x="22"/>
        <item x="61"/>
        <item x="23"/>
        <item x="247"/>
        <item x="24"/>
        <item x="227"/>
        <item x="21"/>
        <item x="27"/>
        <item x="355"/>
        <item x="28"/>
        <item x="147"/>
        <item x="302"/>
        <item x="322"/>
        <item x="279"/>
        <item x="236"/>
        <item x="202"/>
        <item x="29"/>
        <item x="346"/>
        <item x="30"/>
        <item x="33"/>
        <item x="249"/>
        <item x="340"/>
        <item x="35"/>
        <item x="36"/>
        <item x="268"/>
        <item x="31"/>
        <item x="32"/>
        <item x="37"/>
        <item x="219"/>
        <item x="234"/>
        <item x="283"/>
        <item x="81"/>
        <item x="213"/>
        <item x="38"/>
        <item x="39"/>
        <item x="40"/>
        <item x="328"/>
        <item x="41"/>
        <item x="43"/>
        <item x="319"/>
        <item x="280"/>
        <item x="295"/>
        <item x="44"/>
        <item x="51"/>
        <item x="248"/>
        <item x="52"/>
        <item x="53"/>
        <item x="262"/>
        <item x="54"/>
        <item x="324"/>
        <item x="224"/>
        <item x="46"/>
        <item x="55"/>
        <item x="246"/>
        <item x="26"/>
        <item x="209"/>
        <item x="193"/>
        <item x="210"/>
        <item x="312"/>
        <item x="45"/>
        <item x="64"/>
        <item x="158"/>
        <item x="245"/>
        <item x="305"/>
        <item x="56"/>
        <item x="57"/>
        <item x="267"/>
        <item x="91"/>
        <item x="291"/>
        <item x="58"/>
        <item x="19"/>
        <item x="47"/>
        <item x="65"/>
        <item x="67"/>
        <item x="68"/>
        <item x="63"/>
        <item x="48"/>
        <item x="70"/>
        <item x="72"/>
        <item x="327"/>
        <item x="276"/>
        <item x="73"/>
        <item x="338"/>
        <item x="298"/>
        <item x="74"/>
        <item x="269"/>
        <item x="307"/>
        <item x="76"/>
        <item x="281"/>
        <item x="77"/>
        <item x="211"/>
        <item x="78"/>
        <item x="272"/>
        <item x="50"/>
        <item x="79"/>
        <item x="80"/>
        <item x="287"/>
        <item x="62"/>
        <item x="231"/>
        <item x="82"/>
        <item x="83"/>
        <item x="84"/>
        <item x="97"/>
        <item x="98"/>
        <item x="92"/>
        <item x="323"/>
        <item x="260"/>
        <item x="330"/>
        <item x="237"/>
        <item x="99"/>
        <item x="100"/>
        <item x="315"/>
        <item x="101"/>
        <item x="311"/>
        <item x="132"/>
        <item x="332"/>
        <item x="103"/>
        <item x="155"/>
        <item x="104"/>
        <item x="329"/>
        <item x="105"/>
        <item x="294"/>
        <item x="106"/>
        <item x="207"/>
        <item x="107"/>
        <item x="108"/>
        <item x="225"/>
        <item x="243"/>
        <item x="109"/>
        <item x="110"/>
        <item x="111"/>
        <item x="205"/>
        <item x="96"/>
        <item x="112"/>
        <item x="253"/>
        <item x="114"/>
        <item x="142"/>
        <item x="113"/>
        <item x="348"/>
        <item x="206"/>
        <item x="288"/>
        <item x="220"/>
        <item x="115"/>
        <item x="116"/>
        <item x="117"/>
        <item x="118"/>
        <item x="266"/>
        <item x="316"/>
        <item x="273"/>
        <item x="310"/>
        <item x="119"/>
        <item x="347"/>
        <item x="7"/>
        <item x="222"/>
        <item x="17"/>
        <item x="18"/>
        <item x="102"/>
        <item x="93"/>
        <item x="121"/>
        <item x="357"/>
        <item x="255"/>
        <item x="89"/>
        <item x="124"/>
        <item x="123"/>
        <item x="125"/>
        <item x="358"/>
        <item x="301"/>
        <item x="252"/>
        <item x="126"/>
        <item x="344"/>
        <item x="259"/>
        <item x="341"/>
        <item x="127"/>
        <item x="235"/>
        <item x="128"/>
        <item x="254"/>
        <item x="277"/>
        <item x="129"/>
        <item x="130"/>
        <item x="131"/>
        <item x="326"/>
        <item x="133"/>
        <item x="217"/>
        <item x="251"/>
        <item x="134"/>
        <item x="135"/>
        <item x="136"/>
        <item x="137"/>
        <item x="138"/>
        <item x="270"/>
        <item x="139"/>
        <item x="140"/>
        <item x="204"/>
        <item x="192"/>
        <item x="143"/>
        <item x="293"/>
        <item x="297"/>
        <item x="145"/>
        <item x="296"/>
        <item x="60"/>
        <item x="146"/>
        <item x="59"/>
        <item x="25"/>
        <item x="148"/>
        <item x="71"/>
        <item x="149"/>
        <item x="150"/>
        <item x="151"/>
        <item x="152"/>
        <item x="271"/>
        <item x="154"/>
        <item x="331"/>
        <item x="153"/>
        <item x="90"/>
        <item x="339"/>
        <item x="306"/>
        <item x="156"/>
        <item x="157"/>
        <item x="282"/>
        <item x="191"/>
        <item x="230"/>
        <item x="159"/>
        <item x="141"/>
        <item x="42"/>
        <item x="161"/>
        <item x="218"/>
        <item x="162"/>
        <item x="212"/>
        <item x="325"/>
        <item x="5"/>
        <item x="163"/>
        <item x="195"/>
        <item x="313"/>
        <item x="300"/>
        <item x="164"/>
        <item x="256"/>
        <item x="165"/>
        <item x="166"/>
        <item x="242"/>
        <item x="167"/>
        <item x="317"/>
        <item x="290"/>
        <item x="359"/>
        <item x="144"/>
        <item x="168"/>
        <item x="169"/>
        <item x="263"/>
        <item x="208"/>
        <item x="170"/>
        <item x="171"/>
        <item x="241"/>
        <item x="172"/>
        <item x="244"/>
        <item x="173"/>
        <item x="221"/>
        <item x="360"/>
        <item x="174"/>
        <item x="175"/>
        <item x="215"/>
        <item x="361"/>
        <item x="94"/>
        <item x="289"/>
        <item x="258"/>
        <item x="20"/>
        <item x="177"/>
        <item x="178"/>
        <item x="176"/>
        <item x="203"/>
        <item x="179"/>
        <item x="180"/>
        <item x="120"/>
        <item x="181"/>
        <item x="372"/>
        <item x="182"/>
        <item x="334"/>
        <item x="292"/>
        <item x="183"/>
        <item x="184"/>
        <item x="265"/>
        <item x="185"/>
        <item x="186"/>
        <item x="229"/>
        <item x="299"/>
        <item x="232"/>
        <item x="95"/>
        <item x="187"/>
        <item x="188"/>
        <item x="233"/>
        <item x="189"/>
        <item x="223"/>
        <item x="318"/>
        <item x="261"/>
        <item x="190"/>
        <item x="257"/>
        <item x="264"/>
        <item x="336"/>
        <item x="194"/>
        <item x="286"/>
        <item x="75"/>
        <item x="238"/>
        <item x="196"/>
        <item x="308"/>
        <item x="197"/>
        <item x="214"/>
        <item x="198"/>
        <item x="199"/>
        <item x="239"/>
        <item x="362"/>
        <item x="200"/>
        <item x="201"/>
        <item x="66"/>
        <item x="351"/>
        <item x="309"/>
        <item x="34"/>
        <item x="122"/>
        <item x="69"/>
        <item x="335"/>
        <item x="373"/>
        <item t="default"/>
      </items>
    </pivotField>
    <pivotField showAll="0"/>
    <pivotField showAll="0"/>
    <pivotField showAll="0"/>
    <pivotField showAll="0"/>
    <pivotField showAll="0"/>
    <pivotField showAll="0"/>
    <pivotField showAll="0">
      <items count="22">
        <item x="18"/>
        <item x="11"/>
        <item x="14"/>
        <item x="15"/>
        <item x="8"/>
        <item x="2"/>
        <item x="1"/>
        <item x="7"/>
        <item x="12"/>
        <item x="0"/>
        <item x="9"/>
        <item x="17"/>
        <item x="5"/>
        <item x="19"/>
        <item x="6"/>
        <item x="3"/>
        <item x="16"/>
        <item x="13"/>
        <item x="4"/>
        <item x="10"/>
        <item x="20"/>
        <item t="default"/>
      </items>
    </pivotField>
    <pivotField showAll="0"/>
    <pivotField showAll="0"/>
    <pivotField showAll="0"/>
    <pivotField showAll="0"/>
    <pivotField showAll="0"/>
    <pivotField showAll="0"/>
    <pivotField showAll="0">
      <items count="6616">
        <item x="21"/>
        <item x="811"/>
        <item x="5391"/>
        <item x="3890"/>
        <item x="4703"/>
        <item x="6045"/>
        <item x="17"/>
        <item x="4688"/>
        <item x="2404"/>
        <item x="4700"/>
        <item x="2178"/>
        <item x="3500"/>
        <item x="4680"/>
        <item x="594"/>
        <item x="251"/>
        <item x="2271"/>
        <item x="920"/>
        <item x="1468"/>
        <item x="5276"/>
        <item x="4684"/>
        <item x="586"/>
        <item x="385"/>
        <item x="4326"/>
        <item x="2488"/>
        <item x="4391"/>
        <item x="1713"/>
        <item x="4316"/>
        <item x="713"/>
        <item x="122"/>
        <item x="3713"/>
        <item x="3043"/>
        <item x="365"/>
        <item x="5030"/>
        <item x="1404"/>
        <item x="6485"/>
        <item x="910"/>
        <item x="5084"/>
        <item x="1770"/>
        <item x="884"/>
        <item x="388"/>
        <item x="4610"/>
        <item x="425"/>
        <item x="5332"/>
        <item x="3596"/>
        <item x="1370"/>
        <item x="137"/>
        <item x="3297"/>
        <item x="6303"/>
        <item x="2544"/>
        <item x="424"/>
        <item x="6467"/>
        <item x="5273"/>
        <item x="3104"/>
        <item x="379"/>
        <item x="3077"/>
        <item x="5666"/>
        <item x="681"/>
        <item x="5305"/>
        <item x="1082"/>
        <item x="4685"/>
        <item x="2474"/>
        <item x="3421"/>
        <item x="3661"/>
        <item x="4676"/>
        <item x="5215"/>
        <item x="230"/>
        <item x="4679"/>
        <item x="5392"/>
        <item x="4217"/>
        <item x="3183"/>
        <item x="648"/>
        <item x="2379"/>
        <item x="6166"/>
        <item x="798"/>
        <item x="5244"/>
        <item x="2905"/>
        <item x="5138"/>
        <item x="4865"/>
        <item x="761"/>
        <item x="468"/>
        <item x="1982"/>
        <item x="1251"/>
        <item x="827"/>
        <item x="1644"/>
        <item x="1491"/>
        <item x="954"/>
        <item x="3749"/>
        <item x="2468"/>
        <item x="5479"/>
        <item x="3266"/>
        <item x="423"/>
        <item x="1299"/>
        <item x="235"/>
        <item x="965"/>
        <item x="2769"/>
        <item x="3016"/>
        <item x="4213"/>
        <item x="4686"/>
        <item x="247"/>
        <item x="2626"/>
        <item x="3954"/>
        <item x="229"/>
        <item x="6036"/>
        <item x="154"/>
        <item x="3002"/>
        <item x="5136"/>
        <item x="687"/>
        <item x="2351"/>
        <item x="4754"/>
        <item x="4588"/>
        <item x="5447"/>
        <item x="6109"/>
        <item x="5634"/>
        <item x="1724"/>
        <item x="3101"/>
        <item x="553"/>
        <item x="537"/>
        <item x="4031"/>
        <item x="182"/>
        <item x="6214"/>
        <item x="6475"/>
        <item x="4916"/>
        <item x="4694"/>
        <item x="3567"/>
        <item x="5664"/>
        <item x="1164"/>
        <item x="1650"/>
        <item x="5540"/>
        <item x="3128"/>
        <item x="1894"/>
        <item x="3141"/>
        <item x="1152"/>
        <item x="5975"/>
        <item x="5650"/>
        <item x="1702"/>
        <item x="467"/>
        <item x="6171"/>
        <item x="3367"/>
        <item x="2469"/>
        <item x="726"/>
        <item x="3904"/>
        <item x="2865"/>
        <item x="1014"/>
        <item x="619"/>
        <item x="5989"/>
        <item x="2877"/>
        <item x="1281"/>
        <item x="5349"/>
        <item x="1385"/>
        <item x="5730"/>
        <item x="1141"/>
        <item x="1388"/>
        <item x="248"/>
        <item x="3368"/>
        <item x="2700"/>
        <item x="3602"/>
        <item x="2909"/>
        <item x="1000"/>
        <item x="2846"/>
        <item x="645"/>
        <item x="860"/>
        <item x="5087"/>
        <item x="2613"/>
        <item x="1731"/>
        <item x="4762"/>
        <item x="6280"/>
        <item x="4697"/>
        <item x="5117"/>
        <item x="2540"/>
        <item x="40"/>
        <item x="4122"/>
        <item x="3108"/>
        <item x="6305"/>
        <item x="1821"/>
        <item x="2869"/>
        <item x="2891"/>
        <item x="5651"/>
        <item x="4012"/>
        <item x="2872"/>
        <item x="5835"/>
        <item x="226"/>
        <item x="1051"/>
        <item x="4120"/>
        <item x="2609"/>
        <item x="4612"/>
        <item x="1378"/>
        <item x="4058"/>
        <item x="1545"/>
        <item x="5943"/>
        <item x="3369"/>
        <item x="1426"/>
        <item x="4552"/>
        <item x="3171"/>
        <item x="6324"/>
        <item x="538"/>
        <item x="2910"/>
        <item x="6093"/>
        <item x="292"/>
        <item x="933"/>
        <item x="5028"/>
        <item x="6454"/>
        <item x="5162"/>
        <item x="2407"/>
        <item x="3897"/>
        <item x="238"/>
        <item x="2931"/>
        <item x="5029"/>
        <item x="5088"/>
        <item x="2375"/>
        <item x="5386"/>
        <item x="4301"/>
        <item x="5350"/>
        <item x="3358"/>
        <item x="3213"/>
        <item x="99"/>
        <item x="5645"/>
        <item x="2310"/>
        <item x="4757"/>
        <item x="1637"/>
        <item x="1334"/>
        <item x="4768"/>
        <item x="5699"/>
        <item x="5405"/>
        <item x="3899"/>
        <item x="1872"/>
        <item x="5737"/>
        <item x="2816"/>
        <item x="6024"/>
        <item x="843"/>
        <item x="3633"/>
        <item x="999"/>
        <item x="4551"/>
        <item x="5059"/>
        <item x="4777"/>
        <item x="5588"/>
        <item x="3317"/>
        <item x="2809"/>
        <item x="4068"/>
        <item x="1441"/>
        <item x="304"/>
        <item x="1473"/>
        <item x="4150"/>
        <item x="1018"/>
        <item x="4755"/>
        <item x="4678"/>
        <item x="1450"/>
        <item x="3801"/>
        <item x="3248"/>
        <item x="4978"/>
        <item x="363"/>
        <item x="3457"/>
        <item x="5842"/>
        <item x="27"/>
        <item x="5067"/>
        <item x="2880"/>
        <item x="5302"/>
        <item x="6364"/>
        <item x="199"/>
        <item x="2857"/>
        <item x="4165"/>
        <item x="370"/>
        <item x="1548"/>
        <item x="4547"/>
        <item x="3155"/>
        <item x="237"/>
        <item x="670"/>
        <item x="2096"/>
        <item x="3625"/>
        <item x="1917"/>
        <item x="639"/>
        <item x="1546"/>
        <item x="4562"/>
        <item x="4067"/>
        <item x="5541"/>
        <item x="1213"/>
        <item x="653"/>
        <item x="293"/>
        <item x="3370"/>
        <item x="2475"/>
        <item x="3366"/>
        <item x="4556"/>
        <item x="109"/>
        <item x="5867"/>
        <item x="5379"/>
        <item x="1985"/>
        <item x="3689"/>
        <item x="351"/>
        <item x="682"/>
        <item x="590"/>
        <item x="4705"/>
        <item x="4672"/>
        <item x="2493"/>
        <item x="1547"/>
        <item x="1264"/>
        <item x="6238"/>
        <item x="3643"/>
        <item x="4088"/>
        <item x="136"/>
        <item x="6150"/>
        <item x="2459"/>
        <item x="536"/>
        <item x="4441"/>
        <item x="981"/>
        <item x="654"/>
        <item x="6328"/>
        <item x="659"/>
        <item x="1174"/>
        <item x="2956"/>
        <item x="4613"/>
        <item x="1867"/>
        <item x="6056"/>
        <item x="4751"/>
        <item x="668"/>
        <item x="2062"/>
        <item x="1871"/>
        <item x="1080"/>
        <item x="4286"/>
        <item x="5083"/>
        <item x="4750"/>
        <item x="2707"/>
        <item x="1044"/>
        <item x="855"/>
        <item x="5922"/>
        <item x="3429"/>
        <item x="3949"/>
        <item x="2021"/>
        <item x="5278"/>
        <item x="4421"/>
        <item x="554"/>
        <item x="1421"/>
        <item x="2286"/>
        <item x="5532"/>
        <item x="5027"/>
        <item x="676"/>
        <item x="4604"/>
        <item x="3259"/>
        <item x="1920"/>
        <item x="2345"/>
        <item x="1565"/>
        <item x="5491"/>
        <item x="4546"/>
        <item x="584"/>
        <item x="4771"/>
        <item x="4866"/>
        <item x="1725"/>
        <item x="2339"/>
        <item x="3773"/>
        <item x="1455"/>
        <item x="1714"/>
        <item x="1687"/>
        <item x="4898"/>
        <item x="2868"/>
        <item x="5037"/>
        <item x="35"/>
        <item x="2845"/>
        <item x="1555"/>
        <item x="869"/>
        <item x="1893"/>
        <item x="103"/>
        <item x="5550"/>
        <item x="6590"/>
        <item x="2444"/>
        <item x="3231"/>
        <item x="70"/>
        <item x="1556"/>
        <item x="5406"/>
        <item x="5808"/>
        <item x="1599"/>
        <item x="3648"/>
        <item x="1554"/>
        <item x="1584"/>
        <item x="3891"/>
        <item x="6082"/>
        <item x="1263"/>
        <item x="2401"/>
        <item x="1552"/>
        <item x="4642"/>
        <item x="4639"/>
        <item x="1410"/>
        <item x="1860"/>
        <item x="1700"/>
        <item x="857"/>
        <item x="317"/>
        <item x="686"/>
        <item x="1017"/>
        <item x="5933"/>
        <item x="4653"/>
        <item x="4309"/>
        <item x="2167"/>
        <item x="6368"/>
        <item x="581"/>
        <item x="6030"/>
        <item x="6338"/>
        <item x="651"/>
        <item x="1550"/>
        <item x="6026"/>
        <item x="84"/>
        <item x="5114"/>
        <item x="4154"/>
        <item x="3821"/>
        <item x="3912"/>
        <item x="1551"/>
        <item x="579"/>
        <item x="5378"/>
        <item x="4134"/>
        <item x="5815"/>
        <item x="473"/>
        <item x="1564"/>
        <item x="1162"/>
        <item x="3360"/>
        <item x="403"/>
        <item x="142"/>
        <item x="3879"/>
        <item x="4543"/>
        <item x="1827"/>
        <item x="2281"/>
        <item x="5051"/>
        <item x="2485"/>
        <item x="5078"/>
        <item x="3079"/>
        <item x="6152"/>
        <item x="3503"/>
        <item x="3828"/>
        <item x="3869"/>
        <item x="2484"/>
        <item x="2022"/>
        <item x="3832"/>
        <item x="5928"/>
        <item x="1072"/>
        <item x="4545"/>
        <item x="5635"/>
        <item x="6262"/>
        <item x="3776"/>
        <item x="3911"/>
        <item x="1553"/>
        <item x="36"/>
        <item x="5056"/>
        <item x="913"/>
        <item x="1237"/>
        <item x="1835"/>
        <item x="361"/>
        <item x="3907"/>
        <item x="1562"/>
        <item x="4960"/>
        <item x="166"/>
        <item x="4548"/>
        <item x="1903"/>
        <item x="3029"/>
        <item x="2225"/>
        <item x="2867"/>
        <item x="1640"/>
        <item x="2382"/>
        <item x="2019"/>
        <item x="236"/>
        <item x="998"/>
        <item x="816"/>
        <item x="2660"/>
        <item x="1904"/>
        <item x="5653"/>
        <item x="2873"/>
        <item x="6164"/>
        <item x="5275"/>
        <item x="650"/>
        <item x="3232"/>
        <item x="4176"/>
        <item x="1294"/>
        <item x="3657"/>
        <item x="4542"/>
        <item x="2818"/>
        <item x="1561"/>
        <item x="5918"/>
        <item x="6033"/>
        <item x="2209"/>
        <item x="2822"/>
        <item x="4544"/>
        <item x="1560"/>
        <item x="1630"/>
        <item x="5324"/>
        <item x="3381"/>
        <item x="5669"/>
        <item x="6323"/>
        <item x="3579"/>
        <item x="426"/>
        <item x="1202"/>
        <item x="5511"/>
        <item x="4438"/>
        <item x="1563"/>
        <item x="4665"/>
        <item x="924"/>
        <item x="5070"/>
        <item x="1520"/>
        <item x="2182"/>
        <item x="4395"/>
        <item x="5694"/>
        <item x="1695"/>
        <item x="5020"/>
        <item x="593"/>
        <item x="5096"/>
        <item x="1639"/>
        <item x="2817"/>
        <item x="5962"/>
        <item x="2482"/>
        <item x="3212"/>
        <item x="2847"/>
        <item x="439"/>
        <item x="1697"/>
        <item x="4025"/>
        <item x="194"/>
        <item x="1559"/>
        <item x="4549"/>
        <item x="5688"/>
        <item x="95"/>
        <item x="626"/>
        <item x="1464"/>
        <item x="1558"/>
        <item x="627"/>
        <item x="3446"/>
        <item x="1983"/>
        <item x="2227"/>
        <item x="3771"/>
        <item x="4663"/>
        <item x="5032"/>
        <item x="1924"/>
        <item x="1266"/>
        <item x="634"/>
        <item x="684"/>
        <item x="5068"/>
        <item x="6019"/>
        <item x="6329"/>
        <item x="5205"/>
        <item x="4015"/>
        <item x="3424"/>
        <item x="1470"/>
        <item x="5338"/>
        <item x="5595"/>
        <item x="32"/>
        <item x="3474"/>
        <item x="658"/>
        <item x="2989"/>
        <item x="1704"/>
        <item x="5262"/>
        <item x="4550"/>
        <item x="3777"/>
        <item x="683"/>
        <item x="1322"/>
        <item x="92"/>
        <item x="655"/>
        <item x="4625"/>
        <item x="4622"/>
        <item x="5914"/>
        <item x="1409"/>
        <item x="98"/>
        <item x="2465"/>
        <item x="6563"/>
        <item x="1613"/>
        <item x="3642"/>
        <item x="1907"/>
        <item x="5802"/>
        <item x="204"/>
        <item x="2885"/>
        <item x="4099"/>
        <item x="4436"/>
        <item x="657"/>
        <item x="661"/>
        <item x="2621"/>
        <item x="1186"/>
        <item x="5743"/>
        <item x="1943"/>
        <item x="4282"/>
        <item x="2790"/>
        <item x="3524"/>
        <item x="821"/>
        <item x="3225"/>
        <item x="3488"/>
        <item x="1116"/>
        <item x="2055"/>
        <item x="1205"/>
        <item x="1216"/>
        <item x="3565"/>
        <item x="953"/>
        <item x="5562"/>
        <item x="1289"/>
        <item x="2092"/>
        <item x="148"/>
        <item x="1100"/>
        <item x="2807"/>
        <item x="711"/>
        <item x="1732"/>
        <item x="2334"/>
        <item x="3759"/>
        <item x="6110"/>
        <item x="227"/>
        <item x="1570"/>
        <item x="4010"/>
        <item x="5915"/>
        <item x="2745"/>
        <item x="1392"/>
        <item x="1631"/>
        <item x="6040"/>
        <item x="5611"/>
        <item x="2451"/>
        <item x="6187"/>
        <item x="608"/>
        <item x="90"/>
        <item x="4406"/>
        <item x="135"/>
        <item x="630"/>
        <item x="1582"/>
        <item x="6436"/>
        <item x="4687"/>
        <item x="3646"/>
        <item x="603"/>
        <item x="6271"/>
        <item x="2520"/>
        <item x="4174"/>
        <item x="1449"/>
        <item x="2733"/>
        <item x="3875"/>
        <item x="217"/>
        <item x="1843"/>
        <item x="1844"/>
        <item x="785"/>
        <item x="5166"/>
        <item x="3656"/>
        <item x="1351"/>
        <item x="6046"/>
        <item x="213"/>
        <item x="4706"/>
        <item x="6066"/>
        <item x="3483"/>
        <item x="6035"/>
        <item x="591"/>
        <item x="4178"/>
        <item x="3785"/>
        <item x="1981"/>
        <item x="5667"/>
        <item x="4732"/>
        <item x="2123"/>
        <item x="2358"/>
        <item x="1708"/>
        <item x="6062"/>
        <item x="968"/>
        <item x="6383"/>
        <item x="6319"/>
        <item x="5939"/>
        <item x="812"/>
        <item x="1151"/>
        <item x="1236"/>
        <item x="4956"/>
        <item x="1980"/>
        <item x="5439"/>
        <item x="5973"/>
        <item x="5492"/>
        <item x="2258"/>
        <item x="2622"/>
        <item x="1819"/>
        <item x="5942"/>
        <item x="3377"/>
        <item x="223"/>
        <item x="23"/>
        <item x="5044"/>
        <item x="1886"/>
        <item x="2876"/>
        <item x="4696"/>
        <item x="1596"/>
        <item x="1215"/>
        <item x="6337"/>
        <item x="2147"/>
        <item x="1597"/>
        <item x="5097"/>
        <item x="1912"/>
        <item x="5079"/>
        <item x="5080"/>
        <item x="6339"/>
        <item x="89"/>
        <item x="5889"/>
        <item x="382"/>
        <item x="1905"/>
        <item x="504"/>
        <item x="455"/>
        <item x="211"/>
        <item x="6038"/>
        <item x="2324"/>
        <item x="3913"/>
        <item x="3359"/>
        <item x="1090"/>
        <item x="5363"/>
        <item x="4103"/>
        <item x="2125"/>
        <item x="253"/>
        <item x="6562"/>
        <item x="6186"/>
        <item x="3187"/>
        <item x="3784"/>
        <item x="1349"/>
        <item x="1096"/>
        <item x="3312"/>
        <item x="1623"/>
        <item x="4035"/>
        <item x="644"/>
        <item x="5131"/>
        <item x="2521"/>
        <item x="1231"/>
        <item x="91"/>
        <item x="3375"/>
        <item x="664"/>
        <item x="2889"/>
        <item x="4102"/>
        <item x="596"/>
        <item x="5286"/>
        <item x="1180"/>
        <item x="1726"/>
        <item x="629"/>
        <item x="4721"/>
        <item x="791"/>
        <item x="1689"/>
        <item x="393"/>
        <item x="245"/>
        <item x="622"/>
        <item x="2524"/>
        <item x="5729"/>
        <item x="2866"/>
        <item x="3566"/>
        <item x="2988"/>
        <item x="5325"/>
        <item x="4617"/>
        <item x="5253"/>
        <item x="1542"/>
        <item x="3061"/>
        <item x="1588"/>
        <item x="3332"/>
        <item x="5803"/>
        <item x="3835"/>
        <item x="669"/>
        <item x="5128"/>
        <item x="4171"/>
        <item x="1153"/>
        <item x="4523"/>
        <item x="3411"/>
        <item x="1587"/>
        <item x="592"/>
        <item x="275"/>
        <item x="1978"/>
        <item x="1271"/>
        <item x="1150"/>
        <item x="4430"/>
        <item x="1543"/>
        <item x="2336"/>
        <item x="433"/>
        <item x="5767"/>
        <item x="280"/>
        <item x="3127"/>
        <item x="5082"/>
        <item x="6092"/>
        <item x="3788"/>
        <item x="4816"/>
        <item x="6067"/>
        <item x="2659"/>
        <item x="6340"/>
        <item x="1875"/>
        <item x="4179"/>
        <item x="1544"/>
        <item x="6225"/>
        <item x="5232"/>
        <item x="533"/>
        <item x="1452"/>
        <item x="1996"/>
        <item x="5940"/>
        <item x="6584"/>
        <item x="1328"/>
        <item x="5403"/>
        <item x="2703"/>
        <item x="2328"/>
        <item x="3645"/>
        <item x="1396"/>
        <item x="375"/>
        <item x="5535"/>
        <item x="1852"/>
        <item x="4034"/>
        <item x="3405"/>
        <item x="6445"/>
        <item x="1117"/>
        <item x="1706"/>
        <item x="5098"/>
        <item x="383"/>
        <item x="604"/>
        <item x="4842"/>
        <item x="1523"/>
        <item x="3426"/>
        <item x="649"/>
        <item x="605"/>
        <item x="3471"/>
        <item x="1261"/>
        <item x="2911"/>
        <item x="417"/>
        <item x="3997"/>
        <item x="6497"/>
        <item x="503"/>
        <item x="3361"/>
        <item x="2507"/>
        <item x="3144"/>
        <item x="1453"/>
        <item x="1911"/>
        <item x="3229"/>
        <item x="494"/>
        <item x="4186"/>
        <item x="2669"/>
        <item x="3276"/>
        <item x="4490"/>
        <item x="518"/>
        <item x="6440"/>
        <item x="2882"/>
        <item x="4670"/>
        <item x="5375"/>
        <item x="2984"/>
        <item x="4272"/>
        <item x="2819"/>
        <item x="3806"/>
        <item x="1620"/>
        <item x="1595"/>
        <item x="2218"/>
        <item x="6496"/>
        <item x="1144"/>
        <item x="5437"/>
        <item x="818"/>
        <item x="1963"/>
        <item x="4592"/>
        <item x="3738"/>
        <item x="580"/>
        <item x="2453"/>
        <item x="3740"/>
        <item x="5089"/>
        <item x="1368"/>
        <item x="2458"/>
        <item x="5116"/>
        <item x="4566"/>
        <item x="2463"/>
        <item x="5938"/>
        <item x="4185"/>
        <item x="1733"/>
        <item x="4172"/>
        <item x="1035"/>
        <item x="4994"/>
        <item x="1618"/>
        <item x="2517"/>
        <item x="636"/>
        <item x="5227"/>
        <item x="745"/>
        <item x="524"/>
        <item x="3215"/>
        <item x="1276"/>
        <item x="4202"/>
        <item x="5033"/>
        <item x="927"/>
        <item x="1369"/>
        <item x="1398"/>
        <item x="817"/>
        <item x="5693"/>
        <item x="3764"/>
        <item x="5587"/>
        <item x="3925"/>
        <item x="3884"/>
        <item x="3747"/>
        <item x="6249"/>
        <item x="6601"/>
        <item x="1384"/>
        <item x="3388"/>
        <item x="4651"/>
        <item x="3506"/>
        <item x="3074"/>
        <item x="5901"/>
        <item x="5514"/>
        <item x="1433"/>
        <item x="1338"/>
        <item x="1333"/>
        <item x="1176"/>
        <item x="3682"/>
        <item x="5062"/>
        <item x="769"/>
        <item x="3746"/>
        <item x="6498"/>
        <item x="1936"/>
        <item x="3087"/>
        <item x="5257"/>
        <item x="6148"/>
        <item x="5060"/>
        <item x="2836"/>
        <item x="6251"/>
        <item x="5091"/>
        <item x="3008"/>
        <item x="496"/>
        <item x="5638"/>
        <item x="3311"/>
        <item x="3950"/>
        <item x="997"/>
        <item x="3322"/>
        <item x="118"/>
        <item x="287"/>
        <item x="242"/>
        <item x="5888"/>
        <item x="532"/>
        <item x="5805"/>
        <item x="2496"/>
        <item x="909"/>
        <item x="1906"/>
        <item x="5057"/>
        <item x="4508"/>
        <item x="1727"/>
        <item x="854"/>
        <item x="4958"/>
        <item x="274"/>
        <item x="5974"/>
        <item x="1600"/>
        <item x="1105"/>
        <item x="1077"/>
        <item x="5110"/>
        <item x="3906"/>
        <item x="1590"/>
        <item x="4650"/>
        <item x="374"/>
        <item x="2756"/>
        <item x="1694"/>
        <item x="2241"/>
        <item x="2435"/>
        <item x="1485"/>
        <item x="2768"/>
        <item x="3754"/>
        <item x="1589"/>
        <item x="544"/>
        <item x="6253"/>
        <item x="2385"/>
        <item x="1142"/>
        <item x="628"/>
        <item x="2653"/>
        <item x="1979"/>
        <item x="33"/>
        <item x="2082"/>
        <item x="2335"/>
        <item x="3601"/>
        <item x="5890"/>
        <item x="5069"/>
        <item x="1311"/>
        <item x="5229"/>
        <item x="6331"/>
        <item x="3753"/>
        <item x="3445"/>
        <item x="6017"/>
        <item x="2928"/>
        <item x="41"/>
        <item x="5191"/>
        <item x="4494"/>
        <item x="966"/>
        <item x="45"/>
        <item x="2383"/>
        <item x="5612"/>
        <item x="2352"/>
        <item x="5806"/>
        <item x="31"/>
        <item x="4621"/>
        <item x="4471"/>
        <item x="4511"/>
        <item x="1842"/>
        <item x="3789"/>
        <item x="3420"/>
        <item x="1818"/>
        <item x="6425"/>
        <item x="4652"/>
        <item x="3170"/>
        <item x="6252"/>
        <item x="4455"/>
        <item x="5900"/>
        <item x="4874"/>
        <item x="874"/>
        <item x="3535"/>
        <item x="2333"/>
        <item x="259"/>
        <item x="3335"/>
        <item x="4724"/>
        <item x="5101"/>
        <item x="2926"/>
        <item x="2750"/>
        <item x="4388"/>
        <item x="1746"/>
        <item x="203"/>
        <item x="3741"/>
        <item x="6248"/>
        <item x="3301"/>
        <item x="2253"/>
        <item x="376"/>
        <item x="796"/>
        <item x="1340"/>
        <item x="5066"/>
        <item x="690"/>
        <item x="1693"/>
        <item x="3180"/>
        <item x="1755"/>
        <item x="254"/>
        <item x="1757"/>
        <item x="1332"/>
        <item x="4005"/>
        <item x="3739"/>
        <item x="6390"/>
        <item x="4974"/>
        <item x="4591"/>
        <item x="556"/>
        <item x="3742"/>
        <item x="5018"/>
        <item x="4861"/>
        <item x="1076"/>
        <item x="5534"/>
        <item x="531"/>
        <item x="4536"/>
        <item x="1223"/>
        <item x="3917"/>
        <item x="517"/>
        <item x="3744"/>
        <item x="1984"/>
        <item x="6538"/>
        <item x="5099"/>
        <item x="858"/>
        <item x="787"/>
        <item x="757"/>
        <item x="1339"/>
        <item x="2902"/>
        <item x="2765"/>
        <item x="218"/>
        <item x="3743"/>
        <item x="5779"/>
        <item x="3762"/>
        <item x="509"/>
        <item x="6060"/>
        <item x="1387"/>
        <item x="243"/>
        <item x="706"/>
        <item x="353"/>
        <item x="557"/>
        <item x="3465"/>
        <item x="6326"/>
        <item x="4478"/>
        <item x="3209"/>
        <item x="3823"/>
        <item x="3787"/>
        <item x="1143"/>
        <item x="4173"/>
        <item x="3163"/>
        <item x="4167"/>
        <item x="6367"/>
        <item x="5385"/>
        <item x="5111"/>
        <item x="1107"/>
        <item x="3534"/>
        <item x="6363"/>
        <item x="5515"/>
        <item x="3641"/>
        <item x="3003"/>
        <item x="4100"/>
        <item x="3614"/>
        <item x="5404"/>
        <item x="4175"/>
        <item x="5058"/>
        <item x="3271"/>
        <item x="113"/>
        <item x="1573"/>
        <item x="836"/>
        <item x="4876"/>
        <item x="4331"/>
        <item x="1497"/>
        <item x="4337"/>
        <item x="6176"/>
        <item x="971"/>
        <item x="5321"/>
        <item x="5603"/>
        <item x="667"/>
        <item x="2888"/>
        <item x="4734"/>
        <item x="750"/>
        <item x="4022"/>
        <item x="3584"/>
        <item x="2251"/>
        <item x="685"/>
        <item x="4489"/>
        <item x="2823"/>
        <item x="495"/>
        <item x="642"/>
        <item x="1383"/>
        <item x="2037"/>
        <item x="946"/>
        <item x="3333"/>
        <item x="435"/>
        <item x="5343"/>
        <item x="2541"/>
        <item x="4864"/>
        <item x="4975"/>
        <item x="4535"/>
        <item x="1341"/>
        <item x="6318"/>
        <item x="4212"/>
        <item x="5373"/>
        <item x="146"/>
        <item x="5495"/>
        <item x="5421"/>
        <item x="5679"/>
        <item x="1998"/>
        <item x="5801"/>
        <item x="181"/>
        <item x="4863"/>
        <item x="3926"/>
        <item x="3810"/>
        <item x="2526"/>
        <item x="5319"/>
        <item x="4957"/>
        <item x="1752"/>
        <item x="4709"/>
        <item x="4498"/>
        <item x="5364"/>
        <item x="320"/>
        <item x="4465"/>
        <item x="1728"/>
        <item x="5934"/>
        <item x="4216"/>
        <item x="2635"/>
        <item x="2523"/>
        <item x="3778"/>
        <item x="1574"/>
        <item x="3014"/>
        <item x="418"/>
        <item x="1666"/>
        <item x="4509"/>
        <item x="2065"/>
        <item x="2901"/>
        <item x="703"/>
        <item x="1766"/>
        <item x="1001"/>
        <item x="5483"/>
        <item x="4510"/>
        <item x="4824"/>
        <item x="3432"/>
        <item x="3779"/>
        <item x="6068"/>
        <item x="5171"/>
        <item x="6270"/>
        <item x="1290"/>
        <item x="2325"/>
        <item x="765"/>
        <item x="3473"/>
        <item x="5542"/>
        <item x="3228"/>
        <item x="5697"/>
        <item x="1227"/>
        <item x="2727"/>
        <item x="250"/>
        <item x="782"/>
        <item x="1154"/>
        <item x="6501"/>
        <item x="993"/>
        <item x="2057"/>
        <item x="394"/>
        <item x="4595"/>
        <item x="5416"/>
        <item x="5233"/>
        <item x="4243"/>
        <item x="3647"/>
        <item x="1382"/>
        <item x="1489"/>
        <item x="5261"/>
        <item x="5367"/>
        <item x="4525"/>
        <item x="4211"/>
        <item x="2047"/>
        <item x="1011"/>
        <item x="2728"/>
        <item x="2048"/>
        <item x="371"/>
        <item x="1327"/>
        <item x="2729"/>
        <item x="801"/>
        <item x="2350"/>
        <item x="2278"/>
        <item x="3033"/>
        <item x="4023"/>
        <item x="799"/>
        <item x="2395"/>
        <item x="2775"/>
        <item x="978"/>
        <item x="2557"/>
        <item x="3394"/>
        <item x="4855"/>
        <item x="5444"/>
        <item x="372"/>
        <item x="2963"/>
        <item x="3374"/>
        <item x="4300"/>
        <item x="5272"/>
        <item x="720"/>
        <item x="4497"/>
        <item x="1181"/>
        <item x="354"/>
        <item x="5698"/>
        <item x="6604"/>
        <item x="800"/>
        <item x="4806"/>
        <item x="2111"/>
        <item x="1787"/>
        <item x="3974"/>
        <item x="1212"/>
        <item x="2829"/>
        <item x="4247"/>
        <item x="6461"/>
        <item x="3182"/>
        <item x="2497"/>
        <item x="1120"/>
        <item x="2808"/>
        <item x="5486"/>
        <item x="4177"/>
        <item x="6362"/>
        <item x="3512"/>
        <item x="578"/>
        <item x="5228"/>
        <item x="5417"/>
        <item x="1528"/>
        <item x="1113"/>
        <item x="1748"/>
        <item x="6129"/>
        <item x="1189"/>
        <item x="2646"/>
        <item x="6069"/>
        <item x="5501"/>
        <item x="598"/>
        <item x="5320"/>
        <item x="56"/>
        <item x="2340"/>
        <item x="733"/>
        <item x="2410"/>
        <item x="3687"/>
        <item x="1157"/>
        <item x="5456"/>
        <item x="3149"/>
        <item x="5919"/>
        <item x="2614"/>
        <item x="5169"/>
        <item x="802"/>
        <item x="5546"/>
        <item x="4130"/>
        <item x="5156"/>
        <item x="3423"/>
        <item x="94"/>
        <item x="5450"/>
        <item x="3469"/>
        <item x="949"/>
        <item x="2603"/>
        <item x="3263"/>
        <item x="6272"/>
        <item x="656"/>
        <item x="3131"/>
        <item x="625"/>
        <item x="4233"/>
        <item x="3287"/>
        <item x="5895"/>
        <item x="2906"/>
        <item x="722"/>
        <item x="1050"/>
        <item x="6057"/>
        <item x="1792"/>
        <item x="4825"/>
        <item x="6597"/>
        <item x="6514"/>
        <item x="260"/>
        <item x="1307"/>
        <item x="3459"/>
        <item x="3417"/>
        <item x="2667"/>
        <item x="4572"/>
        <item x="339"/>
        <item x="110"/>
        <item x="5452"/>
        <item x="3479"/>
        <item x="3750"/>
        <item x="1114"/>
        <item x="4933"/>
        <item x="5112"/>
        <item x="1952"/>
        <item x="6257"/>
        <item x="4519"/>
        <item x="5039"/>
        <item x="1749"/>
        <item x="3679"/>
        <item x="652"/>
        <item x="6250"/>
        <item x="3371"/>
        <item x="2473"/>
        <item x="4710"/>
        <item x="1417"/>
        <item x="2615"/>
        <item x="906"/>
        <item x="889"/>
        <item x="3735"/>
        <item x="4778"/>
        <item x="1272"/>
        <item x="5598"/>
        <item x="3436"/>
        <item x="4811"/>
        <item x="58"/>
        <item x="2418"/>
        <item x="3971"/>
        <item x="4969"/>
        <item x="3062"/>
        <item x="4336"/>
        <item x="3265"/>
        <item x="1185"/>
        <item x="5533"/>
        <item x="1048"/>
        <item x="2072"/>
        <item x="4107"/>
        <item x="5764"/>
        <item x="2903"/>
        <item x="691"/>
        <item x="1037"/>
        <item x="1386"/>
        <item x="402"/>
        <item x="5893"/>
        <item x="1954"/>
        <item x="2491"/>
        <item x="599"/>
        <item x="2746"/>
        <item x="5498"/>
        <item x="5923"/>
        <item x="1086"/>
        <item x="55"/>
        <item x="5804"/>
        <item x="2362"/>
        <item x="5749"/>
        <item x="5093"/>
        <item x="3292"/>
        <item x="321"/>
        <item x="4735"/>
        <item x="3501"/>
        <item x="1939"/>
        <item x="4728"/>
        <item x="5551"/>
        <item x="3551"/>
        <item x="1851"/>
        <item x="5512"/>
        <item x="1207"/>
        <item x="6593"/>
        <item x="1300"/>
        <item x="6393"/>
        <item x="4197"/>
        <item x="5807"/>
        <item x="914"/>
        <item x="4190"/>
        <item x="4344"/>
        <item x="3194"/>
        <item x="5660"/>
        <item x="5686"/>
        <item x="4718"/>
        <item x="278"/>
        <item x="663"/>
        <item x="96"/>
        <item x="5126"/>
        <item x="3302"/>
        <item x="2355"/>
        <item x="6126"/>
        <item x="5908"/>
        <item x="5707"/>
        <item x="1210"/>
        <item x="4269"/>
        <item x="3475"/>
        <item x="93"/>
        <item x="5879"/>
        <item x="228"/>
        <item x="6330"/>
        <item x="3496"/>
        <item x="805"/>
        <item x="297"/>
        <item x="412"/>
        <item x="6451"/>
        <item x="4193"/>
        <item x="2279"/>
        <item x="813"/>
        <item x="1583"/>
        <item x="6193"/>
        <item x="2955"/>
        <item x="3530"/>
        <item x="6415"/>
        <item x="6556"/>
        <item x="5909"/>
        <item x="3933"/>
        <item x="1156"/>
        <item x="151"/>
        <item x="6259"/>
        <item x="97"/>
        <item x="3336"/>
        <item x="853"/>
        <item x="2020"/>
        <item x="6348"/>
        <item x="1219"/>
        <item x="5944"/>
        <item x="3315"/>
        <item x="708"/>
        <item x="1188"/>
        <item x="5905"/>
        <item x="6555"/>
        <item x="2950"/>
        <item x="2338"/>
        <item x="410"/>
        <item x="977"/>
        <item x="5907"/>
        <item x="3929"/>
        <item x="196"/>
        <item x="5292"/>
        <item x="2760"/>
        <item x="5906"/>
        <item x="623"/>
        <item x="2511"/>
        <item x="2097"/>
        <item x="6399"/>
        <item x="2749"/>
        <item x="4838"/>
        <item x="2016"/>
        <item x="5894"/>
        <item x="2130"/>
        <item x="1063"/>
        <item x="3862"/>
        <item x="2015"/>
        <item x="6413"/>
        <item x="631"/>
        <item x="4287"/>
        <item x="6502"/>
        <item x="4939"/>
        <item x="4611"/>
        <item x="6500"/>
        <item x="4823"/>
        <item x="2414"/>
        <item x="3591"/>
        <item x="1222"/>
        <item x="620"/>
        <item x="2599"/>
        <item x="5897"/>
        <item x="6406"/>
        <item x="3383"/>
        <item x="3539"/>
        <item x="2961"/>
        <item x="5127"/>
        <item x="4338"/>
        <item x="621"/>
        <item x="5168"/>
        <item x="3892"/>
        <item x="6401"/>
        <item x="312"/>
        <item x="5543"/>
        <item x="5904"/>
        <item x="3376"/>
        <item x="522"/>
        <item x="2941"/>
        <item x="5903"/>
        <item x="1454"/>
        <item x="2600"/>
        <item x="164"/>
        <item x="1253"/>
        <item x="6044"/>
        <item x="4872"/>
        <item x="5544"/>
        <item x="4786"/>
        <item x="5637"/>
        <item x="4308"/>
        <item x="2433"/>
        <item x="299"/>
        <item x="2831"/>
        <item x="2480"/>
        <item x="2299"/>
        <item x="2830"/>
        <item x="309"/>
        <item x="5896"/>
        <item x="771"/>
        <item x="3373"/>
        <item x="5061"/>
        <item x="5336"/>
        <item x="2741"/>
        <item x="512"/>
        <item x="4950"/>
        <item x="5892"/>
        <item x="5284"/>
        <item x="4260"/>
        <item x="4657"/>
        <item x="5223"/>
        <item x="5898"/>
        <item x="1680"/>
        <item x="4733"/>
        <item x="1557"/>
        <item x="5689"/>
        <item x="6366"/>
        <item x="3019"/>
        <item x="5748"/>
        <item x="5590"/>
        <item x="150"/>
        <item x="1418"/>
        <item x="5536"/>
        <item x="2856"/>
        <item x="3585"/>
        <item x="824"/>
        <item x="1295"/>
        <item x="3249"/>
        <item x="1747"/>
        <item x="646"/>
        <item x="3018"/>
        <item x="1549"/>
        <item x="6059"/>
        <item x="9"/>
        <item x="3093"/>
        <item x="641"/>
        <item x="5754"/>
        <item x="4196"/>
        <item x="1987"/>
        <item x="2067"/>
        <item x="6405"/>
        <item x="4699"/>
        <item x="2569"/>
        <item x="748"/>
        <item x="3538"/>
        <item x="513"/>
        <item x="1908"/>
        <item x="1087"/>
        <item x="4812"/>
        <item x="4843"/>
        <item x="72"/>
        <item x="5811"/>
        <item x="5675"/>
        <item x="4984"/>
        <item x="4340"/>
        <item x="2391"/>
        <item x="5756"/>
        <item x="1769"/>
        <item x="342"/>
        <item x="4692"/>
        <item x="3020"/>
        <item x="3004"/>
        <item x="6483"/>
        <item x="1291"/>
        <item x="5113"/>
        <item x="1496"/>
        <item x="5622"/>
        <item x="1167"/>
        <item x="5539"/>
        <item x="313"/>
        <item x="5038"/>
        <item x="3610"/>
        <item x="1823"/>
        <item x="4187"/>
        <item x="2341"/>
        <item x="5064"/>
        <item x="3017"/>
        <item x="814"/>
        <item x="1119"/>
        <item x="1436"/>
        <item x="4087"/>
        <item x="5883"/>
        <item x="5564"/>
        <item x="1356"/>
        <item x="5161"/>
        <item x="2415"/>
        <item x="2207"/>
        <item x="5580"/>
        <item x="1853"/>
        <item x="6346"/>
        <item x="3540"/>
        <item x="5102"/>
        <item x="1832"/>
        <item x="44"/>
        <item x="689"/>
        <item x="666"/>
        <item x="1343"/>
        <item x="5222"/>
        <item x="3193"/>
        <item x="1986"/>
        <item x="2061"/>
        <item x="172"/>
        <item x="3589"/>
        <item x="1155"/>
        <item x="5000"/>
        <item x="4862"/>
        <item x="2553"/>
        <item x="397"/>
        <item x="4965"/>
        <item x="979"/>
        <item x="1016"/>
        <item x="2561"/>
        <item x="2193"/>
        <item x="4781"/>
        <item x="3227"/>
        <item x="4448"/>
        <item x="4292"/>
        <item x="1329"/>
        <item x="3497"/>
        <item x="3372"/>
        <item x="4954"/>
        <item x="2923"/>
        <item x="6168"/>
        <item x="3549"/>
        <item x="5241"/>
        <item x="6256"/>
        <item x="1391"/>
        <item x="1928"/>
        <item x="6087"/>
        <item x="1784"/>
        <item x="1111"/>
        <item x="5369"/>
        <item x="4042"/>
        <item x="3581"/>
        <item x="2851"/>
        <item x="310"/>
        <item x="3737"/>
        <item x="3306"/>
        <item x="4043"/>
        <item x="841"/>
        <item x="4911"/>
        <item x="1822"/>
        <item x="1297"/>
        <item x="2964"/>
        <item x="4239"/>
        <item x="5878"/>
        <item x="2785"/>
        <item x="3578"/>
        <item x="6134"/>
        <item x="4127"/>
        <item x="4597"/>
        <item x="987"/>
        <item x="5609"/>
        <item x="3928"/>
        <item x="5173"/>
        <item x="3752"/>
        <item x="4940"/>
        <item x="193"/>
        <item x="963"/>
        <item x="1331"/>
        <item x="373"/>
        <item x="938"/>
        <item x="158"/>
        <item x="5995"/>
        <item x="1108"/>
        <item x="3953"/>
        <item x="2069"/>
        <item x="3843"/>
        <item x="5187"/>
        <item x="4198"/>
        <item x="4991"/>
        <item x="1664"/>
        <item x="3652"/>
        <item x="5547"/>
        <item x="1165"/>
        <item x="1854"/>
        <item x="3751"/>
        <item x="3924"/>
        <item x="2402"/>
        <item x="2591"/>
        <item x="4499"/>
        <item x="520"/>
        <item x="357"/>
        <item x="4488"/>
        <item x="2263"/>
        <item x="3059"/>
        <item x="3955"/>
        <item x="1668"/>
        <item x="6112"/>
        <item x="4644"/>
        <item x="5632"/>
        <item x="5219"/>
        <item x="1692"/>
        <item x="6333"/>
        <item x="932"/>
        <item x="6078"/>
        <item x="3628"/>
        <item x="5745"/>
        <item x="2860"/>
        <item x="5216"/>
        <item x="4280"/>
        <item x="1169"/>
        <item x="2898"/>
        <item x="2045"/>
        <item x="4431"/>
        <item x="5487"/>
        <item x="1092"/>
        <item x="3291"/>
        <item x="4839"/>
        <item x="5217"/>
        <item x="5578"/>
        <item x="85"/>
        <item x="2443"/>
        <item x="1737"/>
        <item x="4655"/>
        <item x="3076"/>
        <item x="2337"/>
        <item x="2966"/>
        <item x="4215"/>
        <item x="1302"/>
        <item x="5775"/>
        <item x="1817"/>
        <item x="1690"/>
        <item x="5661"/>
        <item x="145"/>
        <item x="743"/>
        <item x="665"/>
        <item x="2023"/>
        <item x="57"/>
        <item x="1991"/>
        <item x="5455"/>
        <item x="43"/>
        <item x="1220"/>
        <item x="868"/>
        <item x="5475"/>
        <item x="3202"/>
        <item x="4253"/>
        <item x="2968"/>
        <item x="3508"/>
        <item x="5742"/>
        <item x="4702"/>
        <item x="1267"/>
        <item x="4485"/>
        <item x="4419"/>
        <item x="4767"/>
        <item x="6091"/>
        <item x="2437"/>
        <item x="3504"/>
        <item x="5881"/>
        <item x="5053"/>
        <item x="5207"/>
        <item x="5887"/>
        <item x="2403"/>
        <item x="3011"/>
        <item x="772"/>
        <item x="1159"/>
        <item x="2302"/>
        <item x="1463"/>
        <item x="1993"/>
        <item x="3644"/>
        <item x="4918"/>
        <item x="3443"/>
        <item x="898"/>
        <item x="3124"/>
        <item x="1953"/>
        <item x="4772"/>
        <item x="6294"/>
        <item x="6434"/>
        <item x="5366"/>
        <item x="3556"/>
        <item x="5204"/>
        <item x="2229"/>
        <item x="5996"/>
        <item x="5259"/>
        <item x="876"/>
        <item x="1171"/>
        <item x="6528"/>
        <item x="738"/>
        <item x="3543"/>
        <item x="2913"/>
        <item x="1580"/>
        <item x="30"/>
        <item x="2546"/>
        <item x="4773"/>
        <item x="1139"/>
        <item x="4941"/>
        <item x="1149"/>
        <item x="5218"/>
        <item x="1145"/>
        <item x="6020"/>
        <item x="1258"/>
        <item x="5418"/>
        <item x="3495"/>
        <item x="1451"/>
        <item x="4251"/>
        <item x="647"/>
        <item x="4053"/>
        <item x="3664"/>
        <item x="5507"/>
        <item x="4961"/>
        <item x="6090"/>
        <item x="295"/>
        <item x="1315"/>
        <item x="4598"/>
        <item x="6160"/>
        <item x="6023"/>
        <item x="2588"/>
        <item x="1259"/>
        <item x="2124"/>
        <item x="3808"/>
        <item x="6167"/>
        <item x="1459"/>
        <item x="1541"/>
        <item x="3397"/>
        <item x="3649"/>
        <item x="2387"/>
        <item x="3910"/>
        <item x="6161"/>
        <item x="1992"/>
        <item x="1137"/>
        <item x="5387"/>
        <item x="3085"/>
        <item x="1110"/>
        <item x="4045"/>
        <item x="1055"/>
        <item x="2298"/>
        <item x="6540"/>
        <item x="1260"/>
        <item x="6111"/>
        <item x="2248"/>
        <item x="5961"/>
        <item x="6021"/>
        <item x="4744"/>
        <item x="4801"/>
        <item x="1013"/>
        <item x="3968"/>
        <item x="1926"/>
        <item x="6010"/>
        <item x="1305"/>
        <item x="2784"/>
        <item x="2490"/>
        <item x="6369"/>
        <item x="1682"/>
        <item x="3431"/>
        <item x="3413"/>
        <item x="4798"/>
        <item x="3295"/>
        <item x="489"/>
        <item x="5751"/>
        <item x="4382"/>
        <item x="6055"/>
        <item x="2753"/>
        <item x="1197"/>
        <item x="4189"/>
        <item x="6592"/>
        <item x="6575"/>
        <item x="5545"/>
        <item x="2476"/>
        <item x="1056"/>
        <item x="2093"/>
        <item x="1712"/>
        <item x="1317"/>
        <item x="4563"/>
        <item x="1601"/>
        <item x="3329"/>
        <item x="3650"/>
        <item x="4383"/>
        <item x="209"/>
        <item x="3994"/>
        <item x="4214"/>
        <item x="5776"/>
        <item x="6476"/>
        <item x="5872"/>
        <item x="770"/>
        <item x="4104"/>
        <item x="4759"/>
        <item x="5877"/>
        <item x="6177"/>
        <item x="5359"/>
        <item x="1316"/>
        <item x="5930"/>
        <item x="5065"/>
        <item x="2568"/>
        <item x="3995"/>
        <item x="2566"/>
        <item x="3932"/>
        <item x="6002"/>
        <item x="5720"/>
        <item x="2516"/>
        <item x="4763"/>
        <item x="6226"/>
        <item x="1071"/>
        <item x="3854"/>
        <item x="1673"/>
        <item x="1824"/>
        <item x="2398"/>
        <item x="4593"/>
        <item x="725"/>
        <item x="6539"/>
        <item x="4405"/>
        <item x="5073"/>
        <item x="2219"/>
        <item x="4341"/>
        <item x="5034"/>
        <item x="2063"/>
        <item x="624"/>
        <item x="5880"/>
        <item x="6352"/>
        <item x="5552"/>
        <item x="595"/>
        <item x="6194"/>
        <item x="4769"/>
        <item x="6595"/>
        <item x="5659"/>
        <item x="168"/>
        <item x="3389"/>
        <item x="2313"/>
        <item x="1603"/>
        <item x="1621"/>
        <item x="986"/>
        <item x="5019"/>
        <item x="4252"/>
        <item x="1166"/>
        <item x="6196"/>
        <item x="2472"/>
        <item x="1"/>
        <item x="256"/>
        <item x="3072"/>
        <item x="2884"/>
        <item x="1730"/>
        <item x="3109"/>
        <item x="2388"/>
        <item x="6073"/>
        <item x="59"/>
        <item x="3748"/>
        <item x="6495"/>
        <item x="867"/>
        <item x="305"/>
        <item x="3580"/>
        <item x="4640"/>
        <item x="5419"/>
        <item x="3364"/>
        <item x="3351"/>
        <item x="249"/>
        <item x="1323"/>
        <item x="957"/>
        <item x="5761"/>
        <item x="1892"/>
        <item x="2071"/>
        <item x="643"/>
        <item x="2060"/>
        <item x="1781"/>
        <item x="746"/>
        <item x="752"/>
        <item x="4683"/>
        <item x="5602"/>
        <item x="4"/>
        <item x="727"/>
        <item x="618"/>
        <item x="2715"/>
        <item x="1865"/>
        <item x="6599"/>
        <item x="905"/>
        <item x="5530"/>
        <item x="3611"/>
        <item x="4258"/>
        <item x="1804"/>
        <item x="2169"/>
        <item x="5821"/>
        <item x="2619"/>
        <item x="3356"/>
        <item x="3357"/>
        <item x="5823"/>
        <item x="3040"/>
        <item x="4056"/>
        <item x="3251"/>
        <item x="3102"/>
        <item x="1377"/>
        <item x="2090"/>
        <item x="2515"/>
        <item x="3849"/>
        <item x="5538"/>
        <item x="3326"/>
        <item x="959"/>
        <item x="6437"/>
        <item x="1813"/>
        <item x="5009"/>
        <item x="4218"/>
        <item x="4878"/>
        <item x="4879"/>
        <item x="4792"/>
        <item x="3023"/>
        <item x="6559"/>
        <item x="5958"/>
        <item x="825"/>
        <item x="5150"/>
        <item x="6585"/>
        <item x="5746"/>
        <item x="4717"/>
        <item x="4249"/>
        <item x="377"/>
        <item x="5912"/>
        <item x="5885"/>
        <item x="4013"/>
        <item x="3663"/>
        <item x="788"/>
        <item x="3414"/>
        <item x="5557"/>
        <item x="2187"/>
        <item x="4250"/>
        <item x="3772"/>
        <item x="3254"/>
        <item x="4809"/>
        <item x="5812"/>
        <item x="5031"/>
        <item x="5639"/>
        <item x="3916"/>
        <item x="144"/>
        <item x="1729"/>
        <item x="3035"/>
        <item x="5597"/>
        <item x="2632"/>
        <item x="2137"/>
        <item x="1443"/>
        <item x="6327"/>
        <item x="4014"/>
        <item x="318"/>
        <item x="2759"/>
        <item x="2186"/>
        <item x="1791"/>
        <item x="2070"/>
        <item x="5581"/>
        <item x="2781"/>
        <item x="2853"/>
        <item x="6407"/>
        <item x="521"/>
        <item x="865"/>
        <item x="6022"/>
        <item x="3305"/>
        <item x="1393"/>
        <item x="2875"/>
        <item x="3324"/>
        <item x="5206"/>
        <item x="5081"/>
        <item x="2445"/>
        <item x="1135"/>
        <item x="3428"/>
        <item x="2269"/>
        <item x="316"/>
        <item x="5423"/>
        <item x="3053"/>
        <item x="6479"/>
        <item x="5950"/>
        <item x="4962"/>
        <item x="4942"/>
        <item x="2168"/>
        <item x="3837"/>
        <item x="2"/>
        <item x="3191"/>
        <item x="4244"/>
        <item x="5383"/>
        <item x="1366"/>
        <item x="1810"/>
        <item x="6222"/>
        <item x="1604"/>
        <item x="6542"/>
        <item x="5625"/>
        <item x="6065"/>
        <item x="1306"/>
        <item x="5396"/>
        <item x="307"/>
        <item x="6611"/>
        <item x="1691"/>
        <item x="2049"/>
        <item x="6404"/>
        <item x="1839"/>
        <item x="6394"/>
        <item x="4462"/>
        <item x="5986"/>
        <item x="4606"/>
        <item x="1355"/>
        <item x="614"/>
        <item x="6086"/>
        <item x="3396"/>
        <item x="3653"/>
        <item x="4924"/>
        <item x="2709"/>
        <item x="3666"/>
        <item x="1482"/>
        <item x="826"/>
        <item x="5123"/>
        <item x="6594"/>
        <item x="306"/>
        <item x="6402"/>
        <item x="6183"/>
        <item x="5702"/>
        <item x="5704"/>
        <item x="4044"/>
        <item x="6403"/>
        <item x="4101"/>
        <item x="2821"/>
        <item x="1175"/>
        <item x="2044"/>
        <item x="1959"/>
        <item x="3330"/>
        <item x="1403"/>
        <item x="1568"/>
        <item x="2565"/>
        <item x="4030"/>
        <item x="4074"/>
        <item x="4358"/>
        <item x="6237"/>
        <item x="1091"/>
        <item x="1616"/>
        <item x="1606"/>
        <item x="2018"/>
        <item x="6521"/>
        <item x="4195"/>
        <item x="2142"/>
        <item x="2654"/>
        <item x="2005"/>
        <item x="5946"/>
        <item x="6341"/>
        <item x="5090"/>
        <item x="5791"/>
        <item x="3927"/>
        <item x="4000"/>
        <item x="2852"/>
        <item x="2999"/>
        <item x="4051"/>
        <item x="3073"/>
        <item x="3307"/>
        <item x="4283"/>
        <item x="3819"/>
        <item x="3627"/>
        <item x="6075"/>
        <item x="161"/>
        <item x="4180"/>
        <item x="5695"/>
        <item x="475"/>
        <item x="2764"/>
        <item x="2107"/>
        <item x="1951"/>
        <item x="3086"/>
        <item x="4658"/>
        <item x="3201"/>
        <item x="5820"/>
        <item x="1672"/>
        <item x="6108"/>
        <item x="1696"/>
        <item x="1183"/>
        <item x="5561"/>
        <item x="3525"/>
        <item x="3491"/>
        <item x="976"/>
        <item x="3353"/>
        <item x="1309"/>
        <item x="6596"/>
        <item x="2574"/>
        <item x="5750"/>
        <item x="2522"/>
        <item x="451"/>
        <item x="5683"/>
        <item x="1148"/>
        <item x="2752"/>
        <item x="1147"/>
        <item x="1602"/>
        <item x="4780"/>
        <item x="6530"/>
        <item x="5628"/>
        <item x="4279"/>
        <item x="5474"/>
        <item x="4052"/>
        <item x="2000"/>
        <item x="870"/>
        <item x="6504"/>
        <item x="1611"/>
        <item x="1484"/>
        <item x="597"/>
        <item x="5565"/>
        <item x="4357"/>
        <item x="5744"/>
        <item x="3034"/>
        <item x="5211"/>
        <item x="1435"/>
        <item x="2106"/>
        <item x="3060"/>
        <item x="4255"/>
        <item x="1457"/>
        <item x="2089"/>
        <item x="2277"/>
        <item x="3027"/>
        <item x="4502"/>
        <item x="602"/>
        <item x="5684"/>
        <item x="6058"/>
        <item x="1314"/>
        <item x="1282"/>
        <item x="2487"/>
        <item x="1569"/>
        <item x="1999"/>
        <item x="5509"/>
        <item x="6084"/>
        <item x="5201"/>
        <item x="6107"/>
        <item x="4740"/>
        <item x="3755"/>
        <item x="5092"/>
        <item x="6195"/>
        <item x="5584"/>
        <item x="6025"/>
        <item x="1609"/>
        <item x="983"/>
        <item x="3166"/>
        <item x="4325"/>
        <item x="4766"/>
        <item x="1226"/>
        <item x="1825"/>
        <item x="1815"/>
        <item x="6414"/>
        <item x="786"/>
        <item x="5840"/>
        <item x="5836"/>
        <item x="5700"/>
        <item x="5701"/>
        <item x="5630"/>
        <item x="3732"/>
        <item x="2585"/>
        <item x="5293"/>
        <item x="1736"/>
        <item x="4188"/>
        <item x="6155"/>
        <item x="5467"/>
        <item x="3824"/>
        <item x="3091"/>
        <item x="1594"/>
        <item x="2922"/>
        <item x="4240"/>
        <item x="3936"/>
        <item x="419"/>
        <item x="3757"/>
        <item x="3327"/>
        <item x="3844"/>
        <item x="2059"/>
        <item x="2050"/>
        <item x="5913"/>
        <item x="3362"/>
        <item x="5713"/>
        <item x="5310"/>
        <item x="2921"/>
        <item x="3563"/>
        <item x="4046"/>
        <item x="5160"/>
        <item x="1744"/>
        <item x="5967"/>
        <item x="497"/>
        <item x="6088"/>
        <item x="5884"/>
        <item x="4996"/>
        <item x="6180"/>
        <item x="4810"/>
        <item x="29"/>
        <item x="1878"/>
        <item x="5554"/>
        <item x="6169"/>
        <item x="1734"/>
        <item x="5203"/>
        <item x="2970"/>
        <item x="1460"/>
        <item x="308"/>
        <item x="3938"/>
        <item x="4646"/>
        <item x="3393"/>
        <item x="3214"/>
        <item x="4320"/>
        <item x="1039"/>
        <item x="3010"/>
        <item x="2126"/>
        <item x="3030"/>
        <item x="4515"/>
        <item x="6332"/>
        <item x="5976"/>
        <item x="6094"/>
        <item x="5470"/>
        <item x="3541"/>
        <item x="819"/>
        <item x="6395"/>
        <item x="2006"/>
        <item x="1913"/>
        <item x="1641"/>
        <item x="2030"/>
        <item x="3909"/>
        <item x="2268"/>
        <item x="4298"/>
        <item x="1472"/>
        <item x="2094"/>
        <item x="4470"/>
        <item x="4443"/>
        <item x="4257"/>
        <item x="4907"/>
        <item x="5781"/>
        <item x="3758"/>
        <item x="5629"/>
        <item x="2121"/>
        <item x="5256"/>
        <item x="5741"/>
        <item x="5036"/>
        <item x="4399"/>
        <item x="4307"/>
        <item x="6085"/>
        <item x="5230"/>
        <item x="4351"/>
        <item x="2132"/>
        <item x="3253"/>
        <item x="1517"/>
        <item x="3520"/>
        <item x="176"/>
        <item x="674"/>
        <item x="2118"/>
        <item x="6433"/>
        <item x="1228"/>
        <item x="5094"/>
        <item x="5703"/>
        <item x="2696"/>
        <item x="5100"/>
        <item x="3908"/>
        <item x="267"/>
        <item x="5799"/>
        <item x="5434"/>
        <item x="2505"/>
        <item x="1566"/>
        <item x="4501"/>
        <item x="2001"/>
        <item x="3378"/>
        <item x="2128"/>
        <item x="6132"/>
        <item x="1374"/>
        <item x="4334"/>
        <item x="1915"/>
        <item x="4400"/>
        <item x="2259"/>
        <item x="2878"/>
        <item x="5251"/>
        <item x="1373"/>
        <item x="4339"/>
        <item x="2828"/>
        <item x="6133"/>
        <item x="1855"/>
        <item x="5318"/>
        <item x="4055"/>
        <item x="6139"/>
        <item x="1598"/>
        <item x="6453"/>
        <item x="3978"/>
        <item x="1140"/>
        <item x="5782"/>
        <item x="5351"/>
        <item x="894"/>
        <item x="5531"/>
        <item x="4191"/>
        <item x="231"/>
        <item x="5107"/>
        <item x="3654"/>
        <item x="4487"/>
        <item x="3210"/>
        <item x="5"/>
        <item x="3521"/>
        <item x="2730"/>
        <item x="2648"/>
        <item x="3437"/>
        <item x="1807"/>
        <item x="2543"/>
        <item x="1652"/>
        <item x="2754"/>
        <item x="5461"/>
        <item x="1593"/>
        <item x="1612"/>
        <item x="4474"/>
        <item x="4845"/>
        <item x="5242"/>
        <item x="1020"/>
        <item x="1751"/>
        <item x="5979"/>
        <item x="2908"/>
        <item x="1361"/>
        <item x="5234"/>
        <item x="3256"/>
        <item x="6098"/>
        <item x="2086"/>
        <item x="837"/>
        <item x="2824"/>
        <item x="19"/>
        <item x="640"/>
        <item x="2535"/>
        <item x="6163"/>
        <item x="3224"/>
        <item x="4503"/>
        <item x="5063"/>
        <item x="5813"/>
        <item x="2548"/>
        <item x="4145"/>
        <item x="4512"/>
        <item x="1675"/>
        <item x="1522"/>
        <item x="3586"/>
        <item x="4765"/>
        <item x="3148"/>
        <item x="6470"/>
        <item x="3319"/>
        <item x="4181"/>
        <item x="5790"/>
        <item x="4760"/>
        <item x="4775"/>
        <item x="3866"/>
        <item x="3873"/>
        <item x="2874"/>
        <item x="5849"/>
        <item x="5420"/>
        <item x="1184"/>
        <item x="1102"/>
        <item x="1434"/>
        <item x="3519"/>
        <item x="6389"/>
        <item x="2017"/>
        <item x="4349"/>
        <item x="1380"/>
        <item x="3211"/>
        <item x="4496"/>
        <item x="5103"/>
        <item x="3468"/>
        <item x="2658"/>
        <item x="3207"/>
        <item x="4609"/>
        <item x="3466"/>
        <item x="5789"/>
        <item x="2222"/>
        <item x="4003"/>
        <item x="3582"/>
        <item x="3365"/>
        <item x="5395"/>
        <item x="577"/>
        <item x="314"/>
        <item x="5809"/>
        <item x="2234"/>
        <item x="3467"/>
        <item x="6083"/>
        <item x="1345"/>
        <item x="3132"/>
        <item x="6299"/>
        <item x="3234"/>
        <item x="4259"/>
        <item x="2287"/>
        <item x="1025"/>
        <item x="5631"/>
        <item x="2640"/>
        <item x="5469"/>
        <item x="6532"/>
        <item x="4473"/>
        <item x="1929"/>
        <item x="3514"/>
        <item x="6536"/>
        <item x="108"/>
        <item x="3626"/>
        <item x="6534"/>
        <item x="3948"/>
        <item x="173"/>
        <item x="1461"/>
        <item x="6203"/>
        <item x="3791"/>
        <item x="6535"/>
        <item x="6533"/>
        <item x="3112"/>
        <item x="3490"/>
        <item x="2656"/>
        <item x="2256"/>
        <item x="404"/>
        <item x="1688"/>
        <item x="3418"/>
        <item x="5176"/>
        <item x="3681"/>
        <item x="5442"/>
        <item x="48"/>
        <item x="3354"/>
        <item x="5834"/>
        <item x="6018"/>
        <item x="5153"/>
        <item x="527"/>
        <item x="4119"/>
        <item x="5072"/>
        <item x="815"/>
        <item x="5601"/>
        <item x="638"/>
        <item x="2004"/>
        <item x="5291"/>
        <item x="6509"/>
        <item x="165"/>
        <item x="1607"/>
        <item x="190"/>
        <item x="3031"/>
        <item x="264"/>
        <item x="5015"/>
        <item x="5990"/>
        <item x="6581"/>
        <item x="4342"/>
        <item x="985"/>
        <item x="4795"/>
        <item x="2551"/>
        <item x="4016"/>
        <item x="1931"/>
        <item x="5235"/>
        <item x="4764"/>
        <item x="5780"/>
        <item x="6430"/>
        <item x="4743"/>
        <item x="6499"/>
        <item x="4714"/>
        <item x="5428"/>
        <item x="4276"/>
        <item x="3226"/>
        <item x="728"/>
        <item x="3057"/>
        <item x="481"/>
        <item x="3005"/>
        <item x="4847"/>
        <item x="3239"/>
        <item x="2720"/>
        <item x="286"/>
        <item x="3984"/>
        <item x="2284"/>
        <item x="5715"/>
        <item x="323"/>
        <item x="5327"/>
        <item x="5260"/>
        <item x="4677"/>
        <item x="4335"/>
        <item x="5490"/>
        <item x="4111"/>
        <item x="4486"/>
        <item x="4040"/>
        <item x="5524"/>
        <item x="5935"/>
        <item x="5981"/>
        <item x="2892"/>
        <item x="1796"/>
        <item x="6397"/>
        <item x="2504"/>
        <item x="4024"/>
        <item x="3871"/>
        <item x="5680"/>
        <item x="572"/>
        <item x="1375"/>
        <item x="3935"/>
        <item x="273"/>
        <item x="1424"/>
        <item x="3321"/>
        <item x="2804"/>
        <item x="2261"/>
        <item x="3055"/>
        <item x="5085"/>
        <item x="5711"/>
        <item x="701"/>
        <item x="2895"/>
        <item x="1268"/>
        <item x="5910"/>
        <item x="3914"/>
        <item x="5980"/>
        <item x="6409"/>
        <item x="4463"/>
        <item x="2064"/>
        <item x="369"/>
        <item x="1138"/>
        <item x="2239"/>
        <item x="1046"/>
        <item x="3889"/>
        <item x="6511"/>
        <item x="6349"/>
        <item x="1432"/>
        <item x="6061"/>
        <item x="4608"/>
        <item x="6612"/>
        <item x="380"/>
        <item x="14"/>
        <item x="2657"/>
        <item x="1805"/>
        <item x="861"/>
        <item x="4877"/>
        <item x="4713"/>
        <item x="3792"/>
        <item x="995"/>
        <item x="2539"/>
        <item x="4109"/>
        <item x="86"/>
        <item x="3185"/>
        <item x="1411"/>
        <item x="937"/>
        <item x="4973"/>
        <item x="6342"/>
        <item x="5574"/>
        <item x="3577"/>
        <item x="3529"/>
        <item x="3511"/>
        <item x="422"/>
        <item x="3616"/>
        <item x="2255"/>
        <item x="4033"/>
        <item x="574"/>
        <item x="6325"/>
        <item x="5431"/>
        <item x="5504"/>
        <item x="1486"/>
        <item x="1530"/>
        <item x="329"/>
        <item x="5585"/>
        <item x="1389"/>
        <item x="4354"/>
        <item x="46"/>
        <item x="2642"/>
        <item x="6491"/>
        <item x="6522"/>
        <item x="5723"/>
        <item x="6494"/>
        <item x="4620"/>
        <item x="3484"/>
        <item x="3382"/>
        <item x="3874"/>
        <item x="240"/>
        <item x="1413"/>
        <item x="5984"/>
        <item x="2249"/>
        <item x="2449"/>
        <item x="6289"/>
        <item x="100"/>
        <item x="3795"/>
        <item x="2151"/>
        <item x="550"/>
        <item x="2413"/>
        <item x="3156"/>
        <item x="6089"/>
        <item x="1591"/>
        <item x="4894"/>
        <item x="5255"/>
        <item x="7"/>
        <item x="931"/>
        <item x="2163"/>
        <item x="2273"/>
        <item x="1414"/>
        <item x="5144"/>
        <item x="2165"/>
        <item x="1532"/>
        <item x="5734"/>
        <item x="5488"/>
        <item x="5106"/>
        <item x="2139"/>
        <item x="2162"/>
        <item x="820"/>
        <item x="4313"/>
        <item x="3703"/>
        <item x="6565"/>
        <item x="2161"/>
        <item x="2199"/>
        <item x="789"/>
        <item x="3765"/>
        <item x="751"/>
        <item x="4366"/>
        <item x="4355"/>
        <item x="2164"/>
        <item x="1670"/>
        <item x="2577"/>
        <item x="3499"/>
        <item x="225"/>
        <item x="5643"/>
        <item x="5294"/>
        <item x="3800"/>
        <item x="1973"/>
        <item x="3696"/>
        <item x="6568"/>
        <item x="5977"/>
        <item x="3786"/>
        <item x="6172"/>
        <item x="6145"/>
        <item x="359"/>
        <item x="3799"/>
        <item x="838"/>
        <item x="4121"/>
        <item x="4828"/>
        <item x="3559"/>
        <item x="5705"/>
        <item x="2230"/>
        <item x="3905"/>
        <item x="291"/>
        <item x="1277"/>
        <item x="5671"/>
        <item x="5426"/>
        <item x="6370"/>
        <item x="4860"/>
        <item x="2976"/>
        <item x="1458"/>
        <item x="1753"/>
        <item x="6178"/>
        <item x="5760"/>
        <item x="4164"/>
        <item x="3876"/>
        <item x="234"/>
        <item x="6185"/>
        <item x="5685"/>
        <item x="5727"/>
        <item x="4297"/>
        <item x="4203"/>
        <item x="5175"/>
        <item x="2330"/>
        <item x="2405"/>
        <item x="3930"/>
        <item x="1533"/>
        <item x="6014"/>
        <item x="1945"/>
        <item x="6449"/>
        <item x="4404"/>
        <item x="4347"/>
        <item x="1833"/>
        <item x="1061"/>
        <item x="5837"/>
        <item x="263"/>
        <item x="6507"/>
        <item x="3242"/>
        <item x="2945"/>
        <item x="4476"/>
        <item x="6258"/>
        <item x="809"/>
        <item x="4105"/>
        <item x="6513"/>
        <item x="3352"/>
        <item x="4296"/>
        <item x="3188"/>
        <item x="5042"/>
        <item x="4726"/>
        <item x="3555"/>
        <item x="753"/>
        <item x="1173"/>
        <item x="2342"/>
        <item x="3001"/>
        <item x="3042"/>
        <item x="5243"/>
        <item x="4380"/>
        <item x="4201"/>
        <item x="3481"/>
        <item x="4378"/>
        <item x="2301"/>
        <item x="6162"/>
        <item x="3804"/>
        <item x="6365"/>
        <item x="2855"/>
        <item x="3270"/>
        <item x="633"/>
        <item x="3024"/>
        <item x="4048"/>
        <item x="4219"/>
        <item x="4500"/>
        <item x="1745"/>
        <item x="6158"/>
        <item x="4377"/>
        <item x="1136"/>
        <item x="5955"/>
        <item x="4376"/>
        <item x="1423"/>
        <item x="2073"/>
        <item x="4379"/>
        <item x="6206"/>
        <item x="2631"/>
        <item x="3054"/>
        <item x="1029"/>
        <item x="6202"/>
        <item x="3571"/>
        <item x="1364"/>
        <item x="3192"/>
        <item x="5342"/>
        <item x="3790"/>
        <item x="3783"/>
        <item x="6316"/>
        <item x="421"/>
        <item x="1499"/>
        <item x="6524"/>
        <item x="2641"/>
        <item x="4453"/>
        <item x="5427"/>
        <item x="4402"/>
        <item x="3857"/>
        <item x="1997"/>
        <item x="2582"/>
        <item x="2534"/>
        <item x="773"/>
        <item x="3624"/>
        <item x="2141"/>
        <item x="562"/>
        <item x="2904"/>
        <item x="3934"/>
        <item x="5124"/>
        <item x="4849"/>
        <item x="5463"/>
        <item x="4848"/>
        <item x="2171"/>
        <item x="6000"/>
        <item x="2122"/>
        <item x="1816"/>
        <item x="4756"/>
        <item x="5288"/>
        <item x="2276"/>
        <item x="6293"/>
        <item x="2450"/>
        <item x="2854"/>
        <item x="3814"/>
        <item x="3825"/>
        <item x="1615"/>
        <item x="2036"/>
        <item x="2035"/>
        <item x="4814"/>
        <item x="1274"/>
        <item x="5465"/>
        <item x="5527"/>
        <item x="3531"/>
        <item x="5674"/>
        <item x="5929"/>
        <item x="793"/>
        <item x="2406"/>
        <item x="1585"/>
        <item x="3797"/>
        <item x="2602"/>
        <item x="3006"/>
        <item x="6201"/>
        <item x="5441"/>
        <item x="6450"/>
        <item x="3478"/>
        <item x="4356"/>
        <item x="2105"/>
        <item x="1456"/>
        <item x="1104"/>
        <item x="1034"/>
        <item x="6523"/>
        <item x="2501"/>
        <item x="4353"/>
        <item x="3547"/>
        <item x="3868"/>
        <item x="915"/>
        <item x="1469"/>
        <item x="1023"/>
        <item x="890"/>
        <item x="1208"/>
        <item x="1394"/>
        <item x="6191"/>
        <item x="6408"/>
        <item x="34"/>
        <item x="5549"/>
        <item x="3200"/>
        <item x="5752"/>
        <item x="1026"/>
        <item x="4601"/>
        <item x="6525"/>
        <item x="3116"/>
        <item x="4194"/>
        <item x="1754"/>
        <item x="3350"/>
        <item x="5732"/>
        <item x="2670"/>
        <item x="5899"/>
        <item x="6074"/>
        <item x="171"/>
        <item x="994"/>
        <item x="5508"/>
        <item x="3286"/>
        <item x="5733"/>
        <item x="3659"/>
        <item x="4675"/>
        <item x="4785"/>
        <item x="6526"/>
        <item x="1605"/>
        <item x="892"/>
        <item x="3391"/>
        <item x="3782"/>
        <item x="907"/>
        <item x="1211"/>
        <item x="5329"/>
        <item x="4183"/>
        <item x="1579"/>
        <item x="2556"/>
        <item x="5077"/>
        <item x="3595"/>
        <item x="5902"/>
        <item x="2513"/>
        <item x="3174"/>
        <item x="2564"/>
        <item x="3280"/>
        <item x="1858"/>
        <item x="1038"/>
        <item x="5819"/>
        <item x="4009"/>
        <item x="3615"/>
        <item x="2655"/>
        <item x="5502"/>
        <item x="2129"/>
        <item x="3316"/>
        <item x="3728"/>
        <item x="4749"/>
        <item x="3380"/>
        <item x="6353"/>
        <item x="5677"/>
        <item x="6602"/>
        <item x="49"/>
        <item x="6412"/>
        <item x="5174"/>
        <item x="514"/>
        <item x="5765"/>
        <item x="3415"/>
        <item x="6205"/>
        <item x="2392"/>
        <item x="774"/>
        <item x="5646"/>
        <item x="5194"/>
        <item x="1420"/>
        <item x="5768"/>
        <item x="2554"/>
        <item x="6477"/>
        <item x="3419"/>
        <item x="68"/>
        <item x="5959"/>
        <item x="6605"/>
        <item x="576"/>
        <item x="2820"/>
        <item x="2242"/>
        <item x="558"/>
        <item x="6096"/>
        <item x="4923"/>
        <item x="2127"/>
        <item x="210"/>
        <item x="6561"/>
        <item x="1958"/>
        <item x="3198"/>
        <item x="1099"/>
        <item x="1347"/>
        <item x="1841"/>
        <item x="155"/>
        <item x="2300"/>
        <item x="1313"/>
        <item x="1767"/>
        <item x="3247"/>
        <item x="1933"/>
        <item x="4364"/>
        <item x="6373"/>
        <item x="2289"/>
        <item x="5774"/>
        <item x="5134"/>
        <item x="6546"/>
        <item x="1765"/>
        <item x="6343"/>
        <item x="348"/>
        <item x="2605"/>
        <item x="3852"/>
        <item x="844"/>
        <item x="6106"/>
        <item x="672"/>
        <item x="3516"/>
        <item x="5941"/>
        <item x="3517"/>
        <item x="405"/>
        <item x="6375"/>
        <item x="5971"/>
        <item x="739"/>
        <item x="5817"/>
        <item x="2806"/>
        <item x="3230"/>
        <item x="5947"/>
        <item x="3139"/>
        <item x="3587"/>
        <item x="38"/>
        <item x="37"/>
        <item x="3603"/>
        <item x="6427"/>
        <item x="839"/>
        <item x="6130"/>
        <item x="2969"/>
        <item x="15"/>
        <item x="1990"/>
        <item x="2786"/>
        <item x="3435"/>
        <item x="601"/>
        <item x="5769"/>
        <item x="5496"/>
        <item x="6506"/>
        <item x="6003"/>
        <item x="5810"/>
        <item x="1032"/>
        <item x="6255"/>
        <item x="4963"/>
        <item x="1293"/>
        <item x="5016"/>
        <item x="5050"/>
        <item x="4254"/>
        <item x="205"/>
        <item x="5731"/>
        <item x="192"/>
        <item x="28"/>
        <item x="6463"/>
        <item x="996"/>
        <item x="4372"/>
        <item x="688"/>
        <item x="1534"/>
        <item x="5231"/>
        <item x="5582"/>
        <item x="5334"/>
        <item x="1742"/>
        <item x="4143"/>
        <item x="5586"/>
        <item x="3975"/>
        <item x="1059"/>
        <item x="207"/>
        <item x="1925"/>
        <item x="6254"/>
        <item x="1066"/>
        <item x="4776"/>
        <item x="1536"/>
        <item x="409"/>
        <item x="20"/>
        <item x="5180"/>
        <item x="1163"/>
        <item x="2200"/>
        <item x="355"/>
        <item x="2026"/>
        <item x="4310"/>
        <item x="3568"/>
        <item x="4318"/>
        <item x="4319"/>
        <item x="6432"/>
        <item x="1336"/>
        <item x="5681"/>
        <item x="3780"/>
        <item x="3572"/>
        <item x="1095"/>
        <item x="4880"/>
        <item x="4881"/>
        <item x="2500"/>
        <item x="3110"/>
        <item x="2486"/>
        <item x="1531"/>
        <item x="47"/>
        <item x="1506"/>
        <item x="4106"/>
        <item x="1024"/>
        <item x="5855"/>
        <item x="1437"/>
        <item x="3992"/>
        <item x="2205"/>
        <item x="2886"/>
        <item x="4530"/>
        <item x="5654"/>
        <item x="5624"/>
        <item x="4268"/>
        <item x="3277"/>
        <item x="2135"/>
        <item x="1635"/>
        <item x="2791"/>
        <item x="1910"/>
        <item x="3176"/>
        <item x="4277"/>
        <item x="1834"/>
        <item x="5593"/>
        <item x="3570"/>
        <item x="5279"/>
        <item x="6410"/>
        <item x="6411"/>
        <item x="4256"/>
        <item x="2214"/>
        <item x="3238"/>
        <item x="3599"/>
        <item x="1812"/>
        <item x="3840"/>
        <item x="2802"/>
        <item x="917"/>
        <item x="1407"/>
        <item x="3931"/>
        <item x="5623"/>
        <item x="5592"/>
        <item x="24"/>
        <item x="157"/>
        <item x="3977"/>
        <item x="5719"/>
        <item x="356"/>
        <item x="1849"/>
        <item x="6577"/>
        <item x="5190"/>
        <item x="2033"/>
        <item x="4373"/>
        <item x="4875"/>
        <item x="1916"/>
        <item x="5778"/>
        <item x="3651"/>
        <item x="5172"/>
        <item x="436"/>
        <item x="4049"/>
        <item x="4995"/>
        <item x="4222"/>
        <item x="4467"/>
        <item x="2555"/>
        <item x="6391"/>
        <item x="1483"/>
        <item x="1134"/>
        <item x="5048"/>
        <item x="5529"/>
        <item x="3402"/>
        <item x="4006"/>
        <item x="6580"/>
        <item x="2066"/>
        <item x="1909"/>
        <item x="3794"/>
        <item x="5147"/>
        <item x="4008"/>
        <item x="6286"/>
        <item x="334"/>
        <item x="5285"/>
        <item x="2684"/>
        <item x="3922"/>
        <item x="4561"/>
        <item x="4813"/>
        <item x="4656"/>
        <item x="5013"/>
        <item x="5945"/>
        <item x="50"/>
        <item x="1067"/>
        <item x="1200"/>
        <item x="5505"/>
        <item x="5736"/>
        <item x="3569"/>
        <item x="298"/>
        <item x="5771"/>
        <item x="3245"/>
        <item x="3870"/>
        <item x="6095"/>
        <item x="6138"/>
        <item x="3872"/>
        <item x="1371"/>
        <item x="5311"/>
        <item x="2190"/>
        <item x="6077"/>
        <item x="3135"/>
        <item x="1788"/>
        <item x="2827"/>
        <item x="2150"/>
        <item x="4637"/>
        <item x="1132"/>
        <item x="4853"/>
        <item x="5735"/>
        <item x="4903"/>
        <item x="1750"/>
        <item x="3310"/>
        <item x="662"/>
        <item x="5076"/>
        <item x="3348"/>
        <item x="5655"/>
        <item x="1270"/>
        <item x="1376"/>
        <item x="257"/>
        <item x="3392"/>
        <item x="5236"/>
        <item x="2890"/>
        <item x="4140"/>
        <item x="413"/>
        <item x="5489"/>
        <item x="2573"/>
        <item x="2638"/>
        <item x="4440"/>
        <item x="4998"/>
        <item x="6157"/>
        <item x="4553"/>
        <item x="5560"/>
        <item x="4444"/>
        <item x="3558"/>
        <item x="3803"/>
        <item x="4137"/>
        <item x="6013"/>
        <item x="5021"/>
        <item x="5415"/>
        <item x="6261"/>
        <item x="695"/>
        <item x="1539"/>
        <item x="2153"/>
        <item x="942"/>
        <item x="893"/>
        <item x="4532"/>
        <item x="1238"/>
        <item x="2805"/>
        <item x="4873"/>
        <item x="5052"/>
        <item x="1358"/>
        <item x="5328"/>
        <item x="6231"/>
        <item x="6079"/>
        <item x="1040"/>
        <item x="5954"/>
        <item x="600"/>
        <item x="5224"/>
        <item x="1866"/>
        <item x="4730"/>
        <item x="1359"/>
        <item x="1790"/>
        <item x="2550"/>
        <item x="2722"/>
        <item x="899"/>
        <item x="2560"/>
        <item x="2159"/>
        <item x="1976"/>
        <item x="3613"/>
        <item x="5924"/>
        <item x="1335"/>
        <item x="856"/>
        <item x="5354"/>
        <item x="198"/>
        <item x="1445"/>
        <item x="1252"/>
        <item x="2954"/>
        <item x="482"/>
        <item x="697"/>
        <item x="5983"/>
        <item x="1360"/>
        <item x="2079"/>
        <item x="1610"/>
        <item x="693"/>
        <item x="5313"/>
        <item x="5360"/>
        <item x="4146"/>
        <item x="696"/>
        <item x="1319"/>
        <item x="302"/>
        <item x="2431"/>
        <item x="62"/>
        <item x="950"/>
        <item x="1191"/>
        <item x="1581"/>
        <item x="400"/>
        <item x="3637"/>
        <item x="4929"/>
        <item x="5772"/>
        <item x="6557"/>
        <item x="559"/>
        <item x="6275"/>
        <item x="2636"/>
        <item x="1716"/>
        <item x="4452"/>
        <item x="3399"/>
        <item x="4901"/>
        <item x="2716"/>
        <item x="6379"/>
        <item x="4826"/>
        <item x="1284"/>
        <item x="3092"/>
        <item x="5528"/>
        <item x="6064"/>
        <item x="806"/>
        <item x="1828"/>
        <item x="2616"/>
        <item x="1686"/>
        <item x="5621"/>
        <item x="4987"/>
        <item x="2170"/>
        <item x="277"/>
        <item x="2530"/>
        <item x="4075"/>
        <item x="6063"/>
        <item x="4707"/>
        <item x="352"/>
        <item x="4144"/>
        <item x="12"/>
        <item x="3167"/>
        <item x="3606"/>
        <item x="660"/>
        <item x="2701"/>
        <item x="197"/>
        <item x="5613"/>
        <item x="6421"/>
        <item x="6080"/>
        <item x="6159"/>
        <item x="1683"/>
        <item x="2175"/>
        <item x="612"/>
        <item x="3604"/>
        <item x="3545"/>
        <item x="4492"/>
        <item x="406"/>
        <item x="797"/>
        <item x="3720"/>
        <item x="2042"/>
        <item x="1948"/>
        <item x="438"/>
        <item x="4229"/>
        <item x="2034"/>
        <item x="5283"/>
        <item x="4587"/>
        <item x="4856"/>
        <item x="241"/>
        <item x="1047"/>
        <item x="6199"/>
        <item x="6541"/>
        <item x="3918"/>
        <item x="922"/>
        <item x="4002"/>
        <item x="5952"/>
        <item x="3972"/>
        <item x="6468"/>
        <item x="2145"/>
        <item x="2203"/>
        <item x="6101"/>
        <item x="1065"/>
        <item x="3855"/>
        <item x="2134"/>
        <item x="4491"/>
        <item x="5240"/>
        <item x="5937"/>
        <item x="5443"/>
        <item x="6519"/>
        <item x="1363"/>
        <item x="3349"/>
        <item x="4822"/>
        <item x="3827"/>
        <item x="6049"/>
        <item x="5210"/>
        <item x="396"/>
        <item x="1782"/>
        <item x="3721"/>
        <item x="187"/>
        <item x="878"/>
        <item x="4533"/>
        <item x="2236"/>
        <item x="6198"/>
        <item x="3536"/>
        <item x="3255"/>
        <item x="3865"/>
        <item x="1133"/>
        <item x="3592"/>
        <item x="2494"/>
        <item x="458"/>
        <item x="846"/>
        <item x="6127"/>
        <item x="5982"/>
        <item x="6224"/>
        <item x="6273"/>
        <item x="3052"/>
        <item x="5722"/>
        <item x="3196"/>
        <item x="5594"/>
        <item x="5978"/>
        <item x="2397"/>
        <item x="4727"/>
        <item x="5757"/>
        <item x="4007"/>
        <item x="3700"/>
        <item x="3617"/>
        <item x="2519"/>
        <item x="3447"/>
        <item x="1657"/>
        <item x="1466"/>
        <item x="4401"/>
        <item x="116"/>
        <item x="6400"/>
        <item x="3680"/>
        <item x="5394"/>
        <item x="2672"/>
        <item x="2558"/>
        <item x="6517"/>
        <item x="972"/>
        <item x="973"/>
        <item x="3969"/>
        <item x="3973"/>
        <item x="637"/>
        <item x="1785"/>
        <item x="2043"/>
        <item x="3769"/>
        <item x="271"/>
        <item x="3046"/>
        <item x="3160"/>
        <item x="4018"/>
        <item x="5566"/>
        <item x="5436"/>
        <item x="1399"/>
        <item x="5847"/>
        <item x="3937"/>
        <item x="2238"/>
        <item x="4723"/>
        <item x="5214"/>
        <item x="460"/>
        <item x="3458"/>
        <item x="4112"/>
        <item x="5264"/>
        <item x="1503"/>
        <item x="1498"/>
        <item x="5949"/>
        <item x="3050"/>
        <item x="420"/>
        <item x="5838"/>
        <item x="4409"/>
        <item x="3041"/>
        <item x="3438"/>
        <item x="5435"/>
        <item x="2152"/>
        <item x="6321"/>
        <item x="6460"/>
        <item x="500"/>
        <item x="2649"/>
        <item x="632"/>
        <item x="6600"/>
        <item x="3991"/>
        <item x="2479"/>
        <item x="4082"/>
        <item x="4261"/>
        <item x="2668"/>
        <item x="4636"/>
        <item x="5687"/>
        <item x="4925"/>
        <item x="2192"/>
        <item x="6007"/>
        <item x="2938"/>
        <item x="6115"/>
        <item x="930"/>
        <item x="2810"/>
        <item x="255"/>
        <item x="6515"/>
        <item x="6572"/>
        <item x="2617"/>
        <item x="3979"/>
        <item x="3607"/>
        <item x="3308"/>
        <item x="4902"/>
        <item x="4139"/>
        <item x="6070"/>
        <item x="3252"/>
        <item x="3398"/>
        <item x="2305"/>
        <item x="1885"/>
        <item x="3522"/>
        <item x="4997"/>
        <item x="2282"/>
        <item x="189"/>
        <item x="4124"/>
        <item x="4565"/>
        <item x="3826"/>
        <item x="2714"/>
        <item x="3798"/>
        <item x="437"/>
        <item x="65"/>
        <item x="775"/>
        <item x="6232"/>
        <item x="2510"/>
        <item x="4887"/>
        <item x="2787"/>
        <item x="2087"/>
        <item x="4832"/>
        <item x="2525"/>
        <item x="1756"/>
        <item x="5783"/>
        <item x="6154"/>
        <item x="2188"/>
        <item x="2601"/>
        <item x="4479"/>
        <item x="279"/>
        <item x="2598"/>
        <item x="4346"/>
        <item x="6128"/>
        <item x="269"/>
        <item x="1372"/>
        <item x="1118"/>
        <item x="3848"/>
        <item x="4275"/>
        <item x="582"/>
        <item x="3117"/>
        <item x="2447"/>
        <item x="2154"/>
        <item x="3015"/>
        <item x="2231"/>
        <item x="3244"/>
        <item x="2288"/>
        <item x="2114"/>
        <item x="2793"/>
        <item x="6429"/>
        <item x="702"/>
        <item x="131"/>
        <item x="3184"/>
        <item x="3761"/>
        <item x="178"/>
        <item x="781"/>
        <item x="2085"/>
        <item x="2197"/>
        <item x="5692"/>
        <item x="3048"/>
        <item x="3523"/>
        <item x="5384"/>
        <item x="1655"/>
        <item x="4169"/>
        <item x="3793"/>
        <item x="5433"/>
        <item x="4226"/>
        <item x="4517"/>
        <item x="5497"/>
        <item x="1592"/>
        <item x="3576"/>
        <item x="2734"/>
        <item x="2612"/>
        <item x="2803"/>
        <item x="4327"/>
        <item x="6431"/>
        <item x="434"/>
        <item x="6478"/>
        <item x="2834"/>
        <item x="1381"/>
        <item x="1069"/>
        <item x="170"/>
        <item x="1031"/>
        <item x="2232"/>
        <item x="1342"/>
        <item x="5917"/>
        <item x="3261"/>
        <item x="5740"/>
        <item x="80"/>
        <item x="1218"/>
        <item x="2195"/>
        <item x="1887"/>
        <item x="5341"/>
        <item x="879"/>
        <item x="5957"/>
        <item x="3427"/>
        <item x="3694"/>
        <item x="4720"/>
        <item x="1190"/>
        <item x="2825"/>
        <item x="3686"/>
        <item x="6223"/>
        <item x="1571"/>
        <item x="866"/>
        <item x="3246"/>
        <item x="583"/>
        <item x="3976"/>
        <item x="4758"/>
        <item x="132"/>
        <item x="1876"/>
        <item x="3355"/>
        <item x="326"/>
        <item x="2508"/>
        <item x="2292"/>
        <item x="2467"/>
        <item x="6288"/>
        <item x="2215"/>
        <item x="4573"/>
        <item x="4278"/>
        <item x="671"/>
        <item x="4719"/>
        <item x="6081"/>
        <item x="1845"/>
        <item x="2584"/>
        <item x="69"/>
        <item x="3894"/>
        <item x="6469"/>
        <item x="1285"/>
        <item x="4522"/>
        <item x="2630"/>
        <item x="4456"/>
        <item x="2430"/>
        <item x="5656"/>
        <item x="5596"/>
        <item x="4263"/>
        <item x="2290"/>
        <item x="1586"/>
        <item x="5716"/>
        <item x="5003"/>
        <item x="834"/>
        <item x="1738"/>
        <item x="822"/>
        <item x="564"/>
        <item x="5642"/>
        <item x="776"/>
        <item x="1989"/>
        <item x="3774"/>
        <item x="3533"/>
        <item x="1814"/>
        <item x="5393"/>
        <item x="784"/>
        <item x="3542"/>
        <item x="1859"/>
        <item x="2054"/>
        <item x="1789"/>
        <item x="3629"/>
        <item x="6547"/>
        <item x="6487"/>
        <item x="904"/>
        <item x="1880"/>
        <item x="6548"/>
        <item x="615"/>
        <item x="1318"/>
        <item x="3562"/>
        <item x="4241"/>
        <item x="1658"/>
        <item x="3056"/>
        <item x="530"/>
        <item x="2671"/>
        <item x="2308"/>
        <item x="392"/>
        <item x="4541"/>
        <item x="4645"/>
        <item x="1033"/>
        <item x="5477"/>
        <item x="4427"/>
        <item x="3951"/>
        <item x="1995"/>
        <item x="4691"/>
        <item x="3334"/>
        <item x="268"/>
        <item x="5185"/>
        <item x="2196"/>
        <item x="3032"/>
        <item x="2429"/>
        <item x="4985"/>
        <item x="1505"/>
        <item x="2312"/>
        <item x="4464"/>
        <item x="1301"/>
        <item x="4869"/>
        <item x="2322"/>
        <item x="1094"/>
        <item x="1739"/>
        <item x="140"/>
        <item x="2840"/>
        <item x="1194"/>
        <item x="3147"/>
        <item x="6376"/>
        <item x="2068"/>
        <item x="3619"/>
        <item x="5500"/>
        <item x="6052"/>
        <item x="1684"/>
        <item x="5115"/>
        <item x="1529"/>
        <item x="345"/>
        <item x="3983"/>
        <item x="1199"/>
        <item x="877"/>
        <item x="3133"/>
        <item x="2291"/>
        <item x="3609"/>
        <item x="2115"/>
        <item x="2849"/>
        <item x="1106"/>
        <item x="398"/>
        <item x="2155"/>
        <item x="1786"/>
        <item x="1182"/>
        <item x="2506"/>
        <item x="1427"/>
        <item x="2527"/>
        <item x="875"/>
        <item x="1357"/>
        <item x="5493"/>
        <item x="6488"/>
        <item x="8"/>
        <item x="4426"/>
        <item x="1719"/>
        <item x="6311"/>
        <item x="4945"/>
        <item x="1280"/>
        <item x="2274"/>
        <item x="5706"/>
        <item x="1187"/>
        <item x="3730"/>
        <item x="3323"/>
        <item x="4417"/>
        <item x="2432"/>
        <item x="2562"/>
        <item x="5317"/>
        <item x="5558"/>
        <item x="3294"/>
        <item x="3313"/>
        <item x="901"/>
        <item x="4071"/>
        <item x="3390"/>
        <item x="1430"/>
        <item x="6567"/>
        <item x="3407"/>
        <item x="4837"/>
        <item x="3262"/>
        <item x="1994"/>
        <item x="4304"/>
        <item x="1837"/>
        <item x="126"/>
        <item x="4192"/>
        <item x="1079"/>
        <item x="2293"/>
        <item x="832"/>
        <item x="4245"/>
        <item x="479"/>
        <item x="5670"/>
        <item x="4852"/>
        <item x="1577"/>
        <item x="2887"/>
        <item x="1097"/>
        <item x="6422"/>
        <item x="718"/>
        <item x="3284"/>
        <item x="3655"/>
        <item x="5252"/>
        <item x="5389"/>
        <item x="2262"/>
        <item x="1465"/>
        <item x="5816"/>
        <item x="4262"/>
        <item x="6313"/>
        <item x="5326"/>
        <item x="2993"/>
        <item x="2439"/>
        <item x="2280"/>
        <item x="5755"/>
        <item x="5163"/>
        <item x="3051"/>
        <item x="5559"/>
        <item x="5926"/>
        <item x="1735"/>
        <item x="5014"/>
        <item x="2348"/>
        <item x="4097"/>
        <item x="1642"/>
        <item x="1255"/>
        <item x="1365"/>
        <item x="4602"/>
        <item x="3111"/>
        <item x="1487"/>
        <item x="5249"/>
        <item x="1803"/>
        <item x="3084"/>
        <item x="6382"/>
        <item x="3658"/>
        <item x="1947"/>
        <item x="5563"/>
        <item x="835"/>
        <item x="4477"/>
        <item x="4149"/>
        <item x="3683"/>
        <item x="459"/>
        <item x="6312"/>
        <item x="1488"/>
        <item x="1093"/>
        <item x="6282"/>
        <item x="2879"/>
        <item x="6220"/>
        <item x="575"/>
        <item x="1940"/>
        <item x="737"/>
        <item x="3919"/>
        <item x="1638"/>
        <item x="3507"/>
        <item x="4131"/>
        <item x="252"/>
        <item x="6466"/>
        <item x="4972"/>
        <item x="5254"/>
        <item x="833"/>
        <item x="4311"/>
        <item x="3770"/>
        <item x="1254"/>
        <item x="5968"/>
        <item x="5503"/>
        <item x="565"/>
        <item x="635"/>
        <item x="3662"/>
        <item x="2438"/>
        <item x="4224"/>
        <item x="1406"/>
        <item x="5709"/>
        <item x="984"/>
        <item x="3385"/>
        <item x="6005"/>
        <item x="2645"/>
        <item x="4407"/>
        <item x="4946"/>
        <item x="6116"/>
        <item x="2763"/>
        <item x="3590"/>
        <item x="545"/>
        <item x="891"/>
        <item x="4745"/>
        <item x="1957"/>
        <item x="1572"/>
        <item x="5271"/>
        <item x="2266"/>
        <item x="1397"/>
        <item x="6426"/>
        <item x="944"/>
        <item x="2421"/>
        <item x="1265"/>
        <item x="6566"/>
        <item x="6247"/>
        <item x="4698"/>
        <item x="4628"/>
        <item x="270"/>
        <item x="186"/>
        <item x="3548"/>
        <item x="1942"/>
        <item x="2967"/>
        <item x="5548"/>
        <item x="4619"/>
        <item x="2478"/>
        <item x="4576"/>
        <item x="4072"/>
        <item x="1042"/>
        <item x="3684"/>
        <item x="5572"/>
        <item x="2143"/>
        <item x="5640"/>
        <item x="2811"/>
        <item x="1109"/>
        <item x="2189"/>
        <item x="3379"/>
        <item x="466"/>
        <item x="1348"/>
        <item x="4133"/>
        <item x="1495"/>
        <item x="3898"/>
        <item x="2146"/>
        <item x="991"/>
        <item x="6371"/>
        <item x="4867"/>
        <item x="5712"/>
        <item x="5714"/>
        <item x="4722"/>
        <item x="3598"/>
        <item x="5948"/>
        <item x="1768"/>
        <item x="830"/>
        <item x="2744"/>
        <item x="3309"/>
        <item x="1504"/>
        <item x="2394"/>
        <item x="4108"/>
        <item x="2275"/>
        <item x="2735"/>
        <item x="2233"/>
        <item x="4971"/>
        <item x="1172"/>
        <item x="6298"/>
        <item x="3552"/>
        <item x="6295"/>
        <item x="3685"/>
        <item x="2737"/>
        <item x="886"/>
        <item x="4689"/>
        <item x="1415"/>
        <item x="6381"/>
        <item x="4906"/>
        <item x="3727"/>
        <item x="1352"/>
        <item x="6396"/>
        <item x="5104"/>
        <item x="4633"/>
        <item x="6131"/>
        <item x="974"/>
        <item x="5017"/>
        <item x="5086"/>
        <item x="3985"/>
        <item x="5355"/>
        <item x="1857"/>
        <item x="3325"/>
        <item x="3986"/>
        <item x="943"/>
        <item x="5312"/>
        <item x="6170"/>
        <item x="5449"/>
        <item x="3157"/>
        <item x="5599"/>
        <item x="493"/>
        <item x="3809"/>
        <item x="6012"/>
        <item x="2002"/>
        <item x="5499"/>
        <item x="5376"/>
        <item x="851"/>
        <item x="457"/>
        <item x="719"/>
        <item x="1937"/>
        <item x="2509"/>
        <item x="3199"/>
        <item x="2080"/>
        <item x="3282"/>
        <item x="2532"/>
        <item x="4618"/>
        <item x="5287"/>
        <item x="2832"/>
        <item x="311"/>
        <item x="4248"/>
        <item x="1073"/>
        <item x="2074"/>
        <item x="2533"/>
        <item x="5953"/>
        <item x="4230"/>
        <item x="1537"/>
        <item x="2098"/>
        <item x="4731"/>
        <item x="3395"/>
        <item x="3822"/>
        <item x="4988"/>
        <item x="5401"/>
        <item x="2088"/>
        <item x="2393"/>
        <item x="2149"/>
        <item x="1481"/>
        <item x="2077"/>
        <item x="2719"/>
        <item x="3150"/>
        <item x="3461"/>
        <item x="6473"/>
        <item x="3939"/>
        <item x="3805"/>
        <item x="3915"/>
        <item x="5636"/>
        <item x="315"/>
        <item x="2366"/>
        <item x="4803"/>
        <item x="2423"/>
        <item x="485"/>
        <item x="6097"/>
        <item x="3550"/>
        <item x="341"/>
        <item x="5956"/>
        <item x="3136"/>
        <item x="5853"/>
        <item x="5766"/>
        <item x="1932"/>
        <item x="969"/>
        <item x="4953"/>
        <item x="4424"/>
        <item x="456"/>
        <item x="1350"/>
        <item x="4800"/>
        <item x="2971"/>
        <item x="1103"/>
        <item x="1956"/>
        <item x="6283"/>
        <item x="1628"/>
        <item x="4742"/>
        <item x="4209"/>
        <item x="2426"/>
        <item x="1501"/>
        <item x="2466"/>
        <item x="5927"/>
        <item x="4128"/>
        <item x="528"/>
        <item x="5763"/>
        <item x="5579"/>
        <item x="3472"/>
        <item x="3320"/>
        <item x="3864"/>
        <item x="4624"/>
        <item x="4623"/>
        <item x="5105"/>
        <item x="5022"/>
        <item x="4445"/>
        <item x="3573"/>
        <item x="4428"/>
        <item x="4208"/>
        <item x="6117"/>
        <item x="2739"/>
        <item x="5846"/>
        <item x="1320"/>
        <item x="4439"/>
        <item x="4729"/>
        <item x="5330"/>
        <item x="3760"/>
        <item x="1221"/>
        <item x="11"/>
        <item x="5537"/>
        <item x="5773"/>
        <item x="4293"/>
        <item x="1462"/>
        <item x="2990"/>
        <item x="4238"/>
        <item x="1703"/>
        <item x="1230"/>
        <item x="3999"/>
        <item x="4948"/>
        <item x="3430"/>
        <item x="4027"/>
        <item x="3123"/>
        <item x="6377"/>
        <item x="3069"/>
        <item x="6380"/>
        <item x="1225"/>
        <item x="5208"/>
        <item x="6278"/>
        <item x="4949"/>
        <item x="4423"/>
        <item x="3036"/>
        <item x="395"/>
        <item x="1617"/>
        <item x="2172"/>
        <item x="5583"/>
        <item x="6446"/>
        <item x="4266"/>
        <item x="5600"/>
        <item x="4317"/>
        <item x="5269"/>
        <item x="508"/>
        <item x="2842"/>
        <item x="749"/>
        <item x="1901"/>
        <item x="408"/>
        <item x="3829"/>
        <item x="5839"/>
        <item x="3412"/>
        <item x="3314"/>
        <item x="4076"/>
        <item x="1627"/>
        <item x="4513"/>
        <item x="4450"/>
        <item x="1575"/>
        <item x="6558"/>
        <item x="5043"/>
        <item x="1098"/>
        <item x="2991"/>
        <item x="5494"/>
        <item x="2695"/>
        <item x="129"/>
        <item x="3518"/>
        <item x="5001"/>
        <item x="4634"/>
        <item x="276"/>
        <item x="6104"/>
        <item x="4899"/>
        <item x="115"/>
        <item x="261"/>
        <item x="4603"/>
        <item x="358"/>
        <item x="1146"/>
        <item x="4123"/>
        <item x="5177"/>
        <item x="1408"/>
        <item x="4384"/>
        <item x="3781"/>
        <item x="4895"/>
        <item x="4227"/>
        <item x="4882"/>
        <item x="2685"/>
        <item x="3815"/>
        <item x="4352"/>
        <item x="3802"/>
        <item x="4066"/>
        <item x="4904"/>
        <item x="5577"/>
        <item x="2427"/>
        <item x="3161"/>
        <item x="4305"/>
        <item x="5785"/>
        <item x="2140"/>
        <item x="2893"/>
        <item x="3007"/>
        <item x="5739"/>
        <item x="3272"/>
        <item x="4480"/>
        <item x="1057"/>
        <item x="2027"/>
        <item x="5035"/>
        <item x="66"/>
        <item x="1927"/>
        <item x="3608"/>
        <item x="542"/>
        <item x="2907"/>
        <item x="2416"/>
        <item x="1321"/>
        <item x="6350"/>
        <item x="505"/>
        <item x="5858"/>
        <item x="5916"/>
        <item x="6122"/>
        <item x="3831"/>
        <item x="4840"/>
        <item x="2102"/>
        <item x="3702"/>
        <item x="1614"/>
        <item x="3125"/>
        <item x="4199"/>
        <item x="5457"/>
        <item x="1431"/>
        <item x="3460"/>
        <item x="4408"/>
        <item x="5510"/>
        <item x="4210"/>
        <item x="5605"/>
        <item x="4794"/>
        <item x="1826"/>
        <item x="6072"/>
        <item x="2998"/>
        <item x="5999"/>
        <item x="4446"/>
        <item x="3288"/>
        <item x="3575"/>
        <item x="1296"/>
        <item x="5339"/>
        <item x="4411"/>
        <item x="3775"/>
        <item x="6119"/>
        <item x="3993"/>
        <item x="3089"/>
        <item x="5726"/>
        <item x="5270"/>
        <item x="2578"/>
        <item x="6428"/>
        <item x="6512"/>
        <item x="2363"/>
        <item x="6385"/>
        <item x="3492"/>
        <item x="6149"/>
        <item x="1809"/>
        <item x="2518"/>
        <item x="5682"/>
        <item x="5985"/>
        <item x="283"/>
        <item x="2726"/>
        <item x="794"/>
        <item x="5814"/>
        <item x="2559"/>
        <item x="2740"/>
        <item x="3439"/>
        <item x="6351"/>
        <item x="5046"/>
        <item x="3237"/>
        <item x="6118"/>
        <item x="4207"/>
        <item x="6297"/>
        <item x="4081"/>
        <item x="4789"/>
        <item x="2776"/>
        <item x="5506"/>
        <item x="4915"/>
        <item x="5556"/>
        <item x="2665"/>
        <item x="125"/>
        <item x="5267"/>
        <item x="678"/>
        <item x="330"/>
        <item x="3544"/>
        <item x="272"/>
        <item x="167"/>
        <item x="3318"/>
        <item x="6314"/>
        <item x="5308"/>
        <item x="3416"/>
        <item x="3278"/>
        <item x="1879"/>
        <item x="156"/>
        <item x="887"/>
        <item x="4235"/>
        <item x="4725"/>
        <item x="3410"/>
        <item x="5004"/>
        <item x="2194"/>
        <item x="349"/>
        <item x="346"/>
        <item x="561"/>
        <item x="2778"/>
        <item x="3095"/>
        <item x="3153"/>
        <item x="2547"/>
        <item x="6520"/>
        <item x="4914"/>
        <item x="5296"/>
        <item x="216"/>
        <item x="3075"/>
        <item x="1206"/>
        <item x="2848"/>
        <item x="5833"/>
        <item x="1743"/>
        <item x="4155"/>
        <item x="285"/>
        <item x="4412"/>
        <item x="1012"/>
        <item x="6234"/>
        <item x="4481"/>
        <item x="2078"/>
        <item x="5290"/>
        <item x="3064"/>
        <item x="4938"/>
        <item x="2512"/>
        <item x="486"/>
        <item x="2417"/>
        <item x="2158"/>
        <item x="852"/>
        <item x="3433"/>
        <item x="5569"/>
        <item x="606"/>
        <item x="5658"/>
        <item x="3600"/>
        <item x="1224"/>
        <item x="3693"/>
        <item x="992"/>
        <item x="547"/>
        <item x="4361"/>
        <item x="5307"/>
        <item x="3622"/>
        <item x="1204"/>
        <item x="4799"/>
        <item x="4270"/>
        <item x="4833"/>
        <item x="872"/>
        <item x="1217"/>
        <item x="4415"/>
        <item x="2850"/>
        <item x="1312"/>
        <item x="4648"/>
        <item x="762"/>
        <item x="3425"/>
        <item x="6388"/>
        <item x="452"/>
        <item x="1101"/>
        <item x="4017"/>
        <item x="5192"/>
        <item x="4504"/>
        <item x="4989"/>
        <item x="4851"/>
        <item x="4518"/>
        <item x="3729"/>
        <item x="6140"/>
        <item x="2138"/>
        <item x="5040"/>
        <item x="4493"/>
        <item x="5247"/>
        <item x="6113"/>
        <item x="926"/>
        <item x="2563"/>
        <item x="3965"/>
        <item x="2028"/>
        <item x="1802"/>
        <item x="2633"/>
        <item x="2013"/>
        <item x="281"/>
        <item x="3561"/>
        <item x="340"/>
        <item x="2265"/>
        <item x="4805"/>
        <item x="4148"/>
        <item x="3118"/>
        <item x="6510"/>
        <item x="1964"/>
        <item x="5200"/>
        <item x="4982"/>
        <item x="507"/>
        <item x="2826"/>
        <item x="1004"/>
        <item x="3957"/>
        <item x="3494"/>
        <item x="2177"/>
        <item x="5193"/>
        <item x="4774"/>
        <item x="6039"/>
        <item x="5571"/>
        <item x="3476"/>
        <item x="4231"/>
        <item x="4626"/>
        <item x="5212"/>
        <item x="2354"/>
        <item x="5591"/>
        <item x="3706"/>
        <item x="4206"/>
        <item x="501"/>
        <item x="1422"/>
        <item x="324"/>
        <item x="3482"/>
        <item x="2211"/>
        <item x="4664"/>
        <item x="300"/>
        <item x="1273"/>
        <item x="1416"/>
        <item x="1196"/>
        <item x="588"/>
        <item x="5274"/>
        <item x="4397"/>
        <item x="2184"/>
        <item x="4242"/>
        <item x="2411"/>
        <item x="1629"/>
        <item x="5402"/>
        <item x="3134"/>
        <item x="4674"/>
        <item x="692"/>
        <item x="1209"/>
        <item x="3296"/>
        <item x="2213"/>
        <item x="3673"/>
        <item x="2571"/>
        <item x="2309"/>
        <item x="107"/>
        <item x="2307"/>
        <item x="4788"/>
        <item x="4232"/>
        <item x="3557"/>
        <item x="2859"/>
        <item x="6304"/>
        <item x="5481"/>
        <item x="3477"/>
        <item x="4267"/>
        <item x="502"/>
        <item x="3962"/>
        <item x="112"/>
        <item x="3726"/>
        <item x="5828"/>
        <item x="3143"/>
        <item x="2572"/>
        <item x="539"/>
        <item x="2176"/>
        <item x="3094"/>
        <item x="4520"/>
        <item x="1235"/>
        <item x="3178"/>
        <item x="301"/>
        <item x="4912"/>
        <item x="4736"/>
        <item x="2595"/>
        <item x="5648"/>
        <item x="2594"/>
        <item x="989"/>
        <item x="6200"/>
        <item x="6141"/>
        <item x="3208"/>
        <item x="551"/>
        <item x="4350"/>
        <item x="461"/>
        <item x="1257"/>
        <item x="4367"/>
        <item x="4807"/>
        <item x="4284"/>
        <item x="4369"/>
        <item x="2596"/>
        <item x="5696"/>
        <item x="2761"/>
        <item x="2795"/>
        <item x="5792"/>
        <item x="3080"/>
        <item x="2771"/>
        <item x="6335"/>
        <item x="4917"/>
        <item x="2992"/>
        <item x="3070"/>
        <item x="5118"/>
        <item x="469"/>
        <item x="1275"/>
        <item x="4737"/>
        <item x="4614"/>
        <item x="3154"/>
        <item x="427"/>
        <item x="3836"/>
        <item x="4416"/>
        <item x="4584"/>
        <item x="6553"/>
        <item x="2378"/>
        <item x="431"/>
        <item x="4701"/>
        <item x="1870"/>
        <item x="4928"/>
        <item x="2031"/>
        <item x="3012"/>
        <item x="5071"/>
        <item x="3796"/>
        <item x="1801"/>
        <item x="71"/>
        <item x="1178"/>
        <item x="5248"/>
        <item x="2870"/>
        <item x="3678"/>
        <item x="2881"/>
        <item x="4225"/>
        <item x="4579"/>
        <item x="6529"/>
        <item x="4036"/>
        <item x="201"/>
        <item x="3921"/>
        <item x="4783"/>
        <item x="5931"/>
        <item x="3505"/>
        <item x="1850"/>
        <item x="2368"/>
        <item x="6438"/>
        <item x="4004"/>
        <item x="5665"/>
        <item x="3066"/>
        <item x="3331"/>
        <item x="4959"/>
        <item x="4410"/>
        <item x="4900"/>
        <item x="2051"/>
        <item x="179"/>
        <item x="569"/>
        <item x="6121"/>
        <item x="5482"/>
        <item x="2210"/>
        <item x="2489"/>
        <item x="208"/>
        <item x="5644"/>
        <item x="6120"/>
        <item x="6419"/>
        <item x="3493"/>
        <item x="5573"/>
        <item x="5095"/>
        <item x="4368"/>
        <item x="3941"/>
        <item x="4161"/>
        <item x="2216"/>
        <item x="2663"/>
        <item x="6374"/>
        <item x="81"/>
        <item x="5306"/>
        <item x="1041"/>
        <item x="673"/>
        <item x="2937"/>
        <item x="2604"/>
        <item x="6549"/>
        <item x="6156"/>
        <item x="3047"/>
        <item x="5614"/>
        <item x="6076"/>
        <item x="1298"/>
        <item x="480"/>
        <item x="1741"/>
        <item x="3830"/>
        <item x="4220"/>
        <item x="3704"/>
        <item x="3846"/>
        <item x="4600"/>
        <item x="3612"/>
        <item x="3816"/>
        <item x="2369"/>
        <item x="2748"/>
        <item x="5721"/>
        <item x="3480"/>
        <item x="1062"/>
        <item x="4559"/>
        <item x="3106"/>
        <item x="4534"/>
        <item x="4290"/>
        <item x="831"/>
        <item x="4630"/>
        <item x="790"/>
        <item x="26"/>
        <item x="4370"/>
        <item x="5513"/>
        <item x="6551"/>
        <item x="4403"/>
        <item x="2081"/>
        <item x="2191"/>
        <item x="873"/>
        <item x="6420"/>
        <item x="4926"/>
        <item x="2896"/>
        <item x="6302"/>
        <item x="153"/>
        <item x="1081"/>
        <item x="2323"/>
        <item x="1288"/>
        <item x="4784"/>
        <item x="2914"/>
        <item x="5796"/>
        <item x="919"/>
        <item x="2894"/>
        <item x="2514"/>
        <item x="717"/>
        <item x="3952"/>
        <item x="3961"/>
        <item x="4528"/>
        <item x="3990"/>
        <item x="3960"/>
        <item x="3959"/>
        <item x="1759"/>
        <item x="2953"/>
        <item x="6582"/>
        <item x="4246"/>
        <item x="4098"/>
        <item x="4365"/>
        <item x="3502"/>
        <item x="2661"/>
        <item x="224"/>
        <item x="1115"/>
        <item x="2014"/>
        <item x="3065"/>
        <item x="2838"/>
        <item x="6480"/>
        <item x="4392"/>
        <item x="2960"/>
        <item x="3300"/>
        <item x="1651"/>
        <item x="5951"/>
        <item x="3963"/>
        <item x="2408"/>
        <item x="2204"/>
        <item x="1243"/>
        <item x="1492"/>
        <item x="5398"/>
        <item x="3964"/>
        <item x="4374"/>
        <item x="3096"/>
        <item x="2708"/>
        <item x="5484"/>
        <item x="1661"/>
        <item x="2912"/>
        <item x="2981"/>
        <item x="4447"/>
        <item x="3404"/>
        <item x="5237"/>
        <item x="5142"/>
        <item x="3537"/>
        <item x="742"/>
        <item x="715"/>
        <item x="5725"/>
        <item x="675"/>
        <item x="1192"/>
        <item x="709"/>
        <item x="3401"/>
        <item x="1800"/>
        <item x="4920"/>
        <item x="3448"/>
        <item x="2528"/>
        <item x="6424"/>
        <item x="389"/>
        <item x="5454"/>
        <item x="160"/>
        <item x="589"/>
        <item x="6489"/>
        <item x="921"/>
        <item x="4506"/>
        <item x="6147"/>
        <item x="25"/>
        <item x="4627"/>
        <item x="2283"/>
        <item x="4521"/>
        <item x="5826"/>
        <item x="3269"/>
        <item x="2477"/>
        <item x="5471"/>
        <item x="5710"/>
        <item x="4596"/>
        <item x="3406"/>
        <item x="1493"/>
        <item x="1085"/>
        <item x="3126"/>
        <item x="1054"/>
        <item x="3400"/>
        <item x="6034"/>
        <item x="4047"/>
        <item x="3013"/>
        <item x="1239"/>
        <item x="1160"/>
        <item x="4980"/>
        <item x="900"/>
        <item x="2390"/>
        <item x="63"/>
        <item x="5213"/>
        <item x="1088"/>
        <item x="4306"/>
        <item x="1974"/>
        <item x="3303"/>
        <item x="3142"/>
        <item x="4952"/>
        <item x="2412"/>
        <item x="83"/>
        <item x="5936"/>
        <item x="6398"/>
        <item x="1193"/>
        <item x="6443"/>
        <item x="4913"/>
        <item x="1467"/>
        <item x="2320"/>
        <item x="478"/>
        <item x="477"/>
        <item x="3923"/>
        <item x="2046"/>
        <item x="6006"/>
        <item x="2936"/>
        <item x="5610"/>
        <item x="5121"/>
        <item x="4932"/>
        <item x="5753"/>
        <item x="1722"/>
        <item x="5626"/>
        <item x="5668"/>
        <item x="3722"/>
        <item x="5005"/>
        <item x="2419"/>
        <item x="6213"/>
        <item x="262"/>
        <item x="3690"/>
        <item x="2011"/>
        <item x="3546"/>
        <item x="5140"/>
        <item x="2864"/>
        <item x="5886"/>
        <item x="4153"/>
        <item x="4979"/>
        <item x="1509"/>
        <item x="6471"/>
        <item x="5295"/>
        <item x="2179"/>
        <item x="1053"/>
        <item x="4001"/>
        <item x="916"/>
        <item x="429"/>
        <item x="444"/>
        <item x="2736"/>
        <item x="2712"/>
        <item x="2835"/>
        <item x="169"/>
        <item x="5353"/>
        <item x="4166"/>
        <item x="1540"/>
        <item x="4394"/>
        <item x="2723"/>
        <item x="6217"/>
        <item x="1962"/>
        <item x="124"/>
        <item x="5480"/>
        <item x="5567"/>
        <item x="4819"/>
        <item x="3920"/>
        <item x="3299"/>
        <item x="5568"/>
        <item x="1608"/>
        <item x="3532"/>
        <item x="5133"/>
        <item x="3588"/>
        <item x="1632"/>
        <item x="1198"/>
        <item x="2589"/>
        <item x="5440"/>
        <item x="3736"/>
        <item x="1970"/>
        <item x="548"/>
        <item x="336"/>
        <item x="4385"/>
        <item x="3463"/>
        <item x="1269"/>
        <item x="5464"/>
        <item x="1856"/>
        <item x="2420"/>
        <item x="6197"/>
        <item x="3038"/>
        <item x="3159"/>
        <item x="941"/>
        <item x="4063"/>
        <item x="2583"/>
        <item x="3636"/>
        <item x="2056"/>
        <item x="795"/>
        <item x="4314"/>
        <item x="3638"/>
        <item x="5972"/>
        <item x="183"/>
        <item x="5347"/>
        <item x="3618"/>
        <item x="5337"/>
        <item x="6279"/>
        <item x="3958"/>
        <item x="6573"/>
        <item x="5845"/>
        <item x="3733"/>
        <item x="766"/>
        <item x="5109"/>
        <item x="2788"/>
        <item x="3281"/>
        <item x="6560"/>
        <item x="5921"/>
        <item x="344"/>
        <item x="3943"/>
        <item x="5882"/>
        <item x="4560"/>
        <item x="5997"/>
        <item x="1676"/>
        <item x="60"/>
        <item x="2773"/>
        <item x="5331"/>
        <item x="5843"/>
        <item x="2871"/>
        <item x="6292"/>
        <item x="5184"/>
        <item x="488"/>
        <item x="939"/>
        <item x="2371"/>
        <item x="2711"/>
        <item x="1760"/>
        <item x="543"/>
        <item x="1902"/>
        <item x="5159"/>
        <item x="6071"/>
        <item x="680"/>
        <item x="4505"/>
        <item x="5026"/>
        <item x="1659"/>
        <item x="18"/>
        <item x="3902"/>
        <item x="5795"/>
        <item x="4050"/>
        <item x="6103"/>
        <item x="1440"/>
        <item x="5345"/>
        <item x="3850"/>
        <item x="1721"/>
        <item x="3632"/>
        <item x="540"/>
        <item x="4221"/>
        <item x="6317"/>
        <item x="2794"/>
        <item x="2934"/>
        <item x="2815"/>
        <item x="462"/>
        <item x="2644"/>
        <item x="2590"/>
        <item x="6459"/>
        <item x="4468"/>
        <item x="5589"/>
        <item x="2627"/>
        <item x="5798"/>
        <item x="2634"/>
        <item x="2448"/>
        <item x="5777"/>
        <item x="4454"/>
        <item x="4569"/>
        <item x="5348"/>
        <item x="1508"/>
        <item x="5994"/>
        <item x="4328"/>
        <item x="566"/>
        <item x="3105"/>
        <item x="5728"/>
        <item x="4273"/>
        <item x="4673"/>
        <item x="335"/>
        <item x="3037"/>
        <item x="5708"/>
        <item x="1930"/>
        <item x="1330"/>
        <item x="4574"/>
        <item x="4886"/>
        <item x="4223"/>
        <item x="2272"/>
        <item x="2058"/>
        <item x="5055"/>
        <item x="2024"/>
        <item x="2801"/>
        <item x="3274"/>
        <item x="3705"/>
        <item x="1214"/>
        <item x="1425"/>
        <item x="6054"/>
        <item x="2025"/>
        <item x="5199"/>
        <item x="1811"/>
        <item x="3204"/>
        <item x="3434"/>
        <item x="39"/>
        <item x="3464"/>
        <item x="4237"/>
        <item x="2157"/>
        <item x="2814"/>
        <item x="6416"/>
        <item x="4507"/>
        <item x="962"/>
        <item x="3444"/>
        <item x="2181"/>
        <item x="1084"/>
        <item x="519"/>
        <item x="4930"/>
        <item x="2935"/>
        <item x="2003"/>
        <item x="929"/>
        <item x="3422"/>
        <item x="5633"/>
        <item x="5453"/>
        <item x="4690"/>
        <item x="6372"/>
        <item x="2198"/>
        <item x="239"/>
        <item x="6543"/>
        <item x="1663"/>
        <item x="3189"/>
        <item x="2374"/>
        <item x="2349"/>
        <item x="4983"/>
        <item x="5476"/>
        <item x="5657"/>
        <item x="414"/>
        <item x="3820"/>
        <item x="1510"/>
        <item x="763"/>
        <item x="5209"/>
        <item x="6564"/>
        <item x="2039"/>
        <item x="3122"/>
        <item x="4830"/>
        <item x="925"/>
        <item x="3387"/>
        <item x="258"/>
        <item x="1346"/>
        <item x="3859"/>
        <item x="1419"/>
        <item x="5992"/>
        <item x="1395"/>
        <item x="2285"/>
        <item x="4580"/>
        <item x="3293"/>
        <item x="6516"/>
        <item x="4770"/>
        <item x="3881"/>
        <item x="4708"/>
        <item x="5641"/>
        <item x="5380"/>
        <item x="5381"/>
        <item x="1971"/>
        <item x="5025"/>
        <item x="4162"/>
        <item x="3071"/>
        <item x="5932"/>
        <item x="3886"/>
        <item x="6423"/>
        <item x="6462"/>
        <item x="2593"/>
        <item x="3090"/>
        <item x="2702"/>
        <item x="303"/>
        <item x="4793"/>
        <item x="3623"/>
        <item x="2212"/>
        <item x="52"/>
        <item x="3470"/>
        <item x="2705"/>
        <item x="1507"/>
        <item x="5854"/>
        <item x="5146"/>
        <item x="4514"/>
        <item x="3564"/>
        <item x="5303"/>
        <item x="5266"/>
        <item x="5297"/>
        <item x="1233"/>
        <item x="511"/>
        <item x="3067"/>
        <item x="2311"/>
        <item x="4638"/>
        <item x="3847"/>
        <item x="2365"/>
        <item x="2677"/>
        <item x="134"/>
        <item x="3766"/>
        <item x="128"/>
        <item x="5998"/>
        <item x="716"/>
        <item x="2116"/>
        <item x="4084"/>
        <item x="2779"/>
        <item x="3634"/>
        <item x="3701"/>
        <item x="3901"/>
        <item x="123"/>
        <item x="288"/>
        <item x="53"/>
        <item x="5891"/>
        <item x="6464"/>
        <item x="1112"/>
        <item x="5143"/>
        <item x="4200"/>
        <item x="4390"/>
        <item x="4312"/>
        <item x="484"/>
        <item x="1636"/>
        <item x="4389"/>
        <item x="2495"/>
        <item x="6190"/>
        <item x="4271"/>
        <item x="1304"/>
        <item x="3763"/>
        <item x="3692"/>
        <item x="1078"/>
        <item x="2083"/>
        <item x="4495"/>
        <item x="4029"/>
        <item x="3987"/>
        <item x="6182"/>
        <item x="5448"/>
        <item x="2536"/>
        <item x="5371"/>
        <item x="42"/>
        <item x="6472"/>
        <item x="2770"/>
        <item x="807"/>
        <item x="1446"/>
        <item x="2939"/>
        <item x="5555"/>
        <item x="5314"/>
        <item x="3574"/>
        <item x="744"/>
        <item x="2220"/>
        <item x="5856"/>
        <item x="1740"/>
        <item x="6544"/>
        <item x="4921"/>
        <item x="5119"/>
        <item x="5167"/>
        <item x="908"/>
        <item x="2929"/>
        <item x="3486"/>
        <item x="350"/>
        <item x="1158"/>
        <item x="5604"/>
        <item x="5738"/>
        <item x="1367"/>
        <item x="3268"/>
        <item x="4964"/>
        <item x="4577"/>
        <item x="3328"/>
        <item x="106"/>
        <item x="4537"/>
        <item x="4905"/>
        <item x="67"/>
        <item x="2915"/>
        <item x="6613"/>
        <item x="3956"/>
        <item x="119"/>
        <item x="4857"/>
        <item x="1262"/>
        <item x="390"/>
        <item x="2706"/>
        <item x="4041"/>
        <item x="325"/>
        <item x="221"/>
        <item x="2774"/>
        <item x="6378"/>
        <item x="5120"/>
        <item x="3630"/>
        <item x="391"/>
        <item x="5459"/>
        <item x="4303"/>
        <item x="2944"/>
        <item x="5289"/>
        <item x="1838"/>
        <item x="2372"/>
        <item x="5122"/>
        <item x="4649"/>
        <item x="2980"/>
        <item x="2359"/>
        <item x="6518"/>
        <item x="4362"/>
        <item x="2100"/>
        <item x="1229"/>
        <item x="5857"/>
        <item x="1286"/>
        <item x="4129"/>
        <item x="6144"/>
        <item x="5012"/>
        <item x="6174"/>
        <item x="82"/>
        <item x="2318"/>
        <item x="5141"/>
        <item x="2009"/>
        <item x="6192"/>
        <item x="2326"/>
        <item x="2962"/>
        <item x="1287"/>
        <item x="4234"/>
        <item x="6114"/>
        <item x="2717"/>
        <item x="1010"/>
        <item x="3009"/>
        <item x="2108"/>
        <item x="849"/>
        <item x="848"/>
        <item x="2032"/>
        <item x="4299"/>
        <item x="4228"/>
        <item x="3138"/>
        <item x="2237"/>
        <item x="6583"/>
        <item x="2386"/>
        <item x="2650"/>
        <item x="3386"/>
        <item x="2983"/>
        <item x="6175"/>
        <item x="5793"/>
        <item x="3833"/>
        <item x="4594"/>
        <item x="4527"/>
        <item x="2843"/>
        <item x="3996"/>
        <item x="5607"/>
        <item x="5344"/>
        <item x="2364"/>
        <item x="202"/>
        <item x="2916"/>
        <item x="4020"/>
        <item x="2264"/>
        <item x="3257"/>
        <item x="5139"/>
        <item x="2314"/>
        <item x="2579"/>
        <item x="1619"/>
        <item x="3842"/>
        <item x="4371"/>
        <item x="4021"/>
        <item x="4437"/>
        <item x="4039"/>
        <item x="6142"/>
        <item x="79"/>
        <item x="51"/>
        <item x="6452"/>
        <item x="3260"/>
        <item x="609"/>
        <item x="289"/>
        <item x="4483"/>
        <item x="4484"/>
        <item x="2012"/>
        <item x="4752"/>
        <item x="2041"/>
        <item x="1848"/>
        <item x="2796"/>
        <item x="736"/>
        <item x="149"/>
        <item x="2900"/>
        <item x="4790"/>
        <item x="4398"/>
        <item x="1442"/>
        <item x="331"/>
        <item x="4834"/>
        <item x="16"/>
        <item x="2384"/>
        <item x="5430"/>
        <item x="1633"/>
        <item x="2144"/>
        <item x="147"/>
        <item x="6392"/>
        <item x="2762"/>
        <item x="4204"/>
        <item x="3162"/>
        <item x="3858"/>
        <item x="5576"/>
        <item x="2917"/>
        <item x="1831"/>
        <item x="967"/>
        <item x="6151"/>
        <item x="6448"/>
        <item x="792"/>
        <item x="5225"/>
        <item x="1847"/>
        <item x="5852"/>
        <item x="5445"/>
        <item x="3441"/>
        <item x="6456"/>
        <item x="2698"/>
        <item x="3734"/>
        <item x="1177"/>
        <item x="694"/>
        <item x="3384"/>
        <item x="5049"/>
        <item x="4669"/>
        <item x="3723"/>
        <item x="3088"/>
        <item x="1438"/>
        <item x="871"/>
        <item x="5145"/>
        <item x="1578"/>
        <item x="1798"/>
        <item x="61"/>
        <item x="780"/>
        <item x="850"/>
        <item x="567"/>
        <item x="4578"/>
        <item x="104"/>
        <item x="2576"/>
        <item x="2918"/>
        <item x="982"/>
        <item x="4738"/>
        <item x="5390"/>
        <item x="3241"/>
        <item x="2007"/>
        <item x="940"/>
        <item x="947"/>
        <item x="5361"/>
        <item x="1203"/>
        <item x="6124"/>
        <item x="2270"/>
        <item x="3025"/>
        <item x="1797"/>
        <item x="5762"/>
        <item x="3834"/>
        <item x="1028"/>
        <item x="2010"/>
        <item x="1015"/>
        <item x="4567"/>
        <item x="5356"/>
        <item x="1518"/>
        <item x="5075"/>
        <item x="1830"/>
        <item x="75"/>
        <item x="2101"/>
        <item x="3635"/>
        <item x="3509"/>
        <item x="2673"/>
        <item x="2103"/>
        <item x="6579"/>
        <item x="1405"/>
        <item x="6591"/>
        <item x="2185"/>
        <item x="6384"/>
        <item x="2240"/>
        <item x="4666"/>
        <item x="2156"/>
        <item x="2008"/>
        <item x="2755"/>
        <item x="54"/>
        <item x="5322"/>
        <item x="77"/>
        <item x="3768"/>
        <item x="2462"/>
        <item x="2076"/>
        <item x="2861"/>
        <item x="1677"/>
        <item x="2713"/>
        <item x="1494"/>
        <item x="2997"/>
        <item x="4582"/>
        <item x="2317"/>
        <item x="2441"/>
        <item x="4741"/>
        <item x="4909"/>
        <item x="3081"/>
        <item x="2800"/>
        <item x="4425"/>
        <item x="523"/>
        <item x="4616"/>
        <item x="911"/>
        <item x="4285"/>
        <item x="2919"/>
        <item x="6418"/>
        <item x="3145"/>
        <item x="5280"/>
        <item x="5553"/>
        <item x="3409"/>
        <item x="2442"/>
        <item x="2940"/>
        <item x="2173"/>
        <item x="2987"/>
        <item x="1344"/>
        <item x="2704"/>
        <item x="78"/>
        <item x="4386"/>
        <item x="2250"/>
        <item x="464"/>
        <item x="1500"/>
        <item x="616"/>
        <item x="174"/>
        <item x="1379"/>
        <item x="5333"/>
        <item x="2973"/>
        <item x="6274"/>
        <item x="5920"/>
        <item x="5011"/>
        <item x="2974"/>
        <item x="3697"/>
        <item x="3756"/>
        <item x="4435"/>
        <item x="3745"/>
        <item x="4475"/>
        <item x="2228"/>
        <item x="1052"/>
        <item x="1064"/>
        <item x="3560"/>
        <item x="6608"/>
        <item x="3168"/>
        <item x="862"/>
        <item x="3597"/>
        <item x="1045"/>
        <item x="6455"/>
        <item x="265"/>
        <item x="3114"/>
        <item x="3267"/>
        <item x="560"/>
        <item x="3279"/>
        <item x="5960"/>
        <item x="4345"/>
        <item x="6554"/>
        <item x="5850"/>
        <item x="3807"/>
        <item x="529"/>
        <item x="114"/>
        <item x="5388"/>
        <item x="1806"/>
        <item x="6578"/>
        <item x="4922"/>
        <item x="6439"/>
        <item x="2690"/>
        <item x="2133"/>
        <item x="1124"/>
        <item x="472"/>
        <item x="4422"/>
        <item x="573"/>
        <item x="4359"/>
        <item x="2743"/>
        <item x="3967"/>
        <item x="3206"/>
        <item x="5672"/>
        <item x="1030"/>
        <item x="3129"/>
        <item x="5045"/>
        <item x="3197"/>
        <item x="3243"/>
        <item x="1444"/>
        <item x="4581"/>
        <item x="945"/>
        <item x="2798"/>
        <item x="888"/>
        <item x="2982"/>
        <item x="4429"/>
        <item x="5006"/>
        <item x="3605"/>
        <item x="64"/>
        <item x="4524"/>
        <item x="1622"/>
        <item x="4531"/>
        <item x="4294"/>
        <item x="3342"/>
        <item x="2329"/>
        <item x="4265"/>
        <item x="4291"/>
        <item x="2537"/>
        <item x="3817"/>
        <item x="5462"/>
        <item x="2029"/>
        <item x="411"/>
        <item x="3893"/>
        <item x="1840"/>
        <item x="474"/>
        <item x="6505"/>
        <item x="2542"/>
        <item x="3049"/>
        <item x="6447"/>
        <item x="2841"/>
        <item x="5520"/>
        <item x="1538"/>
        <item x="2789"/>
        <item x="4205"/>
        <item x="6028"/>
        <item x="483"/>
        <item x="177"/>
        <item x="1412"/>
        <item x="6387"/>
        <item x="6"/>
        <item x="1567"/>
        <item x="4607"/>
        <item x="3725"/>
        <item x="4746"/>
        <item x="5911"/>
        <item x="951"/>
        <item x="5460"/>
        <item x="4841"/>
        <item x="611"/>
        <item x="1961"/>
        <item x="3068"/>
        <item x="6016"/>
        <item x="3620"/>
        <item x="2346"/>
        <item x="2692"/>
        <item x="76"/>
        <item x="2038"/>
        <item x="896"/>
        <item x="6048"/>
        <item x="6603"/>
        <item x="2499"/>
        <item x="4557"/>
        <item x="4302"/>
        <item x="4715"/>
        <item x="5770"/>
        <item x="441"/>
        <item x="5335"/>
        <item x="6041"/>
        <item x="130"/>
        <item x="2837"/>
        <item x="1715"/>
        <item x="845"/>
        <item x="2260"/>
        <item x="934"/>
        <item x="610"/>
        <item x="6184"/>
        <item x="465"/>
        <item x="2457"/>
        <item x="159"/>
        <item x="3345"/>
        <item x="4433"/>
        <item x="2221"/>
        <item x="6032"/>
        <item x="2370"/>
        <item x="1705"/>
        <item x="6347"/>
        <item x="384"/>
        <item x="5662"/>
        <item x="5250"/>
        <item x="6444"/>
        <item x="5519"/>
        <item x="5526"/>
        <item x="2792"/>
        <item x="3946"/>
        <item x="2797"/>
        <item x="6207"/>
        <item x="5432"/>
        <item x="842"/>
        <item x="2399"/>
        <item x="2226"/>
        <item x="990"/>
        <item x="4295"/>
        <item x="3691"/>
        <item x="3146"/>
        <item x="2257"/>
        <item x="266"/>
        <item x="127"/>
        <item x="6458"/>
        <item x="2629"/>
        <item x="5265"/>
        <item x="5522"/>
        <item x="4747"/>
        <item x="2957"/>
        <item x="4363"/>
        <item x="5788"/>
        <item x="6043"/>
        <item x="5521"/>
        <item x="6143"/>
        <item x="3304"/>
        <item x="5002"/>
        <item x="4032"/>
        <item x="4526"/>
        <item x="2327"/>
        <item x="571"/>
        <item x="5007"/>
        <item x="6587"/>
        <item x="2503"/>
        <item x="3851"/>
        <item x="4432"/>
        <item x="3767"/>
        <item x="2694"/>
        <item x="1089"/>
        <item x="1709"/>
        <item x="3"/>
        <item x="4442"/>
        <item x="4629"/>
        <item x="4472"/>
        <item x="347"/>
        <item x="5377"/>
        <item x="6102"/>
        <item x="4575"/>
        <item x="4057"/>
        <item x="3882"/>
        <item x="2628"/>
        <item x="6281"/>
        <item x="3510"/>
        <item x="2549"/>
        <item x="5925"/>
        <item x="1170"/>
        <item x="470"/>
        <item x="5718"/>
        <item x="4420"/>
        <item x="3275"/>
        <item x="1521"/>
        <item x="5485"/>
        <item x="928"/>
        <item x="3137"/>
        <item x="1126"/>
        <item x="6589"/>
        <item x="3186"/>
        <item x="6586"/>
        <item x="4540"/>
        <item x="2304"/>
        <item x="3290"/>
        <item x="2498"/>
        <item x="734"/>
        <item x="442"/>
        <item x="935"/>
        <item x="3119"/>
        <item x="3341"/>
        <item x="2201"/>
        <item x="4387"/>
        <item x="2625"/>
        <item x="1123"/>
        <item x="3863"/>
        <item x="5400"/>
        <item x="546"/>
        <item x="4375"/>
        <item x="2148"/>
        <item x="3107"/>
        <item x="4605"/>
        <item x="1125"/>
        <item x="6011"/>
        <item x="5023"/>
        <item x="3554"/>
        <item x="2356"/>
        <item x="4943"/>
        <item x="6344"/>
        <item x="1761"/>
        <item x="1354"/>
        <item x="4815"/>
        <item x="5074"/>
        <item x="6552"/>
        <item x="5673"/>
        <item x="4136"/>
        <item x="5263"/>
        <item x="3205"/>
        <item x="2396"/>
        <item x="443"/>
        <item x="6576"/>
        <item x="2160"/>
        <item x="5797"/>
        <item x="6204"/>
        <item x="2502"/>
        <item x="4330"/>
        <item x="6569"/>
        <item x="918"/>
        <item x="2492"/>
        <item x="5010"/>
        <item x="2623"/>
        <item x="847"/>
        <item x="1576"/>
        <item x="3063"/>
        <item x="568"/>
        <item x="2942"/>
        <item x="3841"/>
        <item x="613"/>
        <item x="1179"/>
        <item x="2217"/>
        <item x="3181"/>
        <item x="1303"/>
        <item x="1075"/>
        <item x="5374"/>
        <item x="6189"/>
        <item x="3553"/>
        <item x="3151"/>
        <item x="5724"/>
        <item x="882"/>
        <item x="5717"/>
        <item x="4482"/>
        <item x="6531"/>
        <item x="4396"/>
        <item x="2183"/>
        <item x="2575"/>
        <item x="2422"/>
        <item x="2303"/>
        <item x="4944"/>
        <item x="2732"/>
        <item x="1799"/>
        <item x="2208"/>
        <item x="3340"/>
        <item x="5129"/>
        <item x="6345"/>
        <item x="2224"/>
        <item x="1808"/>
        <item x="5787"/>
        <item x="499"/>
        <item x="4038"/>
        <item x="3724"/>
        <item x="764"/>
        <item x="2367"/>
        <item x="184"/>
        <item x="4288"/>
        <item x="6442"/>
        <item x="970"/>
        <item x="555"/>
        <item x="4854"/>
        <item x="3450"/>
        <item x="1353"/>
        <item x="4934"/>
        <item x="5518"/>
        <item x="1535"/>
        <item x="5451"/>
        <item x="5399"/>
        <item x="440"/>
        <item x="2751"/>
        <item x="1324"/>
        <item x="3660"/>
        <item x="760"/>
        <item x="6209"/>
        <item x="1049"/>
        <item x="3264"/>
        <item x="2718"/>
        <item x="360"/>
        <item x="471"/>
        <item x="3665"/>
        <item x="4782"/>
        <item x="2315"/>
        <item x="6441"/>
        <item x="3998"/>
        <item x="758"/>
        <item x="2675"/>
        <item x="980"/>
        <item x="1448"/>
        <item x="4804"/>
        <item x="10"/>
        <item x="707"/>
        <item x="3942"/>
        <item x="6307"/>
        <item x="4054"/>
        <item x="5226"/>
        <item x="74"/>
        <item x="1774"/>
        <item x="3140"/>
        <item x="1780"/>
        <item x="2933"/>
        <item x="759"/>
        <item x="5151"/>
        <item x="5991"/>
        <item x="4716"/>
        <item x="4631"/>
        <item x="563"/>
        <item x="923"/>
        <item x="2674"/>
        <item x="5663"/>
        <item x="1775"/>
        <item x="2731"/>
        <item x="6285"/>
        <item x="3674"/>
        <item x="2951"/>
        <item x="4993"/>
        <item x="476"/>
        <item x="6153"/>
        <item x="4704"/>
        <item x="1966"/>
        <item x="4802"/>
        <item x="2246"/>
        <item x="3988"/>
        <item x="1168"/>
        <item x="13"/>
        <item x="2174"/>
        <item x="2319"/>
        <item x="4079"/>
        <item x="1777"/>
        <item x="5245"/>
        <item x="2606"/>
        <item x="2267"/>
        <item x="4516"/>
        <item x="5818"/>
        <item x="4955"/>
        <item x="6301"/>
        <item x="6609"/>
        <item x="5170"/>
        <item x="3203"/>
        <item x="73"/>
        <item x="2306"/>
        <item x="5473"/>
        <item x="5309"/>
        <item x="6503"/>
        <item x="3731"/>
        <item x="3339"/>
        <item x="3699"/>
        <item x="2693"/>
        <item x="3195"/>
        <item x="5969"/>
        <item x="2567"/>
        <item x="4570"/>
        <item x="1776"/>
        <item x="2131"/>
        <item x="6269"/>
        <item x="498"/>
        <item x="721"/>
        <item x="4073"/>
        <item x="2699"/>
        <item x="2691"/>
        <item x="3343"/>
        <item x="319"/>
        <item x="2570"/>
        <item x="1519"/>
        <item x="5298"/>
        <item x="2424"/>
        <item x="3947"/>
        <item x="4779"/>
        <item x="4671"/>
        <item x="6211"/>
        <item x="1083"/>
        <item x="1764"/>
        <item x="4343"/>
        <item x="4413"/>
        <item x="5848"/>
        <item x="2777"/>
        <item x="4632"/>
        <item x="162"/>
        <item x="6508"/>
        <item x="3045"/>
        <item x="1923"/>
        <item x="1779"/>
        <item x="2780"/>
        <item x="1771"/>
        <item x="3158"/>
        <item x="5616"/>
        <item x="4820"/>
        <item x="175"/>
        <item x="3026"/>
        <item x="3715"/>
        <item x="5822"/>
        <item x="3164"/>
        <item x="4654"/>
        <item x="5794"/>
        <item x="4348"/>
        <item x="4787"/>
        <item x="1643"/>
        <item x="5008"/>
        <item x="5154"/>
        <item x="1877"/>
        <item x="881"/>
        <item x="5844"/>
        <item x="4712"/>
        <item x="4818"/>
        <item x="185"/>
        <item x="5472"/>
        <item x="5873"/>
        <item x="1778"/>
        <item x="1938"/>
        <item x="1390"/>
        <item x="1944"/>
        <item x="2425"/>
        <item x="1471"/>
        <item x="5964"/>
        <item x="1337"/>
        <item x="5747"/>
        <item x="4883"/>
        <item x="2052"/>
        <item x="4558"/>
        <item x="5357"/>
        <item x="2136"/>
        <item x="516"/>
        <item x="2946"/>
        <item x="4135"/>
        <item x="2321"/>
        <item x="6210"/>
        <item x="4118"/>
        <item x="2360"/>
        <item x="4927"/>
        <item x="2688"/>
        <item x="729"/>
        <item x="4981"/>
        <item x="2400"/>
        <item x="5277"/>
        <item x="747"/>
        <item x="2689"/>
        <item x="2965"/>
        <item x="120"/>
        <item x="5966"/>
        <item x="4096"/>
        <item x="206"/>
        <item x="2446"/>
        <item x="5246"/>
        <item x="5876"/>
        <item x="4970"/>
        <item x="2643"/>
        <item x="549"/>
        <item x="2783"/>
        <item x="4568"/>
        <item x="4884"/>
        <item x="2676"/>
        <item x="4797"/>
        <item x="1646"/>
        <item x="1241"/>
        <item x="6029"/>
        <item x="3989"/>
        <item x="87"/>
        <item x="724"/>
        <item x="2637"/>
        <item x="5397"/>
        <item x="2972"/>
        <item x="3120"/>
        <item x="1681"/>
        <item x="4844"/>
        <item x="2587"/>
        <item x="3885"/>
        <item x="322"/>
        <item x="4986"/>
        <item x="3283"/>
        <item x="6545"/>
        <item x="5446"/>
        <item x="2095"/>
        <item x="4451"/>
        <item x="1645"/>
        <item x="4538"/>
        <item x="6146"/>
        <item x="222"/>
        <item x="1626"/>
        <item x="5268"/>
        <item x="3115"/>
        <item x="3583"/>
        <item x="1060"/>
        <item x="4643"/>
        <item x="1439"/>
        <item x="1249"/>
        <item x="6284"/>
        <item x="2747"/>
        <item x="3631"/>
        <item x="4152"/>
        <item x="5829"/>
        <item x="5466"/>
        <item x="4586"/>
        <item x="6287"/>
        <item x="2529"/>
        <item x="2531"/>
        <item x="4885"/>
        <item x="2772"/>
        <item x="5875"/>
        <item x="5523"/>
        <item x="2452"/>
        <item x="2316"/>
        <item x="6308"/>
        <item x="897"/>
        <item x="1763"/>
        <item x="515"/>
        <item x="6042"/>
        <item x="506"/>
        <item x="2924"/>
        <item x="1772"/>
        <item x="808"/>
        <item x="1946"/>
        <item x="2883"/>
        <item x="541"/>
        <item x="6047"/>
        <item x="1129"/>
        <item x="4647"/>
        <item x="5315"/>
        <item x="5157"/>
        <item x="1068"/>
        <item x="2434"/>
        <item x="2245"/>
        <item x="1043"/>
        <item x="4418"/>
        <item x="362"/>
        <item x="2580"/>
        <item x="3098"/>
        <item x="4835"/>
        <item x="4836"/>
        <item x="4695"/>
        <item x="366"/>
        <item x="1362"/>
        <item x="212"/>
        <item x="4184"/>
        <item x="3462"/>
        <item x="2858"/>
        <item x="4910"/>
        <item x="4459"/>
        <item x="3695"/>
        <item x="2647"/>
        <item x="6527"/>
        <item x="5874"/>
        <item x="4460"/>
        <item x="3044"/>
        <item x="3344"/>
        <item x="399"/>
        <item x="4138"/>
        <item x="1967"/>
        <item x="448"/>
        <item x="4529"/>
        <item x="4891"/>
        <item x="4850"/>
        <item x="4999"/>
        <item x="2243"/>
        <item x="5866"/>
        <item x="3058"/>
        <item x="1665"/>
        <item x="840"/>
        <item x="3363"/>
        <item x="2104"/>
        <item x="4977"/>
        <item x="699"/>
        <item x="6137"/>
        <item x="4158"/>
        <item x="570"/>
        <item x="3527"/>
        <item x="952"/>
        <item x="1889"/>
        <item x="3169"/>
        <item x="387"/>
        <item x="6009"/>
        <item x="4808"/>
        <item x="4457"/>
        <item x="2978"/>
        <item x="1656"/>
        <item x="2464"/>
        <item x="3347"/>
        <item x="1795"/>
        <item x="6031"/>
        <item x="2597"/>
        <item x="2440"/>
        <item x="3258"/>
        <item x="117"/>
        <item x="585"/>
        <item x="1711"/>
        <item x="4791"/>
        <item x="2331"/>
        <item x="2347"/>
        <item x="2607"/>
        <item x="200"/>
        <item x="2839"/>
        <item x="4748"/>
        <item x="284"/>
        <item x="428"/>
        <item x="1883"/>
        <item x="2662"/>
        <item x="5362"/>
        <item x="105"/>
        <item x="3078"/>
        <item x="6212"/>
        <item x="6361"/>
        <item x="4289"/>
        <item x="2053"/>
        <item x="4992"/>
        <item x="5300"/>
        <item x="829"/>
        <item x="6228"/>
        <item x="5258"/>
        <item x="2592"/>
        <item x="6606"/>
        <item x="1480"/>
        <item x="5158"/>
        <item x="4323"/>
        <item x="828"/>
        <item x="5181"/>
        <item x="282"/>
        <item x="4157"/>
        <item x="2483"/>
        <item x="111"/>
        <item x="244"/>
        <item x="2799"/>
        <item x="5871"/>
        <item x="1667"/>
        <item x="5409"/>
        <item x="4817"/>
        <item x="3982"/>
        <item x="2353"/>
        <item x="988"/>
        <item x="4739"/>
        <item x="902"/>
        <item x="1647"/>
        <item x="4968"/>
        <item x="6574"/>
        <item x="5132"/>
        <item x="698"/>
        <item x="2481"/>
        <item x="2624"/>
        <item x="4990"/>
        <item x="2697"/>
        <item x="2813"/>
        <item x="2782"/>
        <item x="2112"/>
        <item x="6484"/>
        <item x="731"/>
        <item x="2357"/>
        <item x="1428"/>
        <item x="1201"/>
        <item x="5478"/>
        <item x="2812"/>
        <item x="6357"/>
        <item x="2381"/>
        <item x="88"/>
        <item x="2377"/>
        <item x="141"/>
        <item x="3861"/>
        <item x="3000"/>
        <item x="2294"/>
        <item x="338"/>
        <item x="1525"/>
        <item x="5340"/>
        <item x="1527"/>
        <item x="1678"/>
        <item x="6246"/>
        <item x="5358"/>
        <item x="3099"/>
        <item x="552"/>
        <item x="2610"/>
        <item x="2897"/>
        <item x="4693"/>
        <item x="327"/>
        <item x="139"/>
        <item x="2538"/>
        <item x="1679"/>
        <item x="948"/>
        <item x="2738"/>
        <item x="2380"/>
        <item x="1121"/>
        <item x="1699"/>
        <item x="3337"/>
        <item x="2948"/>
        <item x="4564"/>
        <item x="6315"/>
        <item x="5570"/>
        <item x="1279"/>
        <item x="5516"/>
        <item x="2681"/>
        <item x="810"/>
        <item x="3408"/>
        <item x="4868"/>
        <item x="5299"/>
        <item x="1669"/>
        <item x="5869"/>
        <item x="4589"/>
        <item x="1701"/>
        <item x="704"/>
        <item x="4831"/>
        <item x="4115"/>
        <item x="2927"/>
        <item x="3940"/>
        <item x="3028"/>
        <item x="1934"/>
        <item x="4908"/>
        <item x="3880"/>
        <item x="138"/>
        <item x="386"/>
        <item x="955"/>
        <item x="3719"/>
        <item x="3717"/>
        <item x="2925"/>
        <item x="6276"/>
        <item x="3165"/>
        <item x="5575"/>
        <item x="1036"/>
        <item x="3487"/>
        <item x="4659"/>
        <item x="1972"/>
        <item x="3676"/>
        <item x="5130"/>
        <item x="4919"/>
        <item x="333"/>
        <item x="337"/>
        <item x="3403"/>
        <item x="2608"/>
        <item x="290"/>
        <item x="6457"/>
        <item x="4947"/>
        <item x="2977"/>
        <item x="2979"/>
        <item x="3888"/>
        <item x="1773"/>
        <item x="5652"/>
        <item x="343"/>
        <item x="880"/>
        <item x="2863"/>
        <item x="2710"/>
        <item x="5627"/>
        <item x="5831"/>
        <item x="5047"/>
        <item x="2206"/>
        <item x="6105"/>
        <item x="5841"/>
        <item x="143"/>
        <item x="3285"/>
        <item x="5410"/>
        <item x="2376"/>
        <item x="1490"/>
        <item x="4711"/>
        <item x="4163"/>
        <item x="2952"/>
        <item x="4469"/>
        <item x="2862"/>
        <item x="5352"/>
        <item x="463"/>
        <item x="364"/>
        <item x="487"/>
        <item x="5202"/>
        <item x="2742"/>
        <item x="2586"/>
        <item x="2581"/>
        <item x="2332"/>
        <item x="3097"/>
        <item x="220"/>
        <item x="783"/>
        <item x="1070"/>
        <item x="3688"/>
        <item x="5148"/>
        <item x="1027"/>
        <item x="5155"/>
        <item x="5608"/>
        <item x="1502"/>
        <item x="5186"/>
        <item x="2373"/>
        <item x="4931"/>
        <item x="4668"/>
        <item x="1127"/>
        <item x="407"/>
        <item x="3526"/>
        <item x="4585"/>
        <item x="4796"/>
        <item x="2844"/>
        <item x="1195"/>
        <item x="5649"/>
        <item x="3813"/>
        <item x="3220"/>
        <item x="1900"/>
        <item x="3442"/>
        <item x="4590"/>
        <item x="6015"/>
        <item x="1662"/>
        <item x="4060"/>
        <item x="6354"/>
        <item x="5468"/>
        <item x="5368"/>
        <item x="294"/>
        <item x="2295"/>
        <item x="4951"/>
        <item x="1941"/>
        <item x="2461"/>
        <item x="2436"/>
        <item x="1242"/>
        <item x="3818"/>
        <item x="4132"/>
        <item x="735"/>
        <item x="4667"/>
        <item x="2296"/>
        <item x="5690"/>
        <item x="617"/>
        <item x="535"/>
        <item x="3867"/>
        <item x="705"/>
        <item x="863"/>
        <item x="587"/>
        <item x="4583"/>
        <item x="1758"/>
        <item x="3298"/>
        <item x="180"/>
        <item x="4125"/>
        <item x="510"/>
        <item x="5784"/>
        <item x="5411"/>
        <item x="1325"/>
        <item x="2343"/>
        <item x="5239"/>
        <item x="1308"/>
        <item x="2297"/>
        <item x="195"/>
        <item x="4061"/>
        <item x="2767"/>
        <item x="3698"/>
        <item x="2949"/>
        <item x="1862"/>
        <item x="526"/>
        <item x="5220"/>
        <item x="1234"/>
        <item x="328"/>
        <item x="754"/>
        <item x="3218"/>
        <item x="714"/>
        <item x="4554"/>
        <item x="5851"/>
        <item x="4381"/>
        <item x="2252"/>
        <item x="6336"/>
        <item x="3021"/>
        <item x="101"/>
        <item x="1005"/>
        <item x="3130"/>
        <item x="803"/>
        <item x="1128"/>
        <item x="3489"/>
        <item x="1960"/>
        <item x="3172"/>
        <item x="3289"/>
        <item x="2721"/>
        <item x="732"/>
        <item x="5054"/>
        <item x="4151"/>
        <item x="1256"/>
        <item x="5965"/>
        <item x="6300"/>
        <item x="5970"/>
        <item x="1634"/>
        <item x="2958"/>
        <item x="1863"/>
        <item x="5178"/>
        <item x="6417"/>
        <item x="3175"/>
        <item x="1710"/>
        <item x="5164"/>
        <item x="2223"/>
        <item x="3887"/>
        <item x="6465"/>
        <item x="6227"/>
        <item x="5135"/>
        <item x="22"/>
        <item x="1292"/>
        <item x="3716"/>
        <item x="4827"/>
        <item x="2460"/>
        <item x="6360"/>
        <item x="4062"/>
        <item x="3498"/>
        <item x="2766"/>
        <item x="5165"/>
        <item x="5323"/>
        <item x="3860"/>
        <item x="5676"/>
        <item x="5825"/>
        <item x="912"/>
        <item x="1864"/>
        <item x="4434"/>
        <item x="133"/>
        <item x="1685"/>
        <item x="3811"/>
        <item x="3528"/>
        <item x="5963"/>
        <item x="712"/>
        <item x="4393"/>
        <item x="3513"/>
        <item x="956"/>
        <item x="1074"/>
        <item x="5691"/>
        <item x="219"/>
        <item x="755"/>
        <item x="823"/>
        <item x="6266"/>
        <item x="2180"/>
        <item x="6588"/>
        <item x="700"/>
        <item x="1624"/>
        <item x="4315"/>
        <item x="2833"/>
        <item x="3944"/>
        <item x="5182"/>
        <item x="741"/>
        <item x="5041"/>
        <item x="246"/>
        <item x="2959"/>
        <item x="4682"/>
        <item x="1283"/>
        <item x="4077"/>
        <item x="3121"/>
        <item x="1021"/>
        <item x="1881"/>
        <item x="903"/>
        <item x="5425"/>
        <item x="3219"/>
        <item x="2166"/>
        <item x="6537"/>
        <item x="859"/>
        <item x="1019"/>
        <item x="4110"/>
        <item x="3250"/>
        <item x="5424"/>
        <item x="1447"/>
        <item x="2254"/>
        <item x="5830"/>
        <item x="6550"/>
        <item x="2930"/>
        <item x="2618"/>
        <item x="5346"/>
        <item x="1524"/>
        <item x="3083"/>
        <item x="5024"/>
        <item x="5365"/>
        <item x="2075"/>
        <item x="1244"/>
        <item x="4976"/>
        <item x="3675"/>
        <item x="0"/>
        <item x="5183"/>
        <item x="3883"/>
        <item x="2456"/>
        <item x="4661"/>
        <item x="1022"/>
        <item x="4458"/>
        <item x="4449"/>
        <item x="2758"/>
        <item x="4967"/>
        <item x="1006"/>
        <item x="5422"/>
        <item x="5865"/>
        <item x="5282"/>
        <item x="3235"/>
        <item x="4466"/>
        <item x="2389"/>
        <item x="607"/>
        <item x="3173"/>
        <item x="3233"/>
        <item x="5316"/>
        <item x="6136"/>
        <item x="6008"/>
        <item x="2099"/>
        <item x="6358"/>
        <item x="4888"/>
        <item x="5606"/>
        <item x="2244"/>
        <item x="2247"/>
        <item x="4264"/>
        <item x="4571"/>
        <item x="1232"/>
        <item x="3440"/>
        <item x="2932"/>
        <item x="378"/>
        <item x="5198"/>
        <item x="3853"/>
        <item x="5281"/>
        <item x="1161"/>
        <item x="6607"/>
        <item x="767"/>
        <item x="3714"/>
        <item x="6570"/>
        <item x="5188"/>
        <item x="6037"/>
        <item x="710"/>
        <item x="6260"/>
        <item x="5868"/>
        <item x="233"/>
        <item x="3082"/>
        <item x="6359"/>
        <item x="4461"/>
        <item x="6135"/>
        <item x="864"/>
        <item x="4966"/>
        <item x="5196"/>
        <item x="6355"/>
        <item x="152"/>
        <item x="1861"/>
        <item x="6221"/>
        <item x="4662"/>
        <item x="2996"/>
        <item x="3639"/>
        <item x="3236"/>
        <item x="6100"/>
        <item x="4329"/>
        <item x="2947"/>
        <item x="2920"/>
        <item x="1914"/>
        <item x="3895"/>
        <item x="1326"/>
        <item x="2361"/>
        <item x="740"/>
        <item x="6610"/>
        <item x="730"/>
        <item x="2995"/>
        <item x="121"/>
        <item x="4274"/>
        <item x="3039"/>
        <item x="2471"/>
        <item x="2113"/>
        <item x="1479"/>
        <item x="6486"/>
        <item x="779"/>
        <item x="1707"/>
        <item x="5152"/>
        <item x="215"/>
        <item x="6050"/>
        <item x="4599"/>
        <item x="3152"/>
        <item x="4889"/>
        <item x="2455"/>
        <item x="1648"/>
        <item x="332"/>
        <item x="5618"/>
        <item x="6356"/>
        <item x="4360"/>
        <item x="4324"/>
        <item x="4539"/>
        <item x="534"/>
        <item x="778"/>
        <item x="2084"/>
        <item x="1921"/>
        <item x="5238"/>
        <item x="3900"/>
        <item x="5197"/>
        <item x="958"/>
        <item x="1717"/>
        <item x="5438"/>
        <item x="5149"/>
        <item x="1720"/>
        <item x="2943"/>
        <item x="5125"/>
        <item x="3672"/>
        <item x="1649"/>
        <item x="2985"/>
        <item x="6053"/>
        <item x="1278"/>
        <item x="1671"/>
        <item x="191"/>
        <item x="3980"/>
        <item x="6208"/>
        <item x="3103"/>
        <item x="446"/>
        <item x="5382"/>
        <item x="5620"/>
        <item x="5304"/>
        <item x="2552"/>
        <item x="6001"/>
        <item x="3593"/>
        <item x="1975"/>
        <item x="3190"/>
        <item x="3240"/>
        <item x="1794"/>
        <item x="2235"/>
        <item x="885"/>
        <item x="4168"/>
        <item x="1793"/>
        <item x="102"/>
        <item x="2117"/>
        <item x="3945"/>
        <item x="1401"/>
        <item x="6179"/>
        <item x="3981"/>
        <item x="2757"/>
        <item x="936"/>
        <item x="445"/>
        <item x="6490"/>
        <item x="6320"/>
        <item x="975"/>
        <item x="4829"/>
        <item x="4555"/>
        <item x="3677"/>
        <item x="2678"/>
        <item x="5137"/>
        <item x="2679"/>
        <item x="4028"/>
        <item x="3856"/>
        <item x="2620"/>
        <item x="1674"/>
        <item x="1762"/>
        <item x="6004"/>
        <item x="2344"/>
        <item x="1248"/>
        <item x="5458"/>
        <item x="1660"/>
        <item x="381"/>
        <item x="4641"/>
        <item x="5832"/>
        <item x="3449"/>
        <item x="5827"/>
        <item x="5372"/>
        <item x="525"/>
        <item x="1478"/>
        <item x="964"/>
        <item x="1477"/>
        <item x="3670"/>
        <item x="5615"/>
        <item x="1058"/>
        <item x="3179"/>
        <item x="4761"/>
        <item x="3671"/>
        <item x="3273"/>
        <item x="163"/>
        <item x="4059"/>
        <item x="6306"/>
        <item x="1400"/>
        <item x="3878"/>
        <item x="723"/>
        <item x="4660"/>
        <item x="6598"/>
        <item x="5617"/>
        <item x="1965"/>
        <item x="3966"/>
        <item x="3451"/>
        <item x="4156"/>
        <item x="3845"/>
        <item x="3485"/>
        <item x="4236"/>
        <item x="1247"/>
        <item x="768"/>
        <item x="3455"/>
        <item x="1131"/>
        <item x="4681"/>
        <item x="5993"/>
        <item x="1240"/>
        <item x="5195"/>
        <item x="2986"/>
        <item x="5800"/>
        <item x="2683"/>
        <item x="2040"/>
        <item x="4893"/>
        <item x="777"/>
        <item x="3453"/>
        <item x="3454"/>
        <item x="2994"/>
        <item x="450"/>
        <item x="296"/>
        <item x="6243"/>
        <item x="5189"/>
        <item x="5429"/>
        <item x="6123"/>
        <item x="6241"/>
        <item x="1526"/>
        <item x="2119"/>
        <item x="6386"/>
        <item x="4635"/>
        <item x="5647"/>
        <item x="4753"/>
        <item x="2428"/>
        <item x="6492"/>
        <item x="1245"/>
        <item x="4332"/>
        <item x="3718"/>
        <item x="5758"/>
        <item x="3640"/>
        <item x="2975"/>
        <item x="1002"/>
        <item x="3216"/>
        <item x="5870"/>
        <item x="5407"/>
        <item x="2545"/>
        <item x="5179"/>
        <item x="188"/>
        <item x="1003"/>
        <item x="5408"/>
        <item x="4160"/>
        <item x="232"/>
        <item x="1935"/>
        <item x="2470"/>
        <item x="3217"/>
        <item x="756"/>
        <item x="895"/>
        <item x="6051"/>
        <item x="6244"/>
        <item x="3896"/>
        <item x="1969"/>
        <item x="1718"/>
        <item x="4126"/>
        <item x="6474"/>
        <item x="6277"/>
        <item x="4615"/>
        <item x="2409"/>
        <item x="3903"/>
        <item x="6322"/>
        <item x="4170"/>
        <item x="3113"/>
        <item x="4117"/>
        <item x="6310"/>
        <item x="1723"/>
        <item x="1625"/>
        <item x="6099"/>
        <item x="2454"/>
        <item x="1246"/>
        <item x="4892"/>
        <item x="2682"/>
        <item x="1829"/>
        <item x="5786"/>
        <item x="3812"/>
        <item x="449"/>
        <item x="1977"/>
        <item x="214"/>
        <item x="3668"/>
        <item x="1476"/>
        <item x="3669"/>
        <item x="3452"/>
        <item x="1475"/>
        <item x="6268"/>
        <item x="1698"/>
        <item x="3338"/>
        <item x="5517"/>
        <item x="3710"/>
        <item x="1122"/>
        <item x="1654"/>
        <item x="3621"/>
        <item x="1512"/>
        <item x="1511"/>
        <item x="4092"/>
        <item x="5301"/>
        <item x="3100"/>
        <item x="1846"/>
        <item x="4936"/>
        <item x="6188"/>
        <item x="4935"/>
        <item x="4037"/>
        <item x="4019"/>
        <item x="2120"/>
        <item x="6229"/>
        <item x="4333"/>
        <item x="6173"/>
        <item x="6027"/>
        <item x="1007"/>
        <item x="883"/>
        <item x="4414"/>
        <item x="3877"/>
        <item x="4937"/>
        <item x="1896"/>
        <item x="3221"/>
        <item x="432"/>
        <item x="1008"/>
        <item x="1429"/>
        <item x="2724"/>
        <item x="3222"/>
        <item x="2202"/>
        <item x="5412"/>
        <item x="6493"/>
        <item x="490"/>
        <item x="5413"/>
        <item x="4094"/>
        <item x="491"/>
        <item x="492"/>
        <item x="3970"/>
        <item x="2725"/>
        <item x="4093"/>
        <item x="2664"/>
        <item x="1515"/>
        <item x="6125"/>
        <item x="3707"/>
        <item x="5859"/>
        <item x="1783"/>
        <item x="4083"/>
        <item x="3708"/>
        <item x="5860"/>
        <item x="5678"/>
        <item x="3515"/>
        <item x="3022"/>
        <item x="4890"/>
        <item x="4870"/>
        <item x="1310"/>
        <item x="6571"/>
        <item x="5862"/>
        <item x="4871"/>
        <item x="1897"/>
        <item x="1820"/>
        <item x="2680"/>
        <item x="4026"/>
        <item x="1514"/>
        <item x="5863"/>
        <item x="430"/>
        <item x="1653"/>
        <item x="5221"/>
        <item x="6265"/>
        <item x="2666"/>
        <item x="6242"/>
        <item x="447"/>
        <item x="4147"/>
        <item x="4159"/>
        <item x="6239"/>
        <item x="4091"/>
        <item x="6165"/>
        <item x="6181"/>
        <item x="960"/>
        <item x="804"/>
        <item x="5988"/>
        <item x="677"/>
        <item x="4116"/>
        <item x="6296"/>
        <item x="6267"/>
        <item x="6240"/>
        <item x="3711"/>
        <item x="3839"/>
        <item x="4011"/>
        <item x="1955"/>
        <item x="3456"/>
        <item x="1922"/>
        <item x="6216"/>
        <item x="3838"/>
        <item x="1968"/>
        <item x="4090"/>
        <item x="1250"/>
        <item x="5619"/>
        <item x="6481"/>
        <item x="6309"/>
        <item x="5987"/>
        <item x="1513"/>
        <item x="367"/>
        <item x="1836"/>
        <item x="1895"/>
        <item x="3709"/>
        <item x="1009"/>
        <item x="1130"/>
        <item x="3223"/>
        <item x="5414"/>
        <item x="4846"/>
        <item x="4089"/>
        <item x="2091"/>
        <item x="2639"/>
        <item x="4321"/>
        <item x="961"/>
        <item x="2109"/>
        <item x="5861"/>
        <item x="1898"/>
        <item x="2651"/>
        <item x="401"/>
        <item x="1890"/>
        <item x="415"/>
        <item x="1869"/>
        <item x="4858"/>
        <item x="3346"/>
        <item x="6482"/>
        <item x="6230"/>
        <item x="6233"/>
        <item x="4281"/>
        <item x="3594"/>
        <item x="1402"/>
        <item x="4322"/>
        <item x="5759"/>
        <item x="2110"/>
        <item x="2652"/>
        <item x="5525"/>
        <item x="6435"/>
        <item x="2686"/>
        <item x="4859"/>
        <item x="416"/>
        <item x="5864"/>
        <item x="6291"/>
        <item x="3712"/>
        <item x="5370"/>
        <item x="5108"/>
        <item x="3177"/>
        <item x="1516"/>
        <item x="453"/>
        <item x="5824"/>
        <item x="2899"/>
        <item x="3667"/>
        <item x="4896"/>
        <item x="4142"/>
        <item x="679"/>
        <item x="1474"/>
        <item x="368"/>
        <item x="2687"/>
        <item x="4897"/>
        <item x="4085"/>
        <item x="1950"/>
        <item x="6236"/>
        <item x="454"/>
        <item x="4080"/>
        <item x="6263"/>
        <item x="6235"/>
        <item x="4065"/>
        <item x="4113"/>
        <item x="4086"/>
        <item x="1891"/>
        <item x="1888"/>
        <item x="2611"/>
        <item x="1884"/>
        <item x="4821"/>
        <item x="6264"/>
        <item x="4078"/>
        <item x="1882"/>
        <item x="1918"/>
        <item x="6290"/>
        <item x="6218"/>
        <item x="4069"/>
        <item x="6245"/>
        <item x="4141"/>
        <item x="6334"/>
        <item x="1899"/>
        <item x="1873"/>
        <item x="1919"/>
        <item x="4114"/>
        <item x="1949"/>
        <item x="4095"/>
        <item x="1988"/>
        <item x="6215"/>
        <item x="4182"/>
        <item x="1868"/>
        <item x="4064"/>
        <item x="1874"/>
        <item x="4070"/>
        <item x="6219"/>
        <item x="6614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>
      <items count="41">
        <item x="1"/>
        <item x="29"/>
        <item x="27"/>
        <item x="3"/>
        <item x="16"/>
        <item x="28"/>
        <item x="15"/>
        <item x="30"/>
        <item x="4"/>
        <item x="17"/>
        <item x="14"/>
        <item x="39"/>
        <item x="2"/>
        <item x="20"/>
        <item x="32"/>
        <item x="33"/>
        <item x="6"/>
        <item x="34"/>
        <item x="31"/>
        <item x="7"/>
        <item x="5"/>
        <item x="22"/>
        <item x="19"/>
        <item x="18"/>
        <item x="9"/>
        <item x="36"/>
        <item x="21"/>
        <item x="8"/>
        <item x="37"/>
        <item x="35"/>
        <item x="25"/>
        <item x="10"/>
        <item x="38"/>
        <item x="11"/>
        <item x="12"/>
        <item x="24"/>
        <item x="23"/>
        <item x="13"/>
        <item x="26"/>
        <item x="0"/>
        <item t="default"/>
      </items>
    </pivotField>
    <pivotField showAll="0">
      <items count="2"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showAll="0" defaultSubtotal="0">
      <items count="9">
        <item x="7"/>
        <item x="8"/>
        <item x="6"/>
        <item x="4"/>
        <item x="2"/>
        <item x="0"/>
        <item x="1"/>
        <item x="3"/>
        <item x="5"/>
      </items>
    </pivotField>
    <pivotField dragToRow="0" dragToCol="0" dragToPage="0" showAll="0" defaultSubtotal="0"/>
  </pivotFields>
  <rowFields count="1">
    <field x="1"/>
  </rowFields>
  <rowItems count="2">
    <i>
      <x v="1314"/>
    </i>
    <i t="grand">
      <x/>
    </i>
  </rowItems>
  <colItems count="1">
    <i/>
  </colItems>
  <pageFields count="1">
    <pageField fld="13" item="373" hier="-1"/>
  </pageFields>
  <formats count="7">
    <format dxfId="0">
      <pivotArea dataOnly="0" outline="0" axis="axisValues" fieldPosition="0"/>
    </format>
    <format dxfId="1">
      <pivotArea dataOnly="0" labelOnly="1" outline="0" fieldPosition="0">
        <references count="1">
          <reference field="13" count="1">
            <x v="215"/>
          </reference>
        </references>
      </pivotArea>
    </format>
    <format dxfId="2">
      <pivotArea type="all" dataOnly="0" outline="0" fieldPosition="0"/>
    </format>
    <format dxfId="3">
      <pivotArea field="1" type="button" dataOnly="0" labelOnly="1" outline="0" axis="axisRow" fieldPosition="0"/>
    </format>
    <format dxfId="4">
      <pivotArea dataOnly="0" labelOnly="1" fieldPosition="0">
        <references count="1">
          <reference field="1" count="4">
            <x v="20"/>
            <x v="777"/>
            <x v="1061"/>
            <x v="1177"/>
          </reference>
        </references>
      </pivotArea>
    </format>
    <format dxfId="5">
      <pivotArea dataOnly="0" labelOnly="1" grandRow="1" outline="0" fieldPosition="0"/>
    </format>
    <format dxfId="6">
      <pivotArea dataOnly="0" labelOnly="1" outline="0" fieldPosition="0">
        <references count="1">
          <reference field="13" count="1">
            <x v="373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0000000}" name="CO2_FJVNET" displayName="CO2_FJVNET" ref="A2:E368" totalsRowShown="0" dataDxfId="21" tableBorderDxfId="20">
  <tableColumns count="5">
    <tableColumn id="1" xr3:uid="{00000000-0010-0000-0000-000001000000}" name=" []" dataDxfId="19"/>
    <tableColumn id="2" xr3:uid="{00000000-0010-0000-0000-000002000000}" name=" [År]" dataDxfId="18"/>
    <tableColumn id="3" xr3:uid="{00000000-0010-0000-0000-000003000000}" name="FV_NetID [FV_NetID]" dataDxfId="17"/>
    <tableColumn id="53" xr3:uid="{00000000-0010-0000-0000-000035000000}" name="Varme_Lev_til_net [GJ]" dataDxfId="16"/>
    <tableColumn id="21" xr3:uid="{00000000-0010-0000-0000-000015000000}" name="CO2 - Varme [kg CO2/GJvarme]" dataDxfId="15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1000000}" name="Tabel1" displayName="Tabel1" ref="A1:J369" totalsRowShown="0">
  <autoFilter ref="A1:J369" xr:uid="{267C0091-5B66-4944-95D2-AC2B0CBE166B}"/>
  <tableColumns count="10">
    <tableColumn id="1" xr3:uid="{00000000-0010-0000-0100-000001000000}" name="FV_Net"/>
    <tableColumn id="2" xr3:uid="{00000000-0010-0000-0100-000002000000}" name="FV_Net_Navn"/>
    <tableColumn id="3" xr3:uid="{00000000-0010-0000-0100-000003000000}" name="VE_Varme_TJ" dataDxfId="14"/>
    <tableColumn id="4" xr3:uid="{00000000-0010-0000-0100-000004000000}" name="VE_KV_TJ" dataDxfId="13"/>
    <tableColumn id="5" xr3:uid="{00000000-0010-0000-0100-000005000000}" name="Overskudsvarme_TJ" dataDxfId="12"/>
    <tableColumn id="6" xr3:uid="{00000000-0010-0000-0100-000006000000}" name="Fossil_Varme_TJ" dataDxfId="11"/>
    <tableColumn id="7" xr3:uid="{00000000-0010-0000-0100-000007000000}" name="Fossil_KV_TJ" dataDxfId="10"/>
    <tableColumn id="8" xr3:uid="{00000000-0010-0000-0100-000008000000}" name="VE_IALT" dataDxfId="9"/>
    <tableColumn id="9" xr3:uid="{00000000-0010-0000-0100-000009000000}" name="KV_IALT" dataDxfId="8"/>
    <tableColumn id="10" xr3:uid="{00000000-0010-0000-0100-00000A000000}" name="SumOfVarmeLev_TJ" dataDxfId="7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-tema">
  <a:themeElements>
    <a:clrScheme name="Kontor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Kontor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ontor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Ark1"/>
  <dimension ref="A1:I1324"/>
  <sheetViews>
    <sheetView workbookViewId="0">
      <selection activeCell="C14" sqref="C14"/>
    </sheetView>
  </sheetViews>
  <sheetFormatPr defaultColWidth="9.1796875" defaultRowHeight="14.5" x14ac:dyDescent="0.35"/>
  <cols>
    <col min="1" max="1" width="12.6328125" style="32" bestFit="1" customWidth="1"/>
    <col min="2" max="2" width="8" style="32" bestFit="1" customWidth="1"/>
    <col min="3" max="3" width="27.81640625" style="32" customWidth="1"/>
    <col min="4" max="4" width="21.1796875" style="32" customWidth="1"/>
    <col min="5" max="5" width="44.453125" style="32" customWidth="1"/>
    <col min="6" max="6" width="18.1796875" style="32" customWidth="1"/>
    <col min="7" max="9" width="18.81640625" style="32" customWidth="1"/>
    <col min="10" max="10" width="23" style="32" customWidth="1"/>
    <col min="11" max="11" width="17.1796875" style="32" customWidth="1"/>
    <col min="12" max="13" width="15.81640625" style="32" customWidth="1"/>
    <col min="14" max="14" width="17.81640625" style="32" customWidth="1"/>
    <col min="15" max="15" width="17.1796875" style="32" customWidth="1"/>
    <col min="16" max="16" width="18.1796875" style="32" customWidth="1"/>
    <col min="17" max="17" width="15" style="32" customWidth="1"/>
    <col min="18" max="18" width="22" style="32" customWidth="1"/>
    <col min="19" max="19" width="20.81640625" style="32" customWidth="1"/>
    <col min="20" max="20" width="14" style="32" customWidth="1"/>
    <col min="21" max="264" width="29.1796875" style="32" customWidth="1"/>
    <col min="265" max="526" width="29.1796875" style="32" bestFit="1" customWidth="1"/>
    <col min="527" max="527" width="29.1796875" style="32" customWidth="1"/>
    <col min="528" max="789" width="29.1796875" style="32" bestFit="1" customWidth="1"/>
    <col min="790" max="790" width="34.1796875" style="32" bestFit="1" customWidth="1"/>
    <col min="791" max="791" width="28.1796875" style="32" bestFit="1" customWidth="1"/>
    <col min="792" max="792" width="32.81640625" style="32" bestFit="1" customWidth="1"/>
    <col min="793" max="16384" width="9.1796875" style="32"/>
  </cols>
  <sheetData>
    <row r="1" spans="1:9" x14ac:dyDescent="0.35">
      <c r="A1" s="49" t="s">
        <v>3346</v>
      </c>
      <c r="B1" s="50" t="s">
        <v>3370</v>
      </c>
      <c r="C1" s="51"/>
      <c r="D1" s="51"/>
      <c r="E1" s="51"/>
      <c r="F1" s="34" t="s">
        <v>355</v>
      </c>
      <c r="G1" s="34" t="s">
        <v>356</v>
      </c>
    </row>
    <row r="2" spans="1:9" x14ac:dyDescent="0.35">
      <c r="A2" s="49"/>
      <c r="B2" s="50" t="s">
        <v>3680</v>
      </c>
      <c r="C2" s="51"/>
      <c r="D2" s="51"/>
      <c r="E2" s="51"/>
      <c r="F2" s="35"/>
      <c r="G2" s="35"/>
    </row>
    <row r="3" spans="1:9" x14ac:dyDescent="0.35">
      <c r="A3" s="49"/>
      <c r="B3" s="50"/>
      <c r="C3" s="51"/>
      <c r="D3" s="51"/>
      <c r="E3" s="51"/>
      <c r="F3" s="35"/>
      <c r="G3" s="35"/>
    </row>
    <row r="4" spans="1:9" x14ac:dyDescent="0.35">
      <c r="A4" s="49"/>
      <c r="B4" s="50"/>
      <c r="C4" s="51"/>
      <c r="D4" s="51"/>
      <c r="E4" s="51"/>
      <c r="F4" s="35"/>
      <c r="G4" s="35"/>
    </row>
    <row r="5" spans="1:9" x14ac:dyDescent="0.35">
      <c r="A5" s="49"/>
      <c r="B5" s="52"/>
      <c r="C5" s="52"/>
      <c r="D5" s="51"/>
      <c r="E5" s="51"/>
      <c r="F5" s="35"/>
      <c r="G5" s="35"/>
    </row>
    <row r="6" spans="1:9" x14ac:dyDescent="0.35">
      <c r="A6" s="36" t="s">
        <v>1</v>
      </c>
      <c r="B6" s="51" t="s">
        <v>3679</v>
      </c>
      <c r="F6" s="32" t="e">
        <f>VLOOKUP(B6,FVnetnavne,2,FALSE)</f>
        <v>#N/A</v>
      </c>
      <c r="G6" s="32" t="e">
        <f>VLOOKUP(F6,antalværker,2,FALSE)</f>
        <v>#N/A</v>
      </c>
    </row>
    <row r="7" spans="1:9" x14ac:dyDescent="0.35">
      <c r="F7" s="37"/>
      <c r="G7" s="37"/>
      <c r="H7" s="37"/>
      <c r="I7" s="38"/>
    </row>
    <row r="8" spans="1:9" x14ac:dyDescent="0.35">
      <c r="A8" s="36" t="s">
        <v>3300</v>
      </c>
      <c r="B8"/>
      <c r="C8" s="33" t="s">
        <v>360</v>
      </c>
      <c r="D8" s="33" t="s">
        <v>361</v>
      </c>
      <c r="E8" s="33" t="s">
        <v>362</v>
      </c>
    </row>
    <row r="9" spans="1:9" x14ac:dyDescent="0.35">
      <c r="A9" s="39" t="s">
        <v>3679</v>
      </c>
      <c r="B9"/>
      <c r="C9" s="32" t="str">
        <f>IFERROR(VLOOKUP($A9,Værkdata!$B$1:$F$1029,3,FALSE),"")</f>
        <v/>
      </c>
      <c r="D9" s="32" t="str">
        <f>IFERROR(VLOOKUP($A9,Værkdata!$B$1:$F$1029,4,FALSE),"")</f>
        <v/>
      </c>
      <c r="E9" s="32" t="str">
        <f>IFERROR(VLOOKUP($A9,Værkdata!$B$1:$F$1029,5,FALSE),"")</f>
        <v/>
      </c>
    </row>
    <row r="10" spans="1:9" x14ac:dyDescent="0.35">
      <c r="A10" s="39" t="s">
        <v>3637</v>
      </c>
      <c r="B10"/>
      <c r="C10" s="32" t="str">
        <f>IFERROR(VLOOKUP($A10,Værkdata!$B$1:$F$1029,3,FALSE),"")</f>
        <v/>
      </c>
      <c r="D10" s="32" t="str">
        <f>IFERROR(VLOOKUP($A10,Værkdata!$B$1:$F$1029,4,FALSE),"")</f>
        <v/>
      </c>
      <c r="E10" s="32" t="str">
        <f>IFERROR(VLOOKUP($A10,Værkdata!$B$1:$F$1029,5,FALSE),"")</f>
        <v/>
      </c>
    </row>
    <row r="11" spans="1:9" x14ac:dyDescent="0.35">
      <c r="A11"/>
      <c r="B11"/>
      <c r="C11" s="32" t="str">
        <f>IFERROR(VLOOKUP($A11,Værkdata!$B$1:$F$1029,3,FALSE),"")</f>
        <v/>
      </c>
      <c r="D11" s="32" t="str">
        <f>IFERROR(VLOOKUP($A11,Værkdata!$B$1:$F$1029,4,FALSE),"")</f>
        <v/>
      </c>
      <c r="E11" s="32" t="str">
        <f>IFERROR(VLOOKUP($A11,Værkdata!$B$1:$F$1029,5,FALSE),"")</f>
        <v/>
      </c>
    </row>
    <row r="12" spans="1:9" x14ac:dyDescent="0.35">
      <c r="A12"/>
      <c r="B12"/>
      <c r="C12" s="32" t="str">
        <f>IFERROR(VLOOKUP($A12,Værkdata!$B$1:$F$1029,3,FALSE),"")</f>
        <v/>
      </c>
      <c r="D12" s="32" t="str">
        <f>IFERROR(VLOOKUP($A12,Værkdata!$B$1:$F$1029,4,FALSE),"")</f>
        <v/>
      </c>
      <c r="E12" s="32" t="str">
        <f>IFERROR(VLOOKUP($A12,Værkdata!$B$1:$F$1029,5,FALSE),"")</f>
        <v/>
      </c>
    </row>
    <row r="13" spans="1:9" x14ac:dyDescent="0.35">
      <c r="A13"/>
      <c r="B13"/>
      <c r="C13" s="32" t="str">
        <f>IFERROR(VLOOKUP($A13,Værkdata!$B$1:$F$1029,3,FALSE),"")</f>
        <v/>
      </c>
      <c r="D13" s="32" t="str">
        <f>IFERROR(VLOOKUP($A13,Værkdata!$B$1:$F$1029,4,FALSE),"")</f>
        <v/>
      </c>
      <c r="E13" s="32" t="str">
        <f>IFERROR(VLOOKUP($A13,Værkdata!$B$1:$F$1029,5,FALSE),"")</f>
        <v/>
      </c>
    </row>
    <row r="14" spans="1:9" x14ac:dyDescent="0.35">
      <c r="A14"/>
      <c r="B14"/>
      <c r="C14" s="32" t="str">
        <f>IFERROR(VLOOKUP($A14,Værkdata!$B$1:$F$1029,3,FALSE),"")</f>
        <v/>
      </c>
      <c r="D14" s="32" t="str">
        <f>IFERROR(VLOOKUP($A14,Værkdata!$B$1:$F$1029,4,FALSE),"")</f>
        <v/>
      </c>
      <c r="E14" s="32" t="str">
        <f>IFERROR(VLOOKUP($A14,Værkdata!$B$1:$F$1029,5,FALSE),"")</f>
        <v/>
      </c>
    </row>
    <row r="15" spans="1:9" x14ac:dyDescent="0.35">
      <c r="A15"/>
      <c r="B15"/>
      <c r="C15" s="32" t="str">
        <f>IFERROR(VLOOKUP($A15,Værkdata!$B$1:$F$1029,3,FALSE),"")</f>
        <v/>
      </c>
      <c r="D15" s="32" t="str">
        <f>IFERROR(VLOOKUP($A15,Værkdata!$B$1:$F$1029,4,FALSE),"")</f>
        <v/>
      </c>
      <c r="E15" s="32" t="str">
        <f>IFERROR(VLOOKUP($A15,Værkdata!$B$1:$F$1029,5,FALSE),"")</f>
        <v/>
      </c>
    </row>
    <row r="16" spans="1:9" x14ac:dyDescent="0.35">
      <c r="A16"/>
      <c r="B16"/>
      <c r="C16" s="32" t="str">
        <f>IFERROR(VLOOKUP($A16,Værkdata!$B$1:$F$1029,3,FALSE),"")</f>
        <v/>
      </c>
      <c r="D16" s="32" t="str">
        <f>IFERROR(VLOOKUP($A16,Værkdata!$B$1:$F$1029,4,FALSE),"")</f>
        <v/>
      </c>
      <c r="E16" s="32" t="str">
        <f>IFERROR(VLOOKUP($A16,Værkdata!$B$1:$F$1029,5,FALSE),"")</f>
        <v/>
      </c>
    </row>
    <row r="17" spans="1:5" x14ac:dyDescent="0.35">
      <c r="A17"/>
      <c r="B17"/>
      <c r="C17" s="32" t="str">
        <f>IFERROR(VLOOKUP($A17,Værkdata!$B$1:$F$1029,3,FALSE),"")</f>
        <v/>
      </c>
      <c r="D17" s="32" t="str">
        <f>IFERROR(VLOOKUP($A17,Værkdata!$B$1:$F$1029,4,FALSE),"")</f>
        <v/>
      </c>
      <c r="E17" s="32" t="str">
        <f>IFERROR(VLOOKUP($A17,Værkdata!$B$1:$F$1029,5,FALSE),"")</f>
        <v/>
      </c>
    </row>
    <row r="18" spans="1:5" x14ac:dyDescent="0.35">
      <c r="A18"/>
      <c r="B18"/>
      <c r="C18" s="32" t="str">
        <f>IFERROR(VLOOKUP($A18,Værkdata!$B$1:$F$1029,3,FALSE),"")</f>
        <v/>
      </c>
      <c r="D18" s="32" t="str">
        <f>IFERROR(VLOOKUP($A18,Værkdata!$B$1:$F$1029,4,FALSE),"")</f>
        <v/>
      </c>
      <c r="E18" s="32" t="str">
        <f>IFERROR(VLOOKUP($A18,Værkdata!$B$1:$F$1029,5,FALSE),"")</f>
        <v/>
      </c>
    </row>
    <row r="19" spans="1:5" x14ac:dyDescent="0.35">
      <c r="A19"/>
      <c r="B19"/>
      <c r="C19" s="32" t="str">
        <f>IFERROR(VLOOKUP($A19,Værkdata!$B$1:$F$1029,3,FALSE),"")</f>
        <v/>
      </c>
      <c r="D19" s="32" t="str">
        <f>IFERROR(VLOOKUP($A19,Værkdata!$B$1:$F$1029,4,FALSE),"")</f>
        <v/>
      </c>
      <c r="E19" s="32" t="str">
        <f>IFERROR(VLOOKUP($A19,Værkdata!$B$1:$F$1029,5,FALSE),"")</f>
        <v/>
      </c>
    </row>
    <row r="20" spans="1:5" x14ac:dyDescent="0.35">
      <c r="A20"/>
      <c r="B20"/>
      <c r="C20" s="32" t="str">
        <f>IFERROR(VLOOKUP($A20,Værkdata!$B$1:$F$1029,3,FALSE),"")</f>
        <v/>
      </c>
      <c r="D20" s="32" t="str">
        <f>IFERROR(VLOOKUP($A20,Værkdata!$B$1:$F$1029,4,FALSE),"")</f>
        <v/>
      </c>
      <c r="E20" s="32" t="str">
        <f>IFERROR(VLOOKUP($A20,Værkdata!$B$1:$F$1029,5,FALSE),"")</f>
        <v/>
      </c>
    </row>
    <row r="21" spans="1:5" x14ac:dyDescent="0.35">
      <c r="A21"/>
      <c r="B21"/>
      <c r="C21" s="32" t="str">
        <f>IFERROR(VLOOKUP($A21,Værkdata!$B$1:$F$1029,3,FALSE),"")</f>
        <v/>
      </c>
      <c r="D21" s="32" t="str">
        <f>IFERROR(VLOOKUP($A21,Værkdata!$B$1:$F$1029,4,FALSE),"")</f>
        <v/>
      </c>
      <c r="E21" s="32" t="str">
        <f>IFERROR(VLOOKUP($A21,Værkdata!$B$1:$F$1029,5,FALSE),"")</f>
        <v/>
      </c>
    </row>
    <row r="22" spans="1:5" x14ac:dyDescent="0.35">
      <c r="A22"/>
      <c r="B22"/>
      <c r="C22" s="32" t="str">
        <f>IFERROR(VLOOKUP($A22,Værkdata!$B$1:$F$1029,3,FALSE),"")</f>
        <v/>
      </c>
      <c r="D22" s="32" t="str">
        <f>IFERROR(VLOOKUP($A22,Værkdata!$B$1:$F$1029,4,FALSE),"")</f>
        <v/>
      </c>
      <c r="E22" s="32" t="str">
        <f>IFERROR(VLOOKUP($A22,Værkdata!$B$1:$F$1029,5,FALSE),"")</f>
        <v/>
      </c>
    </row>
    <row r="23" spans="1:5" x14ac:dyDescent="0.35">
      <c r="A23"/>
      <c r="B23"/>
      <c r="C23" s="32" t="str">
        <f>IFERROR(VLOOKUP($A23,Værkdata!$B$1:$F$1029,3,FALSE),"")</f>
        <v/>
      </c>
      <c r="D23" s="32" t="str">
        <f>IFERROR(VLOOKUP($A23,Værkdata!$B$1:$F$1029,4,FALSE),"")</f>
        <v/>
      </c>
      <c r="E23" s="32" t="str">
        <f>IFERROR(VLOOKUP($A23,Værkdata!$B$1:$F$1029,5,FALSE),"")</f>
        <v/>
      </c>
    </row>
    <row r="24" spans="1:5" x14ac:dyDescent="0.35">
      <c r="A24"/>
      <c r="B24"/>
      <c r="C24" s="32" t="str">
        <f>IFERROR(VLOOKUP($A24,Værkdata!$B$1:$F$1029,3,FALSE),"")</f>
        <v/>
      </c>
      <c r="D24" s="32" t="str">
        <f>IFERROR(VLOOKUP($A24,Værkdata!$B$1:$F$1029,4,FALSE),"")</f>
        <v/>
      </c>
      <c r="E24" s="32" t="str">
        <f>IFERROR(VLOOKUP($A24,Værkdata!$B$1:$F$1029,5,FALSE),"")</f>
        <v/>
      </c>
    </row>
    <row r="25" spans="1:5" x14ac:dyDescent="0.35">
      <c r="A25"/>
      <c r="B25"/>
      <c r="C25" s="32" t="str">
        <f>IFERROR(VLOOKUP($A25,Værkdata!$B$1:$F$1029,3,FALSE),"")</f>
        <v/>
      </c>
      <c r="D25" s="32" t="str">
        <f>IFERROR(VLOOKUP($A25,Værkdata!$B$1:$F$1029,4,FALSE),"")</f>
        <v/>
      </c>
      <c r="E25" s="32" t="str">
        <f>IFERROR(VLOOKUP($A25,Værkdata!$B$1:$F$1029,5,FALSE),"")</f>
        <v/>
      </c>
    </row>
    <row r="26" spans="1:5" x14ac:dyDescent="0.35">
      <c r="A26"/>
      <c r="B26"/>
      <c r="C26" s="32" t="str">
        <f>IFERROR(VLOOKUP($A26,Værkdata!$B$1:$F$1029,3,FALSE),"")</f>
        <v/>
      </c>
      <c r="D26" s="32" t="str">
        <f>IFERROR(VLOOKUP($A26,Værkdata!$B$1:$F$1029,4,FALSE),"")</f>
        <v/>
      </c>
      <c r="E26" s="32" t="str">
        <f>IFERROR(VLOOKUP($A26,Værkdata!$B$1:$F$1029,5,FALSE),"")</f>
        <v/>
      </c>
    </row>
    <row r="27" spans="1:5" x14ac:dyDescent="0.35">
      <c r="A27"/>
      <c r="B27"/>
      <c r="C27" s="32" t="str">
        <f>IFERROR(VLOOKUP($A27,Værkdata!$B$1:$F$1029,3,FALSE),"")</f>
        <v/>
      </c>
      <c r="D27" s="32" t="str">
        <f>IFERROR(VLOOKUP($A27,Værkdata!$B$1:$F$1029,4,FALSE),"")</f>
        <v/>
      </c>
      <c r="E27" s="32" t="str">
        <f>IFERROR(VLOOKUP($A27,Værkdata!$B$1:$F$1029,5,FALSE),"")</f>
        <v/>
      </c>
    </row>
    <row r="28" spans="1:5" x14ac:dyDescent="0.35">
      <c r="A28"/>
      <c r="B28"/>
      <c r="C28" s="32" t="str">
        <f>IFERROR(VLOOKUP($A28,Værkdata!$B$1:$F$1029,3,FALSE),"")</f>
        <v/>
      </c>
      <c r="D28" s="32" t="str">
        <f>IFERROR(VLOOKUP($A28,Værkdata!$B$1:$F$1029,4,FALSE),"")</f>
        <v/>
      </c>
      <c r="E28" s="32" t="str">
        <f>IFERROR(VLOOKUP($A28,Værkdata!$B$1:$F$1029,5,FALSE),"")</f>
        <v/>
      </c>
    </row>
    <row r="29" spans="1:5" x14ac:dyDescent="0.35">
      <c r="A29"/>
      <c r="B29"/>
      <c r="C29" s="32" t="str">
        <f>IFERROR(VLOOKUP($A29,Værkdata!$B$1:$F$1029,3,FALSE),"")</f>
        <v/>
      </c>
      <c r="D29" s="32" t="str">
        <f>IFERROR(VLOOKUP($A29,Værkdata!$B$1:$F$1029,4,FALSE),"")</f>
        <v/>
      </c>
      <c r="E29" s="32" t="str">
        <f>IFERROR(VLOOKUP($A29,Værkdata!$B$1:$F$1029,5,FALSE),"")</f>
        <v/>
      </c>
    </row>
    <row r="30" spans="1:5" x14ac:dyDescent="0.35">
      <c r="A30"/>
      <c r="B30"/>
      <c r="C30" s="32" t="str">
        <f>IFERROR(VLOOKUP($A30,Værkdata!$B$1:$F$1029,3,FALSE),"")</f>
        <v/>
      </c>
      <c r="D30" s="32" t="str">
        <f>IFERROR(VLOOKUP($A30,Værkdata!$B$1:$F$1029,4,FALSE),"")</f>
        <v/>
      </c>
      <c r="E30" s="32" t="str">
        <f>IFERROR(VLOOKUP($A30,Værkdata!$B$1:$F$1029,5,FALSE),"")</f>
        <v/>
      </c>
    </row>
    <row r="31" spans="1:5" x14ac:dyDescent="0.35">
      <c r="A31"/>
      <c r="B31"/>
      <c r="C31" s="32" t="str">
        <f>IFERROR(VLOOKUP($A31,Værkdata!$B$1:$F$1029,3,FALSE),"")</f>
        <v/>
      </c>
      <c r="D31" s="32" t="str">
        <f>IFERROR(VLOOKUP($A31,Værkdata!$B$1:$F$1029,4,FALSE),"")</f>
        <v/>
      </c>
      <c r="E31" s="32" t="str">
        <f>IFERROR(VLOOKUP($A31,Værkdata!$B$1:$F$1029,5,FALSE),"")</f>
        <v/>
      </c>
    </row>
    <row r="32" spans="1:5" x14ac:dyDescent="0.35">
      <c r="A32"/>
      <c r="B32"/>
      <c r="C32" s="32" t="str">
        <f>IFERROR(VLOOKUP($A32,Værkdata!$B$1:$F$1029,3,FALSE),"")</f>
        <v/>
      </c>
      <c r="D32" s="32" t="str">
        <f>IFERROR(VLOOKUP($A32,Værkdata!$B$1:$F$1029,4,FALSE),"")</f>
        <v/>
      </c>
      <c r="E32" s="32" t="str">
        <f>IFERROR(VLOOKUP($A32,Værkdata!$B$1:$F$1029,5,FALSE),"")</f>
        <v/>
      </c>
    </row>
    <row r="33" spans="1:5" x14ac:dyDescent="0.35">
      <c r="A33"/>
      <c r="B33"/>
      <c r="C33" s="32" t="str">
        <f>IFERROR(VLOOKUP($A33,Værkdata!$B$1:$F$1029,3,FALSE),"")</f>
        <v/>
      </c>
      <c r="D33" s="32" t="str">
        <f>IFERROR(VLOOKUP($A33,Værkdata!$B$1:$F$1029,4,FALSE),"")</f>
        <v/>
      </c>
      <c r="E33" s="32" t="str">
        <f>IFERROR(VLOOKUP($A33,Værkdata!$B$1:$F$1029,5,FALSE),"")</f>
        <v/>
      </c>
    </row>
    <row r="34" spans="1:5" x14ac:dyDescent="0.35">
      <c r="A34"/>
      <c r="B34"/>
      <c r="C34" s="32" t="str">
        <f>IFERROR(VLOOKUP($A34,Værkdata!$B$1:$F$1029,3,FALSE),"")</f>
        <v/>
      </c>
      <c r="D34" s="32" t="str">
        <f>IFERROR(VLOOKUP($A34,Værkdata!$B$1:$F$1029,4,FALSE),"")</f>
        <v/>
      </c>
      <c r="E34" s="32" t="str">
        <f>IFERROR(VLOOKUP($A34,Værkdata!$B$1:$F$1029,5,FALSE),"")</f>
        <v/>
      </c>
    </row>
    <row r="35" spans="1:5" x14ac:dyDescent="0.35">
      <c r="A35"/>
      <c r="B35"/>
      <c r="C35" s="32" t="str">
        <f>IFERROR(VLOOKUP($A35,Værkdata!$B$1:$F$1029,3,FALSE),"")</f>
        <v/>
      </c>
      <c r="D35" s="32" t="str">
        <f>IFERROR(VLOOKUP($A35,Værkdata!$B$1:$F$1029,4,FALSE),"")</f>
        <v/>
      </c>
      <c r="E35" s="32" t="str">
        <f>IFERROR(VLOOKUP($A35,Værkdata!$B$1:$F$1029,5,FALSE),"")</f>
        <v/>
      </c>
    </row>
    <row r="36" spans="1:5" x14ac:dyDescent="0.35">
      <c r="A36"/>
      <c r="B36"/>
      <c r="C36" s="32" t="str">
        <f>IFERROR(VLOOKUP($A36,Værkdata!$B$1:$F$1029,3,FALSE),"")</f>
        <v/>
      </c>
      <c r="D36" s="32" t="str">
        <f>IFERROR(VLOOKUP($A36,Værkdata!$B$1:$F$1029,4,FALSE),"")</f>
        <v/>
      </c>
      <c r="E36" s="32" t="str">
        <f>IFERROR(VLOOKUP($A36,Værkdata!$B$1:$F$1029,5,FALSE),"")</f>
        <v/>
      </c>
    </row>
    <row r="37" spans="1:5" x14ac:dyDescent="0.35">
      <c r="A37"/>
      <c r="B37"/>
      <c r="C37" s="32" t="str">
        <f>IFERROR(VLOOKUP($A37,Værkdata!$B$1:$F$1029,3,FALSE),"")</f>
        <v/>
      </c>
      <c r="D37" s="32" t="str">
        <f>IFERROR(VLOOKUP($A37,Værkdata!$B$1:$F$1029,4,FALSE),"")</f>
        <v/>
      </c>
      <c r="E37" s="32" t="str">
        <f>IFERROR(VLOOKUP($A37,Værkdata!$B$1:$F$1029,5,FALSE),"")</f>
        <v/>
      </c>
    </row>
    <row r="38" spans="1:5" x14ac:dyDescent="0.35">
      <c r="A38"/>
      <c r="B38"/>
      <c r="C38" s="32" t="str">
        <f>IFERROR(VLOOKUP($A38,Værkdata!$B$1:$F$1029,3,FALSE),"")</f>
        <v/>
      </c>
      <c r="D38" s="32" t="str">
        <f>IFERROR(VLOOKUP($A38,Værkdata!$B$1:$F$1029,4,FALSE),"")</f>
        <v/>
      </c>
      <c r="E38" s="32" t="str">
        <f>IFERROR(VLOOKUP($A38,Værkdata!$B$1:$F$1029,5,FALSE),"")</f>
        <v/>
      </c>
    </row>
    <row r="39" spans="1:5" x14ac:dyDescent="0.35">
      <c r="A39"/>
      <c r="B39"/>
      <c r="C39" s="32" t="str">
        <f>IFERROR(VLOOKUP($A39,Værkdata!$B$1:$F$1029,3,FALSE),"")</f>
        <v/>
      </c>
      <c r="D39" s="32" t="str">
        <f>IFERROR(VLOOKUP($A39,Værkdata!$B$1:$F$1029,4,FALSE),"")</f>
        <v/>
      </c>
      <c r="E39" s="32" t="str">
        <f>IFERROR(VLOOKUP($A39,Værkdata!$B$1:$F$1029,5,FALSE),"")</f>
        <v/>
      </c>
    </row>
    <row r="40" spans="1:5" x14ac:dyDescent="0.35">
      <c r="A40"/>
      <c r="B40"/>
      <c r="C40" s="32" t="str">
        <f>IFERROR(VLOOKUP($A40,Værkdata!$B$1:$F$1029,3,FALSE),"")</f>
        <v/>
      </c>
      <c r="D40" s="32" t="str">
        <f>IFERROR(VLOOKUP($A40,Værkdata!$B$1:$F$1029,4,FALSE),"")</f>
        <v/>
      </c>
      <c r="E40" s="32" t="str">
        <f>IFERROR(VLOOKUP($A40,Værkdata!$B$1:$F$1029,5,FALSE),"")</f>
        <v/>
      </c>
    </row>
    <row r="41" spans="1:5" x14ac:dyDescent="0.35">
      <c r="A41"/>
      <c r="B41"/>
      <c r="C41" s="32" t="str">
        <f>IFERROR(VLOOKUP($A41,Værkdata!$B$1:$F$1029,3,FALSE),"")</f>
        <v/>
      </c>
      <c r="D41" s="32" t="str">
        <f>IFERROR(VLOOKUP($A41,Værkdata!$B$1:$F$1029,4,FALSE),"")</f>
        <v/>
      </c>
      <c r="E41" s="32" t="str">
        <f>IFERROR(VLOOKUP($A41,Værkdata!$B$1:$F$1029,5,FALSE),"")</f>
        <v/>
      </c>
    </row>
    <row r="42" spans="1:5" x14ac:dyDescent="0.35">
      <c r="A42"/>
      <c r="B42"/>
      <c r="C42" s="32" t="str">
        <f>IFERROR(VLOOKUP($A42,Værkdata!$B$1:$F$1029,3,FALSE),"")</f>
        <v/>
      </c>
      <c r="D42" s="32" t="str">
        <f>IFERROR(VLOOKUP($A42,Værkdata!$B$1:$F$1029,4,FALSE),"")</f>
        <v/>
      </c>
      <c r="E42" s="32" t="str">
        <f>IFERROR(VLOOKUP($A42,Værkdata!$B$1:$F$1029,5,FALSE),"")</f>
        <v/>
      </c>
    </row>
    <row r="43" spans="1:5" x14ac:dyDescent="0.35">
      <c r="A43"/>
      <c r="B43"/>
      <c r="C43" s="32" t="str">
        <f>IFERROR(VLOOKUP($A43,Værkdata!$B$1:$F$1029,3,FALSE),"")</f>
        <v/>
      </c>
      <c r="D43" s="32" t="str">
        <f>IFERROR(VLOOKUP($A43,Værkdata!$B$1:$F$1029,4,FALSE),"")</f>
        <v/>
      </c>
      <c r="E43" s="32" t="str">
        <f>IFERROR(VLOOKUP($A43,Værkdata!$B$1:$F$1029,5,FALSE),"")</f>
        <v/>
      </c>
    </row>
    <row r="44" spans="1:5" x14ac:dyDescent="0.35">
      <c r="A44"/>
      <c r="B44"/>
      <c r="C44" s="32" t="str">
        <f>IFERROR(VLOOKUP($A44,Værkdata!$B$1:$F$1029,3,FALSE),"")</f>
        <v/>
      </c>
      <c r="D44" s="32" t="str">
        <f>IFERROR(VLOOKUP($A44,Værkdata!$B$1:$F$1029,4,FALSE),"")</f>
        <v/>
      </c>
      <c r="E44" s="32" t="str">
        <f>IFERROR(VLOOKUP($A44,Værkdata!$B$1:$F$1029,5,FALSE),"")</f>
        <v/>
      </c>
    </row>
    <row r="45" spans="1:5" x14ac:dyDescent="0.35">
      <c r="A45"/>
      <c r="B45"/>
      <c r="C45" s="32" t="str">
        <f>IFERROR(VLOOKUP($A45,Værkdata!$B$1:$F$1029,3,FALSE),"")</f>
        <v/>
      </c>
      <c r="D45" s="32" t="str">
        <f>IFERROR(VLOOKUP($A45,Værkdata!$B$1:$F$1029,4,FALSE),"")</f>
        <v/>
      </c>
      <c r="E45" s="32" t="str">
        <f>IFERROR(VLOOKUP($A45,Værkdata!$B$1:$F$1029,5,FALSE),"")</f>
        <v/>
      </c>
    </row>
    <row r="46" spans="1:5" x14ac:dyDescent="0.35">
      <c r="A46"/>
      <c r="B46"/>
      <c r="C46" s="32" t="str">
        <f>IFERROR(VLOOKUP($A46,Værkdata!$B$1:$F$1029,3,FALSE),"")</f>
        <v/>
      </c>
      <c r="D46" s="32" t="str">
        <f>IFERROR(VLOOKUP($A46,Værkdata!$B$1:$F$1029,4,FALSE),"")</f>
        <v/>
      </c>
      <c r="E46" s="32" t="str">
        <f>IFERROR(VLOOKUP($A46,Værkdata!$B$1:$F$1029,5,FALSE),"")</f>
        <v/>
      </c>
    </row>
    <row r="47" spans="1:5" x14ac:dyDescent="0.35">
      <c r="A47"/>
      <c r="B47"/>
      <c r="C47" s="32" t="str">
        <f>IFERROR(VLOOKUP($A47,Værkdata!$B$1:$F$1029,3,FALSE),"")</f>
        <v/>
      </c>
      <c r="D47" s="32" t="str">
        <f>IFERROR(VLOOKUP($A47,Værkdata!$B$1:$F$1029,4,FALSE),"")</f>
        <v/>
      </c>
      <c r="E47" s="32" t="str">
        <f>IFERROR(VLOOKUP($A47,Værkdata!$B$1:$F$1029,5,FALSE),"")</f>
        <v/>
      </c>
    </row>
    <row r="48" spans="1:5" x14ac:dyDescent="0.35">
      <c r="A48"/>
      <c r="B48"/>
      <c r="C48" s="32" t="str">
        <f>IFERROR(VLOOKUP($A48,Værkdata!$B$1:$F$1029,3,FALSE),"")</f>
        <v/>
      </c>
      <c r="D48" s="32" t="str">
        <f>IFERROR(VLOOKUP($A48,Værkdata!$B$1:$F$1029,4,FALSE),"")</f>
        <v/>
      </c>
      <c r="E48" s="32" t="str">
        <f>IFERROR(VLOOKUP($A48,Værkdata!$B$1:$F$1029,5,FALSE),"")</f>
        <v/>
      </c>
    </row>
    <row r="49" spans="1:5" x14ac:dyDescent="0.35">
      <c r="A49"/>
      <c r="B49"/>
      <c r="C49" s="32" t="str">
        <f>IFERROR(VLOOKUP($A49,Værkdata!$B$1:$F$1029,3,FALSE),"")</f>
        <v/>
      </c>
      <c r="D49" s="32" t="str">
        <f>IFERROR(VLOOKUP($A49,Værkdata!$B$1:$F$1029,4,FALSE),"")</f>
        <v/>
      </c>
      <c r="E49" s="32" t="str">
        <f>IFERROR(VLOOKUP($A49,Værkdata!$B$1:$F$1029,5,FALSE),"")</f>
        <v/>
      </c>
    </row>
    <row r="50" spans="1:5" x14ac:dyDescent="0.35">
      <c r="A50"/>
      <c r="B50"/>
    </row>
    <row r="51" spans="1:5" x14ac:dyDescent="0.35">
      <c r="A51"/>
      <c r="B51"/>
    </row>
    <row r="52" spans="1:5" x14ac:dyDescent="0.35">
      <c r="A52"/>
      <c r="B52"/>
    </row>
    <row r="53" spans="1:5" x14ac:dyDescent="0.35">
      <c r="A53"/>
      <c r="B53"/>
    </row>
    <row r="54" spans="1:5" x14ac:dyDescent="0.35">
      <c r="A54"/>
      <c r="B54"/>
    </row>
    <row r="55" spans="1:5" x14ac:dyDescent="0.35">
      <c r="A55"/>
      <c r="B55"/>
    </row>
    <row r="56" spans="1:5" x14ac:dyDescent="0.35">
      <c r="A56"/>
      <c r="B56"/>
    </row>
    <row r="57" spans="1:5" x14ac:dyDescent="0.35">
      <c r="A57"/>
      <c r="B57"/>
    </row>
    <row r="58" spans="1:5" x14ac:dyDescent="0.35">
      <c r="A58"/>
      <c r="B58"/>
    </row>
    <row r="59" spans="1:5" x14ac:dyDescent="0.35">
      <c r="A59"/>
      <c r="B59"/>
    </row>
    <row r="60" spans="1:5" x14ac:dyDescent="0.35">
      <c r="A60"/>
      <c r="B60"/>
    </row>
    <row r="61" spans="1:5" x14ac:dyDescent="0.35">
      <c r="A61"/>
      <c r="B61"/>
    </row>
    <row r="62" spans="1:5" x14ac:dyDescent="0.35">
      <c r="A62"/>
      <c r="B62"/>
    </row>
    <row r="63" spans="1:5" x14ac:dyDescent="0.35">
      <c r="A63"/>
      <c r="B63"/>
    </row>
    <row r="64" spans="1:5" x14ac:dyDescent="0.35">
      <c r="A64"/>
      <c r="B64"/>
    </row>
    <row r="65" spans="1:2" x14ac:dyDescent="0.35">
      <c r="A65"/>
      <c r="B65"/>
    </row>
    <row r="66" spans="1:2" x14ac:dyDescent="0.35">
      <c r="A66"/>
      <c r="B66"/>
    </row>
    <row r="67" spans="1:2" x14ac:dyDescent="0.35">
      <c r="A67"/>
      <c r="B67"/>
    </row>
    <row r="68" spans="1:2" x14ac:dyDescent="0.35">
      <c r="A68"/>
      <c r="B68"/>
    </row>
    <row r="69" spans="1:2" x14ac:dyDescent="0.35">
      <c r="A69"/>
      <c r="B69"/>
    </row>
    <row r="70" spans="1:2" x14ac:dyDescent="0.35">
      <c r="A70"/>
      <c r="B70"/>
    </row>
    <row r="71" spans="1:2" x14ac:dyDescent="0.35">
      <c r="A71"/>
      <c r="B71"/>
    </row>
    <row r="72" spans="1:2" x14ac:dyDescent="0.35">
      <c r="A72"/>
      <c r="B72"/>
    </row>
    <row r="73" spans="1:2" x14ac:dyDescent="0.35">
      <c r="A73"/>
      <c r="B73"/>
    </row>
    <row r="74" spans="1:2" x14ac:dyDescent="0.35">
      <c r="A74"/>
      <c r="B74"/>
    </row>
    <row r="75" spans="1:2" x14ac:dyDescent="0.35">
      <c r="A75"/>
      <c r="B75"/>
    </row>
    <row r="76" spans="1:2" x14ac:dyDescent="0.35">
      <c r="A76"/>
      <c r="B76"/>
    </row>
    <row r="77" spans="1:2" x14ac:dyDescent="0.35">
      <c r="A77"/>
      <c r="B77"/>
    </row>
    <row r="78" spans="1:2" x14ac:dyDescent="0.35">
      <c r="A78"/>
      <c r="B78"/>
    </row>
    <row r="79" spans="1:2" x14ac:dyDescent="0.35">
      <c r="A79"/>
      <c r="B79"/>
    </row>
    <row r="80" spans="1:2" x14ac:dyDescent="0.35">
      <c r="A80"/>
    </row>
    <row r="81" spans="1:1" x14ac:dyDescent="0.35">
      <c r="A81"/>
    </row>
    <row r="82" spans="1:1" x14ac:dyDescent="0.35">
      <c r="A82"/>
    </row>
    <row r="83" spans="1:1" x14ac:dyDescent="0.35">
      <c r="A83"/>
    </row>
    <row r="84" spans="1:1" x14ac:dyDescent="0.35">
      <c r="A84"/>
    </row>
    <row r="85" spans="1:1" x14ac:dyDescent="0.35">
      <c r="A85"/>
    </row>
    <row r="86" spans="1:1" x14ac:dyDescent="0.35">
      <c r="A86"/>
    </row>
    <row r="87" spans="1:1" x14ac:dyDescent="0.35">
      <c r="A87"/>
    </row>
    <row r="88" spans="1:1" x14ac:dyDescent="0.35">
      <c r="A88"/>
    </row>
    <row r="89" spans="1:1" x14ac:dyDescent="0.35">
      <c r="A89"/>
    </row>
    <row r="90" spans="1:1" x14ac:dyDescent="0.35">
      <c r="A90"/>
    </row>
    <row r="91" spans="1:1" x14ac:dyDescent="0.35">
      <c r="A91"/>
    </row>
    <row r="92" spans="1:1" x14ac:dyDescent="0.35">
      <c r="A92"/>
    </row>
    <row r="93" spans="1:1" x14ac:dyDescent="0.35">
      <c r="A93"/>
    </row>
    <row r="94" spans="1:1" x14ac:dyDescent="0.35">
      <c r="A94"/>
    </row>
    <row r="95" spans="1:1" x14ac:dyDescent="0.35">
      <c r="A95"/>
    </row>
    <row r="96" spans="1:1" x14ac:dyDescent="0.35">
      <c r="A96"/>
    </row>
    <row r="97" spans="1:1" x14ac:dyDescent="0.35">
      <c r="A97"/>
    </row>
    <row r="98" spans="1:1" x14ac:dyDescent="0.35">
      <c r="A98"/>
    </row>
    <row r="99" spans="1:1" x14ac:dyDescent="0.35">
      <c r="A99"/>
    </row>
    <row r="100" spans="1:1" x14ac:dyDescent="0.35">
      <c r="A100"/>
    </row>
    <row r="101" spans="1:1" x14ac:dyDescent="0.35">
      <c r="A101"/>
    </row>
    <row r="102" spans="1:1" x14ac:dyDescent="0.35">
      <c r="A102"/>
    </row>
    <row r="103" spans="1:1" x14ac:dyDescent="0.35">
      <c r="A103"/>
    </row>
    <row r="104" spans="1:1" x14ac:dyDescent="0.35">
      <c r="A104"/>
    </row>
    <row r="105" spans="1:1" x14ac:dyDescent="0.35">
      <c r="A105"/>
    </row>
    <row r="106" spans="1:1" x14ac:dyDescent="0.35">
      <c r="A106"/>
    </row>
    <row r="107" spans="1:1" x14ac:dyDescent="0.35">
      <c r="A107"/>
    </row>
    <row r="108" spans="1:1" x14ac:dyDescent="0.35">
      <c r="A108"/>
    </row>
    <row r="109" spans="1:1" x14ac:dyDescent="0.35">
      <c r="A109"/>
    </row>
    <row r="110" spans="1:1" x14ac:dyDescent="0.35">
      <c r="A110"/>
    </row>
    <row r="111" spans="1:1" x14ac:dyDescent="0.35">
      <c r="A111"/>
    </row>
    <row r="112" spans="1:1" x14ac:dyDescent="0.35">
      <c r="A112"/>
    </row>
    <row r="113" spans="1:1" x14ac:dyDescent="0.35">
      <c r="A113"/>
    </row>
    <row r="114" spans="1:1" x14ac:dyDescent="0.35">
      <c r="A114"/>
    </row>
    <row r="115" spans="1:1" x14ac:dyDescent="0.35">
      <c r="A115"/>
    </row>
    <row r="116" spans="1:1" x14ac:dyDescent="0.35">
      <c r="A116"/>
    </row>
    <row r="117" spans="1:1" x14ac:dyDescent="0.35">
      <c r="A117"/>
    </row>
    <row r="118" spans="1:1" x14ac:dyDescent="0.35">
      <c r="A118"/>
    </row>
    <row r="119" spans="1:1" x14ac:dyDescent="0.35">
      <c r="A119"/>
    </row>
    <row r="120" spans="1:1" x14ac:dyDescent="0.35">
      <c r="A120"/>
    </row>
    <row r="121" spans="1:1" x14ac:dyDescent="0.35">
      <c r="A121"/>
    </row>
    <row r="122" spans="1:1" x14ac:dyDescent="0.35">
      <c r="A122"/>
    </row>
    <row r="123" spans="1:1" x14ac:dyDescent="0.35">
      <c r="A123"/>
    </row>
    <row r="124" spans="1:1" x14ac:dyDescent="0.35">
      <c r="A124"/>
    </row>
    <row r="125" spans="1:1" x14ac:dyDescent="0.35">
      <c r="A125"/>
    </row>
    <row r="126" spans="1:1" x14ac:dyDescent="0.35">
      <c r="A126"/>
    </row>
    <row r="127" spans="1:1" x14ac:dyDescent="0.35">
      <c r="A127"/>
    </row>
    <row r="128" spans="1:1" x14ac:dyDescent="0.35">
      <c r="A128"/>
    </row>
    <row r="129" spans="1:1" x14ac:dyDescent="0.35">
      <c r="A129"/>
    </row>
    <row r="130" spans="1:1" x14ac:dyDescent="0.35">
      <c r="A130"/>
    </row>
    <row r="131" spans="1:1" x14ac:dyDescent="0.35">
      <c r="A131"/>
    </row>
    <row r="132" spans="1:1" x14ac:dyDescent="0.35">
      <c r="A132"/>
    </row>
    <row r="133" spans="1:1" x14ac:dyDescent="0.35">
      <c r="A133"/>
    </row>
    <row r="134" spans="1:1" x14ac:dyDescent="0.35">
      <c r="A134"/>
    </row>
    <row r="135" spans="1:1" x14ac:dyDescent="0.35">
      <c r="A135"/>
    </row>
    <row r="136" spans="1:1" x14ac:dyDescent="0.35">
      <c r="A136"/>
    </row>
    <row r="137" spans="1:1" x14ac:dyDescent="0.35">
      <c r="A137"/>
    </row>
    <row r="138" spans="1:1" x14ac:dyDescent="0.35">
      <c r="A138"/>
    </row>
    <row r="139" spans="1:1" x14ac:dyDescent="0.35">
      <c r="A139"/>
    </row>
    <row r="140" spans="1:1" x14ac:dyDescent="0.35">
      <c r="A140"/>
    </row>
    <row r="141" spans="1:1" x14ac:dyDescent="0.35">
      <c r="A141"/>
    </row>
    <row r="142" spans="1:1" x14ac:dyDescent="0.35">
      <c r="A142"/>
    </row>
    <row r="143" spans="1:1" x14ac:dyDescent="0.35">
      <c r="A143"/>
    </row>
    <row r="144" spans="1:1" x14ac:dyDescent="0.35">
      <c r="A144"/>
    </row>
    <row r="145" spans="1:1" x14ac:dyDescent="0.35">
      <c r="A145"/>
    </row>
    <row r="146" spans="1:1" x14ac:dyDescent="0.35">
      <c r="A146"/>
    </row>
    <row r="147" spans="1:1" x14ac:dyDescent="0.35">
      <c r="A147"/>
    </row>
    <row r="148" spans="1:1" x14ac:dyDescent="0.35">
      <c r="A148"/>
    </row>
    <row r="149" spans="1:1" x14ac:dyDescent="0.35">
      <c r="A149"/>
    </row>
    <row r="150" spans="1:1" x14ac:dyDescent="0.35">
      <c r="A150"/>
    </row>
    <row r="151" spans="1:1" x14ac:dyDescent="0.35">
      <c r="A151"/>
    </row>
    <row r="152" spans="1:1" x14ac:dyDescent="0.35">
      <c r="A152"/>
    </row>
    <row r="153" spans="1:1" x14ac:dyDescent="0.35">
      <c r="A153"/>
    </row>
    <row r="154" spans="1:1" x14ac:dyDescent="0.35">
      <c r="A154"/>
    </row>
    <row r="155" spans="1:1" x14ac:dyDescent="0.35">
      <c r="A155"/>
    </row>
    <row r="156" spans="1:1" x14ac:dyDescent="0.35">
      <c r="A156"/>
    </row>
    <row r="157" spans="1:1" x14ac:dyDescent="0.35">
      <c r="A157"/>
    </row>
    <row r="158" spans="1:1" x14ac:dyDescent="0.35">
      <c r="A158"/>
    </row>
    <row r="159" spans="1:1" x14ac:dyDescent="0.35">
      <c r="A159"/>
    </row>
    <row r="160" spans="1:1" x14ac:dyDescent="0.35">
      <c r="A160"/>
    </row>
    <row r="161" spans="1:1" x14ac:dyDescent="0.35">
      <c r="A161"/>
    </row>
    <row r="162" spans="1:1" x14ac:dyDescent="0.35">
      <c r="A162"/>
    </row>
    <row r="163" spans="1:1" x14ac:dyDescent="0.35">
      <c r="A163"/>
    </row>
    <row r="164" spans="1:1" x14ac:dyDescent="0.35">
      <c r="A164"/>
    </row>
    <row r="165" spans="1:1" x14ac:dyDescent="0.35">
      <c r="A165"/>
    </row>
    <row r="166" spans="1:1" x14ac:dyDescent="0.35">
      <c r="A166"/>
    </row>
    <row r="167" spans="1:1" x14ac:dyDescent="0.35">
      <c r="A167"/>
    </row>
    <row r="168" spans="1:1" x14ac:dyDescent="0.35">
      <c r="A168"/>
    </row>
    <row r="169" spans="1:1" x14ac:dyDescent="0.35">
      <c r="A169"/>
    </row>
    <row r="170" spans="1:1" x14ac:dyDescent="0.35">
      <c r="A170"/>
    </row>
    <row r="171" spans="1:1" x14ac:dyDescent="0.35">
      <c r="A171"/>
    </row>
    <row r="172" spans="1:1" x14ac:dyDescent="0.35">
      <c r="A172"/>
    </row>
    <row r="173" spans="1:1" x14ac:dyDescent="0.35">
      <c r="A173"/>
    </row>
    <row r="174" spans="1:1" x14ac:dyDescent="0.35">
      <c r="A174"/>
    </row>
    <row r="175" spans="1:1" x14ac:dyDescent="0.35">
      <c r="A175"/>
    </row>
    <row r="176" spans="1:1" x14ac:dyDescent="0.35">
      <c r="A176"/>
    </row>
    <row r="177" spans="1:1" x14ac:dyDescent="0.35">
      <c r="A177"/>
    </row>
    <row r="178" spans="1:1" x14ac:dyDescent="0.35">
      <c r="A178"/>
    </row>
    <row r="179" spans="1:1" x14ac:dyDescent="0.35">
      <c r="A179"/>
    </row>
    <row r="180" spans="1:1" x14ac:dyDescent="0.35">
      <c r="A180"/>
    </row>
    <row r="181" spans="1:1" x14ac:dyDescent="0.35">
      <c r="A181"/>
    </row>
    <row r="182" spans="1:1" x14ac:dyDescent="0.35">
      <c r="A182"/>
    </row>
    <row r="183" spans="1:1" x14ac:dyDescent="0.35">
      <c r="A183"/>
    </row>
    <row r="184" spans="1:1" x14ac:dyDescent="0.35">
      <c r="A184"/>
    </row>
    <row r="185" spans="1:1" x14ac:dyDescent="0.35">
      <c r="A185"/>
    </row>
    <row r="186" spans="1:1" x14ac:dyDescent="0.35">
      <c r="A186"/>
    </row>
    <row r="187" spans="1:1" x14ac:dyDescent="0.35">
      <c r="A187"/>
    </row>
    <row r="188" spans="1:1" x14ac:dyDescent="0.35">
      <c r="A188"/>
    </row>
    <row r="189" spans="1:1" x14ac:dyDescent="0.35">
      <c r="A189"/>
    </row>
    <row r="190" spans="1:1" x14ac:dyDescent="0.35">
      <c r="A190"/>
    </row>
    <row r="191" spans="1:1" x14ac:dyDescent="0.35">
      <c r="A191"/>
    </row>
    <row r="192" spans="1:1" x14ac:dyDescent="0.35">
      <c r="A192"/>
    </row>
    <row r="193" spans="1:1" x14ac:dyDescent="0.35">
      <c r="A193"/>
    </row>
    <row r="194" spans="1:1" x14ac:dyDescent="0.35">
      <c r="A194"/>
    </row>
    <row r="195" spans="1:1" x14ac:dyDescent="0.35">
      <c r="A195"/>
    </row>
    <row r="196" spans="1:1" x14ac:dyDescent="0.35">
      <c r="A196"/>
    </row>
    <row r="197" spans="1:1" x14ac:dyDescent="0.35">
      <c r="A197"/>
    </row>
    <row r="198" spans="1:1" x14ac:dyDescent="0.35">
      <c r="A198"/>
    </row>
    <row r="199" spans="1:1" x14ac:dyDescent="0.35">
      <c r="A199"/>
    </row>
    <row r="200" spans="1:1" x14ac:dyDescent="0.35">
      <c r="A200"/>
    </row>
    <row r="201" spans="1:1" x14ac:dyDescent="0.35">
      <c r="A201"/>
    </row>
    <row r="202" spans="1:1" x14ac:dyDescent="0.35">
      <c r="A202"/>
    </row>
    <row r="203" spans="1:1" x14ac:dyDescent="0.35">
      <c r="A203"/>
    </row>
    <row r="204" spans="1:1" x14ac:dyDescent="0.35">
      <c r="A204"/>
    </row>
    <row r="205" spans="1:1" x14ac:dyDescent="0.35">
      <c r="A205"/>
    </row>
    <row r="206" spans="1:1" x14ac:dyDescent="0.35">
      <c r="A206"/>
    </row>
    <row r="207" spans="1:1" x14ac:dyDescent="0.35">
      <c r="A207"/>
    </row>
    <row r="208" spans="1:1" x14ac:dyDescent="0.35">
      <c r="A208"/>
    </row>
    <row r="209" spans="1:1" x14ac:dyDescent="0.35">
      <c r="A209"/>
    </row>
    <row r="210" spans="1:1" x14ac:dyDescent="0.35">
      <c r="A210"/>
    </row>
    <row r="211" spans="1:1" x14ac:dyDescent="0.35">
      <c r="A211"/>
    </row>
    <row r="212" spans="1:1" x14ac:dyDescent="0.35">
      <c r="A212"/>
    </row>
    <row r="213" spans="1:1" x14ac:dyDescent="0.35">
      <c r="A213"/>
    </row>
    <row r="214" spans="1:1" x14ac:dyDescent="0.35">
      <c r="A214"/>
    </row>
    <row r="215" spans="1:1" x14ac:dyDescent="0.35">
      <c r="A215"/>
    </row>
    <row r="216" spans="1:1" x14ac:dyDescent="0.35">
      <c r="A216"/>
    </row>
    <row r="217" spans="1:1" x14ac:dyDescent="0.35">
      <c r="A217"/>
    </row>
    <row r="218" spans="1:1" x14ac:dyDescent="0.35">
      <c r="A218"/>
    </row>
    <row r="219" spans="1:1" x14ac:dyDescent="0.35">
      <c r="A219"/>
    </row>
    <row r="220" spans="1:1" x14ac:dyDescent="0.35">
      <c r="A220"/>
    </row>
    <row r="221" spans="1:1" x14ac:dyDescent="0.35">
      <c r="A221"/>
    </row>
    <row r="222" spans="1:1" x14ac:dyDescent="0.35">
      <c r="A222"/>
    </row>
    <row r="223" spans="1:1" x14ac:dyDescent="0.35">
      <c r="A223"/>
    </row>
    <row r="224" spans="1:1" x14ac:dyDescent="0.35">
      <c r="A224"/>
    </row>
    <row r="225" spans="1:1" x14ac:dyDescent="0.35">
      <c r="A225"/>
    </row>
    <row r="226" spans="1:1" x14ac:dyDescent="0.35">
      <c r="A226"/>
    </row>
    <row r="227" spans="1:1" x14ac:dyDescent="0.35">
      <c r="A227"/>
    </row>
    <row r="228" spans="1:1" x14ac:dyDescent="0.35">
      <c r="A228"/>
    </row>
    <row r="229" spans="1:1" x14ac:dyDescent="0.35">
      <c r="A229"/>
    </row>
    <row r="230" spans="1:1" x14ac:dyDescent="0.35">
      <c r="A230"/>
    </row>
    <row r="231" spans="1:1" x14ac:dyDescent="0.35">
      <c r="A231"/>
    </row>
    <row r="232" spans="1:1" x14ac:dyDescent="0.35">
      <c r="A232"/>
    </row>
    <row r="233" spans="1:1" x14ac:dyDescent="0.35">
      <c r="A233"/>
    </row>
    <row r="234" spans="1:1" x14ac:dyDescent="0.35">
      <c r="A234"/>
    </row>
    <row r="235" spans="1:1" x14ac:dyDescent="0.35">
      <c r="A235"/>
    </row>
    <row r="236" spans="1:1" x14ac:dyDescent="0.35">
      <c r="A236"/>
    </row>
    <row r="237" spans="1:1" x14ac:dyDescent="0.35">
      <c r="A237"/>
    </row>
    <row r="238" spans="1:1" x14ac:dyDescent="0.35">
      <c r="A238"/>
    </row>
    <row r="239" spans="1:1" x14ac:dyDescent="0.35">
      <c r="A239"/>
    </row>
    <row r="240" spans="1:1" x14ac:dyDescent="0.35">
      <c r="A240"/>
    </row>
    <row r="241" spans="1:1" x14ac:dyDescent="0.35">
      <c r="A241"/>
    </row>
    <row r="242" spans="1:1" x14ac:dyDescent="0.35">
      <c r="A242"/>
    </row>
    <row r="243" spans="1:1" x14ac:dyDescent="0.35">
      <c r="A243"/>
    </row>
    <row r="244" spans="1:1" x14ac:dyDescent="0.35">
      <c r="A244"/>
    </row>
    <row r="245" spans="1:1" x14ac:dyDescent="0.35">
      <c r="A245"/>
    </row>
    <row r="246" spans="1:1" x14ac:dyDescent="0.35">
      <c r="A246"/>
    </row>
    <row r="247" spans="1:1" x14ac:dyDescent="0.35">
      <c r="A247"/>
    </row>
    <row r="248" spans="1:1" x14ac:dyDescent="0.35">
      <c r="A248"/>
    </row>
    <row r="249" spans="1:1" x14ac:dyDescent="0.35">
      <c r="A249"/>
    </row>
    <row r="250" spans="1:1" x14ac:dyDescent="0.35">
      <c r="A250"/>
    </row>
    <row r="251" spans="1:1" x14ac:dyDescent="0.35">
      <c r="A251"/>
    </row>
    <row r="252" spans="1:1" x14ac:dyDescent="0.35">
      <c r="A252"/>
    </row>
    <row r="253" spans="1:1" x14ac:dyDescent="0.35">
      <c r="A253"/>
    </row>
    <row r="254" spans="1:1" x14ac:dyDescent="0.35">
      <c r="A254"/>
    </row>
    <row r="255" spans="1:1" x14ac:dyDescent="0.35">
      <c r="A255"/>
    </row>
    <row r="256" spans="1:1" x14ac:dyDescent="0.35">
      <c r="A256"/>
    </row>
    <row r="257" spans="1:1" x14ac:dyDescent="0.35">
      <c r="A257"/>
    </row>
    <row r="258" spans="1:1" x14ac:dyDescent="0.35">
      <c r="A258"/>
    </row>
    <row r="259" spans="1:1" x14ac:dyDescent="0.35">
      <c r="A259"/>
    </row>
    <row r="260" spans="1:1" x14ac:dyDescent="0.35">
      <c r="A260"/>
    </row>
    <row r="261" spans="1:1" x14ac:dyDescent="0.35">
      <c r="A261"/>
    </row>
    <row r="262" spans="1:1" x14ac:dyDescent="0.35">
      <c r="A262"/>
    </row>
    <row r="263" spans="1:1" x14ac:dyDescent="0.35">
      <c r="A263"/>
    </row>
    <row r="264" spans="1:1" x14ac:dyDescent="0.35">
      <c r="A264"/>
    </row>
    <row r="265" spans="1:1" x14ac:dyDescent="0.35">
      <c r="A265"/>
    </row>
    <row r="266" spans="1:1" x14ac:dyDescent="0.35">
      <c r="A266"/>
    </row>
    <row r="267" spans="1:1" x14ac:dyDescent="0.35">
      <c r="A267"/>
    </row>
    <row r="268" spans="1:1" x14ac:dyDescent="0.35">
      <c r="A268"/>
    </row>
    <row r="269" spans="1:1" x14ac:dyDescent="0.35">
      <c r="A269"/>
    </row>
    <row r="270" spans="1:1" x14ac:dyDescent="0.35">
      <c r="A270"/>
    </row>
    <row r="271" spans="1:1" x14ac:dyDescent="0.35">
      <c r="A271"/>
    </row>
    <row r="272" spans="1:1" x14ac:dyDescent="0.35">
      <c r="A272"/>
    </row>
    <row r="273" spans="1:1" x14ac:dyDescent="0.35">
      <c r="A273"/>
    </row>
    <row r="274" spans="1:1" x14ac:dyDescent="0.35">
      <c r="A274"/>
    </row>
    <row r="275" spans="1:1" x14ac:dyDescent="0.35">
      <c r="A275"/>
    </row>
    <row r="276" spans="1:1" x14ac:dyDescent="0.35">
      <c r="A276"/>
    </row>
    <row r="277" spans="1:1" x14ac:dyDescent="0.35">
      <c r="A277"/>
    </row>
    <row r="278" spans="1:1" x14ac:dyDescent="0.35">
      <c r="A278"/>
    </row>
    <row r="279" spans="1:1" x14ac:dyDescent="0.35">
      <c r="A279"/>
    </row>
    <row r="280" spans="1:1" x14ac:dyDescent="0.35">
      <c r="A280"/>
    </row>
    <row r="281" spans="1:1" x14ac:dyDescent="0.35">
      <c r="A281"/>
    </row>
    <row r="282" spans="1:1" x14ac:dyDescent="0.35">
      <c r="A282"/>
    </row>
    <row r="283" spans="1:1" x14ac:dyDescent="0.35">
      <c r="A283"/>
    </row>
    <row r="284" spans="1:1" x14ac:dyDescent="0.35">
      <c r="A284"/>
    </row>
    <row r="285" spans="1:1" x14ac:dyDescent="0.35">
      <c r="A285"/>
    </row>
    <row r="286" spans="1:1" x14ac:dyDescent="0.35">
      <c r="A286"/>
    </row>
    <row r="287" spans="1:1" x14ac:dyDescent="0.35">
      <c r="A287"/>
    </row>
    <row r="288" spans="1:1" x14ac:dyDescent="0.35">
      <c r="A288"/>
    </row>
    <row r="289" spans="1:1" x14ac:dyDescent="0.35">
      <c r="A289"/>
    </row>
    <row r="290" spans="1:1" x14ac:dyDescent="0.35">
      <c r="A290"/>
    </row>
    <row r="291" spans="1:1" x14ac:dyDescent="0.35">
      <c r="A291"/>
    </row>
    <row r="292" spans="1:1" x14ac:dyDescent="0.35">
      <c r="A292"/>
    </row>
    <row r="293" spans="1:1" x14ac:dyDescent="0.35">
      <c r="A293"/>
    </row>
    <row r="294" spans="1:1" x14ac:dyDescent="0.35">
      <c r="A294"/>
    </row>
    <row r="295" spans="1:1" x14ac:dyDescent="0.35">
      <c r="A295"/>
    </row>
    <row r="296" spans="1:1" x14ac:dyDescent="0.35">
      <c r="A296"/>
    </row>
    <row r="297" spans="1:1" x14ac:dyDescent="0.35">
      <c r="A297"/>
    </row>
    <row r="298" spans="1:1" x14ac:dyDescent="0.35">
      <c r="A298"/>
    </row>
    <row r="299" spans="1:1" x14ac:dyDescent="0.35">
      <c r="A299"/>
    </row>
    <row r="300" spans="1:1" x14ac:dyDescent="0.35">
      <c r="A300"/>
    </row>
    <row r="301" spans="1:1" x14ac:dyDescent="0.35">
      <c r="A301"/>
    </row>
    <row r="302" spans="1:1" x14ac:dyDescent="0.35">
      <c r="A302"/>
    </row>
    <row r="303" spans="1:1" x14ac:dyDescent="0.35">
      <c r="A303"/>
    </row>
    <row r="304" spans="1:1" x14ac:dyDescent="0.35">
      <c r="A304"/>
    </row>
    <row r="305" spans="1:1" x14ac:dyDescent="0.35">
      <c r="A305"/>
    </row>
    <row r="306" spans="1:1" x14ac:dyDescent="0.35">
      <c r="A306"/>
    </row>
    <row r="307" spans="1:1" x14ac:dyDescent="0.35">
      <c r="A307"/>
    </row>
    <row r="308" spans="1:1" x14ac:dyDescent="0.35">
      <c r="A308"/>
    </row>
    <row r="309" spans="1:1" x14ac:dyDescent="0.35">
      <c r="A309"/>
    </row>
    <row r="310" spans="1:1" x14ac:dyDescent="0.35">
      <c r="A310"/>
    </row>
    <row r="311" spans="1:1" x14ac:dyDescent="0.35">
      <c r="A311"/>
    </row>
    <row r="312" spans="1:1" x14ac:dyDescent="0.35">
      <c r="A312"/>
    </row>
    <row r="313" spans="1:1" x14ac:dyDescent="0.35">
      <c r="A313"/>
    </row>
    <row r="314" spans="1:1" x14ac:dyDescent="0.35">
      <c r="A314"/>
    </row>
    <row r="315" spans="1:1" x14ac:dyDescent="0.35">
      <c r="A315"/>
    </row>
    <row r="316" spans="1:1" x14ac:dyDescent="0.35">
      <c r="A316"/>
    </row>
    <row r="317" spans="1:1" x14ac:dyDescent="0.35">
      <c r="A317"/>
    </row>
    <row r="318" spans="1:1" x14ac:dyDescent="0.35">
      <c r="A318"/>
    </row>
    <row r="319" spans="1:1" x14ac:dyDescent="0.35">
      <c r="A319"/>
    </row>
    <row r="320" spans="1:1" x14ac:dyDescent="0.35">
      <c r="A320"/>
    </row>
    <row r="321" spans="1:1" x14ac:dyDescent="0.35">
      <c r="A321"/>
    </row>
    <row r="322" spans="1:1" x14ac:dyDescent="0.35">
      <c r="A322"/>
    </row>
    <row r="323" spans="1:1" x14ac:dyDescent="0.35">
      <c r="A323"/>
    </row>
    <row r="324" spans="1:1" x14ac:dyDescent="0.35">
      <c r="A324"/>
    </row>
    <row r="325" spans="1:1" x14ac:dyDescent="0.35">
      <c r="A325"/>
    </row>
    <row r="326" spans="1:1" x14ac:dyDescent="0.35">
      <c r="A326"/>
    </row>
    <row r="327" spans="1:1" x14ac:dyDescent="0.35">
      <c r="A327"/>
    </row>
    <row r="328" spans="1:1" x14ac:dyDescent="0.35">
      <c r="A328"/>
    </row>
    <row r="329" spans="1:1" x14ac:dyDescent="0.35">
      <c r="A329"/>
    </row>
    <row r="330" spans="1:1" x14ac:dyDescent="0.35">
      <c r="A330"/>
    </row>
    <row r="331" spans="1:1" x14ac:dyDescent="0.35">
      <c r="A331"/>
    </row>
    <row r="332" spans="1:1" x14ac:dyDescent="0.35">
      <c r="A332"/>
    </row>
    <row r="333" spans="1:1" x14ac:dyDescent="0.35">
      <c r="A333"/>
    </row>
    <row r="334" spans="1:1" x14ac:dyDescent="0.35">
      <c r="A334"/>
    </row>
    <row r="335" spans="1:1" x14ac:dyDescent="0.35">
      <c r="A335"/>
    </row>
    <row r="336" spans="1:1" x14ac:dyDescent="0.35">
      <c r="A336"/>
    </row>
    <row r="337" spans="1:1" x14ac:dyDescent="0.35">
      <c r="A337"/>
    </row>
    <row r="338" spans="1:1" x14ac:dyDescent="0.35">
      <c r="A338"/>
    </row>
    <row r="339" spans="1:1" x14ac:dyDescent="0.35">
      <c r="A339"/>
    </row>
    <row r="340" spans="1:1" x14ac:dyDescent="0.35">
      <c r="A340"/>
    </row>
    <row r="341" spans="1:1" x14ac:dyDescent="0.35">
      <c r="A341"/>
    </row>
    <row r="342" spans="1:1" x14ac:dyDescent="0.35">
      <c r="A342"/>
    </row>
    <row r="343" spans="1:1" x14ac:dyDescent="0.35">
      <c r="A343"/>
    </row>
    <row r="344" spans="1:1" x14ac:dyDescent="0.35">
      <c r="A344"/>
    </row>
    <row r="345" spans="1:1" x14ac:dyDescent="0.35">
      <c r="A345"/>
    </row>
    <row r="346" spans="1:1" x14ac:dyDescent="0.35">
      <c r="A346"/>
    </row>
    <row r="347" spans="1:1" x14ac:dyDescent="0.35">
      <c r="A347"/>
    </row>
    <row r="348" spans="1:1" x14ac:dyDescent="0.35">
      <c r="A348"/>
    </row>
    <row r="349" spans="1:1" x14ac:dyDescent="0.35">
      <c r="A349"/>
    </row>
    <row r="350" spans="1:1" x14ac:dyDescent="0.35">
      <c r="A350"/>
    </row>
    <row r="351" spans="1:1" x14ac:dyDescent="0.35">
      <c r="A351"/>
    </row>
    <row r="352" spans="1:1" x14ac:dyDescent="0.35">
      <c r="A352"/>
    </row>
    <row r="353" spans="1:1" x14ac:dyDescent="0.35">
      <c r="A353"/>
    </row>
    <row r="354" spans="1:1" x14ac:dyDescent="0.35">
      <c r="A354"/>
    </row>
    <row r="355" spans="1:1" x14ac:dyDescent="0.35">
      <c r="A355"/>
    </row>
    <row r="356" spans="1:1" x14ac:dyDescent="0.35">
      <c r="A356"/>
    </row>
    <row r="357" spans="1:1" x14ac:dyDescent="0.35">
      <c r="A357"/>
    </row>
    <row r="358" spans="1:1" x14ac:dyDescent="0.35">
      <c r="A358"/>
    </row>
    <row r="359" spans="1:1" x14ac:dyDescent="0.35">
      <c r="A359"/>
    </row>
    <row r="360" spans="1:1" x14ac:dyDescent="0.35">
      <c r="A360"/>
    </row>
    <row r="361" spans="1:1" x14ac:dyDescent="0.35">
      <c r="A361"/>
    </row>
    <row r="362" spans="1:1" x14ac:dyDescent="0.35">
      <c r="A362"/>
    </row>
    <row r="363" spans="1:1" x14ac:dyDescent="0.35">
      <c r="A363"/>
    </row>
    <row r="364" spans="1:1" x14ac:dyDescent="0.35">
      <c r="A364"/>
    </row>
    <row r="365" spans="1:1" x14ac:dyDescent="0.35">
      <c r="A365"/>
    </row>
    <row r="366" spans="1:1" x14ac:dyDescent="0.35">
      <c r="A366"/>
    </row>
    <row r="367" spans="1:1" x14ac:dyDescent="0.35">
      <c r="A367"/>
    </row>
    <row r="368" spans="1:1" x14ac:dyDescent="0.35">
      <c r="A368"/>
    </row>
    <row r="369" spans="1:1" x14ac:dyDescent="0.35">
      <c r="A369"/>
    </row>
    <row r="370" spans="1:1" x14ac:dyDescent="0.35">
      <c r="A370"/>
    </row>
    <row r="371" spans="1:1" x14ac:dyDescent="0.35">
      <c r="A371"/>
    </row>
    <row r="372" spans="1:1" x14ac:dyDescent="0.35">
      <c r="A372"/>
    </row>
    <row r="373" spans="1:1" x14ac:dyDescent="0.35">
      <c r="A373"/>
    </row>
    <row r="374" spans="1:1" x14ac:dyDescent="0.35">
      <c r="A374"/>
    </row>
    <row r="375" spans="1:1" x14ac:dyDescent="0.35">
      <c r="A375"/>
    </row>
    <row r="376" spans="1:1" x14ac:dyDescent="0.35">
      <c r="A376"/>
    </row>
    <row r="377" spans="1:1" x14ac:dyDescent="0.35">
      <c r="A377"/>
    </row>
    <row r="378" spans="1:1" x14ac:dyDescent="0.35">
      <c r="A378"/>
    </row>
    <row r="379" spans="1:1" x14ac:dyDescent="0.35">
      <c r="A379"/>
    </row>
    <row r="380" spans="1:1" x14ac:dyDescent="0.35">
      <c r="A380"/>
    </row>
    <row r="381" spans="1:1" x14ac:dyDescent="0.35">
      <c r="A381"/>
    </row>
    <row r="382" spans="1:1" x14ac:dyDescent="0.35">
      <c r="A382"/>
    </row>
    <row r="383" spans="1:1" x14ac:dyDescent="0.35">
      <c r="A383"/>
    </row>
    <row r="384" spans="1:1" x14ac:dyDescent="0.35">
      <c r="A384"/>
    </row>
    <row r="385" spans="1:1" x14ac:dyDescent="0.35">
      <c r="A385"/>
    </row>
    <row r="386" spans="1:1" x14ac:dyDescent="0.35">
      <c r="A386"/>
    </row>
    <row r="387" spans="1:1" x14ac:dyDescent="0.35">
      <c r="A387"/>
    </row>
    <row r="388" spans="1:1" x14ac:dyDescent="0.35">
      <c r="A388"/>
    </row>
    <row r="389" spans="1:1" x14ac:dyDescent="0.35">
      <c r="A389"/>
    </row>
    <row r="390" spans="1:1" x14ac:dyDescent="0.35">
      <c r="A390"/>
    </row>
    <row r="391" spans="1:1" x14ac:dyDescent="0.35">
      <c r="A391"/>
    </row>
    <row r="392" spans="1:1" x14ac:dyDescent="0.35">
      <c r="A392"/>
    </row>
    <row r="393" spans="1:1" x14ac:dyDescent="0.35">
      <c r="A393"/>
    </row>
    <row r="394" spans="1:1" x14ac:dyDescent="0.35">
      <c r="A394"/>
    </row>
    <row r="395" spans="1:1" x14ac:dyDescent="0.35">
      <c r="A395"/>
    </row>
    <row r="396" spans="1:1" x14ac:dyDescent="0.35">
      <c r="A396"/>
    </row>
    <row r="397" spans="1:1" x14ac:dyDescent="0.35">
      <c r="A397"/>
    </row>
    <row r="398" spans="1:1" x14ac:dyDescent="0.35">
      <c r="A398"/>
    </row>
    <row r="399" spans="1:1" x14ac:dyDescent="0.35">
      <c r="A399"/>
    </row>
    <row r="400" spans="1:1" x14ac:dyDescent="0.35">
      <c r="A400"/>
    </row>
    <row r="401" spans="1:1" x14ac:dyDescent="0.35">
      <c r="A401"/>
    </row>
    <row r="402" spans="1:1" x14ac:dyDescent="0.35">
      <c r="A402"/>
    </row>
    <row r="403" spans="1:1" x14ac:dyDescent="0.35">
      <c r="A403"/>
    </row>
    <row r="404" spans="1:1" x14ac:dyDescent="0.35">
      <c r="A404"/>
    </row>
    <row r="405" spans="1:1" x14ac:dyDescent="0.35">
      <c r="A405"/>
    </row>
    <row r="406" spans="1:1" x14ac:dyDescent="0.35">
      <c r="A406"/>
    </row>
    <row r="407" spans="1:1" x14ac:dyDescent="0.35">
      <c r="A407"/>
    </row>
    <row r="408" spans="1:1" x14ac:dyDescent="0.35">
      <c r="A408"/>
    </row>
    <row r="409" spans="1:1" x14ac:dyDescent="0.35">
      <c r="A409"/>
    </row>
    <row r="410" spans="1:1" x14ac:dyDescent="0.35">
      <c r="A410"/>
    </row>
    <row r="411" spans="1:1" x14ac:dyDescent="0.35">
      <c r="A411"/>
    </row>
    <row r="412" spans="1:1" x14ac:dyDescent="0.35">
      <c r="A412"/>
    </row>
    <row r="413" spans="1:1" x14ac:dyDescent="0.35">
      <c r="A413"/>
    </row>
    <row r="414" spans="1:1" x14ac:dyDescent="0.35">
      <c r="A414"/>
    </row>
    <row r="415" spans="1:1" x14ac:dyDescent="0.35">
      <c r="A415"/>
    </row>
    <row r="416" spans="1:1" x14ac:dyDescent="0.35">
      <c r="A416"/>
    </row>
    <row r="417" spans="1:1" x14ac:dyDescent="0.35">
      <c r="A417"/>
    </row>
    <row r="418" spans="1:1" x14ac:dyDescent="0.35">
      <c r="A418"/>
    </row>
    <row r="419" spans="1:1" x14ac:dyDescent="0.35">
      <c r="A419"/>
    </row>
    <row r="420" spans="1:1" x14ac:dyDescent="0.35">
      <c r="A420"/>
    </row>
    <row r="421" spans="1:1" x14ac:dyDescent="0.35">
      <c r="A421"/>
    </row>
    <row r="422" spans="1:1" x14ac:dyDescent="0.35">
      <c r="A422"/>
    </row>
    <row r="423" spans="1:1" x14ac:dyDescent="0.35">
      <c r="A423"/>
    </row>
    <row r="424" spans="1:1" x14ac:dyDescent="0.35">
      <c r="A424"/>
    </row>
    <row r="425" spans="1:1" x14ac:dyDescent="0.35">
      <c r="A425"/>
    </row>
    <row r="426" spans="1:1" x14ac:dyDescent="0.35">
      <c r="A426"/>
    </row>
    <row r="427" spans="1:1" x14ac:dyDescent="0.35">
      <c r="A427"/>
    </row>
    <row r="428" spans="1:1" x14ac:dyDescent="0.35">
      <c r="A428"/>
    </row>
    <row r="429" spans="1:1" x14ac:dyDescent="0.35">
      <c r="A429"/>
    </row>
    <row r="430" spans="1:1" x14ac:dyDescent="0.35">
      <c r="A430"/>
    </row>
    <row r="431" spans="1:1" x14ac:dyDescent="0.35">
      <c r="A431"/>
    </row>
    <row r="432" spans="1:1" x14ac:dyDescent="0.35">
      <c r="A432"/>
    </row>
    <row r="433" spans="1:1" x14ac:dyDescent="0.35">
      <c r="A433"/>
    </row>
    <row r="434" spans="1:1" x14ac:dyDescent="0.35">
      <c r="A434"/>
    </row>
    <row r="435" spans="1:1" x14ac:dyDescent="0.35">
      <c r="A435"/>
    </row>
    <row r="436" spans="1:1" x14ac:dyDescent="0.35">
      <c r="A436"/>
    </row>
    <row r="437" spans="1:1" x14ac:dyDescent="0.35">
      <c r="A437"/>
    </row>
    <row r="438" spans="1:1" x14ac:dyDescent="0.35">
      <c r="A438"/>
    </row>
    <row r="439" spans="1:1" x14ac:dyDescent="0.35">
      <c r="A439"/>
    </row>
    <row r="440" spans="1:1" x14ac:dyDescent="0.35">
      <c r="A440"/>
    </row>
    <row r="441" spans="1:1" x14ac:dyDescent="0.35">
      <c r="A441"/>
    </row>
    <row r="442" spans="1:1" x14ac:dyDescent="0.35">
      <c r="A442"/>
    </row>
    <row r="443" spans="1:1" x14ac:dyDescent="0.35">
      <c r="A443"/>
    </row>
    <row r="444" spans="1:1" x14ac:dyDescent="0.35">
      <c r="A444"/>
    </row>
    <row r="445" spans="1:1" x14ac:dyDescent="0.35">
      <c r="A445"/>
    </row>
    <row r="446" spans="1:1" x14ac:dyDescent="0.35">
      <c r="A446"/>
    </row>
    <row r="447" spans="1:1" x14ac:dyDescent="0.35">
      <c r="A447"/>
    </row>
    <row r="448" spans="1:1" x14ac:dyDescent="0.35">
      <c r="A448"/>
    </row>
    <row r="449" spans="1:1" x14ac:dyDescent="0.35">
      <c r="A449"/>
    </row>
    <row r="450" spans="1:1" x14ac:dyDescent="0.35">
      <c r="A450"/>
    </row>
    <row r="451" spans="1:1" x14ac:dyDescent="0.35">
      <c r="A451"/>
    </row>
    <row r="452" spans="1:1" x14ac:dyDescent="0.35">
      <c r="A452"/>
    </row>
    <row r="453" spans="1:1" x14ac:dyDescent="0.35">
      <c r="A453"/>
    </row>
    <row r="454" spans="1:1" x14ac:dyDescent="0.35">
      <c r="A454"/>
    </row>
    <row r="455" spans="1:1" x14ac:dyDescent="0.35">
      <c r="A455"/>
    </row>
    <row r="456" spans="1:1" x14ac:dyDescent="0.35">
      <c r="A456"/>
    </row>
    <row r="457" spans="1:1" x14ac:dyDescent="0.35">
      <c r="A457"/>
    </row>
    <row r="458" spans="1:1" x14ac:dyDescent="0.35">
      <c r="A458"/>
    </row>
    <row r="459" spans="1:1" x14ac:dyDescent="0.35">
      <c r="A459"/>
    </row>
    <row r="460" spans="1:1" x14ac:dyDescent="0.35">
      <c r="A460"/>
    </row>
    <row r="461" spans="1:1" x14ac:dyDescent="0.35">
      <c r="A461"/>
    </row>
    <row r="462" spans="1:1" x14ac:dyDescent="0.35">
      <c r="A462"/>
    </row>
    <row r="463" spans="1:1" x14ac:dyDescent="0.35">
      <c r="A463"/>
    </row>
    <row r="464" spans="1:1" x14ac:dyDescent="0.35">
      <c r="A464"/>
    </row>
    <row r="465" spans="1:1" x14ac:dyDescent="0.35">
      <c r="A465"/>
    </row>
    <row r="466" spans="1:1" x14ac:dyDescent="0.35">
      <c r="A466"/>
    </row>
    <row r="467" spans="1:1" x14ac:dyDescent="0.35">
      <c r="A467"/>
    </row>
    <row r="468" spans="1:1" x14ac:dyDescent="0.35">
      <c r="A468"/>
    </row>
    <row r="469" spans="1:1" x14ac:dyDescent="0.35">
      <c r="A469"/>
    </row>
    <row r="470" spans="1:1" x14ac:dyDescent="0.35">
      <c r="A470"/>
    </row>
    <row r="471" spans="1:1" x14ac:dyDescent="0.35">
      <c r="A471"/>
    </row>
    <row r="472" spans="1:1" x14ac:dyDescent="0.35">
      <c r="A472"/>
    </row>
    <row r="473" spans="1:1" x14ac:dyDescent="0.35">
      <c r="A473"/>
    </row>
    <row r="474" spans="1:1" x14ac:dyDescent="0.35">
      <c r="A474"/>
    </row>
    <row r="475" spans="1:1" x14ac:dyDescent="0.35">
      <c r="A475"/>
    </row>
    <row r="476" spans="1:1" x14ac:dyDescent="0.35">
      <c r="A476"/>
    </row>
    <row r="477" spans="1:1" x14ac:dyDescent="0.35">
      <c r="A477"/>
    </row>
    <row r="478" spans="1:1" x14ac:dyDescent="0.35">
      <c r="A478"/>
    </row>
    <row r="479" spans="1:1" x14ac:dyDescent="0.35">
      <c r="A479"/>
    </row>
    <row r="480" spans="1:1" x14ac:dyDescent="0.35">
      <c r="A480"/>
    </row>
    <row r="481" spans="1:1" x14ac:dyDescent="0.35">
      <c r="A481"/>
    </row>
    <row r="482" spans="1:1" x14ac:dyDescent="0.35">
      <c r="A482"/>
    </row>
    <row r="483" spans="1:1" x14ac:dyDescent="0.35">
      <c r="A483"/>
    </row>
    <row r="484" spans="1:1" x14ac:dyDescent="0.35">
      <c r="A484"/>
    </row>
    <row r="485" spans="1:1" x14ac:dyDescent="0.35">
      <c r="A485"/>
    </row>
    <row r="486" spans="1:1" x14ac:dyDescent="0.35">
      <c r="A486"/>
    </row>
    <row r="487" spans="1:1" x14ac:dyDescent="0.35">
      <c r="A487"/>
    </row>
    <row r="488" spans="1:1" x14ac:dyDescent="0.35">
      <c r="A488"/>
    </row>
    <row r="489" spans="1:1" x14ac:dyDescent="0.35">
      <c r="A489"/>
    </row>
    <row r="490" spans="1:1" x14ac:dyDescent="0.35">
      <c r="A490"/>
    </row>
    <row r="491" spans="1:1" x14ac:dyDescent="0.35">
      <c r="A491"/>
    </row>
    <row r="492" spans="1:1" x14ac:dyDescent="0.35">
      <c r="A492"/>
    </row>
    <row r="493" spans="1:1" x14ac:dyDescent="0.35">
      <c r="A493"/>
    </row>
    <row r="494" spans="1:1" x14ac:dyDescent="0.35">
      <c r="A494"/>
    </row>
    <row r="495" spans="1:1" x14ac:dyDescent="0.35">
      <c r="A495"/>
    </row>
    <row r="496" spans="1:1" x14ac:dyDescent="0.35">
      <c r="A496"/>
    </row>
    <row r="497" spans="1:1" x14ac:dyDescent="0.35">
      <c r="A497"/>
    </row>
    <row r="498" spans="1:1" x14ac:dyDescent="0.35">
      <c r="A498"/>
    </row>
    <row r="499" spans="1:1" x14ac:dyDescent="0.35">
      <c r="A499"/>
    </row>
    <row r="500" spans="1:1" x14ac:dyDescent="0.35">
      <c r="A500"/>
    </row>
    <row r="501" spans="1:1" x14ac:dyDescent="0.35">
      <c r="A501"/>
    </row>
    <row r="502" spans="1:1" x14ac:dyDescent="0.35">
      <c r="A502"/>
    </row>
    <row r="503" spans="1:1" x14ac:dyDescent="0.35">
      <c r="A503"/>
    </row>
    <row r="504" spans="1:1" x14ac:dyDescent="0.35">
      <c r="A504"/>
    </row>
    <row r="505" spans="1:1" x14ac:dyDescent="0.35">
      <c r="A505"/>
    </row>
    <row r="506" spans="1:1" x14ac:dyDescent="0.35">
      <c r="A506"/>
    </row>
    <row r="507" spans="1:1" x14ac:dyDescent="0.35">
      <c r="A507"/>
    </row>
    <row r="508" spans="1:1" x14ac:dyDescent="0.35">
      <c r="A508"/>
    </row>
    <row r="509" spans="1:1" x14ac:dyDescent="0.35">
      <c r="A509"/>
    </row>
    <row r="510" spans="1:1" x14ac:dyDescent="0.35">
      <c r="A510"/>
    </row>
    <row r="511" spans="1:1" x14ac:dyDescent="0.35">
      <c r="A511"/>
    </row>
    <row r="512" spans="1:1" x14ac:dyDescent="0.35">
      <c r="A512"/>
    </row>
    <row r="513" spans="1:1" x14ac:dyDescent="0.35">
      <c r="A513"/>
    </row>
    <row r="514" spans="1:1" x14ac:dyDescent="0.35">
      <c r="A514"/>
    </row>
    <row r="515" spans="1:1" x14ac:dyDescent="0.35">
      <c r="A515"/>
    </row>
    <row r="516" spans="1:1" x14ac:dyDescent="0.35">
      <c r="A516"/>
    </row>
    <row r="517" spans="1:1" x14ac:dyDescent="0.35">
      <c r="A517"/>
    </row>
    <row r="518" spans="1:1" x14ac:dyDescent="0.35">
      <c r="A518"/>
    </row>
    <row r="519" spans="1:1" x14ac:dyDescent="0.35">
      <c r="A519"/>
    </row>
    <row r="520" spans="1:1" x14ac:dyDescent="0.35">
      <c r="A520"/>
    </row>
    <row r="521" spans="1:1" x14ac:dyDescent="0.35">
      <c r="A521"/>
    </row>
    <row r="522" spans="1:1" x14ac:dyDescent="0.35">
      <c r="A522"/>
    </row>
    <row r="523" spans="1:1" x14ac:dyDescent="0.35">
      <c r="A523"/>
    </row>
    <row r="524" spans="1:1" x14ac:dyDescent="0.35">
      <c r="A524"/>
    </row>
    <row r="525" spans="1:1" x14ac:dyDescent="0.35">
      <c r="A525"/>
    </row>
    <row r="526" spans="1:1" x14ac:dyDescent="0.35">
      <c r="A526"/>
    </row>
    <row r="527" spans="1:1" x14ac:dyDescent="0.35">
      <c r="A527"/>
    </row>
    <row r="528" spans="1:1" x14ac:dyDescent="0.35">
      <c r="A528"/>
    </row>
    <row r="529" spans="1:1" x14ac:dyDescent="0.35">
      <c r="A529"/>
    </row>
    <row r="530" spans="1:1" x14ac:dyDescent="0.35">
      <c r="A530"/>
    </row>
    <row r="531" spans="1:1" x14ac:dyDescent="0.35">
      <c r="A531"/>
    </row>
    <row r="532" spans="1:1" x14ac:dyDescent="0.35">
      <c r="A532"/>
    </row>
    <row r="533" spans="1:1" x14ac:dyDescent="0.35">
      <c r="A533"/>
    </row>
    <row r="534" spans="1:1" x14ac:dyDescent="0.35">
      <c r="A534"/>
    </row>
    <row r="535" spans="1:1" x14ac:dyDescent="0.35">
      <c r="A535"/>
    </row>
    <row r="536" spans="1:1" x14ac:dyDescent="0.35">
      <c r="A536"/>
    </row>
    <row r="537" spans="1:1" x14ac:dyDescent="0.35">
      <c r="A537"/>
    </row>
    <row r="538" spans="1:1" x14ac:dyDescent="0.35">
      <c r="A538"/>
    </row>
    <row r="539" spans="1:1" x14ac:dyDescent="0.35">
      <c r="A539"/>
    </row>
    <row r="540" spans="1:1" x14ac:dyDescent="0.35">
      <c r="A540"/>
    </row>
    <row r="541" spans="1:1" x14ac:dyDescent="0.35">
      <c r="A541"/>
    </row>
    <row r="542" spans="1:1" x14ac:dyDescent="0.35">
      <c r="A542"/>
    </row>
    <row r="543" spans="1:1" x14ac:dyDescent="0.35">
      <c r="A543"/>
    </row>
    <row r="544" spans="1:1" x14ac:dyDescent="0.35">
      <c r="A544"/>
    </row>
    <row r="545" spans="1:1" x14ac:dyDescent="0.35">
      <c r="A545"/>
    </row>
    <row r="546" spans="1:1" x14ac:dyDescent="0.35">
      <c r="A546"/>
    </row>
    <row r="547" spans="1:1" x14ac:dyDescent="0.35">
      <c r="A547"/>
    </row>
    <row r="548" spans="1:1" x14ac:dyDescent="0.35">
      <c r="A548"/>
    </row>
    <row r="549" spans="1:1" x14ac:dyDescent="0.35">
      <c r="A549"/>
    </row>
    <row r="550" spans="1:1" x14ac:dyDescent="0.35">
      <c r="A550"/>
    </row>
    <row r="551" spans="1:1" x14ac:dyDescent="0.35">
      <c r="A551"/>
    </row>
    <row r="552" spans="1:1" x14ac:dyDescent="0.35">
      <c r="A552"/>
    </row>
    <row r="553" spans="1:1" x14ac:dyDescent="0.35">
      <c r="A553"/>
    </row>
    <row r="554" spans="1:1" x14ac:dyDescent="0.35">
      <c r="A554"/>
    </row>
    <row r="555" spans="1:1" x14ac:dyDescent="0.35">
      <c r="A555"/>
    </row>
    <row r="556" spans="1:1" x14ac:dyDescent="0.35">
      <c r="A556"/>
    </row>
    <row r="557" spans="1:1" x14ac:dyDescent="0.35">
      <c r="A557"/>
    </row>
    <row r="558" spans="1:1" x14ac:dyDescent="0.35">
      <c r="A558"/>
    </row>
    <row r="559" spans="1:1" x14ac:dyDescent="0.35">
      <c r="A559"/>
    </row>
    <row r="560" spans="1:1" x14ac:dyDescent="0.35">
      <c r="A560"/>
    </row>
    <row r="561" spans="1:1" x14ac:dyDescent="0.35">
      <c r="A561"/>
    </row>
    <row r="562" spans="1:1" x14ac:dyDescent="0.35">
      <c r="A562"/>
    </row>
    <row r="563" spans="1:1" x14ac:dyDescent="0.35">
      <c r="A563"/>
    </row>
    <row r="564" spans="1:1" x14ac:dyDescent="0.35">
      <c r="A564"/>
    </row>
    <row r="565" spans="1:1" x14ac:dyDescent="0.35">
      <c r="A565"/>
    </row>
    <row r="566" spans="1:1" x14ac:dyDescent="0.35">
      <c r="A566"/>
    </row>
    <row r="567" spans="1:1" x14ac:dyDescent="0.35">
      <c r="A567"/>
    </row>
    <row r="568" spans="1:1" x14ac:dyDescent="0.35">
      <c r="A568"/>
    </row>
    <row r="569" spans="1:1" x14ac:dyDescent="0.35">
      <c r="A569"/>
    </row>
    <row r="570" spans="1:1" x14ac:dyDescent="0.35">
      <c r="A570"/>
    </row>
    <row r="571" spans="1:1" x14ac:dyDescent="0.35">
      <c r="A571"/>
    </row>
    <row r="572" spans="1:1" x14ac:dyDescent="0.35">
      <c r="A572"/>
    </row>
    <row r="573" spans="1:1" x14ac:dyDescent="0.35">
      <c r="A573"/>
    </row>
    <row r="574" spans="1:1" x14ac:dyDescent="0.35">
      <c r="A574"/>
    </row>
    <row r="575" spans="1:1" x14ac:dyDescent="0.35">
      <c r="A575"/>
    </row>
    <row r="576" spans="1:1" x14ac:dyDescent="0.35">
      <c r="A576"/>
    </row>
    <row r="577" spans="1:1" x14ac:dyDescent="0.35">
      <c r="A577"/>
    </row>
    <row r="578" spans="1:1" x14ac:dyDescent="0.35">
      <c r="A578"/>
    </row>
    <row r="579" spans="1:1" x14ac:dyDescent="0.35">
      <c r="A579"/>
    </row>
    <row r="580" spans="1:1" x14ac:dyDescent="0.35">
      <c r="A580"/>
    </row>
    <row r="581" spans="1:1" x14ac:dyDescent="0.35">
      <c r="A581"/>
    </row>
    <row r="582" spans="1:1" x14ac:dyDescent="0.35">
      <c r="A582"/>
    </row>
    <row r="583" spans="1:1" x14ac:dyDescent="0.35">
      <c r="A583"/>
    </row>
    <row r="584" spans="1:1" x14ac:dyDescent="0.35">
      <c r="A584"/>
    </row>
    <row r="585" spans="1:1" x14ac:dyDescent="0.35">
      <c r="A585"/>
    </row>
    <row r="586" spans="1:1" x14ac:dyDescent="0.35">
      <c r="A586"/>
    </row>
    <row r="587" spans="1:1" x14ac:dyDescent="0.35">
      <c r="A587"/>
    </row>
    <row r="588" spans="1:1" x14ac:dyDescent="0.35">
      <c r="A588"/>
    </row>
    <row r="589" spans="1:1" x14ac:dyDescent="0.35">
      <c r="A589"/>
    </row>
    <row r="590" spans="1:1" x14ac:dyDescent="0.35">
      <c r="A590"/>
    </row>
    <row r="591" spans="1:1" x14ac:dyDescent="0.35">
      <c r="A591"/>
    </row>
    <row r="592" spans="1:1" x14ac:dyDescent="0.35">
      <c r="A592"/>
    </row>
    <row r="593" spans="1:1" x14ac:dyDescent="0.35">
      <c r="A593"/>
    </row>
    <row r="594" spans="1:1" x14ac:dyDescent="0.35">
      <c r="A594"/>
    </row>
    <row r="595" spans="1:1" x14ac:dyDescent="0.35">
      <c r="A595"/>
    </row>
    <row r="596" spans="1:1" x14ac:dyDescent="0.35">
      <c r="A596"/>
    </row>
    <row r="597" spans="1:1" x14ac:dyDescent="0.35">
      <c r="A597"/>
    </row>
    <row r="598" spans="1:1" x14ac:dyDescent="0.35">
      <c r="A598"/>
    </row>
    <row r="599" spans="1:1" x14ac:dyDescent="0.35">
      <c r="A599"/>
    </row>
    <row r="600" spans="1:1" x14ac:dyDescent="0.35">
      <c r="A600"/>
    </row>
    <row r="601" spans="1:1" x14ac:dyDescent="0.35">
      <c r="A601"/>
    </row>
    <row r="602" spans="1:1" x14ac:dyDescent="0.35">
      <c r="A602"/>
    </row>
    <row r="603" spans="1:1" x14ac:dyDescent="0.35">
      <c r="A603"/>
    </row>
    <row r="604" spans="1:1" x14ac:dyDescent="0.35">
      <c r="A604"/>
    </row>
    <row r="605" spans="1:1" x14ac:dyDescent="0.35">
      <c r="A605"/>
    </row>
    <row r="606" spans="1:1" x14ac:dyDescent="0.35">
      <c r="A606"/>
    </row>
    <row r="607" spans="1:1" x14ac:dyDescent="0.35">
      <c r="A607"/>
    </row>
    <row r="608" spans="1:1" x14ac:dyDescent="0.35">
      <c r="A608"/>
    </row>
    <row r="609" spans="1:1" x14ac:dyDescent="0.35">
      <c r="A609"/>
    </row>
    <row r="610" spans="1:1" x14ac:dyDescent="0.35">
      <c r="A610"/>
    </row>
    <row r="611" spans="1:1" x14ac:dyDescent="0.35">
      <c r="A611"/>
    </row>
    <row r="612" spans="1:1" x14ac:dyDescent="0.35">
      <c r="A612"/>
    </row>
    <row r="613" spans="1:1" x14ac:dyDescent="0.35">
      <c r="A613"/>
    </row>
    <row r="614" spans="1:1" x14ac:dyDescent="0.35">
      <c r="A614"/>
    </row>
    <row r="615" spans="1:1" x14ac:dyDescent="0.35">
      <c r="A615"/>
    </row>
    <row r="616" spans="1:1" x14ac:dyDescent="0.35">
      <c r="A616"/>
    </row>
    <row r="617" spans="1:1" x14ac:dyDescent="0.35">
      <c r="A617"/>
    </row>
    <row r="618" spans="1:1" x14ac:dyDescent="0.35">
      <c r="A618"/>
    </row>
    <row r="619" spans="1:1" x14ac:dyDescent="0.35">
      <c r="A619"/>
    </row>
    <row r="620" spans="1:1" x14ac:dyDescent="0.35">
      <c r="A620"/>
    </row>
    <row r="621" spans="1:1" x14ac:dyDescent="0.35">
      <c r="A621"/>
    </row>
    <row r="622" spans="1:1" x14ac:dyDescent="0.35">
      <c r="A622"/>
    </row>
    <row r="623" spans="1:1" x14ac:dyDescent="0.35">
      <c r="A623"/>
    </row>
    <row r="624" spans="1:1" x14ac:dyDescent="0.35">
      <c r="A624"/>
    </row>
    <row r="625" spans="1:1" x14ac:dyDescent="0.35">
      <c r="A625"/>
    </row>
    <row r="626" spans="1:1" x14ac:dyDescent="0.35">
      <c r="A626"/>
    </row>
    <row r="627" spans="1:1" x14ac:dyDescent="0.35">
      <c r="A627"/>
    </row>
    <row r="628" spans="1:1" x14ac:dyDescent="0.35">
      <c r="A628"/>
    </row>
    <row r="629" spans="1:1" x14ac:dyDescent="0.35">
      <c r="A629"/>
    </row>
    <row r="630" spans="1:1" x14ac:dyDescent="0.35">
      <c r="A630"/>
    </row>
    <row r="631" spans="1:1" x14ac:dyDescent="0.35">
      <c r="A631"/>
    </row>
    <row r="632" spans="1:1" x14ac:dyDescent="0.35">
      <c r="A632"/>
    </row>
    <row r="633" spans="1:1" x14ac:dyDescent="0.35">
      <c r="A633"/>
    </row>
    <row r="634" spans="1:1" x14ac:dyDescent="0.35">
      <c r="A634"/>
    </row>
    <row r="635" spans="1:1" x14ac:dyDescent="0.35">
      <c r="A635"/>
    </row>
    <row r="636" spans="1:1" x14ac:dyDescent="0.35">
      <c r="A636"/>
    </row>
    <row r="637" spans="1:1" x14ac:dyDescent="0.35">
      <c r="A637"/>
    </row>
    <row r="638" spans="1:1" x14ac:dyDescent="0.35">
      <c r="A638"/>
    </row>
    <row r="639" spans="1:1" x14ac:dyDescent="0.35">
      <c r="A639"/>
    </row>
    <row r="640" spans="1:1" x14ac:dyDescent="0.35">
      <c r="A640"/>
    </row>
    <row r="641" spans="1:1" x14ac:dyDescent="0.35">
      <c r="A641"/>
    </row>
    <row r="642" spans="1:1" x14ac:dyDescent="0.35">
      <c r="A642"/>
    </row>
    <row r="643" spans="1:1" x14ac:dyDescent="0.35">
      <c r="A643"/>
    </row>
    <row r="644" spans="1:1" x14ac:dyDescent="0.35">
      <c r="A644"/>
    </row>
    <row r="645" spans="1:1" x14ac:dyDescent="0.35">
      <c r="A645"/>
    </row>
    <row r="646" spans="1:1" x14ac:dyDescent="0.35">
      <c r="A646"/>
    </row>
    <row r="647" spans="1:1" x14ac:dyDescent="0.35">
      <c r="A647"/>
    </row>
    <row r="648" spans="1:1" x14ac:dyDescent="0.35">
      <c r="A648"/>
    </row>
    <row r="649" spans="1:1" x14ac:dyDescent="0.35">
      <c r="A649"/>
    </row>
    <row r="650" spans="1:1" x14ac:dyDescent="0.35">
      <c r="A650"/>
    </row>
    <row r="651" spans="1:1" x14ac:dyDescent="0.35">
      <c r="A651"/>
    </row>
    <row r="652" spans="1:1" x14ac:dyDescent="0.35">
      <c r="A652"/>
    </row>
    <row r="653" spans="1:1" x14ac:dyDescent="0.35">
      <c r="A653"/>
    </row>
    <row r="654" spans="1:1" x14ac:dyDescent="0.35">
      <c r="A654"/>
    </row>
    <row r="655" spans="1:1" x14ac:dyDescent="0.35">
      <c r="A655"/>
    </row>
    <row r="656" spans="1:1" x14ac:dyDescent="0.35">
      <c r="A656"/>
    </row>
    <row r="657" spans="1:1" x14ac:dyDescent="0.35">
      <c r="A657"/>
    </row>
    <row r="658" spans="1:1" x14ac:dyDescent="0.35">
      <c r="A658"/>
    </row>
    <row r="659" spans="1:1" x14ac:dyDescent="0.35">
      <c r="A659"/>
    </row>
    <row r="660" spans="1:1" x14ac:dyDescent="0.35">
      <c r="A660"/>
    </row>
    <row r="661" spans="1:1" x14ac:dyDescent="0.35">
      <c r="A661"/>
    </row>
    <row r="662" spans="1:1" x14ac:dyDescent="0.35">
      <c r="A662"/>
    </row>
    <row r="663" spans="1:1" x14ac:dyDescent="0.35">
      <c r="A663"/>
    </row>
    <row r="664" spans="1:1" x14ac:dyDescent="0.35">
      <c r="A664"/>
    </row>
    <row r="665" spans="1:1" x14ac:dyDescent="0.35">
      <c r="A665"/>
    </row>
    <row r="666" spans="1:1" x14ac:dyDescent="0.35">
      <c r="A666"/>
    </row>
    <row r="667" spans="1:1" x14ac:dyDescent="0.35">
      <c r="A667"/>
    </row>
    <row r="668" spans="1:1" x14ac:dyDescent="0.35">
      <c r="A668"/>
    </row>
    <row r="669" spans="1:1" x14ac:dyDescent="0.35">
      <c r="A669"/>
    </row>
    <row r="670" spans="1:1" x14ac:dyDescent="0.35">
      <c r="A670"/>
    </row>
    <row r="671" spans="1:1" x14ac:dyDescent="0.35">
      <c r="A671"/>
    </row>
    <row r="672" spans="1:1" x14ac:dyDescent="0.35">
      <c r="A672"/>
    </row>
    <row r="673" spans="1:1" x14ac:dyDescent="0.35">
      <c r="A673"/>
    </row>
    <row r="674" spans="1:1" x14ac:dyDescent="0.35">
      <c r="A674"/>
    </row>
    <row r="675" spans="1:1" x14ac:dyDescent="0.35">
      <c r="A675"/>
    </row>
    <row r="676" spans="1:1" x14ac:dyDescent="0.35">
      <c r="A676"/>
    </row>
    <row r="677" spans="1:1" x14ac:dyDescent="0.35">
      <c r="A677"/>
    </row>
    <row r="678" spans="1:1" x14ac:dyDescent="0.35">
      <c r="A678"/>
    </row>
    <row r="679" spans="1:1" x14ac:dyDescent="0.35">
      <c r="A679"/>
    </row>
    <row r="680" spans="1:1" x14ac:dyDescent="0.35">
      <c r="A680"/>
    </row>
    <row r="681" spans="1:1" x14ac:dyDescent="0.35">
      <c r="A681"/>
    </row>
    <row r="682" spans="1:1" x14ac:dyDescent="0.35">
      <c r="A682"/>
    </row>
    <row r="683" spans="1:1" x14ac:dyDescent="0.35">
      <c r="A683"/>
    </row>
    <row r="684" spans="1:1" x14ac:dyDescent="0.35">
      <c r="A684"/>
    </row>
    <row r="685" spans="1:1" x14ac:dyDescent="0.35">
      <c r="A685"/>
    </row>
    <row r="686" spans="1:1" x14ac:dyDescent="0.35">
      <c r="A686"/>
    </row>
    <row r="687" spans="1:1" x14ac:dyDescent="0.35">
      <c r="A687"/>
    </row>
    <row r="688" spans="1:1" x14ac:dyDescent="0.35">
      <c r="A688"/>
    </row>
    <row r="689" spans="1:1" x14ac:dyDescent="0.35">
      <c r="A689"/>
    </row>
    <row r="690" spans="1:1" x14ac:dyDescent="0.35">
      <c r="A690"/>
    </row>
    <row r="691" spans="1:1" x14ac:dyDescent="0.35">
      <c r="A691"/>
    </row>
    <row r="692" spans="1:1" x14ac:dyDescent="0.35">
      <c r="A692"/>
    </row>
    <row r="693" spans="1:1" x14ac:dyDescent="0.35">
      <c r="A693"/>
    </row>
    <row r="694" spans="1:1" x14ac:dyDescent="0.35">
      <c r="A694"/>
    </row>
    <row r="695" spans="1:1" x14ac:dyDescent="0.35">
      <c r="A695"/>
    </row>
    <row r="696" spans="1:1" x14ac:dyDescent="0.35">
      <c r="A696"/>
    </row>
    <row r="697" spans="1:1" x14ac:dyDescent="0.35">
      <c r="A697"/>
    </row>
    <row r="698" spans="1:1" x14ac:dyDescent="0.35">
      <c r="A698"/>
    </row>
    <row r="699" spans="1:1" x14ac:dyDescent="0.35">
      <c r="A699"/>
    </row>
    <row r="700" spans="1:1" x14ac:dyDescent="0.35">
      <c r="A700"/>
    </row>
    <row r="701" spans="1:1" x14ac:dyDescent="0.35">
      <c r="A701"/>
    </row>
    <row r="702" spans="1:1" x14ac:dyDescent="0.35">
      <c r="A702"/>
    </row>
    <row r="703" spans="1:1" x14ac:dyDescent="0.35">
      <c r="A703"/>
    </row>
    <row r="704" spans="1:1" x14ac:dyDescent="0.35">
      <c r="A704"/>
    </row>
    <row r="705" spans="1:1" x14ac:dyDescent="0.35">
      <c r="A705"/>
    </row>
    <row r="706" spans="1:1" x14ac:dyDescent="0.35">
      <c r="A706"/>
    </row>
    <row r="707" spans="1:1" x14ac:dyDescent="0.35">
      <c r="A707"/>
    </row>
    <row r="708" spans="1:1" x14ac:dyDescent="0.35">
      <c r="A708"/>
    </row>
    <row r="709" spans="1:1" x14ac:dyDescent="0.35">
      <c r="A709"/>
    </row>
    <row r="710" spans="1:1" x14ac:dyDescent="0.35">
      <c r="A710"/>
    </row>
    <row r="711" spans="1:1" x14ac:dyDescent="0.35">
      <c r="A711"/>
    </row>
    <row r="712" spans="1:1" x14ac:dyDescent="0.35">
      <c r="A712"/>
    </row>
    <row r="713" spans="1:1" x14ac:dyDescent="0.35">
      <c r="A713"/>
    </row>
    <row r="714" spans="1:1" x14ac:dyDescent="0.35">
      <c r="A714"/>
    </row>
    <row r="715" spans="1:1" x14ac:dyDescent="0.35">
      <c r="A715"/>
    </row>
    <row r="716" spans="1:1" x14ac:dyDescent="0.35">
      <c r="A716"/>
    </row>
    <row r="717" spans="1:1" x14ac:dyDescent="0.35">
      <c r="A717"/>
    </row>
    <row r="718" spans="1:1" x14ac:dyDescent="0.35">
      <c r="A718"/>
    </row>
    <row r="719" spans="1:1" x14ac:dyDescent="0.35">
      <c r="A719"/>
    </row>
    <row r="720" spans="1:1" x14ac:dyDescent="0.35">
      <c r="A720"/>
    </row>
    <row r="721" spans="1:1" x14ac:dyDescent="0.35">
      <c r="A721"/>
    </row>
    <row r="722" spans="1:1" x14ac:dyDescent="0.35">
      <c r="A722"/>
    </row>
    <row r="723" spans="1:1" x14ac:dyDescent="0.35">
      <c r="A723"/>
    </row>
    <row r="724" spans="1:1" x14ac:dyDescent="0.35">
      <c r="A724"/>
    </row>
    <row r="725" spans="1:1" x14ac:dyDescent="0.35">
      <c r="A725"/>
    </row>
    <row r="726" spans="1:1" x14ac:dyDescent="0.35">
      <c r="A726"/>
    </row>
    <row r="727" spans="1:1" x14ac:dyDescent="0.35">
      <c r="A727"/>
    </row>
    <row r="728" spans="1:1" x14ac:dyDescent="0.35">
      <c r="A728"/>
    </row>
    <row r="729" spans="1:1" x14ac:dyDescent="0.35">
      <c r="A729"/>
    </row>
    <row r="730" spans="1:1" x14ac:dyDescent="0.35">
      <c r="A730"/>
    </row>
    <row r="731" spans="1:1" x14ac:dyDescent="0.35">
      <c r="A731"/>
    </row>
    <row r="732" spans="1:1" x14ac:dyDescent="0.35">
      <c r="A732"/>
    </row>
    <row r="733" spans="1:1" x14ac:dyDescent="0.35">
      <c r="A733"/>
    </row>
    <row r="734" spans="1:1" x14ac:dyDescent="0.35">
      <c r="A734"/>
    </row>
    <row r="735" spans="1:1" x14ac:dyDescent="0.35">
      <c r="A735"/>
    </row>
    <row r="736" spans="1:1" x14ac:dyDescent="0.35">
      <c r="A736"/>
    </row>
    <row r="737" spans="1:1" x14ac:dyDescent="0.35">
      <c r="A737"/>
    </row>
    <row r="738" spans="1:1" x14ac:dyDescent="0.35">
      <c r="A738"/>
    </row>
    <row r="739" spans="1:1" x14ac:dyDescent="0.35">
      <c r="A739"/>
    </row>
    <row r="740" spans="1:1" x14ac:dyDescent="0.35">
      <c r="A740"/>
    </row>
    <row r="741" spans="1:1" x14ac:dyDescent="0.35">
      <c r="A741"/>
    </row>
    <row r="742" spans="1:1" x14ac:dyDescent="0.35">
      <c r="A742"/>
    </row>
    <row r="743" spans="1:1" x14ac:dyDescent="0.35">
      <c r="A743"/>
    </row>
    <row r="744" spans="1:1" x14ac:dyDescent="0.35">
      <c r="A744"/>
    </row>
    <row r="745" spans="1:1" x14ac:dyDescent="0.35">
      <c r="A745"/>
    </row>
    <row r="746" spans="1:1" x14ac:dyDescent="0.35">
      <c r="A746"/>
    </row>
    <row r="747" spans="1:1" x14ac:dyDescent="0.35">
      <c r="A747"/>
    </row>
    <row r="748" spans="1:1" x14ac:dyDescent="0.35">
      <c r="A748"/>
    </row>
    <row r="749" spans="1:1" x14ac:dyDescent="0.35">
      <c r="A749"/>
    </row>
    <row r="750" spans="1:1" x14ac:dyDescent="0.35">
      <c r="A750"/>
    </row>
    <row r="751" spans="1:1" x14ac:dyDescent="0.35">
      <c r="A751"/>
    </row>
    <row r="752" spans="1:1" x14ac:dyDescent="0.35">
      <c r="A752"/>
    </row>
    <row r="753" spans="1:1" x14ac:dyDescent="0.35">
      <c r="A753"/>
    </row>
    <row r="754" spans="1:1" x14ac:dyDescent="0.35">
      <c r="A754"/>
    </row>
    <row r="755" spans="1:1" x14ac:dyDescent="0.35">
      <c r="A755"/>
    </row>
    <row r="756" spans="1:1" x14ac:dyDescent="0.35">
      <c r="A756"/>
    </row>
    <row r="757" spans="1:1" x14ac:dyDescent="0.35">
      <c r="A757"/>
    </row>
    <row r="758" spans="1:1" x14ac:dyDescent="0.35">
      <c r="A758"/>
    </row>
    <row r="759" spans="1:1" x14ac:dyDescent="0.35">
      <c r="A759"/>
    </row>
    <row r="760" spans="1:1" x14ac:dyDescent="0.35">
      <c r="A760"/>
    </row>
    <row r="761" spans="1:1" x14ac:dyDescent="0.35">
      <c r="A761"/>
    </row>
    <row r="762" spans="1:1" x14ac:dyDescent="0.35">
      <c r="A762"/>
    </row>
    <row r="763" spans="1:1" x14ac:dyDescent="0.35">
      <c r="A763"/>
    </row>
    <row r="764" spans="1:1" x14ac:dyDescent="0.35">
      <c r="A764"/>
    </row>
    <row r="765" spans="1:1" x14ac:dyDescent="0.35">
      <c r="A765"/>
    </row>
    <row r="766" spans="1:1" x14ac:dyDescent="0.35">
      <c r="A766"/>
    </row>
    <row r="767" spans="1:1" x14ac:dyDescent="0.35">
      <c r="A767"/>
    </row>
    <row r="768" spans="1:1" x14ac:dyDescent="0.35">
      <c r="A768"/>
    </row>
    <row r="769" spans="1:1" x14ac:dyDescent="0.35">
      <c r="A769"/>
    </row>
    <row r="770" spans="1:1" x14ac:dyDescent="0.35">
      <c r="A770"/>
    </row>
    <row r="771" spans="1:1" x14ac:dyDescent="0.35">
      <c r="A771"/>
    </row>
    <row r="772" spans="1:1" x14ac:dyDescent="0.35">
      <c r="A772"/>
    </row>
    <row r="773" spans="1:1" x14ac:dyDescent="0.35">
      <c r="A773"/>
    </row>
    <row r="774" spans="1:1" x14ac:dyDescent="0.35">
      <c r="A774"/>
    </row>
    <row r="775" spans="1:1" x14ac:dyDescent="0.35">
      <c r="A775"/>
    </row>
    <row r="776" spans="1:1" x14ac:dyDescent="0.35">
      <c r="A776"/>
    </row>
    <row r="777" spans="1:1" x14ac:dyDescent="0.35">
      <c r="A777"/>
    </row>
    <row r="778" spans="1:1" x14ac:dyDescent="0.35">
      <c r="A778"/>
    </row>
    <row r="779" spans="1:1" x14ac:dyDescent="0.35">
      <c r="A779"/>
    </row>
    <row r="780" spans="1:1" x14ac:dyDescent="0.35">
      <c r="A780"/>
    </row>
    <row r="781" spans="1:1" x14ac:dyDescent="0.35">
      <c r="A781"/>
    </row>
    <row r="782" spans="1:1" x14ac:dyDescent="0.35">
      <c r="A782"/>
    </row>
    <row r="783" spans="1:1" x14ac:dyDescent="0.35">
      <c r="A783"/>
    </row>
    <row r="784" spans="1:1" x14ac:dyDescent="0.35">
      <c r="A784"/>
    </row>
    <row r="785" spans="1:1" x14ac:dyDescent="0.35">
      <c r="A785"/>
    </row>
    <row r="786" spans="1:1" x14ac:dyDescent="0.35">
      <c r="A786"/>
    </row>
    <row r="787" spans="1:1" x14ac:dyDescent="0.35">
      <c r="A787"/>
    </row>
    <row r="788" spans="1:1" x14ac:dyDescent="0.35">
      <c r="A788"/>
    </row>
    <row r="789" spans="1:1" x14ac:dyDescent="0.35">
      <c r="A789"/>
    </row>
    <row r="790" spans="1:1" x14ac:dyDescent="0.35">
      <c r="A790"/>
    </row>
    <row r="791" spans="1:1" x14ac:dyDescent="0.35">
      <c r="A791"/>
    </row>
    <row r="792" spans="1:1" x14ac:dyDescent="0.35">
      <c r="A792"/>
    </row>
    <row r="793" spans="1:1" x14ac:dyDescent="0.35">
      <c r="A793"/>
    </row>
    <row r="794" spans="1:1" x14ac:dyDescent="0.35">
      <c r="A794"/>
    </row>
    <row r="795" spans="1:1" x14ac:dyDescent="0.35">
      <c r="A795"/>
    </row>
    <row r="796" spans="1:1" x14ac:dyDescent="0.35">
      <c r="A796"/>
    </row>
    <row r="797" spans="1:1" x14ac:dyDescent="0.35">
      <c r="A797"/>
    </row>
    <row r="798" spans="1:1" x14ac:dyDescent="0.35">
      <c r="A798"/>
    </row>
    <row r="799" spans="1:1" x14ac:dyDescent="0.35">
      <c r="A799"/>
    </row>
    <row r="800" spans="1:1" x14ac:dyDescent="0.35">
      <c r="A800"/>
    </row>
    <row r="801" spans="1:1" x14ac:dyDescent="0.35">
      <c r="A801"/>
    </row>
    <row r="802" spans="1:1" x14ac:dyDescent="0.35">
      <c r="A802"/>
    </row>
    <row r="803" spans="1:1" x14ac:dyDescent="0.35">
      <c r="A803"/>
    </row>
    <row r="804" spans="1:1" x14ac:dyDescent="0.35">
      <c r="A804"/>
    </row>
    <row r="805" spans="1:1" x14ac:dyDescent="0.35">
      <c r="A805"/>
    </row>
    <row r="806" spans="1:1" x14ac:dyDescent="0.35">
      <c r="A806"/>
    </row>
    <row r="807" spans="1:1" x14ac:dyDescent="0.35">
      <c r="A807"/>
    </row>
    <row r="808" spans="1:1" x14ac:dyDescent="0.35">
      <c r="A808"/>
    </row>
    <row r="809" spans="1:1" x14ac:dyDescent="0.35">
      <c r="A809"/>
    </row>
    <row r="810" spans="1:1" x14ac:dyDescent="0.35">
      <c r="A810"/>
    </row>
    <row r="811" spans="1:1" x14ac:dyDescent="0.35">
      <c r="A811"/>
    </row>
    <row r="812" spans="1:1" x14ac:dyDescent="0.35">
      <c r="A812"/>
    </row>
    <row r="813" spans="1:1" x14ac:dyDescent="0.35">
      <c r="A813"/>
    </row>
    <row r="814" spans="1:1" x14ac:dyDescent="0.35">
      <c r="A814"/>
    </row>
    <row r="815" spans="1:1" x14ac:dyDescent="0.35">
      <c r="A815"/>
    </row>
    <row r="816" spans="1:1" x14ac:dyDescent="0.35">
      <c r="A816"/>
    </row>
    <row r="817" spans="1:1" x14ac:dyDescent="0.35">
      <c r="A817"/>
    </row>
    <row r="818" spans="1:1" x14ac:dyDescent="0.35">
      <c r="A818"/>
    </row>
    <row r="819" spans="1:1" x14ac:dyDescent="0.35">
      <c r="A819"/>
    </row>
    <row r="820" spans="1:1" x14ac:dyDescent="0.35">
      <c r="A820"/>
    </row>
    <row r="821" spans="1:1" x14ac:dyDescent="0.35">
      <c r="A821"/>
    </row>
    <row r="822" spans="1:1" x14ac:dyDescent="0.35">
      <c r="A822"/>
    </row>
    <row r="823" spans="1:1" x14ac:dyDescent="0.35">
      <c r="A823"/>
    </row>
    <row r="824" spans="1:1" x14ac:dyDescent="0.35">
      <c r="A824"/>
    </row>
    <row r="825" spans="1:1" x14ac:dyDescent="0.35">
      <c r="A825"/>
    </row>
    <row r="826" spans="1:1" x14ac:dyDescent="0.35">
      <c r="A826"/>
    </row>
    <row r="827" spans="1:1" x14ac:dyDescent="0.35">
      <c r="A827"/>
    </row>
    <row r="828" spans="1:1" x14ac:dyDescent="0.35">
      <c r="A828"/>
    </row>
    <row r="829" spans="1:1" x14ac:dyDescent="0.35">
      <c r="A829"/>
    </row>
    <row r="830" spans="1:1" x14ac:dyDescent="0.35">
      <c r="A830"/>
    </row>
    <row r="831" spans="1:1" x14ac:dyDescent="0.35">
      <c r="A831"/>
    </row>
    <row r="832" spans="1:1" x14ac:dyDescent="0.35">
      <c r="A832"/>
    </row>
    <row r="833" spans="1:1" x14ac:dyDescent="0.35">
      <c r="A833"/>
    </row>
    <row r="834" spans="1:1" x14ac:dyDescent="0.35">
      <c r="A834"/>
    </row>
    <row r="835" spans="1:1" x14ac:dyDescent="0.35">
      <c r="A835"/>
    </row>
    <row r="836" spans="1:1" x14ac:dyDescent="0.35">
      <c r="A836"/>
    </row>
    <row r="837" spans="1:1" x14ac:dyDescent="0.35">
      <c r="A837"/>
    </row>
    <row r="838" spans="1:1" x14ac:dyDescent="0.35">
      <c r="A838"/>
    </row>
    <row r="839" spans="1:1" x14ac:dyDescent="0.35">
      <c r="A839"/>
    </row>
    <row r="840" spans="1:1" x14ac:dyDescent="0.35">
      <c r="A840"/>
    </row>
    <row r="841" spans="1:1" x14ac:dyDescent="0.35">
      <c r="A841"/>
    </row>
    <row r="842" spans="1:1" x14ac:dyDescent="0.35">
      <c r="A842"/>
    </row>
    <row r="843" spans="1:1" x14ac:dyDescent="0.35">
      <c r="A843"/>
    </row>
    <row r="844" spans="1:1" x14ac:dyDescent="0.35">
      <c r="A844"/>
    </row>
    <row r="845" spans="1:1" x14ac:dyDescent="0.35">
      <c r="A845"/>
    </row>
    <row r="846" spans="1:1" x14ac:dyDescent="0.35">
      <c r="A846"/>
    </row>
    <row r="847" spans="1:1" x14ac:dyDescent="0.35">
      <c r="A847"/>
    </row>
    <row r="848" spans="1:1" x14ac:dyDescent="0.35">
      <c r="A848"/>
    </row>
    <row r="849" spans="1:1" x14ac:dyDescent="0.35">
      <c r="A849"/>
    </row>
    <row r="850" spans="1:1" x14ac:dyDescent="0.35">
      <c r="A850"/>
    </row>
    <row r="851" spans="1:1" x14ac:dyDescent="0.35">
      <c r="A851"/>
    </row>
    <row r="852" spans="1:1" x14ac:dyDescent="0.35">
      <c r="A852"/>
    </row>
    <row r="853" spans="1:1" x14ac:dyDescent="0.35">
      <c r="A853"/>
    </row>
    <row r="854" spans="1:1" x14ac:dyDescent="0.35">
      <c r="A854"/>
    </row>
    <row r="855" spans="1:1" x14ac:dyDescent="0.35">
      <c r="A855"/>
    </row>
    <row r="856" spans="1:1" x14ac:dyDescent="0.35">
      <c r="A856"/>
    </row>
    <row r="857" spans="1:1" x14ac:dyDescent="0.35">
      <c r="A857"/>
    </row>
    <row r="858" spans="1:1" x14ac:dyDescent="0.35">
      <c r="A858"/>
    </row>
    <row r="859" spans="1:1" x14ac:dyDescent="0.35">
      <c r="A859"/>
    </row>
    <row r="860" spans="1:1" x14ac:dyDescent="0.35">
      <c r="A860"/>
    </row>
    <row r="861" spans="1:1" x14ac:dyDescent="0.35">
      <c r="A861"/>
    </row>
    <row r="862" spans="1:1" x14ac:dyDescent="0.35">
      <c r="A862"/>
    </row>
    <row r="863" spans="1:1" x14ac:dyDescent="0.35">
      <c r="A863"/>
    </row>
    <row r="864" spans="1:1" x14ac:dyDescent="0.35">
      <c r="A864"/>
    </row>
    <row r="865" spans="1:1" x14ac:dyDescent="0.35">
      <c r="A865"/>
    </row>
    <row r="866" spans="1:1" x14ac:dyDescent="0.35">
      <c r="A866"/>
    </row>
    <row r="867" spans="1:1" x14ac:dyDescent="0.35">
      <c r="A867"/>
    </row>
    <row r="868" spans="1:1" x14ac:dyDescent="0.35">
      <c r="A868"/>
    </row>
    <row r="869" spans="1:1" x14ac:dyDescent="0.35">
      <c r="A869"/>
    </row>
    <row r="870" spans="1:1" x14ac:dyDescent="0.35">
      <c r="A870"/>
    </row>
    <row r="871" spans="1:1" x14ac:dyDescent="0.35">
      <c r="A871"/>
    </row>
    <row r="872" spans="1:1" x14ac:dyDescent="0.35">
      <c r="A872"/>
    </row>
    <row r="873" spans="1:1" x14ac:dyDescent="0.35">
      <c r="A873"/>
    </row>
    <row r="874" spans="1:1" x14ac:dyDescent="0.35">
      <c r="A874"/>
    </row>
    <row r="875" spans="1:1" x14ac:dyDescent="0.35">
      <c r="A875"/>
    </row>
    <row r="876" spans="1:1" x14ac:dyDescent="0.35">
      <c r="A876"/>
    </row>
    <row r="877" spans="1:1" x14ac:dyDescent="0.35">
      <c r="A877"/>
    </row>
    <row r="878" spans="1:1" x14ac:dyDescent="0.35">
      <c r="A878"/>
    </row>
    <row r="879" spans="1:1" x14ac:dyDescent="0.35">
      <c r="A879"/>
    </row>
    <row r="880" spans="1:1" x14ac:dyDescent="0.35">
      <c r="A880"/>
    </row>
    <row r="881" spans="1:1" x14ac:dyDescent="0.35">
      <c r="A881"/>
    </row>
    <row r="882" spans="1:1" x14ac:dyDescent="0.35">
      <c r="A882"/>
    </row>
    <row r="883" spans="1:1" x14ac:dyDescent="0.35">
      <c r="A883"/>
    </row>
    <row r="884" spans="1:1" x14ac:dyDescent="0.35">
      <c r="A884"/>
    </row>
    <row r="885" spans="1:1" x14ac:dyDescent="0.35">
      <c r="A885"/>
    </row>
    <row r="886" spans="1:1" x14ac:dyDescent="0.35">
      <c r="A886"/>
    </row>
    <row r="887" spans="1:1" x14ac:dyDescent="0.35">
      <c r="A887"/>
    </row>
    <row r="888" spans="1:1" x14ac:dyDescent="0.35">
      <c r="A888"/>
    </row>
    <row r="889" spans="1:1" x14ac:dyDescent="0.35">
      <c r="A889"/>
    </row>
    <row r="890" spans="1:1" x14ac:dyDescent="0.35">
      <c r="A890"/>
    </row>
    <row r="891" spans="1:1" x14ac:dyDescent="0.35">
      <c r="A891"/>
    </row>
    <row r="892" spans="1:1" x14ac:dyDescent="0.35">
      <c r="A892"/>
    </row>
    <row r="893" spans="1:1" x14ac:dyDescent="0.35">
      <c r="A893"/>
    </row>
    <row r="894" spans="1:1" x14ac:dyDescent="0.35">
      <c r="A894"/>
    </row>
    <row r="895" spans="1:1" x14ac:dyDescent="0.35">
      <c r="A895"/>
    </row>
    <row r="896" spans="1:1" x14ac:dyDescent="0.35">
      <c r="A896"/>
    </row>
    <row r="897" spans="1:1" x14ac:dyDescent="0.35">
      <c r="A897"/>
    </row>
    <row r="898" spans="1:1" x14ac:dyDescent="0.35">
      <c r="A898"/>
    </row>
    <row r="899" spans="1:1" x14ac:dyDescent="0.35">
      <c r="A899"/>
    </row>
    <row r="900" spans="1:1" x14ac:dyDescent="0.35">
      <c r="A900"/>
    </row>
    <row r="901" spans="1:1" x14ac:dyDescent="0.35">
      <c r="A901"/>
    </row>
    <row r="902" spans="1:1" x14ac:dyDescent="0.35">
      <c r="A902"/>
    </row>
    <row r="903" spans="1:1" x14ac:dyDescent="0.35">
      <c r="A903"/>
    </row>
    <row r="904" spans="1:1" x14ac:dyDescent="0.35">
      <c r="A904"/>
    </row>
    <row r="905" spans="1:1" x14ac:dyDescent="0.35">
      <c r="A905"/>
    </row>
    <row r="906" spans="1:1" x14ac:dyDescent="0.35">
      <c r="A906"/>
    </row>
    <row r="907" spans="1:1" x14ac:dyDescent="0.35">
      <c r="A907"/>
    </row>
    <row r="908" spans="1:1" x14ac:dyDescent="0.35">
      <c r="A908"/>
    </row>
    <row r="909" spans="1:1" x14ac:dyDescent="0.35">
      <c r="A909"/>
    </row>
    <row r="910" spans="1:1" x14ac:dyDescent="0.35">
      <c r="A910"/>
    </row>
    <row r="911" spans="1:1" x14ac:dyDescent="0.35">
      <c r="A911"/>
    </row>
    <row r="912" spans="1:1" x14ac:dyDescent="0.35">
      <c r="A912"/>
    </row>
    <row r="913" spans="1:1" x14ac:dyDescent="0.35">
      <c r="A913"/>
    </row>
    <row r="914" spans="1:1" x14ac:dyDescent="0.35">
      <c r="A914"/>
    </row>
    <row r="915" spans="1:1" x14ac:dyDescent="0.35">
      <c r="A915"/>
    </row>
    <row r="916" spans="1:1" x14ac:dyDescent="0.35">
      <c r="A916"/>
    </row>
    <row r="917" spans="1:1" x14ac:dyDescent="0.35">
      <c r="A917"/>
    </row>
    <row r="918" spans="1:1" x14ac:dyDescent="0.35">
      <c r="A918"/>
    </row>
    <row r="919" spans="1:1" x14ac:dyDescent="0.35">
      <c r="A919"/>
    </row>
    <row r="920" spans="1:1" x14ac:dyDescent="0.35">
      <c r="A920"/>
    </row>
    <row r="921" spans="1:1" x14ac:dyDescent="0.35">
      <c r="A921"/>
    </row>
    <row r="922" spans="1:1" x14ac:dyDescent="0.35">
      <c r="A922"/>
    </row>
    <row r="923" spans="1:1" x14ac:dyDescent="0.35">
      <c r="A923"/>
    </row>
    <row r="924" spans="1:1" x14ac:dyDescent="0.35">
      <c r="A924"/>
    </row>
    <row r="925" spans="1:1" x14ac:dyDescent="0.35">
      <c r="A925"/>
    </row>
    <row r="926" spans="1:1" x14ac:dyDescent="0.35">
      <c r="A926"/>
    </row>
    <row r="927" spans="1:1" x14ac:dyDescent="0.35">
      <c r="A927"/>
    </row>
    <row r="928" spans="1:1" x14ac:dyDescent="0.35">
      <c r="A928"/>
    </row>
    <row r="929" spans="1:1" x14ac:dyDescent="0.35">
      <c r="A929"/>
    </row>
    <row r="930" spans="1:1" x14ac:dyDescent="0.35">
      <c r="A930"/>
    </row>
    <row r="931" spans="1:1" x14ac:dyDescent="0.35">
      <c r="A931"/>
    </row>
    <row r="932" spans="1:1" x14ac:dyDescent="0.35">
      <c r="A932"/>
    </row>
    <row r="933" spans="1:1" x14ac:dyDescent="0.35">
      <c r="A933"/>
    </row>
    <row r="934" spans="1:1" x14ac:dyDescent="0.35">
      <c r="A934"/>
    </row>
    <row r="935" spans="1:1" x14ac:dyDescent="0.35">
      <c r="A935"/>
    </row>
    <row r="936" spans="1:1" x14ac:dyDescent="0.35">
      <c r="A936"/>
    </row>
    <row r="937" spans="1:1" x14ac:dyDescent="0.35">
      <c r="A937"/>
    </row>
    <row r="938" spans="1:1" x14ac:dyDescent="0.35">
      <c r="A938"/>
    </row>
    <row r="939" spans="1:1" x14ac:dyDescent="0.35">
      <c r="A939"/>
    </row>
    <row r="940" spans="1:1" x14ac:dyDescent="0.35">
      <c r="A940"/>
    </row>
    <row r="941" spans="1:1" x14ac:dyDescent="0.35">
      <c r="A941"/>
    </row>
    <row r="942" spans="1:1" x14ac:dyDescent="0.35">
      <c r="A942"/>
    </row>
    <row r="943" spans="1:1" x14ac:dyDescent="0.35">
      <c r="A943"/>
    </row>
    <row r="944" spans="1:1" x14ac:dyDescent="0.35">
      <c r="A944"/>
    </row>
    <row r="945" spans="1:1" x14ac:dyDescent="0.35">
      <c r="A945"/>
    </row>
    <row r="946" spans="1:1" x14ac:dyDescent="0.35">
      <c r="A946"/>
    </row>
    <row r="947" spans="1:1" x14ac:dyDescent="0.35">
      <c r="A947"/>
    </row>
    <row r="948" spans="1:1" x14ac:dyDescent="0.35">
      <c r="A948"/>
    </row>
    <row r="949" spans="1:1" x14ac:dyDescent="0.35">
      <c r="A949"/>
    </row>
    <row r="950" spans="1:1" x14ac:dyDescent="0.35">
      <c r="A950"/>
    </row>
    <row r="951" spans="1:1" x14ac:dyDescent="0.35">
      <c r="A951"/>
    </row>
    <row r="952" spans="1:1" x14ac:dyDescent="0.35">
      <c r="A952"/>
    </row>
    <row r="953" spans="1:1" x14ac:dyDescent="0.35">
      <c r="A953"/>
    </row>
    <row r="954" spans="1:1" x14ac:dyDescent="0.35">
      <c r="A954"/>
    </row>
    <row r="955" spans="1:1" x14ac:dyDescent="0.35">
      <c r="A955"/>
    </row>
    <row r="956" spans="1:1" x14ac:dyDescent="0.35">
      <c r="A956"/>
    </row>
    <row r="957" spans="1:1" x14ac:dyDescent="0.35">
      <c r="A957"/>
    </row>
    <row r="958" spans="1:1" x14ac:dyDescent="0.35">
      <c r="A958"/>
    </row>
    <row r="959" spans="1:1" x14ac:dyDescent="0.35">
      <c r="A959"/>
    </row>
    <row r="960" spans="1:1" x14ac:dyDescent="0.35">
      <c r="A960"/>
    </row>
    <row r="961" spans="1:1" x14ac:dyDescent="0.35">
      <c r="A961"/>
    </row>
    <row r="962" spans="1:1" x14ac:dyDescent="0.35">
      <c r="A962"/>
    </row>
    <row r="963" spans="1:1" x14ac:dyDescent="0.35">
      <c r="A963"/>
    </row>
    <row r="964" spans="1:1" x14ac:dyDescent="0.35">
      <c r="A964"/>
    </row>
    <row r="965" spans="1:1" x14ac:dyDescent="0.35">
      <c r="A965"/>
    </row>
    <row r="966" spans="1:1" x14ac:dyDescent="0.35">
      <c r="A966"/>
    </row>
    <row r="967" spans="1:1" x14ac:dyDescent="0.35">
      <c r="A967"/>
    </row>
    <row r="968" spans="1:1" x14ac:dyDescent="0.35">
      <c r="A968"/>
    </row>
    <row r="969" spans="1:1" x14ac:dyDescent="0.35">
      <c r="A969"/>
    </row>
    <row r="970" spans="1:1" x14ac:dyDescent="0.35">
      <c r="A970"/>
    </row>
    <row r="971" spans="1:1" x14ac:dyDescent="0.35">
      <c r="A971"/>
    </row>
    <row r="972" spans="1:1" x14ac:dyDescent="0.35">
      <c r="A972"/>
    </row>
    <row r="973" spans="1:1" x14ac:dyDescent="0.35">
      <c r="A973"/>
    </row>
    <row r="974" spans="1:1" x14ac:dyDescent="0.35">
      <c r="A974"/>
    </row>
    <row r="975" spans="1:1" x14ac:dyDescent="0.35">
      <c r="A975"/>
    </row>
    <row r="976" spans="1:1" x14ac:dyDescent="0.35">
      <c r="A976"/>
    </row>
    <row r="977" spans="1:1" x14ac:dyDescent="0.35">
      <c r="A977"/>
    </row>
    <row r="978" spans="1:1" x14ac:dyDescent="0.35">
      <c r="A978"/>
    </row>
    <row r="979" spans="1:1" x14ac:dyDescent="0.35">
      <c r="A979"/>
    </row>
    <row r="980" spans="1:1" x14ac:dyDescent="0.35">
      <c r="A980"/>
    </row>
    <row r="981" spans="1:1" x14ac:dyDescent="0.35">
      <c r="A981"/>
    </row>
    <row r="982" spans="1:1" x14ac:dyDescent="0.35">
      <c r="A982"/>
    </row>
    <row r="983" spans="1:1" x14ac:dyDescent="0.35">
      <c r="A983"/>
    </row>
    <row r="984" spans="1:1" x14ac:dyDescent="0.35">
      <c r="A984"/>
    </row>
    <row r="985" spans="1:1" x14ac:dyDescent="0.35">
      <c r="A985"/>
    </row>
    <row r="986" spans="1:1" x14ac:dyDescent="0.35">
      <c r="A986"/>
    </row>
    <row r="987" spans="1:1" x14ac:dyDescent="0.35">
      <c r="A987"/>
    </row>
    <row r="988" spans="1:1" x14ac:dyDescent="0.35">
      <c r="A988"/>
    </row>
    <row r="989" spans="1:1" x14ac:dyDescent="0.35">
      <c r="A989"/>
    </row>
    <row r="990" spans="1:1" x14ac:dyDescent="0.35">
      <c r="A990"/>
    </row>
    <row r="991" spans="1:1" x14ac:dyDescent="0.35">
      <c r="A991"/>
    </row>
    <row r="992" spans="1:1" x14ac:dyDescent="0.35">
      <c r="A992"/>
    </row>
    <row r="993" spans="1:1" x14ac:dyDescent="0.35">
      <c r="A993"/>
    </row>
    <row r="994" spans="1:1" x14ac:dyDescent="0.35">
      <c r="A994"/>
    </row>
    <row r="995" spans="1:1" x14ac:dyDescent="0.35">
      <c r="A995"/>
    </row>
    <row r="996" spans="1:1" x14ac:dyDescent="0.35">
      <c r="A996"/>
    </row>
    <row r="997" spans="1:1" x14ac:dyDescent="0.35">
      <c r="A997"/>
    </row>
    <row r="998" spans="1:1" x14ac:dyDescent="0.35">
      <c r="A998"/>
    </row>
    <row r="999" spans="1:1" x14ac:dyDescent="0.35">
      <c r="A999"/>
    </row>
    <row r="1000" spans="1:1" x14ac:dyDescent="0.35">
      <c r="A1000"/>
    </row>
    <row r="1001" spans="1:1" x14ac:dyDescent="0.35">
      <c r="A1001"/>
    </row>
    <row r="1002" spans="1:1" x14ac:dyDescent="0.35">
      <c r="A1002"/>
    </row>
    <row r="1003" spans="1:1" x14ac:dyDescent="0.35">
      <c r="A1003"/>
    </row>
    <row r="1004" spans="1:1" x14ac:dyDescent="0.35">
      <c r="A1004"/>
    </row>
    <row r="1005" spans="1:1" x14ac:dyDescent="0.35">
      <c r="A1005"/>
    </row>
    <row r="1006" spans="1:1" x14ac:dyDescent="0.35">
      <c r="A1006"/>
    </row>
    <row r="1007" spans="1:1" x14ac:dyDescent="0.35">
      <c r="A1007"/>
    </row>
    <row r="1008" spans="1:1" x14ac:dyDescent="0.35">
      <c r="A1008"/>
    </row>
    <row r="1009" spans="1:1" x14ac:dyDescent="0.35">
      <c r="A1009"/>
    </row>
    <row r="1010" spans="1:1" x14ac:dyDescent="0.35">
      <c r="A1010"/>
    </row>
    <row r="1011" spans="1:1" x14ac:dyDescent="0.35">
      <c r="A1011"/>
    </row>
    <row r="1012" spans="1:1" x14ac:dyDescent="0.35">
      <c r="A1012"/>
    </row>
    <row r="1013" spans="1:1" x14ac:dyDescent="0.35">
      <c r="A1013"/>
    </row>
    <row r="1014" spans="1:1" x14ac:dyDescent="0.35">
      <c r="A1014"/>
    </row>
    <row r="1015" spans="1:1" x14ac:dyDescent="0.35">
      <c r="A1015"/>
    </row>
    <row r="1016" spans="1:1" x14ac:dyDescent="0.35">
      <c r="A1016"/>
    </row>
    <row r="1017" spans="1:1" x14ac:dyDescent="0.35">
      <c r="A1017"/>
    </row>
    <row r="1018" spans="1:1" x14ac:dyDescent="0.35">
      <c r="A1018"/>
    </row>
    <row r="1019" spans="1:1" x14ac:dyDescent="0.35">
      <c r="A1019"/>
    </row>
    <row r="1020" spans="1:1" x14ac:dyDescent="0.35">
      <c r="A1020"/>
    </row>
    <row r="1021" spans="1:1" x14ac:dyDescent="0.35">
      <c r="A1021"/>
    </row>
    <row r="1022" spans="1:1" x14ac:dyDescent="0.35">
      <c r="A1022"/>
    </row>
    <row r="1023" spans="1:1" x14ac:dyDescent="0.35">
      <c r="A1023"/>
    </row>
    <row r="1024" spans="1:1" x14ac:dyDescent="0.35">
      <c r="A1024"/>
    </row>
    <row r="1025" spans="1:1" x14ac:dyDescent="0.35">
      <c r="A1025"/>
    </row>
    <row r="1026" spans="1:1" x14ac:dyDescent="0.35">
      <c r="A1026"/>
    </row>
    <row r="1027" spans="1:1" x14ac:dyDescent="0.35">
      <c r="A1027"/>
    </row>
    <row r="1028" spans="1:1" x14ac:dyDescent="0.35">
      <c r="A1028"/>
    </row>
    <row r="1029" spans="1:1" x14ac:dyDescent="0.35">
      <c r="A1029"/>
    </row>
    <row r="1030" spans="1:1" x14ac:dyDescent="0.35">
      <c r="A1030"/>
    </row>
    <row r="1031" spans="1:1" x14ac:dyDescent="0.35">
      <c r="A1031"/>
    </row>
    <row r="1032" spans="1:1" x14ac:dyDescent="0.35">
      <c r="A1032"/>
    </row>
    <row r="1033" spans="1:1" x14ac:dyDescent="0.35">
      <c r="A1033"/>
    </row>
    <row r="1034" spans="1:1" x14ac:dyDescent="0.35">
      <c r="A1034"/>
    </row>
    <row r="1035" spans="1:1" x14ac:dyDescent="0.35">
      <c r="A1035"/>
    </row>
    <row r="1036" spans="1:1" x14ac:dyDescent="0.35">
      <c r="A1036"/>
    </row>
    <row r="1037" spans="1:1" x14ac:dyDescent="0.35">
      <c r="A1037"/>
    </row>
    <row r="1038" spans="1:1" x14ac:dyDescent="0.35">
      <c r="A1038"/>
    </row>
    <row r="1039" spans="1:1" x14ac:dyDescent="0.35">
      <c r="A1039"/>
    </row>
    <row r="1040" spans="1:1" x14ac:dyDescent="0.35">
      <c r="A1040"/>
    </row>
    <row r="1041" spans="1:1" x14ac:dyDescent="0.35">
      <c r="A1041"/>
    </row>
    <row r="1042" spans="1:1" x14ac:dyDescent="0.35">
      <c r="A1042"/>
    </row>
    <row r="1043" spans="1:1" x14ac:dyDescent="0.35">
      <c r="A1043"/>
    </row>
    <row r="1044" spans="1:1" x14ac:dyDescent="0.35">
      <c r="A1044"/>
    </row>
    <row r="1045" spans="1:1" x14ac:dyDescent="0.35">
      <c r="A1045"/>
    </row>
    <row r="1046" spans="1:1" x14ac:dyDescent="0.35">
      <c r="A1046"/>
    </row>
    <row r="1047" spans="1:1" x14ac:dyDescent="0.35">
      <c r="A1047"/>
    </row>
    <row r="1048" spans="1:1" x14ac:dyDescent="0.35">
      <c r="A1048"/>
    </row>
    <row r="1049" spans="1:1" x14ac:dyDescent="0.35">
      <c r="A1049"/>
    </row>
    <row r="1050" spans="1:1" x14ac:dyDescent="0.35">
      <c r="A1050"/>
    </row>
    <row r="1051" spans="1:1" x14ac:dyDescent="0.35">
      <c r="A1051"/>
    </row>
    <row r="1052" spans="1:1" x14ac:dyDescent="0.35">
      <c r="A1052"/>
    </row>
    <row r="1053" spans="1:1" x14ac:dyDescent="0.35">
      <c r="A1053"/>
    </row>
    <row r="1054" spans="1:1" x14ac:dyDescent="0.35">
      <c r="A1054"/>
    </row>
    <row r="1055" spans="1:1" x14ac:dyDescent="0.35">
      <c r="A1055"/>
    </row>
    <row r="1056" spans="1:1" x14ac:dyDescent="0.35">
      <c r="A1056"/>
    </row>
    <row r="1057" spans="1:1" x14ac:dyDescent="0.35">
      <c r="A1057"/>
    </row>
    <row r="1058" spans="1:1" x14ac:dyDescent="0.35">
      <c r="A1058"/>
    </row>
    <row r="1059" spans="1:1" x14ac:dyDescent="0.35">
      <c r="A1059"/>
    </row>
    <row r="1060" spans="1:1" x14ac:dyDescent="0.35">
      <c r="A1060"/>
    </row>
    <row r="1061" spans="1:1" x14ac:dyDescent="0.35">
      <c r="A1061"/>
    </row>
    <row r="1062" spans="1:1" x14ac:dyDescent="0.35">
      <c r="A1062"/>
    </row>
    <row r="1063" spans="1:1" x14ac:dyDescent="0.35">
      <c r="A1063"/>
    </row>
    <row r="1064" spans="1:1" x14ac:dyDescent="0.35">
      <c r="A1064"/>
    </row>
    <row r="1065" spans="1:1" x14ac:dyDescent="0.35">
      <c r="A1065"/>
    </row>
    <row r="1066" spans="1:1" x14ac:dyDescent="0.35">
      <c r="A1066"/>
    </row>
    <row r="1067" spans="1:1" x14ac:dyDescent="0.35">
      <c r="A1067"/>
    </row>
    <row r="1068" spans="1:1" x14ac:dyDescent="0.35">
      <c r="A1068"/>
    </row>
    <row r="1069" spans="1:1" x14ac:dyDescent="0.35">
      <c r="A1069"/>
    </row>
    <row r="1070" spans="1:1" x14ac:dyDescent="0.35">
      <c r="A1070"/>
    </row>
    <row r="1071" spans="1:1" x14ac:dyDescent="0.35">
      <c r="A1071"/>
    </row>
    <row r="1072" spans="1:1" x14ac:dyDescent="0.35">
      <c r="A1072"/>
    </row>
    <row r="1073" spans="1:1" x14ac:dyDescent="0.35">
      <c r="A1073"/>
    </row>
    <row r="1074" spans="1:1" x14ac:dyDescent="0.35">
      <c r="A1074"/>
    </row>
    <row r="1075" spans="1:1" x14ac:dyDescent="0.35">
      <c r="A1075"/>
    </row>
    <row r="1076" spans="1:1" x14ac:dyDescent="0.35">
      <c r="A1076"/>
    </row>
    <row r="1077" spans="1:1" x14ac:dyDescent="0.35">
      <c r="A1077"/>
    </row>
    <row r="1078" spans="1:1" x14ac:dyDescent="0.35">
      <c r="A1078"/>
    </row>
    <row r="1079" spans="1:1" x14ac:dyDescent="0.35">
      <c r="A1079"/>
    </row>
    <row r="1080" spans="1:1" x14ac:dyDescent="0.35">
      <c r="A1080"/>
    </row>
    <row r="1081" spans="1:1" x14ac:dyDescent="0.35">
      <c r="A1081"/>
    </row>
    <row r="1082" spans="1:1" x14ac:dyDescent="0.35">
      <c r="A1082"/>
    </row>
    <row r="1083" spans="1:1" x14ac:dyDescent="0.35">
      <c r="A1083"/>
    </row>
    <row r="1084" spans="1:1" x14ac:dyDescent="0.35">
      <c r="A1084"/>
    </row>
    <row r="1085" spans="1:1" x14ac:dyDescent="0.35">
      <c r="A1085"/>
    </row>
    <row r="1086" spans="1:1" x14ac:dyDescent="0.35">
      <c r="A1086"/>
    </row>
    <row r="1087" spans="1:1" x14ac:dyDescent="0.35">
      <c r="A1087"/>
    </row>
    <row r="1088" spans="1:1" x14ac:dyDescent="0.35">
      <c r="A1088"/>
    </row>
    <row r="1089" spans="1:1" x14ac:dyDescent="0.35">
      <c r="A1089"/>
    </row>
    <row r="1090" spans="1:1" x14ac:dyDescent="0.35">
      <c r="A1090"/>
    </row>
    <row r="1091" spans="1:1" x14ac:dyDescent="0.35">
      <c r="A1091"/>
    </row>
    <row r="1092" spans="1:1" x14ac:dyDescent="0.35">
      <c r="A1092"/>
    </row>
    <row r="1093" spans="1:1" x14ac:dyDescent="0.35">
      <c r="A1093"/>
    </row>
    <row r="1094" spans="1:1" x14ac:dyDescent="0.35">
      <c r="A1094"/>
    </row>
    <row r="1095" spans="1:1" x14ac:dyDescent="0.35">
      <c r="A1095"/>
    </row>
    <row r="1096" spans="1:1" x14ac:dyDescent="0.35">
      <c r="A1096"/>
    </row>
    <row r="1097" spans="1:1" x14ac:dyDescent="0.35">
      <c r="A1097"/>
    </row>
    <row r="1098" spans="1:1" x14ac:dyDescent="0.35">
      <c r="A1098"/>
    </row>
    <row r="1099" spans="1:1" x14ac:dyDescent="0.35">
      <c r="A1099"/>
    </row>
    <row r="1100" spans="1:1" x14ac:dyDescent="0.35">
      <c r="A1100"/>
    </row>
    <row r="1101" spans="1:1" x14ac:dyDescent="0.35">
      <c r="A1101"/>
    </row>
    <row r="1102" spans="1:1" x14ac:dyDescent="0.35">
      <c r="A1102"/>
    </row>
    <row r="1103" spans="1:1" x14ac:dyDescent="0.35">
      <c r="A1103"/>
    </row>
    <row r="1104" spans="1:1" x14ac:dyDescent="0.35">
      <c r="A1104"/>
    </row>
    <row r="1105" spans="1:1" x14ac:dyDescent="0.35">
      <c r="A1105"/>
    </row>
    <row r="1106" spans="1:1" x14ac:dyDescent="0.35">
      <c r="A1106"/>
    </row>
    <row r="1107" spans="1:1" x14ac:dyDescent="0.35">
      <c r="A1107"/>
    </row>
    <row r="1108" spans="1:1" x14ac:dyDescent="0.35">
      <c r="A1108"/>
    </row>
    <row r="1109" spans="1:1" x14ac:dyDescent="0.35">
      <c r="A1109"/>
    </row>
    <row r="1110" spans="1:1" x14ac:dyDescent="0.35">
      <c r="A1110"/>
    </row>
    <row r="1111" spans="1:1" x14ac:dyDescent="0.35">
      <c r="A1111"/>
    </row>
    <row r="1112" spans="1:1" x14ac:dyDescent="0.35">
      <c r="A1112"/>
    </row>
    <row r="1113" spans="1:1" x14ac:dyDescent="0.35">
      <c r="A1113"/>
    </row>
    <row r="1114" spans="1:1" x14ac:dyDescent="0.35">
      <c r="A1114"/>
    </row>
    <row r="1115" spans="1:1" x14ac:dyDescent="0.35">
      <c r="A1115"/>
    </row>
    <row r="1116" spans="1:1" x14ac:dyDescent="0.35">
      <c r="A1116"/>
    </row>
    <row r="1117" spans="1:1" x14ac:dyDescent="0.35">
      <c r="A1117"/>
    </row>
    <row r="1118" spans="1:1" x14ac:dyDescent="0.35">
      <c r="A1118"/>
    </row>
    <row r="1119" spans="1:1" x14ac:dyDescent="0.35">
      <c r="A1119"/>
    </row>
    <row r="1120" spans="1:1" x14ac:dyDescent="0.35">
      <c r="A1120"/>
    </row>
    <row r="1121" spans="1:1" x14ac:dyDescent="0.35">
      <c r="A1121"/>
    </row>
    <row r="1122" spans="1:1" x14ac:dyDescent="0.35">
      <c r="A1122"/>
    </row>
    <row r="1123" spans="1:1" x14ac:dyDescent="0.35">
      <c r="A1123"/>
    </row>
    <row r="1124" spans="1:1" x14ac:dyDescent="0.35">
      <c r="A1124"/>
    </row>
    <row r="1125" spans="1:1" x14ac:dyDescent="0.35">
      <c r="A1125"/>
    </row>
    <row r="1126" spans="1:1" x14ac:dyDescent="0.35">
      <c r="A1126"/>
    </row>
    <row r="1127" spans="1:1" x14ac:dyDescent="0.35">
      <c r="A1127"/>
    </row>
    <row r="1128" spans="1:1" x14ac:dyDescent="0.35">
      <c r="A1128"/>
    </row>
    <row r="1129" spans="1:1" x14ac:dyDescent="0.35">
      <c r="A1129"/>
    </row>
    <row r="1130" spans="1:1" x14ac:dyDescent="0.35">
      <c r="A1130"/>
    </row>
    <row r="1131" spans="1:1" x14ac:dyDescent="0.35">
      <c r="A1131"/>
    </row>
    <row r="1132" spans="1:1" x14ac:dyDescent="0.35">
      <c r="A1132"/>
    </row>
    <row r="1133" spans="1:1" x14ac:dyDescent="0.35">
      <c r="A1133"/>
    </row>
    <row r="1134" spans="1:1" x14ac:dyDescent="0.35">
      <c r="A1134"/>
    </row>
    <row r="1135" spans="1:1" x14ac:dyDescent="0.35">
      <c r="A1135"/>
    </row>
    <row r="1136" spans="1:1" x14ac:dyDescent="0.35">
      <c r="A1136"/>
    </row>
    <row r="1137" spans="1:1" x14ac:dyDescent="0.35">
      <c r="A1137"/>
    </row>
    <row r="1138" spans="1:1" x14ac:dyDescent="0.35">
      <c r="A1138"/>
    </row>
    <row r="1139" spans="1:1" x14ac:dyDescent="0.35">
      <c r="A1139"/>
    </row>
    <row r="1140" spans="1:1" x14ac:dyDescent="0.35">
      <c r="A1140"/>
    </row>
    <row r="1141" spans="1:1" x14ac:dyDescent="0.35">
      <c r="A1141"/>
    </row>
    <row r="1142" spans="1:1" x14ac:dyDescent="0.35">
      <c r="A1142"/>
    </row>
    <row r="1143" spans="1:1" x14ac:dyDescent="0.35">
      <c r="A1143"/>
    </row>
    <row r="1144" spans="1:1" x14ac:dyDescent="0.35">
      <c r="A1144"/>
    </row>
    <row r="1145" spans="1:1" x14ac:dyDescent="0.35">
      <c r="A1145"/>
    </row>
    <row r="1146" spans="1:1" x14ac:dyDescent="0.35">
      <c r="A1146"/>
    </row>
    <row r="1147" spans="1:1" x14ac:dyDescent="0.35">
      <c r="A1147"/>
    </row>
    <row r="1148" spans="1:1" x14ac:dyDescent="0.35">
      <c r="A1148"/>
    </row>
    <row r="1149" spans="1:1" x14ac:dyDescent="0.35">
      <c r="A1149"/>
    </row>
    <row r="1150" spans="1:1" x14ac:dyDescent="0.35">
      <c r="A1150"/>
    </row>
    <row r="1151" spans="1:1" x14ac:dyDescent="0.35">
      <c r="A1151"/>
    </row>
    <row r="1152" spans="1:1" x14ac:dyDescent="0.35">
      <c r="A1152"/>
    </row>
    <row r="1153" spans="1:1" x14ac:dyDescent="0.35">
      <c r="A1153"/>
    </row>
    <row r="1154" spans="1:1" x14ac:dyDescent="0.35">
      <c r="A1154"/>
    </row>
    <row r="1155" spans="1:1" x14ac:dyDescent="0.35">
      <c r="A1155"/>
    </row>
    <row r="1156" spans="1:1" x14ac:dyDescent="0.35">
      <c r="A1156"/>
    </row>
    <row r="1157" spans="1:1" x14ac:dyDescent="0.35">
      <c r="A1157"/>
    </row>
    <row r="1158" spans="1:1" x14ac:dyDescent="0.35">
      <c r="A1158"/>
    </row>
    <row r="1159" spans="1:1" x14ac:dyDescent="0.35">
      <c r="A1159"/>
    </row>
    <row r="1160" spans="1:1" x14ac:dyDescent="0.35">
      <c r="A1160"/>
    </row>
    <row r="1161" spans="1:1" x14ac:dyDescent="0.35">
      <c r="A1161"/>
    </row>
    <row r="1162" spans="1:1" x14ac:dyDescent="0.35">
      <c r="A1162"/>
    </row>
    <row r="1163" spans="1:1" x14ac:dyDescent="0.35">
      <c r="A1163"/>
    </row>
    <row r="1164" spans="1:1" x14ac:dyDescent="0.35">
      <c r="A1164"/>
    </row>
    <row r="1165" spans="1:1" x14ac:dyDescent="0.35">
      <c r="A1165"/>
    </row>
    <row r="1166" spans="1:1" x14ac:dyDescent="0.35">
      <c r="A1166"/>
    </row>
    <row r="1167" spans="1:1" x14ac:dyDescent="0.35">
      <c r="A1167"/>
    </row>
    <row r="1168" spans="1:1" x14ac:dyDescent="0.35">
      <c r="A1168"/>
    </row>
    <row r="1169" spans="1:1" x14ac:dyDescent="0.35">
      <c r="A1169"/>
    </row>
    <row r="1170" spans="1:1" x14ac:dyDescent="0.35">
      <c r="A1170"/>
    </row>
    <row r="1171" spans="1:1" x14ac:dyDescent="0.35">
      <c r="A1171"/>
    </row>
    <row r="1172" spans="1:1" x14ac:dyDescent="0.35">
      <c r="A1172"/>
    </row>
    <row r="1173" spans="1:1" x14ac:dyDescent="0.35">
      <c r="A1173"/>
    </row>
    <row r="1174" spans="1:1" x14ac:dyDescent="0.35">
      <c r="A1174"/>
    </row>
    <row r="1175" spans="1:1" x14ac:dyDescent="0.35">
      <c r="A1175"/>
    </row>
    <row r="1176" spans="1:1" x14ac:dyDescent="0.35">
      <c r="A1176"/>
    </row>
    <row r="1177" spans="1:1" x14ac:dyDescent="0.35">
      <c r="A1177"/>
    </row>
    <row r="1178" spans="1:1" x14ac:dyDescent="0.35">
      <c r="A1178"/>
    </row>
    <row r="1179" spans="1:1" x14ac:dyDescent="0.35">
      <c r="A1179"/>
    </row>
    <row r="1180" spans="1:1" x14ac:dyDescent="0.35">
      <c r="A1180"/>
    </row>
    <row r="1181" spans="1:1" x14ac:dyDescent="0.35">
      <c r="A1181"/>
    </row>
    <row r="1182" spans="1:1" x14ac:dyDescent="0.35">
      <c r="A1182"/>
    </row>
    <row r="1183" spans="1:1" x14ac:dyDescent="0.35">
      <c r="A1183"/>
    </row>
    <row r="1184" spans="1:1" x14ac:dyDescent="0.35">
      <c r="A1184"/>
    </row>
    <row r="1185" spans="1:1" x14ac:dyDescent="0.35">
      <c r="A1185"/>
    </row>
    <row r="1186" spans="1:1" x14ac:dyDescent="0.35">
      <c r="A1186"/>
    </row>
    <row r="1187" spans="1:1" x14ac:dyDescent="0.35">
      <c r="A1187"/>
    </row>
    <row r="1188" spans="1:1" x14ac:dyDescent="0.35">
      <c r="A1188"/>
    </row>
    <row r="1189" spans="1:1" x14ac:dyDescent="0.35">
      <c r="A1189"/>
    </row>
    <row r="1190" spans="1:1" x14ac:dyDescent="0.35">
      <c r="A1190"/>
    </row>
    <row r="1191" spans="1:1" x14ac:dyDescent="0.35">
      <c r="A1191"/>
    </row>
    <row r="1192" spans="1:1" x14ac:dyDescent="0.35">
      <c r="A1192"/>
    </row>
    <row r="1193" spans="1:1" x14ac:dyDescent="0.35">
      <c r="A1193"/>
    </row>
    <row r="1194" spans="1:1" x14ac:dyDescent="0.35">
      <c r="A1194"/>
    </row>
    <row r="1195" spans="1:1" x14ac:dyDescent="0.35">
      <c r="A1195"/>
    </row>
    <row r="1196" spans="1:1" x14ac:dyDescent="0.35">
      <c r="A1196"/>
    </row>
    <row r="1197" spans="1:1" x14ac:dyDescent="0.35">
      <c r="A1197"/>
    </row>
    <row r="1198" spans="1:1" x14ac:dyDescent="0.35">
      <c r="A1198"/>
    </row>
    <row r="1199" spans="1:1" x14ac:dyDescent="0.35">
      <c r="A1199"/>
    </row>
    <row r="1200" spans="1:1" x14ac:dyDescent="0.35">
      <c r="A1200"/>
    </row>
    <row r="1201" spans="1:1" x14ac:dyDescent="0.35">
      <c r="A1201"/>
    </row>
    <row r="1202" spans="1:1" x14ac:dyDescent="0.35">
      <c r="A1202"/>
    </row>
    <row r="1203" spans="1:1" x14ac:dyDescent="0.35">
      <c r="A1203"/>
    </row>
    <row r="1204" spans="1:1" x14ac:dyDescent="0.35">
      <c r="A1204"/>
    </row>
    <row r="1205" spans="1:1" x14ac:dyDescent="0.35">
      <c r="A1205"/>
    </row>
    <row r="1206" spans="1:1" x14ac:dyDescent="0.35">
      <c r="A1206"/>
    </row>
    <row r="1207" spans="1:1" x14ac:dyDescent="0.35">
      <c r="A1207"/>
    </row>
    <row r="1208" spans="1:1" x14ac:dyDescent="0.35">
      <c r="A1208"/>
    </row>
    <row r="1209" spans="1:1" x14ac:dyDescent="0.35">
      <c r="A1209"/>
    </row>
    <row r="1210" spans="1:1" x14ac:dyDescent="0.35">
      <c r="A1210"/>
    </row>
    <row r="1211" spans="1:1" x14ac:dyDescent="0.35">
      <c r="A1211"/>
    </row>
    <row r="1212" spans="1:1" x14ac:dyDescent="0.35">
      <c r="A1212"/>
    </row>
    <row r="1213" spans="1:1" x14ac:dyDescent="0.35">
      <c r="A1213"/>
    </row>
    <row r="1214" spans="1:1" x14ac:dyDescent="0.35">
      <c r="A1214"/>
    </row>
    <row r="1215" spans="1:1" x14ac:dyDescent="0.35">
      <c r="A1215"/>
    </row>
    <row r="1216" spans="1:1" x14ac:dyDescent="0.35">
      <c r="A1216"/>
    </row>
    <row r="1217" spans="1:1" x14ac:dyDescent="0.35">
      <c r="A1217"/>
    </row>
    <row r="1218" spans="1:1" x14ac:dyDescent="0.35">
      <c r="A1218"/>
    </row>
    <row r="1219" spans="1:1" x14ac:dyDescent="0.35">
      <c r="A1219"/>
    </row>
    <row r="1220" spans="1:1" x14ac:dyDescent="0.35">
      <c r="A1220"/>
    </row>
    <row r="1221" spans="1:1" x14ac:dyDescent="0.35">
      <c r="A1221"/>
    </row>
    <row r="1222" spans="1:1" x14ac:dyDescent="0.35">
      <c r="A1222"/>
    </row>
    <row r="1223" spans="1:1" x14ac:dyDescent="0.35">
      <c r="A1223"/>
    </row>
    <row r="1224" spans="1:1" x14ac:dyDescent="0.35">
      <c r="A1224"/>
    </row>
    <row r="1225" spans="1:1" x14ac:dyDescent="0.35">
      <c r="A1225"/>
    </row>
    <row r="1226" spans="1:1" x14ac:dyDescent="0.35">
      <c r="A1226"/>
    </row>
    <row r="1227" spans="1:1" x14ac:dyDescent="0.35">
      <c r="A1227"/>
    </row>
    <row r="1228" spans="1:1" x14ac:dyDescent="0.35">
      <c r="A1228"/>
    </row>
    <row r="1229" spans="1:1" x14ac:dyDescent="0.35">
      <c r="A1229"/>
    </row>
    <row r="1230" spans="1:1" x14ac:dyDescent="0.35">
      <c r="A1230"/>
    </row>
    <row r="1231" spans="1:1" x14ac:dyDescent="0.35">
      <c r="A1231"/>
    </row>
    <row r="1232" spans="1:1" x14ac:dyDescent="0.35">
      <c r="A1232"/>
    </row>
    <row r="1233" spans="1:1" x14ac:dyDescent="0.35">
      <c r="A1233"/>
    </row>
    <row r="1234" spans="1:1" x14ac:dyDescent="0.35">
      <c r="A1234"/>
    </row>
    <row r="1235" spans="1:1" x14ac:dyDescent="0.35">
      <c r="A1235"/>
    </row>
    <row r="1236" spans="1:1" x14ac:dyDescent="0.35">
      <c r="A1236"/>
    </row>
    <row r="1237" spans="1:1" x14ac:dyDescent="0.35">
      <c r="A1237"/>
    </row>
    <row r="1238" spans="1:1" x14ac:dyDescent="0.35">
      <c r="A1238"/>
    </row>
    <row r="1239" spans="1:1" x14ac:dyDescent="0.35">
      <c r="A1239"/>
    </row>
    <row r="1240" spans="1:1" x14ac:dyDescent="0.35">
      <c r="A1240"/>
    </row>
    <row r="1241" spans="1:1" x14ac:dyDescent="0.35">
      <c r="A1241"/>
    </row>
    <row r="1242" spans="1:1" x14ac:dyDescent="0.35">
      <c r="A1242"/>
    </row>
    <row r="1243" spans="1:1" x14ac:dyDescent="0.35">
      <c r="A1243"/>
    </row>
    <row r="1244" spans="1:1" x14ac:dyDescent="0.35">
      <c r="A1244"/>
    </row>
    <row r="1245" spans="1:1" x14ac:dyDescent="0.35">
      <c r="A1245"/>
    </row>
    <row r="1246" spans="1:1" x14ac:dyDescent="0.35">
      <c r="A1246"/>
    </row>
    <row r="1247" spans="1:1" x14ac:dyDescent="0.35">
      <c r="A1247"/>
    </row>
    <row r="1248" spans="1:1" x14ac:dyDescent="0.35">
      <c r="A1248"/>
    </row>
    <row r="1249" spans="1:1" x14ac:dyDescent="0.35">
      <c r="A1249"/>
    </row>
    <row r="1250" spans="1:1" x14ac:dyDescent="0.35">
      <c r="A1250"/>
    </row>
    <row r="1251" spans="1:1" x14ac:dyDescent="0.35">
      <c r="A1251"/>
    </row>
    <row r="1252" spans="1:1" x14ac:dyDescent="0.35">
      <c r="A1252"/>
    </row>
    <row r="1253" spans="1:1" x14ac:dyDescent="0.35">
      <c r="A1253"/>
    </row>
    <row r="1254" spans="1:1" x14ac:dyDescent="0.35">
      <c r="A1254"/>
    </row>
    <row r="1255" spans="1:1" x14ac:dyDescent="0.35">
      <c r="A1255"/>
    </row>
    <row r="1256" spans="1:1" x14ac:dyDescent="0.35">
      <c r="A1256"/>
    </row>
    <row r="1257" spans="1:1" x14ac:dyDescent="0.35">
      <c r="A1257"/>
    </row>
    <row r="1258" spans="1:1" x14ac:dyDescent="0.35">
      <c r="A1258"/>
    </row>
    <row r="1259" spans="1:1" x14ac:dyDescent="0.35">
      <c r="A1259"/>
    </row>
    <row r="1260" spans="1:1" x14ac:dyDescent="0.35">
      <c r="A1260"/>
    </row>
    <row r="1261" spans="1:1" x14ac:dyDescent="0.35">
      <c r="A1261"/>
    </row>
    <row r="1262" spans="1:1" x14ac:dyDescent="0.35">
      <c r="A1262"/>
    </row>
    <row r="1263" spans="1:1" x14ac:dyDescent="0.35">
      <c r="A1263"/>
    </row>
    <row r="1264" spans="1:1" x14ac:dyDescent="0.35">
      <c r="A1264"/>
    </row>
    <row r="1265" spans="1:1" x14ac:dyDescent="0.35">
      <c r="A1265"/>
    </row>
    <row r="1266" spans="1:1" x14ac:dyDescent="0.35">
      <c r="A1266"/>
    </row>
    <row r="1267" spans="1:1" x14ac:dyDescent="0.35">
      <c r="A1267"/>
    </row>
    <row r="1268" spans="1:1" x14ac:dyDescent="0.35">
      <c r="A1268"/>
    </row>
    <row r="1269" spans="1:1" x14ac:dyDescent="0.35">
      <c r="A1269"/>
    </row>
    <row r="1270" spans="1:1" x14ac:dyDescent="0.35">
      <c r="A1270"/>
    </row>
    <row r="1271" spans="1:1" x14ac:dyDescent="0.35">
      <c r="A1271"/>
    </row>
    <row r="1272" spans="1:1" x14ac:dyDescent="0.35">
      <c r="A1272"/>
    </row>
    <row r="1273" spans="1:1" x14ac:dyDescent="0.35">
      <c r="A1273"/>
    </row>
    <row r="1274" spans="1:1" x14ac:dyDescent="0.35">
      <c r="A1274"/>
    </row>
    <row r="1275" spans="1:1" x14ac:dyDescent="0.35">
      <c r="A1275"/>
    </row>
    <row r="1276" spans="1:1" x14ac:dyDescent="0.35">
      <c r="A1276"/>
    </row>
    <row r="1277" spans="1:1" x14ac:dyDescent="0.35">
      <c r="A1277"/>
    </row>
    <row r="1278" spans="1:1" x14ac:dyDescent="0.35">
      <c r="A1278"/>
    </row>
    <row r="1279" spans="1:1" x14ac:dyDescent="0.35">
      <c r="A1279"/>
    </row>
    <row r="1280" spans="1:1" x14ac:dyDescent="0.35">
      <c r="A1280"/>
    </row>
    <row r="1281" spans="1:1" x14ac:dyDescent="0.35">
      <c r="A1281"/>
    </row>
    <row r="1282" spans="1:1" x14ac:dyDescent="0.35">
      <c r="A1282"/>
    </row>
    <row r="1283" spans="1:1" x14ac:dyDescent="0.35">
      <c r="A1283"/>
    </row>
    <row r="1284" spans="1:1" x14ac:dyDescent="0.35">
      <c r="A1284"/>
    </row>
    <row r="1285" spans="1:1" x14ac:dyDescent="0.35">
      <c r="A1285"/>
    </row>
    <row r="1286" spans="1:1" x14ac:dyDescent="0.35">
      <c r="A1286"/>
    </row>
    <row r="1287" spans="1:1" x14ac:dyDescent="0.35">
      <c r="A1287"/>
    </row>
    <row r="1288" spans="1:1" x14ac:dyDescent="0.35">
      <c r="A1288"/>
    </row>
    <row r="1289" spans="1:1" x14ac:dyDescent="0.35">
      <c r="A1289"/>
    </row>
    <row r="1290" spans="1:1" x14ac:dyDescent="0.35">
      <c r="A1290"/>
    </row>
    <row r="1291" spans="1:1" x14ac:dyDescent="0.35">
      <c r="A1291"/>
    </row>
    <row r="1292" spans="1:1" x14ac:dyDescent="0.35">
      <c r="A1292"/>
    </row>
    <row r="1293" spans="1:1" x14ac:dyDescent="0.35">
      <c r="A1293"/>
    </row>
    <row r="1294" spans="1:1" x14ac:dyDescent="0.35">
      <c r="A1294"/>
    </row>
    <row r="1295" spans="1:1" x14ac:dyDescent="0.35">
      <c r="A1295"/>
    </row>
    <row r="1296" spans="1:1" x14ac:dyDescent="0.35">
      <c r="A1296"/>
    </row>
    <row r="1297" spans="1:1" x14ac:dyDescent="0.35">
      <c r="A1297"/>
    </row>
    <row r="1298" spans="1:1" x14ac:dyDescent="0.35">
      <c r="A1298"/>
    </row>
    <row r="1299" spans="1:1" x14ac:dyDescent="0.35">
      <c r="A1299"/>
    </row>
    <row r="1300" spans="1:1" x14ac:dyDescent="0.35">
      <c r="A1300"/>
    </row>
    <row r="1301" spans="1:1" x14ac:dyDescent="0.35">
      <c r="A1301"/>
    </row>
    <row r="1302" spans="1:1" x14ac:dyDescent="0.35">
      <c r="A1302"/>
    </row>
    <row r="1303" spans="1:1" x14ac:dyDescent="0.35">
      <c r="A1303"/>
    </row>
    <row r="1304" spans="1:1" x14ac:dyDescent="0.35">
      <c r="A1304"/>
    </row>
    <row r="1305" spans="1:1" x14ac:dyDescent="0.35">
      <c r="A1305"/>
    </row>
    <row r="1306" spans="1:1" x14ac:dyDescent="0.35">
      <c r="A1306"/>
    </row>
    <row r="1307" spans="1:1" x14ac:dyDescent="0.35">
      <c r="A1307"/>
    </row>
    <row r="1308" spans="1:1" x14ac:dyDescent="0.35">
      <c r="A1308"/>
    </row>
    <row r="1309" spans="1:1" x14ac:dyDescent="0.35">
      <c r="A1309"/>
    </row>
    <row r="1310" spans="1:1" x14ac:dyDescent="0.35">
      <c r="A1310"/>
    </row>
    <row r="1311" spans="1:1" x14ac:dyDescent="0.35">
      <c r="A1311"/>
    </row>
    <row r="1312" spans="1:1" x14ac:dyDescent="0.35">
      <c r="A1312"/>
    </row>
    <row r="1313" spans="1:1" x14ac:dyDescent="0.35">
      <c r="A1313"/>
    </row>
    <row r="1314" spans="1:1" x14ac:dyDescent="0.35">
      <c r="A1314"/>
    </row>
    <row r="1315" spans="1:1" x14ac:dyDescent="0.35">
      <c r="A1315"/>
    </row>
    <row r="1316" spans="1:1" x14ac:dyDescent="0.35">
      <c r="A1316"/>
    </row>
    <row r="1317" spans="1:1" x14ac:dyDescent="0.35">
      <c r="A1317"/>
    </row>
    <row r="1318" spans="1:1" x14ac:dyDescent="0.35">
      <c r="A1318"/>
    </row>
    <row r="1319" spans="1:1" x14ac:dyDescent="0.35">
      <c r="A1319"/>
    </row>
    <row r="1320" spans="1:1" x14ac:dyDescent="0.35">
      <c r="A1320"/>
    </row>
    <row r="1321" spans="1:1" x14ac:dyDescent="0.35">
      <c r="A1321"/>
    </row>
    <row r="1322" spans="1:1" x14ac:dyDescent="0.35">
      <c r="A1322"/>
    </row>
    <row r="1323" spans="1:1" x14ac:dyDescent="0.35">
      <c r="A1323"/>
    </row>
    <row r="1324" spans="1:1" x14ac:dyDescent="0.35">
      <c r="A1324"/>
    </row>
  </sheetData>
  <sheetProtection algorithmName="SHA-512" hashValue="Q3D6CYQH2c8IwfO81g5c/fccjzAu6VK2Q3gkTiJEMQQh7Yp4Q/LKtlmStcB7eLSsgiqpbmqsUxmHcEXHRUM7+w==" saltValue="Y5SdyJoTjTMaACel89fVMQ==" spinCount="100000" sheet="1" pivotTables="0"/>
  <pageMargins left="0.7" right="0.7" top="0.75" bottom="0.75" header="0.3" footer="0.3"/>
  <pageSetup paperSize="9" orientation="portrait"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J369"/>
  <sheetViews>
    <sheetView topLeftCell="A16" workbookViewId="0"/>
  </sheetViews>
  <sheetFormatPr defaultRowHeight="14.5" x14ac:dyDescent="0.35"/>
  <cols>
    <col min="1" max="1" width="9.81640625" customWidth="1"/>
    <col min="2" max="2" width="29.453125" customWidth="1"/>
    <col min="3" max="3" width="15" customWidth="1"/>
    <col min="4" max="4" width="11.54296875" customWidth="1"/>
    <col min="5" max="5" width="20.81640625" customWidth="1"/>
    <col min="6" max="6" width="17.81640625" customWidth="1"/>
    <col min="7" max="7" width="14.1796875" customWidth="1"/>
    <col min="8" max="9" width="10.1796875" customWidth="1"/>
    <col min="10" max="10" width="20.81640625" customWidth="1"/>
  </cols>
  <sheetData>
    <row r="1" spans="1:10" ht="97" x14ac:dyDescent="0.35">
      <c r="A1" t="s">
        <v>0</v>
      </c>
      <c r="B1" t="s">
        <v>1</v>
      </c>
      <c r="C1" s="23" t="s">
        <v>3360</v>
      </c>
      <c r="D1" s="23" t="s">
        <v>3361</v>
      </c>
      <c r="E1" s="23" t="s">
        <v>3362</v>
      </c>
      <c r="F1" s="23" t="s">
        <v>3363</v>
      </c>
      <c r="G1" s="23" t="s">
        <v>3364</v>
      </c>
      <c r="H1" s="23" t="s">
        <v>3365</v>
      </c>
      <c r="I1" s="23" t="s">
        <v>3366</v>
      </c>
      <c r="J1" s="23" t="s">
        <v>3367</v>
      </c>
    </row>
    <row r="2" spans="1:10" x14ac:dyDescent="0.35">
      <c r="A2">
        <v>2</v>
      </c>
      <c r="B2" t="s">
        <v>2</v>
      </c>
      <c r="C2" s="24">
        <v>493.73266235024403</v>
      </c>
      <c r="D2" s="24">
        <v>25729.477209676101</v>
      </c>
      <c r="E2" s="24">
        <v>251.72982161026101</v>
      </c>
      <c r="F2" s="24">
        <v>1958.00734764976</v>
      </c>
      <c r="G2" s="24">
        <v>5198.8466919017901</v>
      </c>
      <c r="H2" s="24">
        <v>26223.209872026298</v>
      </c>
      <c r="I2" s="24">
        <v>30928.3239015779</v>
      </c>
      <c r="J2" s="24">
        <v>33675.917926000002</v>
      </c>
    </row>
    <row r="3" spans="1:10" x14ac:dyDescent="0.35">
      <c r="A3">
        <v>4</v>
      </c>
      <c r="B3" t="s">
        <v>3</v>
      </c>
      <c r="C3" s="24">
        <v>102.59420040000001</v>
      </c>
      <c r="D3" s="24">
        <v>0</v>
      </c>
      <c r="E3" s="24">
        <v>0</v>
      </c>
      <c r="F3" s="24">
        <v>37.428879600000002</v>
      </c>
      <c r="G3" s="24">
        <v>17.557254</v>
      </c>
      <c r="H3" s="24">
        <v>102.59420040000001</v>
      </c>
      <c r="I3" s="24">
        <v>17.557254</v>
      </c>
      <c r="J3" s="24">
        <v>157.58033399999999</v>
      </c>
    </row>
    <row r="4" spans="1:10" x14ac:dyDescent="0.35">
      <c r="A4">
        <v>5</v>
      </c>
      <c r="B4" t="s">
        <v>4</v>
      </c>
      <c r="C4" s="24">
        <v>100.814868</v>
      </c>
      <c r="D4" s="24">
        <v>0</v>
      </c>
      <c r="E4" s="24">
        <v>0</v>
      </c>
      <c r="F4" s="24">
        <v>186.55873199999999</v>
      </c>
      <c r="G4" s="24">
        <v>85.154399999999995</v>
      </c>
      <c r="H4" s="24">
        <v>100.814868</v>
      </c>
      <c r="I4" s="24">
        <v>85.154399999999995</v>
      </c>
      <c r="J4" s="24">
        <v>372.52800000000002</v>
      </c>
    </row>
    <row r="5" spans="1:10" x14ac:dyDescent="0.35">
      <c r="A5">
        <v>12</v>
      </c>
      <c r="B5" t="s">
        <v>5</v>
      </c>
      <c r="C5" s="24">
        <v>51.588092879999998</v>
      </c>
      <c r="D5" s="24">
        <v>0</v>
      </c>
      <c r="E5" s="24">
        <v>111.00528</v>
      </c>
      <c r="F5" s="24">
        <v>57.671079120000002</v>
      </c>
      <c r="G5" s="24">
        <v>18.803519999999999</v>
      </c>
      <c r="H5" s="24">
        <v>51.588092879999998</v>
      </c>
      <c r="I5" s="24">
        <v>18.803519999999999</v>
      </c>
      <c r="J5" s="24">
        <v>239.067972</v>
      </c>
    </row>
    <row r="6" spans="1:10" x14ac:dyDescent="0.35">
      <c r="A6">
        <v>13</v>
      </c>
      <c r="B6" t="s">
        <v>6</v>
      </c>
      <c r="C6" s="24">
        <v>375.63479999999998</v>
      </c>
      <c r="D6" s="24">
        <v>0</v>
      </c>
      <c r="E6" s="24">
        <v>0</v>
      </c>
      <c r="F6" s="24">
        <v>0</v>
      </c>
      <c r="G6" s="24">
        <v>0</v>
      </c>
      <c r="H6" s="24">
        <v>375.63479999999998</v>
      </c>
      <c r="I6" s="24">
        <v>0</v>
      </c>
      <c r="J6" s="24">
        <v>375.63479999999998</v>
      </c>
    </row>
    <row r="7" spans="1:10" x14ac:dyDescent="0.35">
      <c r="A7">
        <v>14</v>
      </c>
      <c r="B7" t="s">
        <v>7</v>
      </c>
      <c r="C7" s="24">
        <v>153.18</v>
      </c>
      <c r="D7" s="24">
        <v>0</v>
      </c>
      <c r="E7" s="24">
        <v>0</v>
      </c>
      <c r="F7" s="24">
        <v>0</v>
      </c>
      <c r="G7" s="24">
        <v>0</v>
      </c>
      <c r="H7" s="24">
        <v>153.18</v>
      </c>
      <c r="I7" s="24">
        <v>0</v>
      </c>
      <c r="J7" s="24">
        <v>153.18</v>
      </c>
    </row>
    <row r="8" spans="1:10" x14ac:dyDescent="0.35">
      <c r="A8">
        <v>15</v>
      </c>
      <c r="B8" t="s">
        <v>8</v>
      </c>
      <c r="C8" s="24">
        <v>78.267240000000001</v>
      </c>
      <c r="D8" s="24">
        <v>0</v>
      </c>
      <c r="E8" s="24">
        <v>0</v>
      </c>
      <c r="F8" s="24">
        <v>3.1460399999999999E-2</v>
      </c>
      <c r="G8" s="24">
        <v>0</v>
      </c>
      <c r="H8" s="24">
        <v>78.267240000000001</v>
      </c>
      <c r="I8" s="24">
        <v>0</v>
      </c>
      <c r="J8" s="24">
        <v>78.298700400000001</v>
      </c>
    </row>
    <row r="9" spans="1:10" x14ac:dyDescent="0.35">
      <c r="A9">
        <v>16</v>
      </c>
      <c r="B9" t="s">
        <v>9</v>
      </c>
      <c r="C9" s="24">
        <v>77.706676799999997</v>
      </c>
      <c r="D9" s="24">
        <v>0</v>
      </c>
      <c r="E9" s="24">
        <v>0</v>
      </c>
      <c r="F9" s="24">
        <v>60.6189672</v>
      </c>
      <c r="G9" s="24">
        <v>29.435400000000001</v>
      </c>
      <c r="H9" s="24">
        <v>77.706676799999997</v>
      </c>
      <c r="I9" s="24">
        <v>29.435400000000001</v>
      </c>
      <c r="J9" s="24">
        <v>167.761044</v>
      </c>
    </row>
    <row r="10" spans="1:10" x14ac:dyDescent="0.35">
      <c r="A10">
        <v>17</v>
      </c>
      <c r="B10" t="s">
        <v>10</v>
      </c>
      <c r="C10" s="24">
        <v>45.515999999999998</v>
      </c>
      <c r="D10" s="24">
        <v>1633.6025988076799</v>
      </c>
      <c r="E10" s="24">
        <v>0</v>
      </c>
      <c r="F10" s="24">
        <v>141.25536</v>
      </c>
      <c r="G10" s="24">
        <v>259.90582119231999</v>
      </c>
      <c r="H10" s="24">
        <v>1679.11859880768</v>
      </c>
      <c r="I10" s="24">
        <v>1893.5084199999999</v>
      </c>
      <c r="J10" s="24">
        <v>2080.2797799999998</v>
      </c>
    </row>
    <row r="11" spans="1:10" x14ac:dyDescent="0.35">
      <c r="A11">
        <v>18</v>
      </c>
      <c r="B11" t="s">
        <v>11</v>
      </c>
      <c r="C11" s="24">
        <v>236.30861027648501</v>
      </c>
      <c r="D11" s="24">
        <v>589.30200000000002</v>
      </c>
      <c r="E11" s="24">
        <v>37.71</v>
      </c>
      <c r="F11" s="24">
        <v>377.82200972351501</v>
      </c>
      <c r="G11" s="24">
        <v>212.716476</v>
      </c>
      <c r="H11" s="24">
        <v>825.61061027648498</v>
      </c>
      <c r="I11" s="24">
        <v>802.01847599999996</v>
      </c>
      <c r="J11" s="24">
        <v>1453.8590959999999</v>
      </c>
    </row>
    <row r="12" spans="1:10" x14ac:dyDescent="0.35">
      <c r="A12">
        <v>19</v>
      </c>
      <c r="B12" t="s">
        <v>12</v>
      </c>
      <c r="C12" s="24">
        <v>69.481440000000006</v>
      </c>
      <c r="D12" s="24">
        <v>0</v>
      </c>
      <c r="E12" s="24">
        <v>0</v>
      </c>
      <c r="F12" s="24">
        <v>72.041759999999996</v>
      </c>
      <c r="G12" s="24">
        <v>0</v>
      </c>
      <c r="H12" s="24">
        <v>69.481440000000006</v>
      </c>
      <c r="I12" s="24">
        <v>0</v>
      </c>
      <c r="J12" s="24">
        <v>141.5232</v>
      </c>
    </row>
    <row r="13" spans="1:10" x14ac:dyDescent="0.35">
      <c r="A13">
        <v>20</v>
      </c>
      <c r="B13" t="s">
        <v>13</v>
      </c>
      <c r="C13" s="24">
        <v>0</v>
      </c>
      <c r="D13" s="24">
        <v>0</v>
      </c>
      <c r="E13" s="24">
        <v>0</v>
      </c>
      <c r="F13" s="24">
        <v>8.8098100000022406</v>
      </c>
      <c r="G13" s="24">
        <v>0</v>
      </c>
      <c r="H13" s="24">
        <v>0</v>
      </c>
      <c r="I13" s="24">
        <v>0</v>
      </c>
      <c r="J13" s="24">
        <v>8.8098100000000006</v>
      </c>
    </row>
    <row r="14" spans="1:10" x14ac:dyDescent="0.35">
      <c r="A14">
        <v>21</v>
      </c>
      <c r="B14" t="s">
        <v>14</v>
      </c>
      <c r="C14" s="24">
        <v>0</v>
      </c>
      <c r="D14" s="24">
        <v>0</v>
      </c>
      <c r="E14" s="24">
        <v>0</v>
      </c>
      <c r="F14" s="24">
        <v>0</v>
      </c>
      <c r="G14" s="24">
        <v>3.6284399999999999</v>
      </c>
      <c r="H14" s="24">
        <v>0</v>
      </c>
      <c r="I14" s="24">
        <v>3.6284399999999999</v>
      </c>
      <c r="J14" s="24">
        <v>3.6284399999999999</v>
      </c>
    </row>
    <row r="15" spans="1:10" x14ac:dyDescent="0.35">
      <c r="A15">
        <v>22</v>
      </c>
      <c r="B15" t="s">
        <v>15</v>
      </c>
      <c r="C15" s="24">
        <v>90.745199999999997</v>
      </c>
      <c r="D15" s="24">
        <v>0</v>
      </c>
      <c r="E15" s="24">
        <v>0</v>
      </c>
      <c r="F15" s="24">
        <v>7.9120799999999996</v>
      </c>
      <c r="G15" s="24">
        <v>9.3945600000000002</v>
      </c>
      <c r="H15" s="24">
        <v>90.745199999999997</v>
      </c>
      <c r="I15" s="24">
        <v>9.3945600000000002</v>
      </c>
      <c r="J15" s="24">
        <v>108.05184</v>
      </c>
    </row>
    <row r="16" spans="1:10" x14ac:dyDescent="0.35">
      <c r="A16">
        <v>23</v>
      </c>
      <c r="B16" t="s">
        <v>16</v>
      </c>
      <c r="C16" s="24">
        <v>111.1284</v>
      </c>
      <c r="D16" s="24">
        <v>0</v>
      </c>
      <c r="E16" s="24">
        <v>0</v>
      </c>
      <c r="F16" s="24">
        <v>0</v>
      </c>
      <c r="G16" s="24">
        <v>0</v>
      </c>
      <c r="H16" s="24">
        <v>111.1284</v>
      </c>
      <c r="I16" s="24">
        <v>0</v>
      </c>
      <c r="J16" s="24">
        <v>111.1284</v>
      </c>
    </row>
    <row r="17" spans="1:10" x14ac:dyDescent="0.35">
      <c r="A17">
        <v>24</v>
      </c>
      <c r="B17" t="s">
        <v>17</v>
      </c>
      <c r="C17" s="24">
        <v>52.5276</v>
      </c>
      <c r="D17" s="24">
        <v>0</v>
      </c>
      <c r="E17" s="24">
        <v>0</v>
      </c>
      <c r="F17" s="24">
        <v>0</v>
      </c>
      <c r="G17" s="24">
        <v>0</v>
      </c>
      <c r="H17" s="24">
        <v>52.5276</v>
      </c>
      <c r="I17" s="24">
        <v>0</v>
      </c>
      <c r="J17" s="24">
        <v>52.5276</v>
      </c>
    </row>
    <row r="18" spans="1:10" x14ac:dyDescent="0.35">
      <c r="A18">
        <v>27</v>
      </c>
      <c r="B18" t="s">
        <v>18</v>
      </c>
      <c r="C18" s="24">
        <v>88.510716000000002</v>
      </c>
      <c r="D18" s="24">
        <v>0</v>
      </c>
      <c r="E18" s="24">
        <v>0</v>
      </c>
      <c r="F18" s="24">
        <v>0</v>
      </c>
      <c r="G18" s="24">
        <v>0</v>
      </c>
      <c r="H18" s="24">
        <v>88.510716000000002</v>
      </c>
      <c r="I18" s="24">
        <v>0</v>
      </c>
      <c r="J18" s="24">
        <v>88.510716000000002</v>
      </c>
    </row>
    <row r="19" spans="1:10" x14ac:dyDescent="0.35">
      <c r="A19">
        <v>28</v>
      </c>
      <c r="B19" t="s">
        <v>19</v>
      </c>
      <c r="C19" s="24">
        <v>12.498227999999999</v>
      </c>
      <c r="D19" s="24">
        <v>217.34280000000001</v>
      </c>
      <c r="E19" s="24">
        <v>0</v>
      </c>
      <c r="F19" s="24">
        <v>21.078972</v>
      </c>
      <c r="G19" s="24">
        <v>0</v>
      </c>
      <c r="H19" s="24">
        <v>229.84102799999999</v>
      </c>
      <c r="I19" s="24">
        <v>217.34280000000001</v>
      </c>
      <c r="J19" s="24">
        <v>250.92</v>
      </c>
    </row>
    <row r="20" spans="1:10" x14ac:dyDescent="0.35">
      <c r="A20">
        <v>29</v>
      </c>
      <c r="B20" t="s">
        <v>20</v>
      </c>
      <c r="C20" s="24">
        <v>83.779200000000003</v>
      </c>
      <c r="D20" s="24">
        <v>0</v>
      </c>
      <c r="E20" s="24">
        <v>0</v>
      </c>
      <c r="F20" s="24">
        <v>2.2679999999999999E-2</v>
      </c>
      <c r="G20" s="24">
        <v>0</v>
      </c>
      <c r="H20" s="24">
        <v>83.779200000000003</v>
      </c>
      <c r="I20" s="24">
        <v>0</v>
      </c>
      <c r="J20" s="24">
        <v>83.801879999999997</v>
      </c>
    </row>
    <row r="21" spans="1:10" x14ac:dyDescent="0.35">
      <c r="A21">
        <v>30</v>
      </c>
      <c r="B21" t="s">
        <v>21</v>
      </c>
      <c r="C21" s="24">
        <v>148.52520000000001</v>
      </c>
      <c r="D21" s="24">
        <v>0</v>
      </c>
      <c r="E21" s="24">
        <v>0</v>
      </c>
      <c r="F21" s="24">
        <v>0.12528</v>
      </c>
      <c r="G21" s="24">
        <v>0</v>
      </c>
      <c r="H21" s="24">
        <v>148.52520000000001</v>
      </c>
      <c r="I21" s="24">
        <v>0</v>
      </c>
      <c r="J21" s="24">
        <v>148.65047999999999</v>
      </c>
    </row>
    <row r="22" spans="1:10" x14ac:dyDescent="0.35">
      <c r="A22">
        <v>31</v>
      </c>
      <c r="B22" t="s">
        <v>22</v>
      </c>
      <c r="C22" s="24">
        <v>26.621825999999999</v>
      </c>
      <c r="D22" s="24">
        <v>1560.01648420277</v>
      </c>
      <c r="E22" s="24">
        <v>25.930800000000001</v>
      </c>
      <c r="F22" s="24">
        <v>67.085883999999993</v>
      </c>
      <c r="G22" s="24">
        <v>1.98142579713141</v>
      </c>
      <c r="H22" s="24">
        <v>1586.6383102027701</v>
      </c>
      <c r="I22" s="24">
        <v>1561.9979099999</v>
      </c>
      <c r="J22" s="24">
        <v>1693.3904199999999</v>
      </c>
    </row>
    <row r="23" spans="1:10" x14ac:dyDescent="0.35">
      <c r="A23">
        <v>32</v>
      </c>
      <c r="B23" t="s">
        <v>23</v>
      </c>
      <c r="C23" s="24">
        <v>221.70563999999999</v>
      </c>
      <c r="D23" s="24">
        <v>0</v>
      </c>
      <c r="E23" s="24">
        <v>0</v>
      </c>
      <c r="F23" s="24">
        <v>1.98828</v>
      </c>
      <c r="G23" s="24">
        <v>4.6116000000000001</v>
      </c>
      <c r="H23" s="24">
        <v>221.70563999999999</v>
      </c>
      <c r="I23" s="24">
        <v>4.6116000000000001</v>
      </c>
      <c r="J23" s="24">
        <v>228.30552</v>
      </c>
    </row>
    <row r="24" spans="1:10" x14ac:dyDescent="0.35">
      <c r="A24">
        <v>33</v>
      </c>
      <c r="B24" t="s">
        <v>24</v>
      </c>
      <c r="C24" s="24">
        <v>106.4388348</v>
      </c>
      <c r="D24" s="24">
        <v>0</v>
      </c>
      <c r="E24" s="24">
        <v>0</v>
      </c>
      <c r="F24" s="24">
        <v>81.308005199999997</v>
      </c>
      <c r="G24" s="24">
        <v>8.9352</v>
      </c>
      <c r="H24" s="24">
        <v>106.4388348</v>
      </c>
      <c r="I24" s="24">
        <v>8.9352</v>
      </c>
      <c r="J24" s="24">
        <v>196.68204</v>
      </c>
    </row>
    <row r="25" spans="1:10" x14ac:dyDescent="0.35">
      <c r="A25">
        <v>34</v>
      </c>
      <c r="B25" t="s">
        <v>25</v>
      </c>
      <c r="C25" s="24">
        <v>434.46744000000001</v>
      </c>
      <c r="D25" s="24">
        <v>0</v>
      </c>
      <c r="E25" s="24">
        <v>5.2451999999999996</v>
      </c>
      <c r="F25" s="24">
        <v>22.608360000000001</v>
      </c>
      <c r="G25" s="24">
        <v>14.832000000000001</v>
      </c>
      <c r="H25" s="24">
        <v>434.46744000000001</v>
      </c>
      <c r="I25" s="24">
        <v>14.832000000000001</v>
      </c>
      <c r="J25" s="24">
        <v>477.15300000000002</v>
      </c>
    </row>
    <row r="26" spans="1:10" x14ac:dyDescent="0.35">
      <c r="A26">
        <v>35</v>
      </c>
      <c r="B26" t="s">
        <v>26</v>
      </c>
      <c r="C26" s="24">
        <v>235.46448000000001</v>
      </c>
      <c r="D26" s="24">
        <v>460.92399663127202</v>
      </c>
      <c r="E26" s="24">
        <v>0</v>
      </c>
      <c r="F26" s="24">
        <v>11.032920000000001</v>
      </c>
      <c r="G26" s="24">
        <v>123.734003368728</v>
      </c>
      <c r="H26" s="24">
        <v>696.38847663127206</v>
      </c>
      <c r="I26" s="24">
        <v>584.65800000000002</v>
      </c>
      <c r="J26" s="24">
        <v>831.15539999999999</v>
      </c>
    </row>
    <row r="27" spans="1:10" x14ac:dyDescent="0.35">
      <c r="A27">
        <v>36</v>
      </c>
      <c r="B27" t="s">
        <v>27</v>
      </c>
      <c r="C27" s="24">
        <v>0</v>
      </c>
      <c r="D27" s="24">
        <v>135.90288000000001</v>
      </c>
      <c r="E27" s="24">
        <v>0</v>
      </c>
      <c r="F27" s="24">
        <v>39.069360000000003</v>
      </c>
      <c r="G27" s="24">
        <v>16.136279999999999</v>
      </c>
      <c r="H27" s="24">
        <v>135.90288000000001</v>
      </c>
      <c r="I27" s="24">
        <v>152.03916000000001</v>
      </c>
      <c r="J27" s="24">
        <v>191.10852</v>
      </c>
    </row>
    <row r="28" spans="1:10" x14ac:dyDescent="0.35">
      <c r="A28">
        <v>39</v>
      </c>
      <c r="B28" t="s">
        <v>28</v>
      </c>
      <c r="C28" s="24">
        <v>17.166599999999999</v>
      </c>
      <c r="D28" s="24">
        <v>0</v>
      </c>
      <c r="E28" s="24">
        <v>0</v>
      </c>
      <c r="F28" s="24">
        <v>74.072519999999997</v>
      </c>
      <c r="G28" s="24">
        <v>0.75636000000000003</v>
      </c>
      <c r="H28" s="24">
        <v>17.166599999999999</v>
      </c>
      <c r="I28" s="24">
        <v>0.75636000000000003</v>
      </c>
      <c r="J28" s="24">
        <v>91.995480000000001</v>
      </c>
    </row>
    <row r="29" spans="1:10" x14ac:dyDescent="0.35">
      <c r="A29">
        <v>40</v>
      </c>
      <c r="B29" t="s">
        <v>29</v>
      </c>
      <c r="C29" s="24">
        <v>31.981031999999999</v>
      </c>
      <c r="D29" s="24">
        <v>0</v>
      </c>
      <c r="E29" s="24">
        <v>0</v>
      </c>
      <c r="F29" s="24">
        <v>2.901348</v>
      </c>
      <c r="G29" s="24">
        <v>8.7382799999999996</v>
      </c>
      <c r="H29" s="24">
        <v>31.981031999999999</v>
      </c>
      <c r="I29" s="24">
        <v>8.7382799999999996</v>
      </c>
      <c r="J29" s="24">
        <v>43.620660000000001</v>
      </c>
    </row>
    <row r="30" spans="1:10" x14ac:dyDescent="0.35">
      <c r="A30">
        <v>41</v>
      </c>
      <c r="B30" t="s">
        <v>30</v>
      </c>
      <c r="C30" s="24">
        <v>38.133360000000003</v>
      </c>
      <c r="D30" s="24">
        <v>0</v>
      </c>
      <c r="E30" s="24">
        <v>0</v>
      </c>
      <c r="F30" s="24">
        <v>1.8E-3</v>
      </c>
      <c r="G30" s="24">
        <v>0</v>
      </c>
      <c r="H30" s="24">
        <v>38.133360000000003</v>
      </c>
      <c r="I30" s="24">
        <v>0</v>
      </c>
      <c r="J30" s="24">
        <v>38.135159999999999</v>
      </c>
    </row>
    <row r="31" spans="1:10" x14ac:dyDescent="0.35">
      <c r="A31">
        <v>42</v>
      </c>
      <c r="B31" t="s">
        <v>31</v>
      </c>
      <c r="C31" s="24">
        <v>79.333200000000005</v>
      </c>
      <c r="D31" s="24">
        <v>0</v>
      </c>
      <c r="E31" s="24">
        <v>9.0358199999999993</v>
      </c>
      <c r="F31" s="24">
        <v>1.9800000000000002E-2</v>
      </c>
      <c r="G31" s="24">
        <v>0</v>
      </c>
      <c r="H31" s="24">
        <v>79.333200000000005</v>
      </c>
      <c r="I31" s="24">
        <v>0</v>
      </c>
      <c r="J31" s="24">
        <v>88.388819999999996</v>
      </c>
    </row>
    <row r="32" spans="1:10" x14ac:dyDescent="0.35">
      <c r="A32">
        <v>43</v>
      </c>
      <c r="B32" t="s">
        <v>32</v>
      </c>
      <c r="C32" s="24">
        <v>64.220399999999998</v>
      </c>
      <c r="D32" s="24">
        <v>0</v>
      </c>
      <c r="E32" s="24">
        <v>0</v>
      </c>
      <c r="F32" s="24">
        <v>0</v>
      </c>
      <c r="G32" s="24">
        <v>0</v>
      </c>
      <c r="H32" s="24">
        <v>64.220399999999998</v>
      </c>
      <c r="I32" s="24">
        <v>0</v>
      </c>
      <c r="J32" s="24">
        <v>64.220399999999998</v>
      </c>
    </row>
    <row r="33" spans="1:10" x14ac:dyDescent="0.35">
      <c r="A33">
        <v>44</v>
      </c>
      <c r="B33" t="s">
        <v>33</v>
      </c>
      <c r="C33" s="24">
        <v>0</v>
      </c>
      <c r="D33" s="24">
        <v>0</v>
      </c>
      <c r="E33" s="24">
        <v>68.561279999999996</v>
      </c>
      <c r="F33" s="24">
        <v>17.1648</v>
      </c>
      <c r="G33" s="24">
        <v>0</v>
      </c>
      <c r="H33" s="24">
        <v>0</v>
      </c>
      <c r="I33" s="24">
        <v>0</v>
      </c>
      <c r="J33" s="24">
        <v>92.771280000000004</v>
      </c>
    </row>
    <row r="34" spans="1:10" x14ac:dyDescent="0.35">
      <c r="A34">
        <v>45</v>
      </c>
      <c r="B34" t="s">
        <v>34</v>
      </c>
      <c r="C34" s="24">
        <v>44.8</v>
      </c>
      <c r="D34" s="24">
        <v>0</v>
      </c>
      <c r="E34" s="24">
        <v>0</v>
      </c>
      <c r="F34" s="24">
        <v>0</v>
      </c>
      <c r="G34" s="24">
        <v>0</v>
      </c>
      <c r="H34" s="24">
        <v>44.8</v>
      </c>
      <c r="I34" s="24">
        <v>0</v>
      </c>
      <c r="J34" s="24">
        <v>44.8</v>
      </c>
    </row>
    <row r="35" spans="1:10" x14ac:dyDescent="0.35">
      <c r="A35">
        <v>48</v>
      </c>
      <c r="B35" t="s">
        <v>35</v>
      </c>
      <c r="C35" s="24">
        <v>263.94119999999998</v>
      </c>
      <c r="D35" s="24">
        <v>259.48440548465402</v>
      </c>
      <c r="E35" s="24">
        <v>0</v>
      </c>
      <c r="F35" s="24">
        <v>8.7840000000000001E-2</v>
      </c>
      <c r="G35" s="24">
        <v>0.109594515345907</v>
      </c>
      <c r="H35" s="24">
        <v>523.42560548465406</v>
      </c>
      <c r="I35" s="24">
        <v>259.59399999999999</v>
      </c>
      <c r="J35" s="24">
        <v>523.62303999999995</v>
      </c>
    </row>
    <row r="36" spans="1:10" x14ac:dyDescent="0.35">
      <c r="A36">
        <v>49</v>
      </c>
      <c r="B36" t="s">
        <v>36</v>
      </c>
      <c r="C36" s="24">
        <v>148.28399999999999</v>
      </c>
      <c r="D36" s="24">
        <v>0</v>
      </c>
      <c r="E36" s="24">
        <v>0</v>
      </c>
      <c r="F36" s="24">
        <v>0</v>
      </c>
      <c r="G36" s="24">
        <v>0</v>
      </c>
      <c r="H36" s="24">
        <v>148.28399999999999</v>
      </c>
      <c r="I36" s="24">
        <v>0</v>
      </c>
      <c r="J36" s="24">
        <v>148.28399999999999</v>
      </c>
    </row>
    <row r="37" spans="1:10" x14ac:dyDescent="0.35">
      <c r="A37">
        <v>50</v>
      </c>
      <c r="B37" t="s">
        <v>37</v>
      </c>
      <c r="C37" s="24">
        <v>494</v>
      </c>
      <c r="D37" s="24">
        <v>0</v>
      </c>
      <c r="E37" s="24">
        <v>0</v>
      </c>
      <c r="F37" s="24">
        <v>0</v>
      </c>
      <c r="G37" s="24">
        <v>0</v>
      </c>
      <c r="H37" s="24">
        <v>494</v>
      </c>
      <c r="I37" s="24">
        <v>0</v>
      </c>
      <c r="J37" s="24">
        <v>494</v>
      </c>
    </row>
    <row r="38" spans="1:10" x14ac:dyDescent="0.35">
      <c r="A38">
        <v>51</v>
      </c>
      <c r="B38" t="s">
        <v>38</v>
      </c>
      <c r="C38" s="24">
        <v>131.24383617596999</v>
      </c>
      <c r="D38" s="24">
        <v>303.19739410969402</v>
      </c>
      <c r="E38" s="24">
        <v>47.098799999999997</v>
      </c>
      <c r="F38" s="24">
        <v>61.966903824030503</v>
      </c>
      <c r="G38" s="24">
        <v>234.495365890306</v>
      </c>
      <c r="H38" s="24">
        <v>434.44123028566401</v>
      </c>
      <c r="I38" s="24">
        <v>537.69276000000002</v>
      </c>
      <c r="J38" s="24">
        <v>778.00229999999999</v>
      </c>
    </row>
    <row r="39" spans="1:10" x14ac:dyDescent="0.35">
      <c r="A39">
        <v>52</v>
      </c>
      <c r="B39" t="s">
        <v>39</v>
      </c>
      <c r="C39" s="24">
        <v>164.02539999999999</v>
      </c>
      <c r="D39" s="24">
        <v>0</v>
      </c>
      <c r="E39" s="24">
        <v>0.18540000000000001</v>
      </c>
      <c r="F39" s="24">
        <v>7.5600000000000001E-2</v>
      </c>
      <c r="G39" s="24">
        <v>0</v>
      </c>
      <c r="H39" s="24">
        <v>164.02539999999999</v>
      </c>
      <c r="I39" s="24">
        <v>0</v>
      </c>
      <c r="J39" s="24">
        <v>164.28639999999999</v>
      </c>
    </row>
    <row r="40" spans="1:10" x14ac:dyDescent="0.35">
      <c r="A40">
        <v>53</v>
      </c>
      <c r="B40" t="s">
        <v>40</v>
      </c>
      <c r="C40" s="24">
        <v>48.311999999999998</v>
      </c>
      <c r="D40" s="24">
        <v>57.798000000000002</v>
      </c>
      <c r="E40" s="24">
        <v>0</v>
      </c>
      <c r="F40" s="24">
        <v>0</v>
      </c>
      <c r="G40" s="24">
        <v>0</v>
      </c>
      <c r="H40" s="24">
        <v>106.11</v>
      </c>
      <c r="I40" s="24">
        <v>57.798000000000002</v>
      </c>
      <c r="J40" s="24">
        <v>106.11</v>
      </c>
    </row>
    <row r="41" spans="1:10" x14ac:dyDescent="0.35">
      <c r="A41">
        <v>54</v>
      </c>
      <c r="B41" t="s">
        <v>41</v>
      </c>
      <c r="C41" s="24">
        <v>0</v>
      </c>
      <c r="D41" s="24">
        <v>473.13538062244697</v>
      </c>
      <c r="E41" s="24">
        <v>0</v>
      </c>
      <c r="F41" s="24">
        <v>47.404049999999998</v>
      </c>
      <c r="G41" s="24">
        <v>339.35941937755302</v>
      </c>
      <c r="H41" s="24">
        <v>473.13538062244697</v>
      </c>
      <c r="I41" s="24">
        <v>812.49480000000005</v>
      </c>
      <c r="J41" s="24">
        <v>859.89885000000004</v>
      </c>
    </row>
    <row r="42" spans="1:10" x14ac:dyDescent="0.35">
      <c r="A42">
        <v>55</v>
      </c>
      <c r="B42" t="s">
        <v>42</v>
      </c>
      <c r="C42" s="24">
        <v>59.0942919183736</v>
      </c>
      <c r="D42" s="24">
        <v>0</v>
      </c>
      <c r="E42" s="24">
        <v>0</v>
      </c>
      <c r="F42" s="24">
        <v>23.172908081626399</v>
      </c>
      <c r="G42" s="24">
        <v>0</v>
      </c>
      <c r="H42" s="24">
        <v>59.0942919183736</v>
      </c>
      <c r="I42" s="24">
        <v>0</v>
      </c>
      <c r="J42" s="24">
        <v>82.267200000000003</v>
      </c>
    </row>
    <row r="43" spans="1:10" x14ac:dyDescent="0.35">
      <c r="A43">
        <v>56</v>
      </c>
      <c r="B43" t="s">
        <v>43</v>
      </c>
      <c r="C43" s="24">
        <v>66.599600796000004</v>
      </c>
      <c r="D43" s="24">
        <v>0</v>
      </c>
      <c r="E43" s="24">
        <v>0</v>
      </c>
      <c r="F43" s="24">
        <v>13.671039204</v>
      </c>
      <c r="G43" s="24">
        <v>0</v>
      </c>
      <c r="H43" s="24">
        <v>66.599600796000004</v>
      </c>
      <c r="I43" s="24">
        <v>0</v>
      </c>
      <c r="J43" s="24">
        <v>80.27064</v>
      </c>
    </row>
    <row r="44" spans="1:10" x14ac:dyDescent="0.35">
      <c r="A44">
        <v>57</v>
      </c>
      <c r="B44" t="s">
        <v>44</v>
      </c>
      <c r="C44" s="24">
        <v>96.551499535207398</v>
      </c>
      <c r="D44" s="24">
        <v>0</v>
      </c>
      <c r="E44" s="24">
        <v>0</v>
      </c>
      <c r="F44" s="24">
        <v>0.98510046479261504</v>
      </c>
      <c r="G44" s="24">
        <v>0</v>
      </c>
      <c r="H44" s="24">
        <v>96.551499535207398</v>
      </c>
      <c r="I44" s="24">
        <v>0</v>
      </c>
      <c r="J44" s="24">
        <v>97.536600000000007</v>
      </c>
    </row>
    <row r="45" spans="1:10" x14ac:dyDescent="0.35">
      <c r="A45">
        <v>58</v>
      </c>
      <c r="B45" t="s">
        <v>45</v>
      </c>
      <c r="C45" s="24">
        <v>129.72239999999999</v>
      </c>
      <c r="D45" s="24">
        <v>0</v>
      </c>
      <c r="E45" s="24">
        <v>0</v>
      </c>
      <c r="F45" s="24">
        <v>0</v>
      </c>
      <c r="G45" s="24">
        <v>0</v>
      </c>
      <c r="H45" s="24">
        <v>129.72239999999999</v>
      </c>
      <c r="I45" s="24">
        <v>0</v>
      </c>
      <c r="J45" s="24">
        <v>129.72239999999999</v>
      </c>
    </row>
    <row r="46" spans="1:10" x14ac:dyDescent="0.35">
      <c r="A46">
        <v>60</v>
      </c>
      <c r="B46" t="s">
        <v>46</v>
      </c>
      <c r="C46" s="24">
        <v>77.979600000000005</v>
      </c>
      <c r="D46" s="24">
        <v>0</v>
      </c>
      <c r="E46" s="24">
        <v>0</v>
      </c>
      <c r="F46" s="24">
        <v>5.8999999999999997E-2</v>
      </c>
      <c r="G46" s="24">
        <v>0</v>
      </c>
      <c r="H46" s="24">
        <v>77.979600000000005</v>
      </c>
      <c r="I46" s="24">
        <v>0</v>
      </c>
      <c r="J46" s="24">
        <v>78.038600000000002</v>
      </c>
    </row>
    <row r="47" spans="1:10" x14ac:dyDescent="0.35">
      <c r="A47">
        <v>61</v>
      </c>
      <c r="B47" t="s">
        <v>47</v>
      </c>
      <c r="C47" s="24">
        <v>22.716000000000001</v>
      </c>
      <c r="D47" s="24">
        <v>0</v>
      </c>
      <c r="E47" s="24">
        <v>0</v>
      </c>
      <c r="F47" s="24">
        <v>0</v>
      </c>
      <c r="G47" s="24">
        <v>0</v>
      </c>
      <c r="H47" s="24">
        <v>22.716000000000001</v>
      </c>
      <c r="I47" s="24">
        <v>0</v>
      </c>
      <c r="J47" s="24">
        <v>22.716000000000001</v>
      </c>
    </row>
    <row r="48" spans="1:10" x14ac:dyDescent="0.35">
      <c r="A48">
        <v>63</v>
      </c>
      <c r="B48" t="s">
        <v>48</v>
      </c>
      <c r="C48" s="24">
        <v>113.39279999999999</v>
      </c>
      <c r="D48" s="24">
        <v>0</v>
      </c>
      <c r="E48" s="24">
        <v>0</v>
      </c>
      <c r="F48" s="24">
        <v>3.2399999999999998E-2</v>
      </c>
      <c r="G48" s="24">
        <v>0</v>
      </c>
      <c r="H48" s="24">
        <v>113.39279999999999</v>
      </c>
      <c r="I48" s="24">
        <v>0</v>
      </c>
      <c r="J48" s="24">
        <v>113.4252</v>
      </c>
    </row>
    <row r="49" spans="1:10" x14ac:dyDescent="0.35">
      <c r="A49">
        <v>64</v>
      </c>
      <c r="B49" t="s">
        <v>49</v>
      </c>
      <c r="C49" s="24">
        <v>33.6492</v>
      </c>
      <c r="D49" s="24">
        <v>0</v>
      </c>
      <c r="E49" s="24">
        <v>0</v>
      </c>
      <c r="F49" s="24">
        <v>0</v>
      </c>
      <c r="G49" s="24">
        <v>0</v>
      </c>
      <c r="H49" s="24">
        <v>33.6492</v>
      </c>
      <c r="I49" s="24">
        <v>0</v>
      </c>
      <c r="J49" s="24">
        <v>33.6492</v>
      </c>
    </row>
    <row r="50" spans="1:10" x14ac:dyDescent="0.35">
      <c r="A50">
        <v>65</v>
      </c>
      <c r="B50" t="s">
        <v>50</v>
      </c>
      <c r="C50" s="24">
        <v>20.437000000000001</v>
      </c>
      <c r="D50" s="24">
        <v>396.34300000000002</v>
      </c>
      <c r="E50" s="24">
        <v>0</v>
      </c>
      <c r="F50" s="24">
        <v>0.86040000000000005</v>
      </c>
      <c r="G50" s="24">
        <v>0</v>
      </c>
      <c r="H50" s="24">
        <v>416.78</v>
      </c>
      <c r="I50" s="24">
        <v>396.34300000000002</v>
      </c>
      <c r="J50" s="24">
        <v>417.6404</v>
      </c>
    </row>
    <row r="51" spans="1:10" x14ac:dyDescent="0.35">
      <c r="A51">
        <v>66</v>
      </c>
      <c r="B51" t="s">
        <v>51</v>
      </c>
      <c r="C51" s="24">
        <v>23.0472</v>
      </c>
      <c r="D51" s="24">
        <v>0</v>
      </c>
      <c r="E51" s="24">
        <v>0</v>
      </c>
      <c r="F51" s="24">
        <v>0</v>
      </c>
      <c r="G51" s="24">
        <v>0</v>
      </c>
      <c r="H51" s="24">
        <v>23.0472</v>
      </c>
      <c r="I51" s="24">
        <v>0</v>
      </c>
      <c r="J51" s="24">
        <v>23.0472</v>
      </c>
    </row>
    <row r="52" spans="1:10" x14ac:dyDescent="0.35">
      <c r="A52">
        <v>67</v>
      </c>
      <c r="B52" t="s">
        <v>52</v>
      </c>
      <c r="C52" s="24">
        <v>206.19468000000001</v>
      </c>
      <c r="D52" s="24">
        <v>0</v>
      </c>
      <c r="E52" s="24">
        <v>0</v>
      </c>
      <c r="F52" s="24">
        <v>2.3040000000000001E-2</v>
      </c>
      <c r="G52" s="24">
        <v>0</v>
      </c>
      <c r="H52" s="24">
        <v>206.19468000000001</v>
      </c>
      <c r="I52" s="24">
        <v>0</v>
      </c>
      <c r="J52" s="24">
        <v>206.21772000000001</v>
      </c>
    </row>
    <row r="53" spans="1:10" x14ac:dyDescent="0.35">
      <c r="A53">
        <v>68</v>
      </c>
      <c r="B53" t="s">
        <v>53</v>
      </c>
      <c r="C53" s="24">
        <v>99.832700000000003</v>
      </c>
      <c r="D53" s="24">
        <v>337.12272585220501</v>
      </c>
      <c r="E53" s="24">
        <v>0</v>
      </c>
      <c r="F53" s="24">
        <v>81.8001</v>
      </c>
      <c r="G53" s="24">
        <v>34.692474147794698</v>
      </c>
      <c r="H53" s="24">
        <v>436.955425852205</v>
      </c>
      <c r="I53" s="24">
        <v>371.8152</v>
      </c>
      <c r="J53" s="24">
        <v>553.44799999999998</v>
      </c>
    </row>
    <row r="54" spans="1:10" x14ac:dyDescent="0.35">
      <c r="A54">
        <v>69</v>
      </c>
      <c r="B54" t="s">
        <v>54</v>
      </c>
      <c r="C54" s="24">
        <v>67.433400000000006</v>
      </c>
      <c r="D54" s="24">
        <v>46.548000000000002</v>
      </c>
      <c r="E54" s="24">
        <v>0</v>
      </c>
      <c r="F54" s="24">
        <v>1.6559999999999998E-2</v>
      </c>
      <c r="G54" s="24">
        <v>0</v>
      </c>
      <c r="H54" s="24">
        <v>113.98139999999999</v>
      </c>
      <c r="I54" s="24">
        <v>46.548000000000002</v>
      </c>
      <c r="J54" s="24">
        <v>113.99796000000001</v>
      </c>
    </row>
    <row r="55" spans="1:10" x14ac:dyDescent="0.35">
      <c r="A55">
        <v>71</v>
      </c>
      <c r="B55" t="s">
        <v>55</v>
      </c>
      <c r="C55" s="24">
        <v>43.042001365079997</v>
      </c>
      <c r="D55" s="24">
        <v>267.79740692172999</v>
      </c>
      <c r="E55" s="24">
        <v>0</v>
      </c>
      <c r="F55" s="24">
        <v>2.0992302349199998</v>
      </c>
      <c r="G55" s="24">
        <v>2.0344370782704799</v>
      </c>
      <c r="H55" s="24">
        <v>310.83940828681</v>
      </c>
      <c r="I55" s="24">
        <v>269.83184399999999</v>
      </c>
      <c r="J55" s="24">
        <v>314.97307560000002</v>
      </c>
    </row>
    <row r="56" spans="1:10" x14ac:dyDescent="0.35">
      <c r="A56">
        <v>72</v>
      </c>
      <c r="B56" t="s">
        <v>56</v>
      </c>
      <c r="C56" s="24">
        <v>130.97563199999999</v>
      </c>
      <c r="D56" s="24">
        <v>0</v>
      </c>
      <c r="E56" s="24">
        <v>0</v>
      </c>
      <c r="F56" s="24">
        <v>10.342368</v>
      </c>
      <c r="G56" s="24">
        <v>0</v>
      </c>
      <c r="H56" s="24">
        <v>130.97563199999999</v>
      </c>
      <c r="I56" s="24">
        <v>0</v>
      </c>
      <c r="J56" s="24">
        <v>141.31800000000001</v>
      </c>
    </row>
    <row r="57" spans="1:10" x14ac:dyDescent="0.35">
      <c r="A57">
        <v>74</v>
      </c>
      <c r="B57" t="s">
        <v>57</v>
      </c>
      <c r="C57" s="24">
        <v>44.963999999999999</v>
      </c>
      <c r="D57" s="24">
        <v>0</v>
      </c>
      <c r="E57" s="24">
        <v>0</v>
      </c>
      <c r="F57" s="24">
        <v>0</v>
      </c>
      <c r="G57" s="24">
        <v>0</v>
      </c>
      <c r="H57" s="24">
        <v>44.963999999999999</v>
      </c>
      <c r="I57" s="24">
        <v>0</v>
      </c>
      <c r="J57" s="24">
        <v>44.963999999999999</v>
      </c>
    </row>
    <row r="58" spans="1:10" x14ac:dyDescent="0.35">
      <c r="A58">
        <v>75</v>
      </c>
      <c r="B58" t="s">
        <v>58</v>
      </c>
      <c r="C58" s="24">
        <v>0</v>
      </c>
      <c r="D58" s="24">
        <v>0</v>
      </c>
      <c r="E58" s="24">
        <v>0</v>
      </c>
      <c r="F58" s="24">
        <v>3.10032</v>
      </c>
      <c r="G58" s="24">
        <v>18.7164</v>
      </c>
      <c r="H58" s="24">
        <v>0</v>
      </c>
      <c r="I58" s="24">
        <v>18.7164</v>
      </c>
      <c r="J58" s="24">
        <v>21.81672</v>
      </c>
    </row>
    <row r="59" spans="1:10" x14ac:dyDescent="0.35">
      <c r="A59">
        <v>76</v>
      </c>
      <c r="B59" t="s">
        <v>59</v>
      </c>
      <c r="C59" s="24">
        <v>120.58210800000001</v>
      </c>
      <c r="D59" s="24">
        <v>0</v>
      </c>
      <c r="E59" s="24">
        <v>0</v>
      </c>
      <c r="F59" s="24">
        <v>38.545091999999997</v>
      </c>
      <c r="G59" s="24">
        <v>20.7</v>
      </c>
      <c r="H59" s="24">
        <v>120.58210800000001</v>
      </c>
      <c r="I59" s="24">
        <v>20.7</v>
      </c>
      <c r="J59" s="24">
        <v>179.8272</v>
      </c>
    </row>
    <row r="60" spans="1:10" x14ac:dyDescent="0.35">
      <c r="A60">
        <v>77</v>
      </c>
      <c r="B60" t="s">
        <v>60</v>
      </c>
      <c r="C60" s="24">
        <v>182.69777483999999</v>
      </c>
      <c r="D60" s="24">
        <v>0</v>
      </c>
      <c r="E60" s="24">
        <v>0</v>
      </c>
      <c r="F60" s="24">
        <v>13.84735716</v>
      </c>
      <c r="G60" s="24">
        <v>3.1957200000000001</v>
      </c>
      <c r="H60" s="24">
        <v>182.69777483999999</v>
      </c>
      <c r="I60" s="24">
        <v>3.1957200000000001</v>
      </c>
      <c r="J60" s="24">
        <v>199.74085199999999</v>
      </c>
    </row>
    <row r="61" spans="1:10" x14ac:dyDescent="0.35">
      <c r="A61">
        <v>79</v>
      </c>
      <c r="B61" t="s">
        <v>61</v>
      </c>
      <c r="C61" s="24">
        <v>235.78578001759999</v>
      </c>
      <c r="D61" s="24">
        <v>4189.6954649853697</v>
      </c>
      <c r="E61" s="24">
        <v>621.43153649943997</v>
      </c>
      <c r="F61" s="24">
        <v>158.41739486239999</v>
      </c>
      <c r="G61" s="24">
        <v>3955.0339570146298</v>
      </c>
      <c r="H61" s="24">
        <v>4425.4812450029704</v>
      </c>
      <c r="I61" s="24">
        <v>8144.7294220000003</v>
      </c>
      <c r="J61" s="24">
        <v>9326.3381568799996</v>
      </c>
    </row>
    <row r="62" spans="1:10" x14ac:dyDescent="0.35">
      <c r="A62">
        <v>80</v>
      </c>
      <c r="B62" t="s">
        <v>62</v>
      </c>
      <c r="C62" s="24">
        <v>74.783334823582393</v>
      </c>
      <c r="D62" s="24">
        <v>54.476964000000002</v>
      </c>
      <c r="E62" s="24">
        <v>0</v>
      </c>
      <c r="F62" s="24">
        <v>0.61995317641758596</v>
      </c>
      <c r="G62" s="24">
        <v>0</v>
      </c>
      <c r="H62" s="24">
        <v>129.26029882358199</v>
      </c>
      <c r="I62" s="24">
        <v>54.476964000000002</v>
      </c>
      <c r="J62" s="24">
        <v>129.88025200000001</v>
      </c>
    </row>
    <row r="63" spans="1:10" x14ac:dyDescent="0.35">
      <c r="A63">
        <v>81</v>
      </c>
      <c r="B63" t="s">
        <v>63</v>
      </c>
      <c r="C63" s="24">
        <v>545.49692065427303</v>
      </c>
      <c r="D63" s="24">
        <v>3662.7414497821201</v>
      </c>
      <c r="E63" s="24">
        <v>1555.4372000000001</v>
      </c>
      <c r="F63" s="24">
        <v>385.03828541872701</v>
      </c>
      <c r="G63" s="24">
        <v>490.12773021787899</v>
      </c>
      <c r="H63" s="24">
        <v>4208.2383704363901</v>
      </c>
      <c r="I63" s="24">
        <v>4152.8691799999997</v>
      </c>
      <c r="J63" s="24">
        <v>6638.8415860730001</v>
      </c>
    </row>
    <row r="64" spans="1:10" x14ac:dyDescent="0.35">
      <c r="A64">
        <v>82</v>
      </c>
      <c r="B64" t="s">
        <v>64</v>
      </c>
      <c r="C64" s="24">
        <v>25.388543536301</v>
      </c>
      <c r="D64" s="24">
        <v>318.50691330120901</v>
      </c>
      <c r="E64" s="24">
        <v>65.120400000000004</v>
      </c>
      <c r="F64" s="24">
        <v>5.8742164636989598</v>
      </c>
      <c r="G64" s="24">
        <v>298.39308669879102</v>
      </c>
      <c r="H64" s="24">
        <v>343.89545683750998</v>
      </c>
      <c r="I64" s="24">
        <v>616.9</v>
      </c>
      <c r="J64" s="24">
        <v>713.28315999999995</v>
      </c>
    </row>
    <row r="65" spans="1:10" x14ac:dyDescent="0.35">
      <c r="A65">
        <v>83</v>
      </c>
      <c r="B65" t="s">
        <v>3581</v>
      </c>
      <c r="C65" s="24">
        <v>132.15384</v>
      </c>
      <c r="D65" s="24">
        <v>0</v>
      </c>
      <c r="E65" s="24">
        <v>0</v>
      </c>
      <c r="F65" s="24">
        <v>0.35639999999999999</v>
      </c>
      <c r="G65" s="24">
        <v>5.4367200000000002</v>
      </c>
      <c r="H65" s="24">
        <v>132.15384</v>
      </c>
      <c r="I65" s="24">
        <v>5.4367200000000002</v>
      </c>
      <c r="J65" s="24">
        <v>137.94695999999999</v>
      </c>
    </row>
    <row r="66" spans="1:10" x14ac:dyDescent="0.35">
      <c r="A66">
        <v>84</v>
      </c>
      <c r="B66" t="s">
        <v>65</v>
      </c>
      <c r="C66" s="24">
        <v>221.52827160000001</v>
      </c>
      <c r="D66" s="24">
        <v>0</v>
      </c>
      <c r="E66" s="24">
        <v>0</v>
      </c>
      <c r="F66" s="24">
        <v>0.38400840000000003</v>
      </c>
      <c r="G66" s="24">
        <v>1.5951599999999999</v>
      </c>
      <c r="H66" s="24">
        <v>221.52827160000001</v>
      </c>
      <c r="I66" s="24">
        <v>1.5951599999999999</v>
      </c>
      <c r="J66" s="24">
        <v>223.50744</v>
      </c>
    </row>
    <row r="67" spans="1:10" x14ac:dyDescent="0.35">
      <c r="A67">
        <v>85</v>
      </c>
      <c r="B67" t="s">
        <v>66</v>
      </c>
      <c r="C67" s="24">
        <v>233.88120000000001</v>
      </c>
      <c r="D67" s="24">
        <v>0</v>
      </c>
      <c r="E67" s="24">
        <v>0</v>
      </c>
      <c r="F67" s="24">
        <v>2.3148</v>
      </c>
      <c r="G67" s="24">
        <v>0</v>
      </c>
      <c r="H67" s="24">
        <v>233.88120000000001</v>
      </c>
      <c r="I67" s="24">
        <v>0</v>
      </c>
      <c r="J67" s="24">
        <v>236.196</v>
      </c>
    </row>
    <row r="68" spans="1:10" x14ac:dyDescent="0.35">
      <c r="A68">
        <v>86</v>
      </c>
      <c r="B68" t="s">
        <v>67</v>
      </c>
      <c r="C68" s="24">
        <v>49.908059999999999</v>
      </c>
      <c r="D68" s="24">
        <v>0</v>
      </c>
      <c r="E68" s="24">
        <v>0</v>
      </c>
      <c r="F68" s="24">
        <v>0</v>
      </c>
      <c r="G68" s="24">
        <v>0</v>
      </c>
      <c r="H68" s="24">
        <v>49.908059999999999</v>
      </c>
      <c r="I68" s="24">
        <v>0</v>
      </c>
      <c r="J68" s="24">
        <v>49.908059999999999</v>
      </c>
    </row>
    <row r="69" spans="1:10" x14ac:dyDescent="0.35">
      <c r="A69">
        <v>87</v>
      </c>
      <c r="B69" t="s">
        <v>68</v>
      </c>
      <c r="C69" s="24">
        <v>56.864383199999999</v>
      </c>
      <c r="D69" s="24">
        <v>192.55757987792001</v>
      </c>
      <c r="E69" s="24">
        <v>0</v>
      </c>
      <c r="F69" s="24">
        <v>59.1081048</v>
      </c>
      <c r="G69" s="24">
        <v>210.39294012208001</v>
      </c>
      <c r="H69" s="24">
        <v>249.42196307792099</v>
      </c>
      <c r="I69" s="24">
        <v>402.95051999999998</v>
      </c>
      <c r="J69" s="24">
        <v>518.92300799999998</v>
      </c>
    </row>
    <row r="70" spans="1:10" x14ac:dyDescent="0.35">
      <c r="A70">
        <v>88</v>
      </c>
      <c r="B70" t="s">
        <v>69</v>
      </c>
      <c r="C70" s="24">
        <v>27.533988000000001</v>
      </c>
      <c r="D70" s="24">
        <v>0</v>
      </c>
      <c r="E70" s="24">
        <v>0</v>
      </c>
      <c r="F70" s="24">
        <v>7.8180120000000004</v>
      </c>
      <c r="G70" s="24">
        <v>5.7708000000000004</v>
      </c>
      <c r="H70" s="24">
        <v>27.533988000000001</v>
      </c>
      <c r="I70" s="24">
        <v>5.7708000000000004</v>
      </c>
      <c r="J70" s="24">
        <v>41.122799999999998</v>
      </c>
    </row>
    <row r="71" spans="1:10" x14ac:dyDescent="0.35">
      <c r="A71">
        <v>90</v>
      </c>
      <c r="B71" t="s">
        <v>70</v>
      </c>
      <c r="C71" s="24">
        <v>87.720025662360001</v>
      </c>
      <c r="D71" s="24">
        <v>0</v>
      </c>
      <c r="E71" s="24">
        <v>0</v>
      </c>
      <c r="F71" s="24">
        <v>8.1094183376399993</v>
      </c>
      <c r="G71" s="24">
        <v>0</v>
      </c>
      <c r="H71" s="24">
        <v>87.720025662360001</v>
      </c>
      <c r="I71" s="24">
        <v>0</v>
      </c>
      <c r="J71" s="24">
        <v>95.829443999999995</v>
      </c>
    </row>
    <row r="72" spans="1:10" x14ac:dyDescent="0.35">
      <c r="A72">
        <v>92</v>
      </c>
      <c r="B72" t="s">
        <v>71</v>
      </c>
      <c r="C72" s="24">
        <v>14.49</v>
      </c>
      <c r="D72" s="24">
        <v>0</v>
      </c>
      <c r="E72" s="24">
        <v>0</v>
      </c>
      <c r="F72" s="24">
        <v>0</v>
      </c>
      <c r="G72" s="24">
        <v>0</v>
      </c>
      <c r="H72" s="24">
        <v>14.49</v>
      </c>
      <c r="I72" s="24">
        <v>0</v>
      </c>
      <c r="J72" s="24">
        <v>14.49</v>
      </c>
    </row>
    <row r="73" spans="1:10" x14ac:dyDescent="0.35">
      <c r="A73">
        <v>94</v>
      </c>
      <c r="B73" t="s">
        <v>72</v>
      </c>
      <c r="C73" s="24">
        <v>47.059199999999997</v>
      </c>
      <c r="D73" s="24">
        <v>0</v>
      </c>
      <c r="E73" s="24">
        <v>0</v>
      </c>
      <c r="F73" s="24">
        <v>0</v>
      </c>
      <c r="G73" s="24">
        <v>0</v>
      </c>
      <c r="H73" s="24">
        <v>47.059199999999997</v>
      </c>
      <c r="I73" s="24">
        <v>0</v>
      </c>
      <c r="J73" s="24">
        <v>47.059199999999997</v>
      </c>
    </row>
    <row r="74" spans="1:10" x14ac:dyDescent="0.35">
      <c r="A74">
        <v>96</v>
      </c>
      <c r="B74" t="s">
        <v>73</v>
      </c>
      <c r="C74" s="24">
        <v>35.600796000000003</v>
      </c>
      <c r="D74" s="24">
        <v>0</v>
      </c>
      <c r="E74" s="24">
        <v>0</v>
      </c>
      <c r="F74" s="24">
        <v>45.877974000000002</v>
      </c>
      <c r="G74" s="24">
        <v>2.79</v>
      </c>
      <c r="H74" s="24">
        <v>35.600796000000003</v>
      </c>
      <c r="I74" s="24">
        <v>2.79</v>
      </c>
      <c r="J74" s="24">
        <v>84.268770000000004</v>
      </c>
    </row>
    <row r="75" spans="1:10" x14ac:dyDescent="0.35">
      <c r="A75">
        <v>97</v>
      </c>
      <c r="B75" t="s">
        <v>74</v>
      </c>
      <c r="C75" s="24">
        <v>25.088328000000001</v>
      </c>
      <c r="D75" s="24">
        <v>0</v>
      </c>
      <c r="E75" s="24">
        <v>214.02791999999999</v>
      </c>
      <c r="F75" s="24">
        <v>0</v>
      </c>
      <c r="G75" s="24">
        <v>0</v>
      </c>
      <c r="H75" s="24">
        <v>25.088328000000001</v>
      </c>
      <c r="I75" s="24">
        <v>0</v>
      </c>
      <c r="J75" s="24">
        <v>240.92452800000001</v>
      </c>
    </row>
    <row r="76" spans="1:10" x14ac:dyDescent="0.35">
      <c r="A76">
        <v>98</v>
      </c>
      <c r="B76" t="s">
        <v>75</v>
      </c>
      <c r="C76" s="24">
        <v>45.263303999999998</v>
      </c>
      <c r="D76" s="24">
        <v>0</v>
      </c>
      <c r="E76" s="24">
        <v>0</v>
      </c>
      <c r="F76" s="24">
        <v>4.9575959999999997</v>
      </c>
      <c r="G76" s="24">
        <v>1.5984</v>
      </c>
      <c r="H76" s="24">
        <v>45.263303999999998</v>
      </c>
      <c r="I76" s="24">
        <v>1.5984</v>
      </c>
      <c r="J76" s="24">
        <v>51.819299999999998</v>
      </c>
    </row>
    <row r="77" spans="1:10" x14ac:dyDescent="0.35">
      <c r="A77">
        <v>99</v>
      </c>
      <c r="B77" t="s">
        <v>76</v>
      </c>
      <c r="C77" s="24">
        <v>70.440994439999997</v>
      </c>
      <c r="D77" s="24">
        <v>0</v>
      </c>
      <c r="E77" s="24">
        <v>0</v>
      </c>
      <c r="F77" s="24">
        <v>7.3239015600000004</v>
      </c>
      <c r="G77" s="24">
        <v>9.6462000000000003</v>
      </c>
      <c r="H77" s="24">
        <v>70.440994439999997</v>
      </c>
      <c r="I77" s="24">
        <v>9.6462000000000003</v>
      </c>
      <c r="J77" s="24">
        <v>87.411096000000001</v>
      </c>
    </row>
    <row r="78" spans="1:10" x14ac:dyDescent="0.35">
      <c r="A78">
        <v>100</v>
      </c>
      <c r="B78" t="s">
        <v>77</v>
      </c>
      <c r="C78" s="24">
        <v>36.283859999999997</v>
      </c>
      <c r="D78" s="24">
        <v>0</v>
      </c>
      <c r="E78" s="24">
        <v>0</v>
      </c>
      <c r="F78" s="24">
        <v>18.803339999999999</v>
      </c>
      <c r="G78" s="24">
        <v>25.617599999999999</v>
      </c>
      <c r="H78" s="24">
        <v>36.283859999999997</v>
      </c>
      <c r="I78" s="24">
        <v>25.617599999999999</v>
      </c>
      <c r="J78" s="24">
        <v>80.704800000000006</v>
      </c>
    </row>
    <row r="79" spans="1:10" x14ac:dyDescent="0.35">
      <c r="A79">
        <v>101</v>
      </c>
      <c r="B79" t="s">
        <v>78</v>
      </c>
      <c r="C79" s="24">
        <v>69.945192000000006</v>
      </c>
      <c r="D79" s="24">
        <v>0</v>
      </c>
      <c r="E79" s="24">
        <v>1.5818399999999999</v>
      </c>
      <c r="F79" s="24">
        <v>18.488807999999999</v>
      </c>
      <c r="G79" s="24">
        <v>0</v>
      </c>
      <c r="H79" s="24">
        <v>69.945192000000006</v>
      </c>
      <c r="I79" s="24">
        <v>0</v>
      </c>
      <c r="J79" s="24">
        <v>90.015839999999997</v>
      </c>
    </row>
    <row r="80" spans="1:10" x14ac:dyDescent="0.35">
      <c r="A80">
        <v>102</v>
      </c>
      <c r="B80" t="s">
        <v>79</v>
      </c>
      <c r="C80" s="24">
        <v>204.10560000000001</v>
      </c>
      <c r="D80" s="24">
        <v>0</v>
      </c>
      <c r="E80" s="24">
        <v>0</v>
      </c>
      <c r="F80" s="24">
        <v>6.6120000000000001</v>
      </c>
      <c r="G80" s="24">
        <v>4.2804000000000002</v>
      </c>
      <c r="H80" s="24">
        <v>204.10560000000001</v>
      </c>
      <c r="I80" s="24">
        <v>4.2804000000000002</v>
      </c>
      <c r="J80" s="24">
        <v>214.99799999999999</v>
      </c>
    </row>
    <row r="81" spans="1:10" x14ac:dyDescent="0.35">
      <c r="A81">
        <v>103</v>
      </c>
      <c r="B81" t="s">
        <v>80</v>
      </c>
      <c r="C81" s="24">
        <v>529.2432</v>
      </c>
      <c r="D81" s="24">
        <v>0</v>
      </c>
      <c r="E81" s="24">
        <v>0</v>
      </c>
      <c r="F81" s="24">
        <v>4.0932000000000004</v>
      </c>
      <c r="G81" s="24">
        <v>4.95</v>
      </c>
      <c r="H81" s="24">
        <v>529.2432</v>
      </c>
      <c r="I81" s="24">
        <v>4.95</v>
      </c>
      <c r="J81" s="24">
        <v>538.28639999999996</v>
      </c>
    </row>
    <row r="82" spans="1:10" x14ac:dyDescent="0.35">
      <c r="A82">
        <v>104</v>
      </c>
      <c r="B82" t="s">
        <v>81</v>
      </c>
      <c r="C82" s="24">
        <v>101.13998263577</v>
      </c>
      <c r="D82" s="24">
        <v>0</v>
      </c>
      <c r="E82" s="24">
        <v>0</v>
      </c>
      <c r="F82" s="24">
        <v>2.4356173642299299</v>
      </c>
      <c r="G82" s="24">
        <v>19.565999999999999</v>
      </c>
      <c r="H82" s="24">
        <v>101.13998263577</v>
      </c>
      <c r="I82" s="24">
        <v>19.565999999999999</v>
      </c>
      <c r="J82" s="24">
        <v>123.1416</v>
      </c>
    </row>
    <row r="83" spans="1:10" x14ac:dyDescent="0.35">
      <c r="A83">
        <v>105</v>
      </c>
      <c r="B83" t="s">
        <v>3582</v>
      </c>
      <c r="C83" s="24">
        <v>177.19200000000001</v>
      </c>
      <c r="D83" s="24">
        <v>0</v>
      </c>
      <c r="E83" s="24">
        <v>0</v>
      </c>
      <c r="F83" s="24">
        <v>0</v>
      </c>
      <c r="G83" s="24">
        <v>0</v>
      </c>
      <c r="H83" s="24">
        <v>177.19200000000001</v>
      </c>
      <c r="I83" s="24">
        <v>0</v>
      </c>
      <c r="J83" s="24">
        <v>177.19200000000001</v>
      </c>
    </row>
    <row r="84" spans="1:10" x14ac:dyDescent="0.35">
      <c r="A84">
        <v>109</v>
      </c>
      <c r="B84" t="s">
        <v>82</v>
      </c>
      <c r="C84" s="24">
        <v>50.048532000000002</v>
      </c>
      <c r="D84" s="24">
        <v>0</v>
      </c>
      <c r="E84" s="24">
        <v>0</v>
      </c>
      <c r="F84" s="24">
        <v>17.718228</v>
      </c>
      <c r="G84" s="24">
        <v>16.8264</v>
      </c>
      <c r="H84" s="24">
        <v>50.048532000000002</v>
      </c>
      <c r="I84" s="24">
        <v>16.8264</v>
      </c>
      <c r="J84" s="24">
        <v>84.593159999999997</v>
      </c>
    </row>
    <row r="85" spans="1:10" x14ac:dyDescent="0.35">
      <c r="A85">
        <v>110</v>
      </c>
      <c r="B85" t="s">
        <v>83</v>
      </c>
      <c r="C85" s="24">
        <v>109.9944</v>
      </c>
      <c r="D85" s="24">
        <v>0</v>
      </c>
      <c r="E85" s="24">
        <v>0</v>
      </c>
      <c r="F85" s="24">
        <v>1.1484000000000001</v>
      </c>
      <c r="G85" s="24">
        <v>0</v>
      </c>
      <c r="H85" s="24">
        <v>109.9944</v>
      </c>
      <c r="I85" s="24">
        <v>0</v>
      </c>
      <c r="J85" s="24">
        <v>111.14279999999999</v>
      </c>
    </row>
    <row r="86" spans="1:10" x14ac:dyDescent="0.35">
      <c r="A86">
        <v>113</v>
      </c>
      <c r="B86" t="s">
        <v>84</v>
      </c>
      <c r="C86" s="24">
        <v>104.000112</v>
      </c>
      <c r="D86" s="24">
        <v>0</v>
      </c>
      <c r="E86" s="24">
        <v>0</v>
      </c>
      <c r="F86" s="24">
        <v>4.0538879999999997</v>
      </c>
      <c r="G86" s="24">
        <v>0.4032</v>
      </c>
      <c r="H86" s="24">
        <v>104.000112</v>
      </c>
      <c r="I86" s="24">
        <v>0.4032</v>
      </c>
      <c r="J86" s="24">
        <v>108.4572</v>
      </c>
    </row>
    <row r="87" spans="1:10" x14ac:dyDescent="0.35">
      <c r="A87">
        <v>114</v>
      </c>
      <c r="B87" t="s">
        <v>85</v>
      </c>
      <c r="C87" s="24">
        <v>534.00199999999995</v>
      </c>
      <c r="D87" s="24">
        <v>315.80741529576198</v>
      </c>
      <c r="E87" s="24">
        <v>0</v>
      </c>
      <c r="F87" s="24">
        <v>79.198999999999998</v>
      </c>
      <c r="G87" s="24">
        <v>248.889984704238</v>
      </c>
      <c r="H87" s="24">
        <v>849.80941529576205</v>
      </c>
      <c r="I87" s="24">
        <v>564.69740000000002</v>
      </c>
      <c r="J87" s="24">
        <v>1177.8984</v>
      </c>
    </row>
    <row r="88" spans="1:10" x14ac:dyDescent="0.35">
      <c r="A88">
        <v>115</v>
      </c>
      <c r="B88" t="s">
        <v>86</v>
      </c>
      <c r="C88" s="24">
        <v>195.91601399999999</v>
      </c>
      <c r="D88" s="24">
        <v>0</v>
      </c>
      <c r="E88" s="24">
        <v>0</v>
      </c>
      <c r="F88" s="24">
        <v>74.111226000000002</v>
      </c>
      <c r="G88" s="24">
        <v>0</v>
      </c>
      <c r="H88" s="24">
        <v>195.91601399999999</v>
      </c>
      <c r="I88" s="24">
        <v>0</v>
      </c>
      <c r="J88" s="24">
        <v>270.02724000000001</v>
      </c>
    </row>
    <row r="89" spans="1:10" x14ac:dyDescent="0.35">
      <c r="A89">
        <v>116</v>
      </c>
      <c r="B89" t="s">
        <v>87</v>
      </c>
      <c r="C89" s="24">
        <v>112.895028</v>
      </c>
      <c r="D89" s="24">
        <v>0</v>
      </c>
      <c r="E89" s="24">
        <v>0</v>
      </c>
      <c r="F89" s="24">
        <v>43.124687999999999</v>
      </c>
      <c r="G89" s="24">
        <v>20.358000000000001</v>
      </c>
      <c r="H89" s="24">
        <v>112.895028</v>
      </c>
      <c r="I89" s="24">
        <v>20.358000000000001</v>
      </c>
      <c r="J89" s="24">
        <v>176.37771599999999</v>
      </c>
    </row>
    <row r="90" spans="1:10" x14ac:dyDescent="0.35">
      <c r="A90">
        <v>117</v>
      </c>
      <c r="B90" t="s">
        <v>88</v>
      </c>
      <c r="C90" s="24">
        <v>981.84801255912396</v>
      </c>
      <c r="D90" s="24">
        <v>62.045999999999999</v>
      </c>
      <c r="E90" s="24">
        <v>0</v>
      </c>
      <c r="F90" s="24">
        <v>2.49375944087571</v>
      </c>
      <c r="G90" s="24">
        <v>0</v>
      </c>
      <c r="H90" s="24">
        <v>1043.89401255912</v>
      </c>
      <c r="I90" s="24">
        <v>62.045999999999999</v>
      </c>
      <c r="J90" s="24">
        <v>1046.387772</v>
      </c>
    </row>
    <row r="91" spans="1:10" x14ac:dyDescent="0.35">
      <c r="A91">
        <v>118</v>
      </c>
      <c r="B91" t="s">
        <v>89</v>
      </c>
      <c r="C91" s="24">
        <v>70.750799999999998</v>
      </c>
      <c r="D91" s="24">
        <v>0</v>
      </c>
      <c r="E91" s="24">
        <v>0</v>
      </c>
      <c r="F91" s="24">
        <v>0</v>
      </c>
      <c r="G91" s="24">
        <v>0</v>
      </c>
      <c r="H91" s="24">
        <v>70.750799999999998</v>
      </c>
      <c r="I91" s="24">
        <v>0</v>
      </c>
      <c r="J91" s="24">
        <v>70.750799999999998</v>
      </c>
    </row>
    <row r="92" spans="1:10" x14ac:dyDescent="0.35">
      <c r="A92">
        <v>119</v>
      </c>
      <c r="B92" t="s">
        <v>90</v>
      </c>
      <c r="C92" s="24">
        <v>335.51637840000001</v>
      </c>
      <c r="D92" s="24">
        <v>0</v>
      </c>
      <c r="E92" s="24">
        <v>0</v>
      </c>
      <c r="F92" s="24">
        <v>21.0067056</v>
      </c>
      <c r="G92" s="24">
        <v>4.8758400000000002</v>
      </c>
      <c r="H92" s="24">
        <v>335.51637840000001</v>
      </c>
      <c r="I92" s="24">
        <v>4.8758400000000002</v>
      </c>
      <c r="J92" s="24">
        <v>361.39892400000002</v>
      </c>
    </row>
    <row r="93" spans="1:10" x14ac:dyDescent="0.35">
      <c r="A93">
        <v>120</v>
      </c>
      <c r="B93" t="s">
        <v>91</v>
      </c>
      <c r="C93" s="24">
        <v>0.6885</v>
      </c>
      <c r="D93" s="24">
        <v>59.037911999999999</v>
      </c>
      <c r="E93" s="24">
        <v>0</v>
      </c>
      <c r="F93" s="24">
        <v>0</v>
      </c>
      <c r="G93" s="24">
        <v>0</v>
      </c>
      <c r="H93" s="24">
        <v>59.726412000000003</v>
      </c>
      <c r="I93" s="24">
        <v>59.037911999999999</v>
      </c>
      <c r="J93" s="24">
        <v>59.726412000000003</v>
      </c>
    </row>
    <row r="94" spans="1:10" x14ac:dyDescent="0.35">
      <c r="A94">
        <v>121</v>
      </c>
      <c r="B94" t="s">
        <v>92</v>
      </c>
      <c r="C94" s="24">
        <v>22.623249600000001</v>
      </c>
      <c r="D94" s="24">
        <v>0</v>
      </c>
      <c r="E94" s="24">
        <v>0</v>
      </c>
      <c r="F94" s="24">
        <v>6.5414304000000003</v>
      </c>
      <c r="G94" s="24">
        <v>4.8315599999999996</v>
      </c>
      <c r="H94" s="24">
        <v>22.623249600000001</v>
      </c>
      <c r="I94" s="24">
        <v>4.8315599999999996</v>
      </c>
      <c r="J94" s="24">
        <v>33.99624</v>
      </c>
    </row>
    <row r="95" spans="1:10" x14ac:dyDescent="0.35">
      <c r="A95">
        <v>122</v>
      </c>
      <c r="B95" t="s">
        <v>93</v>
      </c>
      <c r="C95" s="24">
        <v>55.927799999999998</v>
      </c>
      <c r="D95" s="24">
        <v>0</v>
      </c>
      <c r="E95" s="24">
        <v>0</v>
      </c>
      <c r="F95" s="24">
        <v>21.2742</v>
      </c>
      <c r="G95" s="24">
        <v>38.2031999999801</v>
      </c>
      <c r="H95" s="24">
        <v>55.927799999999998</v>
      </c>
      <c r="I95" s="24">
        <v>38.2031999999801</v>
      </c>
      <c r="J95" s="24">
        <v>115.40519999999999</v>
      </c>
    </row>
    <row r="96" spans="1:10" x14ac:dyDescent="0.35">
      <c r="A96">
        <v>123</v>
      </c>
      <c r="B96" t="s">
        <v>94</v>
      </c>
      <c r="C96" s="24">
        <v>67.625711999999993</v>
      </c>
      <c r="D96" s="24">
        <v>0</v>
      </c>
      <c r="E96" s="24">
        <v>0</v>
      </c>
      <c r="F96" s="24">
        <v>99.356688000000005</v>
      </c>
      <c r="G96" s="24">
        <v>49.172400000000003</v>
      </c>
      <c r="H96" s="24">
        <v>67.625711999999993</v>
      </c>
      <c r="I96" s="24">
        <v>49.172400000000003</v>
      </c>
      <c r="J96" s="24">
        <v>216.15479999999999</v>
      </c>
    </row>
    <row r="97" spans="1:10" x14ac:dyDescent="0.35">
      <c r="A97">
        <v>124</v>
      </c>
      <c r="B97" t="s">
        <v>95</v>
      </c>
      <c r="C97" s="24">
        <v>64.900339919999993</v>
      </c>
      <c r="D97" s="24">
        <v>0</v>
      </c>
      <c r="E97" s="24">
        <v>0</v>
      </c>
      <c r="F97" s="24">
        <v>1.61779608</v>
      </c>
      <c r="G97" s="24">
        <v>0</v>
      </c>
      <c r="H97" s="24">
        <v>64.900339919999993</v>
      </c>
      <c r="I97" s="24">
        <v>0</v>
      </c>
      <c r="J97" s="24">
        <v>66.518135999999998</v>
      </c>
    </row>
    <row r="98" spans="1:10" x14ac:dyDescent="0.35">
      <c r="A98">
        <v>125</v>
      </c>
      <c r="B98" t="s">
        <v>96</v>
      </c>
      <c r="C98" s="24">
        <v>73.543582799999996</v>
      </c>
      <c r="D98" s="24">
        <v>0</v>
      </c>
      <c r="E98" s="24">
        <v>0</v>
      </c>
      <c r="F98" s="24">
        <v>6.1564572000000002</v>
      </c>
      <c r="G98" s="24">
        <v>8.5500000000000007</v>
      </c>
      <c r="H98" s="24">
        <v>73.543582799999996</v>
      </c>
      <c r="I98" s="24">
        <v>8.5500000000000007</v>
      </c>
      <c r="J98" s="24">
        <v>88.250039999999998</v>
      </c>
    </row>
    <row r="99" spans="1:10" x14ac:dyDescent="0.35">
      <c r="A99">
        <v>126</v>
      </c>
      <c r="B99" t="s">
        <v>97</v>
      </c>
      <c r="C99" s="24">
        <v>121.300820017058</v>
      </c>
      <c r="D99" s="24">
        <v>1073.72951529237</v>
      </c>
      <c r="E99" s="24">
        <v>3.3982320000000001</v>
      </c>
      <c r="F99" s="24">
        <v>62.310239982942299</v>
      </c>
      <c r="G99" s="24">
        <v>2594.1868447076299</v>
      </c>
      <c r="H99" s="24">
        <v>1195.03033530943</v>
      </c>
      <c r="I99" s="24">
        <v>3667.9163600000002</v>
      </c>
      <c r="J99" s="24">
        <v>3854.9256519999999</v>
      </c>
    </row>
    <row r="100" spans="1:10" x14ac:dyDescent="0.35">
      <c r="A100">
        <v>128</v>
      </c>
      <c r="B100" t="s">
        <v>98</v>
      </c>
      <c r="C100" s="24">
        <v>59.915052000000003</v>
      </c>
      <c r="D100" s="24">
        <v>145.1448</v>
      </c>
      <c r="E100" s="24">
        <v>132.9408</v>
      </c>
      <c r="F100" s="24">
        <v>25.804548</v>
      </c>
      <c r="G100" s="24">
        <v>0</v>
      </c>
      <c r="H100" s="24">
        <v>205.05985200000001</v>
      </c>
      <c r="I100" s="24">
        <v>145.1448</v>
      </c>
      <c r="J100" s="24">
        <v>363.80520000000001</v>
      </c>
    </row>
    <row r="101" spans="1:10" x14ac:dyDescent="0.35">
      <c r="A101">
        <v>129</v>
      </c>
      <c r="B101" t="s">
        <v>99</v>
      </c>
      <c r="C101" s="24">
        <v>63.828000000000003</v>
      </c>
      <c r="D101" s="24">
        <v>0</v>
      </c>
      <c r="E101" s="24">
        <v>0</v>
      </c>
      <c r="F101" s="24">
        <v>0.4032</v>
      </c>
      <c r="G101" s="24">
        <v>0</v>
      </c>
      <c r="H101" s="24">
        <v>63.828000000000003</v>
      </c>
      <c r="I101" s="24">
        <v>0</v>
      </c>
      <c r="J101" s="24">
        <v>64.231200000000001</v>
      </c>
    </row>
    <row r="102" spans="1:10" x14ac:dyDescent="0.35">
      <c r="A102">
        <v>130</v>
      </c>
      <c r="B102" t="s">
        <v>100</v>
      </c>
      <c r="C102" s="24">
        <v>32.738399999999999</v>
      </c>
      <c r="D102" s="24">
        <v>0</v>
      </c>
      <c r="E102" s="24">
        <v>0</v>
      </c>
      <c r="F102" s="24">
        <v>4.9680000000000002E-3</v>
      </c>
      <c r="G102" s="24">
        <v>0</v>
      </c>
      <c r="H102" s="24">
        <v>32.738399999999999</v>
      </c>
      <c r="I102" s="24">
        <v>0</v>
      </c>
      <c r="J102" s="24">
        <v>32.743367999999997</v>
      </c>
    </row>
    <row r="103" spans="1:10" x14ac:dyDescent="0.35">
      <c r="A103">
        <v>131</v>
      </c>
      <c r="B103" t="s">
        <v>101</v>
      </c>
      <c r="C103" s="24">
        <v>29.4543</v>
      </c>
      <c r="D103" s="24">
        <v>0</v>
      </c>
      <c r="E103" s="24">
        <v>0</v>
      </c>
      <c r="F103" s="24">
        <v>36.813780000000001</v>
      </c>
      <c r="G103" s="24">
        <v>13.4496</v>
      </c>
      <c r="H103" s="24">
        <v>29.4543</v>
      </c>
      <c r="I103" s="24">
        <v>13.4496</v>
      </c>
      <c r="J103" s="24">
        <v>79.717680000000001</v>
      </c>
    </row>
    <row r="104" spans="1:10" x14ac:dyDescent="0.35">
      <c r="A104">
        <v>133</v>
      </c>
      <c r="B104" t="s">
        <v>102</v>
      </c>
      <c r="C104" s="24">
        <v>204.77268000000001</v>
      </c>
      <c r="D104" s="24">
        <v>0</v>
      </c>
      <c r="E104" s="24">
        <v>0</v>
      </c>
      <c r="F104" s="24">
        <v>13.46292</v>
      </c>
      <c r="G104" s="24">
        <v>62.218800000000002</v>
      </c>
      <c r="H104" s="24">
        <v>204.77268000000001</v>
      </c>
      <c r="I104" s="24">
        <v>62.218800000000002</v>
      </c>
      <c r="J104" s="24">
        <v>280.45440000000002</v>
      </c>
    </row>
    <row r="105" spans="1:10" x14ac:dyDescent="0.35">
      <c r="A105">
        <v>134</v>
      </c>
      <c r="B105" t="s">
        <v>103</v>
      </c>
      <c r="C105" s="24">
        <v>15.783227999999999</v>
      </c>
      <c r="D105" s="24">
        <v>0</v>
      </c>
      <c r="E105" s="24">
        <v>0</v>
      </c>
      <c r="F105" s="24">
        <v>7.303572</v>
      </c>
      <c r="G105" s="24">
        <v>0.35639999999999999</v>
      </c>
      <c r="H105" s="24">
        <v>15.783227999999999</v>
      </c>
      <c r="I105" s="24">
        <v>0.35639999999999999</v>
      </c>
      <c r="J105" s="24">
        <v>23.443200000000001</v>
      </c>
    </row>
    <row r="106" spans="1:10" x14ac:dyDescent="0.35">
      <c r="A106">
        <v>135</v>
      </c>
      <c r="B106" t="s">
        <v>104</v>
      </c>
      <c r="C106" s="24">
        <v>347.0607</v>
      </c>
      <c r="D106" s="24">
        <v>0</v>
      </c>
      <c r="E106" s="24">
        <v>32.684399999999997</v>
      </c>
      <c r="F106" s="24">
        <v>0.37169999999999997</v>
      </c>
      <c r="G106" s="24">
        <v>0</v>
      </c>
      <c r="H106" s="24">
        <v>347.0607</v>
      </c>
      <c r="I106" s="24">
        <v>0</v>
      </c>
      <c r="J106" s="24">
        <v>380.11680000000001</v>
      </c>
    </row>
    <row r="107" spans="1:10" x14ac:dyDescent="0.35">
      <c r="A107">
        <v>136</v>
      </c>
      <c r="B107" t="s">
        <v>105</v>
      </c>
      <c r="C107" s="24">
        <v>167.69498400000001</v>
      </c>
      <c r="D107" s="24">
        <v>0</v>
      </c>
      <c r="E107" s="24">
        <v>0</v>
      </c>
      <c r="F107" s="24">
        <v>9.8858160000000002</v>
      </c>
      <c r="G107" s="24">
        <v>0</v>
      </c>
      <c r="H107" s="24">
        <v>167.69498400000001</v>
      </c>
      <c r="I107" s="24">
        <v>0</v>
      </c>
      <c r="J107" s="24">
        <v>177.58080000000001</v>
      </c>
    </row>
    <row r="108" spans="1:10" x14ac:dyDescent="0.35">
      <c r="A108">
        <v>137</v>
      </c>
      <c r="B108" t="s">
        <v>106</v>
      </c>
      <c r="C108" s="24">
        <v>8.7220800000000001</v>
      </c>
      <c r="D108" s="24">
        <v>0</v>
      </c>
      <c r="E108" s="24">
        <v>0</v>
      </c>
      <c r="F108" s="24">
        <v>16.634124</v>
      </c>
      <c r="G108" s="24">
        <v>15.373944</v>
      </c>
      <c r="H108" s="24">
        <v>8.7220800000000001</v>
      </c>
      <c r="I108" s="24">
        <v>15.373944</v>
      </c>
      <c r="J108" s="24">
        <v>40.730148</v>
      </c>
    </row>
    <row r="109" spans="1:10" x14ac:dyDescent="0.35">
      <c r="A109">
        <v>138</v>
      </c>
      <c r="B109" t="s">
        <v>107</v>
      </c>
      <c r="C109" s="24">
        <v>20.084399999999999</v>
      </c>
      <c r="D109" s="24">
        <v>0</v>
      </c>
      <c r="E109" s="24">
        <v>0</v>
      </c>
      <c r="F109" s="24">
        <v>0.35639999999999999</v>
      </c>
      <c r="G109" s="24">
        <v>2.988</v>
      </c>
      <c r="H109" s="24">
        <v>20.084399999999999</v>
      </c>
      <c r="I109" s="24">
        <v>2.988</v>
      </c>
      <c r="J109" s="24">
        <v>23.428799999999999</v>
      </c>
    </row>
    <row r="110" spans="1:10" x14ac:dyDescent="0.35">
      <c r="A110">
        <v>139</v>
      </c>
      <c r="B110" t="s">
        <v>108</v>
      </c>
      <c r="C110" s="24">
        <v>47.235599999999998</v>
      </c>
      <c r="D110" s="24">
        <v>0</v>
      </c>
      <c r="E110" s="24">
        <v>0</v>
      </c>
      <c r="F110" s="24">
        <v>0</v>
      </c>
      <c r="G110" s="24">
        <v>0</v>
      </c>
      <c r="H110" s="24">
        <v>47.235599999999998</v>
      </c>
      <c r="I110" s="24">
        <v>0</v>
      </c>
      <c r="J110" s="24">
        <v>47.235599999999998</v>
      </c>
    </row>
    <row r="111" spans="1:10" x14ac:dyDescent="0.35">
      <c r="A111">
        <v>140</v>
      </c>
      <c r="B111" t="s">
        <v>109</v>
      </c>
      <c r="C111" s="24">
        <v>107.27084232</v>
      </c>
      <c r="D111" s="24">
        <v>0</v>
      </c>
      <c r="E111" s="24">
        <v>0</v>
      </c>
      <c r="F111" s="24">
        <v>12.81745368</v>
      </c>
      <c r="G111" s="24">
        <v>19.256399999999999</v>
      </c>
      <c r="H111" s="24">
        <v>107.27084232</v>
      </c>
      <c r="I111" s="24">
        <v>19.256399999999999</v>
      </c>
      <c r="J111" s="24">
        <v>139.344696</v>
      </c>
    </row>
    <row r="112" spans="1:10" x14ac:dyDescent="0.35">
      <c r="A112">
        <v>141</v>
      </c>
      <c r="B112" t="s">
        <v>110</v>
      </c>
      <c r="C112" s="24">
        <v>63.047663999999997</v>
      </c>
      <c r="D112" s="24">
        <v>0</v>
      </c>
      <c r="E112" s="24">
        <v>0</v>
      </c>
      <c r="F112" s="24">
        <v>8.257536</v>
      </c>
      <c r="G112" s="24">
        <v>11.1492</v>
      </c>
      <c r="H112" s="24">
        <v>63.047663999999997</v>
      </c>
      <c r="I112" s="24">
        <v>11.1492</v>
      </c>
      <c r="J112" s="24">
        <v>82.454400000000007</v>
      </c>
    </row>
    <row r="113" spans="1:10" x14ac:dyDescent="0.35">
      <c r="A113">
        <v>143</v>
      </c>
      <c r="B113" t="s">
        <v>111</v>
      </c>
      <c r="C113" s="24">
        <v>55.584000000000003</v>
      </c>
      <c r="D113" s="24">
        <v>0</v>
      </c>
      <c r="E113" s="24">
        <v>0</v>
      </c>
      <c r="F113" s="24">
        <v>0</v>
      </c>
      <c r="G113" s="24">
        <v>0</v>
      </c>
      <c r="H113" s="24">
        <v>55.584000000000003</v>
      </c>
      <c r="I113" s="24">
        <v>0</v>
      </c>
      <c r="J113" s="24">
        <v>55.584000000000003</v>
      </c>
    </row>
    <row r="114" spans="1:10" x14ac:dyDescent="0.35">
      <c r="A114">
        <v>144</v>
      </c>
      <c r="B114" t="s">
        <v>112</v>
      </c>
      <c r="C114" s="24">
        <v>56.86</v>
      </c>
      <c r="D114" s="24">
        <v>0</v>
      </c>
      <c r="E114" s="24">
        <v>0</v>
      </c>
      <c r="F114" s="24">
        <v>0.33</v>
      </c>
      <c r="G114" s="24">
        <v>0</v>
      </c>
      <c r="H114" s="24">
        <v>56.86</v>
      </c>
      <c r="I114" s="24">
        <v>0</v>
      </c>
      <c r="J114" s="24">
        <v>57.19</v>
      </c>
    </row>
    <row r="115" spans="1:10" x14ac:dyDescent="0.35">
      <c r="A115">
        <v>145</v>
      </c>
      <c r="B115" t="s">
        <v>113</v>
      </c>
      <c r="C115" s="24">
        <v>136.75217760000001</v>
      </c>
      <c r="D115" s="24">
        <v>0</v>
      </c>
      <c r="E115" s="24">
        <v>0</v>
      </c>
      <c r="F115" s="24">
        <v>16.169234400000001</v>
      </c>
      <c r="G115" s="24">
        <v>0</v>
      </c>
      <c r="H115" s="24">
        <v>136.75217760000001</v>
      </c>
      <c r="I115" s="24">
        <v>0</v>
      </c>
      <c r="J115" s="24">
        <v>152.921412</v>
      </c>
    </row>
    <row r="116" spans="1:10" x14ac:dyDescent="0.35">
      <c r="A116">
        <v>146</v>
      </c>
      <c r="B116" t="s">
        <v>114</v>
      </c>
      <c r="C116" s="24">
        <v>54.208948362281198</v>
      </c>
      <c r="D116" s="24">
        <v>0</v>
      </c>
      <c r="E116" s="24">
        <v>54.981928799999999</v>
      </c>
      <c r="F116" s="24">
        <v>35.834251637718801</v>
      </c>
      <c r="G116" s="24">
        <v>4.8214800000000002</v>
      </c>
      <c r="H116" s="24">
        <v>54.208948362281198</v>
      </c>
      <c r="I116" s="24">
        <v>4.8214800000000002</v>
      </c>
      <c r="J116" s="24">
        <v>167.73444000000001</v>
      </c>
    </row>
    <row r="117" spans="1:10" x14ac:dyDescent="0.35">
      <c r="A117">
        <v>147</v>
      </c>
      <c r="B117" t="s">
        <v>115</v>
      </c>
      <c r="C117" s="24">
        <v>49.68</v>
      </c>
      <c r="D117" s="24">
        <v>0</v>
      </c>
      <c r="E117" s="24">
        <v>34.671599999999998</v>
      </c>
      <c r="F117" s="24">
        <v>0.83160000000000001</v>
      </c>
      <c r="G117" s="24">
        <v>0</v>
      </c>
      <c r="H117" s="24">
        <v>49.68</v>
      </c>
      <c r="I117" s="24">
        <v>0</v>
      </c>
      <c r="J117" s="24">
        <v>85.183199999999999</v>
      </c>
    </row>
    <row r="118" spans="1:10" x14ac:dyDescent="0.35">
      <c r="A118">
        <v>148</v>
      </c>
      <c r="B118" t="s">
        <v>116</v>
      </c>
      <c r="C118" s="24">
        <v>569.11024799999996</v>
      </c>
      <c r="D118" s="24">
        <v>411.80375807754098</v>
      </c>
      <c r="E118" s="24">
        <v>88.408799999999999</v>
      </c>
      <c r="F118" s="24">
        <v>42.317352</v>
      </c>
      <c r="G118" s="24">
        <v>353.92344192245901</v>
      </c>
      <c r="H118" s="24">
        <v>980.91400607754099</v>
      </c>
      <c r="I118" s="24">
        <v>765.72720000000004</v>
      </c>
      <c r="J118" s="24">
        <v>1484.0712000000001</v>
      </c>
    </row>
    <row r="119" spans="1:10" x14ac:dyDescent="0.35">
      <c r="A119">
        <v>151</v>
      </c>
      <c r="B119" t="s">
        <v>117</v>
      </c>
      <c r="C119" s="24">
        <v>38.691360000000003</v>
      </c>
      <c r="D119" s="24">
        <v>0</v>
      </c>
      <c r="E119" s="24">
        <v>0</v>
      </c>
      <c r="F119" s="24">
        <v>6.3291599999999999</v>
      </c>
      <c r="G119" s="24">
        <v>14.28444</v>
      </c>
      <c r="H119" s="24">
        <v>38.691360000000003</v>
      </c>
      <c r="I119" s="24">
        <v>14.28444</v>
      </c>
      <c r="J119" s="24">
        <v>59.304960000000001</v>
      </c>
    </row>
    <row r="120" spans="1:10" x14ac:dyDescent="0.35">
      <c r="A120">
        <v>152</v>
      </c>
      <c r="B120" t="s">
        <v>118</v>
      </c>
      <c r="C120" s="24">
        <v>37.494540000000001</v>
      </c>
      <c r="D120" s="24">
        <v>0</v>
      </c>
      <c r="E120" s="24">
        <v>0</v>
      </c>
      <c r="F120" s="24">
        <v>9.1333800000000007</v>
      </c>
      <c r="G120" s="24">
        <v>18.502199999999998</v>
      </c>
      <c r="H120" s="24">
        <v>37.494540000000001</v>
      </c>
      <c r="I120" s="24">
        <v>18.502199999999998</v>
      </c>
      <c r="J120" s="24">
        <v>65.130120000000005</v>
      </c>
    </row>
    <row r="121" spans="1:10" x14ac:dyDescent="0.35">
      <c r="A121">
        <v>153</v>
      </c>
      <c r="B121" t="s">
        <v>119</v>
      </c>
      <c r="C121" s="24">
        <v>55.564056000000001</v>
      </c>
      <c r="D121" s="24">
        <v>0</v>
      </c>
      <c r="E121" s="24">
        <v>0</v>
      </c>
      <c r="F121" s="24">
        <v>8.5879440000000002</v>
      </c>
      <c r="G121" s="24">
        <v>33.497999999999998</v>
      </c>
      <c r="H121" s="24">
        <v>55.564056000000001</v>
      </c>
      <c r="I121" s="24">
        <v>33.497999999999998</v>
      </c>
      <c r="J121" s="24">
        <v>97.65</v>
      </c>
    </row>
    <row r="122" spans="1:10" x14ac:dyDescent="0.35">
      <c r="A122">
        <v>155</v>
      </c>
      <c r="B122" t="s">
        <v>120</v>
      </c>
      <c r="C122" s="24">
        <v>84.070999999999998</v>
      </c>
      <c r="D122" s="24">
        <v>0</v>
      </c>
      <c r="E122" s="24">
        <v>0</v>
      </c>
      <c r="F122" s="24">
        <v>0.44874999999999998</v>
      </c>
      <c r="G122" s="24">
        <v>1.4896799999999999</v>
      </c>
      <c r="H122" s="24">
        <v>84.070999999999998</v>
      </c>
      <c r="I122" s="24">
        <v>1.4896799999999999</v>
      </c>
      <c r="J122" s="24">
        <v>86.009429999999995</v>
      </c>
    </row>
    <row r="123" spans="1:10" x14ac:dyDescent="0.35">
      <c r="A123">
        <v>159</v>
      </c>
      <c r="B123" t="s">
        <v>122</v>
      </c>
      <c r="C123" s="24">
        <v>87.134807159999994</v>
      </c>
      <c r="D123" s="24">
        <v>0</v>
      </c>
      <c r="E123" s="24">
        <v>0</v>
      </c>
      <c r="F123" s="24">
        <v>11.742216839999999</v>
      </c>
      <c r="G123" s="24">
        <v>9.1461600000000001</v>
      </c>
      <c r="H123" s="24">
        <v>87.134807159999994</v>
      </c>
      <c r="I123" s="24">
        <v>9.1461600000000001</v>
      </c>
      <c r="J123" s="24">
        <v>108.023184</v>
      </c>
    </row>
    <row r="124" spans="1:10" x14ac:dyDescent="0.35">
      <c r="A124">
        <v>160</v>
      </c>
      <c r="B124" t="s">
        <v>123</v>
      </c>
      <c r="C124" s="24">
        <v>13.914972000000001</v>
      </c>
      <c r="D124" s="24">
        <v>0</v>
      </c>
      <c r="E124" s="24">
        <v>0</v>
      </c>
      <c r="F124" s="24">
        <v>6.7643999999999996E-2</v>
      </c>
      <c r="G124" s="24">
        <v>0</v>
      </c>
      <c r="H124" s="24">
        <v>13.914972000000001</v>
      </c>
      <c r="I124" s="24">
        <v>0</v>
      </c>
      <c r="J124" s="24">
        <v>13.982616</v>
      </c>
    </row>
    <row r="125" spans="1:10" x14ac:dyDescent="0.35">
      <c r="A125">
        <v>161</v>
      </c>
      <c r="B125" t="s">
        <v>124</v>
      </c>
      <c r="C125" s="24">
        <v>87.926400000000001</v>
      </c>
      <c r="D125" s="24">
        <v>24.6926232</v>
      </c>
      <c r="E125" s="24">
        <v>0</v>
      </c>
      <c r="F125" s="24">
        <v>10.7064</v>
      </c>
      <c r="G125" s="24">
        <v>13.874176800000001</v>
      </c>
      <c r="H125" s="24">
        <v>112.6190232</v>
      </c>
      <c r="I125" s="24">
        <v>38.566800000000001</v>
      </c>
      <c r="J125" s="24">
        <v>137.1996</v>
      </c>
    </row>
    <row r="126" spans="1:10" x14ac:dyDescent="0.35">
      <c r="A126">
        <v>162</v>
      </c>
      <c r="B126" t="s">
        <v>125</v>
      </c>
      <c r="C126" s="24">
        <v>191.46654000000001</v>
      </c>
      <c r="D126" s="24">
        <v>0</v>
      </c>
      <c r="E126" s="24">
        <v>0</v>
      </c>
      <c r="F126" s="24">
        <v>1.0794600000000001</v>
      </c>
      <c r="G126" s="24">
        <v>0</v>
      </c>
      <c r="H126" s="24">
        <v>191.46654000000001</v>
      </c>
      <c r="I126" s="24">
        <v>0</v>
      </c>
      <c r="J126" s="24">
        <v>192.54599999999999</v>
      </c>
    </row>
    <row r="127" spans="1:10" x14ac:dyDescent="0.35">
      <c r="A127">
        <v>163</v>
      </c>
      <c r="B127" t="s">
        <v>126</v>
      </c>
      <c r="C127" s="24">
        <v>66.685983047999997</v>
      </c>
      <c r="D127" s="24">
        <v>2434.5093973213602</v>
      </c>
      <c r="E127" s="24">
        <v>2.8078560000000001</v>
      </c>
      <c r="F127" s="24">
        <v>266.72536519200003</v>
      </c>
      <c r="G127" s="24">
        <v>73.6835326786113</v>
      </c>
      <c r="H127" s="24">
        <v>2501.19538036936</v>
      </c>
      <c r="I127" s="24">
        <v>2508.1929299999701</v>
      </c>
      <c r="J127" s="24">
        <v>2844.4121342399999</v>
      </c>
    </row>
    <row r="128" spans="1:10" x14ac:dyDescent="0.35">
      <c r="A128">
        <v>164</v>
      </c>
      <c r="B128" t="s">
        <v>127</v>
      </c>
      <c r="C128" s="24">
        <v>7.8618600000000001</v>
      </c>
      <c r="D128" s="24">
        <v>0</v>
      </c>
      <c r="E128" s="24">
        <v>0</v>
      </c>
      <c r="F128" s="24">
        <v>0.13164480000000001</v>
      </c>
      <c r="G128" s="24">
        <v>0</v>
      </c>
      <c r="H128" s="24">
        <v>7.8618600000000001</v>
      </c>
      <c r="I128" s="24">
        <v>0</v>
      </c>
      <c r="J128" s="24">
        <v>7.9935048000000002</v>
      </c>
    </row>
    <row r="129" spans="1:10" x14ac:dyDescent="0.35">
      <c r="A129">
        <v>165</v>
      </c>
      <c r="B129" t="s">
        <v>128</v>
      </c>
      <c r="C129" s="24">
        <v>11.83788</v>
      </c>
      <c r="D129" s="24">
        <v>0</v>
      </c>
      <c r="E129" s="24">
        <v>0</v>
      </c>
      <c r="F129" s="24">
        <v>5.2956000000000003E-2</v>
      </c>
      <c r="G129" s="24">
        <v>0</v>
      </c>
      <c r="H129" s="24">
        <v>11.83788</v>
      </c>
      <c r="I129" s="24">
        <v>0</v>
      </c>
      <c r="J129" s="24">
        <v>11.890836</v>
      </c>
    </row>
    <row r="130" spans="1:10" x14ac:dyDescent="0.35">
      <c r="A130">
        <v>166</v>
      </c>
      <c r="B130" t="s">
        <v>129</v>
      </c>
      <c r="C130" s="24">
        <v>22.246919999999999</v>
      </c>
      <c r="D130" s="24">
        <v>0</v>
      </c>
      <c r="E130" s="24">
        <v>0</v>
      </c>
      <c r="F130" s="24">
        <v>0.30182399999999998</v>
      </c>
      <c r="G130" s="24">
        <v>0</v>
      </c>
      <c r="H130" s="24">
        <v>22.246919999999999</v>
      </c>
      <c r="I130" s="24">
        <v>0</v>
      </c>
      <c r="J130" s="24">
        <v>22.548743999999999</v>
      </c>
    </row>
    <row r="131" spans="1:10" x14ac:dyDescent="0.35">
      <c r="A131">
        <v>168</v>
      </c>
      <c r="B131" t="s">
        <v>130</v>
      </c>
      <c r="C131" s="24">
        <v>6.6688776000000001</v>
      </c>
      <c r="D131" s="24">
        <v>0</v>
      </c>
      <c r="E131" s="24">
        <v>0</v>
      </c>
      <c r="F131" s="24">
        <v>3.7116000000000003E-2</v>
      </c>
      <c r="G131" s="24">
        <v>0</v>
      </c>
      <c r="H131" s="24">
        <v>6.6688776000000001</v>
      </c>
      <c r="I131" s="24">
        <v>0</v>
      </c>
      <c r="J131" s="24">
        <v>6.7059936000000002</v>
      </c>
    </row>
    <row r="132" spans="1:10" x14ac:dyDescent="0.35">
      <c r="A132">
        <v>169</v>
      </c>
      <c r="B132" t="s">
        <v>131</v>
      </c>
      <c r="C132" s="24">
        <v>9.2226239999999997</v>
      </c>
      <c r="D132" s="24">
        <v>0</v>
      </c>
      <c r="E132" s="24">
        <v>0</v>
      </c>
      <c r="F132" s="24">
        <v>0.149004</v>
      </c>
      <c r="G132" s="24">
        <v>0</v>
      </c>
      <c r="H132" s="24">
        <v>9.2226239999999997</v>
      </c>
      <c r="I132" s="24">
        <v>0</v>
      </c>
      <c r="J132" s="24">
        <v>9.3716279999999994</v>
      </c>
    </row>
    <row r="133" spans="1:10" x14ac:dyDescent="0.35">
      <c r="A133">
        <v>170</v>
      </c>
      <c r="B133" t="s">
        <v>132</v>
      </c>
      <c r="C133" s="24">
        <v>9.2199600000000004</v>
      </c>
      <c r="D133" s="24">
        <v>0</v>
      </c>
      <c r="E133" s="24">
        <v>0</v>
      </c>
      <c r="F133" s="24">
        <v>7.7697000000000002E-2</v>
      </c>
      <c r="G133" s="24">
        <v>0</v>
      </c>
      <c r="H133" s="24">
        <v>9.2199600000000004</v>
      </c>
      <c r="I133" s="24">
        <v>0</v>
      </c>
      <c r="J133" s="24">
        <v>9.2976569999999992</v>
      </c>
    </row>
    <row r="134" spans="1:10" x14ac:dyDescent="0.35">
      <c r="A134">
        <v>171</v>
      </c>
      <c r="B134" t="s">
        <v>133</v>
      </c>
      <c r="C134" s="24">
        <v>106.21797840000001</v>
      </c>
      <c r="D134" s="24">
        <v>0</v>
      </c>
      <c r="E134" s="24">
        <v>0</v>
      </c>
      <c r="F134" s="24">
        <v>14.9083416</v>
      </c>
      <c r="G134" s="24">
        <v>21.988800000000001</v>
      </c>
      <c r="H134" s="24">
        <v>106.21797840000001</v>
      </c>
      <c r="I134" s="24">
        <v>21.988800000000001</v>
      </c>
      <c r="J134" s="24">
        <v>143.11511999999999</v>
      </c>
    </row>
    <row r="135" spans="1:10" x14ac:dyDescent="0.35">
      <c r="A135">
        <v>172</v>
      </c>
      <c r="B135" t="s">
        <v>134</v>
      </c>
      <c r="C135" s="24">
        <v>1.37879434</v>
      </c>
      <c r="D135" s="24">
        <v>1296.60513596854</v>
      </c>
      <c r="E135" s="24">
        <v>0</v>
      </c>
      <c r="F135" s="24">
        <v>158.21716566000001</v>
      </c>
      <c r="G135" s="24">
        <v>432.51550003412098</v>
      </c>
      <c r="H135" s="24">
        <v>1297.98393030854</v>
      </c>
      <c r="I135" s="24">
        <v>1729.1206360026599</v>
      </c>
      <c r="J135" s="24">
        <v>1888.716596</v>
      </c>
    </row>
    <row r="136" spans="1:10" x14ac:dyDescent="0.35">
      <c r="A136">
        <v>174</v>
      </c>
      <c r="B136" t="s">
        <v>135</v>
      </c>
      <c r="C136" s="24">
        <v>50.824800000000003</v>
      </c>
      <c r="D136" s="24">
        <v>0</v>
      </c>
      <c r="E136" s="24">
        <v>0</v>
      </c>
      <c r="F136" s="24">
        <v>6.0872400000000004</v>
      </c>
      <c r="G136" s="24">
        <v>2.93472</v>
      </c>
      <c r="H136" s="24">
        <v>50.824800000000003</v>
      </c>
      <c r="I136" s="24">
        <v>2.93472</v>
      </c>
      <c r="J136" s="24">
        <v>59.846760000000003</v>
      </c>
    </row>
    <row r="137" spans="1:10" x14ac:dyDescent="0.35">
      <c r="A137">
        <v>176</v>
      </c>
      <c r="B137" t="s">
        <v>136</v>
      </c>
      <c r="C137" s="24">
        <v>283.46108400000003</v>
      </c>
      <c r="D137" s="24">
        <v>138.30668639999999</v>
      </c>
      <c r="E137" s="24">
        <v>0</v>
      </c>
      <c r="F137" s="24">
        <v>14.032116</v>
      </c>
      <c r="G137" s="24">
        <v>2.0952000000000002</v>
      </c>
      <c r="H137" s="24">
        <v>421.76777040000002</v>
      </c>
      <c r="I137" s="24">
        <v>140.4018864</v>
      </c>
      <c r="J137" s="24">
        <v>437.89508640000003</v>
      </c>
    </row>
    <row r="138" spans="1:10" x14ac:dyDescent="0.35">
      <c r="A138">
        <v>178</v>
      </c>
      <c r="B138" t="s">
        <v>138</v>
      </c>
      <c r="C138" s="24">
        <v>28.451499999999999</v>
      </c>
      <c r="D138" s="24">
        <v>0</v>
      </c>
      <c r="E138" s="24">
        <v>0</v>
      </c>
      <c r="F138" s="24">
        <v>0.33035999999999999</v>
      </c>
      <c r="G138" s="24">
        <v>0</v>
      </c>
      <c r="H138" s="24">
        <v>28.451499999999999</v>
      </c>
      <c r="I138" s="24">
        <v>0</v>
      </c>
      <c r="J138" s="24">
        <v>28.781860000000002</v>
      </c>
    </row>
    <row r="139" spans="1:10" x14ac:dyDescent="0.35">
      <c r="A139">
        <v>180</v>
      </c>
      <c r="B139" t="s">
        <v>139</v>
      </c>
      <c r="C139" s="24">
        <v>179.22365352</v>
      </c>
      <c r="D139" s="24">
        <v>0</v>
      </c>
      <c r="E139" s="24">
        <v>0</v>
      </c>
      <c r="F139" s="24">
        <v>127.09717848</v>
      </c>
      <c r="G139" s="24">
        <v>72.537768</v>
      </c>
      <c r="H139" s="24">
        <v>179.22365352</v>
      </c>
      <c r="I139" s="24">
        <v>72.537768</v>
      </c>
      <c r="J139" s="24">
        <v>378.85860000000002</v>
      </c>
    </row>
    <row r="140" spans="1:10" x14ac:dyDescent="0.35">
      <c r="A140">
        <v>181</v>
      </c>
      <c r="B140" t="s">
        <v>140</v>
      </c>
      <c r="C140" s="24">
        <v>137.18347199999999</v>
      </c>
      <c r="D140" s="24">
        <v>0</v>
      </c>
      <c r="E140" s="24">
        <v>0</v>
      </c>
      <c r="F140" s="24">
        <v>3.698928</v>
      </c>
      <c r="G140" s="24">
        <v>0.86651999999999996</v>
      </c>
      <c r="H140" s="24">
        <v>137.18347199999999</v>
      </c>
      <c r="I140" s="24">
        <v>0.86651999999999996</v>
      </c>
      <c r="J140" s="24">
        <v>141.74892</v>
      </c>
    </row>
    <row r="141" spans="1:10" x14ac:dyDescent="0.35">
      <c r="A141">
        <v>182</v>
      </c>
      <c r="B141" t="s">
        <v>141</v>
      </c>
      <c r="C141" s="24">
        <v>21.158135999999999</v>
      </c>
      <c r="D141" s="24">
        <v>0</v>
      </c>
      <c r="E141" s="24">
        <v>0</v>
      </c>
      <c r="F141" s="24">
        <v>5.0714639999999997</v>
      </c>
      <c r="G141" s="24">
        <v>5.3712</v>
      </c>
      <c r="H141" s="24">
        <v>21.158135999999999</v>
      </c>
      <c r="I141" s="24">
        <v>5.3712</v>
      </c>
      <c r="J141" s="24">
        <v>31.6008</v>
      </c>
    </row>
    <row r="142" spans="1:10" x14ac:dyDescent="0.35">
      <c r="A142">
        <v>183</v>
      </c>
      <c r="B142" t="s">
        <v>142</v>
      </c>
      <c r="C142" s="24">
        <v>160.72919999999999</v>
      </c>
      <c r="D142" s="24">
        <v>0</v>
      </c>
      <c r="E142" s="24">
        <v>187.26221012456901</v>
      </c>
      <c r="F142" s="24">
        <v>3.0851999999999999</v>
      </c>
      <c r="G142" s="24">
        <v>8.9917560000000005</v>
      </c>
      <c r="H142" s="24">
        <v>160.72919999999999</v>
      </c>
      <c r="I142" s="24">
        <v>8.9917560000000005</v>
      </c>
      <c r="J142" s="24">
        <v>370.53615600000001</v>
      </c>
    </row>
    <row r="143" spans="1:10" x14ac:dyDescent="0.35">
      <c r="A143">
        <v>185</v>
      </c>
      <c r="B143" t="s">
        <v>143</v>
      </c>
      <c r="C143" s="24">
        <v>6.8399999999999997E-3</v>
      </c>
      <c r="D143" s="24">
        <v>65.195999999999998</v>
      </c>
      <c r="E143" s="24">
        <v>0</v>
      </c>
      <c r="F143" s="24">
        <v>0</v>
      </c>
      <c r="G143" s="24">
        <v>0</v>
      </c>
      <c r="H143" s="24">
        <v>65.202839999999995</v>
      </c>
      <c r="I143" s="24">
        <v>65.195999999999998</v>
      </c>
      <c r="J143" s="24">
        <v>65.202839999999995</v>
      </c>
    </row>
    <row r="144" spans="1:10" x14ac:dyDescent="0.35">
      <c r="A144">
        <v>186</v>
      </c>
      <c r="B144" t="s">
        <v>144</v>
      </c>
      <c r="C144" s="24">
        <v>52.828919999999997</v>
      </c>
      <c r="D144" s="24">
        <v>0</v>
      </c>
      <c r="E144" s="24">
        <v>0</v>
      </c>
      <c r="F144" s="24">
        <v>0</v>
      </c>
      <c r="G144" s="24">
        <v>0</v>
      </c>
      <c r="H144" s="24">
        <v>52.828919999999997</v>
      </c>
      <c r="I144" s="24">
        <v>0</v>
      </c>
      <c r="J144" s="24">
        <v>52.828919999999997</v>
      </c>
    </row>
    <row r="145" spans="1:10" x14ac:dyDescent="0.35">
      <c r="A145">
        <v>187</v>
      </c>
      <c r="B145" t="s">
        <v>145</v>
      </c>
      <c r="C145" s="24">
        <v>78.565532399999995</v>
      </c>
      <c r="D145" s="24">
        <v>0</v>
      </c>
      <c r="E145" s="24">
        <v>0</v>
      </c>
      <c r="F145" s="24">
        <v>18.594147599999999</v>
      </c>
      <c r="G145" s="24">
        <v>35.426160000000003</v>
      </c>
      <c r="H145" s="24">
        <v>78.565532399999995</v>
      </c>
      <c r="I145" s="24">
        <v>35.426160000000003</v>
      </c>
      <c r="J145" s="24">
        <v>132.58583999999999</v>
      </c>
    </row>
    <row r="146" spans="1:10" x14ac:dyDescent="0.35">
      <c r="A146">
        <v>188</v>
      </c>
      <c r="B146" t="s">
        <v>146</v>
      </c>
      <c r="C146" s="24">
        <v>52.494444000000001</v>
      </c>
      <c r="D146" s="24">
        <v>0</v>
      </c>
      <c r="E146" s="24">
        <v>0</v>
      </c>
      <c r="F146" s="24">
        <v>0</v>
      </c>
      <c r="G146" s="24">
        <v>0</v>
      </c>
      <c r="H146" s="24">
        <v>52.494444000000001</v>
      </c>
      <c r="I146" s="24">
        <v>0</v>
      </c>
      <c r="J146" s="24">
        <v>52.494444000000001</v>
      </c>
    </row>
    <row r="147" spans="1:10" x14ac:dyDescent="0.35">
      <c r="A147">
        <v>189</v>
      </c>
      <c r="B147" t="s">
        <v>147</v>
      </c>
      <c r="C147" s="24">
        <v>83.757599999999996</v>
      </c>
      <c r="D147" s="24">
        <v>0</v>
      </c>
      <c r="E147" s="24">
        <v>0</v>
      </c>
      <c r="F147" s="24">
        <v>0</v>
      </c>
      <c r="G147" s="24">
        <v>0</v>
      </c>
      <c r="H147" s="24">
        <v>83.757599999999996</v>
      </c>
      <c r="I147" s="24">
        <v>0</v>
      </c>
      <c r="J147" s="24">
        <v>83.757599999999996</v>
      </c>
    </row>
    <row r="148" spans="1:10" x14ac:dyDescent="0.35">
      <c r="A148">
        <v>190</v>
      </c>
      <c r="B148" t="s">
        <v>148</v>
      </c>
      <c r="C148" s="24">
        <v>37.607723999999997</v>
      </c>
      <c r="D148" s="24">
        <v>71.499600000000001</v>
      </c>
      <c r="E148" s="24">
        <v>0</v>
      </c>
      <c r="F148" s="24">
        <v>14.912675999999999</v>
      </c>
      <c r="G148" s="24">
        <v>53.838000000000001</v>
      </c>
      <c r="H148" s="24">
        <v>109.10732400000001</v>
      </c>
      <c r="I148" s="24">
        <v>125.33759999999999</v>
      </c>
      <c r="J148" s="24">
        <v>177.858</v>
      </c>
    </row>
    <row r="149" spans="1:10" x14ac:dyDescent="0.35">
      <c r="A149">
        <v>191</v>
      </c>
      <c r="B149" t="s">
        <v>149</v>
      </c>
      <c r="C149" s="24">
        <v>9.8489159999999991</v>
      </c>
      <c r="D149" s="24">
        <v>40.787999999999997</v>
      </c>
      <c r="E149" s="24">
        <v>0</v>
      </c>
      <c r="F149" s="24">
        <v>3.147084</v>
      </c>
      <c r="G149" s="24">
        <v>0</v>
      </c>
      <c r="H149" s="24">
        <v>50.636915999999999</v>
      </c>
      <c r="I149" s="24">
        <v>40.787999999999997</v>
      </c>
      <c r="J149" s="24">
        <v>53.783999999999999</v>
      </c>
    </row>
    <row r="150" spans="1:10" x14ac:dyDescent="0.35">
      <c r="A150">
        <v>192</v>
      </c>
      <c r="B150" t="s">
        <v>150</v>
      </c>
      <c r="C150" s="24">
        <v>14.393878559999999</v>
      </c>
      <c r="D150" s="24">
        <v>0</v>
      </c>
      <c r="E150" s="24">
        <v>0</v>
      </c>
      <c r="F150" s="24">
        <v>3.21372144</v>
      </c>
      <c r="G150" s="24">
        <v>0</v>
      </c>
      <c r="H150" s="24">
        <v>14.393878559999999</v>
      </c>
      <c r="I150" s="24">
        <v>0</v>
      </c>
      <c r="J150" s="24">
        <v>17.607600000000001</v>
      </c>
    </row>
    <row r="151" spans="1:10" x14ac:dyDescent="0.35">
      <c r="A151">
        <v>193</v>
      </c>
      <c r="B151" t="s">
        <v>151</v>
      </c>
      <c r="C151" s="24">
        <v>35.958599999999997</v>
      </c>
      <c r="D151" s="24">
        <v>0</v>
      </c>
      <c r="E151" s="24">
        <v>0</v>
      </c>
      <c r="F151" s="24">
        <v>0.4662</v>
      </c>
      <c r="G151" s="24">
        <v>2.3687999999999998</v>
      </c>
      <c r="H151" s="24">
        <v>35.958599999999997</v>
      </c>
      <c r="I151" s="24">
        <v>2.3687999999999998</v>
      </c>
      <c r="J151" s="24">
        <v>38.793599999999998</v>
      </c>
    </row>
    <row r="152" spans="1:10" x14ac:dyDescent="0.35">
      <c r="A152">
        <v>194</v>
      </c>
      <c r="B152" t="s">
        <v>152</v>
      </c>
      <c r="C152" s="24">
        <v>24.562512000000002</v>
      </c>
      <c r="D152" s="24">
        <v>96.656400000000005</v>
      </c>
      <c r="E152" s="24">
        <v>0</v>
      </c>
      <c r="F152" s="24">
        <v>7.1506080000000001</v>
      </c>
      <c r="G152" s="24">
        <v>13.622400000000001</v>
      </c>
      <c r="H152" s="24">
        <v>121.218912</v>
      </c>
      <c r="I152" s="24">
        <v>110.2788</v>
      </c>
      <c r="J152" s="24">
        <v>141.99191999999999</v>
      </c>
    </row>
    <row r="153" spans="1:10" x14ac:dyDescent="0.35">
      <c r="A153">
        <v>196</v>
      </c>
      <c r="B153" t="s">
        <v>153</v>
      </c>
      <c r="C153" s="24">
        <v>106.206</v>
      </c>
      <c r="D153" s="24">
        <v>0</v>
      </c>
      <c r="E153" s="24">
        <v>0</v>
      </c>
      <c r="F153" s="24">
        <v>0</v>
      </c>
      <c r="G153" s="24">
        <v>0</v>
      </c>
      <c r="H153" s="24">
        <v>106.206</v>
      </c>
      <c r="I153" s="24">
        <v>0</v>
      </c>
      <c r="J153" s="24">
        <v>106.206</v>
      </c>
    </row>
    <row r="154" spans="1:10" x14ac:dyDescent="0.35">
      <c r="A154">
        <v>197</v>
      </c>
      <c r="B154" t="s">
        <v>154</v>
      </c>
      <c r="C154" s="24">
        <v>64.932444000000004</v>
      </c>
      <c r="D154" s="24">
        <v>0</v>
      </c>
      <c r="E154" s="24">
        <v>0</v>
      </c>
      <c r="F154" s="24">
        <v>1.7795160000000001</v>
      </c>
      <c r="G154" s="24">
        <v>0</v>
      </c>
      <c r="H154" s="24">
        <v>64.932444000000004</v>
      </c>
      <c r="I154" s="24">
        <v>0</v>
      </c>
      <c r="J154" s="24">
        <v>66.711960000000005</v>
      </c>
    </row>
    <row r="155" spans="1:10" x14ac:dyDescent="0.35">
      <c r="A155">
        <v>198</v>
      </c>
      <c r="B155" t="s">
        <v>155</v>
      </c>
      <c r="C155" s="24">
        <v>203.58359999999999</v>
      </c>
      <c r="D155" s="24">
        <v>0</v>
      </c>
      <c r="E155" s="24">
        <v>0.41399999999999998</v>
      </c>
      <c r="F155" s="24">
        <v>4.3203600000000002E-2</v>
      </c>
      <c r="G155" s="24">
        <v>0</v>
      </c>
      <c r="H155" s="24">
        <v>203.58359999999999</v>
      </c>
      <c r="I155" s="24">
        <v>0</v>
      </c>
      <c r="J155" s="24">
        <v>204.0408036</v>
      </c>
    </row>
    <row r="156" spans="1:10" x14ac:dyDescent="0.35">
      <c r="A156">
        <v>199</v>
      </c>
      <c r="B156" t="s">
        <v>156</v>
      </c>
      <c r="C156" s="24">
        <v>193.234824</v>
      </c>
      <c r="D156" s="24">
        <v>0</v>
      </c>
      <c r="E156" s="24">
        <v>0</v>
      </c>
      <c r="F156" s="24">
        <v>2.2703760000000002</v>
      </c>
      <c r="G156" s="24">
        <v>0</v>
      </c>
      <c r="H156" s="24">
        <v>193.234824</v>
      </c>
      <c r="I156" s="24">
        <v>0</v>
      </c>
      <c r="J156" s="24">
        <v>195.5052</v>
      </c>
    </row>
    <row r="157" spans="1:10" x14ac:dyDescent="0.35">
      <c r="A157">
        <v>202</v>
      </c>
      <c r="B157" t="s">
        <v>157</v>
      </c>
      <c r="C157" s="24">
        <v>574.13836800000001</v>
      </c>
      <c r="D157" s="24">
        <v>0</v>
      </c>
      <c r="E157" s="24">
        <v>0</v>
      </c>
      <c r="F157" s="24">
        <v>6.3202319999999999</v>
      </c>
      <c r="G157" s="24">
        <v>0</v>
      </c>
      <c r="H157" s="24">
        <v>574.13836800000001</v>
      </c>
      <c r="I157" s="24">
        <v>0</v>
      </c>
      <c r="J157" s="24">
        <v>580.45860000000005</v>
      </c>
    </row>
    <row r="158" spans="1:10" x14ac:dyDescent="0.35">
      <c r="A158">
        <v>203</v>
      </c>
      <c r="B158" t="s">
        <v>158</v>
      </c>
      <c r="C158" s="24">
        <v>276.42239999999998</v>
      </c>
      <c r="D158" s="24">
        <v>0</v>
      </c>
      <c r="E158" s="24">
        <v>0</v>
      </c>
      <c r="F158" s="24">
        <v>8.9999999999999993E-3</v>
      </c>
      <c r="G158" s="24">
        <v>0</v>
      </c>
      <c r="H158" s="24">
        <v>276.42239999999998</v>
      </c>
      <c r="I158" s="24">
        <v>0</v>
      </c>
      <c r="J158" s="24">
        <v>276.4314</v>
      </c>
    </row>
    <row r="159" spans="1:10" x14ac:dyDescent="0.35">
      <c r="A159">
        <v>204</v>
      </c>
      <c r="B159" t="s">
        <v>159</v>
      </c>
      <c r="C159" s="24">
        <v>720.96146091147602</v>
      </c>
      <c r="D159" s="24">
        <v>0</v>
      </c>
      <c r="E159" s="24">
        <v>0</v>
      </c>
      <c r="F159" s="24">
        <v>165.885759088524</v>
      </c>
      <c r="G159" s="24">
        <v>0</v>
      </c>
      <c r="H159" s="24">
        <v>720.96146091147602</v>
      </c>
      <c r="I159" s="24">
        <v>0</v>
      </c>
      <c r="J159" s="24">
        <v>886.84721999999999</v>
      </c>
    </row>
    <row r="160" spans="1:10" x14ac:dyDescent="0.35">
      <c r="A160">
        <v>206</v>
      </c>
      <c r="B160" t="s">
        <v>160</v>
      </c>
      <c r="C160" s="24">
        <v>1162.36957326626</v>
      </c>
      <c r="D160" s="24">
        <v>6588.8623222614997</v>
      </c>
      <c r="E160" s="24">
        <v>174.46222800000001</v>
      </c>
      <c r="F160" s="24">
        <v>321.30257553373502</v>
      </c>
      <c r="G160" s="24">
        <v>3015.0166477438802</v>
      </c>
      <c r="H160" s="24">
        <v>7751.2318955277597</v>
      </c>
      <c r="I160" s="24">
        <v>9603.8789700053803</v>
      </c>
      <c r="J160" s="24">
        <v>11262.0133468</v>
      </c>
    </row>
    <row r="161" spans="1:10" x14ac:dyDescent="0.35">
      <c r="A161">
        <v>207</v>
      </c>
      <c r="B161" t="s">
        <v>161</v>
      </c>
      <c r="C161" s="24">
        <v>45.183888000000003</v>
      </c>
      <c r="D161" s="24">
        <v>0</v>
      </c>
      <c r="E161" s="24">
        <v>0</v>
      </c>
      <c r="F161" s="24">
        <v>18.449712000000002</v>
      </c>
      <c r="G161" s="24">
        <v>18.194400000000002</v>
      </c>
      <c r="H161" s="24">
        <v>45.183888000000003</v>
      </c>
      <c r="I161" s="24">
        <v>18.194400000000002</v>
      </c>
      <c r="J161" s="24">
        <v>81.828000000000003</v>
      </c>
    </row>
    <row r="162" spans="1:10" x14ac:dyDescent="0.35">
      <c r="A162">
        <v>208</v>
      </c>
      <c r="B162" t="s">
        <v>162</v>
      </c>
      <c r="C162" s="24">
        <v>0</v>
      </c>
      <c r="D162" s="24">
        <v>0</v>
      </c>
      <c r="E162" s="24">
        <v>0</v>
      </c>
      <c r="F162" s="24">
        <v>7.6680000000000001</v>
      </c>
      <c r="G162" s="24">
        <v>22.14</v>
      </c>
      <c r="H162" s="24">
        <v>0</v>
      </c>
      <c r="I162" s="24">
        <v>22.14</v>
      </c>
      <c r="J162" s="24">
        <v>29.808</v>
      </c>
    </row>
    <row r="163" spans="1:10" x14ac:dyDescent="0.35">
      <c r="A163">
        <v>209</v>
      </c>
      <c r="B163" t="s">
        <v>163</v>
      </c>
      <c r="C163" s="24">
        <v>72.273600000000002</v>
      </c>
      <c r="D163" s="24">
        <v>0</v>
      </c>
      <c r="E163" s="24">
        <v>0</v>
      </c>
      <c r="F163" s="24">
        <v>0</v>
      </c>
      <c r="G163" s="24">
        <v>0</v>
      </c>
      <c r="H163" s="24">
        <v>72.273600000000002</v>
      </c>
      <c r="I163" s="24">
        <v>0</v>
      </c>
      <c r="J163" s="24">
        <v>72.273600000000002</v>
      </c>
    </row>
    <row r="164" spans="1:10" x14ac:dyDescent="0.35">
      <c r="A164">
        <v>210</v>
      </c>
      <c r="B164" t="s">
        <v>164</v>
      </c>
      <c r="C164" s="24">
        <v>131.7492</v>
      </c>
      <c r="D164" s="24">
        <v>0</v>
      </c>
      <c r="E164" s="24">
        <v>0</v>
      </c>
      <c r="F164" s="24">
        <v>0</v>
      </c>
      <c r="G164" s="24">
        <v>0</v>
      </c>
      <c r="H164" s="24">
        <v>131.7492</v>
      </c>
      <c r="I164" s="24">
        <v>0</v>
      </c>
      <c r="J164" s="24">
        <v>131.7492</v>
      </c>
    </row>
    <row r="165" spans="1:10" x14ac:dyDescent="0.35">
      <c r="A165">
        <v>211</v>
      </c>
      <c r="B165" t="s">
        <v>165</v>
      </c>
      <c r="C165" s="24">
        <v>52.448399999999999</v>
      </c>
      <c r="D165" s="24">
        <v>0</v>
      </c>
      <c r="E165" s="24">
        <v>0</v>
      </c>
      <c r="F165" s="24">
        <v>0</v>
      </c>
      <c r="G165" s="24">
        <v>0</v>
      </c>
      <c r="H165" s="24">
        <v>52.448399999999999</v>
      </c>
      <c r="I165" s="24">
        <v>0</v>
      </c>
      <c r="J165" s="24">
        <v>52.448399999999999</v>
      </c>
    </row>
    <row r="166" spans="1:10" x14ac:dyDescent="0.35">
      <c r="A166">
        <v>212</v>
      </c>
      <c r="B166" t="s">
        <v>166</v>
      </c>
      <c r="C166" s="24">
        <v>73.465199999999996</v>
      </c>
      <c r="D166" s="24">
        <v>0</v>
      </c>
      <c r="E166" s="24">
        <v>0</v>
      </c>
      <c r="F166" s="24">
        <v>0</v>
      </c>
      <c r="G166" s="24">
        <v>0</v>
      </c>
      <c r="H166" s="24">
        <v>73.465199999999996</v>
      </c>
      <c r="I166" s="24">
        <v>0</v>
      </c>
      <c r="J166" s="24">
        <v>73.465199999999996</v>
      </c>
    </row>
    <row r="167" spans="1:10" x14ac:dyDescent="0.35">
      <c r="A167">
        <v>214</v>
      </c>
      <c r="B167" t="s">
        <v>167</v>
      </c>
      <c r="C167" s="24">
        <v>7.7869080000000004</v>
      </c>
      <c r="D167" s="24">
        <v>0</v>
      </c>
      <c r="E167" s="24">
        <v>0</v>
      </c>
      <c r="F167" s="24">
        <v>7.5378920000000003</v>
      </c>
      <c r="G167" s="24">
        <v>3.6360000000000003E-2</v>
      </c>
      <c r="H167" s="24">
        <v>7.7869080000000004</v>
      </c>
      <c r="I167" s="24">
        <v>3.6360000000000003E-2</v>
      </c>
      <c r="J167" s="24">
        <v>15.36116</v>
      </c>
    </row>
    <row r="168" spans="1:10" x14ac:dyDescent="0.35">
      <c r="A168">
        <v>215</v>
      </c>
      <c r="B168" t="s">
        <v>168</v>
      </c>
      <c r="C168" s="24">
        <v>24.224399999999999</v>
      </c>
      <c r="D168" s="24">
        <v>0</v>
      </c>
      <c r="E168" s="24">
        <v>0</v>
      </c>
      <c r="F168" s="24">
        <v>0</v>
      </c>
      <c r="G168" s="24">
        <v>0</v>
      </c>
      <c r="H168" s="24">
        <v>24.224399999999999</v>
      </c>
      <c r="I168" s="24">
        <v>0</v>
      </c>
      <c r="J168" s="24">
        <v>24.224399999999999</v>
      </c>
    </row>
    <row r="169" spans="1:10" x14ac:dyDescent="0.35">
      <c r="A169">
        <v>216</v>
      </c>
      <c r="B169" t="s">
        <v>169</v>
      </c>
      <c r="C169" s="24">
        <v>21.0276</v>
      </c>
      <c r="D169" s="24">
        <v>0</v>
      </c>
      <c r="E169" s="24">
        <v>0</v>
      </c>
      <c r="F169" s="24">
        <v>0.09</v>
      </c>
      <c r="G169" s="24">
        <v>0</v>
      </c>
      <c r="H169" s="24">
        <v>21.0276</v>
      </c>
      <c r="I169" s="24">
        <v>0</v>
      </c>
      <c r="J169" s="24">
        <v>21.117599999999999</v>
      </c>
    </row>
    <row r="170" spans="1:10" x14ac:dyDescent="0.35">
      <c r="A170">
        <v>217</v>
      </c>
      <c r="B170" t="s">
        <v>170</v>
      </c>
      <c r="C170" s="24">
        <v>35.325351072914998</v>
      </c>
      <c r="D170" s="24">
        <v>1923.99614075674</v>
      </c>
      <c r="E170" s="24">
        <v>0</v>
      </c>
      <c r="F170" s="24">
        <v>14.033628627084999</v>
      </c>
      <c r="G170" s="24">
        <v>9.7704992432562996</v>
      </c>
      <c r="H170" s="24">
        <v>1959.3214918296601</v>
      </c>
      <c r="I170" s="24">
        <v>1933.7666400000001</v>
      </c>
      <c r="J170" s="24">
        <v>1983.1256197</v>
      </c>
    </row>
    <row r="171" spans="1:10" x14ac:dyDescent="0.35">
      <c r="A171">
        <v>218</v>
      </c>
      <c r="B171" t="s">
        <v>171</v>
      </c>
      <c r="C171" s="24">
        <v>51.5124</v>
      </c>
      <c r="D171" s="24">
        <v>0</v>
      </c>
      <c r="E171" s="24">
        <v>0</v>
      </c>
      <c r="F171" s="24">
        <v>0</v>
      </c>
      <c r="G171" s="24">
        <v>0</v>
      </c>
      <c r="H171" s="24">
        <v>51.5124</v>
      </c>
      <c r="I171" s="24">
        <v>0</v>
      </c>
      <c r="J171" s="24">
        <v>51.5124</v>
      </c>
    </row>
    <row r="172" spans="1:10" x14ac:dyDescent="0.35">
      <c r="A172">
        <v>219</v>
      </c>
      <c r="B172" t="s">
        <v>172</v>
      </c>
      <c r="C172" s="24">
        <v>58.692852000000002</v>
      </c>
      <c r="D172" s="24">
        <v>0</v>
      </c>
      <c r="E172" s="24">
        <v>0</v>
      </c>
      <c r="F172" s="24">
        <v>1.0959479999999999</v>
      </c>
      <c r="G172" s="24">
        <v>0</v>
      </c>
      <c r="H172" s="24">
        <v>58.692852000000002</v>
      </c>
      <c r="I172" s="24">
        <v>0</v>
      </c>
      <c r="J172" s="24">
        <v>59.788800000000002</v>
      </c>
    </row>
    <row r="173" spans="1:10" x14ac:dyDescent="0.35">
      <c r="A173">
        <v>220</v>
      </c>
      <c r="B173" t="s">
        <v>173</v>
      </c>
      <c r="C173" s="24">
        <v>59.904000000000003</v>
      </c>
      <c r="D173" s="24">
        <v>0</v>
      </c>
      <c r="E173" s="24">
        <v>0</v>
      </c>
      <c r="F173" s="24">
        <v>1.0999999999999999E-2</v>
      </c>
      <c r="G173" s="24">
        <v>0</v>
      </c>
      <c r="H173" s="24">
        <v>59.904000000000003</v>
      </c>
      <c r="I173" s="24">
        <v>0</v>
      </c>
      <c r="J173" s="24">
        <v>59.914999999999999</v>
      </c>
    </row>
    <row r="174" spans="1:10" x14ac:dyDescent="0.35">
      <c r="A174">
        <v>221</v>
      </c>
      <c r="B174" t="s">
        <v>174</v>
      </c>
      <c r="C174" s="24">
        <v>45.99</v>
      </c>
      <c r="D174" s="24">
        <v>0</v>
      </c>
      <c r="E174" s="24">
        <v>0</v>
      </c>
      <c r="F174" s="24">
        <v>0</v>
      </c>
      <c r="G174" s="24">
        <v>0</v>
      </c>
      <c r="H174" s="24">
        <v>45.99</v>
      </c>
      <c r="I174" s="24">
        <v>0</v>
      </c>
      <c r="J174" s="24">
        <v>45.99</v>
      </c>
    </row>
    <row r="175" spans="1:10" x14ac:dyDescent="0.35">
      <c r="A175">
        <v>222</v>
      </c>
      <c r="B175" t="s">
        <v>175</v>
      </c>
      <c r="C175" s="24">
        <v>214.16040000000001</v>
      </c>
      <c r="D175" s="24">
        <v>0</v>
      </c>
      <c r="E175" s="24">
        <v>0</v>
      </c>
      <c r="F175" s="24">
        <v>0</v>
      </c>
      <c r="G175" s="24">
        <v>0</v>
      </c>
      <c r="H175" s="24">
        <v>214.16040000000001</v>
      </c>
      <c r="I175" s="24">
        <v>0</v>
      </c>
      <c r="J175" s="24">
        <v>214.16040000000001</v>
      </c>
    </row>
    <row r="176" spans="1:10" x14ac:dyDescent="0.35">
      <c r="A176">
        <v>223</v>
      </c>
      <c r="B176" t="s">
        <v>176</v>
      </c>
      <c r="C176" s="24">
        <v>146.86938000000001</v>
      </c>
      <c r="D176" s="24">
        <v>0</v>
      </c>
      <c r="E176" s="24">
        <v>0</v>
      </c>
      <c r="F176" s="24">
        <v>3.1320000000000001E-2</v>
      </c>
      <c r="G176" s="24">
        <v>0</v>
      </c>
      <c r="H176" s="24">
        <v>146.86938000000001</v>
      </c>
      <c r="I176" s="24">
        <v>0</v>
      </c>
      <c r="J176" s="24">
        <v>146.9007</v>
      </c>
    </row>
    <row r="177" spans="1:10" x14ac:dyDescent="0.35">
      <c r="A177">
        <v>224</v>
      </c>
      <c r="B177" t="s">
        <v>177</v>
      </c>
      <c r="C177" s="24">
        <v>33.39</v>
      </c>
      <c r="D177" s="24">
        <v>0</v>
      </c>
      <c r="E177" s="24">
        <v>0</v>
      </c>
      <c r="F177" s="24">
        <v>0</v>
      </c>
      <c r="G177" s="24">
        <v>0</v>
      </c>
      <c r="H177" s="24">
        <v>33.39</v>
      </c>
      <c r="I177" s="24">
        <v>0</v>
      </c>
      <c r="J177" s="24">
        <v>33.39</v>
      </c>
    </row>
    <row r="178" spans="1:10" x14ac:dyDescent="0.35">
      <c r="A178">
        <v>225</v>
      </c>
      <c r="B178" t="s">
        <v>178</v>
      </c>
      <c r="C178" s="24">
        <v>40.226399999999998</v>
      </c>
      <c r="D178" s="24">
        <v>0</v>
      </c>
      <c r="E178" s="24">
        <v>0</v>
      </c>
      <c r="F178" s="24">
        <v>0</v>
      </c>
      <c r="G178" s="24">
        <v>0</v>
      </c>
      <c r="H178" s="24">
        <v>40.226399999999998</v>
      </c>
      <c r="I178" s="24">
        <v>0</v>
      </c>
      <c r="J178" s="24">
        <v>40.226399999999998</v>
      </c>
    </row>
    <row r="179" spans="1:10" x14ac:dyDescent="0.35">
      <c r="A179">
        <v>226</v>
      </c>
      <c r="B179" t="s">
        <v>179</v>
      </c>
      <c r="C179" s="24">
        <v>428.53154039999998</v>
      </c>
      <c r="D179" s="24">
        <v>0</v>
      </c>
      <c r="E179" s="24">
        <v>0</v>
      </c>
      <c r="F179" s="24">
        <v>249.7281156</v>
      </c>
      <c r="G179" s="24">
        <v>738.75239999999997</v>
      </c>
      <c r="H179" s="24">
        <v>428.53154039999998</v>
      </c>
      <c r="I179" s="24">
        <v>738.75239999999997</v>
      </c>
      <c r="J179" s="24">
        <v>1417.012056</v>
      </c>
    </row>
    <row r="180" spans="1:10" x14ac:dyDescent="0.35">
      <c r="A180">
        <v>227</v>
      </c>
      <c r="B180" t="s">
        <v>180</v>
      </c>
      <c r="C180" s="24">
        <v>138.6</v>
      </c>
      <c r="D180" s="24">
        <v>0</v>
      </c>
      <c r="E180" s="24">
        <v>0</v>
      </c>
      <c r="F180" s="24">
        <v>0</v>
      </c>
      <c r="G180" s="24">
        <v>0</v>
      </c>
      <c r="H180" s="24">
        <v>138.6</v>
      </c>
      <c r="I180" s="24">
        <v>0</v>
      </c>
      <c r="J180" s="24">
        <v>138.6</v>
      </c>
    </row>
    <row r="181" spans="1:10" x14ac:dyDescent="0.35">
      <c r="A181">
        <v>228</v>
      </c>
      <c r="B181" t="s">
        <v>181</v>
      </c>
      <c r="C181" s="24">
        <v>112.15548</v>
      </c>
      <c r="D181" s="24">
        <v>0</v>
      </c>
      <c r="E181" s="24">
        <v>0</v>
      </c>
      <c r="F181" s="24">
        <v>1.88208</v>
      </c>
      <c r="G181" s="24">
        <v>0</v>
      </c>
      <c r="H181" s="24">
        <v>112.15548</v>
      </c>
      <c r="I181" s="24">
        <v>0</v>
      </c>
      <c r="J181" s="24">
        <v>114.03756</v>
      </c>
    </row>
    <row r="182" spans="1:10" x14ac:dyDescent="0.35">
      <c r="A182">
        <v>229</v>
      </c>
      <c r="B182" t="s">
        <v>182</v>
      </c>
      <c r="C182" s="24">
        <v>114.03042858000001</v>
      </c>
      <c r="D182" s="24">
        <v>0</v>
      </c>
      <c r="E182" s="24">
        <v>0</v>
      </c>
      <c r="F182" s="24">
        <v>0.35705142000000001</v>
      </c>
      <c r="G182" s="24">
        <v>0</v>
      </c>
      <c r="H182" s="24">
        <v>114.03042858000001</v>
      </c>
      <c r="I182" s="24">
        <v>0</v>
      </c>
      <c r="J182" s="24">
        <v>114.38748</v>
      </c>
    </row>
    <row r="183" spans="1:10" x14ac:dyDescent="0.35">
      <c r="A183">
        <v>230</v>
      </c>
      <c r="B183" t="s">
        <v>183</v>
      </c>
      <c r="C183" s="24">
        <v>115.71696</v>
      </c>
      <c r="D183" s="24">
        <v>0</v>
      </c>
      <c r="E183" s="24">
        <v>0</v>
      </c>
      <c r="F183" s="24">
        <v>5.688E-2</v>
      </c>
      <c r="G183" s="24">
        <v>0</v>
      </c>
      <c r="H183" s="24">
        <v>115.71696</v>
      </c>
      <c r="I183" s="24">
        <v>0</v>
      </c>
      <c r="J183" s="24">
        <v>115.77384000000001</v>
      </c>
    </row>
    <row r="184" spans="1:10" x14ac:dyDescent="0.35">
      <c r="A184">
        <v>231</v>
      </c>
      <c r="B184" t="s">
        <v>184</v>
      </c>
      <c r="C184" s="24">
        <v>87.051344400000005</v>
      </c>
      <c r="D184" s="24">
        <v>0</v>
      </c>
      <c r="E184" s="24">
        <v>84.74436</v>
      </c>
      <c r="F184" s="24">
        <v>49.673415599999998</v>
      </c>
      <c r="G184" s="24">
        <v>66.162959999999998</v>
      </c>
      <c r="H184" s="24">
        <v>87.051344400000005</v>
      </c>
      <c r="I184" s="24">
        <v>66.162959999999998</v>
      </c>
      <c r="J184" s="24">
        <v>319.50648000000001</v>
      </c>
    </row>
    <row r="185" spans="1:10" x14ac:dyDescent="0.35">
      <c r="A185">
        <v>232</v>
      </c>
      <c r="B185" t="s">
        <v>185</v>
      </c>
      <c r="C185" s="24">
        <v>0</v>
      </c>
      <c r="D185" s="24">
        <v>0</v>
      </c>
      <c r="E185" s="24">
        <v>6.6845124</v>
      </c>
      <c r="F185" s="24">
        <v>2.7021600000000001</v>
      </c>
      <c r="G185" s="24">
        <v>6.1462440000000003</v>
      </c>
      <c r="H185" s="24">
        <v>0</v>
      </c>
      <c r="I185" s="24">
        <v>6.1462440000000003</v>
      </c>
      <c r="J185" s="24">
        <v>17.697348000000002</v>
      </c>
    </row>
    <row r="186" spans="1:10" x14ac:dyDescent="0.35">
      <c r="A186">
        <v>233</v>
      </c>
      <c r="B186" t="s">
        <v>186</v>
      </c>
      <c r="C186" s="24">
        <v>44.173933415999997</v>
      </c>
      <c r="D186" s="24">
        <v>0</v>
      </c>
      <c r="E186" s="24">
        <v>0</v>
      </c>
      <c r="F186" s="24">
        <v>7.1692665839999998</v>
      </c>
      <c r="G186" s="24">
        <v>17.306640000000002</v>
      </c>
      <c r="H186" s="24">
        <v>44.173933415999997</v>
      </c>
      <c r="I186" s="24">
        <v>17.306640000000002</v>
      </c>
      <c r="J186" s="24">
        <v>68.649839999999998</v>
      </c>
    </row>
    <row r="187" spans="1:10" x14ac:dyDescent="0.35">
      <c r="A187">
        <v>234</v>
      </c>
      <c r="B187" t="s">
        <v>187</v>
      </c>
      <c r="C187" s="24">
        <v>105.9973</v>
      </c>
      <c r="D187" s="24">
        <v>0</v>
      </c>
      <c r="E187" s="24">
        <v>0</v>
      </c>
      <c r="F187" s="24">
        <v>4.2526999999999999</v>
      </c>
      <c r="G187" s="24">
        <v>0</v>
      </c>
      <c r="H187" s="24">
        <v>105.9973</v>
      </c>
      <c r="I187" s="24">
        <v>0</v>
      </c>
      <c r="J187" s="24">
        <v>110.25</v>
      </c>
    </row>
    <row r="188" spans="1:10" x14ac:dyDescent="0.35">
      <c r="A188">
        <v>235</v>
      </c>
      <c r="B188" t="s">
        <v>188</v>
      </c>
      <c r="C188" s="24">
        <v>25.373999999999999</v>
      </c>
      <c r="D188" s="24">
        <v>0</v>
      </c>
      <c r="E188" s="24">
        <v>0</v>
      </c>
      <c r="F188" s="24">
        <v>0</v>
      </c>
      <c r="G188" s="24">
        <v>0</v>
      </c>
      <c r="H188" s="24">
        <v>25.373999999999999</v>
      </c>
      <c r="I188" s="24">
        <v>0</v>
      </c>
      <c r="J188" s="24">
        <v>25.373999999999999</v>
      </c>
    </row>
    <row r="189" spans="1:10" x14ac:dyDescent="0.35">
      <c r="A189">
        <v>239</v>
      </c>
      <c r="B189" t="s">
        <v>189</v>
      </c>
      <c r="C189" s="24">
        <v>0</v>
      </c>
      <c r="D189" s="24">
        <v>11.663616128391</v>
      </c>
      <c r="E189" s="24">
        <v>30.45384</v>
      </c>
      <c r="F189" s="24">
        <v>6.5304000000000002</v>
      </c>
      <c r="G189" s="24">
        <v>1.3647838716090299</v>
      </c>
      <c r="H189" s="24">
        <v>11.663616128391</v>
      </c>
      <c r="I189" s="24">
        <v>13.0284</v>
      </c>
      <c r="J189" s="24">
        <v>52.598520000000001</v>
      </c>
    </row>
    <row r="190" spans="1:10" x14ac:dyDescent="0.35">
      <c r="A190">
        <v>240</v>
      </c>
      <c r="B190" t="s">
        <v>190</v>
      </c>
      <c r="C190" s="24">
        <v>12.29508</v>
      </c>
      <c r="D190" s="24">
        <v>0</v>
      </c>
      <c r="E190" s="24">
        <v>0</v>
      </c>
      <c r="F190" s="24">
        <v>10.006919999999999</v>
      </c>
      <c r="G190" s="24">
        <v>34.846200000000003</v>
      </c>
      <c r="H190" s="24">
        <v>12.29508</v>
      </c>
      <c r="I190" s="24">
        <v>34.846200000000003</v>
      </c>
      <c r="J190" s="24">
        <v>57.148200000000003</v>
      </c>
    </row>
    <row r="191" spans="1:10" x14ac:dyDescent="0.35">
      <c r="A191">
        <v>241</v>
      </c>
      <c r="B191" t="s">
        <v>191</v>
      </c>
      <c r="C191" s="24">
        <v>74.446141536139294</v>
      </c>
      <c r="D191" s="24">
        <v>0</v>
      </c>
      <c r="E191" s="24">
        <v>0</v>
      </c>
      <c r="F191" s="24">
        <v>6.9716384638606703</v>
      </c>
      <c r="G191" s="24">
        <v>25.639199999999999</v>
      </c>
      <c r="H191" s="24">
        <v>74.446141536139294</v>
      </c>
      <c r="I191" s="24">
        <v>25.639199999999999</v>
      </c>
      <c r="J191" s="24">
        <v>107.05698</v>
      </c>
    </row>
    <row r="192" spans="1:10" x14ac:dyDescent="0.35">
      <c r="A192">
        <v>243</v>
      </c>
      <c r="B192" t="s">
        <v>192</v>
      </c>
      <c r="C192" s="24">
        <v>0</v>
      </c>
      <c r="D192" s="24">
        <v>0</v>
      </c>
      <c r="E192" s="24">
        <v>0</v>
      </c>
      <c r="F192" s="24">
        <v>10.5228</v>
      </c>
      <c r="G192" s="24">
        <v>30.736799999999999</v>
      </c>
      <c r="H192" s="24">
        <v>0</v>
      </c>
      <c r="I192" s="24">
        <v>30.736799999999999</v>
      </c>
      <c r="J192" s="24">
        <v>41.259599999999999</v>
      </c>
    </row>
    <row r="193" spans="1:10" x14ac:dyDescent="0.35">
      <c r="A193">
        <v>244</v>
      </c>
      <c r="B193" t="s">
        <v>193</v>
      </c>
      <c r="C193" s="24">
        <v>185.94396</v>
      </c>
      <c r="D193" s="24">
        <v>0</v>
      </c>
      <c r="E193" s="24">
        <v>0</v>
      </c>
      <c r="F193" s="24">
        <v>2.7720000000000002E-2</v>
      </c>
      <c r="G193" s="24">
        <v>0</v>
      </c>
      <c r="H193" s="24">
        <v>185.94396</v>
      </c>
      <c r="I193" s="24">
        <v>0</v>
      </c>
      <c r="J193" s="24">
        <v>185.97167999999999</v>
      </c>
    </row>
    <row r="194" spans="1:10" x14ac:dyDescent="0.35">
      <c r="A194">
        <v>245</v>
      </c>
      <c r="B194" t="s">
        <v>194</v>
      </c>
      <c r="C194" s="24">
        <v>71.179091999999997</v>
      </c>
      <c r="D194" s="24">
        <v>0</v>
      </c>
      <c r="E194" s="24">
        <v>0</v>
      </c>
      <c r="F194" s="24">
        <v>38.563307999999999</v>
      </c>
      <c r="G194" s="24">
        <v>51.555599999999998</v>
      </c>
      <c r="H194" s="24">
        <v>71.179091999999997</v>
      </c>
      <c r="I194" s="24">
        <v>51.555599999999998</v>
      </c>
      <c r="J194" s="24">
        <v>161.298</v>
      </c>
    </row>
    <row r="195" spans="1:10" x14ac:dyDescent="0.35">
      <c r="A195">
        <v>246</v>
      </c>
      <c r="B195" t="s">
        <v>195</v>
      </c>
      <c r="C195" s="24">
        <v>0</v>
      </c>
      <c r="D195" s="24">
        <v>0</v>
      </c>
      <c r="E195" s="24">
        <v>2.0015999999999998</v>
      </c>
      <c r="F195" s="24">
        <v>17.438400000000001</v>
      </c>
      <c r="G195" s="24">
        <v>0</v>
      </c>
      <c r="H195" s="24">
        <v>0</v>
      </c>
      <c r="I195" s="24">
        <v>0</v>
      </c>
      <c r="J195" s="24">
        <v>19.440000000000001</v>
      </c>
    </row>
    <row r="196" spans="1:10" x14ac:dyDescent="0.35">
      <c r="A196">
        <v>247</v>
      </c>
      <c r="B196" t="s">
        <v>196</v>
      </c>
      <c r="C196" s="24">
        <v>27.8463888</v>
      </c>
      <c r="D196" s="24">
        <v>0</v>
      </c>
      <c r="E196" s="24">
        <v>0</v>
      </c>
      <c r="F196" s="24">
        <v>5.2912511999999996</v>
      </c>
      <c r="G196" s="24">
        <v>11.00484</v>
      </c>
      <c r="H196" s="24">
        <v>27.8463888</v>
      </c>
      <c r="I196" s="24">
        <v>11.00484</v>
      </c>
      <c r="J196" s="24">
        <v>44.142479999999999</v>
      </c>
    </row>
    <row r="197" spans="1:10" x14ac:dyDescent="0.35">
      <c r="A197">
        <v>248</v>
      </c>
      <c r="B197" t="s">
        <v>197</v>
      </c>
      <c r="C197" s="24">
        <v>15.9876</v>
      </c>
      <c r="D197" s="24">
        <v>0</v>
      </c>
      <c r="E197" s="24">
        <v>0</v>
      </c>
      <c r="F197" s="24">
        <v>0.94679999999999997</v>
      </c>
      <c r="G197" s="24">
        <v>0.2016</v>
      </c>
      <c r="H197" s="24">
        <v>15.9876</v>
      </c>
      <c r="I197" s="24">
        <v>0.2016</v>
      </c>
      <c r="J197" s="24">
        <v>17.135999999999999</v>
      </c>
    </row>
    <row r="198" spans="1:10" x14ac:dyDescent="0.35">
      <c r="A198">
        <v>249</v>
      </c>
      <c r="B198" t="s">
        <v>198</v>
      </c>
      <c r="C198" s="24">
        <v>12.3366876191463</v>
      </c>
      <c r="D198" s="24">
        <v>46.436399999999999</v>
      </c>
      <c r="E198" s="24">
        <v>0</v>
      </c>
      <c r="F198" s="24">
        <v>6.8585123808536901</v>
      </c>
      <c r="G198" s="24">
        <v>0</v>
      </c>
      <c r="H198" s="24">
        <v>58.773087619146303</v>
      </c>
      <c r="I198" s="24">
        <v>46.436399999999999</v>
      </c>
      <c r="J198" s="24">
        <v>65.631600000000006</v>
      </c>
    </row>
    <row r="199" spans="1:10" x14ac:dyDescent="0.35">
      <c r="A199">
        <v>250</v>
      </c>
      <c r="B199" t="s">
        <v>199</v>
      </c>
      <c r="C199" s="24">
        <v>5.8018974696101804</v>
      </c>
      <c r="D199" s="24">
        <v>19.758240000000001</v>
      </c>
      <c r="E199" s="24">
        <v>0</v>
      </c>
      <c r="F199" s="24">
        <v>3.9368225303898199</v>
      </c>
      <c r="G199" s="24">
        <v>0</v>
      </c>
      <c r="H199" s="24">
        <v>25.560137469610201</v>
      </c>
      <c r="I199" s="24">
        <v>19.758240000000001</v>
      </c>
      <c r="J199" s="24">
        <v>29.496960000000001</v>
      </c>
    </row>
    <row r="200" spans="1:10" x14ac:dyDescent="0.35">
      <c r="A200">
        <v>251</v>
      </c>
      <c r="B200" t="s">
        <v>200</v>
      </c>
      <c r="C200" s="24">
        <v>13.61124</v>
      </c>
      <c r="D200" s="24">
        <v>0</v>
      </c>
      <c r="E200" s="24">
        <v>0</v>
      </c>
      <c r="F200" s="24">
        <v>1.94076</v>
      </c>
      <c r="G200" s="24">
        <v>4.6188000000000002</v>
      </c>
      <c r="H200" s="24">
        <v>13.61124</v>
      </c>
      <c r="I200" s="24">
        <v>4.6188000000000002</v>
      </c>
      <c r="J200" s="24">
        <v>20.1708</v>
      </c>
    </row>
    <row r="201" spans="1:10" x14ac:dyDescent="0.35">
      <c r="A201">
        <v>252</v>
      </c>
      <c r="B201" t="s">
        <v>201</v>
      </c>
      <c r="C201" s="24">
        <v>7.6118143977688701</v>
      </c>
      <c r="D201" s="24">
        <v>0</v>
      </c>
      <c r="E201" s="24">
        <v>0</v>
      </c>
      <c r="F201" s="24">
        <v>11.4105856022311</v>
      </c>
      <c r="G201" s="24">
        <v>8.0028000000000006</v>
      </c>
      <c r="H201" s="24">
        <v>7.6118143977688701</v>
      </c>
      <c r="I201" s="24">
        <v>8.0028000000000006</v>
      </c>
      <c r="J201" s="24">
        <v>27.025200000000002</v>
      </c>
    </row>
    <row r="202" spans="1:10" x14ac:dyDescent="0.35">
      <c r="A202">
        <v>253</v>
      </c>
      <c r="B202" t="s">
        <v>202</v>
      </c>
      <c r="C202" s="24">
        <v>63.712800000000001</v>
      </c>
      <c r="D202" s="24">
        <v>0</v>
      </c>
      <c r="E202" s="24">
        <v>0</v>
      </c>
      <c r="F202" s="24">
        <v>0</v>
      </c>
      <c r="G202" s="24">
        <v>0</v>
      </c>
      <c r="H202" s="24">
        <v>63.712800000000001</v>
      </c>
      <c r="I202" s="24">
        <v>0</v>
      </c>
      <c r="J202" s="24">
        <v>63.712800000000001</v>
      </c>
    </row>
    <row r="203" spans="1:10" x14ac:dyDescent="0.35">
      <c r="A203">
        <v>254</v>
      </c>
      <c r="B203" t="s">
        <v>203</v>
      </c>
      <c r="C203" s="24">
        <v>268.03270195189998</v>
      </c>
      <c r="D203" s="24">
        <v>149.70491999999999</v>
      </c>
      <c r="E203" s="24">
        <v>0</v>
      </c>
      <c r="F203" s="24">
        <v>43.309698048099797</v>
      </c>
      <c r="G203" s="24">
        <v>45.957599999999999</v>
      </c>
      <c r="H203" s="24">
        <v>417.7376219519</v>
      </c>
      <c r="I203" s="24">
        <v>195.66252</v>
      </c>
      <c r="J203" s="24">
        <v>507.00492000000003</v>
      </c>
    </row>
    <row r="204" spans="1:10" x14ac:dyDescent="0.35">
      <c r="A204">
        <v>255</v>
      </c>
      <c r="B204" t="s">
        <v>204</v>
      </c>
      <c r="C204" s="24">
        <v>62.721719999999998</v>
      </c>
      <c r="D204" s="24">
        <v>0</v>
      </c>
      <c r="E204" s="24">
        <v>0</v>
      </c>
      <c r="F204" s="24">
        <v>0</v>
      </c>
      <c r="G204" s="24">
        <v>0</v>
      </c>
      <c r="H204" s="24">
        <v>62.721719999999998</v>
      </c>
      <c r="I204" s="24">
        <v>0</v>
      </c>
      <c r="J204" s="24">
        <v>62.721719999999998</v>
      </c>
    </row>
    <row r="205" spans="1:10" x14ac:dyDescent="0.35">
      <c r="A205">
        <v>256</v>
      </c>
      <c r="B205" t="s">
        <v>205</v>
      </c>
      <c r="C205" s="24">
        <v>80.209800000000001</v>
      </c>
      <c r="D205" s="24">
        <v>0</v>
      </c>
      <c r="E205" s="24">
        <v>0</v>
      </c>
      <c r="F205" s="24">
        <v>1.2168000000000001</v>
      </c>
      <c r="G205" s="24">
        <v>0</v>
      </c>
      <c r="H205" s="24">
        <v>80.209800000000001</v>
      </c>
      <c r="I205" s="24">
        <v>0</v>
      </c>
      <c r="J205" s="24">
        <v>81.426599999999993</v>
      </c>
    </row>
    <row r="206" spans="1:10" x14ac:dyDescent="0.35">
      <c r="A206">
        <v>258</v>
      </c>
      <c r="B206" t="s">
        <v>206</v>
      </c>
      <c r="C206" s="24">
        <v>36.714340827422703</v>
      </c>
      <c r="D206" s="24">
        <v>0</v>
      </c>
      <c r="E206" s="24">
        <v>0</v>
      </c>
      <c r="F206" s="24">
        <v>0.33325917257731003</v>
      </c>
      <c r="G206" s="24">
        <v>0</v>
      </c>
      <c r="H206" s="24">
        <v>36.714340827422703</v>
      </c>
      <c r="I206" s="24">
        <v>0</v>
      </c>
      <c r="J206" s="24">
        <v>37.047600000000003</v>
      </c>
    </row>
    <row r="207" spans="1:10" x14ac:dyDescent="0.35">
      <c r="A207">
        <v>259</v>
      </c>
      <c r="B207" t="s">
        <v>207</v>
      </c>
      <c r="C207" s="24">
        <v>48.511983600000001</v>
      </c>
      <c r="D207" s="24">
        <v>0</v>
      </c>
      <c r="E207" s="24">
        <v>0</v>
      </c>
      <c r="F207" s="24">
        <v>0.41993639999999999</v>
      </c>
      <c r="G207" s="24">
        <v>0</v>
      </c>
      <c r="H207" s="24">
        <v>48.511983600000001</v>
      </c>
      <c r="I207" s="24">
        <v>0</v>
      </c>
      <c r="J207" s="24">
        <v>48.931919999999998</v>
      </c>
    </row>
    <row r="208" spans="1:10" x14ac:dyDescent="0.35">
      <c r="A208">
        <v>260</v>
      </c>
      <c r="B208" t="s">
        <v>208</v>
      </c>
      <c r="C208" s="24">
        <v>148.38200000000001</v>
      </c>
      <c r="D208" s="24">
        <v>0</v>
      </c>
      <c r="E208" s="24">
        <v>0</v>
      </c>
      <c r="F208" s="24">
        <v>0</v>
      </c>
      <c r="G208" s="24">
        <v>0</v>
      </c>
      <c r="H208" s="24">
        <v>148.38200000000001</v>
      </c>
      <c r="I208" s="24">
        <v>0</v>
      </c>
      <c r="J208" s="24">
        <v>148.38200000000001</v>
      </c>
    </row>
    <row r="209" spans="1:10" x14ac:dyDescent="0.35">
      <c r="A209">
        <v>261</v>
      </c>
      <c r="B209" t="s">
        <v>209</v>
      </c>
      <c r="C209" s="24">
        <v>210.11580000000001</v>
      </c>
      <c r="D209" s="24">
        <v>281.40722494901797</v>
      </c>
      <c r="E209" s="24">
        <v>41.121000000000002</v>
      </c>
      <c r="F209" s="24">
        <v>7.6185</v>
      </c>
      <c r="G209" s="24">
        <v>182.15757505098199</v>
      </c>
      <c r="H209" s="24">
        <v>491.52302494901801</v>
      </c>
      <c r="I209" s="24">
        <v>463.56479999999999</v>
      </c>
      <c r="J209" s="24">
        <v>722.42010000000005</v>
      </c>
    </row>
    <row r="210" spans="1:10" x14ac:dyDescent="0.35">
      <c r="A210">
        <v>262</v>
      </c>
      <c r="B210" t="s">
        <v>210</v>
      </c>
      <c r="C210" s="24">
        <v>27.2342844</v>
      </c>
      <c r="D210" s="24">
        <v>0</v>
      </c>
      <c r="E210" s="24">
        <v>0</v>
      </c>
      <c r="F210" s="24">
        <v>7.3951307999999996</v>
      </c>
      <c r="G210" s="24">
        <v>13.830120000000001</v>
      </c>
      <c r="H210" s="24">
        <v>27.2342844</v>
      </c>
      <c r="I210" s="24">
        <v>13.830120000000001</v>
      </c>
      <c r="J210" s="24">
        <v>48.459535199999998</v>
      </c>
    </row>
    <row r="211" spans="1:10" x14ac:dyDescent="0.35">
      <c r="A211">
        <v>263</v>
      </c>
      <c r="B211" t="s">
        <v>211</v>
      </c>
      <c r="C211" s="24">
        <v>23.097597690571501</v>
      </c>
      <c r="D211" s="24">
        <v>0</v>
      </c>
      <c r="E211" s="24">
        <v>0</v>
      </c>
      <c r="F211" s="24">
        <v>0.145402309428459</v>
      </c>
      <c r="G211" s="24">
        <v>0</v>
      </c>
      <c r="H211" s="24">
        <v>23.097597690571501</v>
      </c>
      <c r="I211" s="24">
        <v>0</v>
      </c>
      <c r="J211" s="24">
        <v>23.242999999999999</v>
      </c>
    </row>
    <row r="212" spans="1:10" x14ac:dyDescent="0.35">
      <c r="A212">
        <v>265</v>
      </c>
      <c r="B212" t="s">
        <v>212</v>
      </c>
      <c r="C212" s="24">
        <v>17.838000000000001</v>
      </c>
      <c r="D212" s="24">
        <v>0</v>
      </c>
      <c r="E212" s="24">
        <v>0</v>
      </c>
      <c r="F212" s="24">
        <v>2.3003999999999998</v>
      </c>
      <c r="G212" s="24">
        <v>13.921200000000001</v>
      </c>
      <c r="H212" s="24">
        <v>17.838000000000001</v>
      </c>
      <c r="I212" s="24">
        <v>13.921200000000001</v>
      </c>
      <c r="J212" s="24">
        <v>34.059600000000003</v>
      </c>
    </row>
    <row r="213" spans="1:10" x14ac:dyDescent="0.35">
      <c r="A213">
        <v>266</v>
      </c>
      <c r="B213" t="s">
        <v>213</v>
      </c>
      <c r="C213" s="24">
        <v>33.126407999999998</v>
      </c>
      <c r="D213" s="24">
        <v>0</v>
      </c>
      <c r="E213" s="24">
        <v>0</v>
      </c>
      <c r="F213" s="24">
        <v>4.3121159999999996</v>
      </c>
      <c r="G213" s="24">
        <v>6.6492000000000004</v>
      </c>
      <c r="H213" s="24">
        <v>33.126407999999998</v>
      </c>
      <c r="I213" s="24">
        <v>6.6492000000000004</v>
      </c>
      <c r="J213" s="24">
        <v>44.087724000000001</v>
      </c>
    </row>
    <row r="214" spans="1:10" x14ac:dyDescent="0.35">
      <c r="A214">
        <v>267</v>
      </c>
      <c r="B214" t="s">
        <v>214</v>
      </c>
      <c r="C214" s="24">
        <v>9.3260880000000004</v>
      </c>
      <c r="D214" s="24">
        <v>0</v>
      </c>
      <c r="E214" s="24">
        <v>0</v>
      </c>
      <c r="F214" s="24">
        <v>619.35991200000001</v>
      </c>
      <c r="G214" s="24">
        <v>483.95159999999998</v>
      </c>
      <c r="H214" s="24">
        <v>9.3260880000000004</v>
      </c>
      <c r="I214" s="24">
        <v>483.95159999999998</v>
      </c>
      <c r="J214" s="24">
        <v>1112.6376</v>
      </c>
    </row>
    <row r="215" spans="1:10" x14ac:dyDescent="0.35">
      <c r="A215">
        <v>269</v>
      </c>
      <c r="B215" t="s">
        <v>215</v>
      </c>
      <c r="C215" s="24">
        <v>42.082920000000001</v>
      </c>
      <c r="D215" s="24">
        <v>0</v>
      </c>
      <c r="E215" s="24">
        <v>0</v>
      </c>
      <c r="F215" s="24">
        <v>3.6586799999999999</v>
      </c>
      <c r="G215" s="24">
        <v>10.1412</v>
      </c>
      <c r="H215" s="24">
        <v>42.082920000000001</v>
      </c>
      <c r="I215" s="24">
        <v>10.1412</v>
      </c>
      <c r="J215" s="24">
        <v>55.882800000000003</v>
      </c>
    </row>
    <row r="216" spans="1:10" x14ac:dyDescent="0.35">
      <c r="A216">
        <v>270</v>
      </c>
      <c r="B216" t="s">
        <v>3675</v>
      </c>
      <c r="C216" s="24">
        <v>182.10239999999999</v>
      </c>
      <c r="D216" s="24">
        <v>0</v>
      </c>
      <c r="E216" s="24">
        <v>0</v>
      </c>
      <c r="F216" s="24">
        <v>1.584E-2</v>
      </c>
      <c r="G216" s="24">
        <v>3.1859999999999999</v>
      </c>
      <c r="H216" s="24">
        <v>182.10239999999999</v>
      </c>
      <c r="I216" s="24">
        <v>3.1859999999999999</v>
      </c>
      <c r="J216" s="24">
        <v>185.30423999999999</v>
      </c>
    </row>
    <row r="217" spans="1:10" x14ac:dyDescent="0.35">
      <c r="A217">
        <v>271</v>
      </c>
      <c r="B217" t="s">
        <v>216</v>
      </c>
      <c r="C217" s="24">
        <v>8.8956</v>
      </c>
      <c r="D217" s="24">
        <v>33.804000000000002</v>
      </c>
      <c r="E217" s="24">
        <v>0</v>
      </c>
      <c r="F217" s="24">
        <v>0</v>
      </c>
      <c r="G217" s="24">
        <v>0</v>
      </c>
      <c r="H217" s="24">
        <v>42.699599999999997</v>
      </c>
      <c r="I217" s="24">
        <v>33.804000000000002</v>
      </c>
      <c r="J217" s="24">
        <v>42.699599999999997</v>
      </c>
    </row>
    <row r="218" spans="1:10" x14ac:dyDescent="0.35">
      <c r="A218">
        <v>272</v>
      </c>
      <c r="B218" t="s">
        <v>217</v>
      </c>
      <c r="C218" s="24">
        <v>0</v>
      </c>
      <c r="D218" s="24">
        <v>0</v>
      </c>
      <c r="E218" s="24">
        <v>53.719200000000001</v>
      </c>
      <c r="F218" s="24">
        <v>15.004799999999999</v>
      </c>
      <c r="G218" s="24">
        <v>10.1052</v>
      </c>
      <c r="H218" s="24">
        <v>0</v>
      </c>
      <c r="I218" s="24">
        <v>10.1052</v>
      </c>
      <c r="J218" s="24">
        <v>78.8292</v>
      </c>
    </row>
    <row r="219" spans="1:10" x14ac:dyDescent="0.35">
      <c r="A219">
        <v>273</v>
      </c>
      <c r="B219" t="s">
        <v>218</v>
      </c>
      <c r="C219" s="24">
        <v>90.896838119999998</v>
      </c>
      <c r="D219" s="24">
        <v>0</v>
      </c>
      <c r="E219" s="24">
        <v>0</v>
      </c>
      <c r="F219" s="24">
        <v>18.666677880000002</v>
      </c>
      <c r="G219" s="24">
        <v>0</v>
      </c>
      <c r="H219" s="24">
        <v>90.896838119999998</v>
      </c>
      <c r="I219" s="24">
        <v>0</v>
      </c>
      <c r="J219" s="24">
        <v>109.56351600000001</v>
      </c>
    </row>
    <row r="220" spans="1:10" x14ac:dyDescent="0.35">
      <c r="A220">
        <v>274</v>
      </c>
      <c r="B220" t="s">
        <v>219</v>
      </c>
      <c r="C220" s="24">
        <v>30.6828</v>
      </c>
      <c r="D220" s="24">
        <v>0</v>
      </c>
      <c r="E220" s="24">
        <v>0</v>
      </c>
      <c r="F220" s="24">
        <v>0</v>
      </c>
      <c r="G220" s="24">
        <v>0</v>
      </c>
      <c r="H220" s="24">
        <v>30.6828</v>
      </c>
      <c r="I220" s="24">
        <v>0</v>
      </c>
      <c r="J220" s="24">
        <v>30.6828</v>
      </c>
    </row>
    <row r="221" spans="1:10" x14ac:dyDescent="0.35">
      <c r="A221">
        <v>275</v>
      </c>
      <c r="B221" t="s">
        <v>220</v>
      </c>
      <c r="C221" s="24">
        <v>11.139739199999999</v>
      </c>
      <c r="D221" s="24">
        <v>0</v>
      </c>
      <c r="E221" s="24">
        <v>0</v>
      </c>
      <c r="F221" s="24">
        <v>0.99226080000000005</v>
      </c>
      <c r="G221" s="24">
        <v>3.1139999999999999</v>
      </c>
      <c r="H221" s="24">
        <v>11.139739199999999</v>
      </c>
      <c r="I221" s="24">
        <v>3.1139999999999999</v>
      </c>
      <c r="J221" s="24">
        <v>15.246</v>
      </c>
    </row>
    <row r="222" spans="1:10" x14ac:dyDescent="0.35">
      <c r="A222">
        <v>276</v>
      </c>
      <c r="B222" t="s">
        <v>221</v>
      </c>
      <c r="C222" s="24">
        <v>30.774128472000001</v>
      </c>
      <c r="D222" s="24">
        <v>0</v>
      </c>
      <c r="E222" s="24">
        <v>0</v>
      </c>
      <c r="F222" s="24">
        <v>2.4245675279999999</v>
      </c>
      <c r="G222" s="24">
        <v>4.5773999999999999</v>
      </c>
      <c r="H222" s="24">
        <v>30.774128472000001</v>
      </c>
      <c r="I222" s="24">
        <v>4.5773999999999999</v>
      </c>
      <c r="J222" s="24">
        <v>37.776096000000003</v>
      </c>
    </row>
    <row r="223" spans="1:10" x14ac:dyDescent="0.35">
      <c r="A223">
        <v>277</v>
      </c>
      <c r="B223" t="s">
        <v>222</v>
      </c>
      <c r="C223" s="24">
        <v>41.430852000000002</v>
      </c>
      <c r="D223" s="24">
        <v>343.4436</v>
      </c>
      <c r="E223" s="24">
        <v>1.1879999999999999</v>
      </c>
      <c r="F223" s="24">
        <v>3.6051479999999998</v>
      </c>
      <c r="G223" s="24">
        <v>31.8276</v>
      </c>
      <c r="H223" s="24">
        <v>384.87445200000002</v>
      </c>
      <c r="I223" s="24">
        <v>375.27120000000002</v>
      </c>
      <c r="J223" s="24">
        <v>421.49520000000001</v>
      </c>
    </row>
    <row r="224" spans="1:10" x14ac:dyDescent="0.35">
      <c r="A224">
        <v>278</v>
      </c>
      <c r="B224" t="s">
        <v>223</v>
      </c>
      <c r="C224" s="24">
        <v>13.597056</v>
      </c>
      <c r="D224" s="24">
        <v>0</v>
      </c>
      <c r="E224" s="24">
        <v>0</v>
      </c>
      <c r="F224" s="24">
        <v>6.3505440000000002</v>
      </c>
      <c r="G224" s="24">
        <v>15.289199999999999</v>
      </c>
      <c r="H224" s="24">
        <v>13.597056</v>
      </c>
      <c r="I224" s="24">
        <v>15.289199999999999</v>
      </c>
      <c r="J224" s="24">
        <v>35.236800000000002</v>
      </c>
    </row>
    <row r="225" spans="1:10" x14ac:dyDescent="0.35">
      <c r="A225">
        <v>279</v>
      </c>
      <c r="B225" t="s">
        <v>224</v>
      </c>
      <c r="C225" s="24">
        <v>8.7335999999999991</v>
      </c>
      <c r="D225" s="24">
        <v>0</v>
      </c>
      <c r="E225" s="24">
        <v>0</v>
      </c>
      <c r="F225" s="24">
        <v>5.7888000000000002</v>
      </c>
      <c r="G225" s="24">
        <v>10.4328</v>
      </c>
      <c r="H225" s="24">
        <v>8.7335999999999991</v>
      </c>
      <c r="I225" s="24">
        <v>10.4328</v>
      </c>
      <c r="J225" s="24">
        <v>24.955200000000001</v>
      </c>
    </row>
    <row r="226" spans="1:10" x14ac:dyDescent="0.35">
      <c r="A226">
        <v>280</v>
      </c>
      <c r="B226" t="s">
        <v>225</v>
      </c>
      <c r="C226" s="24">
        <v>0</v>
      </c>
      <c r="D226" s="24">
        <v>0</v>
      </c>
      <c r="E226" s="24">
        <v>16.38</v>
      </c>
      <c r="F226" s="24">
        <v>1.9821599999999999</v>
      </c>
      <c r="G226" s="24">
        <v>1.0162800000000001</v>
      </c>
      <c r="H226" s="24">
        <v>0</v>
      </c>
      <c r="I226" s="24">
        <v>1.0162800000000001</v>
      </c>
      <c r="J226" s="24">
        <v>19.378440000000001</v>
      </c>
    </row>
    <row r="227" spans="1:10" x14ac:dyDescent="0.35">
      <c r="A227">
        <v>281</v>
      </c>
      <c r="B227" t="s">
        <v>226</v>
      </c>
      <c r="C227" s="24">
        <v>35.014212000000001</v>
      </c>
      <c r="D227" s="24">
        <v>0</v>
      </c>
      <c r="E227" s="24">
        <v>0</v>
      </c>
      <c r="F227" s="24">
        <v>2.4607079999999999</v>
      </c>
      <c r="G227" s="24">
        <v>9.8604000000000003</v>
      </c>
      <c r="H227" s="24">
        <v>35.014212000000001</v>
      </c>
      <c r="I227" s="24">
        <v>9.8604000000000003</v>
      </c>
      <c r="J227" s="24">
        <v>47.335320000000003</v>
      </c>
    </row>
    <row r="228" spans="1:10" x14ac:dyDescent="0.35">
      <c r="A228">
        <v>282</v>
      </c>
      <c r="B228" t="s">
        <v>227</v>
      </c>
      <c r="C228" s="24">
        <v>91.1255472</v>
      </c>
      <c r="D228" s="24">
        <v>0</v>
      </c>
      <c r="E228" s="24">
        <v>0</v>
      </c>
      <c r="F228" s="24">
        <v>34.712452800000001</v>
      </c>
      <c r="G228" s="24">
        <v>3.7008000000000001</v>
      </c>
      <c r="H228" s="24">
        <v>91.1255472</v>
      </c>
      <c r="I228" s="24">
        <v>3.7008000000000001</v>
      </c>
      <c r="J228" s="24">
        <v>129.53880000000001</v>
      </c>
    </row>
    <row r="229" spans="1:10" x14ac:dyDescent="0.35">
      <c r="A229">
        <v>283</v>
      </c>
      <c r="B229" t="s">
        <v>228</v>
      </c>
      <c r="C229" s="24">
        <v>8.5529879999999991</v>
      </c>
      <c r="D229" s="24">
        <v>0</v>
      </c>
      <c r="E229" s="24">
        <v>0</v>
      </c>
      <c r="F229" s="24">
        <v>9.5118120000000008</v>
      </c>
      <c r="G229" s="24">
        <v>2.7</v>
      </c>
      <c r="H229" s="24">
        <v>8.5529879999999991</v>
      </c>
      <c r="I229" s="24">
        <v>2.7</v>
      </c>
      <c r="J229" s="24">
        <v>20.764800000000001</v>
      </c>
    </row>
    <row r="230" spans="1:10" x14ac:dyDescent="0.35">
      <c r="A230">
        <v>284</v>
      </c>
      <c r="B230" t="s">
        <v>229</v>
      </c>
      <c r="C230" s="24">
        <v>112.363848</v>
      </c>
      <c r="D230" s="24">
        <v>0</v>
      </c>
      <c r="E230" s="24">
        <v>0</v>
      </c>
      <c r="F230" s="24">
        <v>9.0803519999999995</v>
      </c>
      <c r="G230" s="24">
        <v>43.722000000000001</v>
      </c>
      <c r="H230" s="24">
        <v>112.363848</v>
      </c>
      <c r="I230" s="24">
        <v>43.722000000000001</v>
      </c>
      <c r="J230" s="24">
        <v>165.1662</v>
      </c>
    </row>
    <row r="231" spans="1:10" x14ac:dyDescent="0.35">
      <c r="A231">
        <v>286</v>
      </c>
      <c r="B231" t="s">
        <v>230</v>
      </c>
      <c r="C231" s="24">
        <v>149.1516</v>
      </c>
      <c r="D231" s="24">
        <v>0</v>
      </c>
      <c r="E231" s="24">
        <v>0</v>
      </c>
      <c r="F231" s="24">
        <v>1.0800000000000001E-2</v>
      </c>
      <c r="G231" s="24">
        <v>0</v>
      </c>
      <c r="H231" s="24">
        <v>149.1516</v>
      </c>
      <c r="I231" s="24">
        <v>0</v>
      </c>
      <c r="J231" s="24">
        <v>149.16239999999999</v>
      </c>
    </row>
    <row r="232" spans="1:10" x14ac:dyDescent="0.35">
      <c r="A232">
        <v>287</v>
      </c>
      <c r="B232" t="s">
        <v>231</v>
      </c>
      <c r="C232" s="24">
        <v>25.2972</v>
      </c>
      <c r="D232" s="24">
        <v>0</v>
      </c>
      <c r="E232" s="24">
        <v>0</v>
      </c>
      <c r="F232" s="24">
        <v>0</v>
      </c>
      <c r="G232" s="24">
        <v>1.17</v>
      </c>
      <c r="H232" s="24">
        <v>25.2972</v>
      </c>
      <c r="I232" s="24">
        <v>1.17</v>
      </c>
      <c r="J232" s="24">
        <v>26.467199999999998</v>
      </c>
    </row>
    <row r="233" spans="1:10" x14ac:dyDescent="0.35">
      <c r="A233">
        <v>288</v>
      </c>
      <c r="B233" t="s">
        <v>232</v>
      </c>
      <c r="C233" s="24">
        <v>220.93940520000001</v>
      </c>
      <c r="D233" s="24">
        <v>0</v>
      </c>
      <c r="E233" s="24">
        <v>0</v>
      </c>
      <c r="F233" s="24">
        <v>7.6258800000000002E-2</v>
      </c>
      <c r="G233" s="24">
        <v>0</v>
      </c>
      <c r="H233" s="24">
        <v>220.93940520000001</v>
      </c>
      <c r="I233" s="24">
        <v>0</v>
      </c>
      <c r="J233" s="24">
        <v>221.01566399999999</v>
      </c>
    </row>
    <row r="234" spans="1:10" x14ac:dyDescent="0.35">
      <c r="A234">
        <v>289</v>
      </c>
      <c r="B234" t="s">
        <v>233</v>
      </c>
      <c r="C234" s="24">
        <v>193.74011999999999</v>
      </c>
      <c r="D234" s="24">
        <v>177.427131542659</v>
      </c>
      <c r="E234" s="24">
        <v>1.2726</v>
      </c>
      <c r="F234" s="24">
        <v>244.26179999999999</v>
      </c>
      <c r="G234" s="24">
        <v>132.11730845734101</v>
      </c>
      <c r="H234" s="24">
        <v>371.16725154265902</v>
      </c>
      <c r="I234" s="24">
        <v>309.54444000000001</v>
      </c>
      <c r="J234" s="24">
        <v>748.81895999999995</v>
      </c>
    </row>
    <row r="235" spans="1:10" x14ac:dyDescent="0.35">
      <c r="A235">
        <v>290</v>
      </c>
      <c r="B235" t="s">
        <v>234</v>
      </c>
      <c r="C235" s="24">
        <v>65.623539600000001</v>
      </c>
      <c r="D235" s="24">
        <v>0</v>
      </c>
      <c r="E235" s="24">
        <v>0</v>
      </c>
      <c r="F235" s="24">
        <v>6.4909043999999998</v>
      </c>
      <c r="G235" s="24">
        <v>12.8376</v>
      </c>
      <c r="H235" s="24">
        <v>65.623539600000001</v>
      </c>
      <c r="I235" s="24">
        <v>12.8376</v>
      </c>
      <c r="J235" s="24">
        <v>84.952044000000001</v>
      </c>
    </row>
    <row r="236" spans="1:10" x14ac:dyDescent="0.35">
      <c r="A236">
        <v>291</v>
      </c>
      <c r="B236" t="s">
        <v>235</v>
      </c>
      <c r="C236" s="24">
        <v>249.81473600000001</v>
      </c>
      <c r="D236" s="24">
        <v>2.9556</v>
      </c>
      <c r="E236" s="24">
        <v>0.13968</v>
      </c>
      <c r="F236" s="24">
        <v>0.25775999999999999</v>
      </c>
      <c r="G236" s="24">
        <v>4.95</v>
      </c>
      <c r="H236" s="24">
        <v>252.77033599999999</v>
      </c>
      <c r="I236" s="24">
        <v>7.9055999999999997</v>
      </c>
      <c r="J236" s="24">
        <v>258.11777599999999</v>
      </c>
    </row>
    <row r="237" spans="1:10" x14ac:dyDescent="0.35">
      <c r="A237">
        <v>292</v>
      </c>
      <c r="B237" t="s">
        <v>236</v>
      </c>
      <c r="C237" s="24">
        <v>57.301200000000001</v>
      </c>
      <c r="D237" s="24">
        <v>0</v>
      </c>
      <c r="E237" s="24">
        <v>0</v>
      </c>
      <c r="F237" s="24">
        <v>0</v>
      </c>
      <c r="G237" s="24">
        <v>0</v>
      </c>
      <c r="H237" s="24">
        <v>57.301200000000001</v>
      </c>
      <c r="I237" s="24">
        <v>0</v>
      </c>
      <c r="J237" s="24">
        <v>57.301200000000001</v>
      </c>
    </row>
    <row r="238" spans="1:10" x14ac:dyDescent="0.35">
      <c r="A238">
        <v>293</v>
      </c>
      <c r="B238" t="s">
        <v>237</v>
      </c>
      <c r="C238" s="24">
        <v>91.5732</v>
      </c>
      <c r="D238" s="24">
        <v>0</v>
      </c>
      <c r="E238" s="24">
        <v>5.4359999999999999</v>
      </c>
      <c r="F238" s="24">
        <v>4.6800000000000001E-2</v>
      </c>
      <c r="G238" s="24">
        <v>0</v>
      </c>
      <c r="H238" s="24">
        <v>91.5732</v>
      </c>
      <c r="I238" s="24">
        <v>0</v>
      </c>
      <c r="J238" s="24">
        <v>97.055999999999997</v>
      </c>
    </row>
    <row r="239" spans="1:10" x14ac:dyDescent="0.35">
      <c r="A239">
        <v>294</v>
      </c>
      <c r="B239" t="s">
        <v>238</v>
      </c>
      <c r="C239" s="24">
        <v>45.053199999999997</v>
      </c>
      <c r="D239" s="24">
        <v>0</v>
      </c>
      <c r="E239" s="24">
        <v>0</v>
      </c>
      <c r="F239" s="24">
        <v>0</v>
      </c>
      <c r="G239" s="24">
        <v>0</v>
      </c>
      <c r="H239" s="24">
        <v>45.053199999999997</v>
      </c>
      <c r="I239" s="24">
        <v>0</v>
      </c>
      <c r="J239" s="24">
        <v>45.053199999999997</v>
      </c>
    </row>
    <row r="240" spans="1:10" x14ac:dyDescent="0.35">
      <c r="A240">
        <v>295</v>
      </c>
      <c r="B240" t="s">
        <v>239</v>
      </c>
      <c r="C240" s="24">
        <v>133.8474708</v>
      </c>
      <c r="D240" s="24">
        <v>955.30888604285406</v>
      </c>
      <c r="E240" s="24">
        <v>1239.3800375882399</v>
      </c>
      <c r="F240" s="24">
        <v>417.69565820000003</v>
      </c>
      <c r="G240" s="24">
        <v>3641.84411390079</v>
      </c>
      <c r="H240" s="24">
        <v>1089.1563568428501</v>
      </c>
      <c r="I240" s="24">
        <v>4597.1529999436398</v>
      </c>
      <c r="J240" s="24">
        <v>6431.8161289999998</v>
      </c>
    </row>
    <row r="241" spans="1:10" x14ac:dyDescent="0.35">
      <c r="A241">
        <v>298</v>
      </c>
      <c r="B241" t="s">
        <v>3583</v>
      </c>
      <c r="C241" s="24">
        <v>578.59002651564901</v>
      </c>
      <c r="D241" s="24">
        <v>356.87070369477198</v>
      </c>
      <c r="E241" s="24">
        <v>0</v>
      </c>
      <c r="F241" s="24">
        <v>127.52754548435099</v>
      </c>
      <c r="G241" s="24">
        <v>224.754836305228</v>
      </c>
      <c r="H241" s="24">
        <v>935.46073021042105</v>
      </c>
      <c r="I241" s="24">
        <v>581.62554</v>
      </c>
      <c r="J241" s="24">
        <v>1287.7431120000001</v>
      </c>
    </row>
    <row r="242" spans="1:10" x14ac:dyDescent="0.35">
      <c r="A242">
        <v>299</v>
      </c>
      <c r="B242" t="s">
        <v>241</v>
      </c>
      <c r="C242" s="24">
        <v>14.757479999999999</v>
      </c>
      <c r="D242" s="24">
        <v>0</v>
      </c>
      <c r="E242" s="24">
        <v>0</v>
      </c>
      <c r="F242" s="24">
        <v>11.725199999999999</v>
      </c>
      <c r="G242" s="24">
        <v>37.095480000000002</v>
      </c>
      <c r="H242" s="24">
        <v>14.757479999999999</v>
      </c>
      <c r="I242" s="24">
        <v>37.095480000000002</v>
      </c>
      <c r="J242" s="24">
        <v>63.578159999999997</v>
      </c>
    </row>
    <row r="243" spans="1:10" x14ac:dyDescent="0.35">
      <c r="A243">
        <v>300</v>
      </c>
      <c r="B243" t="s">
        <v>242</v>
      </c>
      <c r="C243" s="24">
        <v>203.42599999999999</v>
      </c>
      <c r="D243" s="24">
        <v>0</v>
      </c>
      <c r="E243" s="24">
        <v>73.13</v>
      </c>
      <c r="F243" s="24">
        <v>4.7267999999999999</v>
      </c>
      <c r="G243" s="24">
        <v>0</v>
      </c>
      <c r="H243" s="24">
        <v>203.42599999999999</v>
      </c>
      <c r="I243" s="24">
        <v>0</v>
      </c>
      <c r="J243" s="24">
        <v>281.28280000000001</v>
      </c>
    </row>
    <row r="244" spans="1:10" x14ac:dyDescent="0.35">
      <c r="A244">
        <v>301</v>
      </c>
      <c r="B244" t="s">
        <v>243</v>
      </c>
      <c r="C244" s="24">
        <v>192.75479999999999</v>
      </c>
      <c r="D244" s="24">
        <v>0</v>
      </c>
      <c r="E244" s="24">
        <v>57.470399999999998</v>
      </c>
      <c r="F244" s="24">
        <v>7.1999999999999998E-3</v>
      </c>
      <c r="G244" s="24">
        <v>0.61199999999999999</v>
      </c>
      <c r="H244" s="24">
        <v>192.75479999999999</v>
      </c>
      <c r="I244" s="24">
        <v>0.61199999999999999</v>
      </c>
      <c r="J244" s="24">
        <v>250.84440000000001</v>
      </c>
    </row>
    <row r="245" spans="1:10" x14ac:dyDescent="0.35">
      <c r="A245">
        <v>304</v>
      </c>
      <c r="B245" t="s">
        <v>244</v>
      </c>
      <c r="C245" s="24">
        <v>92.151061200000001</v>
      </c>
      <c r="D245" s="24">
        <v>0</v>
      </c>
      <c r="E245" s="24">
        <v>0</v>
      </c>
      <c r="F245" s="24">
        <v>12.6535788</v>
      </c>
      <c r="G245" s="24">
        <v>0</v>
      </c>
      <c r="H245" s="24">
        <v>92.151061200000001</v>
      </c>
      <c r="I245" s="24">
        <v>0</v>
      </c>
      <c r="J245" s="24">
        <v>104.80464000000001</v>
      </c>
    </row>
    <row r="246" spans="1:10" x14ac:dyDescent="0.35">
      <c r="A246">
        <v>305</v>
      </c>
      <c r="B246" t="s">
        <v>245</v>
      </c>
      <c r="C246" s="24">
        <v>109.05192</v>
      </c>
      <c r="D246" s="24">
        <v>0</v>
      </c>
      <c r="E246" s="24">
        <v>0</v>
      </c>
      <c r="F246" s="24">
        <v>0.68688000000000005</v>
      </c>
      <c r="G246" s="24">
        <v>0</v>
      </c>
      <c r="H246" s="24">
        <v>109.05192</v>
      </c>
      <c r="I246" s="24">
        <v>0</v>
      </c>
      <c r="J246" s="24">
        <v>109.7388</v>
      </c>
    </row>
    <row r="247" spans="1:10" x14ac:dyDescent="0.35">
      <c r="A247">
        <v>306</v>
      </c>
      <c r="B247" t="s">
        <v>246</v>
      </c>
      <c r="C247" s="24">
        <v>43.403976</v>
      </c>
      <c r="D247" s="24">
        <v>0</v>
      </c>
      <c r="E247" s="24">
        <v>0</v>
      </c>
      <c r="F247" s="24">
        <v>47.856023999999998</v>
      </c>
      <c r="G247" s="24">
        <v>70.084800000000001</v>
      </c>
      <c r="H247" s="24">
        <v>43.403976</v>
      </c>
      <c r="I247" s="24">
        <v>70.084800000000001</v>
      </c>
      <c r="J247" s="24">
        <v>161.34479999999999</v>
      </c>
    </row>
    <row r="248" spans="1:10" x14ac:dyDescent="0.35">
      <c r="A248">
        <v>309</v>
      </c>
      <c r="B248" t="s">
        <v>247</v>
      </c>
      <c r="C248" s="24">
        <v>66.835548000000003</v>
      </c>
      <c r="D248" s="24">
        <v>0</v>
      </c>
      <c r="E248" s="24">
        <v>0</v>
      </c>
      <c r="F248" s="24">
        <v>20.961252000000002</v>
      </c>
      <c r="G248" s="24">
        <v>57.8628</v>
      </c>
      <c r="H248" s="24">
        <v>66.835548000000003</v>
      </c>
      <c r="I248" s="24">
        <v>57.8628</v>
      </c>
      <c r="J248" s="24">
        <v>145.65960000000001</v>
      </c>
    </row>
    <row r="249" spans="1:10" x14ac:dyDescent="0.35">
      <c r="A249">
        <v>310</v>
      </c>
      <c r="B249" t="s">
        <v>248</v>
      </c>
      <c r="C249" s="24">
        <v>16.7895</v>
      </c>
      <c r="D249" s="24">
        <v>0</v>
      </c>
      <c r="E249" s="24">
        <v>0</v>
      </c>
      <c r="F249" s="24">
        <v>8.1440999999999999</v>
      </c>
      <c r="G249" s="24">
        <v>5.1120000000000001</v>
      </c>
      <c r="H249" s="24">
        <v>16.7895</v>
      </c>
      <c r="I249" s="24">
        <v>5.1120000000000001</v>
      </c>
      <c r="J249" s="24">
        <v>30.0456</v>
      </c>
    </row>
    <row r="250" spans="1:10" x14ac:dyDescent="0.35">
      <c r="A250">
        <v>311</v>
      </c>
      <c r="B250" t="s">
        <v>249</v>
      </c>
      <c r="C250" s="24">
        <v>12.0168</v>
      </c>
      <c r="D250" s="24">
        <v>0</v>
      </c>
      <c r="E250" s="24">
        <v>0</v>
      </c>
      <c r="F250" s="24">
        <v>7.6572000000000001E-2</v>
      </c>
      <c r="G250" s="24">
        <v>0</v>
      </c>
      <c r="H250" s="24">
        <v>12.0168</v>
      </c>
      <c r="I250" s="24">
        <v>0</v>
      </c>
      <c r="J250" s="24">
        <v>12.093372</v>
      </c>
    </row>
    <row r="251" spans="1:10" x14ac:dyDescent="0.35">
      <c r="A251">
        <v>313</v>
      </c>
      <c r="B251" t="s">
        <v>250</v>
      </c>
      <c r="C251" s="24">
        <v>43.841784240000003</v>
      </c>
      <c r="D251" s="24">
        <v>0</v>
      </c>
      <c r="E251" s="24">
        <v>0</v>
      </c>
      <c r="F251" s="24">
        <v>0.72981576000000004</v>
      </c>
      <c r="G251" s="24">
        <v>0</v>
      </c>
      <c r="H251" s="24">
        <v>43.841784240000003</v>
      </c>
      <c r="I251" s="24">
        <v>0</v>
      </c>
      <c r="J251" s="24">
        <v>44.571599999999997</v>
      </c>
    </row>
    <row r="252" spans="1:10" x14ac:dyDescent="0.35">
      <c r="A252">
        <v>314</v>
      </c>
      <c r="B252" t="s">
        <v>251</v>
      </c>
      <c r="C252" s="24">
        <v>38.325600000000001</v>
      </c>
      <c r="D252" s="24">
        <v>0</v>
      </c>
      <c r="E252" s="24">
        <v>0</v>
      </c>
      <c r="F252" s="24">
        <v>1.08</v>
      </c>
      <c r="G252" s="24">
        <v>2.1312000000000002</v>
      </c>
      <c r="H252" s="24">
        <v>38.325600000000001</v>
      </c>
      <c r="I252" s="24">
        <v>2.1312000000000002</v>
      </c>
      <c r="J252" s="24">
        <v>41.536799999999999</v>
      </c>
    </row>
    <row r="253" spans="1:10" x14ac:dyDescent="0.35">
      <c r="A253">
        <v>315</v>
      </c>
      <c r="B253" t="s">
        <v>3674</v>
      </c>
      <c r="C253" s="24">
        <v>0</v>
      </c>
      <c r="D253" s="24">
        <v>107.9208</v>
      </c>
      <c r="E253" s="24">
        <v>0</v>
      </c>
      <c r="F253" s="24">
        <v>4.6051919999999997</v>
      </c>
      <c r="G253" s="24">
        <v>11.723328</v>
      </c>
      <c r="H253" s="24">
        <v>107.9208</v>
      </c>
      <c r="I253" s="24">
        <v>119.64412799999999</v>
      </c>
      <c r="J253" s="24">
        <v>124.24932</v>
      </c>
    </row>
    <row r="254" spans="1:10" x14ac:dyDescent="0.35">
      <c r="A254">
        <v>316</v>
      </c>
      <c r="B254" t="s">
        <v>252</v>
      </c>
      <c r="C254" s="24">
        <v>14.902848000000001</v>
      </c>
      <c r="D254" s="24">
        <v>0</v>
      </c>
      <c r="E254" s="24">
        <v>0</v>
      </c>
      <c r="F254" s="24">
        <v>0.677952</v>
      </c>
      <c r="G254" s="24">
        <v>2.988</v>
      </c>
      <c r="H254" s="24">
        <v>14.902848000000001</v>
      </c>
      <c r="I254" s="24">
        <v>2.988</v>
      </c>
      <c r="J254" s="24">
        <v>18.5688</v>
      </c>
    </row>
    <row r="255" spans="1:10" x14ac:dyDescent="0.35">
      <c r="A255">
        <v>317</v>
      </c>
      <c r="B255" t="s">
        <v>253</v>
      </c>
      <c r="C255" s="24">
        <v>164.58737184</v>
      </c>
      <c r="D255" s="24">
        <v>7.0458084000000003</v>
      </c>
      <c r="E255" s="24">
        <v>29.505960000000002</v>
      </c>
      <c r="F255" s="24">
        <v>20.04377976</v>
      </c>
      <c r="G255" s="24">
        <v>59.275799999999997</v>
      </c>
      <c r="H255" s="24">
        <v>171.63318024</v>
      </c>
      <c r="I255" s="24">
        <v>66.321608400000002</v>
      </c>
      <c r="J255" s="24">
        <v>280.45872000000003</v>
      </c>
    </row>
    <row r="256" spans="1:10" x14ac:dyDescent="0.35">
      <c r="A256">
        <v>318</v>
      </c>
      <c r="B256" t="s">
        <v>254</v>
      </c>
      <c r="C256" s="24">
        <v>141.43752000000001</v>
      </c>
      <c r="D256" s="24">
        <v>0</v>
      </c>
      <c r="E256" s="24">
        <v>0</v>
      </c>
      <c r="F256" s="24">
        <v>0.85392000000000001</v>
      </c>
      <c r="G256" s="24">
        <v>0</v>
      </c>
      <c r="H256" s="24">
        <v>141.43752000000001</v>
      </c>
      <c r="I256" s="24">
        <v>0</v>
      </c>
      <c r="J256" s="24">
        <v>142.29143999999999</v>
      </c>
    </row>
    <row r="257" spans="1:10" x14ac:dyDescent="0.35">
      <c r="A257">
        <v>319</v>
      </c>
      <c r="B257" t="s">
        <v>255</v>
      </c>
      <c r="C257" s="24">
        <v>21.042000000000002</v>
      </c>
      <c r="D257" s="24">
        <v>0</v>
      </c>
      <c r="E257" s="24">
        <v>0</v>
      </c>
      <c r="F257" s="24">
        <v>2.8368000000000002</v>
      </c>
      <c r="G257" s="24">
        <v>7.2287999999999997</v>
      </c>
      <c r="H257" s="24">
        <v>21.042000000000002</v>
      </c>
      <c r="I257" s="24">
        <v>7.2287999999999997</v>
      </c>
      <c r="J257" s="24">
        <v>31.107600000000001</v>
      </c>
    </row>
    <row r="258" spans="1:10" x14ac:dyDescent="0.35">
      <c r="A258">
        <v>320</v>
      </c>
      <c r="B258" t="s">
        <v>256</v>
      </c>
      <c r="C258" s="24">
        <v>63.640799999999999</v>
      </c>
      <c r="D258" s="24">
        <v>0</v>
      </c>
      <c r="E258" s="24">
        <v>0</v>
      </c>
      <c r="F258" s="24">
        <v>0</v>
      </c>
      <c r="G258" s="24">
        <v>0</v>
      </c>
      <c r="H258" s="24">
        <v>63.640799999999999</v>
      </c>
      <c r="I258" s="24">
        <v>0</v>
      </c>
      <c r="J258" s="24">
        <v>63.640799999999999</v>
      </c>
    </row>
    <row r="259" spans="1:10" x14ac:dyDescent="0.35">
      <c r="A259">
        <v>321</v>
      </c>
      <c r="B259" t="s">
        <v>257</v>
      </c>
      <c r="C259" s="24">
        <v>17.017199999999999</v>
      </c>
      <c r="D259" s="24">
        <v>0</v>
      </c>
      <c r="E259" s="24">
        <v>0</v>
      </c>
      <c r="F259" s="24">
        <v>0.2268</v>
      </c>
      <c r="G259" s="24">
        <v>0.1206</v>
      </c>
      <c r="H259" s="24">
        <v>17.017199999999999</v>
      </c>
      <c r="I259" s="24">
        <v>0.1206</v>
      </c>
      <c r="J259" s="24">
        <v>17.364599999999999</v>
      </c>
    </row>
    <row r="260" spans="1:10" x14ac:dyDescent="0.35">
      <c r="A260">
        <v>322</v>
      </c>
      <c r="B260" t="s">
        <v>258</v>
      </c>
      <c r="C260" s="24">
        <v>112.519764</v>
      </c>
      <c r="D260" s="24">
        <v>0</v>
      </c>
      <c r="E260" s="24">
        <v>0</v>
      </c>
      <c r="F260" s="24">
        <v>45.079596000000002</v>
      </c>
      <c r="G260" s="24">
        <v>80.305199999999999</v>
      </c>
      <c r="H260" s="24">
        <v>112.519764</v>
      </c>
      <c r="I260" s="24">
        <v>80.305199999999999</v>
      </c>
      <c r="J260" s="24">
        <v>237.90456</v>
      </c>
    </row>
    <row r="261" spans="1:10" x14ac:dyDescent="0.35">
      <c r="A261">
        <v>324</v>
      </c>
      <c r="B261" t="s">
        <v>259</v>
      </c>
      <c r="C261" s="24">
        <v>34.5276</v>
      </c>
      <c r="D261" s="24">
        <v>0</v>
      </c>
      <c r="E261" s="24">
        <v>0</v>
      </c>
      <c r="F261" s="24">
        <v>2.5920000000000001E-3</v>
      </c>
      <c r="G261" s="24">
        <v>0</v>
      </c>
      <c r="H261" s="24">
        <v>34.5276</v>
      </c>
      <c r="I261" s="24">
        <v>0</v>
      </c>
      <c r="J261" s="24">
        <v>34.530192</v>
      </c>
    </row>
    <row r="262" spans="1:10" x14ac:dyDescent="0.35">
      <c r="A262">
        <v>325</v>
      </c>
      <c r="B262" t="s">
        <v>260</v>
      </c>
      <c r="C262" s="24">
        <v>110.60368560000001</v>
      </c>
      <c r="D262" s="24">
        <v>0</v>
      </c>
      <c r="E262" s="24">
        <v>0</v>
      </c>
      <c r="F262" s="24">
        <v>20.050034400000001</v>
      </c>
      <c r="G262" s="24">
        <v>138.17735999999999</v>
      </c>
      <c r="H262" s="24">
        <v>110.60368560000001</v>
      </c>
      <c r="I262" s="24">
        <v>138.17735999999999</v>
      </c>
      <c r="J262" s="24">
        <v>268.83107999999999</v>
      </c>
    </row>
    <row r="263" spans="1:10" x14ac:dyDescent="0.35">
      <c r="A263">
        <v>327</v>
      </c>
      <c r="B263" t="s">
        <v>261</v>
      </c>
      <c r="C263" s="24">
        <v>74.538467999999995</v>
      </c>
      <c r="D263" s="24">
        <v>0</v>
      </c>
      <c r="E263" s="24">
        <v>0</v>
      </c>
      <c r="F263" s="24">
        <v>8.1931320000000003</v>
      </c>
      <c r="G263" s="24">
        <v>3.4992000000000001</v>
      </c>
      <c r="H263" s="24">
        <v>74.538467999999995</v>
      </c>
      <c r="I263" s="24">
        <v>3.4992000000000001</v>
      </c>
      <c r="J263" s="24">
        <v>86.230800000000002</v>
      </c>
    </row>
    <row r="264" spans="1:10" x14ac:dyDescent="0.35">
      <c r="A264">
        <v>328</v>
      </c>
      <c r="B264" t="s">
        <v>262</v>
      </c>
      <c r="C264" s="24">
        <v>27.820799999999998</v>
      </c>
      <c r="D264" s="24">
        <v>0</v>
      </c>
      <c r="E264" s="24">
        <v>0</v>
      </c>
      <c r="F264" s="24">
        <v>0</v>
      </c>
      <c r="G264" s="24">
        <v>0</v>
      </c>
      <c r="H264" s="24">
        <v>27.820799999999998</v>
      </c>
      <c r="I264" s="24">
        <v>0</v>
      </c>
      <c r="J264" s="24">
        <v>27.820799999999998</v>
      </c>
    </row>
    <row r="265" spans="1:10" x14ac:dyDescent="0.35">
      <c r="A265">
        <v>329</v>
      </c>
      <c r="B265" t="s">
        <v>263</v>
      </c>
      <c r="C265" s="24">
        <v>212.35679999999999</v>
      </c>
      <c r="D265" s="24">
        <v>0</v>
      </c>
      <c r="E265" s="24">
        <v>0</v>
      </c>
      <c r="F265" s="24">
        <v>0</v>
      </c>
      <c r="G265" s="24">
        <v>0</v>
      </c>
      <c r="H265" s="24">
        <v>212.35679999999999</v>
      </c>
      <c r="I265" s="24">
        <v>0</v>
      </c>
      <c r="J265" s="24">
        <v>212.35679999999999</v>
      </c>
    </row>
    <row r="266" spans="1:10" x14ac:dyDescent="0.35">
      <c r="A266">
        <v>330</v>
      </c>
      <c r="B266" t="s">
        <v>264</v>
      </c>
      <c r="C266" s="24">
        <v>23.173200000000001</v>
      </c>
      <c r="D266" s="24">
        <v>0</v>
      </c>
      <c r="E266" s="24">
        <v>0</v>
      </c>
      <c r="F266" s="24">
        <v>1.5951599999999999</v>
      </c>
      <c r="G266" s="24">
        <v>1.83168</v>
      </c>
      <c r="H266" s="24">
        <v>23.173200000000001</v>
      </c>
      <c r="I266" s="24">
        <v>1.83168</v>
      </c>
      <c r="J266" s="24">
        <v>26.60004</v>
      </c>
    </row>
    <row r="267" spans="1:10" x14ac:dyDescent="0.35">
      <c r="A267">
        <v>334</v>
      </c>
      <c r="B267" t="s">
        <v>265</v>
      </c>
      <c r="C267" s="24">
        <v>102.729049612227</v>
      </c>
      <c r="D267" s="24">
        <v>218.13196463750401</v>
      </c>
      <c r="E267" s="24">
        <v>0</v>
      </c>
      <c r="F267" s="24">
        <v>46.419346387773302</v>
      </c>
      <c r="G267" s="24">
        <v>104.600835362496</v>
      </c>
      <c r="H267" s="24">
        <v>320.861014249731</v>
      </c>
      <c r="I267" s="24">
        <v>322.7328</v>
      </c>
      <c r="J267" s="24">
        <v>471.88119599999999</v>
      </c>
    </row>
    <row r="268" spans="1:10" x14ac:dyDescent="0.35">
      <c r="A268">
        <v>336</v>
      </c>
      <c r="B268" t="s">
        <v>266</v>
      </c>
      <c r="C268" s="24">
        <v>0.50080000000000002</v>
      </c>
      <c r="D268" s="24">
        <v>13.171104</v>
      </c>
      <c r="E268" s="24">
        <v>0</v>
      </c>
      <c r="F268" s="24">
        <v>0</v>
      </c>
      <c r="G268" s="24">
        <v>0</v>
      </c>
      <c r="H268" s="24">
        <v>13.671904</v>
      </c>
      <c r="I268" s="24">
        <v>13.171104</v>
      </c>
      <c r="J268" s="24">
        <v>13.671904</v>
      </c>
    </row>
    <row r="269" spans="1:10" x14ac:dyDescent="0.35">
      <c r="A269">
        <v>337</v>
      </c>
      <c r="B269" t="s">
        <v>267</v>
      </c>
      <c r="C269" s="24">
        <v>35.092282557024802</v>
      </c>
      <c r="D269" s="24">
        <v>40.409129653036103</v>
      </c>
      <c r="E269" s="24">
        <v>0</v>
      </c>
      <c r="F269" s="24">
        <v>0.38103744297518</v>
      </c>
      <c r="G269" s="24">
        <v>1.3544703469638999</v>
      </c>
      <c r="H269" s="24">
        <v>75.501412210060906</v>
      </c>
      <c r="I269" s="24">
        <v>41.763599999999997</v>
      </c>
      <c r="J269" s="24">
        <v>77.236919999999998</v>
      </c>
    </row>
    <row r="270" spans="1:10" x14ac:dyDescent="0.35">
      <c r="A270">
        <v>339</v>
      </c>
      <c r="B270" t="s">
        <v>268</v>
      </c>
      <c r="C270" s="24">
        <v>4.2119999999999997</v>
      </c>
      <c r="D270" s="24">
        <v>16.3368</v>
      </c>
      <c r="E270" s="24">
        <v>0</v>
      </c>
      <c r="F270" s="24">
        <v>12.4596</v>
      </c>
      <c r="G270" s="24">
        <v>0</v>
      </c>
      <c r="H270" s="24">
        <v>20.5488</v>
      </c>
      <c r="I270" s="24">
        <v>16.3368</v>
      </c>
      <c r="J270" s="24">
        <v>33.008400000000002</v>
      </c>
    </row>
    <row r="271" spans="1:10" x14ac:dyDescent="0.35">
      <c r="A271">
        <v>341</v>
      </c>
      <c r="B271" t="s">
        <v>269</v>
      </c>
      <c r="C271" s="24">
        <v>54.675719999999998</v>
      </c>
      <c r="D271" s="24">
        <v>0</v>
      </c>
      <c r="E271" s="24">
        <v>0</v>
      </c>
      <c r="F271" s="24">
        <v>0.40211999999999998</v>
      </c>
      <c r="G271" s="24">
        <v>0</v>
      </c>
      <c r="H271" s="24">
        <v>54.675719999999998</v>
      </c>
      <c r="I271" s="24">
        <v>0</v>
      </c>
      <c r="J271" s="24">
        <v>55.077840000000002</v>
      </c>
    </row>
    <row r="272" spans="1:10" x14ac:dyDescent="0.35">
      <c r="A272">
        <v>343</v>
      </c>
      <c r="B272" t="s">
        <v>270</v>
      </c>
      <c r="C272" s="24">
        <v>1.4770799999999999</v>
      </c>
      <c r="D272" s="24">
        <v>48.052439999999997</v>
      </c>
      <c r="E272" s="24">
        <v>0</v>
      </c>
      <c r="F272" s="24">
        <v>0</v>
      </c>
      <c r="G272" s="24">
        <v>0</v>
      </c>
      <c r="H272" s="24">
        <v>49.529519999999998</v>
      </c>
      <c r="I272" s="24">
        <v>48.052439999999997</v>
      </c>
      <c r="J272" s="24">
        <v>49.529519999999998</v>
      </c>
    </row>
    <row r="273" spans="1:10" x14ac:dyDescent="0.35">
      <c r="A273">
        <v>347</v>
      </c>
      <c r="B273" t="s">
        <v>271</v>
      </c>
      <c r="C273" s="24">
        <v>54.743651999999997</v>
      </c>
      <c r="D273" s="24">
        <v>0</v>
      </c>
      <c r="E273" s="24">
        <v>0</v>
      </c>
      <c r="F273" s="24">
        <v>0.36864000000000002</v>
      </c>
      <c r="G273" s="24">
        <v>0</v>
      </c>
      <c r="H273" s="24">
        <v>54.743651999999997</v>
      </c>
      <c r="I273" s="24">
        <v>0</v>
      </c>
      <c r="J273" s="24">
        <v>55.112291999999997</v>
      </c>
    </row>
    <row r="274" spans="1:10" x14ac:dyDescent="0.35">
      <c r="A274">
        <v>348</v>
      </c>
      <c r="B274" t="s">
        <v>272</v>
      </c>
      <c r="C274" s="24">
        <v>12.586137839999999</v>
      </c>
      <c r="D274" s="24">
        <v>0</v>
      </c>
      <c r="E274" s="24">
        <v>0</v>
      </c>
      <c r="F274" s="24">
        <v>1.2761301599999999</v>
      </c>
      <c r="G274" s="24">
        <v>5.7052800000000001</v>
      </c>
      <c r="H274" s="24">
        <v>12.586137839999999</v>
      </c>
      <c r="I274" s="24">
        <v>5.7052800000000001</v>
      </c>
      <c r="J274" s="24">
        <v>19.567547999999999</v>
      </c>
    </row>
    <row r="275" spans="1:10" x14ac:dyDescent="0.35">
      <c r="A275">
        <v>349</v>
      </c>
      <c r="B275" t="s">
        <v>273</v>
      </c>
      <c r="C275" s="24">
        <v>7.9999550639999999</v>
      </c>
      <c r="D275" s="24">
        <v>0</v>
      </c>
      <c r="E275" s="24">
        <v>0</v>
      </c>
      <c r="F275" s="24">
        <v>6.6774717360000002</v>
      </c>
      <c r="G275" s="24">
        <v>1.706256</v>
      </c>
      <c r="H275" s="24">
        <v>7.9999550639999999</v>
      </c>
      <c r="I275" s="24">
        <v>1.706256</v>
      </c>
      <c r="J275" s="24">
        <v>16.383682799999999</v>
      </c>
    </row>
    <row r="276" spans="1:10" x14ac:dyDescent="0.35">
      <c r="A276">
        <v>351</v>
      </c>
      <c r="B276" t="s">
        <v>274</v>
      </c>
      <c r="C276" s="24">
        <v>33.246000000000002</v>
      </c>
      <c r="D276" s="24">
        <v>0</v>
      </c>
      <c r="E276" s="24">
        <v>0</v>
      </c>
      <c r="F276" s="24">
        <v>1.6632</v>
      </c>
      <c r="G276" s="24">
        <v>0.27360000000000001</v>
      </c>
      <c r="H276" s="24">
        <v>33.246000000000002</v>
      </c>
      <c r="I276" s="24">
        <v>0.27360000000000001</v>
      </c>
      <c r="J276" s="24">
        <v>35.1828</v>
      </c>
    </row>
    <row r="277" spans="1:10" x14ac:dyDescent="0.35">
      <c r="A277">
        <v>352</v>
      </c>
      <c r="B277" t="s">
        <v>275</v>
      </c>
      <c r="C277" s="24">
        <v>38.473199999999999</v>
      </c>
      <c r="D277" s="24">
        <v>0</v>
      </c>
      <c r="E277" s="24">
        <v>0</v>
      </c>
      <c r="F277" s="24">
        <v>3.4734959999999999</v>
      </c>
      <c r="G277" s="24">
        <v>9.6537600000000001</v>
      </c>
      <c r="H277" s="24">
        <v>38.473199999999999</v>
      </c>
      <c r="I277" s="24">
        <v>9.6537600000000001</v>
      </c>
      <c r="J277" s="24">
        <v>51.600456000000001</v>
      </c>
    </row>
    <row r="278" spans="1:10" x14ac:dyDescent="0.35">
      <c r="A278">
        <v>353</v>
      </c>
      <c r="B278" t="s">
        <v>276</v>
      </c>
      <c r="C278" s="24">
        <v>11.193556535999999</v>
      </c>
      <c r="D278" s="24">
        <v>0</v>
      </c>
      <c r="E278" s="24">
        <v>16.174800000000001</v>
      </c>
      <c r="F278" s="24">
        <v>1.6908434640000001</v>
      </c>
      <c r="G278" s="24">
        <v>3.2256</v>
      </c>
      <c r="H278" s="24">
        <v>11.193556535999999</v>
      </c>
      <c r="I278" s="24">
        <v>3.2256</v>
      </c>
      <c r="J278" s="24">
        <v>32.284799999999997</v>
      </c>
    </row>
    <row r="279" spans="1:10" x14ac:dyDescent="0.35">
      <c r="A279">
        <v>354</v>
      </c>
      <c r="B279" t="s">
        <v>277</v>
      </c>
      <c r="C279" s="24">
        <v>6.5591999999999997</v>
      </c>
      <c r="D279" s="24">
        <v>0</v>
      </c>
      <c r="E279" s="24">
        <v>0</v>
      </c>
      <c r="F279" s="24">
        <v>0.86040000000000005</v>
      </c>
      <c r="G279" s="24">
        <v>1.1268</v>
      </c>
      <c r="H279" s="24">
        <v>6.5591999999999997</v>
      </c>
      <c r="I279" s="24">
        <v>1.1268</v>
      </c>
      <c r="J279" s="24">
        <v>8.5464000000000002</v>
      </c>
    </row>
    <row r="280" spans="1:10" x14ac:dyDescent="0.35">
      <c r="A280">
        <v>355</v>
      </c>
      <c r="B280" t="s">
        <v>278</v>
      </c>
      <c r="C280" s="24">
        <v>10.9008</v>
      </c>
      <c r="D280" s="24">
        <v>0</v>
      </c>
      <c r="E280" s="24">
        <v>0</v>
      </c>
      <c r="F280" s="24">
        <v>6.0876000000000001</v>
      </c>
      <c r="G280" s="24">
        <v>0.41399999999999998</v>
      </c>
      <c r="H280" s="24">
        <v>10.9008</v>
      </c>
      <c r="I280" s="24">
        <v>0.41399999999999998</v>
      </c>
      <c r="J280" s="24">
        <v>17.4024</v>
      </c>
    </row>
    <row r="281" spans="1:10" x14ac:dyDescent="0.35">
      <c r="A281">
        <v>356</v>
      </c>
      <c r="B281" t="s">
        <v>279</v>
      </c>
      <c r="C281" s="24">
        <v>8.1828000000000003</v>
      </c>
      <c r="D281" s="24">
        <v>0</v>
      </c>
      <c r="E281" s="24">
        <v>0</v>
      </c>
      <c r="F281" s="24">
        <v>0.28799999999999998</v>
      </c>
      <c r="G281" s="24">
        <v>1.9368000000000001</v>
      </c>
      <c r="H281" s="24">
        <v>8.1828000000000003</v>
      </c>
      <c r="I281" s="24">
        <v>1.9368000000000001</v>
      </c>
      <c r="J281" s="24">
        <v>10.4076</v>
      </c>
    </row>
    <row r="282" spans="1:10" x14ac:dyDescent="0.35">
      <c r="A282">
        <v>357</v>
      </c>
      <c r="B282" t="s">
        <v>280</v>
      </c>
      <c r="C282" s="24">
        <v>25.122167999999999</v>
      </c>
      <c r="D282" s="24">
        <v>0</v>
      </c>
      <c r="E282" s="24">
        <v>0</v>
      </c>
      <c r="F282" s="24">
        <v>1.5264E-2</v>
      </c>
      <c r="G282" s="24">
        <v>1.3430519999999999</v>
      </c>
      <c r="H282" s="24">
        <v>25.122167999999999</v>
      </c>
      <c r="I282" s="24">
        <v>1.3430519999999999</v>
      </c>
      <c r="J282" s="24">
        <v>26.480484000000001</v>
      </c>
    </row>
    <row r="283" spans="1:10" x14ac:dyDescent="0.35">
      <c r="A283">
        <v>358</v>
      </c>
      <c r="B283" t="s">
        <v>281</v>
      </c>
      <c r="C283" s="24">
        <v>17.20956</v>
      </c>
      <c r="D283" s="24">
        <v>0</v>
      </c>
      <c r="E283" s="24">
        <v>0</v>
      </c>
      <c r="F283" s="24">
        <v>1.87059</v>
      </c>
      <c r="G283" s="24">
        <v>6.134652</v>
      </c>
      <c r="H283" s="24">
        <v>17.20956</v>
      </c>
      <c r="I283" s="24">
        <v>6.134652</v>
      </c>
      <c r="J283" s="24">
        <v>25.214801999999999</v>
      </c>
    </row>
    <row r="284" spans="1:10" x14ac:dyDescent="0.35">
      <c r="A284">
        <v>359</v>
      </c>
      <c r="B284" t="s">
        <v>282</v>
      </c>
      <c r="C284" s="24">
        <v>21.4344</v>
      </c>
      <c r="D284" s="24">
        <v>0</v>
      </c>
      <c r="E284" s="24">
        <v>0</v>
      </c>
      <c r="F284" s="24">
        <v>0.32484000000000002</v>
      </c>
      <c r="G284" s="24">
        <v>0</v>
      </c>
      <c r="H284" s="24">
        <v>21.4344</v>
      </c>
      <c r="I284" s="24">
        <v>0</v>
      </c>
      <c r="J284" s="24">
        <v>21.759239999999998</v>
      </c>
    </row>
    <row r="285" spans="1:10" x14ac:dyDescent="0.35">
      <c r="A285">
        <v>360</v>
      </c>
      <c r="B285" t="s">
        <v>283</v>
      </c>
      <c r="C285" s="24">
        <v>22.931999999999999</v>
      </c>
      <c r="D285" s="24">
        <v>0</v>
      </c>
      <c r="E285" s="24">
        <v>0</v>
      </c>
      <c r="F285" s="24">
        <v>0.16200000000000001</v>
      </c>
      <c r="G285" s="24">
        <v>0</v>
      </c>
      <c r="H285" s="24">
        <v>22.931999999999999</v>
      </c>
      <c r="I285" s="24">
        <v>0</v>
      </c>
      <c r="J285" s="24">
        <v>23.094000000000001</v>
      </c>
    </row>
    <row r="286" spans="1:10" x14ac:dyDescent="0.35">
      <c r="A286">
        <v>361</v>
      </c>
      <c r="B286" t="s">
        <v>284</v>
      </c>
      <c r="C286" s="24">
        <v>25.1388</v>
      </c>
      <c r="D286" s="24">
        <v>0</v>
      </c>
      <c r="E286" s="24">
        <v>0</v>
      </c>
      <c r="F286" s="24">
        <v>0.3024</v>
      </c>
      <c r="G286" s="24">
        <v>0</v>
      </c>
      <c r="H286" s="24">
        <v>25.1388</v>
      </c>
      <c r="I286" s="24">
        <v>0</v>
      </c>
      <c r="J286" s="24">
        <v>25.441199999999998</v>
      </c>
    </row>
    <row r="287" spans="1:10" x14ac:dyDescent="0.35">
      <c r="A287">
        <v>363</v>
      </c>
      <c r="B287" t="s">
        <v>285</v>
      </c>
      <c r="C287" s="24">
        <v>20.568000000000001</v>
      </c>
      <c r="D287" s="24">
        <v>0</v>
      </c>
      <c r="E287" s="24">
        <v>0</v>
      </c>
      <c r="F287" s="24">
        <v>0.45200000000000001</v>
      </c>
      <c r="G287" s="24">
        <v>0</v>
      </c>
      <c r="H287" s="24">
        <v>20.568000000000001</v>
      </c>
      <c r="I287" s="24">
        <v>0</v>
      </c>
      <c r="J287" s="24">
        <v>21.02</v>
      </c>
    </row>
    <row r="288" spans="1:10" x14ac:dyDescent="0.35">
      <c r="A288">
        <v>364</v>
      </c>
      <c r="B288" t="s">
        <v>286</v>
      </c>
      <c r="C288" s="24">
        <v>21.617999999999999</v>
      </c>
      <c r="D288" s="24">
        <v>0</v>
      </c>
      <c r="E288" s="24">
        <v>0</v>
      </c>
      <c r="F288" s="24">
        <v>0</v>
      </c>
      <c r="G288" s="24">
        <v>0</v>
      </c>
      <c r="H288" s="24">
        <v>21.617999999999999</v>
      </c>
      <c r="I288" s="24">
        <v>0</v>
      </c>
      <c r="J288" s="24">
        <v>21.617999999999999</v>
      </c>
    </row>
    <row r="289" spans="1:10" x14ac:dyDescent="0.35">
      <c r="A289">
        <v>365</v>
      </c>
      <c r="B289" t="s">
        <v>287</v>
      </c>
      <c r="C289" s="24">
        <v>21.406293720000001</v>
      </c>
      <c r="D289" s="24">
        <v>0</v>
      </c>
      <c r="E289" s="24">
        <v>0</v>
      </c>
      <c r="F289" s="24">
        <v>2.9351062799999998</v>
      </c>
      <c r="G289" s="24">
        <v>2.1078000000000001</v>
      </c>
      <c r="H289" s="24">
        <v>21.406293720000001</v>
      </c>
      <c r="I289" s="24">
        <v>2.1078000000000001</v>
      </c>
      <c r="J289" s="24">
        <v>26.449200000000001</v>
      </c>
    </row>
    <row r="290" spans="1:10" x14ac:dyDescent="0.35">
      <c r="A290">
        <v>366</v>
      </c>
      <c r="B290" t="s">
        <v>288</v>
      </c>
      <c r="C290" s="24">
        <v>110.9556</v>
      </c>
      <c r="D290" s="24">
        <v>0</v>
      </c>
      <c r="E290" s="24">
        <v>0</v>
      </c>
      <c r="F290" s="24">
        <v>0</v>
      </c>
      <c r="G290" s="24">
        <v>0</v>
      </c>
      <c r="H290" s="24">
        <v>110.9556</v>
      </c>
      <c r="I290" s="24">
        <v>0</v>
      </c>
      <c r="J290" s="24">
        <v>110.9556</v>
      </c>
    </row>
    <row r="291" spans="1:10" x14ac:dyDescent="0.35">
      <c r="A291">
        <v>367</v>
      </c>
      <c r="B291" t="s">
        <v>289</v>
      </c>
      <c r="C291" s="24">
        <v>32.835599999999999</v>
      </c>
      <c r="D291" s="24">
        <v>0</v>
      </c>
      <c r="E291" s="24">
        <v>0</v>
      </c>
      <c r="F291" s="24">
        <v>0</v>
      </c>
      <c r="G291" s="24">
        <v>0</v>
      </c>
      <c r="H291" s="24">
        <v>32.835599999999999</v>
      </c>
      <c r="I291" s="24">
        <v>0</v>
      </c>
      <c r="J291" s="24">
        <v>32.835599999999999</v>
      </c>
    </row>
    <row r="292" spans="1:10" x14ac:dyDescent="0.35">
      <c r="A292">
        <v>368</v>
      </c>
      <c r="B292" t="s">
        <v>290</v>
      </c>
      <c r="C292" s="24">
        <v>98.992800000000003</v>
      </c>
      <c r="D292" s="24">
        <v>0</v>
      </c>
      <c r="E292" s="24">
        <v>0</v>
      </c>
      <c r="F292" s="24">
        <v>0</v>
      </c>
      <c r="G292" s="24">
        <v>0</v>
      </c>
      <c r="H292" s="24">
        <v>98.992800000000003</v>
      </c>
      <c r="I292" s="24">
        <v>0</v>
      </c>
      <c r="J292" s="24">
        <v>98.992800000000003</v>
      </c>
    </row>
    <row r="293" spans="1:10" x14ac:dyDescent="0.35">
      <c r="A293">
        <v>369</v>
      </c>
      <c r="B293" t="s">
        <v>291</v>
      </c>
      <c r="C293" s="24">
        <v>30.668399999999998</v>
      </c>
      <c r="D293" s="24">
        <v>0</v>
      </c>
      <c r="E293" s="24">
        <v>0</v>
      </c>
      <c r="F293" s="24">
        <v>0</v>
      </c>
      <c r="G293" s="24">
        <v>0</v>
      </c>
      <c r="H293" s="24">
        <v>30.668399999999998</v>
      </c>
      <c r="I293" s="24">
        <v>0</v>
      </c>
      <c r="J293" s="24">
        <v>30.668399999999998</v>
      </c>
    </row>
    <row r="294" spans="1:10" x14ac:dyDescent="0.35">
      <c r="A294">
        <v>371</v>
      </c>
      <c r="B294" t="s">
        <v>292</v>
      </c>
      <c r="C294" s="24">
        <v>18.803879999999999</v>
      </c>
      <c r="D294" s="24">
        <v>0</v>
      </c>
      <c r="E294" s="24">
        <v>0</v>
      </c>
      <c r="F294" s="24">
        <v>1.72332</v>
      </c>
      <c r="G294" s="24">
        <v>8.6400000000000001E-3</v>
      </c>
      <c r="H294" s="24">
        <v>18.803879999999999</v>
      </c>
      <c r="I294" s="24">
        <v>8.6400000000000001E-3</v>
      </c>
      <c r="J294" s="24">
        <v>20.53584</v>
      </c>
    </row>
    <row r="295" spans="1:10" x14ac:dyDescent="0.35">
      <c r="A295">
        <v>372</v>
      </c>
      <c r="B295" t="s">
        <v>293</v>
      </c>
      <c r="C295" s="24">
        <v>20.092680000000001</v>
      </c>
      <c r="D295" s="24">
        <v>0</v>
      </c>
      <c r="E295" s="24">
        <v>0</v>
      </c>
      <c r="F295" s="24">
        <v>2.1833999999999998</v>
      </c>
      <c r="G295" s="24">
        <v>0.2772</v>
      </c>
      <c r="H295" s="24">
        <v>20.092680000000001</v>
      </c>
      <c r="I295" s="24">
        <v>0.2772</v>
      </c>
      <c r="J295" s="24">
        <v>22.553280000000001</v>
      </c>
    </row>
    <row r="296" spans="1:10" x14ac:dyDescent="0.35">
      <c r="A296">
        <v>373</v>
      </c>
      <c r="B296" t="s">
        <v>294</v>
      </c>
      <c r="C296" s="24">
        <v>21.283200000000001</v>
      </c>
      <c r="D296" s="24">
        <v>0</v>
      </c>
      <c r="E296" s="24">
        <v>0</v>
      </c>
      <c r="F296" s="24">
        <v>9.7199999999999999E-4</v>
      </c>
      <c r="G296" s="24">
        <v>0</v>
      </c>
      <c r="H296" s="24">
        <v>21.283200000000001</v>
      </c>
      <c r="I296" s="24">
        <v>0</v>
      </c>
      <c r="J296" s="24">
        <v>21.284172000000002</v>
      </c>
    </row>
    <row r="297" spans="1:10" x14ac:dyDescent="0.35">
      <c r="A297">
        <v>374</v>
      </c>
      <c r="B297" t="s">
        <v>295</v>
      </c>
      <c r="C297" s="24">
        <v>13.342283999999999</v>
      </c>
      <c r="D297" s="24">
        <v>0</v>
      </c>
      <c r="E297" s="24">
        <v>0</v>
      </c>
      <c r="F297" s="24">
        <v>0.30869999999999997</v>
      </c>
      <c r="G297" s="24">
        <v>1.2037679999999999</v>
      </c>
      <c r="H297" s="24">
        <v>13.342283999999999</v>
      </c>
      <c r="I297" s="24">
        <v>1.2037679999999999</v>
      </c>
      <c r="J297" s="24">
        <v>14.854752</v>
      </c>
    </row>
    <row r="298" spans="1:10" x14ac:dyDescent="0.35">
      <c r="A298">
        <v>375</v>
      </c>
      <c r="B298" t="s">
        <v>296</v>
      </c>
      <c r="C298" s="24">
        <v>5.9712012000000003</v>
      </c>
      <c r="D298" s="24">
        <v>0</v>
      </c>
      <c r="E298" s="24">
        <v>0</v>
      </c>
      <c r="F298" s="24">
        <v>0.1905588</v>
      </c>
      <c r="G298" s="24">
        <v>0.41399999999999998</v>
      </c>
      <c r="H298" s="24">
        <v>5.9712012000000003</v>
      </c>
      <c r="I298" s="24">
        <v>0.41399999999999998</v>
      </c>
      <c r="J298" s="24">
        <v>6.5757599999999998</v>
      </c>
    </row>
    <row r="299" spans="1:10" x14ac:dyDescent="0.35">
      <c r="A299">
        <v>376</v>
      </c>
      <c r="B299" t="s">
        <v>297</v>
      </c>
      <c r="C299" s="24">
        <v>0</v>
      </c>
      <c r="D299" s="24">
        <v>0</v>
      </c>
      <c r="E299" s="24">
        <v>0</v>
      </c>
      <c r="F299" s="24">
        <v>1.224</v>
      </c>
      <c r="G299" s="24">
        <v>2.8043999999999998</v>
      </c>
      <c r="H299" s="24">
        <v>0</v>
      </c>
      <c r="I299" s="24">
        <v>2.8043999999999998</v>
      </c>
      <c r="J299" s="24">
        <v>4.0284000000000004</v>
      </c>
    </row>
    <row r="300" spans="1:10" x14ac:dyDescent="0.35">
      <c r="A300">
        <v>377</v>
      </c>
      <c r="B300" t="s">
        <v>298</v>
      </c>
      <c r="C300" s="24">
        <v>11.214</v>
      </c>
      <c r="D300" s="24">
        <v>0</v>
      </c>
      <c r="E300" s="24">
        <v>0</v>
      </c>
      <c r="F300" s="24">
        <v>2.1600000000000001E-2</v>
      </c>
      <c r="G300" s="24">
        <v>1.6344000000000001</v>
      </c>
      <c r="H300" s="24">
        <v>11.214</v>
      </c>
      <c r="I300" s="24">
        <v>1.6344000000000001</v>
      </c>
      <c r="J300" s="24">
        <v>12.87</v>
      </c>
    </row>
    <row r="301" spans="1:10" x14ac:dyDescent="0.35">
      <c r="A301">
        <v>378</v>
      </c>
      <c r="B301" t="s">
        <v>299</v>
      </c>
      <c r="C301" s="24">
        <v>0</v>
      </c>
      <c r="D301" s="24">
        <v>0</v>
      </c>
      <c r="E301" s="24">
        <v>0</v>
      </c>
      <c r="F301" s="24">
        <v>6.3715900000000003</v>
      </c>
      <c r="G301" s="24">
        <v>11.73821</v>
      </c>
      <c r="H301" s="24">
        <v>0</v>
      </c>
      <c r="I301" s="24">
        <v>11.73821</v>
      </c>
      <c r="J301" s="24">
        <v>18.1098</v>
      </c>
    </row>
    <row r="302" spans="1:10" x14ac:dyDescent="0.35">
      <c r="A302">
        <v>379</v>
      </c>
      <c r="B302" t="s">
        <v>300</v>
      </c>
      <c r="C302" s="24">
        <v>6.2568359999999998</v>
      </c>
      <c r="D302" s="24">
        <v>0</v>
      </c>
      <c r="E302" s="24">
        <v>0</v>
      </c>
      <c r="F302" s="24">
        <v>1.7495639999999999</v>
      </c>
      <c r="G302" s="24">
        <v>6.8507999999999996</v>
      </c>
      <c r="H302" s="24">
        <v>6.2568359999999998</v>
      </c>
      <c r="I302" s="24">
        <v>6.8507999999999996</v>
      </c>
      <c r="J302" s="24">
        <v>14.857200000000001</v>
      </c>
    </row>
    <row r="303" spans="1:10" x14ac:dyDescent="0.35">
      <c r="A303">
        <v>380</v>
      </c>
      <c r="B303" t="s">
        <v>301</v>
      </c>
      <c r="C303" s="24">
        <v>26.649792000000001</v>
      </c>
      <c r="D303" s="24">
        <v>0</v>
      </c>
      <c r="E303" s="24">
        <v>0</v>
      </c>
      <c r="F303" s="24">
        <v>1.4806079999999999</v>
      </c>
      <c r="G303" s="24">
        <v>1.6559999999999999</v>
      </c>
      <c r="H303" s="24">
        <v>26.649792000000001</v>
      </c>
      <c r="I303" s="24">
        <v>1.6559999999999999</v>
      </c>
      <c r="J303" s="24">
        <v>29.7864</v>
      </c>
    </row>
    <row r="304" spans="1:10" x14ac:dyDescent="0.35">
      <c r="A304">
        <v>382</v>
      </c>
      <c r="B304" t="s">
        <v>302</v>
      </c>
      <c r="C304" s="24">
        <v>31.473648000000001</v>
      </c>
      <c r="D304" s="24">
        <v>0</v>
      </c>
      <c r="E304" s="24">
        <v>0</v>
      </c>
      <c r="F304" s="24">
        <v>74.165471999999994</v>
      </c>
      <c r="G304" s="24">
        <v>20.89152</v>
      </c>
      <c r="H304" s="24">
        <v>31.473648000000001</v>
      </c>
      <c r="I304" s="24">
        <v>20.89152</v>
      </c>
      <c r="J304" s="24">
        <v>126.53064000000001</v>
      </c>
    </row>
    <row r="305" spans="1:10" x14ac:dyDescent="0.35">
      <c r="A305">
        <v>383</v>
      </c>
      <c r="B305" t="s">
        <v>303</v>
      </c>
      <c r="C305" s="24">
        <v>0</v>
      </c>
      <c r="D305" s="24">
        <v>0</v>
      </c>
      <c r="E305" s="24">
        <v>0</v>
      </c>
      <c r="F305" s="24">
        <v>0</v>
      </c>
      <c r="G305" s="24">
        <v>4.6501200000000003</v>
      </c>
      <c r="H305" s="24">
        <v>0</v>
      </c>
      <c r="I305" s="24">
        <v>4.6501200000000003</v>
      </c>
      <c r="J305" s="24">
        <v>4.6501200000000003</v>
      </c>
    </row>
    <row r="306" spans="1:10" x14ac:dyDescent="0.35">
      <c r="A306">
        <v>385</v>
      </c>
      <c r="B306" t="s">
        <v>304</v>
      </c>
      <c r="C306" s="24">
        <v>20.017800000000001</v>
      </c>
      <c r="D306" s="24">
        <v>0</v>
      </c>
      <c r="E306" s="24">
        <v>0</v>
      </c>
      <c r="F306" s="24">
        <v>1.31724</v>
      </c>
      <c r="G306" s="24">
        <v>3.83724</v>
      </c>
      <c r="H306" s="24">
        <v>20.017800000000001</v>
      </c>
      <c r="I306" s="24">
        <v>3.83724</v>
      </c>
      <c r="J306" s="24">
        <v>25.172280000000001</v>
      </c>
    </row>
    <row r="307" spans="1:10" x14ac:dyDescent="0.35">
      <c r="A307">
        <v>388</v>
      </c>
      <c r="B307" t="s">
        <v>305</v>
      </c>
      <c r="C307" s="24">
        <v>10.962</v>
      </c>
      <c r="D307" s="24">
        <v>0</v>
      </c>
      <c r="E307" s="24">
        <v>0</v>
      </c>
      <c r="F307" s="24">
        <v>0</v>
      </c>
      <c r="G307" s="24">
        <v>0</v>
      </c>
      <c r="H307" s="24">
        <v>10.962</v>
      </c>
      <c r="I307" s="24">
        <v>0</v>
      </c>
      <c r="J307" s="24">
        <v>10.962</v>
      </c>
    </row>
    <row r="308" spans="1:10" x14ac:dyDescent="0.35">
      <c r="A308">
        <v>389</v>
      </c>
      <c r="B308" t="s">
        <v>306</v>
      </c>
      <c r="C308" s="24">
        <v>28.486799999999999</v>
      </c>
      <c r="D308" s="24">
        <v>0</v>
      </c>
      <c r="E308" s="24">
        <v>0</v>
      </c>
      <c r="F308" s="24">
        <v>5.9153760000000002</v>
      </c>
      <c r="G308" s="24">
        <v>0.85319999999999996</v>
      </c>
      <c r="H308" s="24">
        <v>28.486799999999999</v>
      </c>
      <c r="I308" s="24">
        <v>0.85319999999999996</v>
      </c>
      <c r="J308" s="24">
        <v>35.255375999999998</v>
      </c>
    </row>
    <row r="309" spans="1:10" x14ac:dyDescent="0.35">
      <c r="A309">
        <v>390</v>
      </c>
      <c r="B309" t="s">
        <v>307</v>
      </c>
      <c r="C309" s="24">
        <v>11.2248</v>
      </c>
      <c r="D309" s="24">
        <v>0</v>
      </c>
      <c r="E309" s="24">
        <v>0</v>
      </c>
      <c r="F309" s="24">
        <v>0</v>
      </c>
      <c r="G309" s="24">
        <v>0</v>
      </c>
      <c r="H309" s="24">
        <v>11.2248</v>
      </c>
      <c r="I309" s="24">
        <v>0</v>
      </c>
      <c r="J309" s="24">
        <v>11.2248</v>
      </c>
    </row>
    <row r="310" spans="1:10" x14ac:dyDescent="0.35">
      <c r="A310">
        <v>391</v>
      </c>
      <c r="B310" t="s">
        <v>308</v>
      </c>
      <c r="C310" s="24">
        <v>17.082000000000001</v>
      </c>
      <c r="D310" s="24">
        <v>0</v>
      </c>
      <c r="E310" s="24">
        <v>0</v>
      </c>
      <c r="F310" s="24">
        <v>0</v>
      </c>
      <c r="G310" s="24">
        <v>0</v>
      </c>
      <c r="H310" s="24">
        <v>17.082000000000001</v>
      </c>
      <c r="I310" s="24">
        <v>0</v>
      </c>
      <c r="J310" s="24">
        <v>17.082000000000001</v>
      </c>
    </row>
    <row r="311" spans="1:10" x14ac:dyDescent="0.35">
      <c r="A311">
        <v>394</v>
      </c>
      <c r="B311" t="s">
        <v>309</v>
      </c>
      <c r="C311" s="24">
        <v>0</v>
      </c>
      <c r="D311" s="24">
        <v>0</v>
      </c>
      <c r="E311" s="24">
        <v>0</v>
      </c>
      <c r="F311" s="24">
        <v>9.4716149999999999</v>
      </c>
      <c r="G311" s="24">
        <v>9.5119199999999999</v>
      </c>
      <c r="H311" s="24">
        <v>0</v>
      </c>
      <c r="I311" s="24">
        <v>9.5119199999999999</v>
      </c>
      <c r="J311" s="24">
        <v>18.983535</v>
      </c>
    </row>
    <row r="312" spans="1:10" x14ac:dyDescent="0.35">
      <c r="A312">
        <v>395</v>
      </c>
      <c r="B312" t="s">
        <v>310</v>
      </c>
      <c r="C312" s="24">
        <v>22.398336</v>
      </c>
      <c r="D312" s="24">
        <v>12.156840000000001</v>
      </c>
      <c r="E312" s="24">
        <v>0</v>
      </c>
      <c r="F312" s="24">
        <v>3.8098800000000002</v>
      </c>
      <c r="G312" s="24">
        <v>0</v>
      </c>
      <c r="H312" s="24">
        <v>34.555176000000003</v>
      </c>
      <c r="I312" s="24">
        <v>12.156840000000001</v>
      </c>
      <c r="J312" s="24">
        <v>38.365056000000003</v>
      </c>
    </row>
    <row r="313" spans="1:10" x14ac:dyDescent="0.35">
      <c r="A313">
        <v>396</v>
      </c>
      <c r="B313" t="s">
        <v>311</v>
      </c>
      <c r="C313" s="24">
        <v>17.708432760000001</v>
      </c>
      <c r="D313" s="24">
        <v>0</v>
      </c>
      <c r="E313" s="24">
        <v>0</v>
      </c>
      <c r="F313" s="24">
        <v>0.29214324000000003</v>
      </c>
      <c r="G313" s="24">
        <v>0.6804</v>
      </c>
      <c r="H313" s="24">
        <v>17.708432760000001</v>
      </c>
      <c r="I313" s="24">
        <v>0.6804</v>
      </c>
      <c r="J313" s="24">
        <v>18.680976000000001</v>
      </c>
    </row>
    <row r="314" spans="1:10" x14ac:dyDescent="0.35">
      <c r="A314">
        <v>397</v>
      </c>
      <c r="B314" t="s">
        <v>312</v>
      </c>
      <c r="C314" s="24">
        <v>19.600369199999999</v>
      </c>
      <c r="D314" s="24">
        <v>0</v>
      </c>
      <c r="E314" s="24">
        <v>0</v>
      </c>
      <c r="F314" s="24">
        <v>0.33103080000000001</v>
      </c>
      <c r="G314" s="24">
        <v>0.89280000000000004</v>
      </c>
      <c r="H314" s="24">
        <v>19.600369199999999</v>
      </c>
      <c r="I314" s="24">
        <v>0.89280000000000004</v>
      </c>
      <c r="J314" s="24">
        <v>20.824200000000001</v>
      </c>
    </row>
    <row r="315" spans="1:10" x14ac:dyDescent="0.35">
      <c r="A315">
        <v>398</v>
      </c>
      <c r="B315" t="s">
        <v>313</v>
      </c>
      <c r="C315" s="24">
        <v>9.4691160003510895</v>
      </c>
      <c r="D315" s="24">
        <v>0</v>
      </c>
      <c r="E315" s="24">
        <v>0</v>
      </c>
      <c r="F315" s="24">
        <v>9.1403999999999999E-2</v>
      </c>
      <c r="G315" s="24">
        <v>0.60119999999999996</v>
      </c>
      <c r="H315" s="24">
        <v>9.4691160003510895</v>
      </c>
      <c r="I315" s="24">
        <v>0.60119999999999996</v>
      </c>
      <c r="J315" s="24">
        <v>10.161720000000001</v>
      </c>
    </row>
    <row r="316" spans="1:10" x14ac:dyDescent="0.35">
      <c r="A316">
        <v>399</v>
      </c>
      <c r="B316" t="s">
        <v>314</v>
      </c>
      <c r="C316" s="24">
        <v>24.100560000000002</v>
      </c>
      <c r="D316" s="24">
        <v>0</v>
      </c>
      <c r="E316" s="24">
        <v>0</v>
      </c>
      <c r="F316" s="24">
        <v>1.5094799999999999</v>
      </c>
      <c r="G316" s="24">
        <v>0.57311999999999996</v>
      </c>
      <c r="H316" s="24">
        <v>24.100560000000002</v>
      </c>
      <c r="I316" s="24">
        <v>0.57311999999999996</v>
      </c>
      <c r="J316" s="24">
        <v>26.183160000000001</v>
      </c>
    </row>
    <row r="317" spans="1:10" x14ac:dyDescent="0.35">
      <c r="A317">
        <v>400</v>
      </c>
      <c r="B317" t="s">
        <v>315</v>
      </c>
      <c r="C317" s="24">
        <v>13.382064</v>
      </c>
      <c r="D317" s="24">
        <v>0</v>
      </c>
      <c r="E317" s="24">
        <v>0</v>
      </c>
      <c r="F317" s="24">
        <v>4.6827360000000002</v>
      </c>
      <c r="G317" s="24">
        <v>3.6648000000000001</v>
      </c>
      <c r="H317" s="24">
        <v>13.382064</v>
      </c>
      <c r="I317" s="24">
        <v>3.6648000000000001</v>
      </c>
      <c r="J317" s="24">
        <v>21.729600000000001</v>
      </c>
    </row>
    <row r="318" spans="1:10" x14ac:dyDescent="0.35">
      <c r="A318">
        <v>405</v>
      </c>
      <c r="B318" t="s">
        <v>316</v>
      </c>
      <c r="C318" s="24">
        <v>0</v>
      </c>
      <c r="D318" s="24">
        <v>0</v>
      </c>
      <c r="E318" s="24">
        <v>25.495200000000001</v>
      </c>
      <c r="F318" s="24">
        <v>0.84240000000000004</v>
      </c>
      <c r="G318" s="24">
        <v>0</v>
      </c>
      <c r="H318" s="24">
        <v>0</v>
      </c>
      <c r="I318" s="24">
        <v>0</v>
      </c>
      <c r="J318" s="24">
        <v>26.337599999999998</v>
      </c>
    </row>
    <row r="319" spans="1:10" x14ac:dyDescent="0.35">
      <c r="A319">
        <v>406</v>
      </c>
      <c r="B319" t="s">
        <v>317</v>
      </c>
      <c r="C319" s="24">
        <v>9.5249308261584709</v>
      </c>
      <c r="D319" s="24">
        <v>0</v>
      </c>
      <c r="E319" s="24">
        <v>0</v>
      </c>
      <c r="F319" s="24">
        <v>1.50691738415291E-2</v>
      </c>
      <c r="G319" s="24">
        <v>0</v>
      </c>
      <c r="H319" s="24">
        <v>9.5249308261584709</v>
      </c>
      <c r="I319" s="24">
        <v>0</v>
      </c>
      <c r="J319" s="24">
        <v>9.5399999999999991</v>
      </c>
    </row>
    <row r="320" spans="1:10" x14ac:dyDescent="0.35">
      <c r="A320">
        <v>407</v>
      </c>
      <c r="B320" t="s">
        <v>318</v>
      </c>
      <c r="C320" s="24">
        <v>11.9268</v>
      </c>
      <c r="D320" s="24">
        <v>0</v>
      </c>
      <c r="E320" s="24">
        <v>0</v>
      </c>
      <c r="F320" s="24">
        <v>0</v>
      </c>
      <c r="G320" s="24">
        <v>2.4156</v>
      </c>
      <c r="H320" s="24">
        <v>11.9268</v>
      </c>
      <c r="I320" s="24">
        <v>2.4156</v>
      </c>
      <c r="J320" s="24">
        <v>14.3424</v>
      </c>
    </row>
    <row r="321" spans="1:10" x14ac:dyDescent="0.35">
      <c r="A321">
        <v>408</v>
      </c>
      <c r="B321" t="s">
        <v>319</v>
      </c>
      <c r="C321" s="24">
        <v>10.458</v>
      </c>
      <c r="D321" s="24">
        <v>0</v>
      </c>
      <c r="E321" s="24">
        <v>0</v>
      </c>
      <c r="F321" s="24">
        <v>0</v>
      </c>
      <c r="G321" s="24">
        <v>2.1240000000000001</v>
      </c>
      <c r="H321" s="24">
        <v>10.458</v>
      </c>
      <c r="I321" s="24">
        <v>2.1240000000000001</v>
      </c>
      <c r="J321" s="24">
        <v>12.582000000000001</v>
      </c>
    </row>
    <row r="322" spans="1:10" x14ac:dyDescent="0.35">
      <c r="A322">
        <v>409</v>
      </c>
      <c r="B322" t="s">
        <v>320</v>
      </c>
      <c r="C322" s="24">
        <v>0</v>
      </c>
      <c r="D322" s="24">
        <v>24.617934265246902</v>
      </c>
      <c r="E322" s="24">
        <v>0</v>
      </c>
      <c r="F322" s="24">
        <v>0</v>
      </c>
      <c r="G322" s="24">
        <v>1.45686573475305</v>
      </c>
      <c r="H322" s="24">
        <v>24.617934265246902</v>
      </c>
      <c r="I322" s="24">
        <v>26.0748</v>
      </c>
      <c r="J322" s="24">
        <v>26.0748</v>
      </c>
    </row>
    <row r="323" spans="1:10" x14ac:dyDescent="0.35">
      <c r="A323">
        <v>412</v>
      </c>
      <c r="B323" t="s">
        <v>321</v>
      </c>
      <c r="C323" s="24">
        <v>31.387831200000001</v>
      </c>
      <c r="D323" s="24">
        <v>0</v>
      </c>
      <c r="E323" s="24">
        <v>0</v>
      </c>
      <c r="F323" s="24">
        <v>17.373088800000001</v>
      </c>
      <c r="G323" s="24">
        <v>1.2034800000000001</v>
      </c>
      <c r="H323" s="24">
        <v>31.387831200000001</v>
      </c>
      <c r="I323" s="24">
        <v>1.2034800000000001</v>
      </c>
      <c r="J323" s="24">
        <v>49.964399999999998</v>
      </c>
    </row>
    <row r="324" spans="1:10" x14ac:dyDescent="0.35">
      <c r="A324">
        <v>413</v>
      </c>
      <c r="B324" t="s">
        <v>322</v>
      </c>
      <c r="C324" s="24">
        <v>18.446400000000001</v>
      </c>
      <c r="D324" s="24">
        <v>0</v>
      </c>
      <c r="E324" s="24">
        <v>0</v>
      </c>
      <c r="F324" s="24">
        <v>0</v>
      </c>
      <c r="G324" s="24">
        <v>0</v>
      </c>
      <c r="H324" s="24">
        <v>18.446400000000001</v>
      </c>
      <c r="I324" s="24">
        <v>0</v>
      </c>
      <c r="J324" s="24">
        <v>18.446400000000001</v>
      </c>
    </row>
    <row r="325" spans="1:10" x14ac:dyDescent="0.35">
      <c r="A325">
        <v>415</v>
      </c>
      <c r="B325" t="s">
        <v>323</v>
      </c>
      <c r="C325" s="24">
        <v>22.484376000000001</v>
      </c>
      <c r="D325" s="24">
        <v>0</v>
      </c>
      <c r="E325" s="24">
        <v>0</v>
      </c>
      <c r="F325" s="24">
        <v>0.26042399999999999</v>
      </c>
      <c r="G325" s="24">
        <v>0</v>
      </c>
      <c r="H325" s="24">
        <v>22.484376000000001</v>
      </c>
      <c r="I325" s="24">
        <v>0</v>
      </c>
      <c r="J325" s="24">
        <v>22.744800000000001</v>
      </c>
    </row>
    <row r="326" spans="1:10" x14ac:dyDescent="0.35">
      <c r="A326">
        <v>416</v>
      </c>
      <c r="B326" t="s">
        <v>324</v>
      </c>
      <c r="C326" s="24">
        <v>24.873408000000001</v>
      </c>
      <c r="D326" s="24">
        <v>0</v>
      </c>
      <c r="E326" s="24">
        <v>0</v>
      </c>
      <c r="F326" s="24">
        <v>9.4309919999999998</v>
      </c>
      <c r="G326" s="24">
        <v>0</v>
      </c>
      <c r="H326" s="24">
        <v>24.873408000000001</v>
      </c>
      <c r="I326" s="24">
        <v>0</v>
      </c>
      <c r="J326" s="24">
        <v>34.304400000000001</v>
      </c>
    </row>
    <row r="327" spans="1:10" x14ac:dyDescent="0.35">
      <c r="A327">
        <v>420</v>
      </c>
      <c r="B327" t="s">
        <v>325</v>
      </c>
      <c r="C327" s="24">
        <v>62.913600000000002</v>
      </c>
      <c r="D327" s="24">
        <v>0</v>
      </c>
      <c r="E327" s="24">
        <v>0</v>
      </c>
      <c r="F327" s="24">
        <v>4.3200000000000002E-2</v>
      </c>
      <c r="G327" s="24">
        <v>1.5371999999999999</v>
      </c>
      <c r="H327" s="24">
        <v>62.913600000000002</v>
      </c>
      <c r="I327" s="24">
        <v>1.5371999999999999</v>
      </c>
      <c r="J327" s="24">
        <v>64.494</v>
      </c>
    </row>
    <row r="328" spans="1:10" x14ac:dyDescent="0.35">
      <c r="A328">
        <v>421</v>
      </c>
      <c r="B328" t="s">
        <v>326</v>
      </c>
      <c r="C328" s="24">
        <v>26.906831568000001</v>
      </c>
      <c r="D328" s="24">
        <v>0</v>
      </c>
      <c r="E328" s="24">
        <v>0</v>
      </c>
      <c r="F328" s="24">
        <v>0.29766283199999999</v>
      </c>
      <c r="G328" s="24">
        <v>0.80559360000000002</v>
      </c>
      <c r="H328" s="24">
        <v>26.906831568000001</v>
      </c>
      <c r="I328" s="24">
        <v>0.80559360000000002</v>
      </c>
      <c r="J328" s="24">
        <v>28.010088</v>
      </c>
    </row>
    <row r="329" spans="1:10" x14ac:dyDescent="0.35">
      <c r="A329">
        <v>422</v>
      </c>
      <c r="B329" t="s">
        <v>327</v>
      </c>
      <c r="C329" s="24">
        <v>0</v>
      </c>
      <c r="D329" s="24">
        <v>0</v>
      </c>
      <c r="E329" s="24">
        <v>0</v>
      </c>
      <c r="F329" s="24">
        <v>6.6959999999999997</v>
      </c>
      <c r="G329" s="24">
        <v>0.14399999999999999</v>
      </c>
      <c r="H329" s="24">
        <v>0</v>
      </c>
      <c r="I329" s="24">
        <v>0.14399999999999999</v>
      </c>
      <c r="J329" s="24">
        <v>6.84</v>
      </c>
    </row>
    <row r="330" spans="1:10" x14ac:dyDescent="0.35">
      <c r="A330">
        <v>423</v>
      </c>
      <c r="B330" t="s">
        <v>328</v>
      </c>
      <c r="C330" s="24">
        <v>0</v>
      </c>
      <c r="D330" s="24">
        <v>0</v>
      </c>
      <c r="E330" s="24">
        <v>0</v>
      </c>
      <c r="F330" s="24">
        <v>9.8315999999999999</v>
      </c>
      <c r="G330" s="24">
        <v>0.30599999999999999</v>
      </c>
      <c r="H330" s="24">
        <v>0</v>
      </c>
      <c r="I330" s="24">
        <v>0.30599999999999999</v>
      </c>
      <c r="J330" s="24">
        <v>10.137600000000001</v>
      </c>
    </row>
    <row r="331" spans="1:10" x14ac:dyDescent="0.35">
      <c r="A331">
        <v>424</v>
      </c>
      <c r="B331" t="s">
        <v>329</v>
      </c>
      <c r="C331" s="24">
        <v>0.97919999999999996</v>
      </c>
      <c r="D331" s="24">
        <v>46.843200000000003</v>
      </c>
      <c r="E331" s="24">
        <v>0</v>
      </c>
      <c r="F331" s="24">
        <v>0</v>
      </c>
      <c r="G331" s="24">
        <v>0</v>
      </c>
      <c r="H331" s="24">
        <v>47.822400000000002</v>
      </c>
      <c r="I331" s="24">
        <v>46.843200000000003</v>
      </c>
      <c r="J331" s="24">
        <v>47.822400000000002</v>
      </c>
    </row>
    <row r="332" spans="1:10" x14ac:dyDescent="0.35">
      <c r="A332">
        <v>425</v>
      </c>
      <c r="B332" t="s">
        <v>330</v>
      </c>
      <c r="C332" s="24">
        <v>51.8904</v>
      </c>
      <c r="D332" s="24">
        <v>0</v>
      </c>
      <c r="E332" s="24">
        <v>0</v>
      </c>
      <c r="F332" s="24">
        <v>0</v>
      </c>
      <c r="G332" s="24">
        <v>0</v>
      </c>
      <c r="H332" s="24">
        <v>51.8904</v>
      </c>
      <c r="I332" s="24">
        <v>0</v>
      </c>
      <c r="J332" s="24">
        <v>51.8904</v>
      </c>
    </row>
    <row r="333" spans="1:10" x14ac:dyDescent="0.35">
      <c r="A333">
        <v>429</v>
      </c>
      <c r="B333" t="s">
        <v>331</v>
      </c>
      <c r="C333" s="24">
        <v>4.6403999999999996</v>
      </c>
      <c r="D333" s="24">
        <v>0</v>
      </c>
      <c r="E333" s="24">
        <v>0</v>
      </c>
      <c r="F333" s="24">
        <v>0.14760000000000001</v>
      </c>
      <c r="G333" s="24">
        <v>0</v>
      </c>
      <c r="H333" s="24">
        <v>4.6403999999999996</v>
      </c>
      <c r="I333" s="24">
        <v>0</v>
      </c>
      <c r="J333" s="24">
        <v>4.7880000000000003</v>
      </c>
    </row>
    <row r="334" spans="1:10" x14ac:dyDescent="0.35">
      <c r="A334">
        <v>431</v>
      </c>
      <c r="B334" t="s">
        <v>332</v>
      </c>
      <c r="C334" s="24">
        <v>15.258492</v>
      </c>
      <c r="D334" s="24">
        <v>0</v>
      </c>
      <c r="E334" s="24">
        <v>0</v>
      </c>
      <c r="F334" s="24">
        <v>0</v>
      </c>
      <c r="G334" s="24">
        <v>0</v>
      </c>
      <c r="H334" s="24">
        <v>15.258492</v>
      </c>
      <c r="I334" s="24">
        <v>0</v>
      </c>
      <c r="J334" s="24">
        <v>15.258492</v>
      </c>
    </row>
    <row r="335" spans="1:10" x14ac:dyDescent="0.35">
      <c r="A335">
        <v>432</v>
      </c>
      <c r="B335" t="s">
        <v>333</v>
      </c>
      <c r="C335" s="24">
        <v>9.6479999999999997</v>
      </c>
      <c r="D335" s="24">
        <v>0</v>
      </c>
      <c r="E335" s="24">
        <v>0</v>
      </c>
      <c r="F335" s="24">
        <v>3.3660000000000002E-2</v>
      </c>
      <c r="G335" s="24">
        <v>0</v>
      </c>
      <c r="H335" s="24">
        <v>9.6479999999999997</v>
      </c>
      <c r="I335" s="24">
        <v>0</v>
      </c>
      <c r="J335" s="24">
        <v>9.6816600000000008</v>
      </c>
    </row>
    <row r="336" spans="1:10" x14ac:dyDescent="0.35">
      <c r="A336">
        <v>433</v>
      </c>
      <c r="B336" t="s">
        <v>334</v>
      </c>
      <c r="C336" s="24">
        <v>27.468</v>
      </c>
      <c r="D336" s="24">
        <v>0</v>
      </c>
      <c r="E336" s="24">
        <v>0</v>
      </c>
      <c r="F336" s="24">
        <v>32.727600000000002</v>
      </c>
      <c r="G336" s="24">
        <v>12.87</v>
      </c>
      <c r="H336" s="24">
        <v>27.468</v>
      </c>
      <c r="I336" s="24">
        <v>12.87</v>
      </c>
      <c r="J336" s="24">
        <v>73.065600000000003</v>
      </c>
    </row>
    <row r="337" spans="1:10" x14ac:dyDescent="0.35">
      <c r="A337">
        <v>434</v>
      </c>
      <c r="B337" t="s">
        <v>335</v>
      </c>
      <c r="C337" s="24">
        <v>39.88008</v>
      </c>
      <c r="D337" s="24">
        <v>0</v>
      </c>
      <c r="E337" s="24">
        <v>0</v>
      </c>
      <c r="F337" s="24">
        <v>0</v>
      </c>
      <c r="G337" s="24">
        <v>0</v>
      </c>
      <c r="H337" s="24">
        <v>39.88008</v>
      </c>
      <c r="I337" s="24">
        <v>0</v>
      </c>
      <c r="J337" s="24">
        <v>39.88008</v>
      </c>
    </row>
    <row r="338" spans="1:10" x14ac:dyDescent="0.35">
      <c r="A338">
        <v>436</v>
      </c>
      <c r="B338" t="s">
        <v>336</v>
      </c>
      <c r="C338" s="24">
        <v>20.7684</v>
      </c>
      <c r="D338" s="24">
        <v>0</v>
      </c>
      <c r="E338" s="24">
        <v>0</v>
      </c>
      <c r="F338" s="24">
        <v>1.7496</v>
      </c>
      <c r="G338" s="24">
        <v>3.1427999999999998</v>
      </c>
      <c r="H338" s="24">
        <v>20.7684</v>
      </c>
      <c r="I338" s="24">
        <v>3.1427999999999998</v>
      </c>
      <c r="J338" s="24">
        <v>25.660799999999998</v>
      </c>
    </row>
    <row r="339" spans="1:10" x14ac:dyDescent="0.35">
      <c r="A339">
        <v>438</v>
      </c>
      <c r="B339" t="s">
        <v>337</v>
      </c>
      <c r="C339" s="24">
        <v>13.859244</v>
      </c>
      <c r="D339" s="24">
        <v>0</v>
      </c>
      <c r="E339" s="24">
        <v>0</v>
      </c>
      <c r="F339" s="24">
        <v>3.795156</v>
      </c>
      <c r="G339" s="24">
        <v>2.0880000000000001</v>
      </c>
      <c r="H339" s="24">
        <v>13.859244</v>
      </c>
      <c r="I339" s="24">
        <v>2.0880000000000001</v>
      </c>
      <c r="J339" s="24">
        <v>19.7424</v>
      </c>
    </row>
    <row r="340" spans="1:10" x14ac:dyDescent="0.35">
      <c r="A340">
        <v>439</v>
      </c>
      <c r="B340" t="s">
        <v>338</v>
      </c>
      <c r="C340" s="24">
        <v>18.106055999999999</v>
      </c>
      <c r="D340" s="24">
        <v>0</v>
      </c>
      <c r="E340" s="24">
        <v>0</v>
      </c>
      <c r="F340" s="24">
        <v>0.34412399999999999</v>
      </c>
      <c r="G340" s="24">
        <v>0</v>
      </c>
      <c r="H340" s="24">
        <v>18.106055999999999</v>
      </c>
      <c r="I340" s="24">
        <v>0</v>
      </c>
      <c r="J340" s="24">
        <v>18.45018</v>
      </c>
    </row>
    <row r="341" spans="1:10" x14ac:dyDescent="0.35">
      <c r="A341">
        <v>442</v>
      </c>
      <c r="B341" t="s">
        <v>339</v>
      </c>
      <c r="C341" s="24">
        <v>42.830220599999997</v>
      </c>
      <c r="D341" s="24">
        <v>0</v>
      </c>
      <c r="E341" s="24">
        <v>0</v>
      </c>
      <c r="F341" s="24">
        <v>14.0297634</v>
      </c>
      <c r="G341" s="24">
        <v>4.2624000000000004</v>
      </c>
      <c r="H341" s="24">
        <v>42.830220599999997</v>
      </c>
      <c r="I341" s="24">
        <v>4.2624000000000004</v>
      </c>
      <c r="J341" s="24">
        <v>61.122383999999997</v>
      </c>
    </row>
    <row r="342" spans="1:10" x14ac:dyDescent="0.35">
      <c r="A342">
        <v>443</v>
      </c>
      <c r="B342" t="s">
        <v>340</v>
      </c>
      <c r="C342" s="24">
        <v>42.286895999999999</v>
      </c>
      <c r="D342" s="24">
        <v>0</v>
      </c>
      <c r="E342" s="24">
        <v>0</v>
      </c>
      <c r="F342" s="24">
        <v>8.8532639999999994</v>
      </c>
      <c r="G342" s="24">
        <v>2.81664</v>
      </c>
      <c r="H342" s="24">
        <v>42.286895999999999</v>
      </c>
      <c r="I342" s="24">
        <v>2.81664</v>
      </c>
      <c r="J342" s="24">
        <v>53.956800000000001</v>
      </c>
    </row>
    <row r="343" spans="1:10" x14ac:dyDescent="0.35">
      <c r="A343">
        <v>444</v>
      </c>
      <c r="B343" t="s">
        <v>341</v>
      </c>
      <c r="C343" s="24">
        <v>6.6311999999999998</v>
      </c>
      <c r="D343" s="24">
        <v>0</v>
      </c>
      <c r="E343" s="24">
        <v>0</v>
      </c>
      <c r="F343" s="24">
        <v>2.8800000000000002E-3</v>
      </c>
      <c r="G343" s="24">
        <v>0</v>
      </c>
      <c r="H343" s="24">
        <v>6.6311999999999998</v>
      </c>
      <c r="I343" s="24">
        <v>0</v>
      </c>
      <c r="J343" s="24">
        <v>6.63408</v>
      </c>
    </row>
    <row r="344" spans="1:10" x14ac:dyDescent="0.35">
      <c r="A344">
        <v>446</v>
      </c>
      <c r="B344" t="s">
        <v>342</v>
      </c>
      <c r="C344" s="24">
        <v>16.7256</v>
      </c>
      <c r="D344" s="24">
        <v>0</v>
      </c>
      <c r="E344" s="24">
        <v>0</v>
      </c>
      <c r="F344" s="24">
        <v>4.6800000000000001E-3</v>
      </c>
      <c r="G344" s="24">
        <v>0</v>
      </c>
      <c r="H344" s="24">
        <v>16.7256</v>
      </c>
      <c r="I344" s="24">
        <v>0</v>
      </c>
      <c r="J344" s="24">
        <v>16.73028</v>
      </c>
    </row>
    <row r="345" spans="1:10" x14ac:dyDescent="0.35">
      <c r="A345">
        <v>447</v>
      </c>
      <c r="B345" t="s">
        <v>343</v>
      </c>
      <c r="C345" s="24">
        <v>19.865207647057701</v>
      </c>
      <c r="D345" s="24">
        <v>0</v>
      </c>
      <c r="E345" s="24">
        <v>0</v>
      </c>
      <c r="F345" s="24">
        <v>0.132792352942291</v>
      </c>
      <c r="G345" s="24">
        <v>0</v>
      </c>
      <c r="H345" s="24">
        <v>19.865207647057701</v>
      </c>
      <c r="I345" s="24">
        <v>0</v>
      </c>
      <c r="J345" s="24">
        <v>19.998000000000001</v>
      </c>
    </row>
    <row r="346" spans="1:10" x14ac:dyDescent="0.35">
      <c r="A346">
        <v>448</v>
      </c>
      <c r="B346" t="s">
        <v>344</v>
      </c>
      <c r="C346" s="24">
        <v>17.251200000000001</v>
      </c>
      <c r="D346" s="24">
        <v>0</v>
      </c>
      <c r="E346" s="24">
        <v>0</v>
      </c>
      <c r="F346" s="24">
        <v>0.102672</v>
      </c>
      <c r="G346" s="24">
        <v>0</v>
      </c>
      <c r="H346" s="24">
        <v>17.251200000000001</v>
      </c>
      <c r="I346" s="24">
        <v>0</v>
      </c>
      <c r="J346" s="24">
        <v>17.353871999999999</v>
      </c>
    </row>
    <row r="347" spans="1:10" x14ac:dyDescent="0.35">
      <c r="A347">
        <v>450</v>
      </c>
      <c r="B347" t="s">
        <v>345</v>
      </c>
      <c r="C347" s="24">
        <v>3.1787999999999998</v>
      </c>
      <c r="D347" s="24">
        <v>0</v>
      </c>
      <c r="E347" s="24">
        <v>0</v>
      </c>
      <c r="F347" s="24">
        <v>1.2959999999999999E-2</v>
      </c>
      <c r="G347" s="24">
        <v>0</v>
      </c>
      <c r="H347" s="24">
        <v>3.1787999999999998</v>
      </c>
      <c r="I347" s="24">
        <v>0</v>
      </c>
      <c r="J347" s="24">
        <v>3.1917599999999999</v>
      </c>
    </row>
    <row r="348" spans="1:10" x14ac:dyDescent="0.35">
      <c r="A348">
        <v>451</v>
      </c>
      <c r="B348" t="s">
        <v>346</v>
      </c>
      <c r="C348" s="24">
        <v>13.12</v>
      </c>
      <c r="D348" s="24">
        <v>0</v>
      </c>
      <c r="E348" s="24">
        <v>0</v>
      </c>
      <c r="F348" s="24">
        <v>0</v>
      </c>
      <c r="G348" s="24">
        <v>0</v>
      </c>
      <c r="H348" s="24">
        <v>13.12</v>
      </c>
      <c r="I348" s="24">
        <v>0</v>
      </c>
      <c r="J348" s="24">
        <v>13.12</v>
      </c>
    </row>
    <row r="349" spans="1:10" x14ac:dyDescent="0.35">
      <c r="A349">
        <v>452</v>
      </c>
      <c r="B349" t="s">
        <v>347</v>
      </c>
      <c r="C349" s="24">
        <v>10.670400000000001</v>
      </c>
      <c r="D349" s="24">
        <v>0</v>
      </c>
      <c r="E349" s="24">
        <v>0</v>
      </c>
      <c r="F349" s="24">
        <v>0.22719600000000001</v>
      </c>
      <c r="G349" s="24">
        <v>0</v>
      </c>
      <c r="H349" s="24">
        <v>10.670400000000001</v>
      </c>
      <c r="I349" s="24">
        <v>0</v>
      </c>
      <c r="J349" s="24">
        <v>10.897596</v>
      </c>
    </row>
    <row r="350" spans="1:10" x14ac:dyDescent="0.35">
      <c r="A350">
        <v>455</v>
      </c>
      <c r="B350" t="s">
        <v>348</v>
      </c>
      <c r="C350" s="24">
        <v>11.271599999999999</v>
      </c>
      <c r="D350" s="24">
        <v>0</v>
      </c>
      <c r="E350" s="24">
        <v>0</v>
      </c>
      <c r="F350" s="24">
        <v>0</v>
      </c>
      <c r="G350" s="24">
        <v>0</v>
      </c>
      <c r="H350" s="24">
        <v>11.271599999999999</v>
      </c>
      <c r="I350" s="24">
        <v>0</v>
      </c>
      <c r="J350" s="24">
        <v>11.271599999999999</v>
      </c>
    </row>
    <row r="351" spans="1:10" x14ac:dyDescent="0.35">
      <c r="A351">
        <v>466</v>
      </c>
      <c r="B351" t="s">
        <v>349</v>
      </c>
      <c r="C351" s="24">
        <v>6.3251999999999997</v>
      </c>
      <c r="D351" s="24">
        <v>0</v>
      </c>
      <c r="E351" s="24">
        <v>0</v>
      </c>
      <c r="F351" s="24">
        <v>0</v>
      </c>
      <c r="G351" s="24">
        <v>0</v>
      </c>
      <c r="H351" s="24">
        <v>6.3251999999999997</v>
      </c>
      <c r="I351" s="24">
        <v>0</v>
      </c>
      <c r="J351" s="24">
        <v>6.3251999999999997</v>
      </c>
    </row>
    <row r="352" spans="1:10" x14ac:dyDescent="0.35">
      <c r="A352">
        <v>470</v>
      </c>
      <c r="B352" t="s">
        <v>350</v>
      </c>
      <c r="C352" s="24">
        <v>146.17692</v>
      </c>
      <c r="D352" s="24">
        <v>0</v>
      </c>
      <c r="E352" s="24">
        <v>0</v>
      </c>
      <c r="F352" s="24">
        <v>0</v>
      </c>
      <c r="G352" s="24">
        <v>0</v>
      </c>
      <c r="H352" s="24">
        <v>146.17692</v>
      </c>
      <c r="I352" s="24">
        <v>0</v>
      </c>
      <c r="J352" s="24">
        <v>146.17692</v>
      </c>
    </row>
    <row r="353" spans="1:10" x14ac:dyDescent="0.35">
      <c r="A353">
        <v>471</v>
      </c>
      <c r="B353" t="s">
        <v>351</v>
      </c>
      <c r="C353" s="24">
        <v>16.875280799999999</v>
      </c>
      <c r="D353" s="24">
        <v>0</v>
      </c>
      <c r="E353" s="24">
        <v>0</v>
      </c>
      <c r="F353" s="24">
        <v>0.24794640000000001</v>
      </c>
      <c r="G353" s="24">
        <v>0</v>
      </c>
      <c r="H353" s="24">
        <v>16.875280799999999</v>
      </c>
      <c r="I353" s="24">
        <v>0</v>
      </c>
      <c r="J353" s="24">
        <v>17.123227199999999</v>
      </c>
    </row>
    <row r="354" spans="1:10" x14ac:dyDescent="0.35">
      <c r="A354">
        <v>472</v>
      </c>
      <c r="B354" t="s">
        <v>352</v>
      </c>
      <c r="C354" s="24">
        <v>71.177220000000005</v>
      </c>
      <c r="D354" s="24">
        <v>0</v>
      </c>
      <c r="E354" s="24">
        <v>0</v>
      </c>
      <c r="F354" s="24">
        <v>15.933852</v>
      </c>
      <c r="G354" s="24">
        <v>4.0673159999999999</v>
      </c>
      <c r="H354" s="24">
        <v>71.177220000000005</v>
      </c>
      <c r="I354" s="24">
        <v>4.0673159999999999</v>
      </c>
      <c r="J354" s="24">
        <v>91.178387999999998</v>
      </c>
    </row>
    <row r="355" spans="1:10" x14ac:dyDescent="0.35">
      <c r="A355">
        <v>473</v>
      </c>
      <c r="B355" t="s">
        <v>353</v>
      </c>
      <c r="C355" s="24">
        <v>3.4963199999999999</v>
      </c>
      <c r="D355" s="24">
        <v>0</v>
      </c>
      <c r="E355" s="24">
        <v>0</v>
      </c>
      <c r="F355" s="24">
        <v>0.13247999999999999</v>
      </c>
      <c r="G355" s="24">
        <v>0</v>
      </c>
      <c r="H355" s="24">
        <v>3.4963199999999999</v>
      </c>
      <c r="I355" s="24">
        <v>0</v>
      </c>
      <c r="J355" s="24">
        <v>3.6288</v>
      </c>
    </row>
    <row r="356" spans="1:10" x14ac:dyDescent="0.35">
      <c r="A356">
        <v>474</v>
      </c>
      <c r="B356" t="s">
        <v>354</v>
      </c>
      <c r="C356" s="24">
        <v>24.803999999999998</v>
      </c>
      <c r="D356" s="24">
        <v>11.113200000000001</v>
      </c>
      <c r="E356" s="24">
        <v>0</v>
      </c>
      <c r="F356" s="24">
        <v>0</v>
      </c>
      <c r="G356" s="24">
        <v>0</v>
      </c>
      <c r="H356" s="24">
        <v>35.917200000000001</v>
      </c>
      <c r="I356" s="24">
        <v>11.113200000000001</v>
      </c>
      <c r="J356" s="24">
        <v>35.917200000000001</v>
      </c>
    </row>
    <row r="357" spans="1:10" x14ac:dyDescent="0.35">
      <c r="A357">
        <v>475</v>
      </c>
      <c r="B357" t="s">
        <v>3584</v>
      </c>
      <c r="C357" s="24">
        <v>64.324008000000006</v>
      </c>
      <c r="D357" s="24">
        <v>0</v>
      </c>
      <c r="E357" s="24">
        <v>0</v>
      </c>
      <c r="F357" s="24">
        <v>1.1592E-2</v>
      </c>
      <c r="G357" s="24">
        <v>0</v>
      </c>
      <c r="H357" s="24">
        <v>64.324008000000006</v>
      </c>
      <c r="I357" s="24">
        <v>0</v>
      </c>
      <c r="J357" s="24">
        <v>64.335599999999999</v>
      </c>
    </row>
    <row r="358" spans="1:10" x14ac:dyDescent="0.35">
      <c r="A358">
        <v>476</v>
      </c>
      <c r="B358" t="s">
        <v>3585</v>
      </c>
      <c r="C358" s="24">
        <v>33.482607847601102</v>
      </c>
      <c r="D358" s="24">
        <v>0</v>
      </c>
      <c r="E358" s="24">
        <v>0</v>
      </c>
      <c r="F358" s="24">
        <v>0.163712152398927</v>
      </c>
      <c r="G358" s="24">
        <v>0</v>
      </c>
      <c r="H358" s="24">
        <v>33.482607847601102</v>
      </c>
      <c r="I358" s="24">
        <v>0</v>
      </c>
      <c r="J358" s="24">
        <v>33.646320000000003</v>
      </c>
    </row>
    <row r="359" spans="1:10" x14ac:dyDescent="0.35">
      <c r="A359">
        <v>477</v>
      </c>
      <c r="B359" t="s">
        <v>3660</v>
      </c>
      <c r="C359" s="24">
        <v>6.1181999999999999</v>
      </c>
      <c r="D359" s="24">
        <v>0</v>
      </c>
      <c r="E359" s="24">
        <v>0</v>
      </c>
      <c r="F359" s="24">
        <v>0</v>
      </c>
      <c r="G359" s="24">
        <v>0</v>
      </c>
      <c r="H359" s="24">
        <v>6.1181999999999999</v>
      </c>
      <c r="I359" s="24">
        <v>0</v>
      </c>
      <c r="J359" s="24">
        <v>6.1181999999999999</v>
      </c>
    </row>
    <row r="360" spans="1:10" x14ac:dyDescent="0.35">
      <c r="A360">
        <v>478</v>
      </c>
      <c r="B360" t="s">
        <v>3662</v>
      </c>
      <c r="C360" s="24">
        <v>3.3188616</v>
      </c>
      <c r="D360" s="24">
        <v>0</v>
      </c>
      <c r="E360" s="24">
        <v>0</v>
      </c>
      <c r="F360" s="24">
        <v>2.8014983999999998</v>
      </c>
      <c r="G360" s="24">
        <v>0</v>
      </c>
      <c r="H360" s="24">
        <v>3.3188616</v>
      </c>
      <c r="I360" s="24">
        <v>0</v>
      </c>
      <c r="J360" s="24">
        <v>6.1203599999999998</v>
      </c>
    </row>
    <row r="361" spans="1:10" x14ac:dyDescent="0.35">
      <c r="C361" s="24"/>
      <c r="D361" s="24"/>
      <c r="E361" s="24"/>
      <c r="F361" s="24"/>
      <c r="G361" s="24"/>
      <c r="H361" s="24"/>
      <c r="I361" s="24"/>
      <c r="J361" s="24"/>
    </row>
    <row r="362" spans="1:10" x14ac:dyDescent="0.35">
      <c r="C362" s="24"/>
      <c r="D362" s="24"/>
      <c r="E362" s="24"/>
      <c r="F362" s="24"/>
      <c r="G362" s="24"/>
      <c r="H362" s="24"/>
      <c r="I362" s="24"/>
      <c r="J362" s="24"/>
    </row>
    <row r="363" spans="1:10" x14ac:dyDescent="0.35">
      <c r="C363" s="24"/>
      <c r="D363" s="24"/>
      <c r="E363" s="24"/>
      <c r="F363" s="24"/>
      <c r="G363" s="24"/>
      <c r="H363" s="24"/>
      <c r="I363" s="24"/>
      <c r="J363" s="24"/>
    </row>
    <row r="364" spans="1:10" x14ac:dyDescent="0.35">
      <c r="C364" s="24"/>
      <c r="D364" s="24"/>
      <c r="E364" s="24"/>
      <c r="F364" s="24"/>
      <c r="G364" s="24"/>
      <c r="H364" s="24"/>
      <c r="I364" s="24"/>
      <c r="J364" s="24"/>
    </row>
    <row r="365" spans="1:10" x14ac:dyDescent="0.35">
      <c r="C365" s="24"/>
      <c r="D365" s="24"/>
      <c r="E365" s="24"/>
      <c r="F365" s="24"/>
      <c r="G365" s="24"/>
      <c r="H365" s="24"/>
      <c r="I365" s="24"/>
      <c r="J365" s="24"/>
    </row>
    <row r="366" spans="1:10" x14ac:dyDescent="0.35">
      <c r="C366" s="24"/>
      <c r="D366" s="24"/>
      <c r="E366" s="24"/>
      <c r="F366" s="24"/>
      <c r="G366" s="24"/>
      <c r="H366" s="24"/>
      <c r="I366" s="24"/>
      <c r="J366" s="24"/>
    </row>
    <row r="367" spans="1:10" x14ac:dyDescent="0.35">
      <c r="C367" s="24"/>
      <c r="D367" s="24"/>
      <c r="E367" s="24"/>
      <c r="F367" s="24"/>
      <c r="G367" s="24"/>
      <c r="H367" s="24"/>
      <c r="I367" s="24"/>
      <c r="J367" s="24"/>
    </row>
    <row r="368" spans="1:10" x14ac:dyDescent="0.35">
      <c r="C368" s="24"/>
      <c r="D368" s="24"/>
      <c r="E368" s="24"/>
      <c r="F368" s="24"/>
      <c r="G368" s="24"/>
      <c r="H368" s="24"/>
      <c r="I368" s="24"/>
      <c r="J368" s="24"/>
    </row>
    <row r="369" spans="3:10" x14ac:dyDescent="0.35">
      <c r="C369" s="24"/>
      <c r="D369" s="24"/>
      <c r="E369" s="24"/>
      <c r="F369" s="24"/>
      <c r="G369" s="24"/>
      <c r="H369" s="24"/>
      <c r="I369" s="24"/>
      <c r="J369" s="24"/>
    </row>
  </sheetData>
  <sortState ref="A2:R370">
    <sortCondition ref="A1"/>
  </sortState>
  <pageMargins left="0.7" right="0.7" top="0.75" bottom="0.75" header="0.3" footer="0.3"/>
  <tableParts count="1">
    <tablePart r:id="rId1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Ark11"/>
  <dimension ref="A1:C752"/>
  <sheetViews>
    <sheetView workbookViewId="0"/>
  </sheetViews>
  <sheetFormatPr defaultRowHeight="14.5" x14ac:dyDescent="0.35"/>
  <cols>
    <col min="1" max="1" width="42.1796875" customWidth="1"/>
    <col min="2" max="2" width="68.1796875" customWidth="1"/>
    <col min="3" max="3" width="45.1796875" bestFit="1" customWidth="1"/>
  </cols>
  <sheetData>
    <row r="1" spans="1:3" x14ac:dyDescent="0.35">
      <c r="A1" s="79" t="s">
        <v>2557</v>
      </c>
      <c r="B1" s="80" t="s">
        <v>2557</v>
      </c>
      <c r="C1" s="67" t="s">
        <v>3633</v>
      </c>
    </row>
    <row r="2" spans="1:3" x14ac:dyDescent="0.35">
      <c r="A2" s="1" t="s">
        <v>2991</v>
      </c>
      <c r="B2" s="81" t="s">
        <v>2991</v>
      </c>
    </row>
    <row r="3" spans="1:3" x14ac:dyDescent="0.35">
      <c r="A3" s="1" t="s">
        <v>3208</v>
      </c>
      <c r="B3" s="81" t="s">
        <v>2950</v>
      </c>
    </row>
    <row r="4" spans="1:3" x14ac:dyDescent="0.35">
      <c r="A4" s="1" t="s">
        <v>2950</v>
      </c>
      <c r="B4" s="81" t="s">
        <v>2858</v>
      </c>
    </row>
    <row r="5" spans="1:3" x14ac:dyDescent="0.35">
      <c r="A5" s="1" t="s">
        <v>2858</v>
      </c>
      <c r="B5" s="81" t="s">
        <v>3587</v>
      </c>
    </row>
    <row r="6" spans="1:3" x14ac:dyDescent="0.35">
      <c r="A6" s="1" t="s">
        <v>2851</v>
      </c>
      <c r="B6" s="81" t="s">
        <v>3588</v>
      </c>
    </row>
    <row r="7" spans="1:3" x14ac:dyDescent="0.35">
      <c r="A7" s="1" t="s">
        <v>3211</v>
      </c>
      <c r="B7" s="81" t="s">
        <v>3212</v>
      </c>
    </row>
    <row r="8" spans="1:3" x14ac:dyDescent="0.35">
      <c r="A8" s="1" t="s">
        <v>3288</v>
      </c>
      <c r="B8" s="81" t="s">
        <v>3174</v>
      </c>
    </row>
    <row r="9" spans="1:3" x14ac:dyDescent="0.35">
      <c r="A9" s="1" t="s">
        <v>3212</v>
      </c>
      <c r="B9" s="81" t="s">
        <v>3213</v>
      </c>
    </row>
    <row r="10" spans="1:3" x14ac:dyDescent="0.35">
      <c r="A10" s="1" t="s">
        <v>3174</v>
      </c>
      <c r="B10" s="81" t="s">
        <v>3589</v>
      </c>
    </row>
    <row r="11" spans="1:3" x14ac:dyDescent="0.35">
      <c r="A11" s="1" t="s">
        <v>3269</v>
      </c>
      <c r="B11" s="81" t="s">
        <v>2582</v>
      </c>
    </row>
    <row r="12" spans="1:3" x14ac:dyDescent="0.35">
      <c r="A12" s="1" t="s">
        <v>3213</v>
      </c>
      <c r="B12" s="81" t="s">
        <v>3214</v>
      </c>
    </row>
    <row r="13" spans="1:3" x14ac:dyDescent="0.35">
      <c r="A13" s="1" t="s">
        <v>2870</v>
      </c>
      <c r="B13" s="81" t="s">
        <v>3215</v>
      </c>
    </row>
    <row r="14" spans="1:3" x14ac:dyDescent="0.35">
      <c r="A14" s="1" t="s">
        <v>2582</v>
      </c>
      <c r="B14" s="81" t="s">
        <v>2687</v>
      </c>
    </row>
    <row r="15" spans="1:3" x14ac:dyDescent="0.35">
      <c r="A15" s="1" t="s">
        <v>3214</v>
      </c>
      <c r="B15" s="81" t="s">
        <v>3221</v>
      </c>
    </row>
    <row r="16" spans="1:3" x14ac:dyDescent="0.35">
      <c r="A16" s="1" t="s">
        <v>3215</v>
      </c>
      <c r="B16" s="81" t="s">
        <v>3590</v>
      </c>
    </row>
    <row r="17" spans="1:2" x14ac:dyDescent="0.35">
      <c r="A17" s="1" t="s">
        <v>2687</v>
      </c>
      <c r="B17" s="81" t="s">
        <v>3233</v>
      </c>
    </row>
    <row r="18" spans="1:2" x14ac:dyDescent="0.35">
      <c r="A18" s="1" t="s">
        <v>3221</v>
      </c>
      <c r="B18" s="81" t="s">
        <v>3295</v>
      </c>
    </row>
    <row r="19" spans="1:2" x14ac:dyDescent="0.35">
      <c r="A19" s="1" t="s">
        <v>3232</v>
      </c>
      <c r="B19" s="81" t="s">
        <v>2999</v>
      </c>
    </row>
    <row r="20" spans="1:2" x14ac:dyDescent="0.35">
      <c r="A20" s="1" t="s">
        <v>3233</v>
      </c>
      <c r="B20" s="81" t="s">
        <v>3234</v>
      </c>
    </row>
    <row r="21" spans="1:2" x14ac:dyDescent="0.35">
      <c r="A21" s="1" t="s">
        <v>3295</v>
      </c>
      <c r="B21" s="81" t="s">
        <v>2657</v>
      </c>
    </row>
    <row r="22" spans="1:2" x14ac:dyDescent="0.35">
      <c r="A22" s="1" t="s">
        <v>2999</v>
      </c>
      <c r="B22" s="81" t="s">
        <v>2971</v>
      </c>
    </row>
    <row r="23" spans="1:2" x14ac:dyDescent="0.35">
      <c r="A23" s="1" t="s">
        <v>3234</v>
      </c>
      <c r="B23" s="81" t="s">
        <v>2988</v>
      </c>
    </row>
    <row r="24" spans="1:2" x14ac:dyDescent="0.35">
      <c r="A24" s="1" t="s">
        <v>2657</v>
      </c>
      <c r="B24" s="81" t="s">
        <v>2942</v>
      </c>
    </row>
    <row r="25" spans="1:2" x14ac:dyDescent="0.35">
      <c r="A25" s="1" t="s">
        <v>3164</v>
      </c>
      <c r="B25" s="81" t="s">
        <v>3112</v>
      </c>
    </row>
    <row r="26" spans="1:2" x14ac:dyDescent="0.35">
      <c r="A26" s="1" t="s">
        <v>2971</v>
      </c>
      <c r="B26" s="81" t="s">
        <v>3104</v>
      </c>
    </row>
    <row r="27" spans="1:2" x14ac:dyDescent="0.35">
      <c r="A27" s="1" t="s">
        <v>2988</v>
      </c>
      <c r="B27" s="81" t="s">
        <v>3066</v>
      </c>
    </row>
    <row r="28" spans="1:2" x14ac:dyDescent="0.35">
      <c r="A28" s="1" t="s">
        <v>2942</v>
      </c>
      <c r="B28" s="81" t="s">
        <v>3291</v>
      </c>
    </row>
    <row r="29" spans="1:2" x14ac:dyDescent="0.35">
      <c r="A29" s="1" t="s">
        <v>3112</v>
      </c>
      <c r="B29" s="81" t="s">
        <v>2827</v>
      </c>
    </row>
    <row r="30" spans="1:2" x14ac:dyDescent="0.35">
      <c r="A30" s="1" t="s">
        <v>3104</v>
      </c>
      <c r="B30" s="81" t="s">
        <v>2086</v>
      </c>
    </row>
    <row r="31" spans="1:2" x14ac:dyDescent="0.35">
      <c r="A31" s="1" t="s">
        <v>3066</v>
      </c>
      <c r="B31" s="81" t="s">
        <v>3209</v>
      </c>
    </row>
    <row r="32" spans="1:2" x14ac:dyDescent="0.35">
      <c r="A32" s="1" t="s">
        <v>3291</v>
      </c>
      <c r="B32" s="81" t="s">
        <v>3236</v>
      </c>
    </row>
    <row r="33" spans="1:2" x14ac:dyDescent="0.35">
      <c r="A33" s="1" t="s">
        <v>2827</v>
      </c>
      <c r="B33" s="81" t="s">
        <v>3181</v>
      </c>
    </row>
    <row r="34" spans="1:2" x14ac:dyDescent="0.35">
      <c r="A34" s="1" t="s">
        <v>2086</v>
      </c>
      <c r="B34" s="81" t="s">
        <v>2577</v>
      </c>
    </row>
    <row r="35" spans="1:2" x14ac:dyDescent="0.35">
      <c r="A35" s="1" t="s">
        <v>3235</v>
      </c>
      <c r="B35" s="81" t="s">
        <v>3010</v>
      </c>
    </row>
    <row r="36" spans="1:2" x14ac:dyDescent="0.35">
      <c r="A36" s="1" t="s">
        <v>3209</v>
      </c>
      <c r="B36" s="81" t="s">
        <v>3237</v>
      </c>
    </row>
    <row r="37" spans="1:2" x14ac:dyDescent="0.35">
      <c r="A37" s="1" t="s">
        <v>3236</v>
      </c>
      <c r="B37" s="81" t="s">
        <v>3289</v>
      </c>
    </row>
    <row r="38" spans="1:2" x14ac:dyDescent="0.35">
      <c r="A38" s="1" t="s">
        <v>3181</v>
      </c>
      <c r="B38" s="81" t="s">
        <v>206</v>
      </c>
    </row>
    <row r="39" spans="1:2" x14ac:dyDescent="0.35">
      <c r="A39" s="1" t="s">
        <v>2577</v>
      </c>
      <c r="B39" s="81" t="s">
        <v>2897</v>
      </c>
    </row>
    <row r="40" spans="1:2" x14ac:dyDescent="0.35">
      <c r="A40" s="1" t="s">
        <v>3010</v>
      </c>
      <c r="B40" s="81" t="s">
        <v>3138</v>
      </c>
    </row>
    <row r="41" spans="1:2" x14ac:dyDescent="0.35">
      <c r="A41" s="1" t="s">
        <v>3299</v>
      </c>
      <c r="B41" s="81" t="s">
        <v>3267</v>
      </c>
    </row>
    <row r="42" spans="1:2" x14ac:dyDescent="0.35">
      <c r="A42" s="1" t="s">
        <v>3237</v>
      </c>
      <c r="B42" s="81" t="s">
        <v>3238</v>
      </c>
    </row>
    <row r="43" spans="1:2" x14ac:dyDescent="0.35">
      <c r="A43" s="1" t="s">
        <v>2883</v>
      </c>
      <c r="B43" s="81" t="s">
        <v>3591</v>
      </c>
    </row>
    <row r="44" spans="1:2" x14ac:dyDescent="0.35">
      <c r="A44" s="1" t="s">
        <v>3289</v>
      </c>
      <c r="B44" s="81" t="s">
        <v>3083</v>
      </c>
    </row>
    <row r="45" spans="1:2" x14ac:dyDescent="0.35">
      <c r="A45" s="1" t="s">
        <v>2987</v>
      </c>
      <c r="B45" s="81" t="s">
        <v>3160</v>
      </c>
    </row>
    <row r="46" spans="1:2" x14ac:dyDescent="0.35">
      <c r="A46" s="1" t="s">
        <v>3200</v>
      </c>
      <c r="B46" s="81" t="s">
        <v>3132</v>
      </c>
    </row>
    <row r="47" spans="1:2" x14ac:dyDescent="0.35">
      <c r="A47" s="1" t="s">
        <v>206</v>
      </c>
      <c r="B47" s="81" t="s">
        <v>3592</v>
      </c>
    </row>
    <row r="48" spans="1:2" x14ac:dyDescent="0.35">
      <c r="A48" s="1" t="s">
        <v>2897</v>
      </c>
      <c r="B48" s="81" t="s">
        <v>2801</v>
      </c>
    </row>
    <row r="49" spans="1:2" x14ac:dyDescent="0.35">
      <c r="A49" s="1" t="s">
        <v>3138</v>
      </c>
      <c r="B49" s="81" t="s">
        <v>3169</v>
      </c>
    </row>
    <row r="50" spans="1:2" x14ac:dyDescent="0.35">
      <c r="A50" s="1" t="s">
        <v>2651</v>
      </c>
      <c r="B50" s="81" t="s">
        <v>2910</v>
      </c>
    </row>
    <row r="51" spans="1:2" x14ac:dyDescent="0.35">
      <c r="A51" s="1" t="s">
        <v>3267</v>
      </c>
      <c r="B51" s="81" t="s">
        <v>3042</v>
      </c>
    </row>
    <row r="52" spans="1:2" x14ac:dyDescent="0.35">
      <c r="A52" s="1" t="s">
        <v>3011</v>
      </c>
      <c r="B52" s="81" t="s">
        <v>862</v>
      </c>
    </row>
    <row r="53" spans="1:2" x14ac:dyDescent="0.35">
      <c r="A53" s="1" t="s">
        <v>3238</v>
      </c>
      <c r="B53" s="81" t="s">
        <v>2863</v>
      </c>
    </row>
    <row r="54" spans="1:2" x14ac:dyDescent="0.35">
      <c r="A54" s="1" t="s">
        <v>3083</v>
      </c>
      <c r="B54" s="81" t="s">
        <v>3251</v>
      </c>
    </row>
    <row r="55" spans="1:2" x14ac:dyDescent="0.35">
      <c r="A55" s="1" t="s">
        <v>3160</v>
      </c>
      <c r="B55" s="81" t="s">
        <v>3231</v>
      </c>
    </row>
    <row r="56" spans="1:2" x14ac:dyDescent="0.35">
      <c r="A56" s="1" t="s">
        <v>3132</v>
      </c>
      <c r="B56" s="81" t="s">
        <v>2786</v>
      </c>
    </row>
    <row r="57" spans="1:2" x14ac:dyDescent="0.35">
      <c r="A57" s="1" t="s">
        <v>3024</v>
      </c>
      <c r="B57" s="81" t="s">
        <v>3050</v>
      </c>
    </row>
    <row r="58" spans="1:2" x14ac:dyDescent="0.35">
      <c r="A58" s="1" t="s">
        <v>3186</v>
      </c>
      <c r="B58" s="81" t="s">
        <v>2558</v>
      </c>
    </row>
    <row r="59" spans="1:2" x14ac:dyDescent="0.35">
      <c r="A59" s="1" t="s">
        <v>2801</v>
      </c>
      <c r="B59" s="81" t="s">
        <v>2967</v>
      </c>
    </row>
    <row r="60" spans="1:2" x14ac:dyDescent="0.35">
      <c r="A60" s="1" t="s">
        <v>3169</v>
      </c>
      <c r="B60" s="81" t="s">
        <v>3239</v>
      </c>
    </row>
    <row r="61" spans="1:2" x14ac:dyDescent="0.35">
      <c r="A61" s="1" t="s">
        <v>2910</v>
      </c>
      <c r="B61" s="81" t="s">
        <v>1488</v>
      </c>
    </row>
    <row r="62" spans="1:2" x14ac:dyDescent="0.35">
      <c r="A62" s="1" t="s">
        <v>3042</v>
      </c>
      <c r="B62" s="81" t="s">
        <v>3261</v>
      </c>
    </row>
    <row r="63" spans="1:2" x14ac:dyDescent="0.35">
      <c r="A63" s="1" t="s">
        <v>862</v>
      </c>
      <c r="B63" s="81" t="s">
        <v>3194</v>
      </c>
    </row>
    <row r="64" spans="1:2" x14ac:dyDescent="0.35">
      <c r="A64" s="1" t="s">
        <v>2863</v>
      </c>
      <c r="B64" s="81" t="s">
        <v>3195</v>
      </c>
    </row>
    <row r="65" spans="1:2" x14ac:dyDescent="0.35">
      <c r="A65" s="1" t="s">
        <v>2569</v>
      </c>
      <c r="B65" s="81" t="s">
        <v>2943</v>
      </c>
    </row>
    <row r="66" spans="1:2" x14ac:dyDescent="0.35">
      <c r="A66" s="1" t="s">
        <v>3251</v>
      </c>
      <c r="B66" s="81" t="s">
        <v>2560</v>
      </c>
    </row>
    <row r="67" spans="1:2" x14ac:dyDescent="0.35">
      <c r="A67" s="1" t="s">
        <v>3231</v>
      </c>
      <c r="B67" s="81" t="s">
        <v>2562</v>
      </c>
    </row>
    <row r="68" spans="1:2" x14ac:dyDescent="0.35">
      <c r="A68" s="1" t="s">
        <v>2786</v>
      </c>
      <c r="B68" s="81" t="s">
        <v>2564</v>
      </c>
    </row>
    <row r="69" spans="1:2" x14ac:dyDescent="0.35">
      <c r="A69" s="1" t="s">
        <v>3050</v>
      </c>
      <c r="B69" s="81" t="s">
        <v>2566</v>
      </c>
    </row>
    <row r="70" spans="1:2" x14ac:dyDescent="0.35">
      <c r="A70" s="1" t="s">
        <v>2558</v>
      </c>
      <c r="B70" s="81" t="s">
        <v>2652</v>
      </c>
    </row>
    <row r="71" spans="1:2" x14ac:dyDescent="0.35">
      <c r="A71" s="1" t="s">
        <v>2967</v>
      </c>
      <c r="B71" s="81" t="s">
        <v>2839</v>
      </c>
    </row>
    <row r="72" spans="1:2" x14ac:dyDescent="0.35">
      <c r="A72" s="1" t="s">
        <v>3239</v>
      </c>
      <c r="B72" s="81" t="s">
        <v>2568</v>
      </c>
    </row>
    <row r="73" spans="1:2" x14ac:dyDescent="0.35">
      <c r="A73" s="1" t="s">
        <v>2947</v>
      </c>
      <c r="B73" s="81" t="s">
        <v>3075</v>
      </c>
    </row>
    <row r="74" spans="1:2" x14ac:dyDescent="0.35">
      <c r="A74" s="1" t="s">
        <v>1488</v>
      </c>
      <c r="B74" s="81" t="s">
        <v>2890</v>
      </c>
    </row>
    <row r="75" spans="1:2" x14ac:dyDescent="0.35">
      <c r="A75" s="1" t="s">
        <v>3261</v>
      </c>
      <c r="B75" s="81" t="s">
        <v>2653</v>
      </c>
    </row>
    <row r="76" spans="1:2" x14ac:dyDescent="0.35">
      <c r="A76" s="1" t="s">
        <v>3194</v>
      </c>
      <c r="B76" s="81" t="s">
        <v>2817</v>
      </c>
    </row>
    <row r="77" spans="1:2" x14ac:dyDescent="0.35">
      <c r="A77" s="1" t="s">
        <v>3195</v>
      </c>
      <c r="B77" s="81" t="s">
        <v>2570</v>
      </c>
    </row>
    <row r="78" spans="1:2" x14ac:dyDescent="0.35">
      <c r="A78" s="1" t="s">
        <v>2943</v>
      </c>
      <c r="B78" s="81" t="s">
        <v>2571</v>
      </c>
    </row>
    <row r="79" spans="1:2" x14ac:dyDescent="0.35">
      <c r="A79" s="1" t="s">
        <v>2560</v>
      </c>
      <c r="B79" s="81" t="s">
        <v>3147</v>
      </c>
    </row>
    <row r="80" spans="1:2" x14ac:dyDescent="0.35">
      <c r="A80" s="1" t="s">
        <v>2562</v>
      </c>
      <c r="B80" s="81" t="s">
        <v>2927</v>
      </c>
    </row>
    <row r="81" spans="1:2" x14ac:dyDescent="0.35">
      <c r="A81" s="1" t="s">
        <v>2564</v>
      </c>
      <c r="B81" s="81" t="s">
        <v>3593</v>
      </c>
    </row>
    <row r="82" spans="1:2" x14ac:dyDescent="0.35">
      <c r="A82" s="1" t="s">
        <v>2566</v>
      </c>
      <c r="B82" s="81" t="s">
        <v>2986</v>
      </c>
    </row>
    <row r="83" spans="1:2" x14ac:dyDescent="0.35">
      <c r="A83" s="1" t="s">
        <v>2652</v>
      </c>
      <c r="B83" s="81" t="s">
        <v>2841</v>
      </c>
    </row>
    <row r="84" spans="1:2" x14ac:dyDescent="0.35">
      <c r="A84" s="1" t="s">
        <v>2839</v>
      </c>
      <c r="B84" s="81" t="s">
        <v>3538</v>
      </c>
    </row>
    <row r="85" spans="1:2" x14ac:dyDescent="0.35">
      <c r="A85" s="1" t="s">
        <v>2568</v>
      </c>
      <c r="B85" s="81" t="s">
        <v>2572</v>
      </c>
    </row>
    <row r="86" spans="1:2" x14ac:dyDescent="0.35">
      <c r="A86" s="1" t="s">
        <v>3075</v>
      </c>
      <c r="B86" s="81" t="s">
        <v>3119</v>
      </c>
    </row>
    <row r="87" spans="1:2" x14ac:dyDescent="0.35">
      <c r="A87" s="1" t="s">
        <v>2890</v>
      </c>
      <c r="B87" s="81" t="s">
        <v>2926</v>
      </c>
    </row>
    <row r="88" spans="1:2" x14ac:dyDescent="0.35">
      <c r="A88" s="1" t="s">
        <v>2653</v>
      </c>
      <c r="B88" s="81" t="s">
        <v>3193</v>
      </c>
    </row>
    <row r="89" spans="1:2" x14ac:dyDescent="0.35">
      <c r="A89" s="1" t="s">
        <v>2817</v>
      </c>
      <c r="B89" s="81" t="s">
        <v>3176</v>
      </c>
    </row>
    <row r="90" spans="1:2" x14ac:dyDescent="0.35">
      <c r="A90" s="1" t="s">
        <v>2570</v>
      </c>
      <c r="B90" s="81" t="s">
        <v>3594</v>
      </c>
    </row>
    <row r="91" spans="1:2" x14ac:dyDescent="0.35">
      <c r="A91" s="1" t="s">
        <v>2983</v>
      </c>
      <c r="B91" s="81" t="s">
        <v>2789</v>
      </c>
    </row>
    <row r="92" spans="1:2" x14ac:dyDescent="0.35">
      <c r="A92" s="1" t="s">
        <v>2571</v>
      </c>
      <c r="B92" s="81" t="s">
        <v>3595</v>
      </c>
    </row>
    <row r="93" spans="1:2" x14ac:dyDescent="0.35">
      <c r="A93" s="1" t="s">
        <v>3032</v>
      </c>
      <c r="B93" s="81" t="s">
        <v>3043</v>
      </c>
    </row>
    <row r="94" spans="1:2" x14ac:dyDescent="0.35">
      <c r="A94" s="1" t="s">
        <v>3147</v>
      </c>
      <c r="B94" s="81" t="s">
        <v>3202</v>
      </c>
    </row>
    <row r="95" spans="1:2" x14ac:dyDescent="0.35">
      <c r="A95" s="1" t="s">
        <v>2853</v>
      </c>
      <c r="B95" s="81" t="s">
        <v>2952</v>
      </c>
    </row>
    <row r="96" spans="1:2" x14ac:dyDescent="0.35">
      <c r="A96" s="1" t="s">
        <v>2927</v>
      </c>
      <c r="B96" s="81" t="s">
        <v>2960</v>
      </c>
    </row>
    <row r="97" spans="1:2" x14ac:dyDescent="0.35">
      <c r="A97" s="1" t="s">
        <v>2573</v>
      </c>
      <c r="B97" s="81" t="s">
        <v>3098</v>
      </c>
    </row>
    <row r="98" spans="1:2" x14ac:dyDescent="0.35">
      <c r="A98" s="1" t="s">
        <v>3008</v>
      </c>
      <c r="B98" s="81" t="s">
        <v>3067</v>
      </c>
    </row>
    <row r="99" spans="1:2" x14ac:dyDescent="0.35">
      <c r="A99" s="1" t="s">
        <v>2986</v>
      </c>
      <c r="B99" s="81" t="s">
        <v>3596</v>
      </c>
    </row>
    <row r="100" spans="1:2" x14ac:dyDescent="0.35">
      <c r="A100" s="1" t="s">
        <v>3201</v>
      </c>
      <c r="B100" s="81" t="s">
        <v>3597</v>
      </c>
    </row>
    <row r="101" spans="1:2" x14ac:dyDescent="0.35">
      <c r="A101" s="1" t="s">
        <v>2841</v>
      </c>
      <c r="B101" s="81" t="s">
        <v>2795</v>
      </c>
    </row>
    <row r="102" spans="1:2" x14ac:dyDescent="0.35">
      <c r="A102" s="1" t="s">
        <v>2572</v>
      </c>
      <c r="B102" s="81" t="s">
        <v>2864</v>
      </c>
    </row>
    <row r="103" spans="1:2" x14ac:dyDescent="0.35">
      <c r="A103" s="1" t="s">
        <v>3182</v>
      </c>
      <c r="B103" s="81" t="s">
        <v>2578</v>
      </c>
    </row>
    <row r="104" spans="1:2" x14ac:dyDescent="0.35">
      <c r="A104" s="1" t="s">
        <v>3119</v>
      </c>
      <c r="B104" s="81" t="s">
        <v>3177</v>
      </c>
    </row>
    <row r="105" spans="1:2" x14ac:dyDescent="0.35">
      <c r="A105" s="1" t="s">
        <v>3007</v>
      </c>
      <c r="B105" s="81" t="s">
        <v>3598</v>
      </c>
    </row>
    <row r="106" spans="1:2" x14ac:dyDescent="0.35">
      <c r="A106" s="1" t="s">
        <v>2926</v>
      </c>
      <c r="B106" s="81" t="s">
        <v>3057</v>
      </c>
    </row>
    <row r="107" spans="1:2" x14ac:dyDescent="0.35">
      <c r="A107" s="1" t="s">
        <v>3193</v>
      </c>
      <c r="B107" s="81" t="s">
        <v>3242</v>
      </c>
    </row>
    <row r="108" spans="1:2" x14ac:dyDescent="0.35">
      <c r="A108" s="1" t="s">
        <v>3176</v>
      </c>
      <c r="B108" s="81" t="s">
        <v>2579</v>
      </c>
    </row>
    <row r="109" spans="1:2" x14ac:dyDescent="0.35">
      <c r="A109" s="1" t="s">
        <v>2789</v>
      </c>
      <c r="B109" s="81" t="s">
        <v>3273</v>
      </c>
    </row>
    <row r="110" spans="1:2" x14ac:dyDescent="0.35">
      <c r="A110" s="1" t="s">
        <v>2576</v>
      </c>
      <c r="B110" s="81" t="s">
        <v>3019</v>
      </c>
    </row>
    <row r="111" spans="1:2" x14ac:dyDescent="0.35">
      <c r="A111" s="1" t="s">
        <v>3116</v>
      </c>
      <c r="B111" s="81" t="s">
        <v>3599</v>
      </c>
    </row>
    <row r="112" spans="1:2" x14ac:dyDescent="0.35">
      <c r="A112" s="1" t="s">
        <v>3043</v>
      </c>
      <c r="B112" s="81" t="s">
        <v>3286</v>
      </c>
    </row>
    <row r="113" spans="1:2" x14ac:dyDescent="0.35">
      <c r="A113" s="1" t="s">
        <v>3202</v>
      </c>
      <c r="B113" s="81" t="s">
        <v>3283</v>
      </c>
    </row>
    <row r="114" spans="1:2" x14ac:dyDescent="0.35">
      <c r="A114" s="1" t="s">
        <v>2952</v>
      </c>
      <c r="B114" s="81" t="s">
        <v>3280</v>
      </c>
    </row>
    <row r="115" spans="1:2" x14ac:dyDescent="0.35">
      <c r="A115" s="1" t="s">
        <v>2960</v>
      </c>
      <c r="B115" s="81" t="s">
        <v>3275</v>
      </c>
    </row>
    <row r="116" spans="1:2" x14ac:dyDescent="0.35">
      <c r="A116" s="1" t="s">
        <v>3188</v>
      </c>
      <c r="B116" s="81" t="s">
        <v>3171</v>
      </c>
    </row>
    <row r="117" spans="1:2" x14ac:dyDescent="0.35">
      <c r="A117" s="1" t="s">
        <v>2949</v>
      </c>
      <c r="B117" s="81" t="s">
        <v>3216</v>
      </c>
    </row>
    <row r="118" spans="1:2" x14ac:dyDescent="0.35">
      <c r="A118" s="1" t="s">
        <v>3098</v>
      </c>
      <c r="B118" s="81" t="s">
        <v>2916</v>
      </c>
    </row>
    <row r="119" spans="1:2" x14ac:dyDescent="0.35">
      <c r="A119" s="1" t="s">
        <v>3067</v>
      </c>
      <c r="B119" s="81" t="s">
        <v>2933</v>
      </c>
    </row>
    <row r="120" spans="1:2" x14ac:dyDescent="0.35">
      <c r="A120" s="1" t="s">
        <v>3035</v>
      </c>
      <c r="B120" s="81" t="s">
        <v>3180</v>
      </c>
    </row>
    <row r="121" spans="1:2" x14ac:dyDescent="0.35">
      <c r="A121" s="1" t="s">
        <v>2795</v>
      </c>
      <c r="B121" s="81" t="s">
        <v>2581</v>
      </c>
    </row>
    <row r="122" spans="1:2" x14ac:dyDescent="0.35">
      <c r="A122" s="1" t="s">
        <v>2864</v>
      </c>
      <c r="B122" s="81" t="s">
        <v>3600</v>
      </c>
    </row>
    <row r="123" spans="1:2" x14ac:dyDescent="0.35">
      <c r="A123" s="1" t="s">
        <v>2578</v>
      </c>
      <c r="B123" s="81" t="s">
        <v>3013</v>
      </c>
    </row>
    <row r="124" spans="1:2" x14ac:dyDescent="0.35">
      <c r="A124" s="1" t="s">
        <v>3177</v>
      </c>
      <c r="B124" s="81" t="s">
        <v>3218</v>
      </c>
    </row>
    <row r="125" spans="1:2" x14ac:dyDescent="0.35">
      <c r="A125" s="1" t="s">
        <v>3057</v>
      </c>
      <c r="B125" s="81" t="s">
        <v>2335</v>
      </c>
    </row>
    <row r="126" spans="1:2" x14ac:dyDescent="0.35">
      <c r="A126" s="1" t="s">
        <v>2575</v>
      </c>
      <c r="B126" s="81" t="s">
        <v>2896</v>
      </c>
    </row>
    <row r="127" spans="1:2" x14ac:dyDescent="0.35">
      <c r="A127" s="1" t="s">
        <v>3242</v>
      </c>
      <c r="B127" s="81" t="s">
        <v>3015</v>
      </c>
    </row>
    <row r="128" spans="1:2" x14ac:dyDescent="0.35">
      <c r="A128" s="1" t="s">
        <v>2579</v>
      </c>
      <c r="B128" s="81" t="s">
        <v>2994</v>
      </c>
    </row>
    <row r="129" spans="1:2" x14ac:dyDescent="0.35">
      <c r="A129" s="1" t="s">
        <v>3273</v>
      </c>
      <c r="B129" s="81" t="s">
        <v>2946</v>
      </c>
    </row>
    <row r="130" spans="1:2" x14ac:dyDescent="0.35">
      <c r="A130" s="1" t="s">
        <v>2898</v>
      </c>
      <c r="B130" s="81" t="s">
        <v>3601</v>
      </c>
    </row>
    <row r="131" spans="1:2" x14ac:dyDescent="0.35">
      <c r="A131" s="1" t="s">
        <v>3019</v>
      </c>
      <c r="B131" s="81" t="s">
        <v>2904</v>
      </c>
    </row>
    <row r="132" spans="1:2" x14ac:dyDescent="0.35">
      <c r="A132" s="1" t="s">
        <v>3060</v>
      </c>
      <c r="B132" s="81" t="s">
        <v>2886</v>
      </c>
    </row>
    <row r="133" spans="1:2" x14ac:dyDescent="0.35">
      <c r="A133" s="1" t="s">
        <v>3286</v>
      </c>
      <c r="B133" s="81" t="s">
        <v>2585</v>
      </c>
    </row>
    <row r="134" spans="1:2" x14ac:dyDescent="0.35">
      <c r="A134" s="1" t="s">
        <v>3107</v>
      </c>
      <c r="B134" s="81" t="s">
        <v>2586</v>
      </c>
    </row>
    <row r="135" spans="1:2" x14ac:dyDescent="0.35">
      <c r="A135" s="1" t="s">
        <v>3283</v>
      </c>
      <c r="B135" s="81" t="s">
        <v>2583</v>
      </c>
    </row>
    <row r="136" spans="1:2" x14ac:dyDescent="0.35">
      <c r="A136" s="1" t="s">
        <v>3012</v>
      </c>
      <c r="B136" s="81" t="s">
        <v>3263</v>
      </c>
    </row>
    <row r="137" spans="1:2" x14ac:dyDescent="0.35">
      <c r="A137" s="1" t="s">
        <v>3280</v>
      </c>
      <c r="B137" s="81" t="s">
        <v>2587</v>
      </c>
    </row>
    <row r="138" spans="1:2" x14ac:dyDescent="0.35">
      <c r="A138" s="1" t="s">
        <v>3275</v>
      </c>
      <c r="B138" s="81" t="s">
        <v>2588</v>
      </c>
    </row>
    <row r="139" spans="1:2" x14ac:dyDescent="0.35">
      <c r="A139" s="1" t="s">
        <v>3171</v>
      </c>
      <c r="B139" s="81" t="s">
        <v>3094</v>
      </c>
    </row>
    <row r="140" spans="1:2" x14ac:dyDescent="0.35">
      <c r="A140" s="1" t="s">
        <v>2929</v>
      </c>
      <c r="B140" s="81" t="s">
        <v>3004</v>
      </c>
    </row>
    <row r="141" spans="1:2" x14ac:dyDescent="0.35">
      <c r="A141" s="1" t="s">
        <v>3216</v>
      </c>
      <c r="B141" s="81" t="s">
        <v>3271</v>
      </c>
    </row>
    <row r="142" spans="1:2" x14ac:dyDescent="0.35">
      <c r="A142" s="1" t="s">
        <v>2916</v>
      </c>
      <c r="B142" s="81" t="s">
        <v>2824</v>
      </c>
    </row>
    <row r="143" spans="1:2" x14ac:dyDescent="0.35">
      <c r="A143" s="1" t="s">
        <v>3243</v>
      </c>
      <c r="B143" s="81" t="s">
        <v>2590</v>
      </c>
    </row>
    <row r="144" spans="1:2" x14ac:dyDescent="0.35">
      <c r="A144" s="1" t="s">
        <v>2580</v>
      </c>
      <c r="B144" s="81" t="s">
        <v>2592</v>
      </c>
    </row>
    <row r="145" spans="1:2" x14ac:dyDescent="0.35">
      <c r="A145" s="1" t="s">
        <v>3090</v>
      </c>
      <c r="B145" s="81" t="s">
        <v>2597</v>
      </c>
    </row>
    <row r="146" spans="1:2" x14ac:dyDescent="0.35">
      <c r="A146" s="1" t="s">
        <v>2933</v>
      </c>
      <c r="B146" s="81" t="s">
        <v>2899</v>
      </c>
    </row>
    <row r="147" spans="1:2" x14ac:dyDescent="0.35">
      <c r="A147" s="1" t="s">
        <v>3180</v>
      </c>
      <c r="B147" s="81" t="s">
        <v>2802</v>
      </c>
    </row>
    <row r="148" spans="1:2" x14ac:dyDescent="0.35">
      <c r="A148" s="1" t="s">
        <v>2581</v>
      </c>
      <c r="B148" s="81" t="s">
        <v>2993</v>
      </c>
    </row>
    <row r="149" spans="1:2" x14ac:dyDescent="0.35">
      <c r="A149" s="1" t="s">
        <v>2888</v>
      </c>
      <c r="B149" s="81" t="s">
        <v>2699</v>
      </c>
    </row>
    <row r="150" spans="1:2" x14ac:dyDescent="0.35">
      <c r="A150" s="1" t="s">
        <v>3054</v>
      </c>
      <c r="B150" s="81" t="s">
        <v>3141</v>
      </c>
    </row>
    <row r="151" spans="1:2" x14ac:dyDescent="0.35">
      <c r="A151" s="1" t="s">
        <v>3013</v>
      </c>
      <c r="B151" s="81" t="s">
        <v>2637</v>
      </c>
    </row>
    <row r="152" spans="1:2" x14ac:dyDescent="0.35">
      <c r="A152" s="1" t="s">
        <v>3218</v>
      </c>
      <c r="B152" s="81" t="s">
        <v>3126</v>
      </c>
    </row>
    <row r="153" spans="1:2" x14ac:dyDescent="0.35">
      <c r="A153" s="1" t="s">
        <v>2335</v>
      </c>
      <c r="B153" s="81" t="s">
        <v>449</v>
      </c>
    </row>
    <row r="154" spans="1:2" x14ac:dyDescent="0.35">
      <c r="A154" s="1" t="s">
        <v>2807</v>
      </c>
      <c r="B154" s="81" t="s">
        <v>2835</v>
      </c>
    </row>
    <row r="155" spans="1:2" x14ac:dyDescent="0.35">
      <c r="A155" s="1" t="s">
        <v>2896</v>
      </c>
      <c r="B155" s="81" t="s">
        <v>2594</v>
      </c>
    </row>
    <row r="156" spans="1:2" x14ac:dyDescent="0.35">
      <c r="A156" s="1" t="s">
        <v>3129</v>
      </c>
      <c r="B156" s="81" t="s">
        <v>2975</v>
      </c>
    </row>
    <row r="157" spans="1:2" x14ac:dyDescent="0.35">
      <c r="A157" s="1" t="s">
        <v>3015</v>
      </c>
      <c r="B157" s="81" t="s">
        <v>2095</v>
      </c>
    </row>
    <row r="158" spans="1:2" x14ac:dyDescent="0.35">
      <c r="A158" s="1" t="s">
        <v>2994</v>
      </c>
      <c r="B158" s="81" t="s">
        <v>2945</v>
      </c>
    </row>
    <row r="159" spans="1:2" x14ac:dyDescent="0.35">
      <c r="A159" s="1" t="s">
        <v>2946</v>
      </c>
      <c r="B159" s="81" t="s">
        <v>3106</v>
      </c>
    </row>
    <row r="160" spans="1:2" x14ac:dyDescent="0.35">
      <c r="A160" s="1" t="s">
        <v>2627</v>
      </c>
      <c r="B160" s="81" t="s">
        <v>3260</v>
      </c>
    </row>
    <row r="161" spans="1:2" x14ac:dyDescent="0.35">
      <c r="A161" s="1" t="s">
        <v>2904</v>
      </c>
      <c r="B161" s="81" t="s">
        <v>3089</v>
      </c>
    </row>
    <row r="162" spans="1:2" x14ac:dyDescent="0.35">
      <c r="A162" s="1" t="s">
        <v>2886</v>
      </c>
      <c r="B162" s="81" t="s">
        <v>3105</v>
      </c>
    </row>
    <row r="163" spans="1:2" x14ac:dyDescent="0.35">
      <c r="A163" s="1" t="s">
        <v>3055</v>
      </c>
      <c r="B163" s="81" t="s">
        <v>3096</v>
      </c>
    </row>
    <row r="164" spans="1:2" x14ac:dyDescent="0.35">
      <c r="A164" s="1" t="s">
        <v>2585</v>
      </c>
      <c r="B164" s="81" t="s">
        <v>2850</v>
      </c>
    </row>
    <row r="165" spans="1:2" x14ac:dyDescent="0.35">
      <c r="A165" s="1" t="s">
        <v>2586</v>
      </c>
      <c r="B165" s="81" t="s">
        <v>3170</v>
      </c>
    </row>
    <row r="166" spans="1:2" x14ac:dyDescent="0.35">
      <c r="A166" s="1" t="s">
        <v>2583</v>
      </c>
      <c r="B166" s="81" t="s">
        <v>3100</v>
      </c>
    </row>
    <row r="167" spans="1:2" x14ac:dyDescent="0.35">
      <c r="A167" s="1" t="s">
        <v>3263</v>
      </c>
      <c r="B167" s="81" t="s">
        <v>3095</v>
      </c>
    </row>
    <row r="168" spans="1:2" x14ac:dyDescent="0.35">
      <c r="A168" s="1" t="s">
        <v>2587</v>
      </c>
      <c r="B168" s="81" t="s">
        <v>3073</v>
      </c>
    </row>
    <row r="169" spans="1:2" x14ac:dyDescent="0.35">
      <c r="A169" s="1" t="s">
        <v>2588</v>
      </c>
      <c r="B169" s="81" t="s">
        <v>2962</v>
      </c>
    </row>
    <row r="170" spans="1:2" x14ac:dyDescent="0.35">
      <c r="A170" s="1" t="s">
        <v>3094</v>
      </c>
      <c r="B170" s="81" t="s">
        <v>2672</v>
      </c>
    </row>
    <row r="171" spans="1:2" x14ac:dyDescent="0.35">
      <c r="A171" s="1" t="s">
        <v>3004</v>
      </c>
      <c r="B171" s="81" t="s">
        <v>2584</v>
      </c>
    </row>
    <row r="172" spans="1:2" x14ac:dyDescent="0.35">
      <c r="A172" s="1" t="s">
        <v>2880</v>
      </c>
      <c r="B172" s="81" t="s">
        <v>3117</v>
      </c>
    </row>
    <row r="173" spans="1:2" x14ac:dyDescent="0.35">
      <c r="A173" s="1" t="s">
        <v>3271</v>
      </c>
      <c r="B173" s="81" t="s">
        <v>2595</v>
      </c>
    </row>
    <row r="174" spans="1:2" x14ac:dyDescent="0.35">
      <c r="A174" s="1" t="s">
        <v>3272</v>
      </c>
      <c r="B174" s="81" t="s">
        <v>2720</v>
      </c>
    </row>
    <row r="175" spans="1:2" x14ac:dyDescent="0.35">
      <c r="A175" s="1" t="s">
        <v>2824</v>
      </c>
      <c r="B175" s="81" t="s">
        <v>3161</v>
      </c>
    </row>
    <row r="176" spans="1:2" x14ac:dyDescent="0.35">
      <c r="A176" s="1" t="s">
        <v>2996</v>
      </c>
      <c r="B176" s="81" t="s">
        <v>3026</v>
      </c>
    </row>
    <row r="177" spans="1:2" x14ac:dyDescent="0.35">
      <c r="A177" s="1" t="s">
        <v>2590</v>
      </c>
      <c r="B177" s="81" t="s">
        <v>2891</v>
      </c>
    </row>
    <row r="178" spans="1:2" x14ac:dyDescent="0.35">
      <c r="A178" s="1" t="s">
        <v>2591</v>
      </c>
      <c r="B178" s="81" t="s">
        <v>3207</v>
      </c>
    </row>
    <row r="179" spans="1:2" x14ac:dyDescent="0.35">
      <c r="A179" s="1" t="s">
        <v>2592</v>
      </c>
      <c r="B179" s="81" t="s">
        <v>2784</v>
      </c>
    </row>
    <row r="180" spans="1:2" x14ac:dyDescent="0.35">
      <c r="A180" s="1" t="s">
        <v>2597</v>
      </c>
      <c r="B180" s="81" t="s">
        <v>2596</v>
      </c>
    </row>
    <row r="181" spans="1:2" x14ac:dyDescent="0.35">
      <c r="A181" s="1" t="s">
        <v>2899</v>
      </c>
      <c r="B181" s="81" t="s">
        <v>2869</v>
      </c>
    </row>
    <row r="182" spans="1:2" x14ac:dyDescent="0.35">
      <c r="A182" s="1" t="s">
        <v>2802</v>
      </c>
      <c r="B182" s="81" t="s">
        <v>3080</v>
      </c>
    </row>
    <row r="183" spans="1:2" x14ac:dyDescent="0.35">
      <c r="A183" s="1" t="s">
        <v>2993</v>
      </c>
      <c r="B183" s="81" t="s">
        <v>3183</v>
      </c>
    </row>
    <row r="184" spans="1:2" x14ac:dyDescent="0.35">
      <c r="A184" s="1" t="s">
        <v>2699</v>
      </c>
      <c r="B184" s="81" t="s">
        <v>2601</v>
      </c>
    </row>
    <row r="185" spans="1:2" x14ac:dyDescent="0.35">
      <c r="A185" s="1" t="s">
        <v>3141</v>
      </c>
      <c r="B185" s="81" t="s">
        <v>2900</v>
      </c>
    </row>
    <row r="186" spans="1:2" x14ac:dyDescent="0.35">
      <c r="A186" s="1" t="s">
        <v>2637</v>
      </c>
      <c r="B186" s="81" t="s">
        <v>2878</v>
      </c>
    </row>
    <row r="187" spans="1:2" x14ac:dyDescent="0.35">
      <c r="A187" s="1" t="s">
        <v>3126</v>
      </c>
      <c r="B187" s="81" t="s">
        <v>2872</v>
      </c>
    </row>
    <row r="188" spans="1:2" x14ac:dyDescent="0.35">
      <c r="A188" s="1" t="s">
        <v>449</v>
      </c>
      <c r="B188" s="81" t="s">
        <v>2903</v>
      </c>
    </row>
    <row r="189" spans="1:2" x14ac:dyDescent="0.35">
      <c r="A189" s="1" t="s">
        <v>2835</v>
      </c>
      <c r="B189" s="81" t="s">
        <v>2911</v>
      </c>
    </row>
    <row r="190" spans="1:2" x14ac:dyDescent="0.35">
      <c r="A190" s="1" t="s">
        <v>2594</v>
      </c>
      <c r="B190" s="81" t="s">
        <v>2881</v>
      </c>
    </row>
    <row r="191" spans="1:2" x14ac:dyDescent="0.35">
      <c r="A191" s="1" t="s">
        <v>2975</v>
      </c>
      <c r="B191" s="81" t="s">
        <v>2874</v>
      </c>
    </row>
    <row r="192" spans="1:2" x14ac:dyDescent="0.35">
      <c r="A192" s="1" t="s">
        <v>2095</v>
      </c>
      <c r="B192" s="81" t="s">
        <v>3115</v>
      </c>
    </row>
    <row r="193" spans="1:2" x14ac:dyDescent="0.35">
      <c r="A193" s="1" t="s">
        <v>3031</v>
      </c>
      <c r="B193" s="81" t="s">
        <v>3293</v>
      </c>
    </row>
    <row r="194" spans="1:2" x14ac:dyDescent="0.35">
      <c r="A194" s="1" t="s">
        <v>2945</v>
      </c>
      <c r="B194" s="81" t="s">
        <v>3206</v>
      </c>
    </row>
    <row r="195" spans="1:2" x14ac:dyDescent="0.35">
      <c r="A195" s="1" t="s">
        <v>3106</v>
      </c>
      <c r="B195" s="81" t="s">
        <v>2884</v>
      </c>
    </row>
    <row r="196" spans="1:2" x14ac:dyDescent="0.35">
      <c r="A196" s="1" t="s">
        <v>3260</v>
      </c>
      <c r="B196" s="81" t="s">
        <v>2826</v>
      </c>
    </row>
    <row r="197" spans="1:2" x14ac:dyDescent="0.35">
      <c r="A197" s="1" t="s">
        <v>3089</v>
      </c>
      <c r="B197" s="81" t="s">
        <v>2598</v>
      </c>
    </row>
    <row r="198" spans="1:2" x14ac:dyDescent="0.35">
      <c r="A198" s="1" t="s">
        <v>3105</v>
      </c>
      <c r="B198" s="81" t="s">
        <v>2603</v>
      </c>
    </row>
    <row r="199" spans="1:2" x14ac:dyDescent="0.35">
      <c r="A199" s="1" t="s">
        <v>3096</v>
      </c>
      <c r="B199" s="81" t="s">
        <v>3244</v>
      </c>
    </row>
    <row r="200" spans="1:2" ht="29" x14ac:dyDescent="0.35">
      <c r="A200" s="1" t="s">
        <v>2850</v>
      </c>
      <c r="B200" s="81" t="s">
        <v>2860</v>
      </c>
    </row>
    <row r="201" spans="1:2" x14ac:dyDescent="0.35">
      <c r="A201" s="1" t="s">
        <v>3170</v>
      </c>
      <c r="B201" s="81" t="s">
        <v>2610</v>
      </c>
    </row>
    <row r="202" spans="1:2" x14ac:dyDescent="0.35">
      <c r="A202" s="1" t="s">
        <v>3100</v>
      </c>
      <c r="B202" s="81" t="s">
        <v>3006</v>
      </c>
    </row>
    <row r="203" spans="1:2" x14ac:dyDescent="0.35">
      <c r="A203" s="1" t="s">
        <v>3095</v>
      </c>
      <c r="B203" s="81" t="s">
        <v>2599</v>
      </c>
    </row>
    <row r="204" spans="1:2" x14ac:dyDescent="0.35">
      <c r="A204" s="1" t="s">
        <v>3073</v>
      </c>
      <c r="B204" s="81" t="s">
        <v>2605</v>
      </c>
    </row>
    <row r="205" spans="1:2" x14ac:dyDescent="0.35">
      <c r="A205" s="1" t="s">
        <v>2962</v>
      </c>
      <c r="B205" s="81" t="s">
        <v>2600</v>
      </c>
    </row>
    <row r="206" spans="1:2" x14ac:dyDescent="0.35">
      <c r="A206" s="1" t="s">
        <v>2672</v>
      </c>
      <c r="B206" s="81" t="s">
        <v>2606</v>
      </c>
    </row>
    <row r="207" spans="1:2" x14ac:dyDescent="0.35">
      <c r="A207" s="1" t="s">
        <v>2584</v>
      </c>
      <c r="B207" s="81" t="s">
        <v>2814</v>
      </c>
    </row>
    <row r="208" spans="1:2" x14ac:dyDescent="0.35">
      <c r="A208" s="1" t="s">
        <v>3117</v>
      </c>
      <c r="B208" s="81" t="s">
        <v>3217</v>
      </c>
    </row>
    <row r="209" spans="1:2" x14ac:dyDescent="0.35">
      <c r="A209" s="1" t="s">
        <v>2595</v>
      </c>
      <c r="B209" s="81" t="s">
        <v>2607</v>
      </c>
    </row>
    <row r="210" spans="1:2" x14ac:dyDescent="0.35">
      <c r="A210" s="1" t="s">
        <v>2720</v>
      </c>
      <c r="B210" s="81" t="s">
        <v>2887</v>
      </c>
    </row>
    <row r="211" spans="1:2" x14ac:dyDescent="0.35">
      <c r="A211" s="1" t="s">
        <v>3161</v>
      </c>
      <c r="B211" s="81" t="s">
        <v>3602</v>
      </c>
    </row>
    <row r="212" spans="1:2" x14ac:dyDescent="0.35">
      <c r="A212" s="1" t="s">
        <v>3026</v>
      </c>
      <c r="B212" s="81" t="s">
        <v>78</v>
      </c>
    </row>
    <row r="213" spans="1:2" x14ac:dyDescent="0.35">
      <c r="A213" s="1" t="s">
        <v>2891</v>
      </c>
      <c r="B213" s="81" t="s">
        <v>2954</v>
      </c>
    </row>
    <row r="214" spans="1:2" x14ac:dyDescent="0.35">
      <c r="A214" s="1" t="s">
        <v>3207</v>
      </c>
      <c r="B214" s="81" t="s">
        <v>3204</v>
      </c>
    </row>
    <row r="215" spans="1:2" x14ac:dyDescent="0.35">
      <c r="A215" s="1" t="s">
        <v>2784</v>
      </c>
      <c r="B215" s="81" t="s">
        <v>3192</v>
      </c>
    </row>
    <row r="216" spans="1:2" x14ac:dyDescent="0.35">
      <c r="A216" s="1" t="s">
        <v>2596</v>
      </c>
      <c r="B216" s="81" t="s">
        <v>2609</v>
      </c>
    </row>
    <row r="217" spans="1:2" x14ac:dyDescent="0.35">
      <c r="A217" s="1" t="s">
        <v>2869</v>
      </c>
      <c r="B217" s="81" t="s">
        <v>3120</v>
      </c>
    </row>
    <row r="218" spans="1:2" x14ac:dyDescent="0.35">
      <c r="A218" s="1" t="s">
        <v>3123</v>
      </c>
      <c r="B218" s="81" t="s">
        <v>2857</v>
      </c>
    </row>
    <row r="219" spans="1:2" x14ac:dyDescent="0.35">
      <c r="A219" s="1" t="s">
        <v>3051</v>
      </c>
      <c r="B219" s="81" t="s">
        <v>2611</v>
      </c>
    </row>
    <row r="220" spans="1:2" x14ac:dyDescent="0.35">
      <c r="A220" s="1" t="s">
        <v>3080</v>
      </c>
      <c r="B220" s="81" t="s">
        <v>3603</v>
      </c>
    </row>
    <row r="221" spans="1:2" x14ac:dyDescent="0.35">
      <c r="A221" s="1" t="s">
        <v>2859</v>
      </c>
      <c r="B221" s="81" t="s">
        <v>2985</v>
      </c>
    </row>
    <row r="222" spans="1:2" x14ac:dyDescent="0.35">
      <c r="A222" s="1" t="s">
        <v>3183</v>
      </c>
      <c r="B222" s="81" t="s">
        <v>2245</v>
      </c>
    </row>
    <row r="223" spans="1:2" x14ac:dyDescent="0.35">
      <c r="A223" s="1" t="s">
        <v>2601</v>
      </c>
      <c r="B223" s="81" t="s">
        <v>2806</v>
      </c>
    </row>
    <row r="224" spans="1:2" x14ac:dyDescent="0.35">
      <c r="A224" s="1" t="s">
        <v>2602</v>
      </c>
      <c r="B224" s="81" t="s">
        <v>3241</v>
      </c>
    </row>
    <row r="225" spans="1:2" x14ac:dyDescent="0.35">
      <c r="A225" s="1" t="s">
        <v>2900</v>
      </c>
      <c r="B225" s="81" t="s">
        <v>3070</v>
      </c>
    </row>
    <row r="226" spans="1:2" x14ac:dyDescent="0.35">
      <c r="A226" s="1" t="s">
        <v>2938</v>
      </c>
      <c r="B226" s="81" t="s">
        <v>2612</v>
      </c>
    </row>
    <row r="227" spans="1:2" x14ac:dyDescent="0.35">
      <c r="A227" s="1" t="s">
        <v>2856</v>
      </c>
      <c r="B227" s="81" t="s">
        <v>2990</v>
      </c>
    </row>
    <row r="228" spans="1:2" x14ac:dyDescent="0.35">
      <c r="A228" s="1" t="s">
        <v>2878</v>
      </c>
      <c r="B228" s="81" t="s">
        <v>3604</v>
      </c>
    </row>
    <row r="229" spans="1:2" x14ac:dyDescent="0.35">
      <c r="A229" s="1" t="s">
        <v>2872</v>
      </c>
      <c r="B229" s="81" t="s">
        <v>80</v>
      </c>
    </row>
    <row r="230" spans="1:2" x14ac:dyDescent="0.35">
      <c r="A230" s="1" t="s">
        <v>2903</v>
      </c>
      <c r="B230" s="81" t="s">
        <v>2825</v>
      </c>
    </row>
    <row r="231" spans="1:2" x14ac:dyDescent="0.35">
      <c r="A231" s="1" t="s">
        <v>2885</v>
      </c>
      <c r="B231" s="81" t="s">
        <v>2619</v>
      </c>
    </row>
    <row r="232" spans="1:2" x14ac:dyDescent="0.35">
      <c r="A232" s="1" t="s">
        <v>2911</v>
      </c>
      <c r="B232" s="81" t="s">
        <v>2131</v>
      </c>
    </row>
    <row r="233" spans="1:2" x14ac:dyDescent="0.35">
      <c r="A233" s="1" t="s">
        <v>2936</v>
      </c>
      <c r="B233" s="81" t="s">
        <v>2846</v>
      </c>
    </row>
    <row r="234" spans="1:2" x14ac:dyDescent="0.35">
      <c r="A234" s="1" t="s">
        <v>3001</v>
      </c>
      <c r="B234" s="81" t="s">
        <v>3265</v>
      </c>
    </row>
    <row r="235" spans="1:2" x14ac:dyDescent="0.35">
      <c r="A235" s="1" t="s">
        <v>2881</v>
      </c>
      <c r="B235" s="81" t="s">
        <v>3086</v>
      </c>
    </row>
    <row r="236" spans="1:2" x14ac:dyDescent="0.35">
      <c r="A236" s="1" t="s">
        <v>2871</v>
      </c>
      <c r="B236" s="81" t="s">
        <v>2799</v>
      </c>
    </row>
    <row r="237" spans="1:2" x14ac:dyDescent="0.35">
      <c r="A237" s="1" t="s">
        <v>2874</v>
      </c>
      <c r="B237" s="81" t="s">
        <v>2622</v>
      </c>
    </row>
    <row r="238" spans="1:2" x14ac:dyDescent="0.35">
      <c r="A238" s="1" t="s">
        <v>3115</v>
      </c>
      <c r="B238" s="81" t="s">
        <v>2623</v>
      </c>
    </row>
    <row r="239" spans="1:2" x14ac:dyDescent="0.35">
      <c r="A239" s="1" t="s">
        <v>2924</v>
      </c>
      <c r="B239" s="81" t="s">
        <v>3152</v>
      </c>
    </row>
    <row r="240" spans="1:2" x14ac:dyDescent="0.35">
      <c r="A240" s="1" t="s">
        <v>3293</v>
      </c>
      <c r="B240" s="81" t="s">
        <v>2624</v>
      </c>
    </row>
    <row r="241" spans="1:2" x14ac:dyDescent="0.35">
      <c r="A241" s="1" t="s">
        <v>3206</v>
      </c>
      <c r="B241" s="81" t="s">
        <v>2792</v>
      </c>
    </row>
    <row r="242" spans="1:2" x14ac:dyDescent="0.35">
      <c r="A242" s="1" t="s">
        <v>3081</v>
      </c>
      <c r="B242" s="81" t="s">
        <v>2793</v>
      </c>
    </row>
    <row r="243" spans="1:2" x14ac:dyDescent="0.35">
      <c r="A243" s="1" t="s">
        <v>2884</v>
      </c>
      <c r="B243" s="81" t="s">
        <v>3264</v>
      </c>
    </row>
    <row r="244" spans="1:2" x14ac:dyDescent="0.35">
      <c r="A244" s="1" t="s">
        <v>2826</v>
      </c>
      <c r="B244" s="81" t="s">
        <v>2822</v>
      </c>
    </row>
    <row r="245" spans="1:2" x14ac:dyDescent="0.35">
      <c r="A245" s="1" t="s">
        <v>2598</v>
      </c>
      <c r="B245" s="81" t="s">
        <v>3017</v>
      </c>
    </row>
    <row r="246" spans="1:2" x14ac:dyDescent="0.35">
      <c r="A246" s="1" t="s">
        <v>2953</v>
      </c>
      <c r="B246" s="81" t="s">
        <v>3605</v>
      </c>
    </row>
    <row r="247" spans="1:2" x14ac:dyDescent="0.35">
      <c r="A247" s="1" t="s">
        <v>2603</v>
      </c>
      <c r="B247" s="81" t="s">
        <v>2626</v>
      </c>
    </row>
    <row r="248" spans="1:2" x14ac:dyDescent="0.35">
      <c r="A248" s="1" t="s">
        <v>3244</v>
      </c>
      <c r="B248" s="81" t="s">
        <v>3606</v>
      </c>
    </row>
    <row r="249" spans="1:2" x14ac:dyDescent="0.35">
      <c r="A249" s="1" t="s">
        <v>2604</v>
      </c>
      <c r="B249" s="81" t="s">
        <v>2931</v>
      </c>
    </row>
    <row r="250" spans="1:2" x14ac:dyDescent="0.35">
      <c r="A250" s="1" t="s">
        <v>2860</v>
      </c>
      <c r="B250" s="81" t="s">
        <v>2656</v>
      </c>
    </row>
    <row r="251" spans="1:2" x14ac:dyDescent="0.35">
      <c r="A251" s="1" t="s">
        <v>2610</v>
      </c>
      <c r="B251" s="81" t="s">
        <v>3102</v>
      </c>
    </row>
    <row r="252" spans="1:2" x14ac:dyDescent="0.35">
      <c r="A252" s="1" t="s">
        <v>3006</v>
      </c>
      <c r="B252" s="81" t="s">
        <v>2918</v>
      </c>
    </row>
    <row r="253" spans="1:2" x14ac:dyDescent="0.35">
      <c r="A253" s="1" t="s">
        <v>2599</v>
      </c>
      <c r="B253" s="81" t="s">
        <v>2976</v>
      </c>
    </row>
    <row r="254" spans="1:2" x14ac:dyDescent="0.35">
      <c r="A254" s="1" t="s">
        <v>2605</v>
      </c>
      <c r="B254" s="81" t="s">
        <v>3009</v>
      </c>
    </row>
    <row r="255" spans="1:2" x14ac:dyDescent="0.35">
      <c r="A255" s="1" t="s">
        <v>2600</v>
      </c>
      <c r="B255" s="81" t="s">
        <v>3276</v>
      </c>
    </row>
    <row r="256" spans="1:2" x14ac:dyDescent="0.35">
      <c r="A256" s="1" t="s">
        <v>2606</v>
      </c>
      <c r="B256" s="81" t="s">
        <v>3072</v>
      </c>
    </row>
    <row r="257" spans="1:2" x14ac:dyDescent="0.35">
      <c r="A257" s="1" t="s">
        <v>2814</v>
      </c>
      <c r="B257" s="81" t="s">
        <v>3022</v>
      </c>
    </row>
    <row r="258" spans="1:2" x14ac:dyDescent="0.35">
      <c r="A258" s="1" t="s">
        <v>3298</v>
      </c>
      <c r="B258" s="81" t="s">
        <v>3097</v>
      </c>
    </row>
    <row r="259" spans="1:2" x14ac:dyDescent="0.35">
      <c r="A259" s="1" t="s">
        <v>3217</v>
      </c>
      <c r="B259" s="81" t="s">
        <v>3139</v>
      </c>
    </row>
    <row r="260" spans="1:2" x14ac:dyDescent="0.35">
      <c r="A260" s="1" t="s">
        <v>3179</v>
      </c>
      <c r="B260" s="81" t="s">
        <v>3047</v>
      </c>
    </row>
    <row r="261" spans="1:2" x14ac:dyDescent="0.35">
      <c r="A261" s="1" t="s">
        <v>2607</v>
      </c>
      <c r="B261" s="81" t="s">
        <v>2615</v>
      </c>
    </row>
    <row r="262" spans="1:2" x14ac:dyDescent="0.35">
      <c r="A262" s="1" t="s">
        <v>2887</v>
      </c>
      <c r="B262" s="81" t="s">
        <v>2616</v>
      </c>
    </row>
    <row r="263" spans="1:2" x14ac:dyDescent="0.35">
      <c r="A263" s="1" t="s">
        <v>3130</v>
      </c>
      <c r="B263" s="81" t="s">
        <v>3245</v>
      </c>
    </row>
    <row r="264" spans="1:2" x14ac:dyDescent="0.35">
      <c r="A264" s="1" t="s">
        <v>78</v>
      </c>
      <c r="B264" s="81" t="s">
        <v>2629</v>
      </c>
    </row>
    <row r="265" spans="1:2" x14ac:dyDescent="0.35">
      <c r="A265" s="1" t="s">
        <v>2954</v>
      </c>
      <c r="B265" s="81" t="s">
        <v>3128</v>
      </c>
    </row>
    <row r="266" spans="1:2" x14ac:dyDescent="0.35">
      <c r="A266" s="1" t="s">
        <v>3204</v>
      </c>
      <c r="B266" s="81" t="s">
        <v>3040</v>
      </c>
    </row>
    <row r="267" spans="1:2" x14ac:dyDescent="0.35">
      <c r="A267" s="1" t="s">
        <v>3192</v>
      </c>
      <c r="B267" s="81" t="s">
        <v>2630</v>
      </c>
    </row>
    <row r="268" spans="1:2" x14ac:dyDescent="0.35">
      <c r="A268" s="1" t="s">
        <v>3039</v>
      </c>
      <c r="B268" s="81" t="s">
        <v>2877</v>
      </c>
    </row>
    <row r="269" spans="1:2" x14ac:dyDescent="0.35">
      <c r="A269" s="1" t="s">
        <v>2608</v>
      </c>
      <c r="B269" s="81" t="s">
        <v>2632</v>
      </c>
    </row>
    <row r="270" spans="1:2" x14ac:dyDescent="0.35">
      <c r="A270" s="1" t="s">
        <v>2609</v>
      </c>
      <c r="B270" s="81" t="s">
        <v>3125</v>
      </c>
    </row>
    <row r="271" spans="1:2" x14ac:dyDescent="0.35">
      <c r="A271" s="1" t="s">
        <v>3120</v>
      </c>
      <c r="B271" s="81" t="s">
        <v>3005</v>
      </c>
    </row>
    <row r="272" spans="1:2" x14ac:dyDescent="0.35">
      <c r="A272" s="1" t="s">
        <v>2857</v>
      </c>
      <c r="B272" s="81" t="s">
        <v>3103</v>
      </c>
    </row>
    <row r="273" spans="1:2" x14ac:dyDescent="0.35">
      <c r="A273" s="1" t="s">
        <v>2611</v>
      </c>
      <c r="B273" s="81" t="s">
        <v>32</v>
      </c>
    </row>
    <row r="274" spans="1:2" x14ac:dyDescent="0.35">
      <c r="A274" s="1" t="s">
        <v>2985</v>
      </c>
      <c r="B274" s="81" t="s">
        <v>2633</v>
      </c>
    </row>
    <row r="275" spans="1:2" x14ac:dyDescent="0.35">
      <c r="A275" s="1" t="s">
        <v>2245</v>
      </c>
      <c r="B275" s="81" t="s">
        <v>2635</v>
      </c>
    </row>
    <row r="276" spans="1:2" x14ac:dyDescent="0.35">
      <c r="A276" s="1" t="s">
        <v>3071</v>
      </c>
      <c r="B276" s="81" t="s">
        <v>2617</v>
      </c>
    </row>
    <row r="277" spans="1:2" x14ac:dyDescent="0.35">
      <c r="A277" s="1" t="s">
        <v>2806</v>
      </c>
      <c r="B277" s="81" t="s">
        <v>2951</v>
      </c>
    </row>
    <row r="278" spans="1:2" x14ac:dyDescent="0.35">
      <c r="A278" s="1" t="s">
        <v>3241</v>
      </c>
      <c r="B278" s="81" t="s">
        <v>2636</v>
      </c>
    </row>
    <row r="279" spans="1:2" x14ac:dyDescent="0.35">
      <c r="A279" s="1" t="s">
        <v>3070</v>
      </c>
      <c r="B279" s="81" t="s">
        <v>3110</v>
      </c>
    </row>
    <row r="280" spans="1:2" x14ac:dyDescent="0.35">
      <c r="A280" s="1" t="s">
        <v>2892</v>
      </c>
      <c r="B280" s="81" t="s">
        <v>1413</v>
      </c>
    </row>
    <row r="281" spans="1:2" x14ac:dyDescent="0.35">
      <c r="A281" s="1" t="s">
        <v>2854</v>
      </c>
      <c r="B281" s="81" t="s">
        <v>2640</v>
      </c>
    </row>
    <row r="282" spans="1:2" x14ac:dyDescent="0.35">
      <c r="A282" s="1" t="s">
        <v>2612</v>
      </c>
      <c r="B282" s="81" t="s">
        <v>2893</v>
      </c>
    </row>
    <row r="283" spans="1:2" x14ac:dyDescent="0.35">
      <c r="A283" s="1" t="s">
        <v>2989</v>
      </c>
      <c r="B283" s="81" t="s">
        <v>2641</v>
      </c>
    </row>
    <row r="284" spans="1:2" x14ac:dyDescent="0.35">
      <c r="A284" s="1" t="s">
        <v>2990</v>
      </c>
      <c r="B284" s="81" t="s">
        <v>2794</v>
      </c>
    </row>
    <row r="285" spans="1:2" x14ac:dyDescent="0.35">
      <c r="A285" s="1" t="s">
        <v>80</v>
      </c>
      <c r="B285" s="81" t="s">
        <v>2642</v>
      </c>
    </row>
    <row r="286" spans="1:2" x14ac:dyDescent="0.35">
      <c r="A286" s="1" t="s">
        <v>2825</v>
      </c>
      <c r="B286" s="81" t="s">
        <v>3053</v>
      </c>
    </row>
    <row r="287" spans="1:2" x14ac:dyDescent="0.35">
      <c r="A287" s="1" t="s">
        <v>2619</v>
      </c>
      <c r="B287" s="81" t="s">
        <v>2618</v>
      </c>
    </row>
    <row r="288" spans="1:2" x14ac:dyDescent="0.35">
      <c r="A288" s="1" t="s">
        <v>2131</v>
      </c>
      <c r="B288" s="81" t="s">
        <v>2643</v>
      </c>
    </row>
    <row r="289" spans="1:2" x14ac:dyDescent="0.35">
      <c r="A289" s="1" t="s">
        <v>2620</v>
      </c>
      <c r="B289" s="81" t="s">
        <v>2644</v>
      </c>
    </row>
    <row r="290" spans="1:2" x14ac:dyDescent="0.35">
      <c r="A290" s="1" t="s">
        <v>3002</v>
      </c>
      <c r="B290" s="81" t="s">
        <v>2913</v>
      </c>
    </row>
    <row r="291" spans="1:2" x14ac:dyDescent="0.35">
      <c r="A291" s="1" t="s">
        <v>2846</v>
      </c>
      <c r="B291" s="81" t="s">
        <v>3607</v>
      </c>
    </row>
    <row r="292" spans="1:2" x14ac:dyDescent="0.35">
      <c r="A292" s="1" t="s">
        <v>2621</v>
      </c>
      <c r="B292" s="81" t="s">
        <v>2646</v>
      </c>
    </row>
    <row r="293" spans="1:2" x14ac:dyDescent="0.35">
      <c r="A293" s="1" t="s">
        <v>3265</v>
      </c>
      <c r="B293" s="81" t="s">
        <v>2647</v>
      </c>
    </row>
    <row r="294" spans="1:2" x14ac:dyDescent="0.35">
      <c r="A294" s="1" t="s">
        <v>3027</v>
      </c>
      <c r="B294" s="81" t="s">
        <v>2648</v>
      </c>
    </row>
    <row r="295" spans="1:2" x14ac:dyDescent="0.35">
      <c r="A295" s="1" t="s">
        <v>3086</v>
      </c>
      <c r="B295" s="81" t="s">
        <v>2649</v>
      </c>
    </row>
    <row r="296" spans="1:2" x14ac:dyDescent="0.35">
      <c r="A296" s="1" t="s">
        <v>3099</v>
      </c>
      <c r="B296" s="81" t="s">
        <v>2654</v>
      </c>
    </row>
    <row r="297" spans="1:2" x14ac:dyDescent="0.35">
      <c r="A297" s="1" t="s">
        <v>2799</v>
      </c>
      <c r="B297" s="81" t="s">
        <v>375</v>
      </c>
    </row>
    <row r="298" spans="1:2" x14ac:dyDescent="0.35">
      <c r="A298" s="1" t="s">
        <v>2622</v>
      </c>
      <c r="B298" s="81" t="s">
        <v>2803</v>
      </c>
    </row>
    <row r="299" spans="1:2" x14ac:dyDescent="0.35">
      <c r="A299" s="1" t="s">
        <v>2623</v>
      </c>
      <c r="B299" s="81" t="s">
        <v>551</v>
      </c>
    </row>
    <row r="300" spans="1:2" x14ac:dyDescent="0.35">
      <c r="A300" s="1" t="s">
        <v>3016</v>
      </c>
      <c r="B300" s="81" t="s">
        <v>2660</v>
      </c>
    </row>
    <row r="301" spans="1:2" x14ac:dyDescent="0.35">
      <c r="A301" s="1" t="s">
        <v>3023</v>
      </c>
      <c r="B301" s="81" t="s">
        <v>2914</v>
      </c>
    </row>
    <row r="302" spans="1:2" x14ac:dyDescent="0.35">
      <c r="A302" s="1" t="s">
        <v>3152</v>
      </c>
      <c r="B302" s="81" t="s">
        <v>3091</v>
      </c>
    </row>
    <row r="303" spans="1:2" x14ac:dyDescent="0.35">
      <c r="A303" s="1" t="s">
        <v>2624</v>
      </c>
      <c r="B303" s="81" t="s">
        <v>2663</v>
      </c>
    </row>
    <row r="304" spans="1:2" x14ac:dyDescent="0.35">
      <c r="A304" s="1" t="s">
        <v>2792</v>
      </c>
      <c r="B304" s="81" t="s">
        <v>2665</v>
      </c>
    </row>
    <row r="305" spans="1:2" x14ac:dyDescent="0.35">
      <c r="A305" s="1" t="s">
        <v>2793</v>
      </c>
      <c r="B305" s="81" t="s">
        <v>2666</v>
      </c>
    </row>
    <row r="306" spans="1:2" x14ac:dyDescent="0.35">
      <c r="A306" s="1" t="s">
        <v>3264</v>
      </c>
      <c r="B306" s="81" t="s">
        <v>3257</v>
      </c>
    </row>
    <row r="307" spans="1:2" x14ac:dyDescent="0.35">
      <c r="A307" s="1" t="s">
        <v>2613</v>
      </c>
      <c r="B307" s="81" t="s">
        <v>3049</v>
      </c>
    </row>
    <row r="308" spans="1:2" x14ac:dyDescent="0.35">
      <c r="A308" s="1" t="s">
        <v>2822</v>
      </c>
      <c r="B308" s="81" t="s">
        <v>2876</v>
      </c>
    </row>
    <row r="309" spans="1:2" x14ac:dyDescent="0.35">
      <c r="A309" s="1" t="s">
        <v>3017</v>
      </c>
      <c r="B309" s="81" t="s">
        <v>2667</v>
      </c>
    </row>
    <row r="310" spans="1:2" x14ac:dyDescent="0.35">
      <c r="A310" s="1" t="s">
        <v>2625</v>
      </c>
      <c r="B310" s="81" t="s">
        <v>2984</v>
      </c>
    </row>
    <row r="311" spans="1:2" x14ac:dyDescent="0.35">
      <c r="A311" s="1" t="s">
        <v>2626</v>
      </c>
      <c r="B311" s="81" t="s">
        <v>3149</v>
      </c>
    </row>
    <row r="312" spans="1:2" x14ac:dyDescent="0.35">
      <c r="A312" s="1" t="s">
        <v>2931</v>
      </c>
      <c r="B312" s="81" t="s">
        <v>2963</v>
      </c>
    </row>
    <row r="313" spans="1:2" x14ac:dyDescent="0.35">
      <c r="A313" s="1" t="s">
        <v>2656</v>
      </c>
      <c r="B313" s="81" t="s">
        <v>2668</v>
      </c>
    </row>
    <row r="314" spans="1:2" x14ac:dyDescent="0.35">
      <c r="A314" s="1" t="s">
        <v>3102</v>
      </c>
      <c r="B314" s="81" t="s">
        <v>2659</v>
      </c>
    </row>
    <row r="315" spans="1:2" x14ac:dyDescent="0.35">
      <c r="A315" s="1" t="s">
        <v>2918</v>
      </c>
      <c r="B315" s="81" t="s">
        <v>3199</v>
      </c>
    </row>
    <row r="316" spans="1:2" x14ac:dyDescent="0.35">
      <c r="A316" s="1" t="s">
        <v>2976</v>
      </c>
      <c r="B316" s="81" t="s">
        <v>2844</v>
      </c>
    </row>
    <row r="317" spans="1:2" x14ac:dyDescent="0.35">
      <c r="A317" s="1" t="s">
        <v>3009</v>
      </c>
      <c r="B317" s="81" t="s">
        <v>2273</v>
      </c>
    </row>
    <row r="318" spans="1:2" x14ac:dyDescent="0.35">
      <c r="A318" s="1" t="s">
        <v>2980</v>
      </c>
      <c r="B318" s="81" t="s">
        <v>3136</v>
      </c>
    </row>
    <row r="319" spans="1:2" x14ac:dyDescent="0.35">
      <c r="A319" s="1" t="s">
        <v>3276</v>
      </c>
      <c r="B319" s="81" t="s">
        <v>2669</v>
      </c>
    </row>
    <row r="320" spans="1:2" x14ac:dyDescent="0.35">
      <c r="A320" s="1" t="s">
        <v>3072</v>
      </c>
      <c r="B320" s="81" t="s">
        <v>3189</v>
      </c>
    </row>
    <row r="321" spans="1:2" x14ac:dyDescent="0.35">
      <c r="A321" s="1" t="s">
        <v>3022</v>
      </c>
      <c r="B321" s="81" t="s">
        <v>3056</v>
      </c>
    </row>
    <row r="322" spans="1:2" x14ac:dyDescent="0.35">
      <c r="A322" s="1" t="s">
        <v>3133</v>
      </c>
      <c r="B322" s="81" t="s">
        <v>3246</v>
      </c>
    </row>
    <row r="323" spans="1:2" x14ac:dyDescent="0.35">
      <c r="A323" s="1" t="s">
        <v>3097</v>
      </c>
      <c r="B323" s="81" t="s">
        <v>2958</v>
      </c>
    </row>
    <row r="324" spans="1:2" x14ac:dyDescent="0.35">
      <c r="A324" s="1" t="s">
        <v>3139</v>
      </c>
      <c r="B324" s="81" t="s">
        <v>3062</v>
      </c>
    </row>
    <row r="325" spans="1:2" x14ac:dyDescent="0.35">
      <c r="A325" s="1" t="s">
        <v>3047</v>
      </c>
      <c r="B325" s="81" t="s">
        <v>2671</v>
      </c>
    </row>
    <row r="326" spans="1:2" x14ac:dyDescent="0.35">
      <c r="A326" s="1" t="s">
        <v>2615</v>
      </c>
      <c r="B326" s="81" t="s">
        <v>3608</v>
      </c>
    </row>
    <row r="327" spans="1:2" x14ac:dyDescent="0.35">
      <c r="A327" s="1" t="s">
        <v>2616</v>
      </c>
      <c r="B327" s="81" t="s">
        <v>3046</v>
      </c>
    </row>
    <row r="328" spans="1:2" x14ac:dyDescent="0.35">
      <c r="A328" s="1" t="s">
        <v>2628</v>
      </c>
      <c r="B328" s="81" t="s">
        <v>2895</v>
      </c>
    </row>
    <row r="329" spans="1:2" x14ac:dyDescent="0.35">
      <c r="A329" s="1" t="s">
        <v>3245</v>
      </c>
      <c r="B329" s="81" t="s">
        <v>3127</v>
      </c>
    </row>
    <row r="330" spans="1:2" x14ac:dyDescent="0.35">
      <c r="A330" s="1" t="s">
        <v>2629</v>
      </c>
      <c r="B330" s="81" t="s">
        <v>2673</v>
      </c>
    </row>
    <row r="331" spans="1:2" x14ac:dyDescent="0.35">
      <c r="A331" s="1" t="s">
        <v>3128</v>
      </c>
      <c r="B331" s="81" t="s">
        <v>3187</v>
      </c>
    </row>
    <row r="332" spans="1:2" x14ac:dyDescent="0.35">
      <c r="A332" s="1" t="s">
        <v>3040</v>
      </c>
      <c r="B332" s="81" t="s">
        <v>2974</v>
      </c>
    </row>
    <row r="333" spans="1:2" x14ac:dyDescent="0.35">
      <c r="A333" s="1" t="s">
        <v>2630</v>
      </c>
      <c r="B333" s="81" t="s">
        <v>3609</v>
      </c>
    </row>
    <row r="334" spans="1:2" x14ac:dyDescent="0.35">
      <c r="A334" s="1" t="s">
        <v>2877</v>
      </c>
      <c r="B334" s="81" t="s">
        <v>3610</v>
      </c>
    </row>
    <row r="335" spans="1:2" x14ac:dyDescent="0.35">
      <c r="A335" s="1" t="s">
        <v>2632</v>
      </c>
      <c r="B335" s="81" t="s">
        <v>3611</v>
      </c>
    </row>
    <row r="336" spans="1:2" x14ac:dyDescent="0.35">
      <c r="A336" s="1" t="s">
        <v>3125</v>
      </c>
      <c r="B336" s="81" t="s">
        <v>3612</v>
      </c>
    </row>
    <row r="337" spans="1:2" x14ac:dyDescent="0.35">
      <c r="A337" s="1" t="s">
        <v>3005</v>
      </c>
      <c r="B337" s="81" t="s">
        <v>3613</v>
      </c>
    </row>
    <row r="338" spans="1:2" x14ac:dyDescent="0.35">
      <c r="A338" s="1" t="s">
        <v>3103</v>
      </c>
      <c r="B338" s="81" t="s">
        <v>67</v>
      </c>
    </row>
    <row r="339" spans="1:2" x14ac:dyDescent="0.35">
      <c r="A339" s="1" t="s">
        <v>32</v>
      </c>
      <c r="B339" s="81" t="s">
        <v>3258</v>
      </c>
    </row>
    <row r="340" spans="1:2" x14ac:dyDescent="0.35">
      <c r="A340" s="1" t="s">
        <v>2633</v>
      </c>
      <c r="B340" s="81" t="s">
        <v>2957</v>
      </c>
    </row>
    <row r="341" spans="1:2" x14ac:dyDescent="0.35">
      <c r="A341" s="1" t="s">
        <v>2635</v>
      </c>
      <c r="B341" s="81" t="s">
        <v>2852</v>
      </c>
    </row>
    <row r="342" spans="1:2" x14ac:dyDescent="0.35">
      <c r="A342" s="1" t="s">
        <v>2617</v>
      </c>
      <c r="B342" s="81" t="s">
        <v>2969</v>
      </c>
    </row>
    <row r="343" spans="1:2" x14ac:dyDescent="0.35">
      <c r="A343" s="1" t="s">
        <v>2951</v>
      </c>
      <c r="B343" s="81" t="s">
        <v>3048</v>
      </c>
    </row>
    <row r="344" spans="1:2" x14ac:dyDescent="0.35">
      <c r="A344" s="1" t="s">
        <v>2636</v>
      </c>
      <c r="B344" s="81" t="s">
        <v>2676</v>
      </c>
    </row>
    <row r="345" spans="1:2" x14ac:dyDescent="0.35">
      <c r="A345" s="1" t="s">
        <v>3110</v>
      </c>
      <c r="B345" s="81" t="s">
        <v>2790</v>
      </c>
    </row>
    <row r="346" spans="1:2" x14ac:dyDescent="0.35">
      <c r="A346" s="1" t="s">
        <v>1413</v>
      </c>
      <c r="B346" s="81" t="s">
        <v>3205</v>
      </c>
    </row>
    <row r="347" spans="1:2" x14ac:dyDescent="0.35">
      <c r="A347" s="1" t="s">
        <v>2638</v>
      </c>
      <c r="B347" s="81" t="s">
        <v>3290</v>
      </c>
    </row>
    <row r="348" spans="1:2" x14ac:dyDescent="0.35">
      <c r="A348" s="1" t="s">
        <v>2640</v>
      </c>
      <c r="B348" s="81" t="s">
        <v>2677</v>
      </c>
    </row>
    <row r="349" spans="1:2" x14ac:dyDescent="0.35">
      <c r="A349" s="1" t="s">
        <v>2893</v>
      </c>
      <c r="B349" s="81" t="s">
        <v>3014</v>
      </c>
    </row>
    <row r="350" spans="1:2" x14ac:dyDescent="0.35">
      <c r="A350" s="1" t="s">
        <v>2641</v>
      </c>
      <c r="B350" s="81" t="s">
        <v>2678</v>
      </c>
    </row>
    <row r="351" spans="1:2" x14ac:dyDescent="0.35">
      <c r="A351" s="1" t="s">
        <v>2794</v>
      </c>
      <c r="B351" s="81" t="s">
        <v>2800</v>
      </c>
    </row>
    <row r="352" spans="1:2" x14ac:dyDescent="0.35">
      <c r="A352" s="1" t="s">
        <v>2642</v>
      </c>
      <c r="B352" s="81" t="s">
        <v>2934</v>
      </c>
    </row>
    <row r="353" spans="1:2" x14ac:dyDescent="0.35">
      <c r="A353" s="1" t="s">
        <v>3053</v>
      </c>
      <c r="B353" s="81" t="s">
        <v>3134</v>
      </c>
    </row>
    <row r="354" spans="1:2" x14ac:dyDescent="0.35">
      <c r="A354" s="1" t="s">
        <v>2868</v>
      </c>
      <c r="B354" s="81" t="s">
        <v>3240</v>
      </c>
    </row>
    <row r="355" spans="1:2" x14ac:dyDescent="0.35">
      <c r="A355" s="1" t="s">
        <v>2618</v>
      </c>
      <c r="B355" s="81" t="s">
        <v>3541</v>
      </c>
    </row>
    <row r="356" spans="1:2" x14ac:dyDescent="0.35">
      <c r="A356" s="1" t="s">
        <v>2643</v>
      </c>
      <c r="B356" s="81" t="s">
        <v>2820</v>
      </c>
    </row>
    <row r="357" spans="1:2" x14ac:dyDescent="0.35">
      <c r="A357" s="1" t="s">
        <v>2644</v>
      </c>
      <c r="B357" s="81" t="s">
        <v>3063</v>
      </c>
    </row>
    <row r="358" spans="1:2" x14ac:dyDescent="0.35">
      <c r="A358" s="1" t="s">
        <v>2913</v>
      </c>
      <c r="B358" s="81" t="s">
        <v>2959</v>
      </c>
    </row>
    <row r="359" spans="1:2" x14ac:dyDescent="0.35">
      <c r="A359" s="1" t="s">
        <v>2646</v>
      </c>
      <c r="B359" s="81" t="s">
        <v>2675</v>
      </c>
    </row>
    <row r="360" spans="1:2" x14ac:dyDescent="0.35">
      <c r="A360" s="1" t="s">
        <v>2647</v>
      </c>
      <c r="B360" s="81" t="s">
        <v>3168</v>
      </c>
    </row>
    <row r="361" spans="1:2" x14ac:dyDescent="0.35">
      <c r="A361" s="1" t="s">
        <v>2648</v>
      </c>
      <c r="B361" s="81" t="s">
        <v>2679</v>
      </c>
    </row>
    <row r="362" spans="1:2" x14ac:dyDescent="0.35">
      <c r="A362" s="1" t="s">
        <v>2649</v>
      </c>
      <c r="B362" s="81" t="s">
        <v>2680</v>
      </c>
    </row>
    <row r="363" spans="1:2" x14ac:dyDescent="0.35">
      <c r="A363" s="1" t="s">
        <v>3076</v>
      </c>
      <c r="B363" s="81" t="s">
        <v>3614</v>
      </c>
    </row>
    <row r="364" spans="1:2" x14ac:dyDescent="0.35">
      <c r="A364" s="1" t="s">
        <v>2645</v>
      </c>
      <c r="B364" s="81" t="s">
        <v>2681</v>
      </c>
    </row>
    <row r="365" spans="1:2" x14ac:dyDescent="0.35">
      <c r="A365" s="1" t="s">
        <v>2654</v>
      </c>
      <c r="B365" s="81" t="s">
        <v>2787</v>
      </c>
    </row>
    <row r="366" spans="1:2" x14ac:dyDescent="0.35">
      <c r="A366" s="1" t="s">
        <v>375</v>
      </c>
      <c r="B366" s="81" t="s">
        <v>2250</v>
      </c>
    </row>
    <row r="367" spans="1:2" x14ac:dyDescent="0.35">
      <c r="A367" s="1" t="s">
        <v>2803</v>
      </c>
      <c r="B367" s="81" t="s">
        <v>2923</v>
      </c>
    </row>
    <row r="368" spans="1:2" x14ac:dyDescent="0.35">
      <c r="A368" s="1" t="s">
        <v>551</v>
      </c>
      <c r="B368" s="81" t="s">
        <v>2682</v>
      </c>
    </row>
    <row r="369" spans="1:2" x14ac:dyDescent="0.35">
      <c r="A369" s="1" t="s">
        <v>2660</v>
      </c>
      <c r="B369" s="81" t="s">
        <v>2684</v>
      </c>
    </row>
    <row r="370" spans="1:2" x14ac:dyDescent="0.35">
      <c r="A370" s="1" t="s">
        <v>2914</v>
      </c>
      <c r="B370" s="81" t="s">
        <v>2830</v>
      </c>
    </row>
    <row r="371" spans="1:2" x14ac:dyDescent="0.35">
      <c r="A371" s="1" t="s">
        <v>3091</v>
      </c>
      <c r="B371" s="81" t="s">
        <v>2685</v>
      </c>
    </row>
    <row r="372" spans="1:2" x14ac:dyDescent="0.35">
      <c r="A372" s="1" t="s">
        <v>2663</v>
      </c>
      <c r="B372" s="81" t="s">
        <v>3135</v>
      </c>
    </row>
    <row r="373" spans="1:2" x14ac:dyDescent="0.35">
      <c r="A373" s="1" t="s">
        <v>2665</v>
      </c>
      <c r="B373" s="81" t="s">
        <v>3061</v>
      </c>
    </row>
    <row r="374" spans="1:2" x14ac:dyDescent="0.35">
      <c r="A374" s="1" t="s">
        <v>2666</v>
      </c>
      <c r="B374" s="81" t="s">
        <v>2941</v>
      </c>
    </row>
    <row r="375" spans="1:2" x14ac:dyDescent="0.35">
      <c r="A375" s="1" t="s">
        <v>3257</v>
      </c>
      <c r="B375" s="81" t="s">
        <v>2683</v>
      </c>
    </row>
    <row r="376" spans="1:2" x14ac:dyDescent="0.35">
      <c r="A376" s="1" t="s">
        <v>3049</v>
      </c>
      <c r="B376" s="81" t="s">
        <v>3196</v>
      </c>
    </row>
    <row r="377" spans="1:2" x14ac:dyDescent="0.35">
      <c r="A377" s="1" t="s">
        <v>3162</v>
      </c>
      <c r="B377" s="81" t="s">
        <v>3615</v>
      </c>
    </row>
    <row r="378" spans="1:2" x14ac:dyDescent="0.35">
      <c r="A378" s="1" t="s">
        <v>2876</v>
      </c>
      <c r="B378" s="81" t="s">
        <v>3198</v>
      </c>
    </row>
    <row r="379" spans="1:2" x14ac:dyDescent="0.35">
      <c r="A379" s="1" t="s">
        <v>2667</v>
      </c>
      <c r="B379" s="81" t="s">
        <v>2992</v>
      </c>
    </row>
    <row r="380" spans="1:2" x14ac:dyDescent="0.35">
      <c r="A380" s="1" t="s">
        <v>2984</v>
      </c>
      <c r="B380" s="81" t="s">
        <v>2658</v>
      </c>
    </row>
    <row r="381" spans="1:2" x14ac:dyDescent="0.35">
      <c r="A381" s="1" t="s">
        <v>3149</v>
      </c>
      <c r="B381" s="81" t="s">
        <v>3074</v>
      </c>
    </row>
    <row r="382" spans="1:2" x14ac:dyDescent="0.35">
      <c r="A382" s="1" t="s">
        <v>2963</v>
      </c>
      <c r="B382" s="81" t="s">
        <v>2809</v>
      </c>
    </row>
    <row r="383" spans="1:2" x14ac:dyDescent="0.35">
      <c r="A383" s="1" t="s">
        <v>2668</v>
      </c>
      <c r="B383" s="81" t="s">
        <v>2706</v>
      </c>
    </row>
    <row r="384" spans="1:2" x14ac:dyDescent="0.35">
      <c r="A384" s="1" t="s">
        <v>2659</v>
      </c>
      <c r="B384" s="81" t="s">
        <v>3616</v>
      </c>
    </row>
    <row r="385" spans="1:2" x14ac:dyDescent="0.35">
      <c r="A385" s="1" t="s">
        <v>2797</v>
      </c>
      <c r="B385" s="81" t="s">
        <v>3084</v>
      </c>
    </row>
    <row r="386" spans="1:2" x14ac:dyDescent="0.35">
      <c r="A386" s="1" t="s">
        <v>3199</v>
      </c>
      <c r="B386" s="81" t="s">
        <v>2686</v>
      </c>
    </row>
    <row r="387" spans="1:2" x14ac:dyDescent="0.35">
      <c r="A387" s="1" t="s">
        <v>2844</v>
      </c>
      <c r="B387" s="81" t="s">
        <v>3029</v>
      </c>
    </row>
    <row r="388" spans="1:2" x14ac:dyDescent="0.35">
      <c r="A388" s="1" t="s">
        <v>2273</v>
      </c>
      <c r="B388" s="81" t="s">
        <v>1962</v>
      </c>
    </row>
    <row r="389" spans="1:2" x14ac:dyDescent="0.35">
      <c r="A389" s="1" t="s">
        <v>3136</v>
      </c>
      <c r="B389" s="81" t="s">
        <v>3165</v>
      </c>
    </row>
    <row r="390" spans="1:2" x14ac:dyDescent="0.35">
      <c r="A390" s="1" t="s">
        <v>2669</v>
      </c>
      <c r="B390" s="81" t="s">
        <v>2688</v>
      </c>
    </row>
    <row r="391" spans="1:2" x14ac:dyDescent="0.35">
      <c r="A391" s="1" t="s">
        <v>3189</v>
      </c>
      <c r="B391" s="81" t="s">
        <v>2689</v>
      </c>
    </row>
    <row r="392" spans="1:2" x14ac:dyDescent="0.35">
      <c r="A392" s="1" t="s">
        <v>3056</v>
      </c>
      <c r="B392" s="81" t="s">
        <v>3148</v>
      </c>
    </row>
    <row r="393" spans="1:2" x14ac:dyDescent="0.35">
      <c r="A393" s="1" t="s">
        <v>3246</v>
      </c>
      <c r="B393" s="81" t="s">
        <v>2970</v>
      </c>
    </row>
    <row r="394" spans="1:2" x14ac:dyDescent="0.35">
      <c r="A394" s="1" t="s">
        <v>2670</v>
      </c>
      <c r="B394" s="81" t="s">
        <v>3278</v>
      </c>
    </row>
    <row r="395" spans="1:2" x14ac:dyDescent="0.35">
      <c r="A395" s="1" t="s">
        <v>2958</v>
      </c>
      <c r="B395" s="81" t="s">
        <v>3617</v>
      </c>
    </row>
    <row r="396" spans="1:2" x14ac:dyDescent="0.35">
      <c r="A396" s="1" t="s">
        <v>3062</v>
      </c>
      <c r="B396" s="81" t="s">
        <v>3618</v>
      </c>
    </row>
    <row r="397" spans="1:2" x14ac:dyDescent="0.35">
      <c r="A397" s="1" t="s">
        <v>2671</v>
      </c>
      <c r="B397" s="81" t="s">
        <v>2690</v>
      </c>
    </row>
    <row r="398" spans="1:2" x14ac:dyDescent="0.35">
      <c r="A398" s="1" t="s">
        <v>3046</v>
      </c>
      <c r="B398" s="81" t="s">
        <v>2939</v>
      </c>
    </row>
    <row r="399" spans="1:2" x14ac:dyDescent="0.35">
      <c r="A399" s="1" t="s">
        <v>2895</v>
      </c>
      <c r="B399" s="81" t="s">
        <v>3121</v>
      </c>
    </row>
    <row r="400" spans="1:2" x14ac:dyDescent="0.35">
      <c r="A400" s="1" t="s">
        <v>3127</v>
      </c>
      <c r="B400" s="81" t="s">
        <v>3172</v>
      </c>
    </row>
    <row r="401" spans="1:2" x14ac:dyDescent="0.35">
      <c r="A401" s="1" t="s">
        <v>2673</v>
      </c>
      <c r="B401" s="81" t="s">
        <v>3456</v>
      </c>
    </row>
    <row r="402" spans="1:2" x14ac:dyDescent="0.35">
      <c r="A402" s="1" t="s">
        <v>3187</v>
      </c>
      <c r="B402" s="81" t="s">
        <v>2906</v>
      </c>
    </row>
    <row r="403" spans="1:2" x14ac:dyDescent="0.35">
      <c r="A403" s="1" t="s">
        <v>3297</v>
      </c>
      <c r="B403" s="81" t="s">
        <v>3044</v>
      </c>
    </row>
    <row r="404" spans="1:2" x14ac:dyDescent="0.35">
      <c r="A404" s="1" t="s">
        <v>2974</v>
      </c>
      <c r="B404" s="81" t="s">
        <v>3619</v>
      </c>
    </row>
    <row r="405" spans="1:2" x14ac:dyDescent="0.35">
      <c r="A405" s="1" t="s">
        <v>2879</v>
      </c>
      <c r="B405" s="81" t="s">
        <v>3620</v>
      </c>
    </row>
    <row r="406" spans="1:2" x14ac:dyDescent="0.35">
      <c r="A406" s="1" t="s">
        <v>67</v>
      </c>
      <c r="B406" s="81" t="s">
        <v>3621</v>
      </c>
    </row>
    <row r="407" spans="1:2" x14ac:dyDescent="0.35">
      <c r="A407" s="1" t="s">
        <v>3258</v>
      </c>
      <c r="B407" s="81" t="s">
        <v>2838</v>
      </c>
    </row>
    <row r="408" spans="1:2" x14ac:dyDescent="0.35">
      <c r="A408" s="1" t="s">
        <v>2957</v>
      </c>
      <c r="B408" s="81" t="s">
        <v>3173</v>
      </c>
    </row>
    <row r="409" spans="1:2" x14ac:dyDescent="0.35">
      <c r="A409" s="1" t="s">
        <v>2852</v>
      </c>
      <c r="B409" s="81" t="s">
        <v>3154</v>
      </c>
    </row>
    <row r="410" spans="1:2" x14ac:dyDescent="0.35">
      <c r="A410" s="1" t="s">
        <v>2969</v>
      </c>
      <c r="B410" s="81" t="s">
        <v>3284</v>
      </c>
    </row>
    <row r="411" spans="1:2" x14ac:dyDescent="0.35">
      <c r="A411" s="1" t="s">
        <v>3048</v>
      </c>
      <c r="B411" s="81" t="s">
        <v>3285</v>
      </c>
    </row>
    <row r="412" spans="1:2" x14ac:dyDescent="0.35">
      <c r="A412" s="1" t="s">
        <v>2674</v>
      </c>
      <c r="B412" s="81" t="s">
        <v>3294</v>
      </c>
    </row>
    <row r="413" spans="1:2" x14ac:dyDescent="0.35">
      <c r="A413" s="1" t="s">
        <v>2676</v>
      </c>
      <c r="B413" s="81" t="s">
        <v>2998</v>
      </c>
    </row>
    <row r="414" spans="1:2" x14ac:dyDescent="0.35">
      <c r="A414" s="1" t="s">
        <v>3021</v>
      </c>
      <c r="B414" s="81" t="s">
        <v>2691</v>
      </c>
    </row>
    <row r="415" spans="1:2" x14ac:dyDescent="0.35">
      <c r="A415" s="1" t="s">
        <v>2790</v>
      </c>
      <c r="B415" s="81" t="s">
        <v>2692</v>
      </c>
    </row>
    <row r="416" spans="1:2" x14ac:dyDescent="0.35">
      <c r="A416" s="1" t="s">
        <v>3205</v>
      </c>
      <c r="B416" s="81" t="s">
        <v>3220</v>
      </c>
    </row>
    <row r="417" spans="1:2" x14ac:dyDescent="0.35">
      <c r="A417" s="1" t="s">
        <v>3290</v>
      </c>
      <c r="B417" s="81" t="s">
        <v>3144</v>
      </c>
    </row>
    <row r="418" spans="1:2" x14ac:dyDescent="0.35">
      <c r="A418" s="1" t="s">
        <v>2677</v>
      </c>
      <c r="B418" s="81" t="s">
        <v>2834</v>
      </c>
    </row>
    <row r="419" spans="1:2" x14ac:dyDescent="0.35">
      <c r="A419" s="1" t="s">
        <v>3014</v>
      </c>
      <c r="B419" s="81" t="s">
        <v>2693</v>
      </c>
    </row>
    <row r="420" spans="1:2" x14ac:dyDescent="0.35">
      <c r="A420" s="1" t="s">
        <v>2678</v>
      </c>
      <c r="B420" s="81" t="s">
        <v>3259</v>
      </c>
    </row>
    <row r="421" spans="1:2" x14ac:dyDescent="0.35">
      <c r="A421" s="1" t="s">
        <v>2800</v>
      </c>
      <c r="B421" s="81" t="s">
        <v>2696</v>
      </c>
    </row>
    <row r="422" spans="1:2" x14ac:dyDescent="0.35">
      <c r="A422" s="1" t="s">
        <v>2934</v>
      </c>
      <c r="B422" s="81" t="s">
        <v>2697</v>
      </c>
    </row>
    <row r="423" spans="1:2" x14ac:dyDescent="0.35">
      <c r="A423" s="1" t="s">
        <v>3134</v>
      </c>
      <c r="B423" s="81" t="s">
        <v>2695</v>
      </c>
    </row>
    <row r="424" spans="1:2" x14ac:dyDescent="0.35">
      <c r="A424" s="1" t="s">
        <v>2940</v>
      </c>
      <c r="B424" s="81" t="s">
        <v>2919</v>
      </c>
    </row>
    <row r="425" spans="1:2" x14ac:dyDescent="0.35">
      <c r="A425" s="1" t="s">
        <v>3240</v>
      </c>
      <c r="B425" s="81" t="s">
        <v>2698</v>
      </c>
    </row>
    <row r="426" spans="1:2" x14ac:dyDescent="0.35">
      <c r="A426" s="1" t="s">
        <v>2820</v>
      </c>
      <c r="B426" s="81" t="s">
        <v>3137</v>
      </c>
    </row>
    <row r="427" spans="1:2" x14ac:dyDescent="0.35">
      <c r="A427" s="1" t="s">
        <v>3063</v>
      </c>
      <c r="B427" s="81" t="s">
        <v>3114</v>
      </c>
    </row>
    <row r="428" spans="1:2" x14ac:dyDescent="0.35">
      <c r="A428" s="1" t="s">
        <v>3037</v>
      </c>
      <c r="B428" s="81" t="s">
        <v>2907</v>
      </c>
    </row>
    <row r="429" spans="1:2" x14ac:dyDescent="0.35">
      <c r="A429" s="1" t="s">
        <v>2959</v>
      </c>
      <c r="B429" s="81" t="s">
        <v>3197</v>
      </c>
    </row>
    <row r="430" spans="1:2" x14ac:dyDescent="0.35">
      <c r="A430" s="1" t="s">
        <v>3254</v>
      </c>
      <c r="B430" s="81" t="s">
        <v>2932</v>
      </c>
    </row>
    <row r="431" spans="1:2" x14ac:dyDescent="0.35">
      <c r="A431" s="1" t="s">
        <v>2675</v>
      </c>
      <c r="B431" s="81" t="s">
        <v>2982</v>
      </c>
    </row>
    <row r="432" spans="1:2" x14ac:dyDescent="0.35">
      <c r="A432" s="1" t="s">
        <v>3168</v>
      </c>
      <c r="B432" s="81" t="s">
        <v>3622</v>
      </c>
    </row>
    <row r="433" spans="1:2" x14ac:dyDescent="0.35">
      <c r="A433" s="1" t="s">
        <v>2679</v>
      </c>
      <c r="B433" s="81" t="s">
        <v>3623</v>
      </c>
    </row>
    <row r="434" spans="1:2" x14ac:dyDescent="0.35">
      <c r="A434" s="1" t="s">
        <v>2680</v>
      </c>
      <c r="B434" s="81" t="s">
        <v>2829</v>
      </c>
    </row>
    <row r="435" spans="1:2" x14ac:dyDescent="0.35">
      <c r="A435" s="1" t="s">
        <v>3219</v>
      </c>
      <c r="B435" s="81" t="s">
        <v>1285</v>
      </c>
    </row>
    <row r="436" spans="1:2" x14ac:dyDescent="0.35">
      <c r="A436" s="1" t="s">
        <v>2681</v>
      </c>
      <c r="B436" s="81" t="s">
        <v>3222</v>
      </c>
    </row>
    <row r="437" spans="1:2" x14ac:dyDescent="0.35">
      <c r="A437" s="1" t="s">
        <v>2787</v>
      </c>
      <c r="B437" s="81" t="s">
        <v>3250</v>
      </c>
    </row>
    <row r="438" spans="1:2" x14ac:dyDescent="0.35">
      <c r="A438" s="1" t="s">
        <v>2250</v>
      </c>
      <c r="B438" s="81" t="s">
        <v>3159</v>
      </c>
    </row>
    <row r="439" spans="1:2" x14ac:dyDescent="0.35">
      <c r="A439" s="1" t="s">
        <v>2923</v>
      </c>
      <c r="B439" s="81" t="s">
        <v>2815</v>
      </c>
    </row>
    <row r="440" spans="1:2" x14ac:dyDescent="0.35">
      <c r="A440" s="1" t="s">
        <v>2682</v>
      </c>
      <c r="B440" s="81" t="s">
        <v>3624</v>
      </c>
    </row>
    <row r="441" spans="1:2" x14ac:dyDescent="0.35">
      <c r="A441" s="1" t="s">
        <v>2684</v>
      </c>
      <c r="B441" s="81" t="s">
        <v>2833</v>
      </c>
    </row>
    <row r="442" spans="1:2" x14ac:dyDescent="0.35">
      <c r="A442" s="1" t="s">
        <v>2830</v>
      </c>
      <c r="B442" s="81" t="s">
        <v>2832</v>
      </c>
    </row>
    <row r="443" spans="1:2" x14ac:dyDescent="0.35">
      <c r="A443" s="1" t="s">
        <v>2685</v>
      </c>
      <c r="B443" s="81" t="s">
        <v>823</v>
      </c>
    </row>
    <row r="444" spans="1:2" x14ac:dyDescent="0.35">
      <c r="A444" s="1" t="s">
        <v>3135</v>
      </c>
      <c r="B444" s="81" t="s">
        <v>3253</v>
      </c>
    </row>
    <row r="445" spans="1:2" x14ac:dyDescent="0.35">
      <c r="A445" s="1" t="s">
        <v>3061</v>
      </c>
      <c r="B445" s="81" t="s">
        <v>3113</v>
      </c>
    </row>
    <row r="446" spans="1:2" x14ac:dyDescent="0.35">
      <c r="A446" s="1" t="s">
        <v>2941</v>
      </c>
      <c r="B446" s="81" t="s">
        <v>3059</v>
      </c>
    </row>
    <row r="447" spans="1:2" x14ac:dyDescent="0.35">
      <c r="A447" s="1" t="s">
        <v>2683</v>
      </c>
      <c r="B447" s="81" t="s">
        <v>2973</v>
      </c>
    </row>
    <row r="448" spans="1:2" x14ac:dyDescent="0.35">
      <c r="A448" s="1" t="s">
        <v>3196</v>
      </c>
      <c r="B448" s="81" t="s">
        <v>3038</v>
      </c>
    </row>
    <row r="449" spans="1:2" x14ac:dyDescent="0.35">
      <c r="A449" s="1" t="s">
        <v>2788</v>
      </c>
      <c r="B449" s="81" t="s">
        <v>3184</v>
      </c>
    </row>
    <row r="450" spans="1:2" x14ac:dyDescent="0.35">
      <c r="A450" s="1" t="s">
        <v>3198</v>
      </c>
      <c r="B450" s="81" t="s">
        <v>3036</v>
      </c>
    </row>
    <row r="451" spans="1:2" x14ac:dyDescent="0.35">
      <c r="A451" s="1" t="s">
        <v>2992</v>
      </c>
      <c r="B451" s="81" t="s">
        <v>2889</v>
      </c>
    </row>
    <row r="452" spans="1:2" x14ac:dyDescent="0.35">
      <c r="A452" s="1" t="s">
        <v>2658</v>
      </c>
      <c r="B452" s="81" t="s">
        <v>2661</v>
      </c>
    </row>
    <row r="453" spans="1:2" x14ac:dyDescent="0.35">
      <c r="A453" s="1" t="s">
        <v>3074</v>
      </c>
      <c r="B453" s="81" t="s">
        <v>3185</v>
      </c>
    </row>
    <row r="454" spans="1:2" x14ac:dyDescent="0.35">
      <c r="A454" s="1" t="s">
        <v>2809</v>
      </c>
      <c r="B454" s="81" t="s">
        <v>2702</v>
      </c>
    </row>
    <row r="455" spans="1:2" x14ac:dyDescent="0.35">
      <c r="A455" s="1" t="s">
        <v>2706</v>
      </c>
      <c r="B455" s="81" t="s">
        <v>2703</v>
      </c>
    </row>
    <row r="456" spans="1:2" x14ac:dyDescent="0.35">
      <c r="A456" s="1" t="s">
        <v>2882</v>
      </c>
      <c r="B456" s="81" t="s">
        <v>2704</v>
      </c>
    </row>
    <row r="457" spans="1:2" x14ac:dyDescent="0.35">
      <c r="A457" s="1" t="s">
        <v>2908</v>
      </c>
      <c r="B457" s="81" t="s">
        <v>3093</v>
      </c>
    </row>
    <row r="458" spans="1:2" x14ac:dyDescent="0.35">
      <c r="A458" s="1" t="s">
        <v>3084</v>
      </c>
      <c r="B458" s="81" t="s">
        <v>2997</v>
      </c>
    </row>
    <row r="459" spans="1:2" x14ac:dyDescent="0.35">
      <c r="A459" s="1" t="s">
        <v>2796</v>
      </c>
      <c r="B459" s="81" t="s">
        <v>3131</v>
      </c>
    </row>
    <row r="460" spans="1:2" x14ac:dyDescent="0.35">
      <c r="A460" s="1" t="s">
        <v>2686</v>
      </c>
      <c r="B460" s="81" t="s">
        <v>3625</v>
      </c>
    </row>
    <row r="461" spans="1:2" x14ac:dyDescent="0.35">
      <c r="A461" s="1" t="s">
        <v>3029</v>
      </c>
      <c r="B461" s="81" t="s">
        <v>2955</v>
      </c>
    </row>
    <row r="462" spans="1:2" x14ac:dyDescent="0.35">
      <c r="A462" s="1" t="s">
        <v>1962</v>
      </c>
      <c r="B462" s="81" t="s">
        <v>3626</v>
      </c>
    </row>
    <row r="463" spans="1:2" x14ac:dyDescent="0.35">
      <c r="A463" s="1" t="s">
        <v>3165</v>
      </c>
      <c r="B463" s="81" t="s">
        <v>2705</v>
      </c>
    </row>
    <row r="464" spans="1:2" x14ac:dyDescent="0.35">
      <c r="A464" s="1" t="s">
        <v>2688</v>
      </c>
      <c r="B464" s="81" t="s">
        <v>2828</v>
      </c>
    </row>
    <row r="465" spans="1:2" x14ac:dyDescent="0.35">
      <c r="A465" s="1" t="s">
        <v>2689</v>
      </c>
      <c r="B465" s="81" t="s">
        <v>3627</v>
      </c>
    </row>
    <row r="466" spans="1:2" x14ac:dyDescent="0.35">
      <c r="A466" s="1" t="s">
        <v>3148</v>
      </c>
      <c r="B466" s="81" t="s">
        <v>3628</v>
      </c>
    </row>
    <row r="467" spans="1:2" x14ac:dyDescent="0.35">
      <c r="A467" s="1" t="s">
        <v>2970</v>
      </c>
      <c r="B467" s="81" t="s">
        <v>2707</v>
      </c>
    </row>
    <row r="468" spans="1:2" x14ac:dyDescent="0.35">
      <c r="A468" s="1" t="s">
        <v>3122</v>
      </c>
      <c r="B468" s="81" t="s">
        <v>2843</v>
      </c>
    </row>
    <row r="469" spans="1:2" x14ac:dyDescent="0.35">
      <c r="A469" s="1" t="s">
        <v>3278</v>
      </c>
      <c r="B469" s="81" t="s">
        <v>2708</v>
      </c>
    </row>
    <row r="470" spans="1:2" x14ac:dyDescent="0.35">
      <c r="A470" s="1" t="s">
        <v>2690</v>
      </c>
      <c r="B470" s="81" t="s">
        <v>2902</v>
      </c>
    </row>
    <row r="471" spans="1:2" x14ac:dyDescent="0.35">
      <c r="A471" s="1" t="s">
        <v>2939</v>
      </c>
      <c r="B471" s="81" t="s">
        <v>2709</v>
      </c>
    </row>
    <row r="472" spans="1:2" x14ac:dyDescent="0.35">
      <c r="A472" s="1" t="s">
        <v>3121</v>
      </c>
      <c r="B472" s="81" t="s">
        <v>2710</v>
      </c>
    </row>
    <row r="473" spans="1:2" x14ac:dyDescent="0.35">
      <c r="A473" s="1" t="s">
        <v>2639</v>
      </c>
      <c r="B473" s="81" t="s">
        <v>2711</v>
      </c>
    </row>
    <row r="474" spans="1:2" x14ac:dyDescent="0.35">
      <c r="A474" s="1" t="s">
        <v>3172</v>
      </c>
      <c r="B474" s="81" t="s">
        <v>2862</v>
      </c>
    </row>
    <row r="475" spans="1:2" x14ac:dyDescent="0.35">
      <c r="A475" s="1" t="s">
        <v>3088</v>
      </c>
      <c r="B475" s="81" t="s">
        <v>2712</v>
      </c>
    </row>
    <row r="476" spans="1:2" x14ac:dyDescent="0.35">
      <c r="A476" s="1" t="s">
        <v>2906</v>
      </c>
      <c r="B476" s="81" t="s">
        <v>3079</v>
      </c>
    </row>
    <row r="477" spans="1:2" x14ac:dyDescent="0.35">
      <c r="A477" s="1" t="s">
        <v>3044</v>
      </c>
      <c r="B477" s="81" t="s">
        <v>2713</v>
      </c>
    </row>
    <row r="478" spans="1:2" x14ac:dyDescent="0.35">
      <c r="A478" s="1" t="s">
        <v>2838</v>
      </c>
      <c r="B478" s="81" t="s">
        <v>3101</v>
      </c>
    </row>
    <row r="479" spans="1:2" x14ac:dyDescent="0.35">
      <c r="A479" s="1" t="s">
        <v>3173</v>
      </c>
      <c r="B479" s="81" t="s">
        <v>2715</v>
      </c>
    </row>
    <row r="480" spans="1:2" x14ac:dyDescent="0.35">
      <c r="A480" s="1" t="s">
        <v>2937</v>
      </c>
      <c r="B480" s="81" t="s">
        <v>2716</v>
      </c>
    </row>
    <row r="481" spans="1:2" x14ac:dyDescent="0.35">
      <c r="A481" s="1" t="s">
        <v>3154</v>
      </c>
      <c r="B481" s="81" t="s">
        <v>3274</v>
      </c>
    </row>
    <row r="482" spans="1:2" x14ac:dyDescent="0.35">
      <c r="A482" s="1" t="s">
        <v>3284</v>
      </c>
      <c r="B482" s="81" t="s">
        <v>3224</v>
      </c>
    </row>
    <row r="483" spans="1:2" x14ac:dyDescent="0.35">
      <c r="A483" s="1" t="s">
        <v>3285</v>
      </c>
      <c r="B483" s="81" t="s">
        <v>2816</v>
      </c>
    </row>
    <row r="484" spans="1:2" x14ac:dyDescent="0.35">
      <c r="A484" s="1" t="s">
        <v>3294</v>
      </c>
      <c r="B484" s="81" t="s">
        <v>2964</v>
      </c>
    </row>
    <row r="485" spans="1:2" x14ac:dyDescent="0.35">
      <c r="A485" s="1" t="s">
        <v>2998</v>
      </c>
      <c r="B485" s="81" t="s">
        <v>2717</v>
      </c>
    </row>
    <row r="486" spans="1:2" x14ac:dyDescent="0.35">
      <c r="A486" s="1" t="s">
        <v>2798</v>
      </c>
      <c r="B486" s="81" t="s">
        <v>3249</v>
      </c>
    </row>
    <row r="487" spans="1:2" x14ac:dyDescent="0.35">
      <c r="A487" s="1" t="s">
        <v>2691</v>
      </c>
      <c r="B487" s="81" t="s">
        <v>3163</v>
      </c>
    </row>
    <row r="488" spans="1:2" x14ac:dyDescent="0.35">
      <c r="A488" s="1" t="s">
        <v>2692</v>
      </c>
      <c r="B488" s="81" t="s">
        <v>2718</v>
      </c>
    </row>
    <row r="489" spans="1:2" x14ac:dyDescent="0.35">
      <c r="A489" s="1" t="s">
        <v>3220</v>
      </c>
      <c r="B489" s="81" t="s">
        <v>2925</v>
      </c>
    </row>
    <row r="490" spans="1:2" x14ac:dyDescent="0.35">
      <c r="A490" s="1" t="s">
        <v>3144</v>
      </c>
      <c r="B490" s="81" t="s">
        <v>3052</v>
      </c>
    </row>
    <row r="491" spans="1:2" x14ac:dyDescent="0.35">
      <c r="A491" s="1" t="s">
        <v>2834</v>
      </c>
      <c r="B491" s="81" t="s">
        <v>3045</v>
      </c>
    </row>
    <row r="492" spans="1:2" x14ac:dyDescent="0.35">
      <c r="A492" s="1" t="s">
        <v>2693</v>
      </c>
      <c r="B492" s="81" t="s">
        <v>2719</v>
      </c>
    </row>
    <row r="493" spans="1:2" x14ac:dyDescent="0.35">
      <c r="A493" s="1" t="s">
        <v>3259</v>
      </c>
      <c r="B493" s="81" t="s">
        <v>3146</v>
      </c>
    </row>
    <row r="494" spans="1:2" x14ac:dyDescent="0.35">
      <c r="A494" s="1" t="s">
        <v>2696</v>
      </c>
      <c r="B494" s="81" t="s">
        <v>2729</v>
      </c>
    </row>
    <row r="495" spans="1:2" x14ac:dyDescent="0.35">
      <c r="A495" s="1" t="s">
        <v>2697</v>
      </c>
      <c r="B495" s="81" t="s">
        <v>2721</v>
      </c>
    </row>
    <row r="496" spans="1:2" x14ac:dyDescent="0.35">
      <c r="A496" s="1" t="s">
        <v>2695</v>
      </c>
      <c r="B496" s="81" t="s">
        <v>2722</v>
      </c>
    </row>
    <row r="497" spans="1:2" x14ac:dyDescent="0.35">
      <c r="A497" s="1" t="s">
        <v>2919</v>
      </c>
      <c r="B497" s="81" t="s">
        <v>3175</v>
      </c>
    </row>
    <row r="498" spans="1:2" x14ac:dyDescent="0.35">
      <c r="A498" s="1" t="s">
        <v>2698</v>
      </c>
      <c r="B498" s="81" t="s">
        <v>3151</v>
      </c>
    </row>
    <row r="499" spans="1:2" x14ac:dyDescent="0.35">
      <c r="A499" s="1" t="s">
        <v>3137</v>
      </c>
      <c r="B499" s="81" t="s">
        <v>2723</v>
      </c>
    </row>
    <row r="500" spans="1:2" x14ac:dyDescent="0.35">
      <c r="A500" s="1" t="s">
        <v>3114</v>
      </c>
      <c r="B500" s="81" t="s">
        <v>3190</v>
      </c>
    </row>
    <row r="501" spans="1:2" x14ac:dyDescent="0.35">
      <c r="A501" s="1" t="s">
        <v>2907</v>
      </c>
      <c r="B501" s="81" t="s">
        <v>2724</v>
      </c>
    </row>
    <row r="502" spans="1:2" x14ac:dyDescent="0.35">
      <c r="A502" s="1" t="s">
        <v>3197</v>
      </c>
      <c r="B502" s="81" t="s">
        <v>3020</v>
      </c>
    </row>
    <row r="503" spans="1:2" x14ac:dyDescent="0.35">
      <c r="A503" s="1" t="s">
        <v>2932</v>
      </c>
      <c r="B503" s="81" t="s">
        <v>142</v>
      </c>
    </row>
    <row r="504" spans="1:2" x14ac:dyDescent="0.35">
      <c r="A504" s="1" t="s">
        <v>2982</v>
      </c>
      <c r="B504" s="81" t="s">
        <v>3277</v>
      </c>
    </row>
    <row r="505" spans="1:2" x14ac:dyDescent="0.35">
      <c r="A505" s="1" t="s">
        <v>2829</v>
      </c>
      <c r="B505" s="81" t="s">
        <v>3030</v>
      </c>
    </row>
    <row r="506" spans="1:2" x14ac:dyDescent="0.35">
      <c r="A506" s="1" t="s">
        <v>1285</v>
      </c>
      <c r="B506" s="81" t="s">
        <v>3166</v>
      </c>
    </row>
    <row r="507" spans="1:2" x14ac:dyDescent="0.35">
      <c r="A507" s="1" t="s">
        <v>3222</v>
      </c>
      <c r="B507" s="81" t="s">
        <v>2725</v>
      </c>
    </row>
    <row r="508" spans="1:2" x14ac:dyDescent="0.35">
      <c r="A508" s="1" t="s">
        <v>2901</v>
      </c>
      <c r="B508" s="81" t="s">
        <v>2726</v>
      </c>
    </row>
    <row r="509" spans="1:2" x14ac:dyDescent="0.35">
      <c r="A509" s="1" t="s">
        <v>3250</v>
      </c>
      <c r="B509" s="81" t="s">
        <v>2978</v>
      </c>
    </row>
    <row r="510" spans="1:2" x14ac:dyDescent="0.35">
      <c r="A510" s="1" t="s">
        <v>2875</v>
      </c>
      <c r="B510" s="81" t="s">
        <v>2866</v>
      </c>
    </row>
    <row r="511" spans="1:2" x14ac:dyDescent="0.35">
      <c r="A511" s="1" t="s">
        <v>2977</v>
      </c>
      <c r="B511" s="81" t="s">
        <v>2930</v>
      </c>
    </row>
    <row r="512" spans="1:2" x14ac:dyDescent="0.35">
      <c r="A512" s="1" t="s">
        <v>2995</v>
      </c>
      <c r="B512" s="81" t="s">
        <v>2728</v>
      </c>
    </row>
    <row r="513" spans="1:2" x14ac:dyDescent="0.35">
      <c r="A513" s="1" t="s">
        <v>2842</v>
      </c>
      <c r="B513" s="81" t="s">
        <v>2291</v>
      </c>
    </row>
    <row r="514" spans="1:2" x14ac:dyDescent="0.35">
      <c r="A514" s="1" t="s">
        <v>3159</v>
      </c>
      <c r="B514" s="81" t="s">
        <v>3629</v>
      </c>
    </row>
    <row r="515" spans="1:2" x14ac:dyDescent="0.35">
      <c r="A515" s="1" t="s">
        <v>2700</v>
      </c>
      <c r="B515" s="81" t="s">
        <v>3158</v>
      </c>
    </row>
    <row r="516" spans="1:2" x14ac:dyDescent="0.35">
      <c r="A516" s="1" t="s">
        <v>2815</v>
      </c>
      <c r="B516" s="81" t="s">
        <v>2730</v>
      </c>
    </row>
    <row r="517" spans="1:2" x14ac:dyDescent="0.35">
      <c r="A517" s="1" t="s">
        <v>2948</v>
      </c>
      <c r="B517" s="81" t="s">
        <v>2731</v>
      </c>
    </row>
    <row r="518" spans="1:2" x14ac:dyDescent="0.35">
      <c r="A518" s="1" t="s">
        <v>2833</v>
      </c>
      <c r="B518" s="81" t="s">
        <v>2894</v>
      </c>
    </row>
    <row r="519" spans="1:2" x14ac:dyDescent="0.35">
      <c r="A519" s="1" t="s">
        <v>2832</v>
      </c>
      <c r="B519" s="81" t="s">
        <v>2732</v>
      </c>
    </row>
    <row r="520" spans="1:2" x14ac:dyDescent="0.35">
      <c r="A520" s="1" t="s">
        <v>3077</v>
      </c>
      <c r="B520" s="81" t="s">
        <v>2855</v>
      </c>
    </row>
    <row r="521" spans="1:2" x14ac:dyDescent="0.35">
      <c r="A521" s="1" t="s">
        <v>823</v>
      </c>
      <c r="B521" s="81" t="s">
        <v>3262</v>
      </c>
    </row>
    <row r="522" spans="1:2" x14ac:dyDescent="0.35">
      <c r="A522" s="1" t="s">
        <v>3253</v>
      </c>
      <c r="B522" s="81" t="s">
        <v>3041</v>
      </c>
    </row>
    <row r="523" spans="1:2" x14ac:dyDescent="0.35">
      <c r="A523" s="1" t="s">
        <v>3113</v>
      </c>
      <c r="B523" s="81" t="s">
        <v>2804</v>
      </c>
    </row>
    <row r="524" spans="1:2" x14ac:dyDescent="0.35">
      <c r="A524" s="1" t="s">
        <v>3059</v>
      </c>
      <c r="B524" s="81" t="s">
        <v>2733</v>
      </c>
    </row>
    <row r="525" spans="1:2" x14ac:dyDescent="0.35">
      <c r="A525" s="1" t="s">
        <v>2973</v>
      </c>
      <c r="B525" s="81" t="s">
        <v>3191</v>
      </c>
    </row>
    <row r="526" spans="1:2" x14ac:dyDescent="0.35">
      <c r="A526" s="1" t="s">
        <v>3038</v>
      </c>
      <c r="B526" s="81" t="s">
        <v>2714</v>
      </c>
    </row>
    <row r="527" spans="1:2" x14ac:dyDescent="0.35">
      <c r="A527" s="1" t="s">
        <v>3184</v>
      </c>
      <c r="B527" s="81" t="s">
        <v>2735</v>
      </c>
    </row>
    <row r="528" spans="1:2" x14ac:dyDescent="0.35">
      <c r="A528" s="1" t="s">
        <v>3036</v>
      </c>
      <c r="B528" s="81" t="s">
        <v>2736</v>
      </c>
    </row>
    <row r="529" spans="1:2" x14ac:dyDescent="0.35">
      <c r="A529" s="1" t="s">
        <v>2889</v>
      </c>
      <c r="B529" s="81" t="s">
        <v>2737</v>
      </c>
    </row>
    <row r="530" spans="1:2" x14ac:dyDescent="0.35">
      <c r="A530" s="1" t="s">
        <v>3167</v>
      </c>
      <c r="B530" s="81" t="s">
        <v>3268</v>
      </c>
    </row>
    <row r="531" spans="1:2" x14ac:dyDescent="0.35">
      <c r="A531" s="1" t="s">
        <v>2661</v>
      </c>
      <c r="B531" s="81" t="s">
        <v>2739</v>
      </c>
    </row>
    <row r="532" spans="1:2" x14ac:dyDescent="0.35">
      <c r="A532" s="1" t="s">
        <v>3185</v>
      </c>
      <c r="B532" s="81" t="s">
        <v>3058</v>
      </c>
    </row>
    <row r="533" spans="1:2" x14ac:dyDescent="0.35">
      <c r="A533" s="1" t="s">
        <v>3157</v>
      </c>
      <c r="B533" s="81" t="s">
        <v>2740</v>
      </c>
    </row>
    <row r="534" spans="1:2" x14ac:dyDescent="0.35">
      <c r="A534" s="1" t="s">
        <v>2702</v>
      </c>
      <c r="B534" s="81" t="s">
        <v>2741</v>
      </c>
    </row>
    <row r="535" spans="1:2" x14ac:dyDescent="0.35">
      <c r="A535" s="1" t="s">
        <v>2703</v>
      </c>
      <c r="B535" s="81" t="s">
        <v>2905</v>
      </c>
    </row>
    <row r="536" spans="1:2" x14ac:dyDescent="0.35">
      <c r="A536" s="1" t="s">
        <v>2704</v>
      </c>
      <c r="B536" s="81" t="s">
        <v>2742</v>
      </c>
    </row>
    <row r="537" spans="1:2" x14ac:dyDescent="0.35">
      <c r="A537" s="1" t="s">
        <v>3093</v>
      </c>
      <c r="B537" s="81" t="s">
        <v>3630</v>
      </c>
    </row>
    <row r="538" spans="1:2" x14ac:dyDescent="0.35">
      <c r="A538" s="1" t="s">
        <v>2997</v>
      </c>
      <c r="B538" s="81" t="s">
        <v>2744</v>
      </c>
    </row>
    <row r="539" spans="1:2" x14ac:dyDescent="0.35">
      <c r="A539" s="1" t="s">
        <v>3131</v>
      </c>
      <c r="B539" s="81" t="s">
        <v>2836</v>
      </c>
    </row>
    <row r="540" spans="1:2" x14ac:dyDescent="0.35">
      <c r="A540" s="1" t="s">
        <v>3108</v>
      </c>
      <c r="B540" s="81" t="s">
        <v>2819</v>
      </c>
    </row>
    <row r="541" spans="1:2" x14ac:dyDescent="0.35">
      <c r="A541" s="1" t="s">
        <v>2805</v>
      </c>
      <c r="B541" s="81" t="s">
        <v>2745</v>
      </c>
    </row>
    <row r="542" spans="1:2" x14ac:dyDescent="0.35">
      <c r="A542" s="1" t="s">
        <v>2955</v>
      </c>
      <c r="B542" s="81" t="s">
        <v>2500</v>
      </c>
    </row>
    <row r="543" spans="1:2" x14ac:dyDescent="0.35">
      <c r="A543" s="1" t="s">
        <v>3124</v>
      </c>
      <c r="B543" s="81" t="s">
        <v>3458</v>
      </c>
    </row>
    <row r="544" spans="1:2" x14ac:dyDescent="0.35">
      <c r="A544" s="1" t="s">
        <v>3255</v>
      </c>
      <c r="B544" s="81" t="s">
        <v>3140</v>
      </c>
    </row>
    <row r="545" spans="1:2" x14ac:dyDescent="0.35">
      <c r="A545" s="1" t="s">
        <v>2705</v>
      </c>
      <c r="B545" s="81" t="s">
        <v>1177</v>
      </c>
    </row>
    <row r="546" spans="1:2" x14ac:dyDescent="0.35">
      <c r="A546" s="1" t="s">
        <v>2828</v>
      </c>
      <c r="B546" s="81" t="s">
        <v>2748</v>
      </c>
    </row>
    <row r="547" spans="1:2" x14ac:dyDescent="0.35">
      <c r="A547" s="1" t="s">
        <v>3018</v>
      </c>
      <c r="B547" s="81" t="s">
        <v>2972</v>
      </c>
    </row>
    <row r="548" spans="1:2" x14ac:dyDescent="0.35">
      <c r="A548" s="1" t="s">
        <v>2707</v>
      </c>
      <c r="B548" s="81" t="s">
        <v>3064</v>
      </c>
    </row>
    <row r="549" spans="1:2" x14ac:dyDescent="0.35">
      <c r="A549" s="1" t="s">
        <v>2843</v>
      </c>
      <c r="B549" s="81" t="s">
        <v>2791</v>
      </c>
    </row>
    <row r="550" spans="1:2" x14ac:dyDescent="0.35">
      <c r="A550" s="1" t="s">
        <v>2708</v>
      </c>
      <c r="B550" s="81" t="s">
        <v>3142</v>
      </c>
    </row>
    <row r="551" spans="1:2" x14ac:dyDescent="0.35">
      <c r="A551" s="1" t="s">
        <v>2902</v>
      </c>
      <c r="B551" s="81" t="s">
        <v>2749</v>
      </c>
    </row>
    <row r="552" spans="1:2" x14ac:dyDescent="0.35">
      <c r="A552" s="1" t="s">
        <v>2709</v>
      </c>
      <c r="B552" s="81" t="s">
        <v>2750</v>
      </c>
    </row>
    <row r="553" spans="1:2" x14ac:dyDescent="0.35">
      <c r="A553" s="1" t="s">
        <v>2710</v>
      </c>
      <c r="B553" s="81" t="s">
        <v>2915</v>
      </c>
    </row>
    <row r="554" spans="1:2" x14ac:dyDescent="0.35">
      <c r="A554" s="1" t="s">
        <v>2711</v>
      </c>
      <c r="B554" s="81" t="s">
        <v>2818</v>
      </c>
    </row>
    <row r="555" spans="1:2" x14ac:dyDescent="0.35">
      <c r="A555" s="1" t="s">
        <v>2862</v>
      </c>
      <c r="B555" s="81" t="s">
        <v>2751</v>
      </c>
    </row>
    <row r="556" spans="1:2" x14ac:dyDescent="0.35">
      <c r="A556" s="1" t="s">
        <v>2712</v>
      </c>
      <c r="B556" s="81" t="s">
        <v>2821</v>
      </c>
    </row>
    <row r="557" spans="1:2" x14ac:dyDescent="0.35">
      <c r="A557" s="1" t="s">
        <v>3079</v>
      </c>
      <c r="B557" s="81" t="s">
        <v>2752</v>
      </c>
    </row>
    <row r="558" spans="1:2" x14ac:dyDescent="0.35">
      <c r="A558" s="1" t="s">
        <v>2713</v>
      </c>
      <c r="B558" s="81" t="s">
        <v>3225</v>
      </c>
    </row>
    <row r="559" spans="1:2" x14ac:dyDescent="0.35">
      <c r="A559" s="1" t="s">
        <v>3101</v>
      </c>
      <c r="B559" s="81" t="s">
        <v>2753</v>
      </c>
    </row>
    <row r="560" spans="1:2" x14ac:dyDescent="0.35">
      <c r="A560" s="1" t="s">
        <v>2715</v>
      </c>
      <c r="B560" s="81" t="s">
        <v>2754</v>
      </c>
    </row>
    <row r="561" spans="1:2" x14ac:dyDescent="0.35">
      <c r="A561" s="1" t="s">
        <v>2716</v>
      </c>
      <c r="B561" s="81" t="s">
        <v>2755</v>
      </c>
    </row>
    <row r="562" spans="1:2" x14ac:dyDescent="0.35">
      <c r="A562" s="1" t="s">
        <v>3274</v>
      </c>
      <c r="B562" s="81" t="s">
        <v>3631</v>
      </c>
    </row>
    <row r="563" spans="1:2" x14ac:dyDescent="0.35">
      <c r="A563" s="1" t="s">
        <v>2921</v>
      </c>
      <c r="B563" s="81" t="s">
        <v>3033</v>
      </c>
    </row>
    <row r="564" spans="1:2" x14ac:dyDescent="0.35">
      <c r="A564" s="1" t="s">
        <v>3224</v>
      </c>
      <c r="B564" s="81" t="s">
        <v>2756</v>
      </c>
    </row>
    <row r="565" spans="1:2" x14ac:dyDescent="0.35">
      <c r="A565" s="1" t="s">
        <v>2816</v>
      </c>
      <c r="B565" s="81" t="s">
        <v>3226</v>
      </c>
    </row>
    <row r="566" spans="1:2" x14ac:dyDescent="0.35">
      <c r="A566" s="1" t="s">
        <v>2964</v>
      </c>
      <c r="B566" s="81" t="s">
        <v>2968</v>
      </c>
    </row>
    <row r="567" spans="1:2" x14ac:dyDescent="0.35">
      <c r="A567" s="1" t="s">
        <v>2717</v>
      </c>
      <c r="B567" s="81" t="s">
        <v>3150</v>
      </c>
    </row>
    <row r="568" spans="1:2" x14ac:dyDescent="0.35">
      <c r="A568" s="1" t="s">
        <v>3249</v>
      </c>
      <c r="B568" s="81" t="s">
        <v>2810</v>
      </c>
    </row>
    <row r="569" spans="1:2" x14ac:dyDescent="0.35">
      <c r="A569" s="1" t="s">
        <v>2812</v>
      </c>
      <c r="B569" s="81" t="s">
        <v>2662</v>
      </c>
    </row>
    <row r="570" spans="1:2" x14ac:dyDescent="0.35">
      <c r="A570" s="1" t="s">
        <v>3163</v>
      </c>
      <c r="B570" s="81" t="s">
        <v>2917</v>
      </c>
    </row>
    <row r="571" spans="1:2" x14ac:dyDescent="0.35">
      <c r="A571" s="1" t="s">
        <v>3287</v>
      </c>
      <c r="B571" s="81" t="s">
        <v>2837</v>
      </c>
    </row>
    <row r="572" spans="1:2" x14ac:dyDescent="0.35">
      <c r="A572" s="1" t="s">
        <v>3256</v>
      </c>
      <c r="B572" s="81" t="s">
        <v>3078</v>
      </c>
    </row>
    <row r="573" spans="1:2" x14ac:dyDescent="0.35">
      <c r="A573" s="1" t="s">
        <v>2718</v>
      </c>
      <c r="B573" s="81" t="s">
        <v>2758</v>
      </c>
    </row>
    <row r="574" spans="1:2" x14ac:dyDescent="0.35">
      <c r="A574" s="1" t="s">
        <v>2925</v>
      </c>
      <c r="B574" s="81" t="s">
        <v>3085</v>
      </c>
    </row>
    <row r="575" spans="1:2" x14ac:dyDescent="0.35">
      <c r="A575" s="1" t="s">
        <v>3052</v>
      </c>
      <c r="B575" s="81" t="s">
        <v>2759</v>
      </c>
    </row>
    <row r="576" spans="1:2" x14ac:dyDescent="0.35">
      <c r="A576" s="1" t="s">
        <v>3045</v>
      </c>
      <c r="B576" s="81" t="s">
        <v>3203</v>
      </c>
    </row>
    <row r="577" spans="1:2" x14ac:dyDescent="0.35">
      <c r="A577" s="1" t="s">
        <v>2719</v>
      </c>
      <c r="B577" s="81" t="s">
        <v>2757</v>
      </c>
    </row>
    <row r="578" spans="1:2" x14ac:dyDescent="0.35">
      <c r="A578" s="1" t="s">
        <v>3146</v>
      </c>
      <c r="B578" s="81" t="s">
        <v>2965</v>
      </c>
    </row>
    <row r="579" spans="1:2" x14ac:dyDescent="0.35">
      <c r="A579" s="1" t="s">
        <v>2729</v>
      </c>
      <c r="B579" s="81" t="s">
        <v>2785</v>
      </c>
    </row>
    <row r="580" spans="1:2" x14ac:dyDescent="0.35">
      <c r="A580" s="1" t="s">
        <v>2721</v>
      </c>
      <c r="B580" s="81" t="s">
        <v>2760</v>
      </c>
    </row>
    <row r="581" spans="1:2" x14ac:dyDescent="0.35">
      <c r="A581" s="1" t="s">
        <v>2722</v>
      </c>
      <c r="B581" s="81" t="s">
        <v>2761</v>
      </c>
    </row>
    <row r="582" spans="1:2" x14ac:dyDescent="0.35">
      <c r="A582" s="1" t="s">
        <v>3175</v>
      </c>
      <c r="B582" s="81" t="s">
        <v>2979</v>
      </c>
    </row>
    <row r="583" spans="1:2" x14ac:dyDescent="0.35">
      <c r="A583" s="1" t="s">
        <v>3151</v>
      </c>
      <c r="B583" s="81" t="s">
        <v>2762</v>
      </c>
    </row>
    <row r="584" spans="1:2" x14ac:dyDescent="0.35">
      <c r="A584" s="1" t="s">
        <v>2723</v>
      </c>
      <c r="B584" s="81" t="s">
        <v>2767</v>
      </c>
    </row>
    <row r="585" spans="1:2" x14ac:dyDescent="0.35">
      <c r="A585" s="1" t="s">
        <v>3190</v>
      </c>
      <c r="B585" s="81" t="s">
        <v>2763</v>
      </c>
    </row>
    <row r="586" spans="1:2" x14ac:dyDescent="0.35">
      <c r="A586" s="1" t="s">
        <v>2724</v>
      </c>
      <c r="B586" s="81" t="s">
        <v>2861</v>
      </c>
    </row>
    <row r="587" spans="1:2" x14ac:dyDescent="0.35">
      <c r="A587" s="1" t="s">
        <v>3020</v>
      </c>
      <c r="B587" s="81" t="s">
        <v>3145</v>
      </c>
    </row>
    <row r="588" spans="1:2" x14ac:dyDescent="0.35">
      <c r="A588" s="1" t="s">
        <v>142</v>
      </c>
      <c r="B588" s="81" t="s">
        <v>2867</v>
      </c>
    </row>
    <row r="589" spans="1:2" x14ac:dyDescent="0.35">
      <c r="A589" s="1" t="s">
        <v>3277</v>
      </c>
      <c r="B589" s="81" t="s">
        <v>2920</v>
      </c>
    </row>
    <row r="590" spans="1:2" x14ac:dyDescent="0.35">
      <c r="A590" s="1" t="s">
        <v>3003</v>
      </c>
      <c r="B590" s="81" t="s">
        <v>3248</v>
      </c>
    </row>
    <row r="591" spans="1:2" x14ac:dyDescent="0.35">
      <c r="A591" s="1" t="s">
        <v>3030</v>
      </c>
      <c r="B591" s="81" t="s">
        <v>3227</v>
      </c>
    </row>
    <row r="592" spans="1:2" x14ac:dyDescent="0.35">
      <c r="A592" s="1" t="s">
        <v>2811</v>
      </c>
      <c r="B592" s="81" t="s">
        <v>3228</v>
      </c>
    </row>
    <row r="593" spans="1:2" x14ac:dyDescent="0.35">
      <c r="A593" s="1" t="s">
        <v>3166</v>
      </c>
      <c r="B593" s="81" t="s">
        <v>3282</v>
      </c>
    </row>
    <row r="594" spans="1:2" x14ac:dyDescent="0.35">
      <c r="A594" s="1" t="s">
        <v>2725</v>
      </c>
      <c r="B594" s="81" t="s">
        <v>2766</v>
      </c>
    </row>
    <row r="595" spans="1:2" x14ac:dyDescent="0.35">
      <c r="A595" s="1" t="s">
        <v>2726</v>
      </c>
      <c r="B595" s="81" t="s">
        <v>2701</v>
      </c>
    </row>
    <row r="596" spans="1:2" x14ac:dyDescent="0.35">
      <c r="A596" s="1" t="s">
        <v>2978</v>
      </c>
      <c r="B596" s="81" t="s">
        <v>3266</v>
      </c>
    </row>
    <row r="597" spans="1:2" x14ac:dyDescent="0.35">
      <c r="A597" s="1" t="s">
        <v>2866</v>
      </c>
      <c r="B597" s="81" t="s">
        <v>2849</v>
      </c>
    </row>
    <row r="598" spans="1:2" x14ac:dyDescent="0.35">
      <c r="A598" s="1" t="s">
        <v>2930</v>
      </c>
      <c r="B598" s="81" t="s">
        <v>2765</v>
      </c>
    </row>
    <row r="599" spans="1:2" x14ac:dyDescent="0.35">
      <c r="A599" s="1" t="s">
        <v>2728</v>
      </c>
      <c r="B599" s="81" t="s">
        <v>2768</v>
      </c>
    </row>
    <row r="600" spans="1:2" x14ac:dyDescent="0.35">
      <c r="A600" s="1" t="s">
        <v>2291</v>
      </c>
      <c r="B600" s="81" t="s">
        <v>2634</v>
      </c>
    </row>
    <row r="601" spans="1:2" x14ac:dyDescent="0.35">
      <c r="A601" s="1" t="s">
        <v>2727</v>
      </c>
      <c r="B601" s="81" t="s">
        <v>3292</v>
      </c>
    </row>
    <row r="602" spans="1:2" x14ac:dyDescent="0.35">
      <c r="A602" s="1" t="s">
        <v>3158</v>
      </c>
      <c r="B602" s="81" t="s">
        <v>3270</v>
      </c>
    </row>
    <row r="603" spans="1:2" x14ac:dyDescent="0.35">
      <c r="A603" s="1" t="s">
        <v>2730</v>
      </c>
      <c r="B603" s="81" t="s">
        <v>3632</v>
      </c>
    </row>
    <row r="604" spans="1:2" x14ac:dyDescent="0.35">
      <c r="A604" s="1" t="s">
        <v>2731</v>
      </c>
      <c r="B604" s="81" t="s">
        <v>3092</v>
      </c>
    </row>
    <row r="605" spans="1:2" x14ac:dyDescent="0.35">
      <c r="A605" s="1" t="s">
        <v>2894</v>
      </c>
      <c r="B605" s="81" t="s">
        <v>2966</v>
      </c>
    </row>
    <row r="606" spans="1:2" x14ac:dyDescent="0.35">
      <c r="A606" s="1" t="s">
        <v>2732</v>
      </c>
      <c r="B606" s="81" t="s">
        <v>3478</v>
      </c>
    </row>
    <row r="607" spans="1:2" x14ac:dyDescent="0.35">
      <c r="A607" s="1" t="s">
        <v>2855</v>
      </c>
      <c r="B607" s="81" t="s">
        <v>2961</v>
      </c>
    </row>
    <row r="608" spans="1:2" x14ac:dyDescent="0.35">
      <c r="A608" s="1" t="s">
        <v>3262</v>
      </c>
      <c r="B608" s="81" t="s">
        <v>2769</v>
      </c>
    </row>
    <row r="609" spans="1:2" x14ac:dyDescent="0.35">
      <c r="A609" s="1" t="s">
        <v>3041</v>
      </c>
      <c r="B609" s="81" t="s">
        <v>2770</v>
      </c>
    </row>
    <row r="610" spans="1:2" x14ac:dyDescent="0.35">
      <c r="A610" s="1" t="s">
        <v>2804</v>
      </c>
      <c r="B610" s="81" t="s">
        <v>2813</v>
      </c>
    </row>
    <row r="611" spans="1:2" x14ac:dyDescent="0.35">
      <c r="A611" s="1" t="s">
        <v>2733</v>
      </c>
      <c r="B611" s="81" t="s">
        <v>2771</v>
      </c>
    </row>
    <row r="612" spans="1:2" x14ac:dyDescent="0.35">
      <c r="A612" s="1" t="s">
        <v>2734</v>
      </c>
      <c r="B612" s="81" t="s">
        <v>3069</v>
      </c>
    </row>
    <row r="613" spans="1:2" x14ac:dyDescent="0.35">
      <c r="A613" s="1" t="s">
        <v>2944</v>
      </c>
      <c r="B613" s="81" t="s">
        <v>3109</v>
      </c>
    </row>
    <row r="614" spans="1:2" x14ac:dyDescent="0.35">
      <c r="A614" s="1" t="s">
        <v>3191</v>
      </c>
      <c r="B614" s="81" t="s">
        <v>3082</v>
      </c>
    </row>
    <row r="615" spans="1:2" x14ac:dyDescent="0.35">
      <c r="A615" s="1" t="s">
        <v>2714</v>
      </c>
      <c r="B615" s="81" t="s">
        <v>2845</v>
      </c>
    </row>
    <row r="616" spans="1:2" x14ac:dyDescent="0.35">
      <c r="A616" s="1" t="s">
        <v>2735</v>
      </c>
      <c r="B616" s="81" t="s">
        <v>2772</v>
      </c>
    </row>
    <row r="617" spans="1:2" x14ac:dyDescent="0.35">
      <c r="A617" s="1" t="s">
        <v>2736</v>
      </c>
      <c r="B617" s="81" t="s">
        <v>3028</v>
      </c>
    </row>
    <row r="618" spans="1:2" x14ac:dyDescent="0.35">
      <c r="A618" s="1" t="s">
        <v>2737</v>
      </c>
      <c r="B618" s="81" t="s">
        <v>2773</v>
      </c>
    </row>
    <row r="619" spans="1:2" x14ac:dyDescent="0.35">
      <c r="A619" s="1" t="s">
        <v>3268</v>
      </c>
      <c r="B619" s="81" t="s">
        <v>2848</v>
      </c>
    </row>
    <row r="620" spans="1:2" x14ac:dyDescent="0.35">
      <c r="A620" s="1" t="s">
        <v>2738</v>
      </c>
      <c r="B620" s="81" t="s">
        <v>2776</v>
      </c>
    </row>
    <row r="621" spans="1:2" x14ac:dyDescent="0.35">
      <c r="A621" s="1" t="s">
        <v>2739</v>
      </c>
      <c r="B621" s="81" t="s">
        <v>3229</v>
      </c>
    </row>
    <row r="622" spans="1:2" x14ac:dyDescent="0.35">
      <c r="A622" s="1" t="s">
        <v>3058</v>
      </c>
      <c r="B622" s="81" t="s">
        <v>2782</v>
      </c>
    </row>
    <row r="623" spans="1:2" x14ac:dyDescent="0.35">
      <c r="A623" s="1" t="s">
        <v>2740</v>
      </c>
      <c r="B623" s="81" t="s">
        <v>2823</v>
      </c>
    </row>
    <row r="624" spans="1:2" x14ac:dyDescent="0.35">
      <c r="A624" s="1" t="s">
        <v>2741</v>
      </c>
      <c r="B624" s="81" t="s">
        <v>2777</v>
      </c>
    </row>
    <row r="625" spans="1:2" x14ac:dyDescent="0.35">
      <c r="A625" s="1" t="s">
        <v>2873</v>
      </c>
      <c r="B625" s="81" t="s">
        <v>2778</v>
      </c>
    </row>
    <row r="626" spans="1:2" x14ac:dyDescent="0.35">
      <c r="A626" s="1" t="s">
        <v>2905</v>
      </c>
      <c r="B626" s="81" t="s">
        <v>3118</v>
      </c>
    </row>
    <row r="627" spans="1:2" x14ac:dyDescent="0.35">
      <c r="A627" s="1" t="s">
        <v>2742</v>
      </c>
      <c r="B627" s="81" t="s">
        <v>2779</v>
      </c>
    </row>
    <row r="628" spans="1:2" x14ac:dyDescent="0.35">
      <c r="A628" s="1" t="s">
        <v>2743</v>
      </c>
      <c r="B628" s="81" t="s">
        <v>2780</v>
      </c>
    </row>
    <row r="629" spans="1:2" x14ac:dyDescent="0.35">
      <c r="A629" s="1" t="s">
        <v>2744</v>
      </c>
      <c r="B629" s="81" t="s">
        <v>2781</v>
      </c>
    </row>
    <row r="630" spans="1:2" x14ac:dyDescent="0.35">
      <c r="A630" s="1" t="s">
        <v>2836</v>
      </c>
      <c r="B630" s="81" t="s">
        <v>2928</v>
      </c>
    </row>
    <row r="631" spans="1:2" x14ac:dyDescent="0.35">
      <c r="A631" s="1" t="s">
        <v>2819</v>
      </c>
      <c r="B631" s="81" t="s">
        <v>2912</v>
      </c>
    </row>
    <row r="632" spans="1:2" x14ac:dyDescent="0.35">
      <c r="A632" s="1" t="s">
        <v>2745</v>
      </c>
      <c r="B632" s="81" t="s">
        <v>2783</v>
      </c>
    </row>
    <row r="633" spans="1:2" x14ac:dyDescent="0.35">
      <c r="A633" s="1" t="s">
        <v>2500</v>
      </c>
      <c r="B633" s="81" t="s">
        <v>3281</v>
      </c>
    </row>
    <row r="634" spans="1:2" x14ac:dyDescent="0.35">
      <c r="A634" s="1" t="s">
        <v>3247</v>
      </c>
      <c r="B634" s="81" t="s">
        <v>3111</v>
      </c>
    </row>
    <row r="635" spans="1:2" x14ac:dyDescent="0.35">
      <c r="A635" s="1" t="s">
        <v>2746</v>
      </c>
      <c r="B635" s="81" t="s">
        <v>3230</v>
      </c>
    </row>
    <row r="636" spans="1:2" x14ac:dyDescent="0.35">
      <c r="A636" s="1" t="s">
        <v>2865</v>
      </c>
      <c r="B636" s="81" t="s">
        <v>2774</v>
      </c>
    </row>
    <row r="637" spans="1:2" x14ac:dyDescent="0.35">
      <c r="A637" s="1" t="s">
        <v>3140</v>
      </c>
      <c r="B637" s="81" t="s">
        <v>3210</v>
      </c>
    </row>
    <row r="638" spans="1:2" x14ac:dyDescent="0.35">
      <c r="A638" s="1" t="s">
        <v>1177</v>
      </c>
      <c r="B638" s="81" t="s">
        <v>2847</v>
      </c>
    </row>
    <row r="639" spans="1:2" x14ac:dyDescent="0.35">
      <c r="A639" s="1" t="s">
        <v>2748</v>
      </c>
      <c r="B639" s="81" t="s">
        <v>3156</v>
      </c>
    </row>
    <row r="640" spans="1:2" x14ac:dyDescent="0.35">
      <c r="A640" s="1" t="s">
        <v>2972</v>
      </c>
      <c r="B640" s="81" t="s">
        <v>3143</v>
      </c>
    </row>
    <row r="641" spans="1:2" x14ac:dyDescent="0.35">
      <c r="A641" s="1" t="s">
        <v>3064</v>
      </c>
      <c r="B641" s="81" t="s">
        <v>2152</v>
      </c>
    </row>
    <row r="642" spans="1:2" x14ac:dyDescent="0.35">
      <c r="A642" s="1" t="s">
        <v>3279</v>
      </c>
      <c r="B642" s="81" t="s">
        <v>3155</v>
      </c>
    </row>
    <row r="643" spans="1:2" x14ac:dyDescent="0.35">
      <c r="A643" s="1" t="s">
        <v>2791</v>
      </c>
      <c r="B643" s="81" t="s">
        <v>2694</v>
      </c>
    </row>
    <row r="644" spans="1:2" x14ac:dyDescent="0.35">
      <c r="A644" s="1" t="s">
        <v>3142</v>
      </c>
      <c r="B644" s="81" t="s">
        <v>2956</v>
      </c>
    </row>
    <row r="645" spans="1:2" x14ac:dyDescent="0.35">
      <c r="A645" s="1" t="s">
        <v>2749</v>
      </c>
      <c r="B645" s="81" t="s">
        <v>3178</v>
      </c>
    </row>
    <row r="646" spans="1:2" x14ac:dyDescent="0.35">
      <c r="A646" s="1" t="s">
        <v>2750</v>
      </c>
      <c r="B646" s="81" t="s">
        <v>3068</v>
      </c>
    </row>
    <row r="647" spans="1:2" x14ac:dyDescent="0.35">
      <c r="A647" s="1" t="s">
        <v>2915</v>
      </c>
      <c r="B647" s="81" t="s">
        <v>3153</v>
      </c>
    </row>
    <row r="648" spans="1:2" x14ac:dyDescent="0.35">
      <c r="A648" s="1" t="s">
        <v>2818</v>
      </c>
    </row>
    <row r="649" spans="1:2" x14ac:dyDescent="0.35">
      <c r="A649" s="1" t="s">
        <v>2751</v>
      </c>
    </row>
    <row r="650" spans="1:2" x14ac:dyDescent="0.35">
      <c r="A650" s="1" t="s">
        <v>2935</v>
      </c>
    </row>
    <row r="651" spans="1:2" x14ac:dyDescent="0.35">
      <c r="A651" s="1" t="s">
        <v>2821</v>
      </c>
    </row>
    <row r="652" spans="1:2" x14ac:dyDescent="0.35">
      <c r="A652" s="1" t="s">
        <v>2752</v>
      </c>
    </row>
    <row r="653" spans="1:2" x14ac:dyDescent="0.35">
      <c r="A653" s="1" t="s">
        <v>3225</v>
      </c>
    </row>
    <row r="654" spans="1:2" x14ac:dyDescent="0.35">
      <c r="A654" s="1" t="s">
        <v>2753</v>
      </c>
    </row>
    <row r="655" spans="1:2" x14ac:dyDescent="0.35">
      <c r="A655" s="1" t="s">
        <v>2754</v>
      </c>
    </row>
    <row r="656" spans="1:2" x14ac:dyDescent="0.35">
      <c r="A656" s="1" t="s">
        <v>2755</v>
      </c>
    </row>
    <row r="657" spans="1:1" x14ac:dyDescent="0.35">
      <c r="A657" s="1" t="s">
        <v>3033</v>
      </c>
    </row>
    <row r="658" spans="1:1" x14ac:dyDescent="0.35">
      <c r="A658" s="1" t="s">
        <v>2756</v>
      </c>
    </row>
    <row r="659" spans="1:1" x14ac:dyDescent="0.35">
      <c r="A659" s="1" t="s">
        <v>3226</v>
      </c>
    </row>
    <row r="660" spans="1:1" x14ac:dyDescent="0.35">
      <c r="A660" s="1" t="s">
        <v>2968</v>
      </c>
    </row>
    <row r="661" spans="1:1" x14ac:dyDescent="0.35">
      <c r="A661" s="1" t="s">
        <v>3150</v>
      </c>
    </row>
    <row r="662" spans="1:1" x14ac:dyDescent="0.35">
      <c r="A662" s="1" t="s">
        <v>2810</v>
      </c>
    </row>
    <row r="663" spans="1:1" x14ac:dyDescent="0.35">
      <c r="A663" s="1" t="s">
        <v>2909</v>
      </c>
    </row>
    <row r="664" spans="1:1" x14ac:dyDescent="0.35">
      <c r="A664" s="1" t="s">
        <v>2662</v>
      </c>
    </row>
    <row r="665" spans="1:1" x14ac:dyDescent="0.35">
      <c r="A665" s="1" t="s">
        <v>2917</v>
      </c>
    </row>
    <row r="666" spans="1:1" x14ac:dyDescent="0.35">
      <c r="A666" s="1" t="s">
        <v>2837</v>
      </c>
    </row>
    <row r="667" spans="1:1" x14ac:dyDescent="0.35">
      <c r="A667" s="1" t="s">
        <v>3078</v>
      </c>
    </row>
    <row r="668" spans="1:1" x14ac:dyDescent="0.35">
      <c r="A668" s="1" t="s">
        <v>2758</v>
      </c>
    </row>
    <row r="669" spans="1:1" x14ac:dyDescent="0.35">
      <c r="A669" s="1" t="s">
        <v>3085</v>
      </c>
    </row>
    <row r="670" spans="1:1" x14ac:dyDescent="0.35">
      <c r="A670" s="1" t="s">
        <v>2759</v>
      </c>
    </row>
    <row r="671" spans="1:1" x14ac:dyDescent="0.35">
      <c r="A671" s="1" t="s">
        <v>3203</v>
      </c>
    </row>
    <row r="672" spans="1:1" x14ac:dyDescent="0.35">
      <c r="A672" s="1" t="s">
        <v>2757</v>
      </c>
    </row>
    <row r="673" spans="1:1" x14ac:dyDescent="0.35">
      <c r="A673" s="1" t="s">
        <v>2922</v>
      </c>
    </row>
    <row r="674" spans="1:1" x14ac:dyDescent="0.35">
      <c r="A674" s="1" t="s">
        <v>2965</v>
      </c>
    </row>
    <row r="675" spans="1:1" x14ac:dyDescent="0.35">
      <c r="A675" s="1" t="s">
        <v>2785</v>
      </c>
    </row>
    <row r="676" spans="1:1" x14ac:dyDescent="0.35">
      <c r="A676" s="1" t="s">
        <v>2760</v>
      </c>
    </row>
    <row r="677" spans="1:1" x14ac:dyDescent="0.35">
      <c r="A677" s="1" t="s">
        <v>2761</v>
      </c>
    </row>
    <row r="678" spans="1:1" x14ac:dyDescent="0.35">
      <c r="A678" s="1" t="s">
        <v>2979</v>
      </c>
    </row>
    <row r="679" spans="1:1" x14ac:dyDescent="0.35">
      <c r="A679" s="1" t="s">
        <v>2762</v>
      </c>
    </row>
    <row r="680" spans="1:1" x14ac:dyDescent="0.35">
      <c r="A680" s="1" t="s">
        <v>2767</v>
      </c>
    </row>
    <row r="681" spans="1:1" x14ac:dyDescent="0.35">
      <c r="A681" s="1" t="s">
        <v>2763</v>
      </c>
    </row>
    <row r="682" spans="1:1" x14ac:dyDescent="0.35">
      <c r="A682" s="1" t="s">
        <v>2861</v>
      </c>
    </row>
    <row r="683" spans="1:1" x14ac:dyDescent="0.35">
      <c r="A683" s="1" t="s">
        <v>3145</v>
      </c>
    </row>
    <row r="684" spans="1:1" x14ac:dyDescent="0.35">
      <c r="A684" s="1" t="s">
        <v>2867</v>
      </c>
    </row>
    <row r="685" spans="1:1" x14ac:dyDescent="0.35">
      <c r="A685" s="1" t="s">
        <v>2920</v>
      </c>
    </row>
    <row r="686" spans="1:1" x14ac:dyDescent="0.35">
      <c r="A686" s="1" t="s">
        <v>2764</v>
      </c>
    </row>
    <row r="687" spans="1:1" x14ac:dyDescent="0.35">
      <c r="A687" s="1" t="s">
        <v>3248</v>
      </c>
    </row>
    <row r="688" spans="1:1" x14ac:dyDescent="0.35">
      <c r="A688" s="1" t="s">
        <v>3227</v>
      </c>
    </row>
    <row r="689" spans="1:1" x14ac:dyDescent="0.35">
      <c r="A689" s="1" t="s">
        <v>3228</v>
      </c>
    </row>
    <row r="690" spans="1:1" x14ac:dyDescent="0.35">
      <c r="A690" s="1" t="s">
        <v>3282</v>
      </c>
    </row>
    <row r="691" spans="1:1" x14ac:dyDescent="0.35">
      <c r="A691" s="1" t="s">
        <v>2766</v>
      </c>
    </row>
    <row r="692" spans="1:1" x14ac:dyDescent="0.35">
      <c r="A692" s="1" t="s">
        <v>2701</v>
      </c>
    </row>
    <row r="693" spans="1:1" x14ac:dyDescent="0.35">
      <c r="A693" s="1" t="s">
        <v>3266</v>
      </c>
    </row>
    <row r="694" spans="1:1" x14ac:dyDescent="0.35">
      <c r="A694" s="1" t="s">
        <v>2849</v>
      </c>
    </row>
    <row r="695" spans="1:1" x14ac:dyDescent="0.35">
      <c r="A695" s="1" t="s">
        <v>2808</v>
      </c>
    </row>
    <row r="696" spans="1:1" x14ac:dyDescent="0.35">
      <c r="A696" s="1" t="s">
        <v>2765</v>
      </c>
    </row>
    <row r="697" spans="1:1" x14ac:dyDescent="0.35">
      <c r="A697" s="1" t="s">
        <v>2768</v>
      </c>
    </row>
    <row r="698" spans="1:1" x14ac:dyDescent="0.35">
      <c r="A698" s="1" t="s">
        <v>2634</v>
      </c>
    </row>
    <row r="699" spans="1:1" x14ac:dyDescent="0.35">
      <c r="A699" s="1" t="s">
        <v>3292</v>
      </c>
    </row>
    <row r="700" spans="1:1" x14ac:dyDescent="0.35">
      <c r="A700" s="1" t="s">
        <v>3270</v>
      </c>
    </row>
    <row r="701" spans="1:1" x14ac:dyDescent="0.35">
      <c r="A701" s="1" t="s">
        <v>3092</v>
      </c>
    </row>
    <row r="702" spans="1:1" x14ac:dyDescent="0.35">
      <c r="A702" s="1" t="s">
        <v>2966</v>
      </c>
    </row>
    <row r="703" spans="1:1" x14ac:dyDescent="0.35">
      <c r="A703" s="1" t="s">
        <v>2664</v>
      </c>
    </row>
    <row r="704" spans="1:1" x14ac:dyDescent="0.35">
      <c r="A704" s="1" t="s">
        <v>2961</v>
      </c>
    </row>
    <row r="705" spans="1:1" x14ac:dyDescent="0.35">
      <c r="A705" s="1" t="s">
        <v>2769</v>
      </c>
    </row>
    <row r="706" spans="1:1" x14ac:dyDescent="0.35">
      <c r="A706" s="1" t="s">
        <v>2770</v>
      </c>
    </row>
    <row r="707" spans="1:1" x14ac:dyDescent="0.35">
      <c r="A707" s="1" t="s">
        <v>2813</v>
      </c>
    </row>
    <row r="708" spans="1:1" x14ac:dyDescent="0.35">
      <c r="A708" s="1" t="s">
        <v>2771</v>
      </c>
    </row>
    <row r="709" spans="1:1" x14ac:dyDescent="0.35">
      <c r="A709" s="1" t="s">
        <v>3069</v>
      </c>
    </row>
    <row r="710" spans="1:1" x14ac:dyDescent="0.35">
      <c r="A710" s="1" t="s">
        <v>3109</v>
      </c>
    </row>
    <row r="711" spans="1:1" x14ac:dyDescent="0.35">
      <c r="A711" s="1" t="s">
        <v>3082</v>
      </c>
    </row>
    <row r="712" spans="1:1" x14ac:dyDescent="0.35">
      <c r="A712" s="1" t="s">
        <v>2845</v>
      </c>
    </row>
    <row r="713" spans="1:1" x14ac:dyDescent="0.35">
      <c r="A713" s="1" t="s">
        <v>2772</v>
      </c>
    </row>
    <row r="714" spans="1:1" x14ac:dyDescent="0.35">
      <c r="A714" s="1" t="s">
        <v>3028</v>
      </c>
    </row>
    <row r="715" spans="1:1" x14ac:dyDescent="0.35">
      <c r="A715" s="1" t="s">
        <v>2773</v>
      </c>
    </row>
    <row r="716" spans="1:1" x14ac:dyDescent="0.35">
      <c r="A716" s="1" t="s">
        <v>2848</v>
      </c>
    </row>
    <row r="717" spans="1:1" x14ac:dyDescent="0.35">
      <c r="A717" s="1" t="s">
        <v>3034</v>
      </c>
    </row>
    <row r="718" spans="1:1" x14ac:dyDescent="0.35">
      <c r="A718" s="1" t="s">
        <v>2776</v>
      </c>
    </row>
    <row r="719" spans="1:1" x14ac:dyDescent="0.35">
      <c r="A719" s="1" t="s">
        <v>3229</v>
      </c>
    </row>
    <row r="720" spans="1:1" x14ac:dyDescent="0.35">
      <c r="A720" s="1" t="s">
        <v>2782</v>
      </c>
    </row>
    <row r="721" spans="1:1" x14ac:dyDescent="0.35">
      <c r="A721" s="1" t="s">
        <v>2823</v>
      </c>
    </row>
    <row r="722" spans="1:1" x14ac:dyDescent="0.35">
      <c r="A722" s="1" t="s">
        <v>2777</v>
      </c>
    </row>
    <row r="723" spans="1:1" x14ac:dyDescent="0.35">
      <c r="A723" s="1" t="s">
        <v>3296</v>
      </c>
    </row>
    <row r="724" spans="1:1" x14ac:dyDescent="0.35">
      <c r="A724" s="1" t="s">
        <v>2778</v>
      </c>
    </row>
    <row r="725" spans="1:1" x14ac:dyDescent="0.35">
      <c r="A725" s="1" t="s">
        <v>3118</v>
      </c>
    </row>
    <row r="726" spans="1:1" x14ac:dyDescent="0.35">
      <c r="A726" s="1" t="s">
        <v>2779</v>
      </c>
    </row>
    <row r="727" spans="1:1" x14ac:dyDescent="0.35">
      <c r="A727" s="1" t="s">
        <v>3025</v>
      </c>
    </row>
    <row r="728" spans="1:1" x14ac:dyDescent="0.35">
      <c r="A728" s="1" t="s">
        <v>3000</v>
      </c>
    </row>
    <row r="729" spans="1:1" x14ac:dyDescent="0.35">
      <c r="A729" s="1" t="s">
        <v>2780</v>
      </c>
    </row>
    <row r="730" spans="1:1" x14ac:dyDescent="0.35">
      <c r="A730" s="1" t="s">
        <v>2781</v>
      </c>
    </row>
    <row r="731" spans="1:1" x14ac:dyDescent="0.35">
      <c r="A731" s="1" t="s">
        <v>2928</v>
      </c>
    </row>
    <row r="732" spans="1:1" x14ac:dyDescent="0.35">
      <c r="A732" s="1" t="s">
        <v>2912</v>
      </c>
    </row>
    <row r="733" spans="1:1" x14ac:dyDescent="0.35">
      <c r="A733" s="1" t="s">
        <v>2783</v>
      </c>
    </row>
    <row r="734" spans="1:1" x14ac:dyDescent="0.35">
      <c r="A734" s="1" t="s">
        <v>3087</v>
      </c>
    </row>
    <row r="735" spans="1:1" x14ac:dyDescent="0.35">
      <c r="A735" s="1" t="s">
        <v>3065</v>
      </c>
    </row>
    <row r="736" spans="1:1" x14ac:dyDescent="0.35">
      <c r="A736" s="1" t="s">
        <v>3281</v>
      </c>
    </row>
    <row r="737" spans="1:1" x14ac:dyDescent="0.35">
      <c r="A737" s="1" t="s">
        <v>3111</v>
      </c>
    </row>
    <row r="738" spans="1:1" x14ac:dyDescent="0.35">
      <c r="A738" s="1" t="s">
        <v>3230</v>
      </c>
    </row>
    <row r="739" spans="1:1" x14ac:dyDescent="0.35">
      <c r="A739" s="1" t="s">
        <v>2774</v>
      </c>
    </row>
    <row r="740" spans="1:1" x14ac:dyDescent="0.35">
      <c r="A740" s="1" t="s">
        <v>3210</v>
      </c>
    </row>
    <row r="741" spans="1:1" x14ac:dyDescent="0.35">
      <c r="A741" s="1" t="s">
        <v>2847</v>
      </c>
    </row>
    <row r="742" spans="1:1" x14ac:dyDescent="0.35">
      <c r="A742" s="1" t="s">
        <v>2840</v>
      </c>
    </row>
    <row r="743" spans="1:1" x14ac:dyDescent="0.35">
      <c r="A743" s="1" t="s">
        <v>3156</v>
      </c>
    </row>
    <row r="744" spans="1:1" x14ac:dyDescent="0.35">
      <c r="A744" s="1" t="s">
        <v>3143</v>
      </c>
    </row>
    <row r="745" spans="1:1" x14ac:dyDescent="0.35">
      <c r="A745" s="1" t="s">
        <v>2152</v>
      </c>
    </row>
    <row r="746" spans="1:1" x14ac:dyDescent="0.35">
      <c r="A746" s="1" t="s">
        <v>3155</v>
      </c>
    </row>
    <row r="747" spans="1:1" x14ac:dyDescent="0.35">
      <c r="A747" s="1" t="s">
        <v>2694</v>
      </c>
    </row>
    <row r="748" spans="1:1" x14ac:dyDescent="0.35">
      <c r="A748" s="1" t="s">
        <v>2956</v>
      </c>
    </row>
    <row r="749" spans="1:1" x14ac:dyDescent="0.35">
      <c r="A749" s="1" t="s">
        <v>2775</v>
      </c>
    </row>
    <row r="750" spans="1:1" x14ac:dyDescent="0.35">
      <c r="A750" s="1" t="s">
        <v>3178</v>
      </c>
    </row>
    <row r="751" spans="1:1" x14ac:dyDescent="0.35">
      <c r="A751" s="1" t="s">
        <v>3068</v>
      </c>
    </row>
    <row r="752" spans="1:1" x14ac:dyDescent="0.35">
      <c r="A752" s="1" t="s">
        <v>3153</v>
      </c>
    </row>
  </sheetData>
  <sortState ref="A2:A752">
    <sortCondition ref="A2"/>
  </sortState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Ark2"/>
  <dimension ref="A1:T151"/>
  <sheetViews>
    <sheetView tabSelected="1" topLeftCell="A4" zoomScale="60" zoomScaleNormal="60" workbookViewId="0">
      <selection activeCell="F18" sqref="F18"/>
    </sheetView>
  </sheetViews>
  <sheetFormatPr defaultRowHeight="14.5" x14ac:dyDescent="0.35"/>
  <cols>
    <col min="1" max="1" width="23.1796875" bestFit="1" customWidth="1"/>
    <col min="2" max="2" width="25.1796875" customWidth="1"/>
    <col min="3" max="3" width="3" customWidth="1"/>
    <col min="4" max="4" width="14" customWidth="1"/>
    <col min="5" max="5" width="63.1796875" customWidth="1"/>
    <col min="6" max="6" width="39.81640625" customWidth="1"/>
    <col min="7" max="7" width="25.81640625" customWidth="1"/>
    <col min="8" max="8" width="30.54296875" customWidth="1"/>
    <col min="9" max="9" width="28.81640625" customWidth="1"/>
    <col min="10" max="10" width="23.1796875" customWidth="1"/>
    <col min="11" max="11" width="48.1796875" customWidth="1"/>
    <col min="12" max="12" width="18.453125" customWidth="1"/>
    <col min="13" max="13" width="15.81640625" hidden="1" customWidth="1"/>
    <col min="14" max="14" width="31.54296875" customWidth="1"/>
    <col min="15" max="15" width="32.81640625" customWidth="1"/>
    <col min="16" max="17" width="14.81640625" hidden="1" customWidth="1"/>
    <col min="18" max="18" width="16.81640625" hidden="1" customWidth="1"/>
    <col min="19" max="19" width="19.453125" hidden="1" customWidth="1"/>
    <col min="20" max="20" width="18.1796875" hidden="1" customWidth="1"/>
  </cols>
  <sheetData>
    <row r="1" spans="4:20" ht="20" thickBot="1" x14ac:dyDescent="0.5">
      <c r="E1" s="57" t="s">
        <v>3377</v>
      </c>
      <c r="G1" s="3"/>
    </row>
    <row r="2" spans="4:20" ht="47.25" customHeight="1" thickBot="1" x14ac:dyDescent="0.4">
      <c r="E2" s="63" t="s">
        <v>3368</v>
      </c>
      <c r="F2" s="61" t="s">
        <v>3301</v>
      </c>
      <c r="G2" s="61" t="s">
        <v>3329</v>
      </c>
      <c r="H2" s="61" t="s">
        <v>3327</v>
      </c>
      <c r="I2" s="61" t="s">
        <v>3306</v>
      </c>
      <c r="J2" s="61" t="s">
        <v>3302</v>
      </c>
      <c r="K2" s="64" t="s">
        <v>3323</v>
      </c>
      <c r="L2" s="64" t="s">
        <v>3341</v>
      </c>
      <c r="M2" s="61" t="s">
        <v>3330</v>
      </c>
      <c r="N2" s="61" t="s">
        <v>3378</v>
      </c>
      <c r="O2" s="61" t="s">
        <v>3335</v>
      </c>
      <c r="P2" s="20" t="s">
        <v>3331</v>
      </c>
      <c r="Q2" s="20" t="s">
        <v>3332</v>
      </c>
      <c r="R2" s="20" t="s">
        <v>3333</v>
      </c>
      <c r="S2" s="21" t="s">
        <v>3334</v>
      </c>
      <c r="T2" s="61" t="s">
        <v>3423</v>
      </c>
    </row>
    <row r="3" spans="4:20" ht="43.5" x14ac:dyDescent="0.35">
      <c r="D3" s="2" t="s">
        <v>3369</v>
      </c>
      <c r="E3" s="46" t="s">
        <v>3634</v>
      </c>
      <c r="F3" s="46" t="s">
        <v>3375</v>
      </c>
      <c r="G3" s="47" t="s">
        <v>3376</v>
      </c>
      <c r="H3" s="47" t="s">
        <v>3379</v>
      </c>
      <c r="I3" s="47" t="s">
        <v>3340</v>
      </c>
      <c r="J3" s="47" t="s">
        <v>3340</v>
      </c>
      <c r="K3" s="47" t="s">
        <v>3340</v>
      </c>
      <c r="L3" s="47" t="s">
        <v>3342</v>
      </c>
      <c r="M3" s="48"/>
      <c r="N3" s="47" t="s">
        <v>3343</v>
      </c>
      <c r="O3" s="47" t="s">
        <v>3344</v>
      </c>
      <c r="P3" s="13"/>
      <c r="Q3" s="13"/>
      <c r="R3" s="13"/>
      <c r="S3" s="14"/>
      <c r="T3" s="48"/>
    </row>
    <row r="4" spans="4:20" x14ac:dyDescent="0.35">
      <c r="D4" s="2" t="s">
        <v>3348</v>
      </c>
      <c r="E4" s="40"/>
      <c r="F4" s="40"/>
      <c r="G4" s="40"/>
      <c r="H4" s="41"/>
      <c r="I4" s="30"/>
      <c r="J4" s="30"/>
      <c r="K4" s="30"/>
      <c r="L4" s="31"/>
      <c r="M4" s="83">
        <f>IFERROR(VLOOKUP(K4,Brændsler!$A$3:$B$22,2,FALSE),0)</f>
        <v>0</v>
      </c>
      <c r="N4" s="29"/>
      <c r="O4" s="29"/>
      <c r="P4" s="26">
        <f t="shared" ref="P4:P14" si="0">IF(J4="Overskudsvarme",0,IF(I4="Varmepumpe",(O4-N4)+M4*N4,O4*M4))</f>
        <v>0</v>
      </c>
      <c r="Q4" s="12">
        <f t="shared" ref="Q4:Q11" si="1">IF(J4="Kraftvarme",O4,0)</f>
        <v>0</v>
      </c>
      <c r="R4" s="12">
        <f t="shared" ref="R4:R11" si="2">IF(J4="Overskudsvarme",O4,0)</f>
        <v>0</v>
      </c>
      <c r="S4" s="12">
        <f t="shared" ref="S4:S11" si="3">MAX(P4:R4)</f>
        <v>0</v>
      </c>
      <c r="T4" s="17">
        <f>IFERROR(IF(OR(I4=Teknologier!$A$4,I4=Teknologier!$A$6,I4=Teknologier!$A$7,I4=Teknologier!$A$10,I4=Teknologier!$A$12),(VLOOKUP(K4,Brændsler!$A$3:$C$23,3,FALSE)/2*N4*0.0036),VLOOKUP(K4,Brændsler!$A$3:$C$23,3,FALSE)*N4*0.0036),0)</f>
        <v>0</v>
      </c>
    </row>
    <row r="5" spans="4:20" x14ac:dyDescent="0.35">
      <c r="D5" s="2" t="s">
        <v>3349</v>
      </c>
      <c r="E5" s="40"/>
      <c r="F5" s="40"/>
      <c r="G5" s="40"/>
      <c r="H5" s="41"/>
      <c r="I5" s="30"/>
      <c r="J5" s="30"/>
      <c r="K5" s="30"/>
      <c r="L5" s="31"/>
      <c r="M5" s="83">
        <f>IFERROR(VLOOKUP(K5,Brændsler!$A$3:$B$22,2,FALSE),0)</f>
        <v>0</v>
      </c>
      <c r="N5" s="29"/>
      <c r="O5" s="29"/>
      <c r="P5" s="26">
        <f t="shared" si="0"/>
        <v>0</v>
      </c>
      <c r="Q5" s="12">
        <f t="shared" si="1"/>
        <v>0</v>
      </c>
      <c r="R5" s="12">
        <f t="shared" si="2"/>
        <v>0</v>
      </c>
      <c r="S5" s="12">
        <f t="shared" si="3"/>
        <v>0</v>
      </c>
      <c r="T5" s="17">
        <f>IFERROR(IF(OR(I5=Teknologier!$A$4,I5=Teknologier!$A$6,I5=Teknologier!$A$7,I5=Teknologier!$A$10,I5=Teknologier!$A$12),(VLOOKUP(K5,Brændsler!$A$3:$C$23,3,FALSE)/2*N5*0.0036),VLOOKUP(K5,Brændsler!$A$3:$C$23,3,FALSE)*N5*0.0036),0)</f>
        <v>0</v>
      </c>
    </row>
    <row r="6" spans="4:20" x14ac:dyDescent="0.35">
      <c r="D6" s="2" t="s">
        <v>3350</v>
      </c>
      <c r="E6" s="40"/>
      <c r="F6" s="40"/>
      <c r="G6" s="40"/>
      <c r="H6" s="41"/>
      <c r="I6" s="30"/>
      <c r="J6" s="30"/>
      <c r="K6" s="30"/>
      <c r="L6" s="31"/>
      <c r="M6" s="83">
        <f>IFERROR(VLOOKUP(K6,Brændsler!$A$3:$B$22,2,FALSE),0)</f>
        <v>0</v>
      </c>
      <c r="N6" s="29"/>
      <c r="O6" s="29"/>
      <c r="P6" s="26">
        <f t="shared" si="0"/>
        <v>0</v>
      </c>
      <c r="Q6" s="12">
        <f t="shared" si="1"/>
        <v>0</v>
      </c>
      <c r="R6" s="12">
        <f t="shared" si="2"/>
        <v>0</v>
      </c>
      <c r="S6" s="12">
        <f t="shared" si="3"/>
        <v>0</v>
      </c>
      <c r="T6" s="17">
        <f>IFERROR(IF(OR(I6=Teknologier!$A$4,I6=Teknologier!$A$6,I6=Teknologier!$A$7,I6=Teknologier!$A$10,I6=Teknologier!$A$12),(VLOOKUP(K6,Brændsler!$A$3:$C$23,3,FALSE)/2*N6*0.0036),VLOOKUP(K6,Brændsler!$A$3:$C$23,3,FALSE)*N6*0.0036),0)</f>
        <v>0</v>
      </c>
    </row>
    <row r="7" spans="4:20" x14ac:dyDescent="0.35">
      <c r="D7" s="2" t="s">
        <v>3351</v>
      </c>
      <c r="E7" s="40"/>
      <c r="F7" s="40"/>
      <c r="G7" s="40"/>
      <c r="H7" s="41"/>
      <c r="I7" s="30"/>
      <c r="J7" s="30"/>
      <c r="K7" s="30"/>
      <c r="L7" s="31"/>
      <c r="M7" s="83">
        <f>IFERROR(VLOOKUP(K7,Brændsler!$A$3:$B$22,2,FALSE),0)</f>
        <v>0</v>
      </c>
      <c r="N7" s="29"/>
      <c r="O7" s="29"/>
      <c r="P7" s="26">
        <f t="shared" si="0"/>
        <v>0</v>
      </c>
      <c r="Q7" s="12">
        <f t="shared" si="1"/>
        <v>0</v>
      </c>
      <c r="R7" s="12">
        <f t="shared" si="2"/>
        <v>0</v>
      </c>
      <c r="S7" s="12">
        <f t="shared" si="3"/>
        <v>0</v>
      </c>
      <c r="T7" s="17">
        <f>IFERROR(IF(OR(I7=Teknologier!$A$4,I7=Teknologier!$A$6,I7=Teknologier!$A$7,I7=Teknologier!$A$10,I7=Teknologier!$A$12),(VLOOKUP(K7,Brændsler!$A$3:$C$23,3,FALSE)/2*N7*0.0036),VLOOKUP(K7,Brændsler!$A$3:$C$23,3,FALSE)*N7*0.0036),0)</f>
        <v>0</v>
      </c>
    </row>
    <row r="8" spans="4:20" x14ac:dyDescent="0.35">
      <c r="D8" s="2" t="s">
        <v>3352</v>
      </c>
      <c r="E8" s="40"/>
      <c r="F8" s="40"/>
      <c r="G8" s="40"/>
      <c r="H8" s="41"/>
      <c r="I8" s="30"/>
      <c r="J8" s="30"/>
      <c r="K8" s="30"/>
      <c r="L8" s="31"/>
      <c r="M8" s="83">
        <f>IFERROR(VLOOKUP(K8,Brændsler!$A$3:$B$22,2,FALSE),0)</f>
        <v>0</v>
      </c>
      <c r="N8" s="29"/>
      <c r="O8" s="29"/>
      <c r="P8" s="26">
        <f t="shared" si="0"/>
        <v>0</v>
      </c>
      <c r="Q8" s="12">
        <f t="shared" si="1"/>
        <v>0</v>
      </c>
      <c r="R8" s="12">
        <f t="shared" si="2"/>
        <v>0</v>
      </c>
      <c r="S8" s="12">
        <f t="shared" si="3"/>
        <v>0</v>
      </c>
      <c r="T8" s="17">
        <f>IFERROR(IF(OR(I8=Teknologier!$A$4,I8=Teknologier!$A$6,I8=Teknologier!$A$7,I8=Teknologier!$A$10,I8=Teknologier!$A$12),(VLOOKUP(K8,Brændsler!$A$3:$C$23,3,FALSE)/2*N8*0.0036),VLOOKUP(K8,Brændsler!$A$3:$C$23,3,FALSE)*N8*0.0036),0)</f>
        <v>0</v>
      </c>
    </row>
    <row r="9" spans="4:20" x14ac:dyDescent="0.35">
      <c r="D9" s="2" t="s">
        <v>3353</v>
      </c>
      <c r="E9" s="40"/>
      <c r="F9" s="40"/>
      <c r="G9" s="40"/>
      <c r="H9" s="41"/>
      <c r="I9" s="30"/>
      <c r="J9" s="30"/>
      <c r="K9" s="30"/>
      <c r="L9" s="31"/>
      <c r="M9" s="83">
        <f>IFERROR(VLOOKUP(K9,Brændsler!$A$3:$B$22,2,FALSE),0)</f>
        <v>0</v>
      </c>
      <c r="N9" s="29"/>
      <c r="O9" s="29"/>
      <c r="P9" s="26">
        <f t="shared" si="0"/>
        <v>0</v>
      </c>
      <c r="Q9" s="12">
        <f t="shared" si="1"/>
        <v>0</v>
      </c>
      <c r="R9" s="12">
        <f t="shared" si="2"/>
        <v>0</v>
      </c>
      <c r="S9" s="12">
        <f t="shared" si="3"/>
        <v>0</v>
      </c>
      <c r="T9" s="17">
        <f>IFERROR(IF(OR(I9=Teknologier!$A$4,I9=Teknologier!$A$6,I9=Teknologier!$A$7,I9=Teknologier!$A$10,I9=Teknologier!$A$12),(VLOOKUP(K9,Brændsler!$A$3:$C$23,3,FALSE)/2*N9*0.0036),VLOOKUP(K9,Brændsler!$A$3:$C$23,3,FALSE)*N9*0.0036),0)</f>
        <v>0</v>
      </c>
    </row>
    <row r="10" spans="4:20" x14ac:dyDescent="0.35">
      <c r="D10" s="2" t="s">
        <v>3354</v>
      </c>
      <c r="E10" s="40"/>
      <c r="F10" s="40"/>
      <c r="G10" s="40"/>
      <c r="H10" s="41"/>
      <c r="I10" s="30"/>
      <c r="J10" s="30"/>
      <c r="K10" s="30"/>
      <c r="L10" s="31"/>
      <c r="M10" s="83">
        <f>IFERROR(VLOOKUP(K10,Brændsler!$A$3:$B$22,2,FALSE),0)</f>
        <v>0</v>
      </c>
      <c r="N10" s="29"/>
      <c r="O10" s="29"/>
      <c r="P10" s="26">
        <f t="shared" si="0"/>
        <v>0</v>
      </c>
      <c r="Q10" s="12">
        <f t="shared" si="1"/>
        <v>0</v>
      </c>
      <c r="R10" s="12">
        <f t="shared" si="2"/>
        <v>0</v>
      </c>
      <c r="S10" s="12">
        <f t="shared" si="3"/>
        <v>0</v>
      </c>
      <c r="T10" s="17">
        <f>IFERROR(IF(OR(I10=Teknologier!$A$4,I10=Teknologier!$A$6,I10=Teknologier!$A$7,I10=Teknologier!$A$10,I10=Teknologier!$A$12),(VLOOKUP(K10,Brændsler!$A$3:$C$23,3,FALSE)/2*N10*0.0036),VLOOKUP(K10,Brændsler!$A$3:$C$23,3,FALSE)*N10*0.0036),0)</f>
        <v>0</v>
      </c>
    </row>
    <row r="11" spans="4:20" ht="15" customHeight="1" x14ac:dyDescent="0.35">
      <c r="D11" s="2" t="s">
        <v>3355</v>
      </c>
      <c r="E11" s="40"/>
      <c r="F11" s="40"/>
      <c r="G11" s="40"/>
      <c r="H11" s="41"/>
      <c r="I11" s="30"/>
      <c r="J11" s="30"/>
      <c r="K11" s="30"/>
      <c r="L11" s="31"/>
      <c r="M11" s="83">
        <f>IFERROR(VLOOKUP(K11,Brændsler!$A$3:$B$22,2,FALSE),0)</f>
        <v>0</v>
      </c>
      <c r="N11" s="29"/>
      <c r="O11" s="29"/>
      <c r="P11" s="26">
        <f t="shared" si="0"/>
        <v>0</v>
      </c>
      <c r="Q11" s="12">
        <f t="shared" si="1"/>
        <v>0</v>
      </c>
      <c r="R11" s="12">
        <f t="shared" si="2"/>
        <v>0</v>
      </c>
      <c r="S11" s="12">
        <f t="shared" si="3"/>
        <v>0</v>
      </c>
      <c r="T11" s="17">
        <f>IFERROR(IF(OR(I11=Teknologier!$A$4,I11=Teknologier!$A$6,I11=Teknologier!$A$7,I11=Teknologier!$A$10,I11=Teknologier!$A$12),(VLOOKUP(K11,Brændsler!$A$3:$C$23,3,FALSE)/2*N11*0.0036),VLOOKUP(K11,Brændsler!$A$3:$C$23,3,FALSE)*N11*0.0036),0)</f>
        <v>0</v>
      </c>
    </row>
    <row r="12" spans="4:20" ht="15" customHeight="1" x14ac:dyDescent="0.35">
      <c r="D12" s="2" t="s">
        <v>3356</v>
      </c>
      <c r="E12" s="40"/>
      <c r="F12" s="40"/>
      <c r="G12" s="40"/>
      <c r="H12" s="41"/>
      <c r="I12" s="30"/>
      <c r="J12" s="30"/>
      <c r="K12" s="30"/>
      <c r="L12" s="31"/>
      <c r="M12" s="83">
        <f>IFERROR(VLOOKUP(K12,Brændsler!$A$3:$B$22,2,FALSE),0)</f>
        <v>0</v>
      </c>
      <c r="N12" s="29"/>
      <c r="O12" s="29"/>
      <c r="P12" s="26">
        <f t="shared" si="0"/>
        <v>0</v>
      </c>
      <c r="Q12" s="12">
        <f t="shared" ref="Q12:Q14" si="4">IF(J12="Kraftvarme",O12,0)</f>
        <v>0</v>
      </c>
      <c r="R12" s="12">
        <f t="shared" ref="R12:R14" si="5">IF(J12="Overskudsvarme",O12,0)</f>
        <v>0</v>
      </c>
      <c r="S12" s="12">
        <f t="shared" ref="S12:S14" si="6">MAX(P12:R12)</f>
        <v>0</v>
      </c>
      <c r="T12" s="17">
        <f>IFERROR(IF(OR(I12=Teknologier!$A$4,I12=Teknologier!$A$6,I12=Teknologier!$A$7,I12=Teknologier!$A$10,I12=Teknologier!$A$12),(VLOOKUP(K12,Brændsler!$A$3:$C$23,3,FALSE)/2*N12*0.0036),VLOOKUP(K12,Brændsler!$A$3:$C$23,3,FALSE)*N12*0.0036),0)</f>
        <v>0</v>
      </c>
    </row>
    <row r="13" spans="4:20" ht="15" customHeight="1" x14ac:dyDescent="0.35">
      <c r="D13" s="2" t="s">
        <v>3357</v>
      </c>
      <c r="E13" s="40"/>
      <c r="F13" s="40"/>
      <c r="G13" s="40"/>
      <c r="H13" s="41"/>
      <c r="I13" s="30"/>
      <c r="J13" s="30"/>
      <c r="K13" s="30"/>
      <c r="L13" s="31"/>
      <c r="M13" s="83">
        <f>IFERROR(VLOOKUP(K13,Brændsler!$A$3:$B$22,2,FALSE),0)</f>
        <v>0</v>
      </c>
      <c r="N13" s="29"/>
      <c r="O13" s="29"/>
      <c r="P13" s="26">
        <f t="shared" si="0"/>
        <v>0</v>
      </c>
      <c r="Q13" s="12">
        <f t="shared" si="4"/>
        <v>0</v>
      </c>
      <c r="R13" s="12">
        <f t="shared" si="5"/>
        <v>0</v>
      </c>
      <c r="S13" s="12">
        <f t="shared" si="6"/>
        <v>0</v>
      </c>
      <c r="T13" s="17">
        <f>IFERROR(IF(OR(I13=Teknologier!$A$4,I13=Teknologier!$A$6,I13=Teknologier!$A$7,I13=Teknologier!$A$10,I13=Teknologier!$A$12),(VLOOKUP(K13,Brændsler!$A$3:$C$23,3,FALSE)/2*N13*0.0036),VLOOKUP(K13,Brændsler!$A$3:$C$23,3,FALSE)*N13*0.0036),0)</f>
        <v>0</v>
      </c>
    </row>
    <row r="14" spans="4:20" ht="15" customHeight="1" x14ac:dyDescent="0.35">
      <c r="D14" s="2" t="s">
        <v>3358</v>
      </c>
      <c r="E14" s="40"/>
      <c r="F14" s="40"/>
      <c r="G14" s="40"/>
      <c r="H14" s="41"/>
      <c r="I14" s="30"/>
      <c r="J14" s="30"/>
      <c r="K14" s="30"/>
      <c r="L14" s="31"/>
      <c r="M14" s="83">
        <f>IFERROR(VLOOKUP(K14,Brændsler!$A$3:$B$22,2,FALSE),0)</f>
        <v>0</v>
      </c>
      <c r="N14" s="29"/>
      <c r="O14" s="29"/>
      <c r="P14" s="26">
        <f t="shared" si="0"/>
        <v>0</v>
      </c>
      <c r="Q14" s="12">
        <f t="shared" si="4"/>
        <v>0</v>
      </c>
      <c r="R14" s="12">
        <f t="shared" si="5"/>
        <v>0</v>
      </c>
      <c r="S14" s="12">
        <f t="shared" si="6"/>
        <v>0</v>
      </c>
      <c r="T14" s="17">
        <f>IFERROR(IF(OR(I14=Teknologier!$A$4,I14=Teknologier!$A$6,I14=Teknologier!$A$7,I14=Teknologier!$A$10,I14=Teknologier!$A$12),(VLOOKUP(K14,Brændsler!$A$3:$C$23,3,FALSE)/2*N14*0.0036),VLOOKUP(K14,Brændsler!$A$3:$C$23,3,FALSE)*N14*0.0036),0)</f>
        <v>0</v>
      </c>
    </row>
    <row r="15" spans="4:20" ht="15" customHeight="1" x14ac:dyDescent="0.35">
      <c r="E15" s="16" t="s">
        <v>3359</v>
      </c>
    </row>
    <row r="16" spans="4:20" ht="19.5" x14ac:dyDescent="0.45">
      <c r="E16" s="57" t="s">
        <v>3380</v>
      </c>
    </row>
    <row r="17" spans="1:16" x14ac:dyDescent="0.35">
      <c r="E17" s="58" t="s">
        <v>3374</v>
      </c>
      <c r="F17" s="53" t="str">
        <f>Stamdata!B6</f>
        <v>(tom)</v>
      </c>
    </row>
    <row r="18" spans="1:16" ht="93.75" customHeight="1" x14ac:dyDescent="0.35">
      <c r="E18" s="59" t="s">
        <v>3635</v>
      </c>
      <c r="F18" s="42">
        <v>0</v>
      </c>
      <c r="G18" s="54" t="s">
        <v>3372</v>
      </c>
      <c r="O18" s="2"/>
    </row>
    <row r="19" spans="1:16" hidden="1" x14ac:dyDescent="0.35">
      <c r="E19" s="60" t="s">
        <v>3371</v>
      </c>
      <c r="F19" s="43" t="str">
        <f>IF(AND(F28&gt;0,G28&gt;0),"JA",IF(AND(F28&gt;0,H28&gt;0),"JA",IF(AND(G28&gt;0,H28&gt;0),"JA","NEJ")))</f>
        <v>NEJ</v>
      </c>
      <c r="G19" s="15"/>
      <c r="O19" s="2"/>
    </row>
    <row r="20" spans="1:16" ht="89.25" customHeight="1" x14ac:dyDescent="0.35">
      <c r="E20" s="59" t="s">
        <v>3678</v>
      </c>
      <c r="F20" s="87"/>
      <c r="G20" s="88"/>
      <c r="H20" s="88"/>
      <c r="I20" s="88"/>
      <c r="J20" s="88"/>
      <c r="K20" s="89"/>
    </row>
    <row r="21" spans="1:16" ht="29" x14ac:dyDescent="0.35">
      <c r="E21" s="62" t="s">
        <v>3426</v>
      </c>
      <c r="F21" s="40"/>
    </row>
    <row r="22" spans="1:16" ht="29" x14ac:dyDescent="0.35">
      <c r="E22" s="62" t="s">
        <v>3427</v>
      </c>
      <c r="F22" s="40"/>
    </row>
    <row r="24" spans="1:16" ht="19.5" x14ac:dyDescent="0.45">
      <c r="E24" s="57" t="s">
        <v>3345</v>
      </c>
    </row>
    <row r="25" spans="1:16" ht="29.5" customHeight="1" x14ac:dyDescent="0.35">
      <c r="E25" s="92" t="s">
        <v>3324</v>
      </c>
      <c r="F25" s="93" t="s">
        <v>3336</v>
      </c>
      <c r="G25" s="93" t="s">
        <v>2574</v>
      </c>
      <c r="H25" s="93" t="s">
        <v>2589</v>
      </c>
      <c r="I25" s="93" t="s">
        <v>3337</v>
      </c>
      <c r="J25" s="93" t="s">
        <v>3347</v>
      </c>
      <c r="K25" s="93" t="s">
        <v>3636</v>
      </c>
    </row>
    <row r="26" spans="1:16" x14ac:dyDescent="0.35">
      <c r="E26" s="10" t="s">
        <v>3381</v>
      </c>
      <c r="F26" s="22">
        <f>IF(F18&gt;0,(IFERROR(VLOOKUP(fjernvarmenetnummer,effektivFV,8,FALSE),0)),0)*$F$18</f>
        <v>0</v>
      </c>
      <c r="G26" s="22">
        <f>IF(F18&gt;0,(IFERROR(VLOOKUP(fjernvarmenetnummer,effektivFV,9,FALSE),0)),0)*$F$18</f>
        <v>0</v>
      </c>
      <c r="H26" s="22">
        <f>IF(F18&gt;0,(IFERROR(VLOOKUP(fjernvarmenetnummer,effektivFV,5,FALSE),0)),0)*$F$18</f>
        <v>0</v>
      </c>
      <c r="I26" s="22">
        <f>IF(F19="JA",IF(F18&gt;0,(IFERROR(VLOOKUP(fjernvarmenetnummer,effektivFV,8,FALSE),0)+IFERROR(VLOOKUP(fjernvarmenetnummer,effektivFV,9,FALSE),0)+IFERROR(VLOOKUP(fjernvarmenetnummer,effektivFV,5,FALSE),0)-IFERROR(VLOOKUP(fjernvarmenetnummer,effektivFV,4,FALSE),0)),0),0)*$F$18</f>
        <v>0</v>
      </c>
      <c r="J26" s="17">
        <f>IF(F18&gt;0,(IFERROR(VLOOKUP(fjernvarmenetnummer,effektivFV,10,FALSE),0)),0)*$F$18</f>
        <v>0</v>
      </c>
      <c r="K26" s="44"/>
    </row>
    <row r="27" spans="1:16" x14ac:dyDescent="0.35">
      <c r="E27" s="10" t="s">
        <v>3382</v>
      </c>
      <c r="F27" s="22">
        <f>SUM(P4:P14)*0.0036</f>
        <v>0</v>
      </c>
      <c r="G27" s="22">
        <f>SUM(Q4:Q14)*0.0036</f>
        <v>0</v>
      </c>
      <c r="H27" s="22">
        <f>SUM(R4:R14)*0.0036</f>
        <v>0</v>
      </c>
      <c r="I27" s="22">
        <f>IF(F19="JA",SUM(S4:S14)*0.0036,0)</f>
        <v>0</v>
      </c>
      <c r="J27" s="17">
        <f>SUM(O4:O14)*0.0036</f>
        <v>0</v>
      </c>
      <c r="K27" s="44"/>
    </row>
    <row r="28" spans="1:16" x14ac:dyDescent="0.35">
      <c r="B28" s="25"/>
      <c r="E28" s="10" t="s">
        <v>3373</v>
      </c>
      <c r="F28" s="22">
        <f>SUM(F26:F27)</f>
        <v>0</v>
      </c>
      <c r="G28" s="22">
        <f t="shared" ref="G28:I28" si="7">SUM(G26:G27)</f>
        <v>0</v>
      </c>
      <c r="H28" s="22">
        <f t="shared" si="7"/>
        <v>0</v>
      </c>
      <c r="I28" s="22">
        <f t="shared" si="7"/>
        <v>0</v>
      </c>
      <c r="J28" s="17">
        <f>SUM(J26:J27)</f>
        <v>0</v>
      </c>
      <c r="K28" s="82">
        <f>J28-IF(F18&gt;0,(IFERROR(VLOOKUP(fjernvarmenetnummer,effektivFV,10,FALSE),0)),0)</f>
        <v>0</v>
      </c>
    </row>
    <row r="29" spans="1:16" x14ac:dyDescent="0.35">
      <c r="E29" s="10" t="s">
        <v>3338</v>
      </c>
      <c r="F29" s="18">
        <f>IFERROR(F28/$J$28,0)</f>
        <v>0</v>
      </c>
      <c r="G29" s="18">
        <f>IFERROR(G28/$J$28,0)</f>
        <v>0</v>
      </c>
      <c r="H29" s="18">
        <f>IFERROR(H28/$J$28,0)</f>
        <v>0</v>
      </c>
      <c r="I29" s="18">
        <f>IFERROR(I28/$J$28,0)</f>
        <v>0</v>
      </c>
      <c r="J29" s="19"/>
      <c r="K29" s="44"/>
    </row>
    <row r="30" spans="1:16" x14ac:dyDescent="0.35">
      <c r="B30" s="25"/>
      <c r="E30" s="10" t="s">
        <v>3325</v>
      </c>
      <c r="F30" s="18">
        <v>0.5</v>
      </c>
      <c r="G30" s="18">
        <v>0.75</v>
      </c>
      <c r="H30" s="18">
        <v>0.5</v>
      </c>
      <c r="I30" s="18">
        <v>0.5</v>
      </c>
      <c r="J30" s="19"/>
      <c r="K30" s="45"/>
    </row>
    <row r="31" spans="1:16" ht="18" hidden="1" customHeight="1" x14ac:dyDescent="0.35">
      <c r="E31" s="10" t="s">
        <v>3326</v>
      </c>
      <c r="F31" s="11" t="str">
        <f>IF(F29&gt;F30,"Ja","Nej")</f>
        <v>Nej</v>
      </c>
      <c r="G31" s="11" t="str">
        <f>IF(G29&gt;G30,"Ja","Nej")</f>
        <v>Nej</v>
      </c>
      <c r="H31" s="11" t="str">
        <f>IF(H29&gt;H30,"Ja","Nej")</f>
        <v>Nej</v>
      </c>
      <c r="I31" s="11" t="str">
        <f>IF(I29&gt;I30,"Ja","Nej")</f>
        <v>Nej</v>
      </c>
      <c r="J31" s="11"/>
    </row>
    <row r="32" spans="1:16" x14ac:dyDescent="0.35">
      <c r="A32" s="8"/>
      <c r="B32" s="7"/>
      <c r="C32" s="7"/>
      <c r="D32" s="7"/>
      <c r="L32" s="7"/>
      <c r="M32" s="7"/>
      <c r="N32" s="7"/>
      <c r="O32" s="5"/>
      <c r="P32" s="4"/>
    </row>
    <row r="33" spans="1:15" ht="15" customHeight="1" x14ac:dyDescent="0.35">
      <c r="B33" s="7"/>
      <c r="E33" s="55" t="s">
        <v>3339</v>
      </c>
      <c r="F33" s="56"/>
      <c r="G33" s="7"/>
      <c r="H33" s="7"/>
      <c r="M33" s="7"/>
      <c r="N33" s="5"/>
      <c r="O33" s="7"/>
    </row>
    <row r="34" spans="1:15" ht="25.25" customHeight="1" x14ac:dyDescent="0.35">
      <c r="A34" s="7"/>
      <c r="B34" s="7"/>
      <c r="E34" s="90" t="str">
        <f>IF(OR(F31="Ja",G31="Ja",H31="Ja",I31="Ja"),"Ja","Nej")</f>
        <v>Nej</v>
      </c>
      <c r="F34" s="91"/>
      <c r="N34" s="5"/>
      <c r="O34" s="86"/>
    </row>
    <row r="35" spans="1:15" x14ac:dyDescent="0.35">
      <c r="N35" s="5"/>
      <c r="O35" s="86"/>
    </row>
    <row r="36" spans="1:15" ht="20" thickBot="1" x14ac:dyDescent="0.5">
      <c r="A36" s="9"/>
      <c r="B36" s="7"/>
      <c r="E36" s="65" t="s">
        <v>3424</v>
      </c>
      <c r="H36" s="7"/>
      <c r="I36" s="7"/>
      <c r="N36" s="5"/>
      <c r="O36" s="6"/>
    </row>
    <row r="37" spans="1:15" ht="15" thickTop="1" x14ac:dyDescent="0.35">
      <c r="A37" s="9"/>
      <c r="B37" s="7"/>
      <c r="E37" s="62" t="s">
        <v>3420</v>
      </c>
      <c r="F37" s="22">
        <f>IFERROR(VLOOKUP(F17,CO2_FJVNET[],5,FALSE)*J26*F18,0)</f>
        <v>0</v>
      </c>
      <c r="H37" s="7"/>
      <c r="I37" s="7"/>
      <c r="N37" s="5"/>
      <c r="O37" s="6"/>
    </row>
    <row r="38" spans="1:15" x14ac:dyDescent="0.35">
      <c r="A38" s="9"/>
      <c r="B38" s="7"/>
      <c r="E38" s="62" t="s">
        <v>3421</v>
      </c>
      <c r="F38" s="22">
        <f>IFERROR(SUM(T4:T14),0)</f>
        <v>0</v>
      </c>
      <c r="H38" s="7"/>
      <c r="I38" s="7"/>
      <c r="J38" s="6"/>
      <c r="N38" s="5"/>
      <c r="O38" s="6"/>
    </row>
    <row r="39" spans="1:15" x14ac:dyDescent="0.35">
      <c r="A39" s="9"/>
      <c r="B39" s="7"/>
      <c r="E39" s="62" t="s">
        <v>3422</v>
      </c>
      <c r="F39" s="22">
        <f>IFERROR(SUM(F37:F38)/(J28*277.78),0)</f>
        <v>0</v>
      </c>
      <c r="G39" s="7"/>
      <c r="H39" s="7"/>
      <c r="I39" s="7"/>
      <c r="J39" s="6"/>
      <c r="K39" s="7"/>
      <c r="L39" s="7"/>
      <c r="M39" s="7"/>
      <c r="N39" s="5"/>
      <c r="O39" s="6"/>
    </row>
    <row r="40" spans="1:15" x14ac:dyDescent="0.35">
      <c r="A40" s="9"/>
      <c r="B40" s="7"/>
      <c r="F40" s="66"/>
      <c r="H40" s="7"/>
      <c r="K40" s="7"/>
      <c r="L40" s="7"/>
      <c r="M40" s="7"/>
      <c r="N40" s="5"/>
      <c r="O40" s="6"/>
    </row>
    <row r="41" spans="1:15" ht="20" thickBot="1" x14ac:dyDescent="0.5">
      <c r="A41" s="9"/>
      <c r="B41" s="7"/>
      <c r="E41" s="65" t="s">
        <v>3425</v>
      </c>
      <c r="L41" s="7"/>
      <c r="M41" s="7"/>
      <c r="N41" s="5"/>
      <c r="O41" s="6"/>
    </row>
    <row r="42" spans="1:15" ht="29.5" thickTop="1" x14ac:dyDescent="0.35">
      <c r="A42" s="9"/>
      <c r="B42" s="7"/>
      <c r="C42" s="7"/>
      <c r="D42" s="7"/>
      <c r="F42" s="76" t="s">
        <v>3416</v>
      </c>
      <c r="G42" s="76" t="s">
        <v>3417</v>
      </c>
      <c r="H42" s="76" t="s">
        <v>3418</v>
      </c>
      <c r="I42" s="76" t="s">
        <v>3419</v>
      </c>
      <c r="L42" s="7"/>
      <c r="M42" s="7"/>
      <c r="N42" s="5"/>
      <c r="O42" s="6"/>
    </row>
    <row r="43" spans="1:15" x14ac:dyDescent="0.35">
      <c r="A43" s="9"/>
      <c r="B43" s="7"/>
      <c r="C43" s="7"/>
      <c r="D43" s="7"/>
      <c r="E43" s="62" t="s">
        <v>3396</v>
      </c>
      <c r="F43" s="77">
        <f>Brændsler!C10/277.78</f>
        <v>0.26639786881704947</v>
      </c>
      <c r="G43" s="22">
        <f>IFERROR(F21*F43,0)/Brændsler!C31</f>
        <v>0</v>
      </c>
      <c r="H43" s="22">
        <f>$F$39*F21</f>
        <v>0</v>
      </c>
      <c r="I43" s="22">
        <f>G43-H43</f>
        <v>0</v>
      </c>
      <c r="L43" s="7"/>
      <c r="M43" s="7"/>
      <c r="N43" s="5"/>
      <c r="O43" s="6"/>
    </row>
    <row r="44" spans="1:15" x14ac:dyDescent="0.35">
      <c r="A44" s="9"/>
      <c r="B44" s="7"/>
      <c r="C44" s="7"/>
      <c r="D44" s="7"/>
      <c r="E44" s="62" t="s">
        <v>3397</v>
      </c>
      <c r="F44" s="77">
        <f>Brændsler!C14/277.78</f>
        <v>0.20354237166102673</v>
      </c>
      <c r="G44" s="22">
        <f>IFERROR(F22*F44,0)/Brændsler!C32</f>
        <v>0</v>
      </c>
      <c r="H44" s="22">
        <f>$F$39*F22</f>
        <v>0</v>
      </c>
      <c r="I44" s="22">
        <f>G44-H44</f>
        <v>0</v>
      </c>
      <c r="L44" s="7"/>
      <c r="M44" s="7"/>
      <c r="N44" s="5"/>
      <c r="O44" s="6"/>
    </row>
    <row r="45" spans="1:15" x14ac:dyDescent="0.35">
      <c r="A45" s="9"/>
      <c r="B45" s="7"/>
      <c r="C45" s="7"/>
      <c r="D45" s="7"/>
      <c r="E45" s="62" t="s">
        <v>3398</v>
      </c>
      <c r="G45" s="22">
        <f>SUM(G43:G44)</f>
        <v>0</v>
      </c>
      <c r="H45" s="22">
        <f t="shared" ref="H45" si="8">SUM(H43:H44)</f>
        <v>0</v>
      </c>
      <c r="I45" s="22">
        <f>SUM(I43:I44)</f>
        <v>0</v>
      </c>
      <c r="J45" s="6"/>
      <c r="K45" s="7"/>
      <c r="L45" s="7"/>
      <c r="M45" s="7"/>
      <c r="N45" s="5"/>
      <c r="O45" s="6"/>
    </row>
    <row r="46" spans="1:15" x14ac:dyDescent="0.35">
      <c r="A46" s="9"/>
      <c r="B46" s="7"/>
      <c r="C46" s="7"/>
      <c r="D46" s="7"/>
      <c r="E46" s="7"/>
      <c r="G46" s="7"/>
      <c r="H46" s="7"/>
      <c r="J46" s="6"/>
      <c r="K46" s="7"/>
      <c r="L46" s="7"/>
      <c r="M46" s="7"/>
      <c r="N46" s="5"/>
      <c r="O46" s="6"/>
    </row>
    <row r="47" spans="1:15" x14ac:dyDescent="0.35">
      <c r="A47" s="9"/>
      <c r="B47" s="7"/>
      <c r="C47" s="7"/>
      <c r="D47" s="7"/>
      <c r="E47" s="7"/>
      <c r="G47" s="7"/>
      <c r="H47" s="7"/>
      <c r="I47" s="7"/>
      <c r="J47" s="6"/>
      <c r="K47" s="7"/>
      <c r="L47" s="7"/>
      <c r="M47" s="7"/>
      <c r="N47" s="5"/>
      <c r="O47" s="6"/>
    </row>
    <row r="48" spans="1:15" x14ac:dyDescent="0.35">
      <c r="A48" s="9"/>
      <c r="B48" s="7"/>
      <c r="C48" s="7"/>
      <c r="D48" s="7"/>
      <c r="E48" s="7"/>
      <c r="G48" s="7"/>
      <c r="H48" s="7"/>
      <c r="I48" s="7"/>
      <c r="J48" s="6"/>
      <c r="K48" s="7"/>
      <c r="L48" s="7"/>
      <c r="M48" s="7"/>
      <c r="N48" s="5"/>
      <c r="O48" s="6"/>
    </row>
    <row r="49" spans="1:15" x14ac:dyDescent="0.35">
      <c r="A49" s="9"/>
      <c r="B49" s="7"/>
      <c r="C49" s="7"/>
      <c r="D49" s="7"/>
      <c r="E49" s="7"/>
      <c r="F49" s="7"/>
      <c r="G49" s="7"/>
      <c r="H49" s="7"/>
      <c r="I49" s="7"/>
      <c r="J49" s="6"/>
      <c r="K49" s="7"/>
      <c r="L49" s="7"/>
      <c r="M49" s="7"/>
      <c r="N49" s="5"/>
      <c r="O49" s="6"/>
    </row>
    <row r="50" spans="1:15" x14ac:dyDescent="0.35">
      <c r="A50" s="9"/>
      <c r="B50" s="7"/>
      <c r="C50" s="7"/>
      <c r="D50" s="7"/>
      <c r="E50" s="7"/>
      <c r="F50" s="7"/>
      <c r="G50" s="7"/>
      <c r="H50" s="7"/>
      <c r="I50" s="7"/>
      <c r="J50" s="6"/>
      <c r="K50" s="7"/>
      <c r="L50" s="7"/>
      <c r="M50" s="7"/>
      <c r="N50" s="5"/>
      <c r="O50" s="6"/>
    </row>
    <row r="51" spans="1:15" x14ac:dyDescent="0.35">
      <c r="A51" s="9"/>
      <c r="B51" s="7"/>
      <c r="C51" s="7"/>
      <c r="D51" s="7"/>
      <c r="E51" s="7"/>
      <c r="G51" s="7"/>
      <c r="H51" s="7"/>
      <c r="I51" s="7"/>
      <c r="J51" s="6"/>
      <c r="K51" s="7"/>
      <c r="L51" s="7"/>
      <c r="M51" s="7"/>
      <c r="N51" s="5"/>
      <c r="O51" s="6"/>
    </row>
    <row r="52" spans="1:15" x14ac:dyDescent="0.35">
      <c r="A52" s="9"/>
      <c r="B52" s="7"/>
      <c r="C52" s="7"/>
      <c r="D52" s="7"/>
      <c r="E52" s="7"/>
      <c r="G52" s="7"/>
      <c r="H52" s="7"/>
      <c r="I52" s="7"/>
      <c r="J52" s="6"/>
      <c r="K52" s="7"/>
      <c r="L52" s="7"/>
      <c r="M52" s="7"/>
      <c r="N52" s="5"/>
      <c r="O52" s="6"/>
    </row>
    <row r="53" spans="1:15" x14ac:dyDescent="0.35">
      <c r="A53" s="9"/>
      <c r="B53" s="7"/>
      <c r="C53" s="7"/>
      <c r="D53" s="7"/>
      <c r="E53" s="7"/>
      <c r="G53" s="7"/>
      <c r="H53" s="7"/>
      <c r="I53" s="7"/>
      <c r="J53" s="6"/>
      <c r="K53" s="7"/>
      <c r="L53" s="7"/>
      <c r="M53" s="7"/>
      <c r="N53" s="5"/>
      <c r="O53" s="6"/>
    </row>
    <row r="54" spans="1:15" x14ac:dyDescent="0.35">
      <c r="A54" s="9"/>
      <c r="B54" s="7"/>
      <c r="C54" s="7"/>
      <c r="D54" s="7"/>
      <c r="E54" s="7"/>
      <c r="F54" s="7"/>
      <c r="G54" s="7"/>
      <c r="H54" s="7"/>
      <c r="I54" s="7"/>
      <c r="J54" s="6"/>
      <c r="K54" s="7"/>
      <c r="L54" s="7"/>
      <c r="M54" s="7"/>
      <c r="N54" s="5"/>
      <c r="O54" s="6"/>
    </row>
    <row r="55" spans="1:15" x14ac:dyDescent="0.35">
      <c r="A55" s="9"/>
      <c r="B55" s="7"/>
      <c r="C55" s="7"/>
      <c r="D55" s="7"/>
      <c r="E55" s="7"/>
      <c r="F55" s="7"/>
      <c r="G55" s="7"/>
      <c r="H55" s="7"/>
      <c r="I55" s="7"/>
      <c r="J55" s="6"/>
      <c r="K55" s="7"/>
      <c r="L55" s="7"/>
      <c r="M55" s="7"/>
      <c r="N55" s="5"/>
      <c r="O55" s="6"/>
    </row>
    <row r="56" spans="1:15" x14ac:dyDescent="0.35">
      <c r="A56" s="9"/>
      <c r="B56" s="7"/>
      <c r="C56" s="7"/>
      <c r="D56" s="7"/>
      <c r="E56" s="7"/>
      <c r="F56" s="7"/>
      <c r="G56" s="7"/>
      <c r="H56" s="7"/>
      <c r="I56" s="7"/>
      <c r="J56" s="6"/>
      <c r="K56" s="7"/>
      <c r="L56" s="7"/>
      <c r="M56" s="7"/>
      <c r="N56" s="5"/>
      <c r="O56" s="6"/>
    </row>
    <row r="57" spans="1:15" x14ac:dyDescent="0.35">
      <c r="A57" s="9"/>
      <c r="B57" s="7"/>
      <c r="C57" s="7"/>
      <c r="D57" s="7"/>
      <c r="E57" s="7"/>
      <c r="F57" s="7"/>
      <c r="G57" s="7"/>
      <c r="H57" s="7"/>
      <c r="I57" s="7"/>
      <c r="J57" s="6"/>
      <c r="K57" s="7"/>
      <c r="L57" s="7"/>
      <c r="M57" s="7"/>
      <c r="N57" s="5"/>
      <c r="O57" s="6"/>
    </row>
    <row r="58" spans="1:15" x14ac:dyDescent="0.35">
      <c r="A58" s="9"/>
      <c r="B58" s="7"/>
      <c r="C58" s="7"/>
      <c r="D58" s="7"/>
      <c r="E58" s="7"/>
      <c r="F58" s="7"/>
      <c r="G58" s="7"/>
      <c r="H58" s="7"/>
      <c r="I58" s="7"/>
      <c r="J58" s="6"/>
      <c r="K58" s="7"/>
      <c r="L58" s="7"/>
      <c r="M58" s="7"/>
      <c r="N58" s="5"/>
      <c r="O58" s="6"/>
    </row>
    <row r="59" spans="1:15" x14ac:dyDescent="0.35">
      <c r="A59" s="9"/>
      <c r="B59" s="7"/>
      <c r="C59" s="7"/>
      <c r="D59" s="7"/>
      <c r="E59" s="7"/>
      <c r="F59" s="7"/>
      <c r="G59" s="7"/>
      <c r="H59" s="7"/>
      <c r="I59" s="7"/>
      <c r="J59" s="6"/>
      <c r="K59" s="7"/>
      <c r="L59" s="7"/>
      <c r="M59" s="7"/>
      <c r="N59" s="5"/>
      <c r="O59" s="6"/>
    </row>
    <row r="60" spans="1:15" x14ac:dyDescent="0.35">
      <c r="A60" s="9"/>
      <c r="B60" s="7"/>
      <c r="C60" s="7"/>
      <c r="D60" s="7"/>
      <c r="E60" s="7"/>
      <c r="F60" s="7"/>
      <c r="G60" s="7"/>
      <c r="H60" s="7"/>
      <c r="I60" s="7"/>
      <c r="J60" s="6"/>
      <c r="K60" s="7"/>
      <c r="L60" s="7"/>
      <c r="M60" s="7"/>
      <c r="N60" s="5"/>
      <c r="O60" s="6"/>
    </row>
    <row r="61" spans="1:15" x14ac:dyDescent="0.35">
      <c r="A61" s="9"/>
      <c r="B61" s="7"/>
      <c r="C61" s="7"/>
      <c r="D61" s="7"/>
      <c r="E61" s="7"/>
      <c r="F61" s="7"/>
      <c r="G61" s="7"/>
      <c r="H61" s="7"/>
      <c r="I61" s="7"/>
      <c r="J61" s="6"/>
      <c r="K61" s="7"/>
      <c r="L61" s="7"/>
      <c r="M61" s="7"/>
      <c r="N61" s="5"/>
      <c r="O61" s="6"/>
    </row>
    <row r="62" spans="1:15" x14ac:dyDescent="0.35">
      <c r="A62" s="9"/>
      <c r="B62" s="7"/>
      <c r="C62" s="7"/>
      <c r="D62" s="7"/>
      <c r="E62" s="7"/>
      <c r="F62" s="7"/>
      <c r="G62" s="7"/>
      <c r="H62" s="7"/>
      <c r="I62" s="7"/>
      <c r="J62" s="6"/>
      <c r="K62" s="7"/>
      <c r="L62" s="7"/>
      <c r="M62" s="7"/>
      <c r="N62" s="5"/>
      <c r="O62" s="6"/>
    </row>
    <row r="63" spans="1:15" x14ac:dyDescent="0.35">
      <c r="A63" s="9"/>
      <c r="B63" s="7"/>
      <c r="C63" s="7"/>
      <c r="D63" s="7"/>
      <c r="E63" s="7"/>
      <c r="F63" s="7"/>
      <c r="G63" s="7"/>
      <c r="H63" s="7"/>
      <c r="I63" s="7"/>
      <c r="J63" s="6"/>
      <c r="K63" s="7"/>
      <c r="L63" s="7"/>
      <c r="M63" s="7"/>
      <c r="N63" s="5"/>
      <c r="O63" s="6"/>
    </row>
    <row r="64" spans="1:15" x14ac:dyDescent="0.35">
      <c r="A64" s="9"/>
      <c r="B64" s="7"/>
      <c r="C64" s="7"/>
      <c r="D64" s="7"/>
      <c r="E64" s="7"/>
      <c r="F64" s="7"/>
      <c r="G64" s="7"/>
      <c r="H64" s="7"/>
      <c r="I64" s="7"/>
      <c r="J64" s="6"/>
      <c r="K64" s="7"/>
      <c r="L64" s="7"/>
      <c r="M64" s="7"/>
      <c r="N64" s="5"/>
      <c r="O64" s="6"/>
    </row>
    <row r="65" spans="1:15" x14ac:dyDescent="0.35">
      <c r="A65" s="9"/>
      <c r="B65" s="7"/>
      <c r="C65" s="7"/>
      <c r="D65" s="7"/>
      <c r="E65" s="7"/>
      <c r="F65" s="7"/>
      <c r="G65" s="7"/>
      <c r="H65" s="7"/>
      <c r="I65" s="7"/>
      <c r="J65" s="6"/>
      <c r="K65" s="7"/>
      <c r="L65" s="7"/>
      <c r="M65" s="7"/>
      <c r="N65" s="5"/>
      <c r="O65" s="6"/>
    </row>
    <row r="66" spans="1:15" x14ac:dyDescent="0.35">
      <c r="A66" s="9"/>
      <c r="B66" s="7"/>
      <c r="C66" s="7"/>
      <c r="D66" s="7"/>
      <c r="E66" s="7"/>
      <c r="F66" s="7"/>
      <c r="G66" s="7"/>
      <c r="H66" s="7"/>
      <c r="I66" s="7"/>
      <c r="J66" s="6"/>
      <c r="K66" s="7"/>
      <c r="L66" s="7"/>
      <c r="M66" s="7"/>
      <c r="N66" s="5"/>
      <c r="O66" s="6"/>
    </row>
    <row r="67" spans="1:15" x14ac:dyDescent="0.35">
      <c r="A67" s="9"/>
      <c r="B67" s="7"/>
      <c r="C67" s="7"/>
      <c r="D67" s="7"/>
      <c r="E67" s="7"/>
      <c r="F67" s="7"/>
      <c r="G67" s="7"/>
      <c r="H67" s="7"/>
      <c r="I67" s="7"/>
      <c r="J67" s="6"/>
      <c r="K67" s="7"/>
      <c r="L67" s="7"/>
      <c r="M67" s="7"/>
      <c r="N67" s="5"/>
      <c r="O67" s="6"/>
    </row>
    <row r="68" spans="1:15" x14ac:dyDescent="0.35">
      <c r="A68" s="9"/>
      <c r="B68" s="7"/>
      <c r="C68" s="7"/>
      <c r="D68" s="7"/>
      <c r="E68" s="7"/>
      <c r="F68" s="7"/>
      <c r="G68" s="7"/>
      <c r="H68" s="7"/>
      <c r="I68" s="7"/>
      <c r="J68" s="6"/>
      <c r="K68" s="7"/>
      <c r="L68" s="7"/>
      <c r="M68" s="7"/>
      <c r="N68" s="5"/>
      <c r="O68" s="6"/>
    </row>
    <row r="69" spans="1:15" x14ac:dyDescent="0.35">
      <c r="A69" s="9"/>
      <c r="B69" s="7"/>
      <c r="C69" s="7"/>
      <c r="D69" s="7"/>
      <c r="E69" s="7"/>
      <c r="F69" s="7"/>
      <c r="G69" s="7"/>
      <c r="H69" s="7"/>
      <c r="I69" s="7"/>
      <c r="J69" s="6"/>
      <c r="K69" s="7"/>
      <c r="L69" s="7"/>
      <c r="M69" s="7"/>
      <c r="N69" s="5"/>
      <c r="O69" s="6"/>
    </row>
    <row r="70" spans="1:15" x14ac:dyDescent="0.35">
      <c r="A70" s="9"/>
      <c r="B70" s="7"/>
      <c r="C70" s="7"/>
      <c r="D70" s="7"/>
      <c r="E70" s="7"/>
      <c r="F70" s="7"/>
      <c r="G70" s="7"/>
      <c r="H70" s="7"/>
      <c r="I70" s="7"/>
      <c r="J70" s="6"/>
      <c r="K70" s="7"/>
      <c r="L70" s="7"/>
      <c r="M70" s="7"/>
      <c r="N70" s="5"/>
      <c r="O70" s="6"/>
    </row>
    <row r="71" spans="1:15" x14ac:dyDescent="0.35">
      <c r="A71" s="9"/>
      <c r="B71" s="7"/>
      <c r="C71" s="7"/>
      <c r="D71" s="7"/>
      <c r="E71" s="7"/>
      <c r="F71" s="7"/>
      <c r="G71" s="7"/>
      <c r="H71" s="7"/>
      <c r="I71" s="7"/>
      <c r="J71" s="6"/>
      <c r="K71" s="7"/>
      <c r="L71" s="7"/>
      <c r="M71" s="7"/>
      <c r="N71" s="5"/>
      <c r="O71" s="6"/>
    </row>
    <row r="72" spans="1:15" x14ac:dyDescent="0.35">
      <c r="A72" s="9"/>
      <c r="B72" s="7"/>
      <c r="C72" s="7"/>
      <c r="D72" s="7"/>
      <c r="E72" s="7"/>
      <c r="F72" s="7"/>
      <c r="G72" s="7"/>
      <c r="H72" s="7"/>
      <c r="I72" s="7"/>
      <c r="J72" s="6"/>
      <c r="K72" s="7"/>
      <c r="L72" s="7"/>
      <c r="M72" s="7"/>
      <c r="N72" s="5"/>
      <c r="O72" s="6"/>
    </row>
    <row r="73" spans="1:15" x14ac:dyDescent="0.35">
      <c r="A73" s="9"/>
      <c r="B73" s="7"/>
      <c r="C73" s="7"/>
      <c r="D73" s="7"/>
      <c r="E73" s="7"/>
      <c r="F73" s="7"/>
      <c r="G73" s="7"/>
      <c r="H73" s="7"/>
      <c r="I73" s="7"/>
      <c r="J73" s="6"/>
      <c r="K73" s="7"/>
      <c r="L73" s="7"/>
      <c r="M73" s="7"/>
      <c r="N73" s="5"/>
      <c r="O73" s="6"/>
    </row>
    <row r="74" spans="1:15" x14ac:dyDescent="0.35">
      <c r="A74" s="9"/>
      <c r="B74" s="7"/>
      <c r="C74" s="7"/>
      <c r="D74" s="7"/>
      <c r="E74" s="7"/>
      <c r="F74" s="7"/>
      <c r="G74" s="7"/>
      <c r="H74" s="7"/>
      <c r="I74" s="7"/>
      <c r="J74" s="6"/>
      <c r="K74" s="7"/>
      <c r="L74" s="7"/>
      <c r="M74" s="7"/>
      <c r="N74" s="5"/>
      <c r="O74" s="6"/>
    </row>
    <row r="75" spans="1:15" x14ac:dyDescent="0.35">
      <c r="A75" s="9"/>
      <c r="B75" s="7"/>
      <c r="C75" s="7"/>
      <c r="D75" s="7"/>
      <c r="E75" s="7"/>
      <c r="F75" s="7"/>
      <c r="G75" s="7"/>
      <c r="H75" s="7"/>
      <c r="I75" s="7"/>
      <c r="J75" s="6"/>
      <c r="K75" s="7"/>
      <c r="L75" s="7"/>
      <c r="M75" s="7"/>
      <c r="N75" s="5"/>
      <c r="O75" s="6"/>
    </row>
    <row r="76" spans="1:15" x14ac:dyDescent="0.35">
      <c r="A76" s="9"/>
      <c r="B76" s="7"/>
      <c r="C76" s="7"/>
      <c r="D76" s="7"/>
      <c r="E76" s="7"/>
      <c r="F76" s="7"/>
      <c r="G76" s="7"/>
      <c r="H76" s="7"/>
      <c r="I76" s="7"/>
      <c r="J76" s="6"/>
      <c r="K76" s="7"/>
      <c r="L76" s="7"/>
      <c r="M76" s="7"/>
      <c r="N76" s="5"/>
      <c r="O76" s="6"/>
    </row>
    <row r="77" spans="1:15" x14ac:dyDescent="0.35">
      <c r="A77" s="9"/>
      <c r="B77" s="7"/>
      <c r="C77" s="7"/>
      <c r="D77" s="7"/>
      <c r="E77" s="7"/>
      <c r="F77" s="7"/>
      <c r="G77" s="7"/>
      <c r="H77" s="7"/>
      <c r="I77" s="7"/>
      <c r="J77" s="6"/>
      <c r="K77" s="7"/>
      <c r="L77" s="7"/>
      <c r="M77" s="7"/>
      <c r="N77" s="5"/>
      <c r="O77" s="6"/>
    </row>
    <row r="78" spans="1:15" x14ac:dyDescent="0.35">
      <c r="A78" s="7"/>
      <c r="B78" s="7"/>
      <c r="C78" s="7"/>
      <c r="D78" s="7"/>
      <c r="E78" s="7"/>
      <c r="F78" s="7"/>
      <c r="G78" s="7"/>
      <c r="H78" s="7"/>
      <c r="I78" s="7"/>
      <c r="J78" s="6"/>
      <c r="K78" s="7"/>
      <c r="L78" s="7"/>
      <c r="M78" s="7"/>
      <c r="N78" s="5"/>
      <c r="O78" s="6"/>
    </row>
    <row r="79" spans="1:15" x14ac:dyDescent="0.35">
      <c r="A79" s="7"/>
      <c r="B79" s="7"/>
      <c r="C79" s="7"/>
      <c r="D79" s="7"/>
      <c r="E79" s="7"/>
      <c r="F79" s="7"/>
      <c r="G79" s="7"/>
      <c r="H79" s="7"/>
      <c r="I79" s="7"/>
      <c r="J79" s="6"/>
      <c r="K79" s="7"/>
      <c r="L79" s="7"/>
      <c r="M79" s="7"/>
      <c r="N79" s="5"/>
      <c r="O79" s="6"/>
    </row>
    <row r="80" spans="1:15" x14ac:dyDescent="0.35">
      <c r="A80" s="7"/>
      <c r="B80" s="7"/>
      <c r="C80" s="7"/>
      <c r="D80" s="7"/>
      <c r="E80" s="7"/>
      <c r="F80" s="7"/>
      <c r="G80" s="7"/>
      <c r="H80" s="7"/>
      <c r="I80" s="7"/>
      <c r="J80" s="6"/>
      <c r="K80" s="7"/>
      <c r="L80" s="7"/>
      <c r="M80" s="7"/>
      <c r="N80" s="5"/>
      <c r="O80" s="6"/>
    </row>
    <row r="81" spans="1:15" x14ac:dyDescent="0.35">
      <c r="A81" s="7"/>
      <c r="B81" s="7"/>
      <c r="C81" s="7"/>
      <c r="D81" s="7"/>
      <c r="E81" s="7"/>
      <c r="F81" s="7"/>
      <c r="G81" s="7"/>
      <c r="H81" s="7"/>
      <c r="I81" s="7"/>
      <c r="J81" s="6"/>
      <c r="K81" s="7"/>
      <c r="L81" s="7"/>
      <c r="M81" s="7"/>
      <c r="N81" s="5"/>
      <c r="O81" s="6"/>
    </row>
    <row r="82" spans="1:15" x14ac:dyDescent="0.35">
      <c r="A82" s="7"/>
      <c r="B82" s="7"/>
      <c r="C82" s="7"/>
      <c r="D82" s="7"/>
      <c r="E82" s="7"/>
      <c r="F82" s="7"/>
      <c r="G82" s="7"/>
      <c r="H82" s="7"/>
      <c r="I82" s="7"/>
      <c r="J82" s="6"/>
      <c r="K82" s="7"/>
      <c r="L82" s="7"/>
      <c r="M82" s="7"/>
      <c r="N82" s="5"/>
      <c r="O82" s="6"/>
    </row>
    <row r="83" spans="1:15" x14ac:dyDescent="0.35">
      <c r="A83" s="7"/>
      <c r="B83" s="7"/>
      <c r="C83" s="7"/>
      <c r="D83" s="7"/>
      <c r="E83" s="7"/>
      <c r="F83" s="7"/>
      <c r="G83" s="7"/>
      <c r="H83" s="7"/>
      <c r="I83" s="7"/>
      <c r="J83" s="6"/>
      <c r="K83" s="7"/>
      <c r="L83" s="7"/>
      <c r="M83" s="7"/>
      <c r="N83" s="5"/>
      <c r="O83" s="6"/>
    </row>
    <row r="84" spans="1:15" x14ac:dyDescent="0.35">
      <c r="A84" s="7"/>
      <c r="B84" s="7"/>
      <c r="C84" s="7"/>
      <c r="D84" s="7"/>
      <c r="E84" s="7"/>
      <c r="F84" s="7"/>
      <c r="G84" s="7"/>
      <c r="H84" s="7"/>
      <c r="I84" s="7"/>
      <c r="J84" s="6"/>
      <c r="K84" s="7"/>
      <c r="L84" s="7"/>
      <c r="M84" s="7"/>
      <c r="N84" s="5"/>
      <c r="O84" s="6"/>
    </row>
    <row r="85" spans="1:15" x14ac:dyDescent="0.35">
      <c r="A85" s="7"/>
      <c r="B85" s="7"/>
      <c r="C85" s="7"/>
      <c r="D85" s="7"/>
      <c r="E85" s="7"/>
      <c r="F85" s="7"/>
      <c r="G85" s="7"/>
      <c r="H85" s="7"/>
      <c r="I85" s="7"/>
      <c r="J85" s="6"/>
      <c r="K85" s="7"/>
      <c r="L85" s="7"/>
      <c r="M85" s="7"/>
      <c r="N85" s="5"/>
      <c r="O85" s="6"/>
    </row>
    <row r="86" spans="1:15" x14ac:dyDescent="0.35">
      <c r="A86" s="7"/>
      <c r="B86" s="7"/>
      <c r="C86" s="7"/>
      <c r="D86" s="7"/>
      <c r="E86" s="7"/>
      <c r="F86" s="7"/>
      <c r="G86" s="7"/>
      <c r="H86" s="7"/>
      <c r="I86" s="7"/>
      <c r="J86" s="6"/>
      <c r="K86" s="7"/>
      <c r="L86" s="7"/>
      <c r="M86" s="7"/>
      <c r="N86" s="5"/>
      <c r="O86" s="6"/>
    </row>
    <row r="87" spans="1:15" x14ac:dyDescent="0.35">
      <c r="A87" s="7"/>
      <c r="B87" s="7"/>
      <c r="C87" s="7"/>
      <c r="D87" s="7"/>
      <c r="E87" s="7"/>
      <c r="F87" s="7"/>
      <c r="G87" s="7"/>
      <c r="H87" s="7"/>
      <c r="I87" s="7"/>
      <c r="J87" s="6"/>
      <c r="K87" s="7"/>
      <c r="L87" s="7"/>
      <c r="M87" s="7"/>
      <c r="N87" s="5"/>
      <c r="O87" s="6"/>
    </row>
    <row r="88" spans="1:15" x14ac:dyDescent="0.35">
      <c r="A88" s="7"/>
      <c r="B88" s="7"/>
      <c r="C88" s="7"/>
      <c r="D88" s="7"/>
      <c r="E88" s="7"/>
      <c r="F88" s="7"/>
      <c r="G88" s="7"/>
      <c r="H88" s="7"/>
      <c r="I88" s="7"/>
      <c r="J88" s="6"/>
      <c r="K88" s="7"/>
      <c r="L88" s="7"/>
      <c r="M88" s="7"/>
      <c r="N88" s="5"/>
      <c r="O88" s="6"/>
    </row>
    <row r="89" spans="1:15" x14ac:dyDescent="0.35">
      <c r="A89" s="7"/>
      <c r="B89" s="7"/>
      <c r="C89" s="7"/>
      <c r="D89" s="7"/>
      <c r="E89" s="7"/>
      <c r="F89" s="7"/>
      <c r="G89" s="7"/>
      <c r="H89" s="7"/>
      <c r="I89" s="7"/>
      <c r="J89" s="6"/>
      <c r="K89" s="7"/>
      <c r="L89" s="7"/>
      <c r="M89" s="7"/>
      <c r="N89" s="5"/>
      <c r="O89" s="6"/>
    </row>
    <row r="90" spans="1:15" x14ac:dyDescent="0.35">
      <c r="A90" s="7"/>
      <c r="B90" s="7"/>
      <c r="C90" s="7"/>
      <c r="D90" s="7"/>
      <c r="E90" s="7"/>
      <c r="F90" s="7"/>
      <c r="G90" s="7"/>
      <c r="H90" s="7"/>
      <c r="I90" s="7"/>
      <c r="J90" s="6"/>
      <c r="K90" s="7"/>
      <c r="L90" s="7"/>
      <c r="M90" s="7"/>
      <c r="N90" s="5"/>
      <c r="O90" s="6"/>
    </row>
    <row r="91" spans="1:15" x14ac:dyDescent="0.35">
      <c r="A91" s="7"/>
      <c r="B91" s="7"/>
      <c r="C91" s="7"/>
      <c r="D91" s="7"/>
      <c r="E91" s="7"/>
      <c r="F91" s="7"/>
      <c r="G91" s="7"/>
      <c r="H91" s="7"/>
      <c r="I91" s="7"/>
      <c r="J91" s="6"/>
      <c r="K91" s="7"/>
      <c r="L91" s="7"/>
      <c r="M91" s="7"/>
      <c r="N91" s="5"/>
      <c r="O91" s="6"/>
    </row>
    <row r="92" spans="1:15" x14ac:dyDescent="0.35">
      <c r="A92" s="7"/>
      <c r="B92" s="7"/>
      <c r="C92" s="7"/>
      <c r="D92" s="7"/>
      <c r="E92" s="7"/>
      <c r="F92" s="7"/>
      <c r="G92" s="7"/>
      <c r="H92" s="7"/>
      <c r="I92" s="7"/>
      <c r="J92" s="6"/>
      <c r="K92" s="7"/>
      <c r="L92" s="7"/>
      <c r="M92" s="7"/>
      <c r="N92" s="5"/>
      <c r="O92" s="6"/>
    </row>
    <row r="93" spans="1:15" x14ac:dyDescent="0.35">
      <c r="A93" s="7"/>
      <c r="B93" s="7"/>
      <c r="C93" s="7"/>
      <c r="D93" s="7"/>
      <c r="E93" s="7"/>
      <c r="F93" s="7"/>
      <c r="G93" s="7"/>
      <c r="H93" s="7"/>
      <c r="I93" s="7"/>
      <c r="J93" s="6"/>
      <c r="K93" s="7"/>
      <c r="L93" s="7"/>
      <c r="M93" s="7"/>
      <c r="N93" s="5"/>
      <c r="O93" s="6"/>
    </row>
    <row r="94" spans="1:15" x14ac:dyDescent="0.35">
      <c r="A94" s="7"/>
      <c r="B94" s="7"/>
      <c r="C94" s="7"/>
      <c r="D94" s="7"/>
      <c r="E94" s="7"/>
      <c r="F94" s="7"/>
      <c r="G94" s="7"/>
      <c r="H94" s="7"/>
      <c r="I94" s="7"/>
      <c r="J94" s="6"/>
      <c r="K94" s="7"/>
      <c r="L94" s="7"/>
      <c r="M94" s="7"/>
      <c r="N94" s="5"/>
      <c r="O94" s="6"/>
    </row>
    <row r="95" spans="1:15" x14ac:dyDescent="0.35">
      <c r="A95" s="7"/>
      <c r="B95" s="7"/>
      <c r="C95" s="7"/>
      <c r="D95" s="7"/>
      <c r="E95" s="7"/>
      <c r="F95" s="7"/>
      <c r="G95" s="7"/>
      <c r="H95" s="7"/>
      <c r="I95" s="7"/>
      <c r="J95" s="6"/>
      <c r="K95" s="7"/>
      <c r="L95" s="7"/>
      <c r="M95" s="7"/>
      <c r="N95" s="5"/>
      <c r="O95" s="6"/>
    </row>
    <row r="96" spans="1:15" x14ac:dyDescent="0.35">
      <c r="A96" s="7"/>
      <c r="B96" s="7"/>
      <c r="C96" s="7"/>
      <c r="D96" s="7"/>
      <c r="E96" s="7"/>
      <c r="F96" s="7"/>
      <c r="G96" s="7"/>
      <c r="H96" s="7"/>
      <c r="I96" s="7"/>
      <c r="J96" s="6"/>
      <c r="K96" s="7"/>
      <c r="L96" s="7"/>
      <c r="M96" s="7"/>
      <c r="N96" s="5"/>
      <c r="O96" s="6"/>
    </row>
    <row r="97" spans="1:15" x14ac:dyDescent="0.35">
      <c r="A97" s="7"/>
      <c r="B97" s="7"/>
      <c r="C97" s="7"/>
      <c r="D97" s="7"/>
      <c r="E97" s="7"/>
      <c r="F97" s="7"/>
      <c r="G97" s="7"/>
      <c r="H97" s="7"/>
      <c r="I97" s="7"/>
      <c r="J97" s="6"/>
      <c r="K97" s="7"/>
      <c r="L97" s="7"/>
      <c r="M97" s="7"/>
      <c r="N97" s="5"/>
      <c r="O97" s="6"/>
    </row>
    <row r="98" spans="1:15" x14ac:dyDescent="0.35">
      <c r="A98" s="7"/>
      <c r="B98" s="7"/>
      <c r="C98" s="7"/>
      <c r="D98" s="7"/>
      <c r="E98" s="7"/>
      <c r="F98" s="7"/>
      <c r="G98" s="7"/>
      <c r="H98" s="7"/>
      <c r="I98" s="7"/>
      <c r="J98" s="6"/>
      <c r="K98" s="7"/>
      <c r="L98" s="7"/>
      <c r="M98" s="7"/>
      <c r="N98" s="5"/>
      <c r="O98" s="6"/>
    </row>
    <row r="99" spans="1:15" x14ac:dyDescent="0.35">
      <c r="A99" s="7"/>
      <c r="B99" s="7"/>
      <c r="C99" s="7"/>
      <c r="D99" s="7"/>
      <c r="E99" s="7"/>
      <c r="F99" s="7"/>
      <c r="G99" s="7"/>
      <c r="H99" s="7"/>
      <c r="I99" s="7"/>
      <c r="J99" s="6"/>
      <c r="K99" s="7"/>
      <c r="L99" s="7"/>
      <c r="M99" s="7"/>
      <c r="N99" s="5"/>
      <c r="O99" s="6"/>
    </row>
    <row r="100" spans="1:15" x14ac:dyDescent="0.35">
      <c r="A100" s="7"/>
      <c r="B100" s="7"/>
      <c r="C100" s="7"/>
      <c r="D100" s="7"/>
      <c r="E100" s="7"/>
      <c r="F100" s="7"/>
      <c r="G100" s="7"/>
      <c r="H100" s="7"/>
      <c r="I100" s="7"/>
      <c r="J100" s="6"/>
      <c r="K100" s="7"/>
      <c r="L100" s="7"/>
      <c r="M100" s="7"/>
      <c r="N100" s="5"/>
      <c r="O100" s="6"/>
    </row>
    <row r="101" spans="1:15" x14ac:dyDescent="0.35">
      <c r="A101" s="7"/>
      <c r="B101" s="7"/>
      <c r="C101" s="7"/>
      <c r="D101" s="7"/>
      <c r="E101" s="7"/>
      <c r="F101" s="7"/>
      <c r="G101" s="7"/>
      <c r="H101" s="7"/>
      <c r="I101" s="7"/>
      <c r="J101" s="6"/>
      <c r="K101" s="7"/>
      <c r="L101" s="7"/>
      <c r="M101" s="7"/>
      <c r="N101" s="5"/>
      <c r="O101" s="6"/>
    </row>
    <row r="102" spans="1:15" x14ac:dyDescent="0.35">
      <c r="A102" s="7"/>
      <c r="B102" s="7"/>
      <c r="C102" s="7"/>
      <c r="D102" s="7"/>
      <c r="E102" s="7"/>
      <c r="F102" s="7"/>
      <c r="G102" s="7"/>
      <c r="H102" s="7"/>
      <c r="I102" s="7"/>
      <c r="J102" s="6"/>
      <c r="K102" s="7"/>
      <c r="L102" s="7"/>
      <c r="M102" s="7"/>
      <c r="N102" s="5"/>
      <c r="O102" s="6"/>
    </row>
    <row r="103" spans="1:15" x14ac:dyDescent="0.35">
      <c r="A103" s="7"/>
      <c r="B103" s="7"/>
      <c r="C103" s="7"/>
      <c r="D103" s="7"/>
      <c r="E103" s="7"/>
      <c r="F103" s="7"/>
      <c r="G103" s="7"/>
      <c r="H103" s="7"/>
      <c r="I103" s="7"/>
      <c r="J103" s="6"/>
      <c r="K103" s="7"/>
      <c r="L103" s="7"/>
      <c r="M103" s="7"/>
      <c r="N103" s="5"/>
      <c r="O103" s="6"/>
    </row>
    <row r="104" spans="1:15" x14ac:dyDescent="0.35">
      <c r="A104" s="7"/>
      <c r="B104" s="7"/>
      <c r="C104" s="7"/>
      <c r="D104" s="7"/>
      <c r="E104" s="7"/>
      <c r="F104" s="7"/>
      <c r="G104" s="7"/>
      <c r="H104" s="7"/>
      <c r="I104" s="7"/>
      <c r="J104" s="6"/>
      <c r="K104" s="7"/>
      <c r="L104" s="7"/>
      <c r="M104" s="7"/>
      <c r="N104" s="5"/>
      <c r="O104" s="6"/>
    </row>
    <row r="105" spans="1:15" x14ac:dyDescent="0.35">
      <c r="A105" s="7"/>
      <c r="B105" s="7"/>
      <c r="C105" s="7"/>
      <c r="D105" s="7"/>
      <c r="E105" s="7"/>
      <c r="F105" s="7"/>
      <c r="G105" s="7"/>
      <c r="H105" s="7"/>
      <c r="I105" s="7"/>
      <c r="J105" s="6"/>
      <c r="K105" s="7"/>
      <c r="L105" s="7"/>
      <c r="M105" s="7"/>
      <c r="N105" s="5"/>
      <c r="O105" s="6"/>
    </row>
    <row r="106" spans="1:15" x14ac:dyDescent="0.35">
      <c r="A106" s="7"/>
      <c r="B106" s="7"/>
      <c r="C106" s="7"/>
      <c r="D106" s="7"/>
      <c r="E106" s="7"/>
      <c r="F106" s="7"/>
      <c r="G106" s="7"/>
      <c r="H106" s="7"/>
      <c r="I106" s="7"/>
      <c r="J106" s="6"/>
      <c r="K106" s="7"/>
      <c r="L106" s="7"/>
      <c r="M106" s="7"/>
      <c r="N106" s="5"/>
      <c r="O106" s="6"/>
    </row>
    <row r="107" spans="1:15" x14ac:dyDescent="0.35">
      <c r="A107" s="7"/>
      <c r="B107" s="7"/>
      <c r="C107" s="7"/>
      <c r="D107" s="7"/>
      <c r="E107" s="7"/>
      <c r="F107" s="7"/>
      <c r="G107" s="7"/>
      <c r="H107" s="7"/>
      <c r="I107" s="7"/>
      <c r="J107" s="6"/>
      <c r="K107" s="7"/>
      <c r="L107" s="7"/>
      <c r="M107" s="7"/>
      <c r="N107" s="5"/>
      <c r="O107" s="6"/>
    </row>
    <row r="108" spans="1:15" x14ac:dyDescent="0.35">
      <c r="A108" s="7"/>
      <c r="B108" s="7"/>
      <c r="C108" s="7"/>
      <c r="D108" s="7"/>
      <c r="E108" s="7"/>
      <c r="F108" s="7"/>
      <c r="G108" s="7"/>
      <c r="H108" s="7"/>
      <c r="I108" s="7"/>
      <c r="J108" s="6"/>
      <c r="K108" s="7"/>
      <c r="L108" s="7"/>
      <c r="M108" s="7"/>
      <c r="N108" s="5"/>
      <c r="O108" s="6"/>
    </row>
    <row r="109" spans="1:15" x14ac:dyDescent="0.35">
      <c r="A109" s="7"/>
      <c r="B109" s="7"/>
      <c r="C109" s="7"/>
      <c r="D109" s="7"/>
      <c r="E109" s="7"/>
      <c r="F109" s="7"/>
      <c r="G109" s="7"/>
      <c r="H109" s="7"/>
      <c r="I109" s="7"/>
      <c r="J109" s="6"/>
      <c r="K109" s="7"/>
      <c r="L109" s="7"/>
      <c r="M109" s="7"/>
      <c r="N109" s="5"/>
      <c r="O109" s="6"/>
    </row>
    <row r="110" spans="1:15" x14ac:dyDescent="0.35">
      <c r="A110" s="7"/>
      <c r="B110" s="7"/>
      <c r="C110" s="7"/>
      <c r="D110" s="7"/>
      <c r="E110" s="7"/>
      <c r="F110" s="7"/>
      <c r="G110" s="7"/>
      <c r="H110" s="7"/>
      <c r="I110" s="7"/>
      <c r="J110" s="6"/>
      <c r="K110" s="7"/>
      <c r="L110" s="7"/>
      <c r="M110" s="7"/>
      <c r="N110" s="5"/>
      <c r="O110" s="6"/>
    </row>
    <row r="111" spans="1:15" x14ac:dyDescent="0.35">
      <c r="A111" s="7"/>
      <c r="B111" s="7"/>
      <c r="C111" s="7"/>
      <c r="D111" s="7"/>
      <c r="E111" s="7"/>
      <c r="F111" s="7"/>
      <c r="G111" s="7"/>
      <c r="H111" s="7"/>
      <c r="I111" s="7"/>
      <c r="J111" s="6"/>
      <c r="K111" s="7"/>
      <c r="L111" s="7"/>
      <c r="M111" s="7"/>
      <c r="N111" s="5"/>
      <c r="O111" s="6"/>
    </row>
    <row r="112" spans="1:15" x14ac:dyDescent="0.35">
      <c r="A112" s="7"/>
      <c r="B112" s="7"/>
      <c r="C112" s="7"/>
      <c r="D112" s="7"/>
      <c r="E112" s="7"/>
      <c r="F112" s="7"/>
      <c r="G112" s="7"/>
      <c r="H112" s="7"/>
      <c r="I112" s="7"/>
      <c r="J112" s="6"/>
      <c r="K112" s="7"/>
      <c r="L112" s="7"/>
      <c r="M112" s="7"/>
      <c r="N112" s="5"/>
      <c r="O112" s="6"/>
    </row>
    <row r="113" spans="1:15" x14ac:dyDescent="0.35">
      <c r="A113" s="7"/>
      <c r="B113" s="7"/>
      <c r="C113" s="7"/>
      <c r="D113" s="7"/>
      <c r="E113" s="7"/>
      <c r="F113" s="7"/>
      <c r="G113" s="7"/>
      <c r="H113" s="7"/>
      <c r="I113" s="7"/>
      <c r="J113" s="6"/>
      <c r="K113" s="7"/>
      <c r="L113" s="7"/>
      <c r="M113" s="7"/>
      <c r="N113" s="5"/>
      <c r="O113" s="6"/>
    </row>
    <row r="114" spans="1:15" x14ac:dyDescent="0.35">
      <c r="A114" s="7"/>
      <c r="B114" s="7"/>
      <c r="C114" s="7"/>
      <c r="D114" s="7"/>
      <c r="E114" s="7"/>
      <c r="F114" s="7"/>
      <c r="G114" s="7"/>
      <c r="H114" s="7"/>
      <c r="I114" s="7"/>
      <c r="J114" s="6"/>
      <c r="K114" s="7"/>
      <c r="L114" s="7"/>
      <c r="M114" s="7"/>
      <c r="N114" s="5"/>
      <c r="O114" s="6"/>
    </row>
    <row r="115" spans="1:15" x14ac:dyDescent="0.35">
      <c r="A115" s="7"/>
      <c r="B115" s="7"/>
      <c r="C115" s="7"/>
      <c r="D115" s="7"/>
      <c r="E115" s="7"/>
      <c r="F115" s="7"/>
      <c r="G115" s="7"/>
      <c r="H115" s="7"/>
      <c r="I115" s="7"/>
      <c r="J115" s="6"/>
      <c r="K115" s="7"/>
      <c r="L115" s="7"/>
      <c r="M115" s="7"/>
      <c r="N115" s="5"/>
      <c r="O115" s="6"/>
    </row>
    <row r="116" spans="1:15" x14ac:dyDescent="0.35">
      <c r="A116" s="7"/>
      <c r="B116" s="7"/>
      <c r="C116" s="7"/>
      <c r="D116" s="7"/>
      <c r="E116" s="7"/>
      <c r="F116" s="7"/>
      <c r="G116" s="7"/>
      <c r="H116" s="7"/>
      <c r="I116" s="7"/>
      <c r="J116" s="6"/>
      <c r="K116" s="7"/>
      <c r="L116" s="7"/>
      <c r="M116" s="7"/>
      <c r="N116" s="5"/>
      <c r="O116" s="6"/>
    </row>
    <row r="117" spans="1:15" x14ac:dyDescent="0.35">
      <c r="A117" s="7"/>
      <c r="B117" s="7"/>
      <c r="C117" s="7"/>
      <c r="D117" s="7"/>
      <c r="E117" s="7"/>
      <c r="F117" s="7"/>
      <c r="G117" s="7"/>
      <c r="H117" s="7"/>
      <c r="I117" s="7"/>
      <c r="J117" s="6"/>
      <c r="K117" s="7"/>
      <c r="L117" s="7"/>
      <c r="M117" s="7"/>
      <c r="N117" s="5"/>
      <c r="O117" s="6"/>
    </row>
    <row r="118" spans="1:15" x14ac:dyDescent="0.35">
      <c r="A118" s="7"/>
      <c r="B118" s="7"/>
      <c r="C118" s="7"/>
      <c r="D118" s="7"/>
      <c r="E118" s="7"/>
      <c r="F118" s="7"/>
      <c r="G118" s="7"/>
      <c r="H118" s="7"/>
      <c r="I118" s="7"/>
      <c r="J118" s="6"/>
      <c r="K118" s="7"/>
      <c r="L118" s="7"/>
      <c r="M118" s="7"/>
      <c r="N118" s="5"/>
      <c r="O118" s="6"/>
    </row>
    <row r="119" spans="1:15" x14ac:dyDescent="0.35">
      <c r="A119" s="7"/>
      <c r="B119" s="7"/>
      <c r="C119" s="7"/>
      <c r="D119" s="7"/>
      <c r="E119" s="7"/>
      <c r="F119" s="7"/>
      <c r="G119" s="7"/>
      <c r="H119" s="7"/>
      <c r="I119" s="7"/>
      <c r="J119" s="6"/>
      <c r="K119" s="7"/>
      <c r="L119" s="7"/>
      <c r="M119" s="7"/>
      <c r="N119" s="5"/>
      <c r="O119" s="6"/>
    </row>
    <row r="120" spans="1:15" x14ac:dyDescent="0.35">
      <c r="A120" s="7"/>
      <c r="B120" s="7"/>
      <c r="C120" s="7"/>
      <c r="D120" s="7"/>
      <c r="E120" s="7"/>
      <c r="F120" s="7"/>
      <c r="G120" s="7"/>
      <c r="H120" s="7"/>
      <c r="I120" s="7"/>
      <c r="J120" s="6"/>
      <c r="K120" s="7"/>
      <c r="L120" s="7"/>
      <c r="M120" s="7"/>
      <c r="N120" s="5"/>
      <c r="O120" s="6"/>
    </row>
    <row r="121" spans="1:15" x14ac:dyDescent="0.35">
      <c r="A121" s="7"/>
      <c r="B121" s="7"/>
      <c r="C121" s="7"/>
      <c r="D121" s="7"/>
      <c r="E121" s="7"/>
      <c r="F121" s="7"/>
      <c r="G121" s="7"/>
      <c r="H121" s="7"/>
      <c r="I121" s="7"/>
      <c r="J121" s="6"/>
      <c r="K121" s="7"/>
      <c r="L121" s="7"/>
      <c r="M121" s="7"/>
      <c r="N121" s="5"/>
      <c r="O121" s="6"/>
    </row>
    <row r="122" spans="1:15" x14ac:dyDescent="0.35">
      <c r="A122" s="7"/>
      <c r="B122" s="7"/>
      <c r="C122" s="7"/>
      <c r="D122" s="7"/>
      <c r="E122" s="7"/>
      <c r="F122" s="7"/>
      <c r="G122" s="7"/>
      <c r="H122" s="7"/>
      <c r="I122" s="7"/>
      <c r="J122" s="6"/>
      <c r="K122" s="7"/>
      <c r="L122" s="7"/>
      <c r="M122" s="7"/>
      <c r="N122" s="5"/>
      <c r="O122" s="6"/>
    </row>
    <row r="123" spans="1:15" x14ac:dyDescent="0.35">
      <c r="A123" s="7"/>
      <c r="B123" s="7"/>
      <c r="C123" s="7"/>
      <c r="D123" s="7"/>
      <c r="E123" s="7"/>
      <c r="F123" s="7"/>
      <c r="G123" s="7"/>
      <c r="H123" s="7"/>
      <c r="I123" s="7"/>
      <c r="J123" s="6"/>
      <c r="K123" s="7"/>
      <c r="L123" s="7"/>
      <c r="M123" s="7"/>
      <c r="N123" s="5"/>
      <c r="O123" s="6"/>
    </row>
    <row r="124" spans="1:15" x14ac:dyDescent="0.35">
      <c r="A124" s="7"/>
      <c r="B124" s="7"/>
      <c r="C124" s="7"/>
      <c r="D124" s="7"/>
      <c r="E124" s="7"/>
      <c r="F124" s="7"/>
      <c r="G124" s="7"/>
      <c r="H124" s="7"/>
      <c r="I124" s="7"/>
      <c r="J124" s="6"/>
      <c r="K124" s="7"/>
      <c r="L124" s="7"/>
      <c r="M124" s="7"/>
      <c r="N124" s="5"/>
      <c r="O124" s="6"/>
    </row>
    <row r="125" spans="1:15" x14ac:dyDescent="0.35">
      <c r="A125" s="7"/>
      <c r="B125" s="7"/>
      <c r="C125" s="7"/>
      <c r="D125" s="7"/>
      <c r="E125" s="7"/>
      <c r="F125" s="7"/>
      <c r="G125" s="7"/>
      <c r="H125" s="7"/>
      <c r="I125" s="7"/>
      <c r="J125" s="6"/>
      <c r="K125" s="7"/>
      <c r="L125" s="7"/>
      <c r="M125" s="7"/>
      <c r="N125" s="5"/>
      <c r="O125" s="6"/>
    </row>
    <row r="126" spans="1:15" x14ac:dyDescent="0.35">
      <c r="A126" s="7"/>
      <c r="B126" s="7"/>
      <c r="C126" s="7"/>
      <c r="D126" s="7"/>
      <c r="E126" s="7"/>
      <c r="F126" s="7"/>
      <c r="G126" s="7"/>
      <c r="H126" s="7"/>
      <c r="I126" s="7"/>
      <c r="J126" s="6"/>
      <c r="K126" s="7"/>
      <c r="L126" s="7"/>
      <c r="M126" s="7"/>
      <c r="N126" s="5"/>
      <c r="O126" s="6"/>
    </row>
    <row r="127" spans="1:15" x14ac:dyDescent="0.35">
      <c r="A127" s="7"/>
      <c r="B127" s="7"/>
      <c r="C127" s="7"/>
      <c r="D127" s="7"/>
      <c r="E127" s="7"/>
      <c r="F127" s="7"/>
      <c r="G127" s="7"/>
      <c r="H127" s="7"/>
      <c r="I127" s="7"/>
      <c r="J127" s="6"/>
      <c r="K127" s="7"/>
      <c r="L127" s="7"/>
      <c r="M127" s="7"/>
      <c r="N127" s="5"/>
      <c r="O127" s="6"/>
    </row>
    <row r="128" spans="1:15" x14ac:dyDescent="0.35">
      <c r="A128" s="7"/>
      <c r="B128" s="7"/>
      <c r="C128" s="7"/>
      <c r="D128" s="7"/>
      <c r="E128" s="7"/>
      <c r="F128" s="7"/>
      <c r="G128" s="7"/>
      <c r="H128" s="7"/>
      <c r="I128" s="7"/>
      <c r="J128" s="6"/>
      <c r="K128" s="7"/>
      <c r="L128" s="7"/>
      <c r="M128" s="7"/>
      <c r="N128" s="5"/>
      <c r="O128" s="6"/>
    </row>
    <row r="129" spans="1:15" x14ac:dyDescent="0.35">
      <c r="A129" s="7"/>
      <c r="B129" s="7"/>
      <c r="C129" s="7"/>
      <c r="D129" s="7"/>
      <c r="E129" s="7"/>
      <c r="F129" s="7"/>
      <c r="G129" s="7"/>
      <c r="H129" s="7"/>
      <c r="I129" s="7"/>
      <c r="J129" s="6"/>
      <c r="K129" s="7"/>
      <c r="L129" s="7"/>
      <c r="M129" s="7"/>
      <c r="N129" s="5"/>
      <c r="O129" s="6"/>
    </row>
    <row r="130" spans="1:15" x14ac:dyDescent="0.35">
      <c r="A130" s="7"/>
      <c r="B130" s="7"/>
      <c r="C130" s="7"/>
      <c r="D130" s="7"/>
      <c r="E130" s="7"/>
      <c r="F130" s="7"/>
      <c r="G130" s="7"/>
      <c r="H130" s="7"/>
      <c r="I130" s="7"/>
      <c r="J130" s="6"/>
      <c r="K130" s="7"/>
      <c r="L130" s="7"/>
      <c r="M130" s="7"/>
      <c r="N130" s="5"/>
      <c r="O130" s="6"/>
    </row>
    <row r="131" spans="1:15" x14ac:dyDescent="0.35">
      <c r="A131" s="7"/>
      <c r="B131" s="7"/>
      <c r="C131" s="7"/>
      <c r="D131" s="7"/>
      <c r="E131" s="7"/>
      <c r="F131" s="7"/>
      <c r="G131" s="7"/>
      <c r="H131" s="7"/>
      <c r="I131" s="7"/>
      <c r="J131" s="6"/>
      <c r="K131" s="7"/>
      <c r="L131" s="7"/>
      <c r="M131" s="7"/>
      <c r="N131" s="5"/>
      <c r="O131" s="6"/>
    </row>
    <row r="132" spans="1:15" x14ac:dyDescent="0.35">
      <c r="A132" s="7"/>
      <c r="B132" s="7"/>
      <c r="C132" s="7"/>
      <c r="D132" s="7"/>
      <c r="E132" s="7"/>
      <c r="F132" s="7"/>
      <c r="G132" s="7"/>
      <c r="H132" s="7"/>
      <c r="I132" s="7"/>
      <c r="J132" s="6"/>
      <c r="K132" s="7"/>
      <c r="L132" s="7"/>
      <c r="M132" s="7"/>
      <c r="N132" s="5"/>
      <c r="O132" s="6"/>
    </row>
    <row r="133" spans="1:15" x14ac:dyDescent="0.35">
      <c r="A133" s="7"/>
      <c r="B133" s="7"/>
      <c r="C133" s="7"/>
      <c r="D133" s="7"/>
      <c r="E133" s="7"/>
      <c r="F133" s="7"/>
      <c r="G133" s="7"/>
      <c r="H133" s="7"/>
      <c r="I133" s="7"/>
      <c r="J133" s="6"/>
      <c r="K133" s="7"/>
      <c r="L133" s="7"/>
      <c r="M133" s="7"/>
      <c r="N133" s="5"/>
      <c r="O133" s="6"/>
    </row>
    <row r="134" spans="1:15" x14ac:dyDescent="0.35">
      <c r="A134" s="7"/>
      <c r="B134" s="7"/>
      <c r="C134" s="7"/>
      <c r="D134" s="7"/>
      <c r="E134" s="7"/>
      <c r="F134" s="7"/>
      <c r="G134" s="7"/>
      <c r="H134" s="7"/>
      <c r="I134" s="7"/>
      <c r="J134" s="6"/>
      <c r="K134" s="7"/>
      <c r="L134" s="7"/>
      <c r="M134" s="7"/>
      <c r="N134" s="5"/>
      <c r="O134" s="6"/>
    </row>
    <row r="135" spans="1:15" x14ac:dyDescent="0.35">
      <c r="A135" s="7"/>
      <c r="B135" s="7"/>
      <c r="C135" s="7"/>
      <c r="D135" s="7"/>
      <c r="E135" s="7"/>
      <c r="F135" s="7"/>
      <c r="G135" s="7"/>
      <c r="H135" s="7"/>
      <c r="I135" s="7"/>
      <c r="J135" s="6"/>
      <c r="K135" s="7"/>
      <c r="L135" s="7"/>
      <c r="M135" s="7"/>
      <c r="N135" s="5"/>
      <c r="O135" s="6"/>
    </row>
    <row r="136" spans="1:15" x14ac:dyDescent="0.35">
      <c r="A136" s="7"/>
      <c r="B136" s="7"/>
      <c r="C136" s="7"/>
      <c r="D136" s="7"/>
      <c r="E136" s="7"/>
      <c r="F136" s="7"/>
      <c r="G136" s="7"/>
      <c r="H136" s="7"/>
      <c r="I136" s="7"/>
      <c r="J136" s="6"/>
      <c r="K136" s="7"/>
      <c r="L136" s="7"/>
      <c r="M136" s="7"/>
      <c r="N136" s="5"/>
      <c r="O136" s="6"/>
    </row>
    <row r="137" spans="1:15" x14ac:dyDescent="0.35">
      <c r="A137" s="7"/>
      <c r="B137" s="7"/>
      <c r="C137" s="7"/>
      <c r="D137" s="7"/>
      <c r="E137" s="7"/>
      <c r="F137" s="7"/>
      <c r="G137" s="7"/>
      <c r="H137" s="7"/>
      <c r="I137" s="7"/>
      <c r="J137" s="6"/>
      <c r="K137" s="7"/>
      <c r="L137" s="7"/>
      <c r="M137" s="7"/>
      <c r="N137" s="5"/>
      <c r="O137" s="6"/>
    </row>
    <row r="138" spans="1:15" x14ac:dyDescent="0.35">
      <c r="A138" s="7"/>
      <c r="B138" s="7"/>
      <c r="C138" s="7"/>
      <c r="D138" s="7"/>
      <c r="E138" s="7"/>
      <c r="F138" s="7"/>
      <c r="G138" s="7"/>
      <c r="H138" s="7"/>
      <c r="I138" s="7"/>
      <c r="J138" s="6"/>
      <c r="K138" s="7"/>
      <c r="L138" s="7"/>
      <c r="M138" s="7"/>
      <c r="N138" s="5"/>
      <c r="O138" s="6"/>
    </row>
    <row r="139" spans="1:15" x14ac:dyDescent="0.35">
      <c r="A139" s="7"/>
      <c r="B139" s="7"/>
      <c r="C139" s="7"/>
      <c r="D139" s="7"/>
      <c r="E139" s="7"/>
      <c r="F139" s="7"/>
      <c r="G139" s="7"/>
      <c r="H139" s="7"/>
      <c r="I139" s="7"/>
      <c r="J139" s="6"/>
      <c r="K139" s="7"/>
      <c r="L139" s="7"/>
      <c r="M139" s="7"/>
      <c r="N139" s="5"/>
      <c r="O139" s="6"/>
    </row>
    <row r="140" spans="1:15" x14ac:dyDescent="0.35">
      <c r="A140" s="7"/>
      <c r="B140" s="7"/>
      <c r="C140" s="7"/>
      <c r="D140" s="7"/>
      <c r="E140" s="7"/>
      <c r="F140" s="7"/>
      <c r="G140" s="7"/>
      <c r="H140" s="7"/>
      <c r="I140" s="7"/>
      <c r="J140" s="6"/>
      <c r="K140" s="7"/>
      <c r="L140" s="7"/>
      <c r="M140" s="7"/>
      <c r="N140" s="5"/>
      <c r="O140" s="6"/>
    </row>
    <row r="141" spans="1:15" x14ac:dyDescent="0.35">
      <c r="A141" s="7"/>
      <c r="B141" s="7"/>
      <c r="C141" s="7"/>
      <c r="D141" s="7"/>
      <c r="E141" s="7"/>
      <c r="F141" s="7"/>
      <c r="G141" s="7"/>
      <c r="H141" s="7"/>
      <c r="I141" s="7"/>
      <c r="J141" s="6"/>
      <c r="K141" s="7"/>
      <c r="L141" s="7"/>
      <c r="M141" s="7"/>
      <c r="N141" s="5"/>
      <c r="O141" s="6"/>
    </row>
    <row r="142" spans="1:15" x14ac:dyDescent="0.35">
      <c r="A142" s="7"/>
      <c r="B142" s="7"/>
      <c r="C142" s="7"/>
      <c r="D142" s="7"/>
      <c r="E142" s="7"/>
      <c r="F142" s="7"/>
      <c r="G142" s="7"/>
      <c r="H142" s="7"/>
      <c r="I142" s="7"/>
      <c r="J142" s="6"/>
      <c r="K142" s="7"/>
      <c r="L142" s="7"/>
      <c r="M142" s="7"/>
      <c r="N142" s="5"/>
      <c r="O142" s="6"/>
    </row>
    <row r="143" spans="1:15" x14ac:dyDescent="0.35">
      <c r="A143" s="7"/>
      <c r="B143" s="7"/>
      <c r="C143" s="7"/>
      <c r="D143" s="7"/>
      <c r="E143" s="7"/>
      <c r="F143" s="7"/>
      <c r="G143" s="7"/>
      <c r="H143" s="7"/>
      <c r="I143" s="7"/>
      <c r="J143" s="6"/>
      <c r="K143" s="7"/>
      <c r="L143" s="7"/>
      <c r="M143" s="7"/>
      <c r="N143" s="5"/>
      <c r="O143" s="6"/>
    </row>
    <row r="144" spans="1:15" x14ac:dyDescent="0.35">
      <c r="A144" s="7"/>
      <c r="B144" s="7"/>
      <c r="C144" s="7"/>
      <c r="D144" s="7"/>
      <c r="E144" s="7"/>
      <c r="F144" s="7"/>
      <c r="G144" s="7"/>
      <c r="H144" s="7"/>
      <c r="I144" s="7"/>
      <c r="J144" s="6"/>
      <c r="K144" s="7"/>
      <c r="L144" s="7"/>
      <c r="M144" s="7"/>
      <c r="N144" s="5"/>
      <c r="O144" s="6"/>
    </row>
    <row r="145" spans="1:15" x14ac:dyDescent="0.35">
      <c r="A145" s="7"/>
      <c r="B145" s="7"/>
      <c r="C145" s="7"/>
      <c r="D145" s="7"/>
      <c r="E145" s="7"/>
      <c r="F145" s="7"/>
      <c r="G145" s="7"/>
      <c r="H145" s="7"/>
      <c r="I145" s="7"/>
      <c r="J145" s="6"/>
      <c r="K145" s="7"/>
      <c r="L145" s="7"/>
      <c r="M145" s="7"/>
      <c r="N145" s="5"/>
      <c r="O145" s="6"/>
    </row>
    <row r="146" spans="1:15" x14ac:dyDescent="0.35">
      <c r="A146" s="7"/>
      <c r="B146" s="7"/>
      <c r="C146" s="7"/>
      <c r="D146" s="7"/>
      <c r="E146" s="7"/>
      <c r="F146" s="7"/>
      <c r="G146" s="7"/>
      <c r="H146" s="7"/>
      <c r="I146" s="7"/>
      <c r="J146" s="6"/>
      <c r="K146" s="7"/>
      <c r="L146" s="7"/>
      <c r="M146" s="7"/>
      <c r="N146" s="5"/>
      <c r="O146" s="6"/>
    </row>
    <row r="147" spans="1:15" x14ac:dyDescent="0.35">
      <c r="A147" s="7"/>
      <c r="B147" s="7"/>
      <c r="C147" s="7"/>
      <c r="D147" s="7"/>
      <c r="E147" s="7"/>
      <c r="F147" s="7"/>
      <c r="G147" s="7"/>
      <c r="H147" s="7"/>
      <c r="I147" s="7"/>
      <c r="J147" s="6"/>
      <c r="K147" s="7"/>
      <c r="L147" s="7"/>
      <c r="M147" s="7"/>
      <c r="N147" s="5"/>
      <c r="O147" s="6"/>
    </row>
    <row r="148" spans="1:15" x14ac:dyDescent="0.35">
      <c r="A148" s="7"/>
      <c r="B148" s="7"/>
      <c r="C148" s="7"/>
      <c r="D148" s="7"/>
      <c r="E148" s="7"/>
      <c r="F148" s="7"/>
      <c r="G148" s="7"/>
      <c r="H148" s="7"/>
      <c r="I148" s="7"/>
      <c r="J148" s="6"/>
      <c r="K148" s="7"/>
      <c r="L148" s="7"/>
      <c r="M148" s="7"/>
      <c r="N148" s="5"/>
      <c r="O148" s="6"/>
    </row>
    <row r="149" spans="1:15" x14ac:dyDescent="0.35">
      <c r="A149" s="7"/>
      <c r="B149" s="7"/>
      <c r="C149" s="7"/>
      <c r="D149" s="7"/>
      <c r="E149" s="7"/>
      <c r="F149" s="7"/>
      <c r="G149" s="7"/>
      <c r="H149" s="7"/>
      <c r="I149" s="7"/>
      <c r="J149" s="6"/>
      <c r="K149" s="7"/>
      <c r="L149" s="7"/>
      <c r="M149" s="7"/>
      <c r="N149" s="5"/>
      <c r="O149" s="6"/>
    </row>
    <row r="150" spans="1:15" x14ac:dyDescent="0.35">
      <c r="A150" s="7"/>
      <c r="B150" s="7"/>
      <c r="C150" s="7"/>
      <c r="D150" s="7"/>
      <c r="E150" s="7"/>
      <c r="F150" s="7"/>
      <c r="G150" s="7"/>
      <c r="H150" s="7"/>
      <c r="I150" s="7"/>
      <c r="J150" s="6"/>
      <c r="K150" s="7"/>
      <c r="L150" s="7"/>
      <c r="M150" s="7"/>
      <c r="N150" s="5"/>
      <c r="O150" s="6"/>
    </row>
    <row r="151" spans="1:15" x14ac:dyDescent="0.35">
      <c r="A151" s="7"/>
      <c r="B151" s="7"/>
      <c r="C151" s="7"/>
      <c r="D151" s="7"/>
      <c r="E151" s="7"/>
      <c r="F151" s="7"/>
      <c r="G151" s="7"/>
      <c r="H151" s="7"/>
      <c r="I151" s="7"/>
      <c r="J151" s="6"/>
      <c r="K151" s="7"/>
      <c r="L151" s="7"/>
      <c r="M151" s="7"/>
      <c r="N151" s="5"/>
      <c r="O151" s="6"/>
    </row>
  </sheetData>
  <sheetProtection algorithmName="SHA-512" hashValue="oSAJ4h4F3/l7CAQSJESzvKvTdcteRJHK6zSNckpcD7M/0RI0UwnfC3SAcrr60hZEpxl+lCwxwCT5tBkTi94FGg==" saltValue="2IRBlgAnrraa9EzXI6bkVQ==" spinCount="100000" sheet="1" objects="1" scenarios="1"/>
  <mergeCells count="3">
    <mergeCell ref="O34:O35"/>
    <mergeCell ref="F20:K20"/>
    <mergeCell ref="E34:F34"/>
  </mergeCells>
  <dataValidations count="1">
    <dataValidation type="custom" errorStyle="information" allowBlank="1" showInputMessage="1" showErrorMessage="1" errorTitle="Obs" error="Du har i fanen 'stamdata' oplyst, at konverteringsprojektet oprettes som et ø-net. Derfor skal du ikke udfylde denne celle." sqref="F18:F19" xr:uid="{00000000-0002-0000-0100-000000000000}">
      <formula1>F17&lt;&gt;"(tom)"</formula1>
    </dataValidation>
  </dataValidations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100-000001000000}">
          <x14:formula1>
            <xm:f>Brændsler!$A$4:$A$22</xm:f>
          </x14:formula1>
          <xm:sqref>K4:K14</xm:sqref>
        </x14:dataValidation>
        <x14:dataValidation type="list" allowBlank="1" showInputMessage="1" showErrorMessage="1" xr:uid="{00000000-0002-0000-0100-000002000000}">
          <x14:formula1>
            <xm:f>Produktionsform!$A$3:$A$5</xm:f>
          </x14:formula1>
          <xm:sqref>J4:J14</xm:sqref>
        </x14:dataValidation>
        <x14:dataValidation type="list" allowBlank="1" showInputMessage="1" showErrorMessage="1" xr:uid="{00000000-0002-0000-0100-000003000000}">
          <x14:formula1>
            <xm:f>Teknologier!$A$1:$A$15</xm:f>
          </x14:formula1>
          <xm:sqref>I4:I14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E368"/>
  <sheetViews>
    <sheetView zoomScale="80" zoomScaleNormal="80" workbookViewId="0"/>
  </sheetViews>
  <sheetFormatPr defaultRowHeight="14.5" x14ac:dyDescent="0.35"/>
  <cols>
    <col min="1" max="1" width="84.1796875" bestFit="1" customWidth="1"/>
    <col min="2" max="2" width="11.54296875" customWidth="1"/>
    <col min="3" max="3" width="21.7265625" customWidth="1"/>
    <col min="4" max="4" width="39.08984375" customWidth="1"/>
    <col min="5" max="5" width="61.90625" customWidth="1"/>
  </cols>
  <sheetData>
    <row r="1" spans="1:5" ht="20" thickBot="1" x14ac:dyDescent="0.5">
      <c r="E1" s="69" t="s">
        <v>3411</v>
      </c>
    </row>
    <row r="2" spans="1:5" ht="150.5" thickTop="1" x14ac:dyDescent="0.35">
      <c r="A2" s="70" t="s">
        <v>3412</v>
      </c>
      <c r="B2" s="70" t="s">
        <v>3413</v>
      </c>
      <c r="C2" s="70" t="s">
        <v>3414</v>
      </c>
      <c r="D2" s="78" t="s">
        <v>3428</v>
      </c>
      <c r="E2" s="71" t="s">
        <v>3415</v>
      </c>
    </row>
    <row r="3" spans="1:5" x14ac:dyDescent="0.35">
      <c r="A3" s="72" t="s">
        <v>2</v>
      </c>
      <c r="B3" s="72">
        <v>2022</v>
      </c>
      <c r="C3" s="72">
        <v>2</v>
      </c>
      <c r="D3" s="73">
        <v>33675917.925999999</v>
      </c>
      <c r="E3" s="73">
        <v>11.283598558056701</v>
      </c>
    </row>
    <row r="4" spans="1:5" x14ac:dyDescent="0.35">
      <c r="A4" s="74" t="s">
        <v>3</v>
      </c>
      <c r="B4" s="74">
        <v>2022</v>
      </c>
      <c r="C4" s="74">
        <v>4</v>
      </c>
      <c r="D4" s="75">
        <v>157580.334</v>
      </c>
      <c r="E4" s="75">
        <v>15.2706690042729</v>
      </c>
    </row>
    <row r="5" spans="1:5" x14ac:dyDescent="0.35">
      <c r="A5" s="72" t="s">
        <v>4</v>
      </c>
      <c r="B5" s="72">
        <v>2022</v>
      </c>
      <c r="C5" s="72">
        <v>5</v>
      </c>
      <c r="D5" s="73">
        <v>372528</v>
      </c>
      <c r="E5" s="73">
        <v>32.798251009980198</v>
      </c>
    </row>
    <row r="6" spans="1:5" x14ac:dyDescent="0.35">
      <c r="A6" s="74" t="s">
        <v>5</v>
      </c>
      <c r="B6" s="74">
        <v>2022</v>
      </c>
      <c r="C6" s="74">
        <v>12</v>
      </c>
      <c r="D6" s="75">
        <v>239067.97200000001</v>
      </c>
      <c r="E6" s="75">
        <v>12.032159211572599</v>
      </c>
    </row>
    <row r="7" spans="1:5" x14ac:dyDescent="0.35">
      <c r="A7" s="72" t="s">
        <v>6</v>
      </c>
      <c r="B7" s="72">
        <v>2022</v>
      </c>
      <c r="C7" s="72">
        <v>13</v>
      </c>
      <c r="D7" s="73">
        <v>375634.8</v>
      </c>
      <c r="E7" s="73">
        <v>0</v>
      </c>
    </row>
    <row r="8" spans="1:5" x14ac:dyDescent="0.35">
      <c r="A8" s="74" t="s">
        <v>7</v>
      </c>
      <c r="B8" s="74">
        <v>2022</v>
      </c>
      <c r="C8" s="74">
        <v>14</v>
      </c>
      <c r="D8" s="75">
        <v>153180</v>
      </c>
      <c r="E8" s="75">
        <v>0</v>
      </c>
    </row>
    <row r="9" spans="1:5" x14ac:dyDescent="0.35">
      <c r="A9" s="72" t="s">
        <v>8</v>
      </c>
      <c r="B9" s="72">
        <v>2022</v>
      </c>
      <c r="C9" s="72">
        <v>15</v>
      </c>
      <c r="D9" s="73">
        <v>78298.700400000002</v>
      </c>
      <c r="E9" s="73">
        <v>2.9771082369076E-2</v>
      </c>
    </row>
    <row r="10" spans="1:5" x14ac:dyDescent="0.35">
      <c r="A10" s="74" t="s">
        <v>9</v>
      </c>
      <c r="B10" s="74">
        <v>2022</v>
      </c>
      <c r="C10" s="74">
        <v>16</v>
      </c>
      <c r="D10" s="75">
        <v>167761.04399999999</v>
      </c>
      <c r="E10" s="75">
        <v>20.497634472672701</v>
      </c>
    </row>
    <row r="11" spans="1:5" x14ac:dyDescent="0.35">
      <c r="A11" s="72" t="s">
        <v>10</v>
      </c>
      <c r="B11" s="72">
        <v>2022</v>
      </c>
      <c r="C11" s="72">
        <v>17</v>
      </c>
      <c r="D11" s="73">
        <v>2080279.7799999998</v>
      </c>
      <c r="E11" s="73">
        <v>10.362486057056801</v>
      </c>
    </row>
    <row r="12" spans="1:5" x14ac:dyDescent="0.35">
      <c r="A12" s="74" t="s">
        <v>11</v>
      </c>
      <c r="B12" s="74">
        <v>2022</v>
      </c>
      <c r="C12" s="74">
        <v>18</v>
      </c>
      <c r="D12" s="75">
        <v>1453859.0959999999</v>
      </c>
      <c r="E12" s="75">
        <v>19.933485164501999</v>
      </c>
    </row>
    <row r="13" spans="1:5" x14ac:dyDescent="0.35">
      <c r="A13" s="72" t="s">
        <v>12</v>
      </c>
      <c r="B13" s="72">
        <v>2022</v>
      </c>
      <c r="C13" s="72">
        <v>19</v>
      </c>
      <c r="D13" s="73">
        <v>141523.20000000001</v>
      </c>
      <c r="E13" s="73">
        <v>27.945898923483899</v>
      </c>
    </row>
    <row r="14" spans="1:5" x14ac:dyDescent="0.35">
      <c r="A14" s="74" t="s">
        <v>13</v>
      </c>
      <c r="B14" s="74">
        <v>2022</v>
      </c>
      <c r="C14" s="74">
        <v>20</v>
      </c>
      <c r="D14" s="75">
        <v>8809.8100000000013</v>
      </c>
      <c r="E14" s="75">
        <v>906.04335900241006</v>
      </c>
    </row>
    <row r="15" spans="1:5" x14ac:dyDescent="0.35">
      <c r="A15" s="72" t="s">
        <v>14</v>
      </c>
      <c r="B15" s="72">
        <v>2022</v>
      </c>
      <c r="C15" s="72">
        <v>21</v>
      </c>
      <c r="D15" s="73">
        <v>3628.44</v>
      </c>
      <c r="E15" s="73">
        <v>28.189999996725401</v>
      </c>
    </row>
    <row r="16" spans="1:5" x14ac:dyDescent="0.35">
      <c r="A16" s="74" t="s">
        <v>15</v>
      </c>
      <c r="B16" s="74">
        <v>2022</v>
      </c>
      <c r="C16" s="74">
        <v>22</v>
      </c>
      <c r="D16" s="75">
        <v>108051.84</v>
      </c>
      <c r="E16" s="75">
        <v>6.9489480814548301</v>
      </c>
    </row>
    <row r="17" spans="1:5" x14ac:dyDescent="0.35">
      <c r="A17" s="72" t="s">
        <v>16</v>
      </c>
      <c r="B17" s="72">
        <v>2022</v>
      </c>
      <c r="C17" s="72">
        <v>23</v>
      </c>
      <c r="D17" s="73">
        <v>111128.4</v>
      </c>
      <c r="E17" s="73">
        <v>0</v>
      </c>
    </row>
    <row r="18" spans="1:5" x14ac:dyDescent="0.35">
      <c r="A18" s="74" t="s">
        <v>17</v>
      </c>
      <c r="B18" s="74">
        <v>2022</v>
      </c>
      <c r="C18" s="74">
        <v>24</v>
      </c>
      <c r="D18" s="75">
        <v>52527.6</v>
      </c>
      <c r="E18" s="75">
        <v>0</v>
      </c>
    </row>
    <row r="19" spans="1:5" x14ac:dyDescent="0.35">
      <c r="A19" s="72" t="s">
        <v>18</v>
      </c>
      <c r="B19" s="72">
        <v>2022</v>
      </c>
      <c r="C19" s="72">
        <v>27</v>
      </c>
      <c r="D19" s="73">
        <v>88510.716</v>
      </c>
      <c r="E19" s="73">
        <v>0</v>
      </c>
    </row>
    <row r="20" spans="1:5" x14ac:dyDescent="0.35">
      <c r="A20" s="74" t="s">
        <v>19</v>
      </c>
      <c r="B20" s="74">
        <v>2022</v>
      </c>
      <c r="C20" s="74">
        <v>28</v>
      </c>
      <c r="D20" s="75">
        <v>250920</v>
      </c>
      <c r="E20" s="75">
        <v>4.9992783199186999</v>
      </c>
    </row>
    <row r="21" spans="1:5" x14ac:dyDescent="0.35">
      <c r="A21" s="72" t="s">
        <v>20</v>
      </c>
      <c r="B21" s="72">
        <v>2022</v>
      </c>
      <c r="C21" s="72">
        <v>29</v>
      </c>
      <c r="D21" s="73">
        <v>83801.87999999999</v>
      </c>
      <c r="E21" s="73">
        <v>3.1717271736624503E-2</v>
      </c>
    </row>
    <row r="22" spans="1:5" x14ac:dyDescent="0.35">
      <c r="A22" s="74" t="s">
        <v>21</v>
      </c>
      <c r="B22" s="74">
        <v>2022</v>
      </c>
      <c r="C22" s="74">
        <v>30</v>
      </c>
      <c r="D22" s="75">
        <v>148650.47999999998</v>
      </c>
      <c r="E22" s="75">
        <v>7.05749201011662E-2</v>
      </c>
    </row>
    <row r="23" spans="1:5" x14ac:dyDescent="0.35">
      <c r="A23" s="72" t="s">
        <v>22</v>
      </c>
      <c r="B23" s="72">
        <v>2022</v>
      </c>
      <c r="C23" s="72">
        <v>31</v>
      </c>
      <c r="D23" s="73">
        <v>1693390.42</v>
      </c>
      <c r="E23" s="73">
        <v>3.21062465801498</v>
      </c>
    </row>
    <row r="24" spans="1:5" x14ac:dyDescent="0.35">
      <c r="A24" s="74" t="s">
        <v>23</v>
      </c>
      <c r="B24" s="74">
        <v>2022</v>
      </c>
      <c r="C24" s="74">
        <v>32</v>
      </c>
      <c r="D24" s="75">
        <v>228305.52</v>
      </c>
      <c r="E24" s="75">
        <v>1.0420265639528901</v>
      </c>
    </row>
    <row r="25" spans="1:5" x14ac:dyDescent="0.35">
      <c r="A25" s="72" t="s">
        <v>24</v>
      </c>
      <c r="B25" s="72">
        <v>2022</v>
      </c>
      <c r="C25" s="72">
        <v>33</v>
      </c>
      <c r="D25" s="73">
        <v>196682.04</v>
      </c>
      <c r="E25" s="73">
        <v>23.372029578526</v>
      </c>
    </row>
    <row r="26" spans="1:5" x14ac:dyDescent="0.35">
      <c r="A26" s="74" t="s">
        <v>25</v>
      </c>
      <c r="B26" s="74">
        <v>2022</v>
      </c>
      <c r="C26" s="74">
        <v>34</v>
      </c>
      <c r="D26" s="75">
        <v>477153</v>
      </c>
      <c r="E26" s="75">
        <v>2.9373242968426498</v>
      </c>
    </row>
    <row r="27" spans="1:5" x14ac:dyDescent="0.35">
      <c r="A27" s="72" t="s">
        <v>26</v>
      </c>
      <c r="B27" s="72">
        <v>2022</v>
      </c>
      <c r="C27" s="72">
        <v>35</v>
      </c>
      <c r="D27" s="73">
        <v>831155.4</v>
      </c>
      <c r="E27" s="73">
        <v>7.8432161598744701</v>
      </c>
    </row>
    <row r="28" spans="1:5" x14ac:dyDescent="0.35">
      <c r="A28" s="74" t="s">
        <v>27</v>
      </c>
      <c r="B28" s="74">
        <v>2022</v>
      </c>
      <c r="C28" s="74">
        <v>36</v>
      </c>
      <c r="D28" s="75">
        <v>191108.52</v>
      </c>
      <c r="E28" s="75">
        <v>15.529525410800099</v>
      </c>
    </row>
    <row r="29" spans="1:5" x14ac:dyDescent="0.35">
      <c r="A29" s="72" t="s">
        <v>28</v>
      </c>
      <c r="B29" s="72">
        <v>2022</v>
      </c>
      <c r="C29" s="72">
        <v>39</v>
      </c>
      <c r="D29" s="73">
        <v>91995.48</v>
      </c>
      <c r="E29" s="73">
        <v>46.354937799895502</v>
      </c>
    </row>
    <row r="30" spans="1:5" x14ac:dyDescent="0.35">
      <c r="A30" s="74" t="s">
        <v>29</v>
      </c>
      <c r="B30" s="74">
        <v>2022</v>
      </c>
      <c r="C30" s="74">
        <v>40</v>
      </c>
      <c r="D30" s="75">
        <v>43620.66</v>
      </c>
      <c r="E30" s="75">
        <v>8.2884558199110003</v>
      </c>
    </row>
    <row r="31" spans="1:5" x14ac:dyDescent="0.35">
      <c r="A31" s="72" t="s">
        <v>30</v>
      </c>
      <c r="B31" s="72">
        <v>2022</v>
      </c>
      <c r="C31" s="72">
        <v>41</v>
      </c>
      <c r="D31" s="73">
        <v>38135.159999999996</v>
      </c>
      <c r="E31" s="73">
        <v>7.8062424282473201E-3</v>
      </c>
    </row>
    <row r="32" spans="1:5" x14ac:dyDescent="0.35">
      <c r="A32" s="74" t="s">
        <v>31</v>
      </c>
      <c r="B32" s="74">
        <v>2022</v>
      </c>
      <c r="C32" s="74">
        <v>42</v>
      </c>
      <c r="D32" s="75">
        <v>88388.819999999992</v>
      </c>
      <c r="E32" s="75">
        <v>1.34127380363263E-2</v>
      </c>
    </row>
    <row r="33" spans="1:5" x14ac:dyDescent="0.35">
      <c r="A33" s="72" t="s">
        <v>32</v>
      </c>
      <c r="B33" s="72">
        <v>2022</v>
      </c>
      <c r="C33" s="72">
        <v>43</v>
      </c>
      <c r="D33" s="73">
        <v>64220.4</v>
      </c>
      <c r="E33" s="73">
        <v>0</v>
      </c>
    </row>
    <row r="34" spans="1:5" x14ac:dyDescent="0.35">
      <c r="A34" s="74" t="s">
        <v>33</v>
      </c>
      <c r="B34" s="74">
        <v>2022</v>
      </c>
      <c r="C34" s="74">
        <v>44</v>
      </c>
      <c r="D34" s="75">
        <v>92771.28</v>
      </c>
      <c r="E34" s="75">
        <v>10.312756523527501</v>
      </c>
    </row>
    <row r="35" spans="1:5" x14ac:dyDescent="0.35">
      <c r="A35" s="72" t="s">
        <v>34</v>
      </c>
      <c r="B35" s="72">
        <v>2022</v>
      </c>
      <c r="C35" s="72">
        <v>45</v>
      </c>
      <c r="D35" s="73">
        <v>44800</v>
      </c>
      <c r="E35" s="73">
        <v>0</v>
      </c>
    </row>
    <row r="36" spans="1:5" x14ac:dyDescent="0.35">
      <c r="A36" s="74" t="s">
        <v>35</v>
      </c>
      <c r="B36" s="74">
        <v>2022</v>
      </c>
      <c r="C36" s="74">
        <v>48</v>
      </c>
      <c r="D36" s="75">
        <v>523623.03999999992</v>
      </c>
      <c r="E36" s="75">
        <v>2.4099647206289099E-2</v>
      </c>
    </row>
    <row r="37" spans="1:5" x14ac:dyDescent="0.35">
      <c r="A37" s="72" t="s">
        <v>36</v>
      </c>
      <c r="B37" s="72">
        <v>2022</v>
      </c>
      <c r="C37" s="72">
        <v>49</v>
      </c>
      <c r="D37" s="73">
        <v>148284</v>
      </c>
      <c r="E37" s="73">
        <v>0</v>
      </c>
    </row>
    <row r="38" spans="1:5" x14ac:dyDescent="0.35">
      <c r="A38" s="74" t="s">
        <v>37</v>
      </c>
      <c r="B38" s="74">
        <v>2022</v>
      </c>
      <c r="C38" s="74">
        <v>50</v>
      </c>
      <c r="D38" s="75">
        <v>494000</v>
      </c>
      <c r="E38" s="75">
        <v>0</v>
      </c>
    </row>
    <row r="39" spans="1:5" x14ac:dyDescent="0.35">
      <c r="A39" s="72" t="s">
        <v>38</v>
      </c>
      <c r="B39" s="72">
        <v>2022</v>
      </c>
      <c r="C39" s="72">
        <v>51</v>
      </c>
      <c r="D39" s="73">
        <v>778002.3</v>
      </c>
      <c r="E39" s="73">
        <v>22.799013580239698</v>
      </c>
    </row>
    <row r="40" spans="1:5" x14ac:dyDescent="0.35">
      <c r="A40" s="74" t="s">
        <v>39</v>
      </c>
      <c r="B40" s="74">
        <v>2022</v>
      </c>
      <c r="C40" s="74">
        <v>52</v>
      </c>
      <c r="D40" s="75">
        <v>164286.39999999999</v>
      </c>
      <c r="E40" s="75">
        <v>3.4081159487334298E-2</v>
      </c>
    </row>
    <row r="41" spans="1:5" x14ac:dyDescent="0.35">
      <c r="A41" s="72" t="s">
        <v>40</v>
      </c>
      <c r="B41" s="72">
        <v>2022</v>
      </c>
      <c r="C41" s="72">
        <v>53</v>
      </c>
      <c r="D41" s="73">
        <v>106110</v>
      </c>
      <c r="E41" s="73">
        <v>0</v>
      </c>
    </row>
    <row r="42" spans="1:5" x14ac:dyDescent="0.35">
      <c r="A42" s="74" t="s">
        <v>41</v>
      </c>
      <c r="B42" s="74">
        <v>2022</v>
      </c>
      <c r="C42" s="74">
        <v>54</v>
      </c>
      <c r="D42" s="75">
        <v>859898.85000000009</v>
      </c>
      <c r="E42" s="75">
        <v>22.251634805738401</v>
      </c>
    </row>
    <row r="43" spans="1:5" x14ac:dyDescent="0.35">
      <c r="A43" s="72" t="s">
        <v>42</v>
      </c>
      <c r="B43" s="72">
        <v>2022</v>
      </c>
      <c r="C43" s="72">
        <v>55</v>
      </c>
      <c r="D43" s="73">
        <v>82267.199999999997</v>
      </c>
      <c r="E43" s="73">
        <v>35.378479758640097</v>
      </c>
    </row>
    <row r="44" spans="1:5" x14ac:dyDescent="0.35">
      <c r="A44" s="74" t="s">
        <v>43</v>
      </c>
      <c r="B44" s="74">
        <v>2022</v>
      </c>
      <c r="C44" s="74">
        <v>56</v>
      </c>
      <c r="D44" s="75">
        <v>80270.64</v>
      </c>
      <c r="E44" s="75">
        <v>6.6694827628781796</v>
      </c>
    </row>
    <row r="45" spans="1:5" x14ac:dyDescent="0.35">
      <c r="A45" s="72" t="s">
        <v>44</v>
      </c>
      <c r="B45" s="72">
        <v>2022</v>
      </c>
      <c r="C45" s="72">
        <v>57</v>
      </c>
      <c r="D45" s="73">
        <v>97536.6</v>
      </c>
      <c r="E45" s="73">
        <v>0.76302717133875897</v>
      </c>
    </row>
    <row r="46" spans="1:5" x14ac:dyDescent="0.35">
      <c r="A46" s="74" t="s">
        <v>45</v>
      </c>
      <c r="B46" s="74">
        <v>2022</v>
      </c>
      <c r="C46" s="74">
        <v>58</v>
      </c>
      <c r="D46" s="75">
        <v>129722.4</v>
      </c>
      <c r="E46" s="75">
        <v>0</v>
      </c>
    </row>
    <row r="47" spans="1:5" x14ac:dyDescent="0.35">
      <c r="A47" s="72" t="s">
        <v>46</v>
      </c>
      <c r="B47" s="72">
        <v>2022</v>
      </c>
      <c r="C47" s="72">
        <v>60</v>
      </c>
      <c r="D47" s="73">
        <v>78038.600000000006</v>
      </c>
      <c r="E47" s="73">
        <v>5.6675552867427099E-2</v>
      </c>
    </row>
    <row r="48" spans="1:5" x14ac:dyDescent="0.35">
      <c r="A48" s="74" t="s">
        <v>47</v>
      </c>
      <c r="B48" s="74">
        <v>2022</v>
      </c>
      <c r="C48" s="74">
        <v>61</v>
      </c>
      <c r="D48" s="75">
        <v>22716</v>
      </c>
      <c r="E48" s="75">
        <v>0</v>
      </c>
    </row>
    <row r="49" spans="1:5" x14ac:dyDescent="0.35">
      <c r="A49" s="72" t="s">
        <v>48</v>
      </c>
      <c r="B49" s="72">
        <v>2022</v>
      </c>
      <c r="C49" s="72">
        <v>63</v>
      </c>
      <c r="D49" s="73">
        <v>113425.2</v>
      </c>
      <c r="E49" s="73">
        <v>2.7895652817892299E-2</v>
      </c>
    </row>
    <row r="50" spans="1:5" x14ac:dyDescent="0.35">
      <c r="A50" s="74" t="s">
        <v>49</v>
      </c>
      <c r="B50" s="74">
        <v>2022</v>
      </c>
      <c r="C50" s="74">
        <v>64</v>
      </c>
      <c r="D50" s="75">
        <v>33649.199999999997</v>
      </c>
      <c r="E50" s="75">
        <v>0</v>
      </c>
    </row>
    <row r="51" spans="1:5" x14ac:dyDescent="0.35">
      <c r="A51" s="72" t="s">
        <v>50</v>
      </c>
      <c r="B51" s="72">
        <v>2022</v>
      </c>
      <c r="C51" s="72">
        <v>65</v>
      </c>
      <c r="D51" s="73">
        <v>417640.4</v>
      </c>
      <c r="E51" s="73">
        <v>0.112375367919387</v>
      </c>
    </row>
    <row r="52" spans="1:5" x14ac:dyDescent="0.35">
      <c r="A52" s="74" t="s">
        <v>51</v>
      </c>
      <c r="B52" s="74">
        <v>2022</v>
      </c>
      <c r="C52" s="74">
        <v>66</v>
      </c>
      <c r="D52" s="75">
        <v>23047.200000000001</v>
      </c>
      <c r="E52" s="75">
        <v>0</v>
      </c>
    </row>
    <row r="53" spans="1:5" x14ac:dyDescent="0.35">
      <c r="A53" s="72" t="s">
        <v>52</v>
      </c>
      <c r="B53" s="72">
        <v>2022</v>
      </c>
      <c r="C53" s="72">
        <v>67</v>
      </c>
      <c r="D53" s="73">
        <v>206217.72</v>
      </c>
      <c r="E53" s="73">
        <v>9.7957387949008396E-3</v>
      </c>
    </row>
    <row r="54" spans="1:5" x14ac:dyDescent="0.35">
      <c r="A54" s="74" t="s">
        <v>53</v>
      </c>
      <c r="B54" s="74">
        <v>2022</v>
      </c>
      <c r="C54" s="74">
        <v>68</v>
      </c>
      <c r="D54" s="75">
        <v>553448</v>
      </c>
      <c r="E54" s="75">
        <v>21.476259774811499</v>
      </c>
    </row>
    <row r="55" spans="1:5" x14ac:dyDescent="0.35">
      <c r="A55" s="72" t="s">
        <v>54</v>
      </c>
      <c r="B55" s="72">
        <v>2022</v>
      </c>
      <c r="C55" s="72">
        <v>69</v>
      </c>
      <c r="D55" s="73">
        <v>113997.96</v>
      </c>
      <c r="E55" s="73">
        <v>1.16579586161016E-2</v>
      </c>
    </row>
    <row r="56" spans="1:5" x14ac:dyDescent="0.35">
      <c r="A56" s="74" t="s">
        <v>55</v>
      </c>
      <c r="B56" s="74">
        <v>2022</v>
      </c>
      <c r="C56" s="74">
        <v>71</v>
      </c>
      <c r="D56" s="75">
        <v>314973.07560000004</v>
      </c>
      <c r="E56" s="75">
        <v>0.241657883223688</v>
      </c>
    </row>
    <row r="57" spans="1:5" x14ac:dyDescent="0.35">
      <c r="A57" s="72" t="s">
        <v>56</v>
      </c>
      <c r="B57" s="72">
        <v>2022</v>
      </c>
      <c r="C57" s="72">
        <v>72</v>
      </c>
      <c r="D57" s="73">
        <v>141318</v>
      </c>
      <c r="E57" s="73">
        <v>1.4105757513692501</v>
      </c>
    </row>
    <row r="58" spans="1:5" x14ac:dyDescent="0.35">
      <c r="A58" s="74" t="s">
        <v>57</v>
      </c>
      <c r="B58" s="74">
        <v>2022</v>
      </c>
      <c r="C58" s="74">
        <v>74</v>
      </c>
      <c r="D58" s="75">
        <v>44964</v>
      </c>
      <c r="E58" s="75">
        <v>8.1252201757976206E-2</v>
      </c>
    </row>
    <row r="59" spans="1:5" x14ac:dyDescent="0.35">
      <c r="A59" s="72" t="s">
        <v>58</v>
      </c>
      <c r="B59" s="72">
        <v>2022</v>
      </c>
      <c r="C59" s="72">
        <v>75</v>
      </c>
      <c r="D59" s="73">
        <v>21816.720000000001</v>
      </c>
      <c r="E59" s="73">
        <v>32.198476401330197</v>
      </c>
    </row>
    <row r="60" spans="1:5" x14ac:dyDescent="0.35">
      <c r="A60" s="74" t="s">
        <v>59</v>
      </c>
      <c r="B60" s="74">
        <v>2022</v>
      </c>
      <c r="C60" s="74">
        <v>76</v>
      </c>
      <c r="D60" s="75">
        <v>179827.20000000001</v>
      </c>
      <c r="E60" s="75">
        <v>13.049642654739699</v>
      </c>
    </row>
    <row r="61" spans="1:5" x14ac:dyDescent="0.35">
      <c r="A61" s="72" t="s">
        <v>60</v>
      </c>
      <c r="B61" s="72">
        <v>2022</v>
      </c>
      <c r="C61" s="72">
        <v>77</v>
      </c>
      <c r="D61" s="73">
        <v>199740.85199999998</v>
      </c>
      <c r="E61" s="73">
        <v>3.80364514827582</v>
      </c>
    </row>
    <row r="62" spans="1:5" x14ac:dyDescent="0.35">
      <c r="A62" s="74" t="s">
        <v>61</v>
      </c>
      <c r="B62" s="74">
        <v>2022</v>
      </c>
      <c r="C62" s="74">
        <v>79</v>
      </c>
      <c r="D62" s="75">
        <v>9326338.1568799987</v>
      </c>
      <c r="E62" s="75">
        <v>20.786646445591899</v>
      </c>
    </row>
    <row r="63" spans="1:5" x14ac:dyDescent="0.35">
      <c r="A63" s="72" t="s">
        <v>62</v>
      </c>
      <c r="B63" s="72">
        <v>2022</v>
      </c>
      <c r="C63" s="72">
        <v>80</v>
      </c>
      <c r="D63" s="73">
        <v>129880.25200000001</v>
      </c>
      <c r="E63" s="73">
        <v>0</v>
      </c>
    </row>
    <row r="64" spans="1:5" x14ac:dyDescent="0.35">
      <c r="A64" s="74" t="s">
        <v>63</v>
      </c>
      <c r="B64" s="74">
        <v>2022</v>
      </c>
      <c r="C64" s="74">
        <v>81</v>
      </c>
      <c r="D64" s="75">
        <v>6638841.586073</v>
      </c>
      <c r="E64" s="75">
        <v>8.0827735577408006</v>
      </c>
    </row>
    <row r="65" spans="1:5" x14ac:dyDescent="0.35">
      <c r="A65" s="72" t="s">
        <v>64</v>
      </c>
      <c r="B65" s="72">
        <v>2022</v>
      </c>
      <c r="C65" s="72">
        <v>82</v>
      </c>
      <c r="D65" s="73">
        <v>713283.15999999992</v>
      </c>
      <c r="E65" s="73">
        <v>48.936076497046201</v>
      </c>
    </row>
    <row r="66" spans="1:5" x14ac:dyDescent="0.35">
      <c r="A66" s="74" t="s">
        <v>3581</v>
      </c>
      <c r="B66" s="74">
        <v>2022</v>
      </c>
      <c r="C66" s="74">
        <v>83</v>
      </c>
      <c r="D66" s="75">
        <v>137946.96</v>
      </c>
      <c r="E66" s="75">
        <v>1.2391988119136701</v>
      </c>
    </row>
    <row r="67" spans="1:5" x14ac:dyDescent="0.35">
      <c r="A67" s="72" t="s">
        <v>65</v>
      </c>
      <c r="B67" s="72">
        <v>2022</v>
      </c>
      <c r="C67" s="72">
        <v>84</v>
      </c>
      <c r="D67" s="73">
        <v>223507.44</v>
      </c>
      <c r="E67" s="73">
        <v>0.27235310262413998</v>
      </c>
    </row>
    <row r="68" spans="1:5" x14ac:dyDescent="0.35">
      <c r="A68" s="74" t="s">
        <v>66</v>
      </c>
      <c r="B68" s="74">
        <v>2022</v>
      </c>
      <c r="C68" s="74">
        <v>85</v>
      </c>
      <c r="D68" s="75">
        <v>236196</v>
      </c>
      <c r="E68" s="75">
        <v>0.77696514758929003</v>
      </c>
    </row>
    <row r="69" spans="1:5" x14ac:dyDescent="0.35">
      <c r="A69" s="72" t="s">
        <v>67</v>
      </c>
      <c r="B69" s="72">
        <v>2022</v>
      </c>
      <c r="C69" s="72">
        <v>86</v>
      </c>
      <c r="D69" s="73">
        <v>49908.06</v>
      </c>
      <c r="E69" s="73">
        <v>0</v>
      </c>
    </row>
    <row r="70" spans="1:5" x14ac:dyDescent="0.35">
      <c r="A70" s="74" t="s">
        <v>68</v>
      </c>
      <c r="B70" s="74">
        <v>2022</v>
      </c>
      <c r="C70" s="74">
        <v>87</v>
      </c>
      <c r="D70" s="75">
        <v>518923.00799999997</v>
      </c>
      <c r="E70" s="75">
        <v>21.093814855611399</v>
      </c>
    </row>
    <row r="71" spans="1:5" x14ac:dyDescent="0.35">
      <c r="A71" s="72" t="s">
        <v>69</v>
      </c>
      <c r="B71" s="72">
        <v>2022</v>
      </c>
      <c r="C71" s="72">
        <v>88</v>
      </c>
      <c r="D71" s="73">
        <v>41122.799999999996</v>
      </c>
      <c r="E71" s="73">
        <v>12.9410189177707</v>
      </c>
    </row>
    <row r="72" spans="1:5" x14ac:dyDescent="0.35">
      <c r="A72" s="74" t="s">
        <v>70</v>
      </c>
      <c r="B72" s="74">
        <v>2022</v>
      </c>
      <c r="C72" s="74">
        <v>90</v>
      </c>
      <c r="D72" s="75">
        <v>95829.443999999989</v>
      </c>
      <c r="E72" s="75">
        <v>3.6560609430228999</v>
      </c>
    </row>
    <row r="73" spans="1:5" x14ac:dyDescent="0.35">
      <c r="A73" s="72" t="s">
        <v>71</v>
      </c>
      <c r="B73" s="72">
        <v>2022</v>
      </c>
      <c r="C73" s="72">
        <v>92</v>
      </c>
      <c r="D73" s="73">
        <v>14490</v>
      </c>
      <c r="E73" s="73">
        <v>0</v>
      </c>
    </row>
    <row r="74" spans="1:5" x14ac:dyDescent="0.35">
      <c r="A74" s="74" t="s">
        <v>72</v>
      </c>
      <c r="B74" s="74">
        <v>2022</v>
      </c>
      <c r="C74" s="74">
        <v>94</v>
      </c>
      <c r="D74" s="75">
        <v>47059.199999999997</v>
      </c>
      <c r="E74" s="75">
        <v>0</v>
      </c>
    </row>
    <row r="75" spans="1:5" x14ac:dyDescent="0.35">
      <c r="A75" s="72" t="s">
        <v>73</v>
      </c>
      <c r="B75" s="72">
        <v>2022</v>
      </c>
      <c r="C75" s="72">
        <v>96</v>
      </c>
      <c r="D75" s="73">
        <v>84268.77</v>
      </c>
      <c r="E75" s="73">
        <v>32.5204475878135</v>
      </c>
    </row>
    <row r="76" spans="1:5" x14ac:dyDescent="0.35">
      <c r="A76" s="74" t="s">
        <v>74</v>
      </c>
      <c r="B76" s="74">
        <v>2022</v>
      </c>
      <c r="C76" s="74">
        <v>97</v>
      </c>
      <c r="D76" s="75">
        <v>140770.008</v>
      </c>
      <c r="E76" s="75">
        <v>0</v>
      </c>
    </row>
    <row r="77" spans="1:5" x14ac:dyDescent="0.35">
      <c r="A77" s="72" t="s">
        <v>75</v>
      </c>
      <c r="B77" s="72">
        <v>2022</v>
      </c>
      <c r="C77" s="72">
        <v>98</v>
      </c>
      <c r="D77" s="73">
        <v>51819.299999999996</v>
      </c>
      <c r="E77" s="73">
        <v>0.87445059784488299</v>
      </c>
    </row>
    <row r="78" spans="1:5" x14ac:dyDescent="0.35">
      <c r="A78" s="74" t="s">
        <v>76</v>
      </c>
      <c r="B78" s="74">
        <v>2022</v>
      </c>
      <c r="C78" s="74">
        <v>99</v>
      </c>
      <c r="D78" s="75">
        <v>87411.096000000005</v>
      </c>
      <c r="E78" s="75">
        <v>5.2484948726056997</v>
      </c>
    </row>
    <row r="79" spans="1:5" x14ac:dyDescent="0.35">
      <c r="A79" s="72" t="s">
        <v>77</v>
      </c>
      <c r="B79" s="72">
        <v>2022</v>
      </c>
      <c r="C79" s="72">
        <v>100</v>
      </c>
      <c r="D79" s="73">
        <v>80704.800000000003</v>
      </c>
      <c r="E79" s="73">
        <v>17.525951106414102</v>
      </c>
    </row>
    <row r="80" spans="1:5" x14ac:dyDescent="0.35">
      <c r="A80" s="74" t="s">
        <v>78</v>
      </c>
      <c r="B80" s="74">
        <v>2022</v>
      </c>
      <c r="C80" s="74">
        <v>101</v>
      </c>
      <c r="D80" s="75">
        <v>90015.84</v>
      </c>
      <c r="E80" s="75">
        <v>8.5275370070867496</v>
      </c>
    </row>
    <row r="81" spans="1:5" x14ac:dyDescent="0.35">
      <c r="A81" s="72" t="s">
        <v>79</v>
      </c>
      <c r="B81" s="72">
        <v>2022</v>
      </c>
      <c r="C81" s="72">
        <v>102</v>
      </c>
      <c r="D81" s="73">
        <v>214998</v>
      </c>
      <c r="E81" s="73">
        <v>2.2823011467635799</v>
      </c>
    </row>
    <row r="82" spans="1:5" x14ac:dyDescent="0.35">
      <c r="A82" s="74" t="s">
        <v>80</v>
      </c>
      <c r="B82" s="74">
        <v>2022</v>
      </c>
      <c r="C82" s="74">
        <v>103</v>
      </c>
      <c r="D82" s="75">
        <v>538286.39999999991</v>
      </c>
      <c r="E82" s="75">
        <v>0.804128780656022</v>
      </c>
    </row>
    <row r="83" spans="1:5" x14ac:dyDescent="0.35">
      <c r="A83" s="72" t="s">
        <v>81</v>
      </c>
      <c r="B83" s="72">
        <v>2022</v>
      </c>
      <c r="C83" s="72">
        <v>104</v>
      </c>
      <c r="D83" s="73">
        <v>123141.59999999999</v>
      </c>
      <c r="E83" s="73">
        <v>4.9872664107770301</v>
      </c>
    </row>
    <row r="84" spans="1:5" x14ac:dyDescent="0.35">
      <c r="A84" s="74" t="s">
        <v>3582</v>
      </c>
      <c r="B84" s="74">
        <v>2022</v>
      </c>
      <c r="C84" s="74">
        <v>105</v>
      </c>
      <c r="D84" s="75">
        <v>177192</v>
      </c>
      <c r="E84" s="75">
        <v>0</v>
      </c>
    </row>
    <row r="85" spans="1:5" x14ac:dyDescent="0.35">
      <c r="A85" s="72" t="s">
        <v>82</v>
      </c>
      <c r="B85" s="72">
        <v>2022</v>
      </c>
      <c r="C85" s="72">
        <v>109</v>
      </c>
      <c r="D85" s="73">
        <v>84593.16</v>
      </c>
      <c r="E85" s="73">
        <v>14.0181922351348</v>
      </c>
    </row>
    <row r="86" spans="1:5" x14ac:dyDescent="0.35">
      <c r="A86" s="74" t="s">
        <v>83</v>
      </c>
      <c r="B86" s="74">
        <v>2022</v>
      </c>
      <c r="C86" s="74">
        <v>110</v>
      </c>
      <c r="D86" s="75">
        <v>111142.79999999999</v>
      </c>
      <c r="E86" s="75">
        <v>0.76564959673501098</v>
      </c>
    </row>
    <row r="87" spans="1:5" x14ac:dyDescent="0.35">
      <c r="A87" s="72" t="s">
        <v>84</v>
      </c>
      <c r="B87" s="72">
        <v>2022</v>
      </c>
      <c r="C87" s="72">
        <v>113</v>
      </c>
      <c r="D87" s="73">
        <v>108457.2</v>
      </c>
      <c r="E87" s="73">
        <v>0.106384102634502</v>
      </c>
    </row>
    <row r="88" spans="1:5" x14ac:dyDescent="0.35">
      <c r="A88" s="74" t="s">
        <v>85</v>
      </c>
      <c r="B88" s="74">
        <v>2022</v>
      </c>
      <c r="C88" s="74">
        <v>114</v>
      </c>
      <c r="D88" s="75">
        <v>1177898.4000000001</v>
      </c>
      <c r="E88" s="75">
        <v>15.068141548894999</v>
      </c>
    </row>
    <row r="89" spans="1:5" x14ac:dyDescent="0.35">
      <c r="A89" s="72" t="s">
        <v>86</v>
      </c>
      <c r="B89" s="72">
        <v>2022</v>
      </c>
      <c r="C89" s="72">
        <v>115</v>
      </c>
      <c r="D89" s="73">
        <v>270027.24</v>
      </c>
      <c r="E89" s="73">
        <v>11.2591663797475</v>
      </c>
    </row>
    <row r="90" spans="1:5" x14ac:dyDescent="0.35">
      <c r="A90" s="74" t="s">
        <v>87</v>
      </c>
      <c r="B90" s="74">
        <v>2022</v>
      </c>
      <c r="C90" s="74">
        <v>116</v>
      </c>
      <c r="D90" s="75">
        <v>176377.71599999999</v>
      </c>
      <c r="E90" s="75">
        <v>14.641222519970199</v>
      </c>
    </row>
    <row r="91" spans="1:5" x14ac:dyDescent="0.35">
      <c r="A91" s="72" t="s">
        <v>88</v>
      </c>
      <c r="B91" s="72">
        <v>2022</v>
      </c>
      <c r="C91" s="72">
        <v>117</v>
      </c>
      <c r="D91" s="73">
        <v>1046387.772</v>
      </c>
      <c r="E91" s="73">
        <v>0.197964141455965</v>
      </c>
    </row>
    <row r="92" spans="1:5" x14ac:dyDescent="0.35">
      <c r="A92" s="74" t="s">
        <v>89</v>
      </c>
      <c r="B92" s="74">
        <v>2022</v>
      </c>
      <c r="C92" s="74">
        <v>118</v>
      </c>
      <c r="D92" s="75">
        <v>70750.8</v>
      </c>
      <c r="E92" s="75">
        <v>0</v>
      </c>
    </row>
    <row r="93" spans="1:5" x14ac:dyDescent="0.35">
      <c r="A93" s="72" t="s">
        <v>90</v>
      </c>
      <c r="B93" s="72">
        <v>2022</v>
      </c>
      <c r="C93" s="72">
        <v>119</v>
      </c>
      <c r="D93" s="73">
        <v>361398.924</v>
      </c>
      <c r="E93" s="73">
        <v>1.9221935556690599</v>
      </c>
    </row>
    <row r="94" spans="1:5" x14ac:dyDescent="0.35">
      <c r="A94" s="74" t="s">
        <v>91</v>
      </c>
      <c r="B94" s="74">
        <v>2022</v>
      </c>
      <c r="C94" s="74">
        <v>120</v>
      </c>
      <c r="D94" s="75">
        <v>59726.412000000004</v>
      </c>
      <c r="E94" s="75">
        <v>0</v>
      </c>
    </row>
    <row r="95" spans="1:5" x14ac:dyDescent="0.35">
      <c r="A95" s="72" t="s">
        <v>92</v>
      </c>
      <c r="B95" s="72">
        <v>2022</v>
      </c>
      <c r="C95" s="72">
        <v>121</v>
      </c>
      <c r="D95" s="73">
        <v>33996.239999999998</v>
      </c>
      <c r="E95" s="73">
        <v>11.248703755240401</v>
      </c>
    </row>
    <row r="96" spans="1:5" x14ac:dyDescent="0.35">
      <c r="A96" s="74" t="s">
        <v>93</v>
      </c>
      <c r="B96" s="74">
        <v>2022</v>
      </c>
      <c r="C96" s="74">
        <v>122</v>
      </c>
      <c r="D96" s="75">
        <v>115405.2</v>
      </c>
      <c r="E96" s="75">
        <v>15.1016020510744</v>
      </c>
    </row>
    <row r="97" spans="1:5" x14ac:dyDescent="0.35">
      <c r="A97" s="72" t="s">
        <v>94</v>
      </c>
      <c r="B97" s="72">
        <v>2022</v>
      </c>
      <c r="C97" s="72">
        <v>123</v>
      </c>
      <c r="D97" s="73">
        <v>216154.8</v>
      </c>
      <c r="E97" s="73">
        <v>26.201030072563</v>
      </c>
    </row>
    <row r="98" spans="1:5" x14ac:dyDescent="0.35">
      <c r="A98" s="74" t="s">
        <v>95</v>
      </c>
      <c r="B98" s="74">
        <v>2022</v>
      </c>
      <c r="C98" s="74">
        <v>124</v>
      </c>
      <c r="D98" s="75">
        <v>66518.135999999999</v>
      </c>
      <c r="E98" s="75">
        <v>0</v>
      </c>
    </row>
    <row r="99" spans="1:5" x14ac:dyDescent="0.35">
      <c r="A99" s="72" t="s">
        <v>96</v>
      </c>
      <c r="B99" s="72">
        <v>2022</v>
      </c>
      <c r="C99" s="72">
        <v>125</v>
      </c>
      <c r="D99" s="73">
        <v>88250.04</v>
      </c>
      <c r="E99" s="73">
        <v>3.8714869248503301</v>
      </c>
    </row>
    <row r="100" spans="1:5" x14ac:dyDescent="0.35">
      <c r="A100" s="74" t="s">
        <v>97</v>
      </c>
      <c r="B100" s="74">
        <v>2022</v>
      </c>
      <c r="C100" s="74">
        <v>126</v>
      </c>
      <c r="D100" s="75">
        <v>3854925.6519999998</v>
      </c>
      <c r="E100" s="75">
        <v>32.4500986521182</v>
      </c>
    </row>
    <row r="101" spans="1:5" x14ac:dyDescent="0.35">
      <c r="A101" s="72" t="s">
        <v>98</v>
      </c>
      <c r="B101" s="72">
        <v>2022</v>
      </c>
      <c r="C101" s="72">
        <v>128</v>
      </c>
      <c r="D101" s="73">
        <v>363805.2</v>
      </c>
      <c r="E101" s="73">
        <v>3.2975903086954199</v>
      </c>
    </row>
    <row r="102" spans="1:5" x14ac:dyDescent="0.35">
      <c r="A102" s="74" t="s">
        <v>99</v>
      </c>
      <c r="B102" s="74">
        <v>2022</v>
      </c>
      <c r="C102" s="74">
        <v>129</v>
      </c>
      <c r="D102" s="75">
        <v>64231.200000000004</v>
      </c>
      <c r="E102" s="75">
        <v>0.59936437432275902</v>
      </c>
    </row>
    <row r="103" spans="1:5" x14ac:dyDescent="0.35">
      <c r="A103" s="72" t="s">
        <v>100</v>
      </c>
      <c r="B103" s="72">
        <v>2022</v>
      </c>
      <c r="C103" s="72">
        <v>130</v>
      </c>
      <c r="D103" s="73">
        <v>32743.367999999995</v>
      </c>
      <c r="E103" s="73">
        <v>8.5542770065681704E-3</v>
      </c>
    </row>
    <row r="104" spans="1:5" x14ac:dyDescent="0.35">
      <c r="A104" s="74" t="s">
        <v>101</v>
      </c>
      <c r="B104" s="74">
        <v>2022</v>
      </c>
      <c r="C104" s="74">
        <v>131</v>
      </c>
      <c r="D104" s="75">
        <v>79717.680000000008</v>
      </c>
      <c r="E104" s="75">
        <v>28.969175886727701</v>
      </c>
    </row>
    <row r="105" spans="1:5" x14ac:dyDescent="0.35">
      <c r="A105" s="72" t="s">
        <v>102</v>
      </c>
      <c r="B105" s="72">
        <v>2022</v>
      </c>
      <c r="C105" s="72">
        <v>133</v>
      </c>
      <c r="D105" s="73">
        <v>280454.40000000002</v>
      </c>
      <c r="E105" s="73">
        <v>6.3826214226466798</v>
      </c>
    </row>
    <row r="106" spans="1:5" x14ac:dyDescent="0.35">
      <c r="A106" s="74" t="s">
        <v>103</v>
      </c>
      <c r="B106" s="74">
        <v>2022</v>
      </c>
      <c r="C106" s="74">
        <v>134</v>
      </c>
      <c r="D106" s="75">
        <v>23443.200000000001</v>
      </c>
      <c r="E106" s="75">
        <v>14.7504088420368</v>
      </c>
    </row>
    <row r="107" spans="1:5" x14ac:dyDescent="0.35">
      <c r="A107" s="72" t="s">
        <v>104</v>
      </c>
      <c r="B107" s="72">
        <v>2022</v>
      </c>
      <c r="C107" s="72">
        <v>135</v>
      </c>
      <c r="D107" s="73">
        <v>380116.8</v>
      </c>
      <c r="E107" s="73">
        <v>2.2901104481569901E-2</v>
      </c>
    </row>
    <row r="108" spans="1:5" x14ac:dyDescent="0.35">
      <c r="A108" s="74" t="s">
        <v>105</v>
      </c>
      <c r="B108" s="74">
        <v>2022</v>
      </c>
      <c r="C108" s="74">
        <v>136</v>
      </c>
      <c r="D108" s="75">
        <v>177580.80000000002</v>
      </c>
      <c r="E108" s="75">
        <v>1.26297171937507</v>
      </c>
    </row>
    <row r="109" spans="1:5" x14ac:dyDescent="0.35">
      <c r="A109" s="72" t="s">
        <v>106</v>
      </c>
      <c r="B109" s="72">
        <v>2022</v>
      </c>
      <c r="C109" s="72">
        <v>137</v>
      </c>
      <c r="D109" s="73">
        <v>40730.148000000001</v>
      </c>
      <c r="E109" s="73">
        <v>33.571114106687098</v>
      </c>
    </row>
    <row r="110" spans="1:5" x14ac:dyDescent="0.35">
      <c r="A110" s="74" t="s">
        <v>107</v>
      </c>
      <c r="B110" s="74">
        <v>2022</v>
      </c>
      <c r="C110" s="74">
        <v>138</v>
      </c>
      <c r="D110" s="75">
        <v>23428.799999999999</v>
      </c>
      <c r="E110" s="75">
        <v>4.45738997844804</v>
      </c>
    </row>
    <row r="111" spans="1:5" x14ac:dyDescent="0.35">
      <c r="A111" s="74" t="s">
        <v>108</v>
      </c>
      <c r="B111" s="74">
        <v>2022</v>
      </c>
      <c r="C111" s="74">
        <v>139</v>
      </c>
      <c r="D111" s="75">
        <v>47235.6</v>
      </c>
      <c r="E111" s="75">
        <v>0</v>
      </c>
    </row>
    <row r="112" spans="1:5" x14ac:dyDescent="0.35">
      <c r="A112" s="72" t="s">
        <v>109</v>
      </c>
      <c r="B112" s="72">
        <v>2022</v>
      </c>
      <c r="C112" s="72">
        <v>140</v>
      </c>
      <c r="D112" s="73">
        <v>139344.696</v>
      </c>
      <c r="E112" s="73">
        <v>4.2160381499139499</v>
      </c>
    </row>
    <row r="113" spans="1:5" x14ac:dyDescent="0.35">
      <c r="A113" s="74" t="s">
        <v>110</v>
      </c>
      <c r="B113" s="74">
        <v>2022</v>
      </c>
      <c r="C113" s="74">
        <v>141</v>
      </c>
      <c r="D113" s="75">
        <v>82454.400000000009</v>
      </c>
      <c r="E113" s="75">
        <v>7.3241765291948102</v>
      </c>
    </row>
    <row r="114" spans="1:5" x14ac:dyDescent="0.35">
      <c r="A114" s="72" t="s">
        <v>111</v>
      </c>
      <c r="B114" s="72">
        <v>2022</v>
      </c>
      <c r="C114" s="72">
        <v>143</v>
      </c>
      <c r="D114" s="73">
        <v>55584</v>
      </c>
      <c r="E114" s="73">
        <v>0</v>
      </c>
    </row>
    <row r="115" spans="1:5" x14ac:dyDescent="0.35">
      <c r="A115" s="74" t="s">
        <v>112</v>
      </c>
      <c r="B115" s="74">
        <v>2022</v>
      </c>
      <c r="C115" s="74">
        <v>144</v>
      </c>
      <c r="D115" s="75">
        <v>57190</v>
      </c>
      <c r="E115" s="75">
        <v>0.464760797342193</v>
      </c>
    </row>
    <row r="116" spans="1:5" x14ac:dyDescent="0.35">
      <c r="A116" s="72" t="s">
        <v>113</v>
      </c>
      <c r="B116" s="72">
        <v>2022</v>
      </c>
      <c r="C116" s="72">
        <v>145</v>
      </c>
      <c r="D116" s="73">
        <v>152921.41200000001</v>
      </c>
      <c r="E116" s="73">
        <v>1.64451140056175</v>
      </c>
    </row>
    <row r="117" spans="1:5" x14ac:dyDescent="0.35">
      <c r="A117" s="74" t="s">
        <v>114</v>
      </c>
      <c r="B117" s="74">
        <v>2022</v>
      </c>
      <c r="C117" s="74">
        <v>146</v>
      </c>
      <c r="D117" s="75">
        <v>167734.44</v>
      </c>
      <c r="E117" s="75">
        <v>11.016291814892799</v>
      </c>
    </row>
    <row r="118" spans="1:5" x14ac:dyDescent="0.35">
      <c r="A118" s="72" t="s">
        <v>115</v>
      </c>
      <c r="B118" s="72">
        <v>2022</v>
      </c>
      <c r="C118" s="72">
        <v>147</v>
      </c>
      <c r="D118" s="73">
        <v>85183.2</v>
      </c>
      <c r="E118" s="73">
        <v>0.82765801876426304</v>
      </c>
    </row>
    <row r="119" spans="1:5" x14ac:dyDescent="0.35">
      <c r="A119" s="74" t="s">
        <v>116</v>
      </c>
      <c r="B119" s="74">
        <v>2022</v>
      </c>
      <c r="C119" s="74">
        <v>148</v>
      </c>
      <c r="D119" s="75">
        <v>1484071.2000000002</v>
      </c>
      <c r="E119" s="75">
        <v>11.823760217238499</v>
      </c>
    </row>
    <row r="120" spans="1:5" x14ac:dyDescent="0.35">
      <c r="A120" s="72" t="s">
        <v>117</v>
      </c>
      <c r="B120" s="72">
        <v>2022</v>
      </c>
      <c r="C120" s="72">
        <v>151</v>
      </c>
      <c r="D120" s="73">
        <v>59304.959999999999</v>
      </c>
      <c r="E120" s="73">
        <v>7.8128854682780497</v>
      </c>
    </row>
    <row r="121" spans="1:5" x14ac:dyDescent="0.35">
      <c r="A121" s="74" t="s">
        <v>118</v>
      </c>
      <c r="B121" s="74">
        <v>2022</v>
      </c>
      <c r="C121" s="74">
        <v>152</v>
      </c>
      <c r="D121" s="75">
        <v>65130.12</v>
      </c>
      <c r="E121" s="75">
        <v>9.8588883233492197</v>
      </c>
    </row>
    <row r="122" spans="1:5" x14ac:dyDescent="0.35">
      <c r="A122" s="72" t="s">
        <v>119</v>
      </c>
      <c r="B122" s="72">
        <v>2022</v>
      </c>
      <c r="C122" s="72">
        <v>153</v>
      </c>
      <c r="D122" s="73">
        <v>97650</v>
      </c>
      <c r="E122" s="73">
        <v>13.6053326849967</v>
      </c>
    </row>
    <row r="123" spans="1:5" x14ac:dyDescent="0.35">
      <c r="A123" s="74" t="s">
        <v>120</v>
      </c>
      <c r="B123" s="74">
        <v>2022</v>
      </c>
      <c r="C123" s="74">
        <v>155</v>
      </c>
      <c r="D123" s="75">
        <v>86009.43</v>
      </c>
      <c r="E123" s="75">
        <v>0.78240777007911699</v>
      </c>
    </row>
    <row r="124" spans="1:5" x14ac:dyDescent="0.35">
      <c r="A124" s="72" t="s">
        <v>122</v>
      </c>
      <c r="B124" s="72">
        <v>2022</v>
      </c>
      <c r="C124" s="72">
        <v>159</v>
      </c>
      <c r="D124" s="73">
        <v>108023.18399999999</v>
      </c>
      <c r="E124" s="73">
        <v>3.9390301666212899</v>
      </c>
    </row>
    <row r="125" spans="1:5" x14ac:dyDescent="0.35">
      <c r="A125" s="74" t="s">
        <v>123</v>
      </c>
      <c r="B125" s="74">
        <v>2022</v>
      </c>
      <c r="C125" s="74">
        <v>160</v>
      </c>
      <c r="D125" s="75">
        <v>13982.616</v>
      </c>
      <c r="E125" s="75">
        <v>0.42941517188200001</v>
      </c>
    </row>
    <row r="126" spans="1:5" x14ac:dyDescent="0.35">
      <c r="A126" s="72" t="s">
        <v>124</v>
      </c>
      <c r="B126" s="72">
        <v>2022</v>
      </c>
      <c r="C126" s="72">
        <v>161</v>
      </c>
      <c r="D126" s="73">
        <v>137199.6</v>
      </c>
      <c r="E126" s="73">
        <v>9.9874349594605203</v>
      </c>
    </row>
    <row r="127" spans="1:5" x14ac:dyDescent="0.35">
      <c r="A127" s="74" t="s">
        <v>125</v>
      </c>
      <c r="B127" s="74">
        <v>2022</v>
      </c>
      <c r="C127" s="74">
        <v>162</v>
      </c>
      <c r="D127" s="75">
        <v>192546</v>
      </c>
      <c r="E127" s="75">
        <v>3.7801005889501701E-3</v>
      </c>
    </row>
    <row r="128" spans="1:5" x14ac:dyDescent="0.35">
      <c r="A128" s="72" t="s">
        <v>126</v>
      </c>
      <c r="B128" s="72">
        <v>2022</v>
      </c>
      <c r="C128" s="72">
        <v>163</v>
      </c>
      <c r="D128" s="73">
        <v>2844412.13424</v>
      </c>
      <c r="E128" s="73">
        <v>5.9724725052752703</v>
      </c>
    </row>
    <row r="129" spans="1:5" x14ac:dyDescent="0.35">
      <c r="A129" s="74" t="s">
        <v>127</v>
      </c>
      <c r="B129" s="74">
        <v>2022</v>
      </c>
      <c r="C129" s="74">
        <v>164</v>
      </c>
      <c r="D129" s="75">
        <v>7993.5048000000006</v>
      </c>
      <c r="E129" s="75">
        <v>1.62833009107594</v>
      </c>
    </row>
    <row r="130" spans="1:5" x14ac:dyDescent="0.35">
      <c r="A130" s="72" t="s">
        <v>128</v>
      </c>
      <c r="B130" s="72">
        <v>2022</v>
      </c>
      <c r="C130" s="72">
        <v>165</v>
      </c>
      <c r="D130" s="73">
        <v>11890.835999999999</v>
      </c>
      <c r="E130" s="73">
        <v>0.37530806017339702</v>
      </c>
    </row>
    <row r="131" spans="1:5" x14ac:dyDescent="0.35">
      <c r="A131" s="74" t="s">
        <v>129</v>
      </c>
      <c r="B131" s="74">
        <v>2022</v>
      </c>
      <c r="C131" s="74">
        <v>166</v>
      </c>
      <c r="D131" s="75">
        <v>22548.743999999999</v>
      </c>
      <c r="E131" s="75">
        <v>1.1818297791664101</v>
      </c>
    </row>
    <row r="132" spans="1:5" x14ac:dyDescent="0.35">
      <c r="A132" s="72" t="s">
        <v>130</v>
      </c>
      <c r="B132" s="72">
        <v>2022</v>
      </c>
      <c r="C132" s="72">
        <v>168</v>
      </c>
      <c r="D132" s="73">
        <v>6705.9935999999998</v>
      </c>
      <c r="E132" s="73">
        <v>0.52715470978081502</v>
      </c>
    </row>
    <row r="133" spans="1:5" x14ac:dyDescent="0.35">
      <c r="A133" s="74" t="s">
        <v>131</v>
      </c>
      <c r="B133" s="74">
        <v>2022</v>
      </c>
      <c r="C133" s="74">
        <v>169</v>
      </c>
      <c r="D133" s="75">
        <v>9371.6279999999988</v>
      </c>
      <c r="E133" s="75">
        <v>1.3968210726033901</v>
      </c>
    </row>
    <row r="134" spans="1:5" x14ac:dyDescent="0.35">
      <c r="A134" s="72" t="s">
        <v>132</v>
      </c>
      <c r="B134" s="72">
        <v>2022</v>
      </c>
      <c r="C134" s="72">
        <v>170</v>
      </c>
      <c r="D134" s="73">
        <v>9297.6569999999992</v>
      </c>
      <c r="E134" s="73">
        <v>0.69324669376381598</v>
      </c>
    </row>
    <row r="135" spans="1:5" x14ac:dyDescent="0.35">
      <c r="A135" s="74" t="s">
        <v>133</v>
      </c>
      <c r="B135" s="74">
        <v>2022</v>
      </c>
      <c r="C135" s="74">
        <v>171</v>
      </c>
      <c r="D135" s="75">
        <v>143115.12</v>
      </c>
      <c r="E135" s="75">
        <v>5.6964326534312502</v>
      </c>
    </row>
    <row r="136" spans="1:5" x14ac:dyDescent="0.35">
      <c r="A136" s="72" t="s">
        <v>134</v>
      </c>
      <c r="B136" s="72">
        <v>2022</v>
      </c>
      <c r="C136" s="72">
        <v>172</v>
      </c>
      <c r="D136" s="73">
        <v>1888716.5959999999</v>
      </c>
      <c r="E136" s="73">
        <v>15.593710409294999</v>
      </c>
    </row>
    <row r="137" spans="1:5" x14ac:dyDescent="0.35">
      <c r="A137" s="74" t="s">
        <v>135</v>
      </c>
      <c r="B137" s="74">
        <v>2022</v>
      </c>
      <c r="C137" s="74">
        <v>174</v>
      </c>
      <c r="D137" s="75">
        <v>59846.76</v>
      </c>
      <c r="E137" s="75">
        <v>7.0451988933094301</v>
      </c>
    </row>
    <row r="138" spans="1:5" x14ac:dyDescent="0.35">
      <c r="A138" s="72" t="s">
        <v>136</v>
      </c>
      <c r="B138" s="72">
        <v>2022</v>
      </c>
      <c r="C138" s="72">
        <v>176</v>
      </c>
      <c r="D138" s="73">
        <v>437682.68640000001</v>
      </c>
      <c r="E138" s="73">
        <v>0.17674310453617401</v>
      </c>
    </row>
    <row r="139" spans="1:5" x14ac:dyDescent="0.35">
      <c r="A139" s="74" t="s">
        <v>137</v>
      </c>
      <c r="B139" s="74">
        <v>2022</v>
      </c>
      <c r="C139" s="74">
        <v>177</v>
      </c>
      <c r="D139" s="75">
        <v>0</v>
      </c>
      <c r="E139" s="75"/>
    </row>
    <row r="140" spans="1:5" x14ac:dyDescent="0.35">
      <c r="A140" s="72" t="s">
        <v>138</v>
      </c>
      <c r="B140" s="72">
        <v>2022</v>
      </c>
      <c r="C140" s="72">
        <v>178</v>
      </c>
      <c r="D140" s="73">
        <v>28781.86</v>
      </c>
      <c r="E140" s="73">
        <v>0.94657404872374495</v>
      </c>
    </row>
    <row r="141" spans="1:5" x14ac:dyDescent="0.35">
      <c r="A141" s="74" t="s">
        <v>139</v>
      </c>
      <c r="B141" s="74">
        <v>2022</v>
      </c>
      <c r="C141" s="74">
        <v>180</v>
      </c>
      <c r="D141" s="75">
        <v>378858.60000000003</v>
      </c>
      <c r="E141" s="75">
        <v>22.0966068060578</v>
      </c>
    </row>
    <row r="142" spans="1:5" x14ac:dyDescent="0.35">
      <c r="A142" s="72" t="s">
        <v>140</v>
      </c>
      <c r="B142" s="72">
        <v>2022</v>
      </c>
      <c r="C142" s="72">
        <v>181</v>
      </c>
      <c r="D142" s="73">
        <v>141748.91999999998</v>
      </c>
      <c r="E142" s="73">
        <v>0.84987608947031001</v>
      </c>
    </row>
    <row r="143" spans="1:5" x14ac:dyDescent="0.35">
      <c r="A143" s="74" t="s">
        <v>141</v>
      </c>
      <c r="B143" s="74">
        <v>2022</v>
      </c>
      <c r="C143" s="74">
        <v>182</v>
      </c>
      <c r="D143" s="75">
        <v>31600.799999999999</v>
      </c>
      <c r="E143" s="75">
        <v>11.6415643754132</v>
      </c>
    </row>
    <row r="144" spans="1:5" x14ac:dyDescent="0.35">
      <c r="A144" s="72" t="s">
        <v>142</v>
      </c>
      <c r="B144" s="72">
        <v>2022</v>
      </c>
      <c r="C144" s="72">
        <v>183</v>
      </c>
      <c r="D144" s="73">
        <v>370536.15600000002</v>
      </c>
      <c r="E144" s="73">
        <v>1.14118706379376</v>
      </c>
    </row>
    <row r="145" spans="1:5" x14ac:dyDescent="0.35">
      <c r="A145" s="74" t="s">
        <v>143</v>
      </c>
      <c r="B145" s="74">
        <v>2022</v>
      </c>
      <c r="C145" s="74">
        <v>185</v>
      </c>
      <c r="D145" s="75">
        <v>65202.84</v>
      </c>
      <c r="E145" s="75">
        <v>0</v>
      </c>
    </row>
    <row r="146" spans="1:5" x14ac:dyDescent="0.35">
      <c r="A146" s="72" t="s">
        <v>144</v>
      </c>
      <c r="B146" s="72">
        <v>2022</v>
      </c>
      <c r="C146" s="72">
        <v>186</v>
      </c>
      <c r="D146" s="73">
        <v>52828.92</v>
      </c>
      <c r="E146" s="73">
        <v>0</v>
      </c>
    </row>
    <row r="147" spans="1:5" x14ac:dyDescent="0.35">
      <c r="A147" s="74" t="s">
        <v>145</v>
      </c>
      <c r="B147" s="74">
        <v>2022</v>
      </c>
      <c r="C147" s="74">
        <v>187</v>
      </c>
      <c r="D147" s="75">
        <v>132585.84</v>
      </c>
      <c r="E147" s="75">
        <v>10.233398811084999</v>
      </c>
    </row>
    <row r="148" spans="1:5" x14ac:dyDescent="0.35">
      <c r="A148" s="72" t="s">
        <v>146</v>
      </c>
      <c r="B148" s="72">
        <v>2022</v>
      </c>
      <c r="C148" s="72">
        <v>188</v>
      </c>
      <c r="D148" s="73">
        <v>52494.444000000003</v>
      </c>
      <c r="E148" s="73">
        <v>0</v>
      </c>
    </row>
    <row r="149" spans="1:5" x14ac:dyDescent="0.35">
      <c r="A149" s="74" t="s">
        <v>147</v>
      </c>
      <c r="B149" s="74">
        <v>2022</v>
      </c>
      <c r="C149" s="74">
        <v>189</v>
      </c>
      <c r="D149" s="75">
        <v>83757.599999999991</v>
      </c>
      <c r="E149" s="75">
        <v>0</v>
      </c>
    </row>
    <row r="150" spans="1:5" x14ac:dyDescent="0.35">
      <c r="A150" s="72" t="s">
        <v>148</v>
      </c>
      <c r="B150" s="72">
        <v>2022</v>
      </c>
      <c r="C150" s="72">
        <v>190</v>
      </c>
      <c r="D150" s="73">
        <v>177858</v>
      </c>
      <c r="E150" s="73">
        <v>9.7627130994376401</v>
      </c>
    </row>
    <row r="151" spans="1:5" x14ac:dyDescent="0.35">
      <c r="A151" s="74" t="s">
        <v>149</v>
      </c>
      <c r="B151" s="74">
        <v>2022</v>
      </c>
      <c r="C151" s="74">
        <v>191</v>
      </c>
      <c r="D151" s="75">
        <v>53784</v>
      </c>
      <c r="E151" s="75">
        <v>3.01472237751004</v>
      </c>
    </row>
    <row r="152" spans="1:5" x14ac:dyDescent="0.35">
      <c r="A152" s="72" t="s">
        <v>150</v>
      </c>
      <c r="B152" s="72">
        <v>2022</v>
      </c>
      <c r="C152" s="72">
        <v>192</v>
      </c>
      <c r="D152" s="73">
        <v>17607.600000000002</v>
      </c>
      <c r="E152" s="73">
        <v>8.0529567818442001</v>
      </c>
    </row>
    <row r="153" spans="1:5" x14ac:dyDescent="0.35">
      <c r="A153" s="74" t="s">
        <v>151</v>
      </c>
      <c r="B153" s="74">
        <v>2022</v>
      </c>
      <c r="C153" s="74">
        <v>193</v>
      </c>
      <c r="D153" s="75">
        <v>38793.599999999999</v>
      </c>
      <c r="E153" s="75">
        <v>2.3769014828350401</v>
      </c>
    </row>
    <row r="154" spans="1:5" x14ac:dyDescent="0.35">
      <c r="A154" s="72" t="s">
        <v>152</v>
      </c>
      <c r="B154" s="72">
        <v>2022</v>
      </c>
      <c r="C154" s="72">
        <v>194</v>
      </c>
      <c r="D154" s="73">
        <v>141991.91999999998</v>
      </c>
      <c r="E154" s="73">
        <v>3.2902813497410501</v>
      </c>
    </row>
    <row r="155" spans="1:5" x14ac:dyDescent="0.35">
      <c r="A155" s="74" t="s">
        <v>153</v>
      </c>
      <c r="B155" s="74">
        <v>2022</v>
      </c>
      <c r="C155" s="74">
        <v>196</v>
      </c>
      <c r="D155" s="75">
        <v>106206</v>
      </c>
      <c r="E155" s="75">
        <v>0</v>
      </c>
    </row>
    <row r="156" spans="1:5" x14ac:dyDescent="0.35">
      <c r="A156" s="72" t="s">
        <v>154</v>
      </c>
      <c r="B156" s="72">
        <v>2022</v>
      </c>
      <c r="C156" s="72">
        <v>197</v>
      </c>
      <c r="D156" s="73">
        <v>66711.960000000006</v>
      </c>
      <c r="E156" s="73">
        <v>0.12084210853646001</v>
      </c>
    </row>
    <row r="157" spans="1:5" x14ac:dyDescent="0.35">
      <c r="A157" s="74" t="s">
        <v>155</v>
      </c>
      <c r="B157" s="74">
        <v>2022</v>
      </c>
      <c r="C157" s="74">
        <v>198</v>
      </c>
      <c r="D157" s="75">
        <v>204040.80360000001</v>
      </c>
      <c r="E157" s="75">
        <v>1.9029723131319801E-2</v>
      </c>
    </row>
    <row r="158" spans="1:5" x14ac:dyDescent="0.35">
      <c r="A158" s="72" t="s">
        <v>156</v>
      </c>
      <c r="B158" s="72">
        <v>2022</v>
      </c>
      <c r="C158" s="72">
        <v>199</v>
      </c>
      <c r="D158" s="73">
        <v>195505.2</v>
      </c>
      <c r="E158" s="73">
        <v>0</v>
      </c>
    </row>
    <row r="159" spans="1:5" x14ac:dyDescent="0.35">
      <c r="A159" s="74" t="s">
        <v>157</v>
      </c>
      <c r="B159" s="74">
        <v>2022</v>
      </c>
      <c r="C159" s="74">
        <v>202</v>
      </c>
      <c r="D159" s="75">
        <v>580458.60000000009</v>
      </c>
      <c r="E159" s="75">
        <v>0.73512567852384303</v>
      </c>
    </row>
    <row r="160" spans="1:5" x14ac:dyDescent="0.35">
      <c r="A160" s="72" t="s">
        <v>158</v>
      </c>
      <c r="B160" s="72">
        <v>2022</v>
      </c>
      <c r="C160" s="72">
        <v>203</v>
      </c>
      <c r="D160" s="73">
        <v>276431.40000000002</v>
      </c>
      <c r="E160" s="73">
        <v>1.9060965143612499E-3</v>
      </c>
    </row>
    <row r="161" spans="1:5" x14ac:dyDescent="0.35">
      <c r="A161" s="74" t="s">
        <v>159</v>
      </c>
      <c r="B161" s="74">
        <v>2022</v>
      </c>
      <c r="C161" s="74">
        <v>204</v>
      </c>
      <c r="D161" s="75">
        <v>886847.22</v>
      </c>
      <c r="E161" s="75">
        <v>14.9426563204945</v>
      </c>
    </row>
    <row r="162" spans="1:5" x14ac:dyDescent="0.35">
      <c r="A162" s="72" t="s">
        <v>160</v>
      </c>
      <c r="B162" s="72">
        <v>2022</v>
      </c>
      <c r="C162" s="72">
        <v>206</v>
      </c>
      <c r="D162" s="73">
        <v>11262013.346799999</v>
      </c>
      <c r="E162" s="73">
        <v>14.7799331702331</v>
      </c>
    </row>
    <row r="163" spans="1:5" x14ac:dyDescent="0.35">
      <c r="A163" s="74" t="s">
        <v>161</v>
      </c>
      <c r="B163" s="74">
        <v>2022</v>
      </c>
      <c r="C163" s="74">
        <v>207</v>
      </c>
      <c r="D163" s="75">
        <v>81828</v>
      </c>
      <c r="E163" s="75">
        <v>18.148280485967501</v>
      </c>
    </row>
    <row r="164" spans="1:5" x14ac:dyDescent="0.35">
      <c r="A164" s="72" t="s">
        <v>162</v>
      </c>
      <c r="B164" s="72">
        <v>2022</v>
      </c>
      <c r="C164" s="72">
        <v>208</v>
      </c>
      <c r="D164" s="73">
        <v>29808</v>
      </c>
      <c r="E164" s="73">
        <v>38.5602498522668</v>
      </c>
    </row>
    <row r="165" spans="1:5" x14ac:dyDescent="0.35">
      <c r="A165" s="74" t="s">
        <v>163</v>
      </c>
      <c r="B165" s="74">
        <v>2022</v>
      </c>
      <c r="C165" s="74">
        <v>209</v>
      </c>
      <c r="D165" s="75">
        <v>72273.600000000006</v>
      </c>
      <c r="E165" s="75">
        <v>0</v>
      </c>
    </row>
    <row r="166" spans="1:5" x14ac:dyDescent="0.35">
      <c r="A166" s="72" t="s">
        <v>164</v>
      </c>
      <c r="B166" s="72">
        <v>2022</v>
      </c>
      <c r="C166" s="72">
        <v>210</v>
      </c>
      <c r="D166" s="73">
        <v>131749.20000000001</v>
      </c>
      <c r="E166" s="73">
        <v>0</v>
      </c>
    </row>
    <row r="167" spans="1:5" x14ac:dyDescent="0.35">
      <c r="A167" s="74" t="s">
        <v>165</v>
      </c>
      <c r="B167" s="74">
        <v>2022</v>
      </c>
      <c r="C167" s="74">
        <v>211</v>
      </c>
      <c r="D167" s="75">
        <v>52448.4</v>
      </c>
      <c r="E167" s="75">
        <v>0</v>
      </c>
    </row>
    <row r="168" spans="1:5" x14ac:dyDescent="0.35">
      <c r="A168" s="72" t="s">
        <v>166</v>
      </c>
      <c r="B168" s="72">
        <v>2022</v>
      </c>
      <c r="C168" s="72">
        <v>212</v>
      </c>
      <c r="D168" s="73">
        <v>73465.2</v>
      </c>
      <c r="E168" s="73">
        <v>0</v>
      </c>
    </row>
    <row r="169" spans="1:5" x14ac:dyDescent="0.35">
      <c r="A169" s="74" t="s">
        <v>167</v>
      </c>
      <c r="B169" s="74">
        <v>2022</v>
      </c>
      <c r="C169" s="74">
        <v>214</v>
      </c>
      <c r="D169" s="75">
        <v>15361.16</v>
      </c>
      <c r="E169" s="75">
        <v>27.399418299151598</v>
      </c>
    </row>
    <row r="170" spans="1:5" x14ac:dyDescent="0.35">
      <c r="A170" s="72" t="s">
        <v>168</v>
      </c>
      <c r="B170" s="72">
        <v>2022</v>
      </c>
      <c r="C170" s="72">
        <v>215</v>
      </c>
      <c r="D170" s="73">
        <v>24224.399999999998</v>
      </c>
      <c r="E170" s="73">
        <v>0</v>
      </c>
    </row>
    <row r="171" spans="1:5" x14ac:dyDescent="0.35">
      <c r="A171" s="74" t="s">
        <v>169</v>
      </c>
      <c r="B171" s="74">
        <v>2022</v>
      </c>
      <c r="C171" s="74">
        <v>216</v>
      </c>
      <c r="D171" s="75">
        <v>21117.599999999999</v>
      </c>
      <c r="E171" s="75">
        <v>0.24073471871803601</v>
      </c>
    </row>
    <row r="172" spans="1:5" x14ac:dyDescent="0.35">
      <c r="A172" s="72" t="s">
        <v>170</v>
      </c>
      <c r="B172" s="72">
        <v>2022</v>
      </c>
      <c r="C172" s="72">
        <v>217</v>
      </c>
      <c r="D172" s="73">
        <v>1983125.6196999999</v>
      </c>
      <c r="E172" s="73">
        <v>0.47661553248973498</v>
      </c>
    </row>
    <row r="173" spans="1:5" x14ac:dyDescent="0.35">
      <c r="A173" s="74" t="s">
        <v>171</v>
      </c>
      <c r="B173" s="74">
        <v>2022</v>
      </c>
      <c r="C173" s="74">
        <v>218</v>
      </c>
      <c r="D173" s="75">
        <v>51512.4</v>
      </c>
      <c r="E173" s="75">
        <v>0</v>
      </c>
    </row>
    <row r="174" spans="1:5" x14ac:dyDescent="0.35">
      <c r="A174" s="72" t="s">
        <v>172</v>
      </c>
      <c r="B174" s="72">
        <v>2022</v>
      </c>
      <c r="C174" s="72">
        <v>219</v>
      </c>
      <c r="D174" s="73">
        <v>59788.800000000003</v>
      </c>
      <c r="E174" s="73">
        <v>1.34736308807001</v>
      </c>
    </row>
    <row r="175" spans="1:5" x14ac:dyDescent="0.35">
      <c r="A175" s="74" t="s">
        <v>173</v>
      </c>
      <c r="B175" s="74">
        <v>2022</v>
      </c>
      <c r="C175" s="74">
        <v>220</v>
      </c>
      <c r="D175" s="75">
        <v>59915</v>
      </c>
      <c r="E175" s="75">
        <v>1.4639557873654299E-2</v>
      </c>
    </row>
    <row r="176" spans="1:5" x14ac:dyDescent="0.35">
      <c r="A176" s="72" t="s">
        <v>174</v>
      </c>
      <c r="B176" s="72">
        <v>2022</v>
      </c>
      <c r="C176" s="72">
        <v>221</v>
      </c>
      <c r="D176" s="73">
        <v>45990</v>
      </c>
      <c r="E176" s="73">
        <v>0</v>
      </c>
    </row>
    <row r="177" spans="1:5" x14ac:dyDescent="0.35">
      <c r="A177" s="74" t="s">
        <v>175</v>
      </c>
      <c r="B177" s="74">
        <v>2022</v>
      </c>
      <c r="C177" s="74">
        <v>222</v>
      </c>
      <c r="D177" s="75">
        <v>214160.40000000002</v>
      </c>
      <c r="E177" s="75">
        <v>0</v>
      </c>
    </row>
    <row r="178" spans="1:5" x14ac:dyDescent="0.35">
      <c r="A178" s="72" t="s">
        <v>176</v>
      </c>
      <c r="B178" s="72">
        <v>2022</v>
      </c>
      <c r="C178" s="72">
        <v>223</v>
      </c>
      <c r="D178" s="73">
        <v>146900.70000000001</v>
      </c>
      <c r="E178" s="73">
        <v>1.68751952849782E-2</v>
      </c>
    </row>
    <row r="179" spans="1:5" x14ac:dyDescent="0.35">
      <c r="A179" s="74" t="s">
        <v>177</v>
      </c>
      <c r="B179" s="74">
        <v>2022</v>
      </c>
      <c r="C179" s="74">
        <v>224</v>
      </c>
      <c r="D179" s="75">
        <v>33390</v>
      </c>
      <c r="E179" s="75">
        <v>0</v>
      </c>
    </row>
    <row r="180" spans="1:5" x14ac:dyDescent="0.35">
      <c r="A180" s="72" t="s">
        <v>178</v>
      </c>
      <c r="B180" s="72">
        <v>2022</v>
      </c>
      <c r="C180" s="72">
        <v>225</v>
      </c>
      <c r="D180" s="73">
        <v>40226.400000000001</v>
      </c>
      <c r="E180" s="73">
        <v>0</v>
      </c>
    </row>
    <row r="181" spans="1:5" x14ac:dyDescent="0.35">
      <c r="A181" s="74" t="s">
        <v>179</v>
      </c>
      <c r="B181" s="74">
        <v>2022</v>
      </c>
      <c r="C181" s="74">
        <v>226</v>
      </c>
      <c r="D181" s="75">
        <v>1417012.0560000001</v>
      </c>
      <c r="E181" s="75">
        <v>24.597601609335001</v>
      </c>
    </row>
    <row r="182" spans="1:5" x14ac:dyDescent="0.35">
      <c r="A182" s="72" t="s">
        <v>180</v>
      </c>
      <c r="B182" s="72">
        <v>2022</v>
      </c>
      <c r="C182" s="72">
        <v>227</v>
      </c>
      <c r="D182" s="73">
        <v>138600</v>
      </c>
      <c r="E182" s="73">
        <v>0</v>
      </c>
    </row>
    <row r="183" spans="1:5" x14ac:dyDescent="0.35">
      <c r="A183" s="74" t="s">
        <v>181</v>
      </c>
      <c r="B183" s="74">
        <v>2022</v>
      </c>
      <c r="C183" s="74">
        <v>228</v>
      </c>
      <c r="D183" s="75">
        <v>114037.56</v>
      </c>
      <c r="E183" s="75">
        <v>1.2453368592768901</v>
      </c>
    </row>
    <row r="184" spans="1:5" x14ac:dyDescent="0.35">
      <c r="A184" s="72" t="s">
        <v>182</v>
      </c>
      <c r="B184" s="72">
        <v>2022</v>
      </c>
      <c r="C184" s="72">
        <v>229</v>
      </c>
      <c r="D184" s="73">
        <v>114387.48</v>
      </c>
      <c r="E184" s="73">
        <v>0.228414994455687</v>
      </c>
    </row>
    <row r="185" spans="1:5" x14ac:dyDescent="0.35">
      <c r="A185" s="74" t="s">
        <v>183</v>
      </c>
      <c r="B185" s="74">
        <v>2022</v>
      </c>
      <c r="C185" s="74">
        <v>230</v>
      </c>
      <c r="D185" s="75">
        <v>115773.84000000001</v>
      </c>
      <c r="E185" s="75">
        <v>3.7169438044034803E-2</v>
      </c>
    </row>
    <row r="186" spans="1:5" x14ac:dyDescent="0.35">
      <c r="A186" s="72" t="s">
        <v>184</v>
      </c>
      <c r="B186" s="72">
        <v>2022</v>
      </c>
      <c r="C186" s="72">
        <v>231</v>
      </c>
      <c r="D186" s="73">
        <v>319506.48</v>
      </c>
      <c r="E186" s="73">
        <v>14.170017865748401</v>
      </c>
    </row>
    <row r="187" spans="1:5" x14ac:dyDescent="0.35">
      <c r="A187" s="74" t="s">
        <v>185</v>
      </c>
      <c r="B187" s="74">
        <v>2022</v>
      </c>
      <c r="C187" s="74">
        <v>232</v>
      </c>
      <c r="D187" s="75">
        <v>17697.348000000002</v>
      </c>
      <c r="E187" s="75">
        <v>19.456985232290499</v>
      </c>
    </row>
    <row r="188" spans="1:5" x14ac:dyDescent="0.35">
      <c r="A188" s="72" t="s">
        <v>186</v>
      </c>
      <c r="B188" s="72">
        <v>2022</v>
      </c>
      <c r="C188" s="72">
        <v>233</v>
      </c>
      <c r="D188" s="73">
        <v>68649.84</v>
      </c>
      <c r="E188" s="73">
        <v>11.678001752613699</v>
      </c>
    </row>
    <row r="189" spans="1:5" x14ac:dyDescent="0.35">
      <c r="A189" s="74" t="s">
        <v>187</v>
      </c>
      <c r="B189" s="74">
        <v>2022</v>
      </c>
      <c r="C189" s="74">
        <v>234</v>
      </c>
      <c r="D189" s="75">
        <v>110250</v>
      </c>
      <c r="E189" s="75">
        <v>0</v>
      </c>
    </row>
    <row r="190" spans="1:5" x14ac:dyDescent="0.35">
      <c r="A190" s="72" t="s">
        <v>188</v>
      </c>
      <c r="B190" s="72">
        <v>2022</v>
      </c>
      <c r="C190" s="72">
        <v>235</v>
      </c>
      <c r="D190" s="73">
        <v>25374</v>
      </c>
      <c r="E190" s="73">
        <v>0</v>
      </c>
    </row>
    <row r="191" spans="1:5" x14ac:dyDescent="0.35">
      <c r="A191" s="74" t="s">
        <v>189</v>
      </c>
      <c r="B191" s="74">
        <v>2022</v>
      </c>
      <c r="C191" s="74">
        <v>239</v>
      </c>
      <c r="D191" s="75">
        <v>52598.520000000004</v>
      </c>
      <c r="E191" s="75">
        <v>7.4505950451903296</v>
      </c>
    </row>
    <row r="192" spans="1:5" x14ac:dyDescent="0.35">
      <c r="A192" s="72" t="s">
        <v>190</v>
      </c>
      <c r="B192" s="72">
        <v>2022</v>
      </c>
      <c r="C192" s="72">
        <v>240</v>
      </c>
      <c r="D192" s="73">
        <v>57148.200000000004</v>
      </c>
      <c r="E192" s="73">
        <v>27.235189278397499</v>
      </c>
    </row>
    <row r="193" spans="1:5" x14ac:dyDescent="0.35">
      <c r="A193" s="74" t="s">
        <v>191</v>
      </c>
      <c r="B193" s="74">
        <v>2022</v>
      </c>
      <c r="C193" s="74">
        <v>241</v>
      </c>
      <c r="D193" s="75">
        <v>107056.98</v>
      </c>
      <c r="E193" s="75">
        <v>7.9786628206532804</v>
      </c>
    </row>
    <row r="194" spans="1:5" x14ac:dyDescent="0.35">
      <c r="A194" s="72" t="s">
        <v>192</v>
      </c>
      <c r="B194" s="72">
        <v>2022</v>
      </c>
      <c r="C194" s="72">
        <v>243</v>
      </c>
      <c r="D194" s="73">
        <v>41259.599999999999</v>
      </c>
      <c r="E194" s="73">
        <v>36.628892085126999</v>
      </c>
    </row>
    <row r="195" spans="1:5" x14ac:dyDescent="0.35">
      <c r="A195" s="74" t="s">
        <v>193</v>
      </c>
      <c r="B195" s="74">
        <v>2022</v>
      </c>
      <c r="C195" s="74">
        <v>244</v>
      </c>
      <c r="D195" s="75">
        <v>185971.68</v>
      </c>
      <c r="E195" s="75">
        <v>9.6282600447551991E-3</v>
      </c>
    </row>
    <row r="196" spans="1:5" x14ac:dyDescent="0.35">
      <c r="A196" s="72" t="s">
        <v>194</v>
      </c>
      <c r="B196" s="72">
        <v>2022</v>
      </c>
      <c r="C196" s="72">
        <v>245</v>
      </c>
      <c r="D196" s="73">
        <v>161298</v>
      </c>
      <c r="E196" s="73">
        <v>17.3550399600127</v>
      </c>
    </row>
    <row r="197" spans="1:5" x14ac:dyDescent="0.35">
      <c r="A197" s="74" t="s">
        <v>195</v>
      </c>
      <c r="B197" s="74">
        <v>2022</v>
      </c>
      <c r="C197" s="74">
        <v>246</v>
      </c>
      <c r="D197" s="75">
        <v>19440</v>
      </c>
      <c r="E197" s="75">
        <v>52.704661216872402</v>
      </c>
    </row>
    <row r="198" spans="1:5" x14ac:dyDescent="0.35">
      <c r="A198" s="72" t="s">
        <v>196</v>
      </c>
      <c r="B198" s="72">
        <v>2022</v>
      </c>
      <c r="C198" s="72">
        <v>247</v>
      </c>
      <c r="D198" s="73">
        <v>44142.479999999996</v>
      </c>
      <c r="E198" s="73">
        <v>11.2888790544354</v>
      </c>
    </row>
    <row r="199" spans="1:5" x14ac:dyDescent="0.35">
      <c r="A199" s="74" t="s">
        <v>197</v>
      </c>
      <c r="B199" s="74">
        <v>2022</v>
      </c>
      <c r="C199" s="74">
        <v>248</v>
      </c>
      <c r="D199" s="75">
        <v>17136</v>
      </c>
      <c r="E199" s="75">
        <v>3.6812705084585899</v>
      </c>
    </row>
    <row r="200" spans="1:5" x14ac:dyDescent="0.35">
      <c r="A200" s="72" t="s">
        <v>198</v>
      </c>
      <c r="B200" s="72">
        <v>2022</v>
      </c>
      <c r="C200" s="72">
        <v>249</v>
      </c>
      <c r="D200" s="73">
        <v>65631.600000000006</v>
      </c>
      <c r="E200" s="73">
        <v>5.3068575700729497</v>
      </c>
    </row>
    <row r="201" spans="1:5" x14ac:dyDescent="0.35">
      <c r="A201" s="74" t="s">
        <v>199</v>
      </c>
      <c r="B201" s="74">
        <v>2022</v>
      </c>
      <c r="C201" s="74">
        <v>250</v>
      </c>
      <c r="D201" s="75">
        <v>29496.960000000003</v>
      </c>
      <c r="E201" s="75">
        <v>9.4776970904120308</v>
      </c>
    </row>
    <row r="202" spans="1:5" x14ac:dyDescent="0.35">
      <c r="A202" s="72" t="s">
        <v>200</v>
      </c>
      <c r="B202" s="72">
        <v>2022</v>
      </c>
      <c r="C202" s="72">
        <v>251</v>
      </c>
      <c r="D202" s="73">
        <v>20170.8</v>
      </c>
      <c r="E202" s="73">
        <v>8.8911853689855906</v>
      </c>
    </row>
    <row r="203" spans="1:5" x14ac:dyDescent="0.35">
      <c r="A203" s="74" t="s">
        <v>201</v>
      </c>
      <c r="B203" s="74">
        <v>2022</v>
      </c>
      <c r="C203" s="74">
        <v>252</v>
      </c>
      <c r="D203" s="75">
        <v>27025.200000000001</v>
      </c>
      <c r="E203" s="75">
        <v>27.458719780183099</v>
      </c>
    </row>
    <row r="204" spans="1:5" x14ac:dyDescent="0.35">
      <c r="A204" s="72" t="s">
        <v>202</v>
      </c>
      <c r="B204" s="72">
        <v>2022</v>
      </c>
      <c r="C204" s="72">
        <v>253</v>
      </c>
      <c r="D204" s="73">
        <v>63712.800000000003</v>
      </c>
      <c r="E204" s="73">
        <v>0</v>
      </c>
    </row>
    <row r="205" spans="1:5" x14ac:dyDescent="0.35">
      <c r="A205" s="74" t="s">
        <v>203</v>
      </c>
      <c r="B205" s="74">
        <v>2022</v>
      </c>
      <c r="C205" s="74">
        <v>254</v>
      </c>
      <c r="D205" s="75">
        <v>507004.92000000004</v>
      </c>
      <c r="E205" s="75">
        <v>4.0699402920063603</v>
      </c>
    </row>
    <row r="206" spans="1:5" x14ac:dyDescent="0.35">
      <c r="A206" s="74" t="s">
        <v>204</v>
      </c>
      <c r="B206" s="74">
        <v>2022</v>
      </c>
      <c r="C206" s="74">
        <v>255</v>
      </c>
      <c r="D206" s="75">
        <v>62721.72</v>
      </c>
      <c r="E206" s="75">
        <v>0</v>
      </c>
    </row>
    <row r="207" spans="1:5" x14ac:dyDescent="0.35">
      <c r="A207" s="72" t="s">
        <v>205</v>
      </c>
      <c r="B207" s="72">
        <v>2022</v>
      </c>
      <c r="C207" s="72">
        <v>256</v>
      </c>
      <c r="D207" s="73">
        <v>81426.599999999991</v>
      </c>
      <c r="E207" s="73">
        <v>1.1695603156708001</v>
      </c>
    </row>
    <row r="208" spans="1:5" x14ac:dyDescent="0.35">
      <c r="A208" s="74" t="s">
        <v>206</v>
      </c>
      <c r="B208" s="74">
        <v>2022</v>
      </c>
      <c r="C208" s="74">
        <v>258</v>
      </c>
      <c r="D208" s="75">
        <v>37047.600000000006</v>
      </c>
      <c r="E208" s="75">
        <v>0.83941237489068099</v>
      </c>
    </row>
    <row r="209" spans="1:5" x14ac:dyDescent="0.35">
      <c r="A209" s="72" t="s">
        <v>207</v>
      </c>
      <c r="B209" s="72">
        <v>2022</v>
      </c>
      <c r="C209" s="72">
        <v>259</v>
      </c>
      <c r="D209" s="73">
        <v>48931.92</v>
      </c>
      <c r="E209" s="73">
        <v>5.0354357830226099E-2</v>
      </c>
    </row>
    <row r="210" spans="1:5" x14ac:dyDescent="0.35">
      <c r="A210" s="74" t="s">
        <v>208</v>
      </c>
      <c r="B210" s="74">
        <v>2022</v>
      </c>
      <c r="C210" s="74">
        <v>260</v>
      </c>
      <c r="D210" s="75">
        <v>148382</v>
      </c>
      <c r="E210" s="75">
        <v>0</v>
      </c>
    </row>
    <row r="211" spans="1:5" x14ac:dyDescent="0.35">
      <c r="A211" s="72" t="s">
        <v>209</v>
      </c>
      <c r="B211" s="72">
        <v>2022</v>
      </c>
      <c r="C211" s="72">
        <v>261</v>
      </c>
      <c r="D211" s="73">
        <v>722420.10000000009</v>
      </c>
      <c r="E211" s="73">
        <v>19.946792876419298</v>
      </c>
    </row>
    <row r="212" spans="1:5" x14ac:dyDescent="0.35">
      <c r="A212" s="74" t="s">
        <v>210</v>
      </c>
      <c r="B212" s="74">
        <v>2022</v>
      </c>
      <c r="C212" s="74">
        <v>262</v>
      </c>
      <c r="D212" s="75">
        <v>48459.535199999998</v>
      </c>
      <c r="E212" s="75">
        <v>12.696854965616501</v>
      </c>
    </row>
    <row r="213" spans="1:5" x14ac:dyDescent="0.35">
      <c r="A213" s="72" t="s">
        <v>211</v>
      </c>
      <c r="B213" s="72">
        <v>2022</v>
      </c>
      <c r="C213" s="72">
        <v>263</v>
      </c>
      <c r="D213" s="73">
        <v>23243</v>
      </c>
      <c r="E213" s="73">
        <v>0.47114503463408303</v>
      </c>
    </row>
    <row r="214" spans="1:5" x14ac:dyDescent="0.35">
      <c r="A214" s="74" t="s">
        <v>212</v>
      </c>
      <c r="B214" s="74">
        <v>2022</v>
      </c>
      <c r="C214" s="74">
        <v>265</v>
      </c>
      <c r="D214" s="75">
        <v>34059.600000000006</v>
      </c>
      <c r="E214" s="75">
        <v>14.2906048092053</v>
      </c>
    </row>
    <row r="215" spans="1:5" x14ac:dyDescent="0.35">
      <c r="A215" s="72" t="s">
        <v>213</v>
      </c>
      <c r="B215" s="72">
        <v>2022</v>
      </c>
      <c r="C215" s="72">
        <v>266</v>
      </c>
      <c r="D215" s="73">
        <v>44087.724000000002</v>
      </c>
      <c r="E215" s="73">
        <v>8.0523435974506796</v>
      </c>
    </row>
    <row r="216" spans="1:5" x14ac:dyDescent="0.35">
      <c r="A216" s="74" t="s">
        <v>214</v>
      </c>
      <c r="B216" s="74">
        <v>2022</v>
      </c>
      <c r="C216" s="74">
        <v>267</v>
      </c>
      <c r="D216" s="75">
        <v>1112637.6000000001</v>
      </c>
      <c r="E216" s="75">
        <v>43.301402796483501</v>
      </c>
    </row>
    <row r="217" spans="1:5" x14ac:dyDescent="0.35">
      <c r="A217" s="72" t="s">
        <v>215</v>
      </c>
      <c r="B217" s="72">
        <v>2022</v>
      </c>
      <c r="C217" s="72">
        <v>269</v>
      </c>
      <c r="D217" s="73">
        <v>55882.8</v>
      </c>
      <c r="E217" s="73">
        <v>6.1711347724615004</v>
      </c>
    </row>
    <row r="218" spans="1:5" x14ac:dyDescent="0.35">
      <c r="A218" s="74" t="s">
        <v>3675</v>
      </c>
      <c r="B218" s="74">
        <v>2022</v>
      </c>
      <c r="C218" s="74">
        <v>270</v>
      </c>
      <c r="D218" s="75">
        <v>185304.24</v>
      </c>
      <c r="E218" s="75">
        <v>0.491114364317007</v>
      </c>
    </row>
    <row r="219" spans="1:5" x14ac:dyDescent="0.35">
      <c r="A219" s="72" t="s">
        <v>216</v>
      </c>
      <c r="B219" s="72">
        <v>2022</v>
      </c>
      <c r="C219" s="72">
        <v>271</v>
      </c>
      <c r="D219" s="73">
        <v>42699.6</v>
      </c>
      <c r="E219" s="73">
        <v>0</v>
      </c>
    </row>
    <row r="220" spans="1:5" x14ac:dyDescent="0.35">
      <c r="A220" s="74" t="s">
        <v>217</v>
      </c>
      <c r="B220" s="74">
        <v>2022</v>
      </c>
      <c r="C220" s="74">
        <v>272</v>
      </c>
      <c r="D220" s="75">
        <v>78829.2</v>
      </c>
      <c r="E220" s="75">
        <v>15.444283575271299</v>
      </c>
    </row>
    <row r="221" spans="1:5" x14ac:dyDescent="0.35">
      <c r="A221" s="72" t="s">
        <v>218</v>
      </c>
      <c r="B221" s="72">
        <v>2022</v>
      </c>
      <c r="C221" s="72">
        <v>273</v>
      </c>
      <c r="D221" s="73">
        <v>109563.516</v>
      </c>
      <c r="E221" s="73">
        <v>5.8445539567415796</v>
      </c>
    </row>
    <row r="222" spans="1:5" x14ac:dyDescent="0.35">
      <c r="A222" s="74" t="s">
        <v>219</v>
      </c>
      <c r="B222" s="74">
        <v>2022</v>
      </c>
      <c r="C222" s="74">
        <v>274</v>
      </c>
      <c r="D222" s="75">
        <v>30682.799999999999</v>
      </c>
      <c r="E222" s="75">
        <v>0</v>
      </c>
    </row>
    <row r="223" spans="1:5" x14ac:dyDescent="0.35">
      <c r="A223" s="72" t="s">
        <v>220</v>
      </c>
      <c r="B223" s="72">
        <v>2022</v>
      </c>
      <c r="C223" s="72">
        <v>275</v>
      </c>
      <c r="D223" s="73">
        <v>15246</v>
      </c>
      <c r="E223" s="73">
        <v>5.8860986262136299</v>
      </c>
    </row>
    <row r="224" spans="1:5" x14ac:dyDescent="0.35">
      <c r="A224" s="74" t="s">
        <v>221</v>
      </c>
      <c r="B224" s="74">
        <v>2022</v>
      </c>
      <c r="C224" s="74">
        <v>276</v>
      </c>
      <c r="D224" s="75">
        <v>37776.096000000005</v>
      </c>
      <c r="E224" s="75">
        <v>6.0332912107352303</v>
      </c>
    </row>
    <row r="225" spans="1:5" x14ac:dyDescent="0.35">
      <c r="A225" s="72" t="s">
        <v>222</v>
      </c>
      <c r="B225" s="72">
        <v>2022</v>
      </c>
      <c r="C225" s="72">
        <v>277</v>
      </c>
      <c r="D225" s="73">
        <v>421495.2</v>
      </c>
      <c r="E225" s="73">
        <v>2.4071214723328</v>
      </c>
    </row>
    <row r="226" spans="1:5" x14ac:dyDescent="0.35">
      <c r="A226" s="74" t="s">
        <v>223</v>
      </c>
      <c r="B226" s="74">
        <v>2022</v>
      </c>
      <c r="C226" s="74">
        <v>278</v>
      </c>
      <c r="D226" s="75">
        <v>35236.800000000003</v>
      </c>
      <c r="E226" s="75">
        <v>20.4522827681485</v>
      </c>
    </row>
    <row r="227" spans="1:5" x14ac:dyDescent="0.35">
      <c r="A227" s="72" t="s">
        <v>224</v>
      </c>
      <c r="B227" s="72">
        <v>2022</v>
      </c>
      <c r="C227" s="72">
        <v>279</v>
      </c>
      <c r="D227" s="73">
        <v>24955.200000000001</v>
      </c>
      <c r="E227" s="73">
        <v>26.2682081563933</v>
      </c>
    </row>
    <row r="228" spans="1:5" x14ac:dyDescent="0.35">
      <c r="A228" s="74" t="s">
        <v>225</v>
      </c>
      <c r="B228" s="74">
        <v>2022</v>
      </c>
      <c r="C228" s="74">
        <v>280</v>
      </c>
      <c r="D228" s="75">
        <v>19378.440000000002</v>
      </c>
      <c r="E228" s="75">
        <v>7.24560873485449</v>
      </c>
    </row>
    <row r="229" spans="1:5" x14ac:dyDescent="0.35">
      <c r="A229" s="72" t="s">
        <v>226</v>
      </c>
      <c r="B229" s="72">
        <v>2022</v>
      </c>
      <c r="C229" s="72">
        <v>281</v>
      </c>
      <c r="D229" s="73">
        <v>47335.32</v>
      </c>
      <c r="E229" s="73">
        <v>6.2163273252573399</v>
      </c>
    </row>
    <row r="230" spans="1:5" x14ac:dyDescent="0.35">
      <c r="A230" s="74" t="s">
        <v>227</v>
      </c>
      <c r="B230" s="74">
        <v>2022</v>
      </c>
      <c r="C230" s="74">
        <v>282</v>
      </c>
      <c r="D230" s="75">
        <v>129538.8</v>
      </c>
      <c r="E230" s="75">
        <v>15.477117711837201</v>
      </c>
    </row>
    <row r="231" spans="1:5" x14ac:dyDescent="0.35">
      <c r="A231" s="72" t="s">
        <v>228</v>
      </c>
      <c r="B231" s="72">
        <v>2022</v>
      </c>
      <c r="C231" s="72">
        <v>283</v>
      </c>
      <c r="D231" s="73">
        <v>20764.8</v>
      </c>
      <c r="E231" s="73">
        <v>28.794384215892102</v>
      </c>
    </row>
    <row r="232" spans="1:5" x14ac:dyDescent="0.35">
      <c r="A232" s="74" t="s">
        <v>229</v>
      </c>
      <c r="B232" s="74">
        <v>2022</v>
      </c>
      <c r="C232" s="74">
        <v>284</v>
      </c>
      <c r="D232" s="75">
        <v>165166.20000000001</v>
      </c>
      <c r="E232" s="75">
        <v>8.1439905091947598</v>
      </c>
    </row>
    <row r="233" spans="1:5" x14ac:dyDescent="0.35">
      <c r="A233" s="72" t="s">
        <v>230</v>
      </c>
      <c r="B233" s="72">
        <v>2022</v>
      </c>
      <c r="C233" s="72">
        <v>286</v>
      </c>
      <c r="D233" s="73">
        <v>149162.4</v>
      </c>
      <c r="E233" s="73">
        <v>5.3884442728194199E-3</v>
      </c>
    </row>
    <row r="234" spans="1:5" x14ac:dyDescent="0.35">
      <c r="A234" s="74" t="s">
        <v>231</v>
      </c>
      <c r="B234" s="74">
        <v>2022</v>
      </c>
      <c r="C234" s="74">
        <v>287</v>
      </c>
      <c r="D234" s="75">
        <v>26467.199999999997</v>
      </c>
      <c r="E234" s="75">
        <v>1.24615750806648</v>
      </c>
    </row>
    <row r="235" spans="1:5" x14ac:dyDescent="0.35">
      <c r="A235" s="72" t="s">
        <v>232</v>
      </c>
      <c r="B235" s="72">
        <v>2022</v>
      </c>
      <c r="C235" s="72">
        <v>288</v>
      </c>
      <c r="D235" s="73">
        <v>221015.66399999999</v>
      </c>
      <c r="E235" s="73">
        <v>0</v>
      </c>
    </row>
    <row r="236" spans="1:5" x14ac:dyDescent="0.35">
      <c r="A236" s="74" t="s">
        <v>233</v>
      </c>
      <c r="B236" s="74">
        <v>2022</v>
      </c>
      <c r="C236" s="74">
        <v>289</v>
      </c>
      <c r="D236" s="75">
        <v>748818.96</v>
      </c>
      <c r="E236" s="75">
        <v>27.007206633767801</v>
      </c>
    </row>
    <row r="237" spans="1:5" x14ac:dyDescent="0.35">
      <c r="A237" s="72" t="s">
        <v>234</v>
      </c>
      <c r="B237" s="72">
        <v>2022</v>
      </c>
      <c r="C237" s="72">
        <v>290</v>
      </c>
      <c r="D237" s="73">
        <v>84952.043999999994</v>
      </c>
      <c r="E237" s="73">
        <v>4.44402974702514</v>
      </c>
    </row>
    <row r="238" spans="1:5" x14ac:dyDescent="0.35">
      <c r="A238" s="74" t="s">
        <v>235</v>
      </c>
      <c r="B238" s="74">
        <v>2022</v>
      </c>
      <c r="C238" s="74">
        <v>291</v>
      </c>
      <c r="D238" s="75">
        <v>258117.77599999998</v>
      </c>
      <c r="E238" s="75">
        <v>0.59696980536555899</v>
      </c>
    </row>
    <row r="239" spans="1:5" x14ac:dyDescent="0.35">
      <c r="A239" s="72" t="s">
        <v>236</v>
      </c>
      <c r="B239" s="72">
        <v>2022</v>
      </c>
      <c r="C239" s="72">
        <v>292</v>
      </c>
      <c r="D239" s="73">
        <v>57301.200000000004</v>
      </c>
      <c r="E239" s="73">
        <v>0</v>
      </c>
    </row>
    <row r="240" spans="1:5" x14ac:dyDescent="0.35">
      <c r="A240" s="74" t="s">
        <v>237</v>
      </c>
      <c r="B240" s="74">
        <v>2022</v>
      </c>
      <c r="C240" s="74">
        <v>293</v>
      </c>
      <c r="D240" s="75">
        <v>97056</v>
      </c>
      <c r="E240" s="75">
        <v>9.9451270400593497E-2</v>
      </c>
    </row>
    <row r="241" spans="1:5" x14ac:dyDescent="0.35">
      <c r="A241" s="72" t="s">
        <v>238</v>
      </c>
      <c r="B241" s="72">
        <v>2022</v>
      </c>
      <c r="C241" s="72">
        <v>294</v>
      </c>
      <c r="D241" s="73">
        <v>45053.2</v>
      </c>
      <c r="E241" s="73">
        <v>0</v>
      </c>
    </row>
    <row r="242" spans="1:5" x14ac:dyDescent="0.35">
      <c r="A242" s="74" t="s">
        <v>239</v>
      </c>
      <c r="B242" s="74">
        <v>2022</v>
      </c>
      <c r="C242" s="74">
        <v>295</v>
      </c>
      <c r="D242" s="75">
        <v>6431816.1289999997</v>
      </c>
      <c r="E242" s="75">
        <v>30.791160622129201</v>
      </c>
    </row>
    <row r="243" spans="1:5" x14ac:dyDescent="0.35">
      <c r="A243" s="72" t="s">
        <v>3673</v>
      </c>
      <c r="B243" s="72">
        <v>2022</v>
      </c>
      <c r="C243" s="72">
        <v>297</v>
      </c>
      <c r="D243" s="73">
        <v>0</v>
      </c>
      <c r="E243" s="73"/>
    </row>
    <row r="244" spans="1:5" x14ac:dyDescent="0.35">
      <c r="A244" s="74" t="s">
        <v>3583</v>
      </c>
      <c r="B244" s="74">
        <v>2022</v>
      </c>
      <c r="C244" s="74">
        <v>298</v>
      </c>
      <c r="D244" s="75">
        <v>1287743.1120000002</v>
      </c>
      <c r="E244" s="75">
        <v>16.177729679167498</v>
      </c>
    </row>
    <row r="245" spans="1:5" x14ac:dyDescent="0.35">
      <c r="A245" s="72" t="s">
        <v>241</v>
      </c>
      <c r="B245" s="72">
        <v>2022</v>
      </c>
      <c r="C245" s="72">
        <v>299</v>
      </c>
      <c r="D245" s="73">
        <v>63578.159999999996</v>
      </c>
      <c r="E245" s="73">
        <v>26.839757645587301</v>
      </c>
    </row>
    <row r="246" spans="1:5" x14ac:dyDescent="0.35">
      <c r="A246" s="74" t="s">
        <v>242</v>
      </c>
      <c r="B246" s="74">
        <v>2022</v>
      </c>
      <c r="C246" s="74">
        <v>300</v>
      </c>
      <c r="D246" s="75">
        <v>281282.8</v>
      </c>
      <c r="E246" s="75">
        <v>1.41661708536747</v>
      </c>
    </row>
    <row r="247" spans="1:5" x14ac:dyDescent="0.35">
      <c r="A247" s="72" t="s">
        <v>243</v>
      </c>
      <c r="B247" s="72">
        <v>2022</v>
      </c>
      <c r="C247" s="72">
        <v>301</v>
      </c>
      <c r="D247" s="73">
        <v>250844.4</v>
      </c>
      <c r="E247" s="73">
        <v>7.04857210924104E-2</v>
      </c>
    </row>
    <row r="248" spans="1:5" x14ac:dyDescent="0.35">
      <c r="A248" s="74" t="s">
        <v>244</v>
      </c>
      <c r="B248" s="74">
        <v>2022</v>
      </c>
      <c r="C248" s="74">
        <v>304</v>
      </c>
      <c r="D248" s="75">
        <v>104804.64</v>
      </c>
      <c r="E248" s="75">
        <v>3.94592411549718</v>
      </c>
    </row>
    <row r="249" spans="1:5" x14ac:dyDescent="0.35">
      <c r="A249" s="72" t="s">
        <v>245</v>
      </c>
      <c r="B249" s="72">
        <v>2022</v>
      </c>
      <c r="C249" s="72">
        <v>305</v>
      </c>
      <c r="D249" s="73">
        <v>109738.8</v>
      </c>
      <c r="E249" s="73">
        <v>0.42528907904952501</v>
      </c>
    </row>
    <row r="250" spans="1:5" x14ac:dyDescent="0.35">
      <c r="A250" s="74" t="s">
        <v>246</v>
      </c>
      <c r="B250" s="74">
        <v>2022</v>
      </c>
      <c r="C250" s="74">
        <v>306</v>
      </c>
      <c r="D250" s="75">
        <v>161344.79999999999</v>
      </c>
      <c r="E250" s="75">
        <v>23.420756197820801</v>
      </c>
    </row>
    <row r="251" spans="1:5" x14ac:dyDescent="0.35">
      <c r="A251" s="72" t="s">
        <v>247</v>
      </c>
      <c r="B251" s="72">
        <v>2022</v>
      </c>
      <c r="C251" s="72">
        <v>309</v>
      </c>
      <c r="D251" s="73">
        <v>145659.6</v>
      </c>
      <c r="E251" s="73">
        <v>15.1737222847716</v>
      </c>
    </row>
    <row r="252" spans="1:5" x14ac:dyDescent="0.35">
      <c r="A252" s="74" t="s">
        <v>248</v>
      </c>
      <c r="B252" s="74">
        <v>2022</v>
      </c>
      <c r="C252" s="74">
        <v>310</v>
      </c>
      <c r="D252" s="75">
        <v>30045.599999999999</v>
      </c>
      <c r="E252" s="75">
        <v>19.195072920914299</v>
      </c>
    </row>
    <row r="253" spans="1:5" x14ac:dyDescent="0.35">
      <c r="A253" s="72" t="s">
        <v>249</v>
      </c>
      <c r="B253" s="72">
        <v>2022</v>
      </c>
      <c r="C253" s="72">
        <v>311</v>
      </c>
      <c r="D253" s="73">
        <v>12093.372000000001</v>
      </c>
      <c r="E253" s="73">
        <v>0.53210097233426701</v>
      </c>
    </row>
    <row r="254" spans="1:5" x14ac:dyDescent="0.35">
      <c r="A254" s="74" t="s">
        <v>250</v>
      </c>
      <c r="B254" s="74">
        <v>2022</v>
      </c>
      <c r="C254" s="74">
        <v>313</v>
      </c>
      <c r="D254" s="75">
        <v>44571.6</v>
      </c>
      <c r="E254" s="75">
        <v>0</v>
      </c>
    </row>
    <row r="255" spans="1:5" x14ac:dyDescent="0.35">
      <c r="A255" s="72" t="s">
        <v>251</v>
      </c>
      <c r="B255" s="72">
        <v>2022</v>
      </c>
      <c r="C255" s="72">
        <v>314</v>
      </c>
      <c r="D255" s="73">
        <v>41536.800000000003</v>
      </c>
      <c r="E255" s="73">
        <v>2.9172911856468202</v>
      </c>
    </row>
    <row r="256" spans="1:5" x14ac:dyDescent="0.35">
      <c r="A256" s="74" t="s">
        <v>3674</v>
      </c>
      <c r="B256" s="74">
        <v>2022</v>
      </c>
      <c r="C256" s="74">
        <v>315</v>
      </c>
      <c r="D256" s="75">
        <v>124249.31999999999</v>
      </c>
      <c r="E256" s="75">
        <v>4.7680441705362497</v>
      </c>
    </row>
    <row r="257" spans="1:5" x14ac:dyDescent="0.35">
      <c r="A257" s="72" t="s">
        <v>252</v>
      </c>
      <c r="B257" s="72">
        <v>2022</v>
      </c>
      <c r="C257" s="72">
        <v>316</v>
      </c>
      <c r="D257" s="73">
        <v>18568.8</v>
      </c>
      <c r="E257" s="73">
        <v>5.2006232420800904</v>
      </c>
    </row>
    <row r="258" spans="1:5" x14ac:dyDescent="0.35">
      <c r="A258" s="74" t="s">
        <v>253</v>
      </c>
      <c r="B258" s="74">
        <v>2022</v>
      </c>
      <c r="C258" s="74">
        <v>317</v>
      </c>
      <c r="D258" s="75">
        <v>280458.72000000003</v>
      </c>
      <c r="E258" s="75">
        <v>6.0468936520312102</v>
      </c>
    </row>
    <row r="259" spans="1:5" x14ac:dyDescent="0.35">
      <c r="A259" s="72" t="s">
        <v>254</v>
      </c>
      <c r="B259" s="72">
        <v>2022</v>
      </c>
      <c r="C259" s="72">
        <v>318</v>
      </c>
      <c r="D259" s="73">
        <v>142291.44</v>
      </c>
      <c r="E259" s="73">
        <v>0.42478327733558702</v>
      </c>
    </row>
    <row r="260" spans="1:5" x14ac:dyDescent="0.35">
      <c r="A260" s="74" t="s">
        <v>255</v>
      </c>
      <c r="B260" s="74">
        <v>2022</v>
      </c>
      <c r="C260" s="74">
        <v>319</v>
      </c>
      <c r="D260" s="75">
        <v>31107.600000000002</v>
      </c>
      <c r="E260" s="75">
        <v>11.3967658168183</v>
      </c>
    </row>
    <row r="261" spans="1:5" x14ac:dyDescent="0.35">
      <c r="A261" s="72" t="s">
        <v>256</v>
      </c>
      <c r="B261" s="72">
        <v>2022</v>
      </c>
      <c r="C261" s="72">
        <v>320</v>
      </c>
      <c r="D261" s="73">
        <v>63640.799999999996</v>
      </c>
      <c r="E261" s="73">
        <v>0</v>
      </c>
    </row>
    <row r="262" spans="1:5" x14ac:dyDescent="0.35">
      <c r="A262" s="74" t="s">
        <v>257</v>
      </c>
      <c r="B262" s="74">
        <v>2022</v>
      </c>
      <c r="C262" s="74">
        <v>321</v>
      </c>
      <c r="D262" s="75">
        <v>17364.599999999999</v>
      </c>
      <c r="E262" s="75">
        <v>0.99564730589086903</v>
      </c>
    </row>
    <row r="263" spans="1:5" x14ac:dyDescent="0.35">
      <c r="A263" s="72" t="s">
        <v>258</v>
      </c>
      <c r="B263" s="72">
        <v>2022</v>
      </c>
      <c r="C263" s="72">
        <v>322</v>
      </c>
      <c r="D263" s="73">
        <v>237904.56</v>
      </c>
      <c r="E263" s="73">
        <v>18.5436958283724</v>
      </c>
    </row>
    <row r="264" spans="1:5" x14ac:dyDescent="0.35">
      <c r="A264" s="74" t="s">
        <v>259</v>
      </c>
      <c r="B264" s="74">
        <v>2022</v>
      </c>
      <c r="C264" s="74">
        <v>324</v>
      </c>
      <c r="D264" s="75">
        <v>34530.192000000003</v>
      </c>
      <c r="E264" s="75">
        <v>6.1580126748209197E-3</v>
      </c>
    </row>
    <row r="265" spans="1:5" x14ac:dyDescent="0.35">
      <c r="A265" s="72" t="s">
        <v>260</v>
      </c>
      <c r="B265" s="72">
        <v>2022</v>
      </c>
      <c r="C265" s="72">
        <v>325</v>
      </c>
      <c r="D265" s="73">
        <v>268831.07999999996</v>
      </c>
      <c r="E265" s="73">
        <v>15.9742399644665</v>
      </c>
    </row>
    <row r="266" spans="1:5" x14ac:dyDescent="0.35">
      <c r="A266" s="74" t="s">
        <v>261</v>
      </c>
      <c r="B266" s="74">
        <v>2022</v>
      </c>
      <c r="C266" s="74">
        <v>327</v>
      </c>
      <c r="D266" s="75">
        <v>86230.8</v>
      </c>
      <c r="E266" s="75">
        <v>4.0177664218501299</v>
      </c>
    </row>
    <row r="267" spans="1:5" x14ac:dyDescent="0.35">
      <c r="A267" s="72" t="s">
        <v>262</v>
      </c>
      <c r="B267" s="72">
        <v>2022</v>
      </c>
      <c r="C267" s="72">
        <v>328</v>
      </c>
      <c r="D267" s="73">
        <v>27820.799999999999</v>
      </c>
      <c r="E267" s="73">
        <v>0</v>
      </c>
    </row>
    <row r="268" spans="1:5" x14ac:dyDescent="0.35">
      <c r="A268" s="74" t="s">
        <v>263</v>
      </c>
      <c r="B268" s="74">
        <v>2022</v>
      </c>
      <c r="C268" s="74">
        <v>329</v>
      </c>
      <c r="D268" s="75">
        <v>212356.8</v>
      </c>
      <c r="E268" s="75">
        <v>0</v>
      </c>
    </row>
    <row r="269" spans="1:5" x14ac:dyDescent="0.35">
      <c r="A269" s="72" t="s">
        <v>264</v>
      </c>
      <c r="B269" s="72">
        <v>2022</v>
      </c>
      <c r="C269" s="72">
        <v>330</v>
      </c>
      <c r="D269" s="73">
        <v>26600.04</v>
      </c>
      <c r="E269" s="73">
        <v>5.7359052064676801</v>
      </c>
    </row>
    <row r="270" spans="1:5" x14ac:dyDescent="0.35">
      <c r="A270" s="74" t="s">
        <v>265</v>
      </c>
      <c r="B270" s="74">
        <v>2022</v>
      </c>
      <c r="C270" s="74">
        <v>334</v>
      </c>
      <c r="D270" s="75">
        <v>471881.196</v>
      </c>
      <c r="E270" s="75">
        <v>20.4674884249937</v>
      </c>
    </row>
    <row r="271" spans="1:5" x14ac:dyDescent="0.35">
      <c r="A271" s="72" t="s">
        <v>266</v>
      </c>
      <c r="B271" s="72">
        <v>2022</v>
      </c>
      <c r="C271" s="72">
        <v>336</v>
      </c>
      <c r="D271" s="73">
        <v>13671.904</v>
      </c>
      <c r="E271" s="73">
        <v>0</v>
      </c>
    </row>
    <row r="272" spans="1:5" x14ac:dyDescent="0.35">
      <c r="A272" s="74" t="s">
        <v>267</v>
      </c>
      <c r="B272" s="74">
        <v>2022</v>
      </c>
      <c r="C272" s="74">
        <v>337</v>
      </c>
      <c r="D272" s="75">
        <v>77236.92</v>
      </c>
      <c r="E272" s="75">
        <v>0.59402536234581604</v>
      </c>
    </row>
    <row r="273" spans="1:5" x14ac:dyDescent="0.35">
      <c r="A273" s="72" t="s">
        <v>268</v>
      </c>
      <c r="B273" s="72">
        <v>2022</v>
      </c>
      <c r="C273" s="72">
        <v>339</v>
      </c>
      <c r="D273" s="73">
        <v>33008.400000000001</v>
      </c>
      <c r="E273" s="73">
        <v>22.406496680117801</v>
      </c>
    </row>
    <row r="274" spans="1:5" x14ac:dyDescent="0.35">
      <c r="A274" s="74" t="s">
        <v>269</v>
      </c>
      <c r="B274" s="74">
        <v>2022</v>
      </c>
      <c r="C274" s="74">
        <v>341</v>
      </c>
      <c r="D274" s="75">
        <v>55077.840000000004</v>
      </c>
      <c r="E274" s="75">
        <v>0.76566736135621905</v>
      </c>
    </row>
    <row r="275" spans="1:5" x14ac:dyDescent="0.35">
      <c r="A275" s="72" t="s">
        <v>270</v>
      </c>
      <c r="B275" s="72">
        <v>2022</v>
      </c>
      <c r="C275" s="72">
        <v>343</v>
      </c>
      <c r="D275" s="73">
        <v>49529.52</v>
      </c>
      <c r="E275" s="73">
        <v>0</v>
      </c>
    </row>
    <row r="276" spans="1:5" x14ac:dyDescent="0.35">
      <c r="A276" s="74" t="s">
        <v>271</v>
      </c>
      <c r="B276" s="74">
        <v>2022</v>
      </c>
      <c r="C276" s="74">
        <v>347</v>
      </c>
      <c r="D276" s="75">
        <v>55112.291999999994</v>
      </c>
      <c r="E276" s="75">
        <v>0.377115875202577</v>
      </c>
    </row>
    <row r="277" spans="1:5" x14ac:dyDescent="0.35">
      <c r="A277" s="72" t="s">
        <v>272</v>
      </c>
      <c r="B277" s="72">
        <v>2022</v>
      </c>
      <c r="C277" s="72">
        <v>348</v>
      </c>
      <c r="D277" s="73">
        <v>19567.547999999999</v>
      </c>
      <c r="E277" s="73">
        <v>9.0496173906278106</v>
      </c>
    </row>
    <row r="278" spans="1:5" x14ac:dyDescent="0.35">
      <c r="A278" s="74" t="s">
        <v>273</v>
      </c>
      <c r="B278" s="74">
        <v>2022</v>
      </c>
      <c r="C278" s="74">
        <v>349</v>
      </c>
      <c r="D278" s="75">
        <v>16383.682799999999</v>
      </c>
      <c r="E278" s="75">
        <v>24.2645236244336</v>
      </c>
    </row>
    <row r="279" spans="1:5" x14ac:dyDescent="0.35">
      <c r="A279" s="72" t="s">
        <v>274</v>
      </c>
      <c r="B279" s="72">
        <v>2022</v>
      </c>
      <c r="C279" s="72">
        <v>351</v>
      </c>
      <c r="D279" s="73">
        <v>35182.800000000003</v>
      </c>
      <c r="E279" s="73">
        <v>2.9225527474035302</v>
      </c>
    </row>
    <row r="280" spans="1:5" x14ac:dyDescent="0.35">
      <c r="A280" s="74" t="s">
        <v>275</v>
      </c>
      <c r="B280" s="74">
        <v>2022</v>
      </c>
      <c r="C280" s="74">
        <v>352</v>
      </c>
      <c r="D280" s="75">
        <v>51600.455999999998</v>
      </c>
      <c r="E280" s="75">
        <v>9.4601958761556997</v>
      </c>
    </row>
    <row r="281" spans="1:5" x14ac:dyDescent="0.35">
      <c r="A281" s="72" t="s">
        <v>276</v>
      </c>
      <c r="B281" s="72">
        <v>2022</v>
      </c>
      <c r="C281" s="72">
        <v>353</v>
      </c>
      <c r="D281" s="73">
        <v>32284.799999999996</v>
      </c>
      <c r="E281" s="73">
        <v>4.3898946648026298</v>
      </c>
    </row>
    <row r="282" spans="1:5" x14ac:dyDescent="0.35">
      <c r="A282" s="74" t="s">
        <v>277</v>
      </c>
      <c r="B282" s="74">
        <v>2022</v>
      </c>
      <c r="C282" s="74">
        <v>354</v>
      </c>
      <c r="D282" s="75">
        <v>8546.4</v>
      </c>
      <c r="E282" s="75">
        <v>9.8239418874397497</v>
      </c>
    </row>
    <row r="283" spans="1:5" x14ac:dyDescent="0.35">
      <c r="A283" s="72" t="s">
        <v>278</v>
      </c>
      <c r="B283" s="72">
        <v>2022</v>
      </c>
      <c r="C283" s="72">
        <v>355</v>
      </c>
      <c r="D283" s="73">
        <v>17402.400000000001</v>
      </c>
      <c r="E283" s="73">
        <v>21.883593569641199</v>
      </c>
    </row>
    <row r="284" spans="1:5" x14ac:dyDescent="0.35">
      <c r="A284" s="74" t="s">
        <v>279</v>
      </c>
      <c r="B284" s="74">
        <v>2022</v>
      </c>
      <c r="C284" s="74">
        <v>356</v>
      </c>
      <c r="D284" s="75">
        <v>10407.6</v>
      </c>
      <c r="E284" s="75">
        <v>6.9231363678148998</v>
      </c>
    </row>
    <row r="285" spans="1:5" x14ac:dyDescent="0.35">
      <c r="A285" s="72" t="s">
        <v>280</v>
      </c>
      <c r="B285" s="72">
        <v>2022</v>
      </c>
      <c r="C285" s="72">
        <v>357</v>
      </c>
      <c r="D285" s="73">
        <v>26480.484</v>
      </c>
      <c r="E285" s="73">
        <v>1.93055217900111</v>
      </c>
    </row>
    <row r="286" spans="1:5" x14ac:dyDescent="0.35">
      <c r="A286" s="74" t="s">
        <v>281</v>
      </c>
      <c r="B286" s="74">
        <v>2022</v>
      </c>
      <c r="C286" s="74">
        <v>358</v>
      </c>
      <c r="D286" s="75">
        <v>25214.802</v>
      </c>
      <c r="E286" s="75">
        <v>11.650844409629901</v>
      </c>
    </row>
    <row r="287" spans="1:5" x14ac:dyDescent="0.35">
      <c r="A287" s="72" t="s">
        <v>282</v>
      </c>
      <c r="B287" s="72">
        <v>2022</v>
      </c>
      <c r="C287" s="72">
        <v>359</v>
      </c>
      <c r="D287" s="73">
        <v>21759.239999999998</v>
      </c>
      <c r="E287" s="73">
        <v>1.1062219614288</v>
      </c>
    </row>
    <row r="288" spans="1:5" x14ac:dyDescent="0.35">
      <c r="A288" s="74" t="s">
        <v>283</v>
      </c>
      <c r="B288" s="74">
        <v>2022</v>
      </c>
      <c r="C288" s="74">
        <v>360</v>
      </c>
      <c r="D288" s="75">
        <v>23094</v>
      </c>
      <c r="E288" s="75">
        <v>0.57755261106780997</v>
      </c>
    </row>
    <row r="289" spans="1:5" x14ac:dyDescent="0.35">
      <c r="A289" s="72" t="s">
        <v>284</v>
      </c>
      <c r="B289" s="72">
        <v>2022</v>
      </c>
      <c r="C289" s="72">
        <v>361</v>
      </c>
      <c r="D289" s="73">
        <v>25441.199999999997</v>
      </c>
      <c r="E289" s="73">
        <v>0.943681901797085</v>
      </c>
    </row>
    <row r="290" spans="1:5" x14ac:dyDescent="0.35">
      <c r="A290" s="74" t="s">
        <v>285</v>
      </c>
      <c r="B290" s="74">
        <v>2022</v>
      </c>
      <c r="C290" s="74">
        <v>363</v>
      </c>
      <c r="D290" s="75">
        <v>21020</v>
      </c>
      <c r="E290" s="75">
        <v>1.7702920076118001</v>
      </c>
    </row>
    <row r="291" spans="1:5" x14ac:dyDescent="0.35">
      <c r="A291" s="72" t="s">
        <v>286</v>
      </c>
      <c r="B291" s="72">
        <v>2022</v>
      </c>
      <c r="C291" s="72">
        <v>364</v>
      </c>
      <c r="D291" s="73">
        <v>21618</v>
      </c>
      <c r="E291" s="73">
        <v>0</v>
      </c>
    </row>
    <row r="292" spans="1:5" x14ac:dyDescent="0.35">
      <c r="A292" s="74" t="s">
        <v>287</v>
      </c>
      <c r="B292" s="74">
        <v>2022</v>
      </c>
      <c r="C292" s="74">
        <v>365</v>
      </c>
      <c r="D292" s="75">
        <v>26449.200000000001</v>
      </c>
      <c r="E292" s="75">
        <v>6.8687983444338796</v>
      </c>
    </row>
    <row r="293" spans="1:5" x14ac:dyDescent="0.35">
      <c r="A293" s="72" t="s">
        <v>288</v>
      </c>
      <c r="B293" s="72">
        <v>2022</v>
      </c>
      <c r="C293" s="72">
        <v>366</v>
      </c>
      <c r="D293" s="73">
        <v>110955.6</v>
      </c>
      <c r="E293" s="73">
        <v>0</v>
      </c>
    </row>
    <row r="294" spans="1:5" x14ac:dyDescent="0.35">
      <c r="A294" s="74" t="s">
        <v>289</v>
      </c>
      <c r="B294" s="74">
        <v>2022</v>
      </c>
      <c r="C294" s="74">
        <v>367</v>
      </c>
      <c r="D294" s="75">
        <v>32835.599999999999</v>
      </c>
      <c r="E294" s="75">
        <v>0</v>
      </c>
    </row>
    <row r="295" spans="1:5" x14ac:dyDescent="0.35">
      <c r="A295" s="72" t="s">
        <v>290</v>
      </c>
      <c r="B295" s="72">
        <v>2022</v>
      </c>
      <c r="C295" s="72">
        <v>368</v>
      </c>
      <c r="D295" s="73">
        <v>98992.8</v>
      </c>
      <c r="E295" s="73">
        <v>0</v>
      </c>
    </row>
    <row r="296" spans="1:5" x14ac:dyDescent="0.35">
      <c r="A296" s="74" t="s">
        <v>291</v>
      </c>
      <c r="B296" s="74">
        <v>2022</v>
      </c>
      <c r="C296" s="74">
        <v>369</v>
      </c>
      <c r="D296" s="75">
        <v>30668.399999999998</v>
      </c>
      <c r="E296" s="75">
        <v>0</v>
      </c>
    </row>
    <row r="297" spans="1:5" x14ac:dyDescent="0.35">
      <c r="A297" s="72" t="s">
        <v>292</v>
      </c>
      <c r="B297" s="72">
        <v>2022</v>
      </c>
      <c r="C297" s="72">
        <v>371</v>
      </c>
      <c r="D297" s="73">
        <v>20535.84</v>
      </c>
      <c r="E297" s="73">
        <v>1.95837576607425</v>
      </c>
    </row>
    <row r="298" spans="1:5" x14ac:dyDescent="0.35">
      <c r="A298" s="74" t="s">
        <v>293</v>
      </c>
      <c r="B298" s="74">
        <v>2022</v>
      </c>
      <c r="C298" s="74">
        <v>372</v>
      </c>
      <c r="D298" s="75">
        <v>22553.280000000002</v>
      </c>
      <c r="E298" s="75">
        <v>3.0685288373531399</v>
      </c>
    </row>
    <row r="299" spans="1:5" x14ac:dyDescent="0.35">
      <c r="A299" s="72" t="s">
        <v>294</v>
      </c>
      <c r="B299" s="72">
        <v>2022</v>
      </c>
      <c r="C299" s="72">
        <v>373</v>
      </c>
      <c r="D299" s="73">
        <v>21284.172000000002</v>
      </c>
      <c r="E299" s="73">
        <v>2.5489996228183101E-3</v>
      </c>
    </row>
    <row r="300" spans="1:5" x14ac:dyDescent="0.35">
      <c r="A300" s="74" t="s">
        <v>295</v>
      </c>
      <c r="B300" s="74">
        <v>2022</v>
      </c>
      <c r="C300" s="74">
        <v>374</v>
      </c>
      <c r="D300" s="75">
        <v>14854.752</v>
      </c>
      <c r="E300" s="75">
        <v>3.5499566052663001</v>
      </c>
    </row>
    <row r="301" spans="1:5" x14ac:dyDescent="0.35">
      <c r="A301" s="72" t="s">
        <v>296</v>
      </c>
      <c r="B301" s="72">
        <v>2022</v>
      </c>
      <c r="C301" s="72">
        <v>375</v>
      </c>
      <c r="D301" s="73">
        <v>6575.76</v>
      </c>
      <c r="E301" s="73">
        <v>2.02706872889752</v>
      </c>
    </row>
    <row r="302" spans="1:5" x14ac:dyDescent="0.35">
      <c r="A302" s="74" t="s">
        <v>297</v>
      </c>
      <c r="B302" s="74">
        <v>2022</v>
      </c>
      <c r="C302" s="74">
        <v>376</v>
      </c>
      <c r="D302" s="75">
        <v>4028.4000000000005</v>
      </c>
      <c r="E302" s="75">
        <v>47.4161342297094</v>
      </c>
    </row>
    <row r="303" spans="1:5" x14ac:dyDescent="0.35">
      <c r="A303" s="72" t="s">
        <v>298</v>
      </c>
      <c r="B303" s="72">
        <v>2022</v>
      </c>
      <c r="C303" s="72">
        <v>377</v>
      </c>
      <c r="D303" s="73">
        <v>12870</v>
      </c>
      <c r="E303" s="73">
        <v>3.68748855987223</v>
      </c>
    </row>
    <row r="304" spans="1:5" x14ac:dyDescent="0.35">
      <c r="A304" s="74" t="s">
        <v>299</v>
      </c>
      <c r="B304" s="74">
        <v>2022</v>
      </c>
      <c r="C304" s="74">
        <v>378</v>
      </c>
      <c r="D304" s="75">
        <v>18109.8</v>
      </c>
      <c r="E304" s="75">
        <v>39.184035383479902</v>
      </c>
    </row>
    <row r="305" spans="1:5" x14ac:dyDescent="0.35">
      <c r="A305" s="72" t="s">
        <v>300</v>
      </c>
      <c r="B305" s="72">
        <v>2022</v>
      </c>
      <c r="C305" s="72">
        <v>379</v>
      </c>
      <c r="D305" s="73">
        <v>14857.2</v>
      </c>
      <c r="E305" s="73">
        <v>17.328824013904899</v>
      </c>
    </row>
    <row r="306" spans="1:5" x14ac:dyDescent="0.35">
      <c r="A306" s="74" t="s">
        <v>301</v>
      </c>
      <c r="B306" s="74">
        <v>2022</v>
      </c>
      <c r="C306" s="74">
        <v>380</v>
      </c>
      <c r="D306" s="75">
        <v>29786.400000000001</v>
      </c>
      <c r="E306" s="75">
        <v>2.3106600942861499</v>
      </c>
    </row>
    <row r="307" spans="1:5" x14ac:dyDescent="0.35">
      <c r="A307" s="72" t="s">
        <v>302</v>
      </c>
      <c r="B307" s="72">
        <v>2022</v>
      </c>
      <c r="C307" s="72">
        <v>382</v>
      </c>
      <c r="D307" s="73">
        <v>126530.64</v>
      </c>
      <c r="E307" s="73">
        <v>36.202504333086303</v>
      </c>
    </row>
    <row r="308" spans="1:5" x14ac:dyDescent="0.35">
      <c r="A308" s="74" t="s">
        <v>303</v>
      </c>
      <c r="B308" s="74">
        <v>2022</v>
      </c>
      <c r="C308" s="74">
        <v>383</v>
      </c>
      <c r="D308" s="75">
        <v>4650.12</v>
      </c>
      <c r="E308" s="75">
        <v>28.190000000873699</v>
      </c>
    </row>
    <row r="309" spans="1:5" x14ac:dyDescent="0.35">
      <c r="A309" s="72" t="s">
        <v>304</v>
      </c>
      <c r="B309" s="72">
        <v>2022</v>
      </c>
      <c r="C309" s="72">
        <v>385</v>
      </c>
      <c r="D309" s="73">
        <v>25172.28</v>
      </c>
      <c r="E309" s="73">
        <v>7.7616738126133802</v>
      </c>
    </row>
    <row r="310" spans="1:5" x14ac:dyDescent="0.35">
      <c r="A310" s="74" t="s">
        <v>305</v>
      </c>
      <c r="B310" s="74">
        <v>2022</v>
      </c>
      <c r="C310" s="74">
        <v>388</v>
      </c>
      <c r="D310" s="75">
        <v>10962</v>
      </c>
      <c r="E310" s="75">
        <v>0</v>
      </c>
    </row>
    <row r="311" spans="1:5" x14ac:dyDescent="0.35">
      <c r="A311" s="72" t="s">
        <v>306</v>
      </c>
      <c r="B311" s="72">
        <v>2022</v>
      </c>
      <c r="C311" s="72">
        <v>389</v>
      </c>
      <c r="D311" s="73">
        <v>35255.375999999997</v>
      </c>
      <c r="E311" s="73">
        <v>11.966924373645901</v>
      </c>
    </row>
    <row r="312" spans="1:5" x14ac:dyDescent="0.35">
      <c r="A312" s="74" t="s">
        <v>307</v>
      </c>
      <c r="B312" s="74">
        <v>2022</v>
      </c>
      <c r="C312" s="74">
        <v>390</v>
      </c>
      <c r="D312" s="75">
        <v>11224.8</v>
      </c>
      <c r="E312" s="75">
        <v>0</v>
      </c>
    </row>
    <row r="313" spans="1:5" x14ac:dyDescent="0.35">
      <c r="A313" s="72" t="s">
        <v>308</v>
      </c>
      <c r="B313" s="72">
        <v>2022</v>
      </c>
      <c r="C313" s="72">
        <v>391</v>
      </c>
      <c r="D313" s="73">
        <v>17082</v>
      </c>
      <c r="E313" s="73">
        <v>0</v>
      </c>
    </row>
    <row r="314" spans="1:5" x14ac:dyDescent="0.35">
      <c r="A314" s="74" t="s">
        <v>309</v>
      </c>
      <c r="B314" s="74">
        <v>2022</v>
      </c>
      <c r="C314" s="74">
        <v>394</v>
      </c>
      <c r="D314" s="75">
        <v>18983.535</v>
      </c>
      <c r="E314" s="75">
        <v>44.5205749839145</v>
      </c>
    </row>
    <row r="315" spans="1:5" x14ac:dyDescent="0.35">
      <c r="A315" s="72" t="s">
        <v>310</v>
      </c>
      <c r="B315" s="72">
        <v>2022</v>
      </c>
      <c r="C315" s="72">
        <v>395</v>
      </c>
      <c r="D315" s="73">
        <v>38365.056000000004</v>
      </c>
      <c r="E315" s="73">
        <v>7.6842257662285203</v>
      </c>
    </row>
    <row r="316" spans="1:5" x14ac:dyDescent="0.35">
      <c r="A316" s="74" t="s">
        <v>311</v>
      </c>
      <c r="B316" s="74">
        <v>2022</v>
      </c>
      <c r="C316" s="74">
        <v>396</v>
      </c>
      <c r="D316" s="75">
        <v>18680.976000000002</v>
      </c>
      <c r="E316" s="75">
        <v>2.0671667090104799</v>
      </c>
    </row>
    <row r="317" spans="1:5" x14ac:dyDescent="0.35">
      <c r="A317" s="72" t="s">
        <v>312</v>
      </c>
      <c r="B317" s="72">
        <v>2022</v>
      </c>
      <c r="C317" s="72">
        <v>397</v>
      </c>
      <c r="D317" s="73">
        <v>20824.2</v>
      </c>
      <c r="E317" s="73">
        <v>1.2592004424277801</v>
      </c>
    </row>
    <row r="318" spans="1:5" x14ac:dyDescent="0.35">
      <c r="A318" s="74" t="s">
        <v>313</v>
      </c>
      <c r="B318" s="74">
        <v>2022</v>
      </c>
      <c r="C318" s="74">
        <v>398</v>
      </c>
      <c r="D318" s="75">
        <v>10161.720000000001</v>
      </c>
      <c r="E318" s="75">
        <v>2.2072029969185798</v>
      </c>
    </row>
    <row r="319" spans="1:5" x14ac:dyDescent="0.35">
      <c r="A319" s="72" t="s">
        <v>314</v>
      </c>
      <c r="B319" s="72">
        <v>2022</v>
      </c>
      <c r="C319" s="72">
        <v>399</v>
      </c>
      <c r="D319" s="73">
        <v>26183.16</v>
      </c>
      <c r="E319" s="73">
        <v>4.5019659841303703</v>
      </c>
    </row>
    <row r="320" spans="1:5" x14ac:dyDescent="0.35">
      <c r="A320" s="74" t="s">
        <v>315</v>
      </c>
      <c r="B320" s="74">
        <v>2022</v>
      </c>
      <c r="C320" s="74">
        <v>400</v>
      </c>
      <c r="D320" s="75">
        <v>21729.600000000002</v>
      </c>
      <c r="E320" s="75">
        <v>16.465603395695801</v>
      </c>
    </row>
    <row r="321" spans="1:5" x14ac:dyDescent="0.35">
      <c r="A321" s="72" t="s">
        <v>316</v>
      </c>
      <c r="B321" s="72">
        <v>2022</v>
      </c>
      <c r="C321" s="72">
        <v>405</v>
      </c>
      <c r="D321" s="73">
        <v>26337.599999999999</v>
      </c>
      <c r="E321" s="73">
        <v>1.86223540732641</v>
      </c>
    </row>
    <row r="322" spans="1:5" x14ac:dyDescent="0.35">
      <c r="A322" s="74" t="s">
        <v>317</v>
      </c>
      <c r="B322" s="74">
        <v>2022</v>
      </c>
      <c r="C322" s="74">
        <v>406</v>
      </c>
      <c r="D322" s="75">
        <v>9540</v>
      </c>
      <c r="E322" s="75">
        <v>0.15323709119496901</v>
      </c>
    </row>
    <row r="323" spans="1:5" x14ac:dyDescent="0.35">
      <c r="A323" s="72" t="s">
        <v>318</v>
      </c>
      <c r="B323" s="72">
        <v>2022</v>
      </c>
      <c r="C323" s="72">
        <v>407</v>
      </c>
      <c r="D323" s="73">
        <v>14342.4</v>
      </c>
      <c r="E323" s="73">
        <v>4.7478639554549202</v>
      </c>
    </row>
    <row r="324" spans="1:5" x14ac:dyDescent="0.35">
      <c r="A324" s="74" t="s">
        <v>319</v>
      </c>
      <c r="B324" s="74">
        <v>2022</v>
      </c>
      <c r="C324" s="74">
        <v>408</v>
      </c>
      <c r="D324" s="75">
        <v>12582</v>
      </c>
      <c r="E324" s="75">
        <v>4.7588268952064698</v>
      </c>
    </row>
    <row r="325" spans="1:5" x14ac:dyDescent="0.35">
      <c r="A325" s="72" t="s">
        <v>320</v>
      </c>
      <c r="B325" s="72">
        <v>2022</v>
      </c>
      <c r="C325" s="72">
        <v>409</v>
      </c>
      <c r="D325" s="73">
        <v>26074.799999999999</v>
      </c>
      <c r="E325" s="73">
        <v>1.5750473661684701</v>
      </c>
    </row>
    <row r="326" spans="1:5" x14ac:dyDescent="0.35">
      <c r="A326" s="74" t="s">
        <v>321</v>
      </c>
      <c r="B326" s="74">
        <v>2022</v>
      </c>
      <c r="C326" s="74">
        <v>412</v>
      </c>
      <c r="D326" s="75">
        <v>49964.399999999994</v>
      </c>
      <c r="E326" s="75">
        <v>17.785439893083598</v>
      </c>
    </row>
    <row r="327" spans="1:5" x14ac:dyDescent="0.35">
      <c r="A327" s="72" t="s">
        <v>322</v>
      </c>
      <c r="B327" s="72">
        <v>2022</v>
      </c>
      <c r="C327" s="72">
        <v>413</v>
      </c>
      <c r="D327" s="73">
        <v>18446.400000000001</v>
      </c>
      <c r="E327" s="73">
        <v>0</v>
      </c>
    </row>
    <row r="328" spans="1:5" x14ac:dyDescent="0.35">
      <c r="A328" s="74" t="s">
        <v>323</v>
      </c>
      <c r="B328" s="74">
        <v>2022</v>
      </c>
      <c r="C328" s="74">
        <v>415</v>
      </c>
      <c r="D328" s="75">
        <v>22744.800000000003</v>
      </c>
      <c r="E328" s="75">
        <v>0.44567901234567903</v>
      </c>
    </row>
    <row r="329" spans="1:5" x14ac:dyDescent="0.35">
      <c r="A329" s="72" t="s">
        <v>324</v>
      </c>
      <c r="B329" s="72">
        <v>2022</v>
      </c>
      <c r="C329" s="72">
        <v>416</v>
      </c>
      <c r="D329" s="73">
        <v>34304.400000000001</v>
      </c>
      <c r="E329" s="73">
        <v>15.7235057403715</v>
      </c>
    </row>
    <row r="330" spans="1:5" x14ac:dyDescent="0.35">
      <c r="A330" s="74" t="s">
        <v>325</v>
      </c>
      <c r="B330" s="74">
        <v>2022</v>
      </c>
      <c r="C330" s="74">
        <v>420</v>
      </c>
      <c r="D330" s="75">
        <v>64494</v>
      </c>
      <c r="E330" s="75">
        <v>0.938170753052602</v>
      </c>
    </row>
    <row r="331" spans="1:5" x14ac:dyDescent="0.35">
      <c r="A331" s="72" t="s">
        <v>326</v>
      </c>
      <c r="B331" s="72">
        <v>2022</v>
      </c>
      <c r="C331" s="72">
        <v>421</v>
      </c>
      <c r="D331" s="73">
        <v>28010.088</v>
      </c>
      <c r="E331" s="73">
        <v>1.2918897975688399</v>
      </c>
    </row>
    <row r="332" spans="1:5" x14ac:dyDescent="0.35">
      <c r="A332" s="74" t="s">
        <v>327</v>
      </c>
      <c r="B332" s="74">
        <v>2022</v>
      </c>
      <c r="C332" s="74">
        <v>422</v>
      </c>
      <c r="D332" s="75">
        <v>6840</v>
      </c>
      <c r="E332" s="75">
        <v>64.440025452636505</v>
      </c>
    </row>
    <row r="333" spans="1:5" x14ac:dyDescent="0.35">
      <c r="A333" s="72" t="s">
        <v>328</v>
      </c>
      <c r="B333" s="72">
        <v>2022</v>
      </c>
      <c r="C333" s="72">
        <v>423</v>
      </c>
      <c r="D333" s="73">
        <v>10137.6</v>
      </c>
      <c r="E333" s="73">
        <v>63.446580305262202</v>
      </c>
    </row>
    <row r="334" spans="1:5" x14ac:dyDescent="0.35">
      <c r="A334" s="74" t="s">
        <v>329</v>
      </c>
      <c r="B334" s="74">
        <v>2022</v>
      </c>
      <c r="C334" s="74">
        <v>424</v>
      </c>
      <c r="D334" s="75">
        <v>47822.400000000001</v>
      </c>
      <c r="E334" s="75">
        <v>0</v>
      </c>
    </row>
    <row r="335" spans="1:5" x14ac:dyDescent="0.35">
      <c r="A335" s="72" t="s">
        <v>330</v>
      </c>
      <c r="B335" s="72">
        <v>2022</v>
      </c>
      <c r="C335" s="72">
        <v>425</v>
      </c>
      <c r="D335" s="73">
        <v>51890.400000000001</v>
      </c>
      <c r="E335" s="73">
        <v>0</v>
      </c>
    </row>
    <row r="336" spans="1:5" x14ac:dyDescent="0.35">
      <c r="A336" s="74" t="s">
        <v>331</v>
      </c>
      <c r="B336" s="74">
        <v>2022</v>
      </c>
      <c r="C336" s="74">
        <v>429</v>
      </c>
      <c r="D336" s="75">
        <v>4788</v>
      </c>
      <c r="E336" s="75">
        <v>2.33155</v>
      </c>
    </row>
    <row r="337" spans="1:5" x14ac:dyDescent="0.35">
      <c r="A337" s="72" t="s">
        <v>332</v>
      </c>
      <c r="B337" s="72">
        <v>2022</v>
      </c>
      <c r="C337" s="72">
        <v>431</v>
      </c>
      <c r="D337" s="73">
        <v>15258.492</v>
      </c>
      <c r="E337" s="73">
        <v>0</v>
      </c>
    </row>
    <row r="338" spans="1:5" x14ac:dyDescent="0.35">
      <c r="A338" s="74" t="s">
        <v>333</v>
      </c>
      <c r="B338" s="74">
        <v>2022</v>
      </c>
      <c r="C338" s="74">
        <v>432</v>
      </c>
      <c r="D338" s="75">
        <v>9681.6600000000017</v>
      </c>
      <c r="E338" s="75">
        <v>0.28930782531094901</v>
      </c>
    </row>
    <row r="339" spans="1:5" x14ac:dyDescent="0.35">
      <c r="A339" s="72" t="s">
        <v>334</v>
      </c>
      <c r="B339" s="72">
        <v>2022</v>
      </c>
      <c r="C339" s="72">
        <v>433</v>
      </c>
      <c r="D339" s="73">
        <v>73065.600000000006</v>
      </c>
      <c r="E339" s="73">
        <v>30.577019084864801</v>
      </c>
    </row>
    <row r="340" spans="1:5" x14ac:dyDescent="0.35">
      <c r="A340" s="74" t="s">
        <v>335</v>
      </c>
      <c r="B340" s="74">
        <v>2022</v>
      </c>
      <c r="C340" s="74">
        <v>434</v>
      </c>
      <c r="D340" s="75">
        <v>39880.080000000002</v>
      </c>
      <c r="E340" s="75">
        <v>0</v>
      </c>
    </row>
    <row r="341" spans="1:5" x14ac:dyDescent="0.35">
      <c r="A341" s="72" t="s">
        <v>336</v>
      </c>
      <c r="B341" s="72">
        <v>2022</v>
      </c>
      <c r="C341" s="72">
        <v>436</v>
      </c>
      <c r="D341" s="73">
        <v>25660.799999999999</v>
      </c>
      <c r="E341" s="73">
        <v>7.6619771413210103</v>
      </c>
    </row>
    <row r="342" spans="1:5" x14ac:dyDescent="0.35">
      <c r="A342" s="74" t="s">
        <v>337</v>
      </c>
      <c r="B342" s="74">
        <v>2022</v>
      </c>
      <c r="C342" s="74">
        <v>438</v>
      </c>
      <c r="D342" s="75">
        <v>19742.400000000001</v>
      </c>
      <c r="E342" s="75">
        <v>10.4067466481089</v>
      </c>
    </row>
    <row r="343" spans="1:5" x14ac:dyDescent="0.35">
      <c r="A343" s="72" t="s">
        <v>338</v>
      </c>
      <c r="B343" s="72">
        <v>2022</v>
      </c>
      <c r="C343" s="72">
        <v>439</v>
      </c>
      <c r="D343" s="73">
        <v>18450.18</v>
      </c>
      <c r="E343" s="73">
        <v>0.477127052419001</v>
      </c>
    </row>
    <row r="344" spans="1:5" x14ac:dyDescent="0.35">
      <c r="A344" s="74" t="s">
        <v>339</v>
      </c>
      <c r="B344" s="74">
        <v>2022</v>
      </c>
      <c r="C344" s="74">
        <v>442</v>
      </c>
      <c r="D344" s="75">
        <v>61122.383999999998</v>
      </c>
      <c r="E344" s="75">
        <v>12.33475960583</v>
      </c>
    </row>
    <row r="345" spans="1:5" x14ac:dyDescent="0.35">
      <c r="A345" s="72" t="s">
        <v>340</v>
      </c>
      <c r="B345" s="72">
        <v>2022</v>
      </c>
      <c r="C345" s="72">
        <v>443</v>
      </c>
      <c r="D345" s="73">
        <v>53956.800000000003</v>
      </c>
      <c r="E345" s="73">
        <v>7.4134283187868002</v>
      </c>
    </row>
    <row r="346" spans="1:5" x14ac:dyDescent="0.35">
      <c r="A346" s="74" t="s">
        <v>341</v>
      </c>
      <c r="B346" s="74">
        <v>2022</v>
      </c>
      <c r="C346" s="74">
        <v>444</v>
      </c>
      <c r="D346" s="75">
        <v>6634.08</v>
      </c>
      <c r="E346" s="75">
        <v>4.0210549164315199E-2</v>
      </c>
    </row>
    <row r="347" spans="1:5" x14ac:dyDescent="0.35">
      <c r="A347" s="72" t="s">
        <v>342</v>
      </c>
      <c r="B347" s="72">
        <v>2022</v>
      </c>
      <c r="C347" s="72">
        <v>446</v>
      </c>
      <c r="D347" s="73">
        <v>16730.28</v>
      </c>
      <c r="E347" s="73">
        <v>2.0653313034808701E-2</v>
      </c>
    </row>
    <row r="348" spans="1:5" x14ac:dyDescent="0.35">
      <c r="A348" s="74" t="s">
        <v>343</v>
      </c>
      <c r="B348" s="74">
        <v>2022</v>
      </c>
      <c r="C348" s="74">
        <v>447</v>
      </c>
      <c r="D348" s="75">
        <v>19998</v>
      </c>
      <c r="E348" s="75">
        <v>0.57284917341734198</v>
      </c>
    </row>
    <row r="349" spans="1:5" x14ac:dyDescent="0.35">
      <c r="A349" s="72" t="s">
        <v>344</v>
      </c>
      <c r="B349" s="72">
        <v>2022</v>
      </c>
      <c r="C349" s="72">
        <v>448</v>
      </c>
      <c r="D349" s="73">
        <v>17353.871999999999</v>
      </c>
      <c r="E349" s="73">
        <v>0.47345099698787702</v>
      </c>
    </row>
    <row r="350" spans="1:5" x14ac:dyDescent="0.35">
      <c r="A350" s="74" t="s">
        <v>345</v>
      </c>
      <c r="B350" s="74">
        <v>2022</v>
      </c>
      <c r="C350" s="74">
        <v>450</v>
      </c>
      <c r="D350" s="75">
        <v>3191.7599999999998</v>
      </c>
      <c r="E350" s="75">
        <v>0.34266862170088003</v>
      </c>
    </row>
    <row r="351" spans="1:5" x14ac:dyDescent="0.35">
      <c r="A351" s="72" t="s">
        <v>346</v>
      </c>
      <c r="B351" s="72">
        <v>2022</v>
      </c>
      <c r="C351" s="72">
        <v>451</v>
      </c>
      <c r="D351" s="73">
        <v>13120</v>
      </c>
      <c r="E351" s="73">
        <v>0</v>
      </c>
    </row>
    <row r="352" spans="1:5" x14ac:dyDescent="0.35">
      <c r="A352" s="74" t="s">
        <v>347</v>
      </c>
      <c r="B352" s="74">
        <v>2022</v>
      </c>
      <c r="C352" s="74">
        <v>452</v>
      </c>
      <c r="D352" s="75">
        <v>10897.596</v>
      </c>
      <c r="E352" s="75">
        <v>1.76247311792436</v>
      </c>
    </row>
    <row r="353" spans="1:5" x14ac:dyDescent="0.35">
      <c r="A353" s="72" t="s">
        <v>348</v>
      </c>
      <c r="B353" s="72">
        <v>2022</v>
      </c>
      <c r="C353" s="72">
        <v>455</v>
      </c>
      <c r="D353" s="73">
        <v>11271.599999999999</v>
      </c>
      <c r="E353" s="73">
        <v>0</v>
      </c>
    </row>
    <row r="354" spans="1:5" x14ac:dyDescent="0.35">
      <c r="A354" s="74" t="s">
        <v>349</v>
      </c>
      <c r="B354" s="74">
        <v>2022</v>
      </c>
      <c r="C354" s="74">
        <v>466</v>
      </c>
      <c r="D354" s="75">
        <v>6325.2</v>
      </c>
      <c r="E354" s="75">
        <v>0</v>
      </c>
    </row>
    <row r="355" spans="1:5" x14ac:dyDescent="0.35">
      <c r="A355" s="72" t="s">
        <v>350</v>
      </c>
      <c r="B355" s="72">
        <v>2022</v>
      </c>
      <c r="C355" s="72">
        <v>470</v>
      </c>
      <c r="D355" s="73">
        <v>146176.91999999998</v>
      </c>
      <c r="E355" s="73">
        <v>0</v>
      </c>
    </row>
    <row r="356" spans="1:5" x14ac:dyDescent="0.35">
      <c r="A356" s="74" t="s">
        <v>351</v>
      </c>
      <c r="B356" s="74">
        <v>2022</v>
      </c>
      <c r="C356" s="74">
        <v>471</v>
      </c>
      <c r="D356" s="75">
        <v>17123.227199999998</v>
      </c>
      <c r="E356" s="75">
        <v>8.2505531433934298E-2</v>
      </c>
    </row>
    <row r="357" spans="1:5" x14ac:dyDescent="0.35">
      <c r="A357" s="72" t="s">
        <v>352</v>
      </c>
      <c r="B357" s="72">
        <v>2022</v>
      </c>
      <c r="C357" s="72">
        <v>472</v>
      </c>
      <c r="D357" s="73">
        <v>91178.387999999992</v>
      </c>
      <c r="E357" s="73">
        <v>11.8998226478445</v>
      </c>
    </row>
    <row r="358" spans="1:5" x14ac:dyDescent="0.35">
      <c r="A358" s="74" t="s">
        <v>353</v>
      </c>
      <c r="B358" s="74">
        <v>2022</v>
      </c>
      <c r="C358" s="74">
        <v>473</v>
      </c>
      <c r="D358" s="75">
        <v>3628.8</v>
      </c>
      <c r="E358" s="75">
        <v>0</v>
      </c>
    </row>
    <row r="359" spans="1:5" x14ac:dyDescent="0.35">
      <c r="A359" s="72" t="s">
        <v>354</v>
      </c>
      <c r="B359" s="72">
        <v>2022</v>
      </c>
      <c r="C359" s="72">
        <v>474</v>
      </c>
      <c r="D359" s="73">
        <v>35917.200000000004</v>
      </c>
      <c r="E359" s="73">
        <v>0</v>
      </c>
    </row>
    <row r="360" spans="1:5" x14ac:dyDescent="0.35">
      <c r="A360" s="74" t="s">
        <v>3584</v>
      </c>
      <c r="B360" s="74">
        <v>2022</v>
      </c>
      <c r="C360" s="74">
        <v>475</v>
      </c>
      <c r="D360" s="75">
        <v>64335.6</v>
      </c>
      <c r="E360" s="75">
        <v>0</v>
      </c>
    </row>
    <row r="361" spans="1:5" x14ac:dyDescent="0.35">
      <c r="A361" s="72" t="s">
        <v>3585</v>
      </c>
      <c r="B361" s="72">
        <v>2022</v>
      </c>
      <c r="C361" s="72">
        <v>476</v>
      </c>
      <c r="D361" s="73">
        <v>33646.32</v>
      </c>
      <c r="E361" s="73">
        <v>0.41919978172947298</v>
      </c>
    </row>
    <row r="362" spans="1:5" x14ac:dyDescent="0.35">
      <c r="A362" s="74" t="s">
        <v>3660</v>
      </c>
      <c r="B362" s="74">
        <v>2022</v>
      </c>
      <c r="C362" s="74">
        <v>477</v>
      </c>
      <c r="D362" s="75">
        <v>6118.2</v>
      </c>
      <c r="E362" s="75">
        <v>0</v>
      </c>
    </row>
    <row r="363" spans="1:5" x14ac:dyDescent="0.35">
      <c r="A363" s="72" t="s">
        <v>3662</v>
      </c>
      <c r="B363" s="72">
        <v>2022</v>
      </c>
      <c r="C363" s="72">
        <v>478</v>
      </c>
      <c r="D363" s="73">
        <v>6120.36</v>
      </c>
      <c r="E363" s="73">
        <v>28.8973001588142</v>
      </c>
    </row>
    <row r="364" spans="1:5" x14ac:dyDescent="0.35">
      <c r="A364" s="74" t="s">
        <v>3586</v>
      </c>
      <c r="B364" s="74">
        <v>2022</v>
      </c>
      <c r="C364" s="74">
        <v>888</v>
      </c>
      <c r="D364" s="75">
        <v>113841.29520000001</v>
      </c>
      <c r="E364" s="75">
        <v>56.130882617707201</v>
      </c>
    </row>
    <row r="365" spans="1:5" x14ac:dyDescent="0.35">
      <c r="A365" s="72"/>
      <c r="B365" s="72"/>
      <c r="C365" s="72"/>
      <c r="D365" s="73"/>
      <c r="E365" s="73"/>
    </row>
    <row r="366" spans="1:5" x14ac:dyDescent="0.35">
      <c r="A366" s="74"/>
      <c r="B366" s="74"/>
      <c r="C366" s="74"/>
      <c r="D366" s="75"/>
      <c r="E366" s="75"/>
    </row>
    <row r="367" spans="1:5" x14ac:dyDescent="0.35">
      <c r="A367" s="72"/>
      <c r="B367" s="72"/>
      <c r="C367" s="72"/>
      <c r="D367" s="73"/>
      <c r="E367" s="73"/>
    </row>
    <row r="368" spans="1:5" x14ac:dyDescent="0.35">
      <c r="A368" s="74"/>
      <c r="B368" s="74"/>
      <c r="C368" s="74"/>
      <c r="D368" s="75"/>
      <c r="E368" s="75"/>
    </row>
  </sheetData>
  <sortState ref="A3:AZ2905">
    <sortCondition ref="B3"/>
  </sortState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Ark3"/>
  <dimension ref="A1:A5"/>
  <sheetViews>
    <sheetView workbookViewId="0"/>
  </sheetViews>
  <sheetFormatPr defaultRowHeight="14.5" x14ac:dyDescent="0.35"/>
  <sheetData>
    <row r="1" spans="1:1" x14ac:dyDescent="0.35">
      <c r="A1" t="s">
        <v>3302</v>
      </c>
    </row>
    <row r="3" spans="1:1" x14ac:dyDescent="0.35">
      <c r="A3" t="s">
        <v>3303</v>
      </c>
    </row>
    <row r="4" spans="1:1" x14ac:dyDescent="0.35">
      <c r="A4" t="s">
        <v>2574</v>
      </c>
    </row>
    <row r="5" spans="1:1" x14ac:dyDescent="0.35">
      <c r="A5" t="s">
        <v>2589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Ark4"/>
  <dimension ref="A3:Q32"/>
  <sheetViews>
    <sheetView zoomScale="70" zoomScaleNormal="70" workbookViewId="0"/>
  </sheetViews>
  <sheetFormatPr defaultRowHeight="14.5" x14ac:dyDescent="0.35"/>
  <cols>
    <col min="1" max="1" width="19.1796875" customWidth="1"/>
    <col min="3" max="3" width="39.81640625" bestFit="1" customWidth="1"/>
  </cols>
  <sheetData>
    <row r="3" spans="1:17" x14ac:dyDescent="0.35">
      <c r="A3" t="s">
        <v>3323</v>
      </c>
      <c r="B3" t="s">
        <v>3322</v>
      </c>
      <c r="C3" t="s">
        <v>3403</v>
      </c>
      <c r="M3" t="s">
        <v>3405</v>
      </c>
      <c r="P3" t="s">
        <v>3399</v>
      </c>
      <c r="Q3" t="s">
        <v>3400</v>
      </c>
    </row>
    <row r="4" spans="1:17" x14ac:dyDescent="0.35">
      <c r="A4" s="67" t="s">
        <v>3315</v>
      </c>
      <c r="B4" s="84">
        <v>0.55000000000000004</v>
      </c>
      <c r="C4">
        <v>42.5</v>
      </c>
      <c r="P4" t="s">
        <v>3404</v>
      </c>
    </row>
    <row r="5" spans="1:17" x14ac:dyDescent="0.35">
      <c r="A5" t="s">
        <v>3316</v>
      </c>
      <c r="B5" s="84">
        <v>1</v>
      </c>
      <c r="C5">
        <v>0</v>
      </c>
    </row>
    <row r="6" spans="1:17" x14ac:dyDescent="0.35">
      <c r="A6" t="s">
        <v>3319</v>
      </c>
      <c r="B6" s="84">
        <v>1</v>
      </c>
      <c r="C6">
        <v>0</v>
      </c>
    </row>
    <row r="7" spans="1:17" x14ac:dyDescent="0.35">
      <c r="A7" s="67" t="s">
        <v>3320</v>
      </c>
      <c r="B7" s="84">
        <v>1</v>
      </c>
      <c r="C7">
        <v>0</v>
      </c>
      <c r="M7">
        <v>1</v>
      </c>
    </row>
    <row r="8" spans="1:17" x14ac:dyDescent="0.35">
      <c r="A8" s="67" t="s">
        <v>3321</v>
      </c>
      <c r="B8" s="84">
        <v>0.77</v>
      </c>
      <c r="C8">
        <v>0</v>
      </c>
      <c r="M8">
        <v>2</v>
      </c>
      <c r="P8" s="68"/>
      <c r="Q8" t="s">
        <v>3676</v>
      </c>
    </row>
    <row r="9" spans="1:17" x14ac:dyDescent="0.35">
      <c r="A9" t="s">
        <v>3310</v>
      </c>
      <c r="B9" s="84">
        <v>0</v>
      </c>
      <c r="C9">
        <v>79.400000000000006</v>
      </c>
    </row>
    <row r="10" spans="1:17" x14ac:dyDescent="0.35">
      <c r="A10" t="s">
        <v>3312</v>
      </c>
      <c r="B10" s="84">
        <v>0</v>
      </c>
      <c r="C10">
        <v>74</v>
      </c>
    </row>
    <row r="11" spans="1:17" x14ac:dyDescent="0.35">
      <c r="A11" t="s">
        <v>2650</v>
      </c>
      <c r="B11" s="84">
        <v>1</v>
      </c>
      <c r="C11">
        <v>0</v>
      </c>
    </row>
    <row r="12" spans="1:17" x14ac:dyDescent="0.35">
      <c r="A12" t="s">
        <v>3307</v>
      </c>
      <c r="B12" s="84">
        <v>0</v>
      </c>
      <c r="C12">
        <v>94.04</v>
      </c>
    </row>
    <row r="13" spans="1:17" x14ac:dyDescent="0.35">
      <c r="A13" t="s">
        <v>3314</v>
      </c>
      <c r="B13" s="84">
        <v>0</v>
      </c>
      <c r="C13">
        <v>63.1</v>
      </c>
    </row>
    <row r="14" spans="1:17" x14ac:dyDescent="0.35">
      <c r="A14" s="67" t="s">
        <v>3304</v>
      </c>
      <c r="B14" s="85">
        <v>0</v>
      </c>
      <c r="C14">
        <v>56.54</v>
      </c>
      <c r="M14">
        <v>3</v>
      </c>
      <c r="P14" t="s">
        <v>3401</v>
      </c>
      <c r="Q14" t="s">
        <v>3402</v>
      </c>
    </row>
    <row r="15" spans="1:17" x14ac:dyDescent="0.35">
      <c r="A15" t="s">
        <v>3308</v>
      </c>
      <c r="B15">
        <v>0</v>
      </c>
      <c r="C15">
        <v>80</v>
      </c>
    </row>
    <row r="16" spans="1:17" x14ac:dyDescent="0.35">
      <c r="A16" t="s">
        <v>3309</v>
      </c>
      <c r="B16">
        <v>0</v>
      </c>
      <c r="C16">
        <v>93</v>
      </c>
    </row>
    <row r="17" spans="1:14" x14ac:dyDescent="0.35">
      <c r="A17" t="s">
        <v>3313</v>
      </c>
      <c r="B17">
        <v>0</v>
      </c>
      <c r="C17">
        <v>56.14</v>
      </c>
    </row>
    <row r="18" spans="1:14" x14ac:dyDescent="0.35">
      <c r="A18" t="s">
        <v>3317</v>
      </c>
      <c r="B18">
        <v>1</v>
      </c>
      <c r="C18">
        <v>0</v>
      </c>
    </row>
    <row r="19" spans="1:14" x14ac:dyDescent="0.35">
      <c r="A19" t="s">
        <v>3305</v>
      </c>
      <c r="B19">
        <v>1</v>
      </c>
      <c r="C19">
        <v>0</v>
      </c>
    </row>
    <row r="20" spans="1:14" x14ac:dyDescent="0.35">
      <c r="A20" t="s">
        <v>3311</v>
      </c>
      <c r="B20">
        <v>0</v>
      </c>
      <c r="C20">
        <v>73.3</v>
      </c>
    </row>
    <row r="21" spans="1:14" x14ac:dyDescent="0.35">
      <c r="A21" t="s">
        <v>3318</v>
      </c>
      <c r="B21">
        <v>1</v>
      </c>
      <c r="C21">
        <v>0</v>
      </c>
    </row>
    <row r="22" spans="1:14" x14ac:dyDescent="0.35">
      <c r="A22" t="s">
        <v>2981</v>
      </c>
      <c r="B22">
        <v>1</v>
      </c>
      <c r="C22">
        <v>0</v>
      </c>
    </row>
    <row r="23" spans="1:14" x14ac:dyDescent="0.35">
      <c r="A23" t="s">
        <v>3383</v>
      </c>
      <c r="B23">
        <v>1</v>
      </c>
      <c r="C23">
        <v>0</v>
      </c>
    </row>
    <row r="25" spans="1:14" x14ac:dyDescent="0.35">
      <c r="M25" t="s">
        <v>3405</v>
      </c>
    </row>
    <row r="26" spans="1:14" x14ac:dyDescent="0.35">
      <c r="M26">
        <v>1</v>
      </c>
      <c r="N26" t="s">
        <v>3677</v>
      </c>
    </row>
    <row r="27" spans="1:14" x14ac:dyDescent="0.35">
      <c r="M27">
        <v>2</v>
      </c>
      <c r="N27" t="s">
        <v>3406</v>
      </c>
    </row>
    <row r="28" spans="1:14" x14ac:dyDescent="0.35">
      <c r="M28">
        <v>3</v>
      </c>
      <c r="N28" t="s">
        <v>3407</v>
      </c>
    </row>
    <row r="30" spans="1:14" x14ac:dyDescent="0.35">
      <c r="A30" t="s">
        <v>3408</v>
      </c>
    </row>
    <row r="31" spans="1:14" x14ac:dyDescent="0.35">
      <c r="A31" t="s">
        <v>3409</v>
      </c>
      <c r="C31">
        <v>0.8</v>
      </c>
    </row>
    <row r="32" spans="1:14" x14ac:dyDescent="0.35">
      <c r="A32" t="s">
        <v>3410</v>
      </c>
      <c r="C32">
        <v>0.97</v>
      </c>
    </row>
  </sheetData>
  <sortState ref="A4:C22">
    <sortCondition ref="A3"/>
  </sortState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Ark5"/>
  <dimension ref="A2:B364"/>
  <sheetViews>
    <sheetView topLeftCell="A338" workbookViewId="0"/>
  </sheetViews>
  <sheetFormatPr defaultRowHeight="14.5" x14ac:dyDescent="0.35"/>
  <cols>
    <col min="1" max="1" width="84.1796875" bestFit="1" customWidth="1"/>
  </cols>
  <sheetData>
    <row r="2" spans="1:2" x14ac:dyDescent="0.35">
      <c r="A2" t="s">
        <v>1</v>
      </c>
      <c r="B2" t="s">
        <v>0</v>
      </c>
    </row>
    <row r="3" spans="1:2" x14ac:dyDescent="0.35">
      <c r="A3" t="s">
        <v>225</v>
      </c>
      <c r="B3">
        <v>280</v>
      </c>
    </row>
    <row r="4" spans="1:2" x14ac:dyDescent="0.35">
      <c r="A4" t="s">
        <v>172</v>
      </c>
      <c r="B4">
        <v>219</v>
      </c>
    </row>
    <row r="5" spans="1:2" x14ac:dyDescent="0.35">
      <c r="A5" t="s">
        <v>236</v>
      </c>
      <c r="B5">
        <v>292</v>
      </c>
    </row>
    <row r="6" spans="1:2" x14ac:dyDescent="0.35">
      <c r="A6" t="s">
        <v>192</v>
      </c>
      <c r="B6">
        <v>243</v>
      </c>
    </row>
    <row r="7" spans="1:2" x14ac:dyDescent="0.35">
      <c r="A7" t="s">
        <v>108</v>
      </c>
      <c r="B7">
        <v>139</v>
      </c>
    </row>
    <row r="8" spans="1:2" x14ac:dyDescent="0.35">
      <c r="A8" t="s">
        <v>217</v>
      </c>
      <c r="B8">
        <v>272</v>
      </c>
    </row>
    <row r="9" spans="1:2" x14ac:dyDescent="0.35">
      <c r="A9" t="s">
        <v>129</v>
      </c>
      <c r="B9">
        <v>166</v>
      </c>
    </row>
    <row r="10" spans="1:2" x14ac:dyDescent="0.35">
      <c r="A10" t="s">
        <v>163</v>
      </c>
      <c r="B10">
        <v>209</v>
      </c>
    </row>
    <row r="11" spans="1:2" x14ac:dyDescent="0.35">
      <c r="A11" t="s">
        <v>55</v>
      </c>
      <c r="B11">
        <v>71</v>
      </c>
    </row>
    <row r="12" spans="1:2" x14ac:dyDescent="0.35">
      <c r="A12" t="s">
        <v>296</v>
      </c>
      <c r="B12">
        <v>375</v>
      </c>
    </row>
    <row r="13" spans="1:2" x14ac:dyDescent="0.35">
      <c r="A13" t="s">
        <v>226</v>
      </c>
      <c r="B13">
        <v>281</v>
      </c>
    </row>
    <row r="14" spans="1:2" x14ac:dyDescent="0.35">
      <c r="A14" t="s">
        <v>73</v>
      </c>
      <c r="B14">
        <v>96</v>
      </c>
    </row>
    <row r="15" spans="1:2" x14ac:dyDescent="0.35">
      <c r="A15" t="s">
        <v>122</v>
      </c>
      <c r="B15">
        <v>159</v>
      </c>
    </row>
    <row r="16" spans="1:2" x14ac:dyDescent="0.35">
      <c r="A16" t="s">
        <v>180</v>
      </c>
      <c r="B16">
        <v>227</v>
      </c>
    </row>
    <row r="17" spans="1:2" x14ac:dyDescent="0.35">
      <c r="A17" t="s">
        <v>323</v>
      </c>
      <c r="B17">
        <v>415</v>
      </c>
    </row>
    <row r="18" spans="1:2" x14ac:dyDescent="0.35">
      <c r="A18" t="s">
        <v>343</v>
      </c>
      <c r="B18">
        <v>447</v>
      </c>
    </row>
    <row r="19" spans="1:2" x14ac:dyDescent="0.35">
      <c r="A19" t="s">
        <v>205</v>
      </c>
      <c r="B19">
        <v>256</v>
      </c>
    </row>
    <row r="20" spans="1:2" x14ac:dyDescent="0.35">
      <c r="A20" t="s">
        <v>206</v>
      </c>
      <c r="B20">
        <v>258</v>
      </c>
    </row>
    <row r="21" spans="1:2" x14ac:dyDescent="0.35">
      <c r="A21" t="s">
        <v>90</v>
      </c>
      <c r="B21">
        <v>119</v>
      </c>
    </row>
    <row r="22" spans="1:2" x14ac:dyDescent="0.35">
      <c r="A22" t="s">
        <v>3673</v>
      </c>
      <c r="B22">
        <v>297</v>
      </c>
    </row>
    <row r="23" spans="1:2" x14ac:dyDescent="0.35">
      <c r="A23" t="s">
        <v>184</v>
      </c>
      <c r="B23">
        <v>231</v>
      </c>
    </row>
    <row r="24" spans="1:2" x14ac:dyDescent="0.35">
      <c r="A24" t="s">
        <v>257</v>
      </c>
      <c r="B24">
        <v>321</v>
      </c>
    </row>
    <row r="25" spans="1:2" x14ac:dyDescent="0.35">
      <c r="A25" t="s">
        <v>3586</v>
      </c>
      <c r="B25">
        <v>888</v>
      </c>
    </row>
    <row r="26" spans="1:2" x14ac:dyDescent="0.35">
      <c r="A26" t="s">
        <v>329</v>
      </c>
      <c r="B26">
        <v>424</v>
      </c>
    </row>
    <row r="27" spans="1:2" x14ac:dyDescent="0.35">
      <c r="A27" t="s">
        <v>56</v>
      </c>
      <c r="B27">
        <v>72</v>
      </c>
    </row>
    <row r="28" spans="1:2" x14ac:dyDescent="0.35">
      <c r="A28" t="s">
        <v>16</v>
      </c>
      <c r="B28">
        <v>23</v>
      </c>
    </row>
    <row r="29" spans="1:2" x14ac:dyDescent="0.35">
      <c r="A29" t="s">
        <v>94</v>
      </c>
      <c r="B29">
        <v>123</v>
      </c>
    </row>
    <row r="30" spans="1:2" x14ac:dyDescent="0.35">
      <c r="A30" t="s">
        <v>124</v>
      </c>
      <c r="B30">
        <v>161</v>
      </c>
    </row>
    <row r="31" spans="1:2" x14ac:dyDescent="0.35">
      <c r="A31" t="s">
        <v>75</v>
      </c>
      <c r="B31">
        <v>98</v>
      </c>
    </row>
    <row r="32" spans="1:2" x14ac:dyDescent="0.35">
      <c r="A32" t="s">
        <v>76</v>
      </c>
      <c r="B32">
        <v>99</v>
      </c>
    </row>
    <row r="33" spans="1:2" x14ac:dyDescent="0.35">
      <c r="A33" t="s">
        <v>218</v>
      </c>
      <c r="B33">
        <v>273</v>
      </c>
    </row>
    <row r="34" spans="1:2" x14ac:dyDescent="0.35">
      <c r="A34" t="s">
        <v>109</v>
      </c>
      <c r="B34">
        <v>140</v>
      </c>
    </row>
    <row r="35" spans="1:2" x14ac:dyDescent="0.35">
      <c r="A35" t="s">
        <v>222</v>
      </c>
      <c r="B35">
        <v>277</v>
      </c>
    </row>
    <row r="36" spans="1:2" x14ac:dyDescent="0.35">
      <c r="A36" t="s">
        <v>319</v>
      </c>
      <c r="B36">
        <v>408</v>
      </c>
    </row>
    <row r="37" spans="1:2" x14ac:dyDescent="0.35">
      <c r="A37" t="s">
        <v>96</v>
      </c>
      <c r="B37">
        <v>125</v>
      </c>
    </row>
    <row r="38" spans="1:2" x14ac:dyDescent="0.35">
      <c r="A38" t="s">
        <v>282</v>
      </c>
      <c r="B38">
        <v>359</v>
      </c>
    </row>
    <row r="39" spans="1:2" x14ac:dyDescent="0.35">
      <c r="A39" t="s">
        <v>285</v>
      </c>
      <c r="B39">
        <v>363</v>
      </c>
    </row>
    <row r="40" spans="1:2" x14ac:dyDescent="0.35">
      <c r="A40" t="s">
        <v>255</v>
      </c>
      <c r="B40">
        <v>319</v>
      </c>
    </row>
    <row r="41" spans="1:2" x14ac:dyDescent="0.35">
      <c r="A41" t="s">
        <v>138</v>
      </c>
      <c r="B41">
        <v>178</v>
      </c>
    </row>
    <row r="42" spans="1:2" x14ac:dyDescent="0.35">
      <c r="A42" t="s">
        <v>77</v>
      </c>
      <c r="B42">
        <v>100</v>
      </c>
    </row>
    <row r="43" spans="1:2" x14ac:dyDescent="0.35">
      <c r="A43" t="s">
        <v>227</v>
      </c>
      <c r="B43">
        <v>282</v>
      </c>
    </row>
    <row r="44" spans="1:2" x14ac:dyDescent="0.35">
      <c r="A44" t="s">
        <v>4</v>
      </c>
      <c r="B44">
        <v>5</v>
      </c>
    </row>
    <row r="45" spans="1:2" x14ac:dyDescent="0.35">
      <c r="A45" t="s">
        <v>195</v>
      </c>
      <c r="B45">
        <v>246</v>
      </c>
    </row>
    <row r="46" spans="1:2" x14ac:dyDescent="0.35">
      <c r="A46" t="s">
        <v>201</v>
      </c>
      <c r="B46">
        <v>252</v>
      </c>
    </row>
    <row r="47" spans="1:2" x14ac:dyDescent="0.35">
      <c r="A47" t="s">
        <v>262</v>
      </c>
      <c r="B47">
        <v>328</v>
      </c>
    </row>
    <row r="48" spans="1:2" x14ac:dyDescent="0.35">
      <c r="A48" t="s">
        <v>155</v>
      </c>
      <c r="B48">
        <v>198</v>
      </c>
    </row>
    <row r="49" spans="1:2" x14ac:dyDescent="0.35">
      <c r="A49" t="s">
        <v>3660</v>
      </c>
      <c r="B49">
        <v>477</v>
      </c>
    </row>
    <row r="50" spans="1:2" x14ac:dyDescent="0.35">
      <c r="A50" t="s">
        <v>352</v>
      </c>
      <c r="B50">
        <v>472</v>
      </c>
    </row>
    <row r="51" spans="1:2" x14ac:dyDescent="0.35">
      <c r="A51" t="s">
        <v>110</v>
      </c>
      <c r="B51">
        <v>141</v>
      </c>
    </row>
    <row r="52" spans="1:2" x14ac:dyDescent="0.35">
      <c r="A52" t="s">
        <v>58</v>
      </c>
      <c r="B52">
        <v>75</v>
      </c>
    </row>
    <row r="53" spans="1:2" x14ac:dyDescent="0.35">
      <c r="A53" t="s">
        <v>305</v>
      </c>
      <c r="B53">
        <v>388</v>
      </c>
    </row>
    <row r="54" spans="1:2" x14ac:dyDescent="0.35">
      <c r="A54" t="s">
        <v>117</v>
      </c>
      <c r="B54">
        <v>151</v>
      </c>
    </row>
    <row r="55" spans="1:2" x14ac:dyDescent="0.35">
      <c r="A55" t="s">
        <v>135</v>
      </c>
      <c r="B55">
        <v>174</v>
      </c>
    </row>
    <row r="56" spans="1:2" x14ac:dyDescent="0.35">
      <c r="A56" t="s">
        <v>97</v>
      </c>
      <c r="B56">
        <v>126</v>
      </c>
    </row>
    <row r="57" spans="1:2" x14ac:dyDescent="0.35">
      <c r="A57" t="s">
        <v>299</v>
      </c>
      <c r="B57">
        <v>378</v>
      </c>
    </row>
    <row r="58" spans="1:2" x14ac:dyDescent="0.35">
      <c r="A58" t="s">
        <v>230</v>
      </c>
      <c r="B58">
        <v>286</v>
      </c>
    </row>
    <row r="59" spans="1:2" x14ac:dyDescent="0.35">
      <c r="A59" t="s">
        <v>128</v>
      </c>
      <c r="B59">
        <v>165</v>
      </c>
    </row>
    <row r="60" spans="1:2" x14ac:dyDescent="0.35">
      <c r="A60" t="s">
        <v>31</v>
      </c>
      <c r="B60">
        <v>42</v>
      </c>
    </row>
    <row r="61" spans="1:2" x14ac:dyDescent="0.35">
      <c r="A61" t="s">
        <v>292</v>
      </c>
      <c r="B61">
        <v>371</v>
      </c>
    </row>
    <row r="62" spans="1:2" x14ac:dyDescent="0.35">
      <c r="A62" t="s">
        <v>33</v>
      </c>
      <c r="B62">
        <v>44</v>
      </c>
    </row>
    <row r="63" spans="1:2" x14ac:dyDescent="0.35">
      <c r="A63" t="s">
        <v>270</v>
      </c>
      <c r="B63">
        <v>343</v>
      </c>
    </row>
    <row r="64" spans="1:2" x14ac:dyDescent="0.35">
      <c r="A64" t="s">
        <v>61</v>
      </c>
      <c r="B64">
        <v>79</v>
      </c>
    </row>
    <row r="65" spans="1:2" x14ac:dyDescent="0.35">
      <c r="A65" t="s">
        <v>232</v>
      </c>
      <c r="B65">
        <v>288</v>
      </c>
    </row>
    <row r="66" spans="1:2" x14ac:dyDescent="0.35">
      <c r="A66" t="s">
        <v>228</v>
      </c>
      <c r="B66">
        <v>283</v>
      </c>
    </row>
    <row r="67" spans="1:2" x14ac:dyDescent="0.35">
      <c r="A67" t="s">
        <v>190</v>
      </c>
      <c r="B67">
        <v>240</v>
      </c>
    </row>
    <row r="68" spans="1:2" x14ac:dyDescent="0.35">
      <c r="A68" t="s">
        <v>233</v>
      </c>
      <c r="B68">
        <v>289</v>
      </c>
    </row>
    <row r="69" spans="1:2" x14ac:dyDescent="0.35">
      <c r="A69" t="s">
        <v>5</v>
      </c>
      <c r="B69">
        <v>12</v>
      </c>
    </row>
    <row r="70" spans="1:2" x14ac:dyDescent="0.35">
      <c r="A70" t="s">
        <v>6</v>
      </c>
      <c r="B70">
        <v>13</v>
      </c>
    </row>
    <row r="71" spans="1:2" x14ac:dyDescent="0.35">
      <c r="A71" t="s">
        <v>320</v>
      </c>
      <c r="B71">
        <v>409</v>
      </c>
    </row>
    <row r="72" spans="1:2" x14ac:dyDescent="0.35">
      <c r="A72" t="s">
        <v>279</v>
      </c>
      <c r="B72">
        <v>356</v>
      </c>
    </row>
    <row r="73" spans="1:2" x14ac:dyDescent="0.35">
      <c r="A73" t="s">
        <v>188</v>
      </c>
      <c r="B73">
        <v>235</v>
      </c>
    </row>
    <row r="74" spans="1:2" x14ac:dyDescent="0.35">
      <c r="A74" t="s">
        <v>18</v>
      </c>
      <c r="B74">
        <v>27</v>
      </c>
    </row>
    <row r="75" spans="1:2" x14ac:dyDescent="0.35">
      <c r="A75" t="s">
        <v>353</v>
      </c>
      <c r="B75">
        <v>473</v>
      </c>
    </row>
    <row r="76" spans="1:2" x14ac:dyDescent="0.35">
      <c r="A76" t="s">
        <v>59</v>
      </c>
      <c r="B76">
        <v>76</v>
      </c>
    </row>
    <row r="77" spans="1:2" x14ac:dyDescent="0.35">
      <c r="A77" t="s">
        <v>156</v>
      </c>
      <c r="B77">
        <v>199</v>
      </c>
    </row>
    <row r="78" spans="1:2" x14ac:dyDescent="0.35">
      <c r="A78" t="s">
        <v>294</v>
      </c>
      <c r="B78">
        <v>373</v>
      </c>
    </row>
    <row r="79" spans="1:2" x14ac:dyDescent="0.35">
      <c r="A79" t="s">
        <v>49</v>
      </c>
      <c r="B79">
        <v>64</v>
      </c>
    </row>
    <row r="80" spans="1:2" x14ac:dyDescent="0.35">
      <c r="A80" t="s">
        <v>216</v>
      </c>
      <c r="B80">
        <v>271</v>
      </c>
    </row>
    <row r="81" spans="1:2" x14ac:dyDescent="0.35">
      <c r="A81" t="s">
        <v>271</v>
      </c>
      <c r="B81">
        <v>347</v>
      </c>
    </row>
    <row r="82" spans="1:2" x14ac:dyDescent="0.35">
      <c r="A82" t="s">
        <v>312</v>
      </c>
      <c r="B82">
        <v>397</v>
      </c>
    </row>
    <row r="83" spans="1:2" x14ac:dyDescent="0.35">
      <c r="A83" t="s">
        <v>7</v>
      </c>
      <c r="B83">
        <v>14</v>
      </c>
    </row>
    <row r="84" spans="1:2" x14ac:dyDescent="0.35">
      <c r="A84" t="s">
        <v>113</v>
      </c>
      <c r="B84">
        <v>145</v>
      </c>
    </row>
    <row r="85" spans="1:2" x14ac:dyDescent="0.35">
      <c r="A85" t="s">
        <v>168</v>
      </c>
      <c r="B85">
        <v>215</v>
      </c>
    </row>
    <row r="86" spans="1:2" x14ac:dyDescent="0.35">
      <c r="A86" t="s">
        <v>344</v>
      </c>
      <c r="B86">
        <v>448</v>
      </c>
    </row>
    <row r="87" spans="1:2" x14ac:dyDescent="0.35">
      <c r="A87" t="s">
        <v>274</v>
      </c>
      <c r="B87">
        <v>351</v>
      </c>
    </row>
    <row r="88" spans="1:2" x14ac:dyDescent="0.35">
      <c r="A88" t="s">
        <v>324</v>
      </c>
      <c r="B88">
        <v>416</v>
      </c>
    </row>
    <row r="89" spans="1:2" x14ac:dyDescent="0.35">
      <c r="A89" t="s">
        <v>60</v>
      </c>
      <c r="B89">
        <v>77</v>
      </c>
    </row>
    <row r="90" spans="1:2" x14ac:dyDescent="0.35">
      <c r="A90" t="s">
        <v>283</v>
      </c>
      <c r="B90">
        <v>360</v>
      </c>
    </row>
    <row r="91" spans="1:2" x14ac:dyDescent="0.35">
      <c r="A91" t="s">
        <v>200</v>
      </c>
      <c r="B91">
        <v>251</v>
      </c>
    </row>
    <row r="92" spans="1:2" x14ac:dyDescent="0.35">
      <c r="A92" t="s">
        <v>78</v>
      </c>
      <c r="B92">
        <v>101</v>
      </c>
    </row>
    <row r="93" spans="1:2" x14ac:dyDescent="0.35">
      <c r="A93" t="s">
        <v>157</v>
      </c>
      <c r="B93">
        <v>202</v>
      </c>
    </row>
    <row r="94" spans="1:2" x14ac:dyDescent="0.35">
      <c r="A94" t="s">
        <v>287</v>
      </c>
      <c r="B94">
        <v>365</v>
      </c>
    </row>
    <row r="95" spans="1:2" x14ac:dyDescent="0.35">
      <c r="A95" t="s">
        <v>98</v>
      </c>
      <c r="B95">
        <v>128</v>
      </c>
    </row>
    <row r="96" spans="1:2" x14ac:dyDescent="0.35">
      <c r="A96" t="s">
        <v>8</v>
      </c>
      <c r="B96">
        <v>15</v>
      </c>
    </row>
    <row r="97" spans="1:2" x14ac:dyDescent="0.35">
      <c r="A97" t="s">
        <v>79</v>
      </c>
      <c r="B97">
        <v>102</v>
      </c>
    </row>
    <row r="98" spans="1:2" x14ac:dyDescent="0.35">
      <c r="A98" t="s">
        <v>321</v>
      </c>
      <c r="B98">
        <v>412</v>
      </c>
    </row>
    <row r="99" spans="1:2" x14ac:dyDescent="0.35">
      <c r="A99" t="s">
        <v>336</v>
      </c>
      <c r="B99">
        <v>436</v>
      </c>
    </row>
    <row r="100" spans="1:2" x14ac:dyDescent="0.35">
      <c r="A100" t="s">
        <v>95</v>
      </c>
      <c r="B100">
        <v>124</v>
      </c>
    </row>
    <row r="101" spans="1:2" x14ac:dyDescent="0.35">
      <c r="A101" t="s">
        <v>80</v>
      </c>
      <c r="B101">
        <v>103</v>
      </c>
    </row>
    <row r="102" spans="1:2" x14ac:dyDescent="0.35">
      <c r="A102" t="s">
        <v>293</v>
      </c>
      <c r="B102">
        <v>372</v>
      </c>
    </row>
    <row r="103" spans="1:2" x14ac:dyDescent="0.35">
      <c r="A103" t="s">
        <v>158</v>
      </c>
      <c r="B103">
        <v>203</v>
      </c>
    </row>
    <row r="104" spans="1:2" x14ac:dyDescent="0.35">
      <c r="A104" t="s">
        <v>235</v>
      </c>
      <c r="B104">
        <v>291</v>
      </c>
    </row>
    <row r="105" spans="1:2" x14ac:dyDescent="0.35">
      <c r="A105" t="s">
        <v>307</v>
      </c>
      <c r="B105">
        <v>390</v>
      </c>
    </row>
    <row r="106" spans="1:2" x14ac:dyDescent="0.35">
      <c r="A106" t="s">
        <v>237</v>
      </c>
      <c r="B106">
        <v>293</v>
      </c>
    </row>
    <row r="107" spans="1:2" x14ac:dyDescent="0.35">
      <c r="A107" t="s">
        <v>221</v>
      </c>
      <c r="B107">
        <v>276</v>
      </c>
    </row>
    <row r="108" spans="1:2" x14ac:dyDescent="0.35">
      <c r="A108" t="s">
        <v>159</v>
      </c>
      <c r="B108">
        <v>204</v>
      </c>
    </row>
    <row r="109" spans="1:2" x14ac:dyDescent="0.35">
      <c r="A109" t="s">
        <v>212</v>
      </c>
      <c r="B109">
        <v>265</v>
      </c>
    </row>
    <row r="110" spans="1:2" x14ac:dyDescent="0.35">
      <c r="A110" t="s">
        <v>187</v>
      </c>
      <c r="B110">
        <v>234</v>
      </c>
    </row>
    <row r="111" spans="1:2" x14ac:dyDescent="0.35">
      <c r="A111" t="s">
        <v>143</v>
      </c>
      <c r="B111">
        <v>185</v>
      </c>
    </row>
    <row r="112" spans="1:2" x14ac:dyDescent="0.35">
      <c r="A112" t="s">
        <v>182</v>
      </c>
      <c r="B112">
        <v>229</v>
      </c>
    </row>
    <row r="113" spans="1:2" x14ac:dyDescent="0.35">
      <c r="A113" t="s">
        <v>267</v>
      </c>
      <c r="B113">
        <v>337</v>
      </c>
    </row>
    <row r="114" spans="1:2" x14ac:dyDescent="0.35">
      <c r="A114" t="s">
        <v>350</v>
      </c>
      <c r="B114">
        <v>470</v>
      </c>
    </row>
    <row r="115" spans="1:2" x14ac:dyDescent="0.35">
      <c r="A115" t="s">
        <v>19</v>
      </c>
      <c r="B115">
        <v>28</v>
      </c>
    </row>
    <row r="116" spans="1:2" x14ac:dyDescent="0.35">
      <c r="A116" t="s">
        <v>130</v>
      </c>
      <c r="B116">
        <v>168</v>
      </c>
    </row>
    <row r="117" spans="1:2" x14ac:dyDescent="0.35">
      <c r="A117" t="s">
        <v>268</v>
      </c>
      <c r="B117">
        <v>339</v>
      </c>
    </row>
    <row r="118" spans="1:2" x14ac:dyDescent="0.35">
      <c r="A118" t="s">
        <v>291</v>
      </c>
      <c r="B118">
        <v>369</v>
      </c>
    </row>
    <row r="119" spans="1:2" x14ac:dyDescent="0.35">
      <c r="A119" t="s">
        <v>351</v>
      </c>
      <c r="B119">
        <v>471</v>
      </c>
    </row>
    <row r="120" spans="1:2" x14ac:dyDescent="0.35">
      <c r="A120" t="s">
        <v>114</v>
      </c>
      <c r="B120">
        <v>146</v>
      </c>
    </row>
    <row r="121" spans="1:2" x14ac:dyDescent="0.35">
      <c r="A121" t="s">
        <v>100</v>
      </c>
      <c r="B121">
        <v>130</v>
      </c>
    </row>
    <row r="122" spans="1:2" x14ac:dyDescent="0.35">
      <c r="A122" t="s">
        <v>311</v>
      </c>
      <c r="B122">
        <v>396</v>
      </c>
    </row>
    <row r="123" spans="1:2" x14ac:dyDescent="0.35">
      <c r="A123" t="s">
        <v>9</v>
      </c>
      <c r="B123">
        <v>16</v>
      </c>
    </row>
    <row r="124" spans="1:2" x14ac:dyDescent="0.35">
      <c r="A124" t="s">
        <v>332</v>
      </c>
      <c r="B124">
        <v>431</v>
      </c>
    </row>
    <row r="125" spans="1:2" x14ac:dyDescent="0.35">
      <c r="A125" t="s">
        <v>126</v>
      </c>
      <c r="B125">
        <v>163</v>
      </c>
    </row>
    <row r="126" spans="1:2" x14ac:dyDescent="0.35">
      <c r="A126" t="s">
        <v>11</v>
      </c>
      <c r="B126">
        <v>18</v>
      </c>
    </row>
    <row r="127" spans="1:2" x14ac:dyDescent="0.35">
      <c r="A127" t="s">
        <v>229</v>
      </c>
      <c r="B127">
        <v>284</v>
      </c>
    </row>
    <row r="128" spans="1:2" x14ac:dyDescent="0.35">
      <c r="A128" t="s">
        <v>3583</v>
      </c>
      <c r="B128">
        <v>298</v>
      </c>
    </row>
    <row r="129" spans="1:2" x14ac:dyDescent="0.35">
      <c r="A129" t="s">
        <v>242</v>
      </c>
      <c r="B129">
        <v>300</v>
      </c>
    </row>
    <row r="130" spans="1:2" x14ac:dyDescent="0.35">
      <c r="A130" t="s">
        <v>123</v>
      </c>
      <c r="B130">
        <v>160</v>
      </c>
    </row>
    <row r="131" spans="1:2" x14ac:dyDescent="0.35">
      <c r="A131" t="s">
        <v>32</v>
      </c>
      <c r="B131">
        <v>43</v>
      </c>
    </row>
    <row r="132" spans="1:2" x14ac:dyDescent="0.35">
      <c r="A132" t="s">
        <v>134</v>
      </c>
      <c r="B132">
        <v>172</v>
      </c>
    </row>
    <row r="133" spans="1:2" x14ac:dyDescent="0.35">
      <c r="A133" t="s">
        <v>101</v>
      </c>
      <c r="B133">
        <v>131</v>
      </c>
    </row>
    <row r="134" spans="1:2" x14ac:dyDescent="0.35">
      <c r="A134" t="s">
        <v>47</v>
      </c>
      <c r="B134">
        <v>61</v>
      </c>
    </row>
    <row r="135" spans="1:2" x14ac:dyDescent="0.35">
      <c r="A135" t="s">
        <v>317</v>
      </c>
      <c r="B135">
        <v>406</v>
      </c>
    </row>
    <row r="136" spans="1:2" x14ac:dyDescent="0.35">
      <c r="A136" t="s">
        <v>116</v>
      </c>
      <c r="B136">
        <v>148</v>
      </c>
    </row>
    <row r="137" spans="1:2" x14ac:dyDescent="0.35">
      <c r="A137" t="s">
        <v>309</v>
      </c>
      <c r="B137">
        <v>394</v>
      </c>
    </row>
    <row r="138" spans="1:2" x14ac:dyDescent="0.35">
      <c r="A138" t="s">
        <v>325</v>
      </c>
      <c r="B138">
        <v>420</v>
      </c>
    </row>
    <row r="139" spans="1:2" x14ac:dyDescent="0.35">
      <c r="A139" t="s">
        <v>111</v>
      </c>
      <c r="B139">
        <v>143</v>
      </c>
    </row>
    <row r="140" spans="1:2" x14ac:dyDescent="0.35">
      <c r="A140" t="s">
        <v>313</v>
      </c>
      <c r="B140">
        <v>398</v>
      </c>
    </row>
    <row r="141" spans="1:2" x14ac:dyDescent="0.35">
      <c r="A141" t="s">
        <v>303</v>
      </c>
      <c r="B141">
        <v>383</v>
      </c>
    </row>
    <row r="142" spans="1:2" x14ac:dyDescent="0.35">
      <c r="A142" t="s">
        <v>12</v>
      </c>
      <c r="B142">
        <v>19</v>
      </c>
    </row>
    <row r="143" spans="1:2" x14ac:dyDescent="0.35">
      <c r="A143" t="s">
        <v>322</v>
      </c>
      <c r="B143">
        <v>413</v>
      </c>
    </row>
    <row r="144" spans="1:2" x14ac:dyDescent="0.35">
      <c r="A144" t="s">
        <v>208</v>
      </c>
      <c r="B144">
        <v>260</v>
      </c>
    </row>
    <row r="145" spans="1:2" x14ac:dyDescent="0.35">
      <c r="A145" t="s">
        <v>231</v>
      </c>
      <c r="B145">
        <v>287</v>
      </c>
    </row>
    <row r="146" spans="1:2" x14ac:dyDescent="0.35">
      <c r="A146" t="s">
        <v>15</v>
      </c>
      <c r="B146">
        <v>22</v>
      </c>
    </row>
    <row r="147" spans="1:2" x14ac:dyDescent="0.35">
      <c r="A147" t="s">
        <v>144</v>
      </c>
      <c r="B147">
        <v>186</v>
      </c>
    </row>
    <row r="148" spans="1:2" x14ac:dyDescent="0.35">
      <c r="A148" t="s">
        <v>133</v>
      </c>
      <c r="B148">
        <v>171</v>
      </c>
    </row>
    <row r="149" spans="1:2" x14ac:dyDescent="0.35">
      <c r="A149" t="s">
        <v>20</v>
      </c>
      <c r="B149">
        <v>29</v>
      </c>
    </row>
    <row r="150" spans="1:2" x14ac:dyDescent="0.35">
      <c r="A150" t="s">
        <v>328</v>
      </c>
      <c r="B150">
        <v>423</v>
      </c>
    </row>
    <row r="151" spans="1:2" x14ac:dyDescent="0.35">
      <c r="A151" t="s">
        <v>127</v>
      </c>
      <c r="B151">
        <v>164</v>
      </c>
    </row>
    <row r="152" spans="1:2" x14ac:dyDescent="0.35">
      <c r="A152" t="s">
        <v>339</v>
      </c>
      <c r="B152">
        <v>442</v>
      </c>
    </row>
    <row r="153" spans="1:2" x14ac:dyDescent="0.35">
      <c r="A153" t="s">
        <v>204</v>
      </c>
      <c r="B153">
        <v>255</v>
      </c>
    </row>
    <row r="154" spans="1:2" x14ac:dyDescent="0.35">
      <c r="A154" t="s">
        <v>21</v>
      </c>
      <c r="B154">
        <v>30</v>
      </c>
    </row>
    <row r="155" spans="1:2" x14ac:dyDescent="0.35">
      <c r="A155" t="s">
        <v>261</v>
      </c>
      <c r="B155">
        <v>327</v>
      </c>
    </row>
    <row r="156" spans="1:2" x14ac:dyDescent="0.35">
      <c r="A156" t="s">
        <v>223</v>
      </c>
      <c r="B156">
        <v>278</v>
      </c>
    </row>
    <row r="157" spans="1:2" x14ac:dyDescent="0.35">
      <c r="A157" t="s">
        <v>247</v>
      </c>
      <c r="B157">
        <v>309</v>
      </c>
    </row>
    <row r="158" spans="1:2" x14ac:dyDescent="0.35">
      <c r="A158" t="s">
        <v>28</v>
      </c>
      <c r="B158">
        <v>39</v>
      </c>
    </row>
    <row r="159" spans="1:2" x14ac:dyDescent="0.35">
      <c r="A159" t="s">
        <v>302</v>
      </c>
      <c r="B159">
        <v>382</v>
      </c>
    </row>
    <row r="160" spans="1:2" x14ac:dyDescent="0.35">
      <c r="A160" t="s">
        <v>22</v>
      </c>
      <c r="B160">
        <v>31</v>
      </c>
    </row>
    <row r="161" spans="1:2" x14ac:dyDescent="0.35">
      <c r="A161" t="s">
        <v>276</v>
      </c>
      <c r="B161">
        <v>353</v>
      </c>
    </row>
    <row r="162" spans="1:2" x14ac:dyDescent="0.35">
      <c r="A162" t="s">
        <v>191</v>
      </c>
      <c r="B162">
        <v>241</v>
      </c>
    </row>
    <row r="163" spans="1:2" x14ac:dyDescent="0.35">
      <c r="A163" t="s">
        <v>153</v>
      </c>
      <c r="B163">
        <v>196</v>
      </c>
    </row>
    <row r="164" spans="1:2" x14ac:dyDescent="0.35">
      <c r="A164" t="s">
        <v>193</v>
      </c>
      <c r="B164">
        <v>244</v>
      </c>
    </row>
    <row r="165" spans="1:2" x14ac:dyDescent="0.35">
      <c r="A165" t="s">
        <v>199</v>
      </c>
      <c r="B165">
        <v>250</v>
      </c>
    </row>
    <row r="166" spans="1:2" x14ac:dyDescent="0.35">
      <c r="A166" t="s">
        <v>51</v>
      </c>
      <c r="B166">
        <v>66</v>
      </c>
    </row>
    <row r="167" spans="1:2" x14ac:dyDescent="0.35">
      <c r="A167" t="s">
        <v>272</v>
      </c>
      <c r="B167">
        <v>348</v>
      </c>
    </row>
    <row r="168" spans="1:2" x14ac:dyDescent="0.35">
      <c r="A168" t="s">
        <v>165</v>
      </c>
      <c r="B168">
        <v>211</v>
      </c>
    </row>
    <row r="169" spans="1:2" x14ac:dyDescent="0.35">
      <c r="A169" t="s">
        <v>250</v>
      </c>
      <c r="B169">
        <v>313</v>
      </c>
    </row>
    <row r="170" spans="1:2" x14ac:dyDescent="0.35">
      <c r="A170" t="s">
        <v>23</v>
      </c>
      <c r="B170">
        <v>32</v>
      </c>
    </row>
    <row r="171" spans="1:2" x14ac:dyDescent="0.35">
      <c r="A171" t="s">
        <v>67</v>
      </c>
      <c r="B171">
        <v>86</v>
      </c>
    </row>
    <row r="172" spans="1:2" x14ac:dyDescent="0.35">
      <c r="A172" t="s">
        <v>13</v>
      </c>
      <c r="B172">
        <v>20</v>
      </c>
    </row>
    <row r="173" spans="1:2" x14ac:dyDescent="0.35">
      <c r="A173" t="s">
        <v>161</v>
      </c>
      <c r="B173">
        <v>207</v>
      </c>
    </row>
    <row r="174" spans="1:2" x14ac:dyDescent="0.35">
      <c r="A174" t="s">
        <v>162</v>
      </c>
      <c r="B174">
        <v>208</v>
      </c>
    </row>
    <row r="175" spans="1:2" x14ac:dyDescent="0.35">
      <c r="A175" t="s">
        <v>140</v>
      </c>
      <c r="B175">
        <v>181</v>
      </c>
    </row>
    <row r="176" spans="1:2" x14ac:dyDescent="0.35">
      <c r="A176" t="s">
        <v>136</v>
      </c>
      <c r="B176">
        <v>176</v>
      </c>
    </row>
    <row r="177" spans="1:2" x14ac:dyDescent="0.35">
      <c r="A177" t="s">
        <v>3585</v>
      </c>
      <c r="B177">
        <v>476</v>
      </c>
    </row>
    <row r="178" spans="1:2" x14ac:dyDescent="0.35">
      <c r="A178" t="s">
        <v>252</v>
      </c>
      <c r="B178">
        <v>316</v>
      </c>
    </row>
    <row r="179" spans="1:2" x14ac:dyDescent="0.35">
      <c r="A179" t="s">
        <v>289</v>
      </c>
      <c r="B179">
        <v>367</v>
      </c>
    </row>
    <row r="180" spans="1:2" x14ac:dyDescent="0.35">
      <c r="A180" t="s">
        <v>215</v>
      </c>
      <c r="B180">
        <v>269</v>
      </c>
    </row>
    <row r="181" spans="1:2" x14ac:dyDescent="0.35">
      <c r="A181" t="s">
        <v>243</v>
      </c>
      <c r="B181">
        <v>301</v>
      </c>
    </row>
    <row r="182" spans="1:2" x14ac:dyDescent="0.35">
      <c r="A182" t="s">
        <v>81</v>
      </c>
      <c r="B182">
        <v>104</v>
      </c>
    </row>
    <row r="183" spans="1:2" x14ac:dyDescent="0.35">
      <c r="A183" t="s">
        <v>89</v>
      </c>
      <c r="B183">
        <v>118</v>
      </c>
    </row>
    <row r="184" spans="1:2" x14ac:dyDescent="0.35">
      <c r="A184" t="s">
        <v>245</v>
      </c>
      <c r="B184">
        <v>305</v>
      </c>
    </row>
    <row r="185" spans="1:2" x14ac:dyDescent="0.35">
      <c r="A185" t="s">
        <v>115</v>
      </c>
      <c r="B185">
        <v>147</v>
      </c>
    </row>
    <row r="186" spans="1:2" x14ac:dyDescent="0.35">
      <c r="A186" t="s">
        <v>295</v>
      </c>
      <c r="B186">
        <v>374</v>
      </c>
    </row>
    <row r="187" spans="1:2" x14ac:dyDescent="0.35">
      <c r="A187" t="s">
        <v>164</v>
      </c>
      <c r="B187">
        <v>210</v>
      </c>
    </row>
    <row r="188" spans="1:2" x14ac:dyDescent="0.35">
      <c r="A188" t="s">
        <v>35</v>
      </c>
      <c r="B188">
        <v>48</v>
      </c>
    </row>
    <row r="189" spans="1:2" x14ac:dyDescent="0.35">
      <c r="A189" t="s">
        <v>62</v>
      </c>
      <c r="B189">
        <v>80</v>
      </c>
    </row>
    <row r="190" spans="1:2" x14ac:dyDescent="0.35">
      <c r="A190" t="s">
        <v>167</v>
      </c>
      <c r="B190">
        <v>214</v>
      </c>
    </row>
    <row r="191" spans="1:2" x14ac:dyDescent="0.35">
      <c r="A191" t="s">
        <v>169</v>
      </c>
      <c r="B191">
        <v>216</v>
      </c>
    </row>
    <row r="192" spans="1:2" x14ac:dyDescent="0.35">
      <c r="A192" t="s">
        <v>327</v>
      </c>
      <c r="B192">
        <v>422</v>
      </c>
    </row>
    <row r="193" spans="1:2" x14ac:dyDescent="0.35">
      <c r="A193" t="s">
        <v>345</v>
      </c>
      <c r="B193">
        <v>450</v>
      </c>
    </row>
    <row r="194" spans="1:2" x14ac:dyDescent="0.35">
      <c r="A194" t="s">
        <v>251</v>
      </c>
      <c r="B194">
        <v>314</v>
      </c>
    </row>
    <row r="195" spans="1:2" x14ac:dyDescent="0.35">
      <c r="A195" t="s">
        <v>196</v>
      </c>
      <c r="B195">
        <v>247</v>
      </c>
    </row>
    <row r="196" spans="1:2" x14ac:dyDescent="0.35">
      <c r="A196" t="s">
        <v>171</v>
      </c>
      <c r="B196">
        <v>218</v>
      </c>
    </row>
    <row r="197" spans="1:2" x14ac:dyDescent="0.35">
      <c r="A197" t="s">
        <v>29</v>
      </c>
      <c r="B197">
        <v>40</v>
      </c>
    </row>
    <row r="198" spans="1:2" x14ac:dyDescent="0.35">
      <c r="A198" t="s">
        <v>37</v>
      </c>
      <c r="B198">
        <v>50</v>
      </c>
    </row>
    <row r="199" spans="1:2" x14ac:dyDescent="0.35">
      <c r="A199" t="s">
        <v>316</v>
      </c>
      <c r="B199">
        <v>405</v>
      </c>
    </row>
    <row r="200" spans="1:2" x14ac:dyDescent="0.35">
      <c r="A200" t="s">
        <v>52</v>
      </c>
      <c r="B200">
        <v>67</v>
      </c>
    </row>
    <row r="201" spans="1:2" x14ac:dyDescent="0.35">
      <c r="A201" t="s">
        <v>246</v>
      </c>
      <c r="B201">
        <v>306</v>
      </c>
    </row>
    <row r="202" spans="1:2" x14ac:dyDescent="0.35">
      <c r="A202" t="s">
        <v>354</v>
      </c>
      <c r="B202">
        <v>474</v>
      </c>
    </row>
    <row r="203" spans="1:2" x14ac:dyDescent="0.35">
      <c r="A203" t="s">
        <v>3582</v>
      </c>
      <c r="B203">
        <v>105</v>
      </c>
    </row>
    <row r="204" spans="1:2" x14ac:dyDescent="0.35">
      <c r="A204" t="s">
        <v>342</v>
      </c>
      <c r="B204">
        <v>446</v>
      </c>
    </row>
    <row r="205" spans="1:2" x14ac:dyDescent="0.35">
      <c r="A205" t="s">
        <v>10</v>
      </c>
      <c r="B205">
        <v>17</v>
      </c>
    </row>
    <row r="206" spans="1:2" x14ac:dyDescent="0.35">
      <c r="A206" t="s">
        <v>64</v>
      </c>
      <c r="B206">
        <v>82</v>
      </c>
    </row>
    <row r="207" spans="1:2" x14ac:dyDescent="0.35">
      <c r="A207" t="s">
        <v>38</v>
      </c>
      <c r="B207">
        <v>51</v>
      </c>
    </row>
    <row r="208" spans="1:2" x14ac:dyDescent="0.35">
      <c r="A208" t="s">
        <v>194</v>
      </c>
      <c r="B208">
        <v>245</v>
      </c>
    </row>
    <row r="209" spans="1:2" x14ac:dyDescent="0.35">
      <c r="A209" t="s">
        <v>24</v>
      </c>
      <c r="B209">
        <v>33</v>
      </c>
    </row>
    <row r="210" spans="1:2" x14ac:dyDescent="0.35">
      <c r="A210" t="s">
        <v>40</v>
      </c>
      <c r="B210">
        <v>53</v>
      </c>
    </row>
    <row r="211" spans="1:2" x14ac:dyDescent="0.35">
      <c r="A211" t="s">
        <v>41</v>
      </c>
      <c r="B211">
        <v>54</v>
      </c>
    </row>
    <row r="212" spans="1:2" x14ac:dyDescent="0.35">
      <c r="A212" t="s">
        <v>42</v>
      </c>
      <c r="B212">
        <v>55</v>
      </c>
    </row>
    <row r="213" spans="1:2" x14ac:dyDescent="0.35">
      <c r="A213" t="s">
        <v>118</v>
      </c>
      <c r="B213">
        <v>152</v>
      </c>
    </row>
    <row r="214" spans="1:2" x14ac:dyDescent="0.35">
      <c r="A214" t="s">
        <v>91</v>
      </c>
      <c r="B214">
        <v>120</v>
      </c>
    </row>
    <row r="215" spans="1:2" x14ac:dyDescent="0.35">
      <c r="A215" t="s">
        <v>3581</v>
      </c>
      <c r="B215">
        <v>83</v>
      </c>
    </row>
    <row r="216" spans="1:2" x14ac:dyDescent="0.35">
      <c r="A216" t="s">
        <v>93</v>
      </c>
      <c r="B216">
        <v>122</v>
      </c>
    </row>
    <row r="217" spans="1:2" x14ac:dyDescent="0.35">
      <c r="A217" t="s">
        <v>349</v>
      </c>
      <c r="B217">
        <v>466</v>
      </c>
    </row>
    <row r="218" spans="1:2" x14ac:dyDescent="0.35">
      <c r="A218" t="s">
        <v>298</v>
      </c>
      <c r="B218">
        <v>377</v>
      </c>
    </row>
    <row r="219" spans="1:2" x14ac:dyDescent="0.35">
      <c r="A219" t="s">
        <v>92</v>
      </c>
      <c r="B219">
        <v>121</v>
      </c>
    </row>
    <row r="220" spans="1:2" x14ac:dyDescent="0.35">
      <c r="A220" t="s">
        <v>74</v>
      </c>
      <c r="B220">
        <v>97</v>
      </c>
    </row>
    <row r="221" spans="1:2" x14ac:dyDescent="0.35">
      <c r="A221" t="s">
        <v>43</v>
      </c>
      <c r="B221">
        <v>56</v>
      </c>
    </row>
    <row r="222" spans="1:2" x14ac:dyDescent="0.35">
      <c r="A222" t="s">
        <v>137</v>
      </c>
      <c r="B222">
        <v>177</v>
      </c>
    </row>
    <row r="223" spans="1:2" x14ac:dyDescent="0.35">
      <c r="A223" t="s">
        <v>275</v>
      </c>
      <c r="B223">
        <v>352</v>
      </c>
    </row>
    <row r="224" spans="1:2" x14ac:dyDescent="0.35">
      <c r="A224" t="s">
        <v>170</v>
      </c>
      <c r="B224">
        <v>217</v>
      </c>
    </row>
    <row r="225" spans="1:2" x14ac:dyDescent="0.35">
      <c r="A225" t="s">
        <v>300</v>
      </c>
      <c r="B225">
        <v>379</v>
      </c>
    </row>
    <row r="226" spans="1:2" x14ac:dyDescent="0.35">
      <c r="A226" t="s">
        <v>318</v>
      </c>
      <c r="B226">
        <v>407</v>
      </c>
    </row>
    <row r="227" spans="1:2" x14ac:dyDescent="0.35">
      <c r="A227" t="s">
        <v>102</v>
      </c>
      <c r="B227">
        <v>133</v>
      </c>
    </row>
    <row r="228" spans="1:2" x14ac:dyDescent="0.35">
      <c r="A228" t="s">
        <v>65</v>
      </c>
      <c r="B228">
        <v>84</v>
      </c>
    </row>
    <row r="229" spans="1:2" x14ac:dyDescent="0.35">
      <c r="A229" t="s">
        <v>139</v>
      </c>
      <c r="B229">
        <v>180</v>
      </c>
    </row>
    <row r="230" spans="1:2" x14ac:dyDescent="0.35">
      <c r="A230" t="s">
        <v>25</v>
      </c>
      <c r="B230">
        <v>34</v>
      </c>
    </row>
    <row r="231" spans="1:2" x14ac:dyDescent="0.35">
      <c r="A231" t="s">
        <v>202</v>
      </c>
      <c r="B231">
        <v>253</v>
      </c>
    </row>
    <row r="232" spans="1:2" x14ac:dyDescent="0.35">
      <c r="A232" t="s">
        <v>341</v>
      </c>
      <c r="B232">
        <v>444</v>
      </c>
    </row>
    <row r="233" spans="1:2" x14ac:dyDescent="0.35">
      <c r="A233" t="s">
        <v>297</v>
      </c>
      <c r="B233">
        <v>376</v>
      </c>
    </row>
    <row r="234" spans="1:2" x14ac:dyDescent="0.35">
      <c r="A234" t="s">
        <v>66</v>
      </c>
      <c r="B234">
        <v>85</v>
      </c>
    </row>
    <row r="235" spans="1:2" x14ac:dyDescent="0.35">
      <c r="A235" t="s">
        <v>175</v>
      </c>
      <c r="B235">
        <v>222</v>
      </c>
    </row>
    <row r="236" spans="1:2" x14ac:dyDescent="0.35">
      <c r="A236" t="s">
        <v>166</v>
      </c>
      <c r="B236">
        <v>212</v>
      </c>
    </row>
    <row r="237" spans="1:2" x14ac:dyDescent="0.35">
      <c r="A237" t="s">
        <v>44</v>
      </c>
      <c r="B237">
        <v>57</v>
      </c>
    </row>
    <row r="238" spans="1:2" x14ac:dyDescent="0.35">
      <c r="A238" t="s">
        <v>45</v>
      </c>
      <c r="B238">
        <v>58</v>
      </c>
    </row>
    <row r="239" spans="1:2" x14ac:dyDescent="0.35">
      <c r="A239" t="s">
        <v>83</v>
      </c>
      <c r="B239">
        <v>110</v>
      </c>
    </row>
    <row r="240" spans="1:2" x14ac:dyDescent="0.35">
      <c r="A240" t="s">
        <v>185</v>
      </c>
      <c r="B240">
        <v>232</v>
      </c>
    </row>
    <row r="241" spans="1:2" x14ac:dyDescent="0.35">
      <c r="A241" t="s">
        <v>176</v>
      </c>
      <c r="B241">
        <v>223</v>
      </c>
    </row>
    <row r="242" spans="1:2" x14ac:dyDescent="0.35">
      <c r="A242" t="s">
        <v>53</v>
      </c>
      <c r="B242">
        <v>68</v>
      </c>
    </row>
    <row r="243" spans="1:2" x14ac:dyDescent="0.35">
      <c r="A243" t="s">
        <v>3662</v>
      </c>
      <c r="B243">
        <v>478</v>
      </c>
    </row>
    <row r="244" spans="1:2" x14ac:dyDescent="0.35">
      <c r="A244" t="s">
        <v>181</v>
      </c>
      <c r="B244">
        <v>228</v>
      </c>
    </row>
    <row r="245" spans="1:2" x14ac:dyDescent="0.35">
      <c r="A245" t="s">
        <v>248</v>
      </c>
      <c r="B245">
        <v>310</v>
      </c>
    </row>
    <row r="246" spans="1:2" x14ac:dyDescent="0.35">
      <c r="A246" t="s">
        <v>335</v>
      </c>
      <c r="B246">
        <v>434</v>
      </c>
    </row>
    <row r="247" spans="1:2" x14ac:dyDescent="0.35">
      <c r="A247" t="s">
        <v>348</v>
      </c>
      <c r="B247">
        <v>455</v>
      </c>
    </row>
    <row r="248" spans="1:2" x14ac:dyDescent="0.35">
      <c r="A248" t="s">
        <v>103</v>
      </c>
      <c r="B248">
        <v>134</v>
      </c>
    </row>
    <row r="249" spans="1:2" x14ac:dyDescent="0.35">
      <c r="A249" t="s">
        <v>179</v>
      </c>
      <c r="B249">
        <v>226</v>
      </c>
    </row>
    <row r="250" spans="1:2" x14ac:dyDescent="0.35">
      <c r="A250" t="s">
        <v>132</v>
      </c>
      <c r="B250">
        <v>170</v>
      </c>
    </row>
    <row r="251" spans="1:2" x14ac:dyDescent="0.35">
      <c r="A251" t="s">
        <v>3674</v>
      </c>
      <c r="B251">
        <v>315</v>
      </c>
    </row>
    <row r="252" spans="1:2" x14ac:dyDescent="0.35">
      <c r="A252" t="s">
        <v>131</v>
      </c>
      <c r="B252">
        <v>169</v>
      </c>
    </row>
    <row r="253" spans="1:2" x14ac:dyDescent="0.35">
      <c r="A253" t="s">
        <v>253</v>
      </c>
      <c r="B253">
        <v>317</v>
      </c>
    </row>
    <row r="254" spans="1:2" x14ac:dyDescent="0.35">
      <c r="A254" t="s">
        <v>198</v>
      </c>
      <c r="B254">
        <v>249</v>
      </c>
    </row>
    <row r="255" spans="1:2" x14ac:dyDescent="0.35">
      <c r="A255" t="s">
        <v>269</v>
      </c>
      <c r="B255">
        <v>341</v>
      </c>
    </row>
    <row r="256" spans="1:2" x14ac:dyDescent="0.35">
      <c r="A256" t="s">
        <v>203</v>
      </c>
      <c r="B256">
        <v>254</v>
      </c>
    </row>
    <row r="257" spans="1:2" x14ac:dyDescent="0.35">
      <c r="A257" t="s">
        <v>142</v>
      </c>
      <c r="B257">
        <v>183</v>
      </c>
    </row>
    <row r="258" spans="1:2" x14ac:dyDescent="0.35">
      <c r="A258" t="s">
        <v>107</v>
      </c>
      <c r="B258">
        <v>138</v>
      </c>
    </row>
    <row r="259" spans="1:2" x14ac:dyDescent="0.35">
      <c r="A259" t="s">
        <v>219</v>
      </c>
      <c r="B259">
        <v>274</v>
      </c>
    </row>
    <row r="260" spans="1:2" x14ac:dyDescent="0.35">
      <c r="A260" t="s">
        <v>314</v>
      </c>
      <c r="B260">
        <v>399</v>
      </c>
    </row>
    <row r="261" spans="1:2" x14ac:dyDescent="0.35">
      <c r="A261" t="s">
        <v>84</v>
      </c>
      <c r="B261">
        <v>113</v>
      </c>
    </row>
    <row r="262" spans="1:2" x14ac:dyDescent="0.35">
      <c r="A262" t="s">
        <v>254</v>
      </c>
      <c r="B262">
        <v>318</v>
      </c>
    </row>
    <row r="263" spans="1:2" x14ac:dyDescent="0.35">
      <c r="A263" t="s">
        <v>69</v>
      </c>
      <c r="B263">
        <v>88</v>
      </c>
    </row>
    <row r="264" spans="1:2" x14ac:dyDescent="0.35">
      <c r="A264" t="s">
        <v>26</v>
      </c>
      <c r="B264">
        <v>35</v>
      </c>
    </row>
    <row r="265" spans="1:2" x14ac:dyDescent="0.35">
      <c r="A265" t="s">
        <v>337</v>
      </c>
      <c r="B265">
        <v>438</v>
      </c>
    </row>
    <row r="266" spans="1:2" x14ac:dyDescent="0.35">
      <c r="A266" t="s">
        <v>14</v>
      </c>
      <c r="B266">
        <v>21</v>
      </c>
    </row>
    <row r="267" spans="1:2" x14ac:dyDescent="0.35">
      <c r="A267" t="s">
        <v>3</v>
      </c>
      <c r="B267">
        <v>4</v>
      </c>
    </row>
    <row r="268" spans="1:2" x14ac:dyDescent="0.35">
      <c r="A268" t="s">
        <v>210</v>
      </c>
      <c r="B268">
        <v>262</v>
      </c>
    </row>
    <row r="269" spans="1:2" x14ac:dyDescent="0.35">
      <c r="A269" t="s">
        <v>310</v>
      </c>
      <c r="B269">
        <v>395</v>
      </c>
    </row>
    <row r="270" spans="1:2" x14ac:dyDescent="0.35">
      <c r="A270" t="s">
        <v>183</v>
      </c>
      <c r="B270">
        <v>230</v>
      </c>
    </row>
    <row r="271" spans="1:2" x14ac:dyDescent="0.35">
      <c r="A271" t="s">
        <v>27</v>
      </c>
      <c r="B271">
        <v>36</v>
      </c>
    </row>
    <row r="272" spans="1:2" x14ac:dyDescent="0.35">
      <c r="A272" t="s">
        <v>149</v>
      </c>
      <c r="B272">
        <v>191</v>
      </c>
    </row>
    <row r="273" spans="1:2" x14ac:dyDescent="0.35">
      <c r="A273" t="s">
        <v>36</v>
      </c>
      <c r="B273">
        <v>49</v>
      </c>
    </row>
    <row r="274" spans="1:2" x14ac:dyDescent="0.35">
      <c r="A274" t="s">
        <v>315</v>
      </c>
      <c r="B274">
        <v>400</v>
      </c>
    </row>
    <row r="275" spans="1:2" x14ac:dyDescent="0.35">
      <c r="A275" t="s">
        <v>57</v>
      </c>
      <c r="B275">
        <v>74</v>
      </c>
    </row>
    <row r="276" spans="1:2" x14ac:dyDescent="0.35">
      <c r="A276" t="s">
        <v>333</v>
      </c>
      <c r="B276">
        <v>432</v>
      </c>
    </row>
    <row r="277" spans="1:2" x14ac:dyDescent="0.35">
      <c r="A277" t="s">
        <v>186</v>
      </c>
      <c r="B277">
        <v>233</v>
      </c>
    </row>
    <row r="278" spans="1:2" x14ac:dyDescent="0.35">
      <c r="A278" t="s">
        <v>30</v>
      </c>
      <c r="B278">
        <v>41</v>
      </c>
    </row>
    <row r="279" spans="1:2" x14ac:dyDescent="0.35">
      <c r="A279" t="s">
        <v>2</v>
      </c>
      <c r="B279">
        <v>2</v>
      </c>
    </row>
    <row r="280" spans="1:2" x14ac:dyDescent="0.35">
      <c r="A280" t="s">
        <v>234</v>
      </c>
      <c r="B280">
        <v>290</v>
      </c>
    </row>
    <row r="281" spans="1:2" x14ac:dyDescent="0.35">
      <c r="A281" t="s">
        <v>346</v>
      </c>
      <c r="B281">
        <v>451</v>
      </c>
    </row>
    <row r="282" spans="1:2" x14ac:dyDescent="0.35">
      <c r="A282" t="s">
        <v>46</v>
      </c>
      <c r="B282">
        <v>60</v>
      </c>
    </row>
    <row r="283" spans="1:2" x14ac:dyDescent="0.35">
      <c r="A283" t="s">
        <v>258</v>
      </c>
      <c r="B283">
        <v>322</v>
      </c>
    </row>
    <row r="284" spans="1:2" x14ac:dyDescent="0.35">
      <c r="A284" t="s">
        <v>39</v>
      </c>
      <c r="B284">
        <v>52</v>
      </c>
    </row>
    <row r="285" spans="1:2" x14ac:dyDescent="0.35">
      <c r="A285" t="s">
        <v>17</v>
      </c>
      <c r="B285">
        <v>24</v>
      </c>
    </row>
    <row r="286" spans="1:2" x14ac:dyDescent="0.35">
      <c r="A286" t="s">
        <v>68</v>
      </c>
      <c r="B286">
        <v>87</v>
      </c>
    </row>
    <row r="287" spans="1:2" x14ac:dyDescent="0.35">
      <c r="A287" t="s">
        <v>288</v>
      </c>
      <c r="B287">
        <v>366</v>
      </c>
    </row>
    <row r="288" spans="1:2" x14ac:dyDescent="0.35">
      <c r="A288" t="s">
        <v>260</v>
      </c>
      <c r="B288">
        <v>325</v>
      </c>
    </row>
    <row r="289" spans="1:2" x14ac:dyDescent="0.35">
      <c r="A289" t="s">
        <v>34</v>
      </c>
      <c r="B289">
        <v>45</v>
      </c>
    </row>
    <row r="290" spans="1:2" x14ac:dyDescent="0.35">
      <c r="A290" t="s">
        <v>331</v>
      </c>
      <c r="B290">
        <v>429</v>
      </c>
    </row>
    <row r="291" spans="1:2" x14ac:dyDescent="0.35">
      <c r="A291" t="s">
        <v>154</v>
      </c>
      <c r="B291">
        <v>197</v>
      </c>
    </row>
    <row r="292" spans="1:2" x14ac:dyDescent="0.35">
      <c r="A292" t="s">
        <v>99</v>
      </c>
      <c r="B292">
        <v>129</v>
      </c>
    </row>
    <row r="293" spans="1:2" x14ac:dyDescent="0.35">
      <c r="A293" t="s">
        <v>85</v>
      </c>
      <c r="B293">
        <v>114</v>
      </c>
    </row>
    <row r="294" spans="1:2" x14ac:dyDescent="0.35">
      <c r="A294" t="s">
        <v>264</v>
      </c>
      <c r="B294">
        <v>330</v>
      </c>
    </row>
    <row r="295" spans="1:2" x14ac:dyDescent="0.35">
      <c r="A295" t="s">
        <v>125</v>
      </c>
      <c r="B295">
        <v>162</v>
      </c>
    </row>
    <row r="296" spans="1:2" x14ac:dyDescent="0.35">
      <c r="A296" t="s">
        <v>256</v>
      </c>
      <c r="B296">
        <v>320</v>
      </c>
    </row>
    <row r="297" spans="1:2" x14ac:dyDescent="0.35">
      <c r="A297" t="s">
        <v>209</v>
      </c>
      <c r="B297">
        <v>261</v>
      </c>
    </row>
    <row r="298" spans="1:2" x14ac:dyDescent="0.35">
      <c r="A298" t="s">
        <v>177</v>
      </c>
      <c r="B298">
        <v>224</v>
      </c>
    </row>
    <row r="299" spans="1:2" x14ac:dyDescent="0.35">
      <c r="A299" t="s">
        <v>286</v>
      </c>
      <c r="B299">
        <v>364</v>
      </c>
    </row>
    <row r="300" spans="1:2" x14ac:dyDescent="0.35">
      <c r="A300" t="s">
        <v>189</v>
      </c>
      <c r="B300">
        <v>239</v>
      </c>
    </row>
    <row r="301" spans="1:2" x14ac:dyDescent="0.35">
      <c r="A301" t="s">
        <v>290</v>
      </c>
      <c r="B301">
        <v>368</v>
      </c>
    </row>
    <row r="302" spans="1:2" x14ac:dyDescent="0.35">
      <c r="A302" t="s">
        <v>141</v>
      </c>
      <c r="B302">
        <v>182</v>
      </c>
    </row>
    <row r="303" spans="1:2" x14ac:dyDescent="0.35">
      <c r="A303" t="s">
        <v>338</v>
      </c>
      <c r="B303">
        <v>439</v>
      </c>
    </row>
    <row r="304" spans="1:2" x14ac:dyDescent="0.35">
      <c r="A304" t="s">
        <v>106</v>
      </c>
      <c r="B304">
        <v>137</v>
      </c>
    </row>
    <row r="305" spans="1:2" x14ac:dyDescent="0.35">
      <c r="A305" t="s">
        <v>82</v>
      </c>
      <c r="B305">
        <v>109</v>
      </c>
    </row>
    <row r="306" spans="1:2" x14ac:dyDescent="0.35">
      <c r="A306" t="s">
        <v>70</v>
      </c>
      <c r="B306">
        <v>90</v>
      </c>
    </row>
    <row r="307" spans="1:2" x14ac:dyDescent="0.35">
      <c r="A307" t="s">
        <v>178</v>
      </c>
      <c r="B307">
        <v>225</v>
      </c>
    </row>
    <row r="308" spans="1:2" x14ac:dyDescent="0.35">
      <c r="A308" t="s">
        <v>220</v>
      </c>
      <c r="B308">
        <v>275</v>
      </c>
    </row>
    <row r="309" spans="1:2" x14ac:dyDescent="0.35">
      <c r="A309" t="s">
        <v>150</v>
      </c>
      <c r="B309">
        <v>192</v>
      </c>
    </row>
    <row r="310" spans="1:2" x14ac:dyDescent="0.35">
      <c r="A310" t="s">
        <v>330</v>
      </c>
      <c r="B310">
        <v>425</v>
      </c>
    </row>
    <row r="311" spans="1:2" x14ac:dyDescent="0.35">
      <c r="A311" t="s">
        <v>280</v>
      </c>
      <c r="B311">
        <v>357</v>
      </c>
    </row>
    <row r="312" spans="1:2" x14ac:dyDescent="0.35">
      <c r="A312" t="s">
        <v>63</v>
      </c>
      <c r="B312">
        <v>81</v>
      </c>
    </row>
    <row r="313" spans="1:2" x14ac:dyDescent="0.35">
      <c r="A313" t="s">
        <v>86</v>
      </c>
      <c r="B313">
        <v>115</v>
      </c>
    </row>
    <row r="314" spans="1:2" x14ac:dyDescent="0.35">
      <c r="A314" t="s">
        <v>119</v>
      </c>
      <c r="B314">
        <v>153</v>
      </c>
    </row>
    <row r="315" spans="1:2" x14ac:dyDescent="0.35">
      <c r="A315" t="s">
        <v>241</v>
      </c>
      <c r="B315">
        <v>299</v>
      </c>
    </row>
    <row r="316" spans="1:2" x14ac:dyDescent="0.35">
      <c r="A316" t="s">
        <v>197</v>
      </c>
      <c r="B316">
        <v>248</v>
      </c>
    </row>
    <row r="317" spans="1:2" x14ac:dyDescent="0.35">
      <c r="A317" t="s">
        <v>120</v>
      </c>
      <c r="B317">
        <v>155</v>
      </c>
    </row>
    <row r="318" spans="1:2" x14ac:dyDescent="0.35">
      <c r="A318" t="s">
        <v>147</v>
      </c>
      <c r="B318">
        <v>189</v>
      </c>
    </row>
    <row r="319" spans="1:2" x14ac:dyDescent="0.35">
      <c r="A319" t="s">
        <v>71</v>
      </c>
      <c r="B319">
        <v>92</v>
      </c>
    </row>
    <row r="320" spans="1:2" x14ac:dyDescent="0.35">
      <c r="A320" t="s">
        <v>238</v>
      </c>
      <c r="B320">
        <v>294</v>
      </c>
    </row>
    <row r="321" spans="1:2" x14ac:dyDescent="0.35">
      <c r="A321" t="s">
        <v>266</v>
      </c>
      <c r="B321">
        <v>336</v>
      </c>
    </row>
    <row r="322" spans="1:2" x14ac:dyDescent="0.35">
      <c r="A322" t="s">
        <v>334</v>
      </c>
      <c r="B322">
        <v>433</v>
      </c>
    </row>
    <row r="323" spans="1:2" x14ac:dyDescent="0.35">
      <c r="A323" t="s">
        <v>104</v>
      </c>
      <c r="B323">
        <v>135</v>
      </c>
    </row>
    <row r="324" spans="1:2" x14ac:dyDescent="0.35">
      <c r="A324" t="s">
        <v>146</v>
      </c>
      <c r="B324">
        <v>188</v>
      </c>
    </row>
    <row r="325" spans="1:2" x14ac:dyDescent="0.35">
      <c r="A325" t="s">
        <v>308</v>
      </c>
      <c r="B325">
        <v>391</v>
      </c>
    </row>
    <row r="326" spans="1:2" x14ac:dyDescent="0.35">
      <c r="A326" t="s">
        <v>249</v>
      </c>
      <c r="B326">
        <v>311</v>
      </c>
    </row>
    <row r="327" spans="1:2" x14ac:dyDescent="0.35">
      <c r="A327" t="s">
        <v>207</v>
      </c>
      <c r="B327">
        <v>259</v>
      </c>
    </row>
    <row r="328" spans="1:2" x14ac:dyDescent="0.35">
      <c r="A328" t="s">
        <v>214</v>
      </c>
      <c r="B328">
        <v>267</v>
      </c>
    </row>
    <row r="329" spans="1:2" x14ac:dyDescent="0.35">
      <c r="A329" t="s">
        <v>148</v>
      </c>
      <c r="B329">
        <v>190</v>
      </c>
    </row>
    <row r="330" spans="1:2" x14ac:dyDescent="0.35">
      <c r="A330" t="s">
        <v>340</v>
      </c>
      <c r="B330">
        <v>443</v>
      </c>
    </row>
    <row r="331" spans="1:2" x14ac:dyDescent="0.35">
      <c r="A331" t="s">
        <v>145</v>
      </c>
      <c r="B331">
        <v>187</v>
      </c>
    </row>
    <row r="332" spans="1:2" x14ac:dyDescent="0.35">
      <c r="A332" t="s">
        <v>152</v>
      </c>
      <c r="B332">
        <v>194</v>
      </c>
    </row>
    <row r="333" spans="1:2" x14ac:dyDescent="0.35">
      <c r="A333" t="s">
        <v>174</v>
      </c>
      <c r="B333">
        <v>221</v>
      </c>
    </row>
    <row r="334" spans="1:2" x14ac:dyDescent="0.35">
      <c r="A334" t="s">
        <v>273</v>
      </c>
      <c r="B334">
        <v>349</v>
      </c>
    </row>
    <row r="335" spans="1:2" x14ac:dyDescent="0.35">
      <c r="A335" t="s">
        <v>87</v>
      </c>
      <c r="B335">
        <v>116</v>
      </c>
    </row>
    <row r="336" spans="1:2" x14ac:dyDescent="0.35">
      <c r="A336" t="s">
        <v>347</v>
      </c>
      <c r="B336">
        <v>452</v>
      </c>
    </row>
    <row r="337" spans="1:2" x14ac:dyDescent="0.35">
      <c r="A337" t="s">
        <v>50</v>
      </c>
      <c r="B337">
        <v>65</v>
      </c>
    </row>
    <row r="338" spans="1:2" x14ac:dyDescent="0.35">
      <c r="A338" t="s">
        <v>301</v>
      </c>
      <c r="B338">
        <v>380</v>
      </c>
    </row>
    <row r="339" spans="1:2" x14ac:dyDescent="0.35">
      <c r="A339" t="s">
        <v>244</v>
      </c>
      <c r="B339">
        <v>304</v>
      </c>
    </row>
    <row r="340" spans="1:2" x14ac:dyDescent="0.35">
      <c r="A340" t="s">
        <v>48</v>
      </c>
      <c r="B340">
        <v>63</v>
      </c>
    </row>
    <row r="341" spans="1:2" x14ac:dyDescent="0.35">
      <c r="A341" t="s">
        <v>306</v>
      </c>
      <c r="B341">
        <v>389</v>
      </c>
    </row>
    <row r="342" spans="1:2" x14ac:dyDescent="0.35">
      <c r="A342" t="s">
        <v>281</v>
      </c>
      <c r="B342">
        <v>358</v>
      </c>
    </row>
    <row r="343" spans="1:2" x14ac:dyDescent="0.35">
      <c r="A343" t="s">
        <v>72</v>
      </c>
      <c r="B343">
        <v>94</v>
      </c>
    </row>
    <row r="344" spans="1:2" x14ac:dyDescent="0.35">
      <c r="A344" t="s">
        <v>326</v>
      </c>
      <c r="B344">
        <v>421</v>
      </c>
    </row>
    <row r="345" spans="1:2" x14ac:dyDescent="0.35">
      <c r="A345" t="s">
        <v>105</v>
      </c>
      <c r="B345">
        <v>136</v>
      </c>
    </row>
    <row r="346" spans="1:2" x14ac:dyDescent="0.35">
      <c r="A346" t="s">
        <v>278</v>
      </c>
      <c r="B346">
        <v>355</v>
      </c>
    </row>
    <row r="347" spans="1:2" x14ac:dyDescent="0.35">
      <c r="A347" t="s">
        <v>151</v>
      </c>
      <c r="B347">
        <v>193</v>
      </c>
    </row>
    <row r="348" spans="1:2" x14ac:dyDescent="0.35">
      <c r="A348" t="s">
        <v>304</v>
      </c>
      <c r="B348">
        <v>385</v>
      </c>
    </row>
    <row r="349" spans="1:2" x14ac:dyDescent="0.35">
      <c r="A349" t="s">
        <v>173</v>
      </c>
      <c r="B349">
        <v>220</v>
      </c>
    </row>
    <row r="350" spans="1:2" x14ac:dyDescent="0.35">
      <c r="A350" t="s">
        <v>284</v>
      </c>
      <c r="B350">
        <v>361</v>
      </c>
    </row>
    <row r="351" spans="1:2" x14ac:dyDescent="0.35">
      <c r="A351" t="s">
        <v>213</v>
      </c>
      <c r="B351">
        <v>266</v>
      </c>
    </row>
    <row r="352" spans="1:2" x14ac:dyDescent="0.35">
      <c r="A352" t="s">
        <v>112</v>
      </c>
      <c r="B352">
        <v>144</v>
      </c>
    </row>
    <row r="353" spans="1:2" x14ac:dyDescent="0.35">
      <c r="A353" t="s">
        <v>277</v>
      </c>
      <c r="B353">
        <v>354</v>
      </c>
    </row>
    <row r="354" spans="1:2" x14ac:dyDescent="0.35">
      <c r="A354" t="s">
        <v>224</v>
      </c>
      <c r="B354">
        <v>279</v>
      </c>
    </row>
    <row r="355" spans="1:2" x14ac:dyDescent="0.35">
      <c r="A355" t="s">
        <v>259</v>
      </c>
      <c r="B355">
        <v>324</v>
      </c>
    </row>
    <row r="356" spans="1:2" x14ac:dyDescent="0.35">
      <c r="A356" t="s">
        <v>211</v>
      </c>
      <c r="B356">
        <v>263</v>
      </c>
    </row>
    <row r="357" spans="1:2" x14ac:dyDescent="0.35">
      <c r="A357" t="s">
        <v>3584</v>
      </c>
      <c r="B357">
        <v>475</v>
      </c>
    </row>
    <row r="358" spans="1:2" x14ac:dyDescent="0.35">
      <c r="A358" t="s">
        <v>88</v>
      </c>
      <c r="B358">
        <v>117</v>
      </c>
    </row>
    <row r="359" spans="1:2" x14ac:dyDescent="0.35">
      <c r="A359" t="s">
        <v>263</v>
      </c>
      <c r="B359">
        <v>329</v>
      </c>
    </row>
    <row r="360" spans="1:2" x14ac:dyDescent="0.35">
      <c r="A360" t="s">
        <v>54</v>
      </c>
      <c r="B360">
        <v>69</v>
      </c>
    </row>
    <row r="361" spans="1:2" x14ac:dyDescent="0.35">
      <c r="A361" t="s">
        <v>239</v>
      </c>
      <c r="B361">
        <v>295</v>
      </c>
    </row>
    <row r="362" spans="1:2" x14ac:dyDescent="0.35">
      <c r="A362" t="s">
        <v>3675</v>
      </c>
      <c r="B362">
        <v>270</v>
      </c>
    </row>
    <row r="363" spans="1:2" x14ac:dyDescent="0.35">
      <c r="A363" t="s">
        <v>160</v>
      </c>
      <c r="B363">
        <v>206</v>
      </c>
    </row>
    <row r="364" spans="1:2" x14ac:dyDescent="0.35">
      <c r="A364" t="s">
        <v>265</v>
      </c>
      <c r="B364">
        <v>334</v>
      </c>
    </row>
  </sheetData>
  <sortState ref="A3:B372">
    <sortCondition ref="A3:A372"/>
  </sortState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Ark6"/>
  <dimension ref="A1:B363"/>
  <sheetViews>
    <sheetView workbookViewId="0"/>
  </sheetViews>
  <sheetFormatPr defaultRowHeight="14.5" x14ac:dyDescent="0.35"/>
  <cols>
    <col min="2" max="2" width="14.81640625" bestFit="1" customWidth="1"/>
  </cols>
  <sheetData>
    <row r="1" spans="1:2" x14ac:dyDescent="0.35">
      <c r="A1" t="s">
        <v>0</v>
      </c>
      <c r="B1" t="s">
        <v>357</v>
      </c>
    </row>
    <row r="2" spans="1:2" x14ac:dyDescent="0.35">
      <c r="A2">
        <v>2</v>
      </c>
      <c r="B2">
        <v>69</v>
      </c>
    </row>
    <row r="3" spans="1:2" x14ac:dyDescent="0.35">
      <c r="A3">
        <v>4</v>
      </c>
      <c r="B3">
        <v>2</v>
      </c>
    </row>
    <row r="4" spans="1:2" x14ac:dyDescent="0.35">
      <c r="A4">
        <v>5</v>
      </c>
      <c r="B4">
        <v>7</v>
      </c>
    </row>
    <row r="5" spans="1:2" x14ac:dyDescent="0.35">
      <c r="A5">
        <v>12</v>
      </c>
      <c r="B5">
        <v>2</v>
      </c>
    </row>
    <row r="6" spans="1:2" x14ac:dyDescent="0.35">
      <c r="A6">
        <v>13</v>
      </c>
      <c r="B6">
        <v>2</v>
      </c>
    </row>
    <row r="7" spans="1:2" x14ac:dyDescent="0.35">
      <c r="A7">
        <v>14</v>
      </c>
      <c r="B7">
        <v>1</v>
      </c>
    </row>
    <row r="8" spans="1:2" x14ac:dyDescent="0.35">
      <c r="A8">
        <v>15</v>
      </c>
      <c r="B8">
        <v>1</v>
      </c>
    </row>
    <row r="9" spans="1:2" x14ac:dyDescent="0.35">
      <c r="A9">
        <v>16</v>
      </c>
      <c r="B9">
        <v>1</v>
      </c>
    </row>
    <row r="10" spans="1:2" x14ac:dyDescent="0.35">
      <c r="A10">
        <v>17</v>
      </c>
      <c r="B10">
        <v>14</v>
      </c>
    </row>
    <row r="11" spans="1:2" x14ac:dyDescent="0.35">
      <c r="A11">
        <v>18</v>
      </c>
      <c r="B11">
        <v>17</v>
      </c>
    </row>
    <row r="12" spans="1:2" x14ac:dyDescent="0.35">
      <c r="A12">
        <v>19</v>
      </c>
      <c r="B12">
        <v>1</v>
      </c>
    </row>
    <row r="13" spans="1:2" x14ac:dyDescent="0.35">
      <c r="A13">
        <v>20</v>
      </c>
      <c r="B13">
        <v>1</v>
      </c>
    </row>
    <row r="14" spans="1:2" x14ac:dyDescent="0.35">
      <c r="A14">
        <v>21</v>
      </c>
      <c r="B14">
        <v>1</v>
      </c>
    </row>
    <row r="15" spans="1:2" x14ac:dyDescent="0.35">
      <c r="A15">
        <v>22</v>
      </c>
      <c r="B15">
        <v>2</v>
      </c>
    </row>
    <row r="16" spans="1:2" x14ac:dyDescent="0.35">
      <c r="A16">
        <v>23</v>
      </c>
      <c r="B16">
        <v>2</v>
      </c>
    </row>
    <row r="17" spans="1:2" x14ac:dyDescent="0.35">
      <c r="A17">
        <v>24</v>
      </c>
      <c r="B17">
        <v>2</v>
      </c>
    </row>
    <row r="18" spans="1:2" x14ac:dyDescent="0.35">
      <c r="A18">
        <v>27</v>
      </c>
      <c r="B18">
        <v>1</v>
      </c>
    </row>
    <row r="19" spans="1:2" x14ac:dyDescent="0.35">
      <c r="A19">
        <v>28</v>
      </c>
      <c r="B19">
        <v>3</v>
      </c>
    </row>
    <row r="20" spans="1:2" x14ac:dyDescent="0.35">
      <c r="A20">
        <v>29</v>
      </c>
      <c r="B20">
        <v>1</v>
      </c>
    </row>
    <row r="21" spans="1:2" x14ac:dyDescent="0.35">
      <c r="A21">
        <v>30</v>
      </c>
      <c r="B21">
        <v>1</v>
      </c>
    </row>
    <row r="22" spans="1:2" x14ac:dyDescent="0.35">
      <c r="A22">
        <v>31</v>
      </c>
      <c r="B22">
        <v>3</v>
      </c>
    </row>
    <row r="23" spans="1:2" x14ac:dyDescent="0.35">
      <c r="A23">
        <v>32</v>
      </c>
      <c r="B23">
        <v>3</v>
      </c>
    </row>
    <row r="24" spans="1:2" x14ac:dyDescent="0.35">
      <c r="A24">
        <v>33</v>
      </c>
      <c r="B24">
        <v>4</v>
      </c>
    </row>
    <row r="25" spans="1:2" x14ac:dyDescent="0.35">
      <c r="A25">
        <v>34</v>
      </c>
      <c r="B25">
        <v>7</v>
      </c>
    </row>
    <row r="26" spans="1:2" x14ac:dyDescent="0.35">
      <c r="A26">
        <v>35</v>
      </c>
      <c r="B26">
        <v>8</v>
      </c>
    </row>
    <row r="27" spans="1:2" x14ac:dyDescent="0.35">
      <c r="A27">
        <v>36</v>
      </c>
      <c r="B27">
        <v>6</v>
      </c>
    </row>
    <row r="28" spans="1:2" x14ac:dyDescent="0.35">
      <c r="A28">
        <v>39</v>
      </c>
      <c r="B28">
        <v>1</v>
      </c>
    </row>
    <row r="29" spans="1:2" x14ac:dyDescent="0.35">
      <c r="A29">
        <v>40</v>
      </c>
      <c r="B29">
        <v>1</v>
      </c>
    </row>
    <row r="30" spans="1:2" x14ac:dyDescent="0.35">
      <c r="A30">
        <v>41</v>
      </c>
      <c r="B30">
        <v>1</v>
      </c>
    </row>
    <row r="31" spans="1:2" x14ac:dyDescent="0.35">
      <c r="A31">
        <v>42</v>
      </c>
      <c r="B31">
        <v>4</v>
      </c>
    </row>
    <row r="32" spans="1:2" x14ac:dyDescent="0.35">
      <c r="A32">
        <v>43</v>
      </c>
      <c r="B32">
        <v>2</v>
      </c>
    </row>
    <row r="33" spans="1:2" x14ac:dyDescent="0.35">
      <c r="A33">
        <v>44</v>
      </c>
      <c r="B33">
        <v>2</v>
      </c>
    </row>
    <row r="34" spans="1:2" x14ac:dyDescent="0.35">
      <c r="A34">
        <v>45</v>
      </c>
      <c r="B34">
        <v>1</v>
      </c>
    </row>
    <row r="35" spans="1:2" x14ac:dyDescent="0.35">
      <c r="A35">
        <v>48</v>
      </c>
      <c r="B35">
        <v>4</v>
      </c>
    </row>
    <row r="36" spans="1:2" x14ac:dyDescent="0.35">
      <c r="A36">
        <v>49</v>
      </c>
      <c r="B36">
        <v>3</v>
      </c>
    </row>
    <row r="37" spans="1:2" x14ac:dyDescent="0.35">
      <c r="A37">
        <v>50</v>
      </c>
      <c r="B37">
        <v>3</v>
      </c>
    </row>
    <row r="38" spans="1:2" x14ac:dyDescent="0.35">
      <c r="A38">
        <v>51</v>
      </c>
      <c r="B38">
        <v>5</v>
      </c>
    </row>
    <row r="39" spans="1:2" x14ac:dyDescent="0.35">
      <c r="A39">
        <v>52</v>
      </c>
      <c r="B39">
        <v>2</v>
      </c>
    </row>
    <row r="40" spans="1:2" x14ac:dyDescent="0.35">
      <c r="A40">
        <v>53</v>
      </c>
      <c r="B40">
        <v>2</v>
      </c>
    </row>
    <row r="41" spans="1:2" x14ac:dyDescent="0.35">
      <c r="A41">
        <v>54</v>
      </c>
      <c r="B41">
        <v>9</v>
      </c>
    </row>
    <row r="42" spans="1:2" x14ac:dyDescent="0.35">
      <c r="A42">
        <v>55</v>
      </c>
      <c r="B42">
        <v>3</v>
      </c>
    </row>
    <row r="43" spans="1:2" x14ac:dyDescent="0.35">
      <c r="A43">
        <v>56</v>
      </c>
      <c r="B43">
        <v>2</v>
      </c>
    </row>
    <row r="44" spans="1:2" x14ac:dyDescent="0.35">
      <c r="A44">
        <v>57</v>
      </c>
      <c r="B44">
        <v>1</v>
      </c>
    </row>
    <row r="45" spans="1:2" x14ac:dyDescent="0.35">
      <c r="A45">
        <v>58</v>
      </c>
      <c r="B45">
        <v>2</v>
      </c>
    </row>
    <row r="46" spans="1:2" x14ac:dyDescent="0.35">
      <c r="A46">
        <v>60</v>
      </c>
      <c r="B46">
        <v>1</v>
      </c>
    </row>
    <row r="47" spans="1:2" x14ac:dyDescent="0.35">
      <c r="A47">
        <v>61</v>
      </c>
      <c r="B47">
        <v>1</v>
      </c>
    </row>
    <row r="48" spans="1:2" x14ac:dyDescent="0.35">
      <c r="A48">
        <v>63</v>
      </c>
      <c r="B48">
        <v>1</v>
      </c>
    </row>
    <row r="49" spans="1:2" x14ac:dyDescent="0.35">
      <c r="A49">
        <v>64</v>
      </c>
      <c r="B49">
        <v>2</v>
      </c>
    </row>
    <row r="50" spans="1:2" x14ac:dyDescent="0.35">
      <c r="A50">
        <v>65</v>
      </c>
      <c r="B50">
        <v>4</v>
      </c>
    </row>
    <row r="51" spans="1:2" x14ac:dyDescent="0.35">
      <c r="A51">
        <v>66</v>
      </c>
      <c r="B51">
        <v>1</v>
      </c>
    </row>
    <row r="52" spans="1:2" x14ac:dyDescent="0.35">
      <c r="A52">
        <v>67</v>
      </c>
      <c r="B52">
        <v>1</v>
      </c>
    </row>
    <row r="53" spans="1:2" x14ac:dyDescent="0.35">
      <c r="A53">
        <v>68</v>
      </c>
      <c r="B53">
        <v>3</v>
      </c>
    </row>
    <row r="54" spans="1:2" x14ac:dyDescent="0.35">
      <c r="A54">
        <v>69</v>
      </c>
      <c r="B54">
        <v>3</v>
      </c>
    </row>
    <row r="55" spans="1:2" x14ac:dyDescent="0.35">
      <c r="A55">
        <v>71</v>
      </c>
      <c r="B55">
        <v>4</v>
      </c>
    </row>
    <row r="56" spans="1:2" x14ac:dyDescent="0.35">
      <c r="A56">
        <v>72</v>
      </c>
      <c r="B56">
        <v>1</v>
      </c>
    </row>
    <row r="57" spans="1:2" x14ac:dyDescent="0.35">
      <c r="A57">
        <v>74</v>
      </c>
      <c r="B57">
        <v>2</v>
      </c>
    </row>
    <row r="58" spans="1:2" x14ac:dyDescent="0.35">
      <c r="A58">
        <v>75</v>
      </c>
      <c r="B58">
        <v>1</v>
      </c>
    </row>
    <row r="59" spans="1:2" x14ac:dyDescent="0.35">
      <c r="A59">
        <v>76</v>
      </c>
      <c r="B59">
        <v>2</v>
      </c>
    </row>
    <row r="60" spans="1:2" x14ac:dyDescent="0.35">
      <c r="A60">
        <v>77</v>
      </c>
      <c r="B60">
        <v>4</v>
      </c>
    </row>
    <row r="61" spans="1:2" x14ac:dyDescent="0.35">
      <c r="A61">
        <v>79</v>
      </c>
      <c r="B61">
        <v>45</v>
      </c>
    </row>
    <row r="62" spans="1:2" x14ac:dyDescent="0.35">
      <c r="A62">
        <v>80</v>
      </c>
      <c r="B62">
        <v>3</v>
      </c>
    </row>
    <row r="63" spans="1:2" x14ac:dyDescent="0.35">
      <c r="A63">
        <v>81</v>
      </c>
      <c r="B63">
        <v>51</v>
      </c>
    </row>
    <row r="64" spans="1:2" x14ac:dyDescent="0.35">
      <c r="A64">
        <v>82</v>
      </c>
      <c r="B64">
        <v>9</v>
      </c>
    </row>
    <row r="65" spans="1:2" x14ac:dyDescent="0.35">
      <c r="A65">
        <v>83</v>
      </c>
      <c r="B65">
        <v>2</v>
      </c>
    </row>
    <row r="66" spans="1:2" x14ac:dyDescent="0.35">
      <c r="A66">
        <v>84</v>
      </c>
      <c r="B66">
        <v>4</v>
      </c>
    </row>
    <row r="67" spans="1:2" x14ac:dyDescent="0.35">
      <c r="A67">
        <v>85</v>
      </c>
      <c r="B67">
        <v>3</v>
      </c>
    </row>
    <row r="68" spans="1:2" x14ac:dyDescent="0.35">
      <c r="A68">
        <v>86</v>
      </c>
      <c r="B68">
        <v>1</v>
      </c>
    </row>
    <row r="69" spans="1:2" x14ac:dyDescent="0.35">
      <c r="A69">
        <v>87</v>
      </c>
      <c r="B69">
        <v>4</v>
      </c>
    </row>
    <row r="70" spans="1:2" x14ac:dyDescent="0.35">
      <c r="A70">
        <v>88</v>
      </c>
      <c r="B70">
        <v>2</v>
      </c>
    </row>
    <row r="71" spans="1:2" x14ac:dyDescent="0.35">
      <c r="A71">
        <v>90</v>
      </c>
      <c r="B71">
        <v>3</v>
      </c>
    </row>
    <row r="72" spans="1:2" x14ac:dyDescent="0.35">
      <c r="A72">
        <v>92</v>
      </c>
      <c r="B72">
        <v>1</v>
      </c>
    </row>
    <row r="73" spans="1:2" x14ac:dyDescent="0.35">
      <c r="A73">
        <v>94</v>
      </c>
      <c r="B73">
        <v>2</v>
      </c>
    </row>
    <row r="74" spans="1:2" x14ac:dyDescent="0.35">
      <c r="A74">
        <v>96</v>
      </c>
      <c r="B74">
        <v>2</v>
      </c>
    </row>
    <row r="75" spans="1:2" x14ac:dyDescent="0.35">
      <c r="A75">
        <v>97</v>
      </c>
      <c r="B75">
        <v>5</v>
      </c>
    </row>
    <row r="76" spans="1:2" x14ac:dyDescent="0.35">
      <c r="A76">
        <v>98</v>
      </c>
      <c r="B76">
        <v>2</v>
      </c>
    </row>
    <row r="77" spans="1:2" x14ac:dyDescent="0.35">
      <c r="A77">
        <v>99</v>
      </c>
      <c r="B77">
        <v>2</v>
      </c>
    </row>
    <row r="78" spans="1:2" x14ac:dyDescent="0.35">
      <c r="A78">
        <v>100</v>
      </c>
      <c r="B78">
        <v>2</v>
      </c>
    </row>
    <row r="79" spans="1:2" x14ac:dyDescent="0.35">
      <c r="A79">
        <v>101</v>
      </c>
      <c r="B79">
        <v>2</v>
      </c>
    </row>
    <row r="80" spans="1:2" x14ac:dyDescent="0.35">
      <c r="A80">
        <v>102</v>
      </c>
      <c r="B80">
        <v>2</v>
      </c>
    </row>
    <row r="81" spans="1:2" x14ac:dyDescent="0.35">
      <c r="A81">
        <v>103</v>
      </c>
      <c r="B81">
        <v>5</v>
      </c>
    </row>
    <row r="82" spans="1:2" x14ac:dyDescent="0.35">
      <c r="A82">
        <v>104</v>
      </c>
      <c r="B82">
        <v>2</v>
      </c>
    </row>
    <row r="83" spans="1:2" x14ac:dyDescent="0.35">
      <c r="A83">
        <v>105</v>
      </c>
      <c r="B83">
        <v>4</v>
      </c>
    </row>
    <row r="84" spans="1:2" x14ac:dyDescent="0.35">
      <c r="A84">
        <v>109</v>
      </c>
      <c r="B84">
        <v>1</v>
      </c>
    </row>
    <row r="85" spans="1:2" x14ac:dyDescent="0.35">
      <c r="A85">
        <v>110</v>
      </c>
      <c r="B85">
        <v>3</v>
      </c>
    </row>
    <row r="86" spans="1:2" x14ac:dyDescent="0.35">
      <c r="A86">
        <v>113</v>
      </c>
      <c r="B86">
        <v>2</v>
      </c>
    </row>
    <row r="87" spans="1:2" x14ac:dyDescent="0.35">
      <c r="A87">
        <v>114</v>
      </c>
      <c r="B87">
        <v>9</v>
      </c>
    </row>
    <row r="88" spans="1:2" x14ac:dyDescent="0.35">
      <c r="A88">
        <v>115</v>
      </c>
      <c r="B88">
        <v>5</v>
      </c>
    </row>
    <row r="89" spans="1:2" x14ac:dyDescent="0.35">
      <c r="A89">
        <v>116</v>
      </c>
      <c r="B89">
        <v>3</v>
      </c>
    </row>
    <row r="90" spans="1:2" x14ac:dyDescent="0.35">
      <c r="A90">
        <v>117</v>
      </c>
      <c r="B90">
        <v>9</v>
      </c>
    </row>
    <row r="91" spans="1:2" x14ac:dyDescent="0.35">
      <c r="A91">
        <v>118</v>
      </c>
      <c r="B91">
        <v>1</v>
      </c>
    </row>
    <row r="92" spans="1:2" x14ac:dyDescent="0.35">
      <c r="A92">
        <v>119</v>
      </c>
      <c r="B92">
        <v>4</v>
      </c>
    </row>
    <row r="93" spans="1:2" x14ac:dyDescent="0.35">
      <c r="A93">
        <v>120</v>
      </c>
      <c r="B93">
        <v>1</v>
      </c>
    </row>
    <row r="94" spans="1:2" x14ac:dyDescent="0.35">
      <c r="A94">
        <v>121</v>
      </c>
      <c r="B94">
        <v>2</v>
      </c>
    </row>
    <row r="95" spans="1:2" x14ac:dyDescent="0.35">
      <c r="A95">
        <v>122</v>
      </c>
      <c r="B95">
        <v>1</v>
      </c>
    </row>
    <row r="96" spans="1:2" x14ac:dyDescent="0.35">
      <c r="A96">
        <v>123</v>
      </c>
      <c r="B96">
        <v>1</v>
      </c>
    </row>
    <row r="97" spans="1:2" x14ac:dyDescent="0.35">
      <c r="A97">
        <v>124</v>
      </c>
      <c r="B97">
        <v>2</v>
      </c>
    </row>
    <row r="98" spans="1:2" x14ac:dyDescent="0.35">
      <c r="A98">
        <v>125</v>
      </c>
      <c r="B98">
        <v>1</v>
      </c>
    </row>
    <row r="99" spans="1:2" x14ac:dyDescent="0.35">
      <c r="A99">
        <v>126</v>
      </c>
      <c r="B99">
        <v>25</v>
      </c>
    </row>
    <row r="100" spans="1:2" x14ac:dyDescent="0.35">
      <c r="A100">
        <v>128</v>
      </c>
      <c r="B100">
        <v>6</v>
      </c>
    </row>
    <row r="101" spans="1:2" x14ac:dyDescent="0.35">
      <c r="A101">
        <v>129</v>
      </c>
      <c r="B101">
        <v>1</v>
      </c>
    </row>
    <row r="102" spans="1:2" x14ac:dyDescent="0.35">
      <c r="A102">
        <v>130</v>
      </c>
      <c r="B102">
        <v>1</v>
      </c>
    </row>
    <row r="103" spans="1:2" x14ac:dyDescent="0.35">
      <c r="A103">
        <v>131</v>
      </c>
      <c r="B103">
        <v>3</v>
      </c>
    </row>
    <row r="104" spans="1:2" x14ac:dyDescent="0.35">
      <c r="A104">
        <v>133</v>
      </c>
      <c r="B104">
        <v>3</v>
      </c>
    </row>
    <row r="105" spans="1:2" x14ac:dyDescent="0.35">
      <c r="A105">
        <v>134</v>
      </c>
      <c r="B105">
        <v>1</v>
      </c>
    </row>
    <row r="106" spans="1:2" x14ac:dyDescent="0.35">
      <c r="A106">
        <v>135</v>
      </c>
      <c r="B106">
        <v>4</v>
      </c>
    </row>
    <row r="107" spans="1:2" x14ac:dyDescent="0.35">
      <c r="A107">
        <v>136</v>
      </c>
      <c r="B107">
        <v>2</v>
      </c>
    </row>
    <row r="108" spans="1:2" x14ac:dyDescent="0.35">
      <c r="A108">
        <v>137</v>
      </c>
      <c r="B108">
        <v>1</v>
      </c>
    </row>
    <row r="109" spans="1:2" x14ac:dyDescent="0.35">
      <c r="A109">
        <v>138</v>
      </c>
      <c r="B109">
        <v>1</v>
      </c>
    </row>
    <row r="110" spans="1:2" x14ac:dyDescent="0.35">
      <c r="A110">
        <v>139</v>
      </c>
      <c r="B110">
        <v>2</v>
      </c>
    </row>
    <row r="111" spans="1:2" x14ac:dyDescent="0.35">
      <c r="A111">
        <v>140</v>
      </c>
      <c r="B111">
        <v>1</v>
      </c>
    </row>
    <row r="112" spans="1:2" x14ac:dyDescent="0.35">
      <c r="A112">
        <v>141</v>
      </c>
      <c r="B112">
        <v>2</v>
      </c>
    </row>
    <row r="113" spans="1:2" x14ac:dyDescent="0.35">
      <c r="A113">
        <v>143</v>
      </c>
      <c r="B113">
        <v>1</v>
      </c>
    </row>
    <row r="114" spans="1:2" x14ac:dyDescent="0.35">
      <c r="A114">
        <v>144</v>
      </c>
      <c r="B114">
        <v>1</v>
      </c>
    </row>
    <row r="115" spans="1:2" x14ac:dyDescent="0.35">
      <c r="A115">
        <v>145</v>
      </c>
      <c r="B115">
        <v>3</v>
      </c>
    </row>
    <row r="116" spans="1:2" x14ac:dyDescent="0.35">
      <c r="A116">
        <v>146</v>
      </c>
      <c r="B116">
        <v>6</v>
      </c>
    </row>
    <row r="117" spans="1:2" x14ac:dyDescent="0.35">
      <c r="A117">
        <v>147</v>
      </c>
      <c r="B117">
        <v>2</v>
      </c>
    </row>
    <row r="118" spans="1:2" x14ac:dyDescent="0.35">
      <c r="A118">
        <v>148</v>
      </c>
      <c r="B118">
        <v>9</v>
      </c>
    </row>
    <row r="119" spans="1:2" x14ac:dyDescent="0.35">
      <c r="A119">
        <v>151</v>
      </c>
      <c r="B119">
        <v>1</v>
      </c>
    </row>
    <row r="120" spans="1:2" x14ac:dyDescent="0.35">
      <c r="A120">
        <v>152</v>
      </c>
      <c r="B120">
        <v>2</v>
      </c>
    </row>
    <row r="121" spans="1:2" x14ac:dyDescent="0.35">
      <c r="A121">
        <v>153</v>
      </c>
      <c r="B121">
        <v>2</v>
      </c>
    </row>
    <row r="122" spans="1:2" x14ac:dyDescent="0.35">
      <c r="A122">
        <v>155</v>
      </c>
      <c r="B122">
        <v>3</v>
      </c>
    </row>
    <row r="123" spans="1:2" x14ac:dyDescent="0.35">
      <c r="A123">
        <v>159</v>
      </c>
      <c r="B123">
        <v>2</v>
      </c>
    </row>
    <row r="124" spans="1:2" x14ac:dyDescent="0.35">
      <c r="A124">
        <v>160</v>
      </c>
      <c r="B124">
        <v>1</v>
      </c>
    </row>
    <row r="125" spans="1:2" x14ac:dyDescent="0.35">
      <c r="A125">
        <v>161</v>
      </c>
      <c r="B125">
        <v>2</v>
      </c>
    </row>
    <row r="126" spans="1:2" x14ac:dyDescent="0.35">
      <c r="A126">
        <v>162</v>
      </c>
      <c r="B126">
        <v>3</v>
      </c>
    </row>
    <row r="127" spans="1:2" x14ac:dyDescent="0.35">
      <c r="A127">
        <v>163</v>
      </c>
      <c r="B127">
        <v>22</v>
      </c>
    </row>
    <row r="128" spans="1:2" x14ac:dyDescent="0.35">
      <c r="A128">
        <v>164</v>
      </c>
      <c r="B128">
        <v>1</v>
      </c>
    </row>
    <row r="129" spans="1:2" x14ac:dyDescent="0.35">
      <c r="A129">
        <v>165</v>
      </c>
      <c r="B129">
        <v>1</v>
      </c>
    </row>
    <row r="130" spans="1:2" x14ac:dyDescent="0.35">
      <c r="A130">
        <v>166</v>
      </c>
      <c r="B130">
        <v>1</v>
      </c>
    </row>
    <row r="131" spans="1:2" x14ac:dyDescent="0.35">
      <c r="A131">
        <v>168</v>
      </c>
      <c r="B131">
        <v>1</v>
      </c>
    </row>
    <row r="132" spans="1:2" x14ac:dyDescent="0.35">
      <c r="A132">
        <v>169</v>
      </c>
      <c r="B132">
        <v>1</v>
      </c>
    </row>
    <row r="133" spans="1:2" x14ac:dyDescent="0.35">
      <c r="A133">
        <v>170</v>
      </c>
      <c r="B133">
        <v>1</v>
      </c>
    </row>
    <row r="134" spans="1:2" x14ac:dyDescent="0.35">
      <c r="A134">
        <v>171</v>
      </c>
      <c r="B134">
        <v>2</v>
      </c>
    </row>
    <row r="135" spans="1:2" x14ac:dyDescent="0.35">
      <c r="A135">
        <v>172</v>
      </c>
      <c r="B135">
        <v>19</v>
      </c>
    </row>
    <row r="136" spans="1:2" x14ac:dyDescent="0.35">
      <c r="A136">
        <v>174</v>
      </c>
      <c r="B136">
        <v>2</v>
      </c>
    </row>
    <row r="137" spans="1:2" x14ac:dyDescent="0.35">
      <c r="A137">
        <v>176</v>
      </c>
      <c r="B137">
        <v>5</v>
      </c>
    </row>
    <row r="138" spans="1:2" x14ac:dyDescent="0.35">
      <c r="A138">
        <v>177</v>
      </c>
      <c r="B138">
        <v>1</v>
      </c>
    </row>
    <row r="139" spans="1:2" x14ac:dyDescent="0.35">
      <c r="A139">
        <v>178</v>
      </c>
      <c r="B139">
        <v>1</v>
      </c>
    </row>
    <row r="140" spans="1:2" x14ac:dyDescent="0.35">
      <c r="A140">
        <v>180</v>
      </c>
      <c r="B140">
        <v>2</v>
      </c>
    </row>
    <row r="141" spans="1:2" x14ac:dyDescent="0.35">
      <c r="A141">
        <v>181</v>
      </c>
      <c r="B141">
        <v>2</v>
      </c>
    </row>
    <row r="142" spans="1:2" x14ac:dyDescent="0.35">
      <c r="A142">
        <v>182</v>
      </c>
      <c r="B142">
        <v>1</v>
      </c>
    </row>
    <row r="143" spans="1:2" x14ac:dyDescent="0.35">
      <c r="A143">
        <v>183</v>
      </c>
      <c r="B143">
        <v>3</v>
      </c>
    </row>
    <row r="144" spans="1:2" x14ac:dyDescent="0.35">
      <c r="A144">
        <v>185</v>
      </c>
      <c r="B144">
        <v>1</v>
      </c>
    </row>
    <row r="145" spans="1:2" x14ac:dyDescent="0.35">
      <c r="A145">
        <v>186</v>
      </c>
      <c r="B145">
        <v>1</v>
      </c>
    </row>
    <row r="146" spans="1:2" x14ac:dyDescent="0.35">
      <c r="A146">
        <v>187</v>
      </c>
      <c r="B146">
        <v>1</v>
      </c>
    </row>
    <row r="147" spans="1:2" x14ac:dyDescent="0.35">
      <c r="A147">
        <v>188</v>
      </c>
      <c r="B147">
        <v>1</v>
      </c>
    </row>
    <row r="148" spans="1:2" x14ac:dyDescent="0.35">
      <c r="A148">
        <v>189</v>
      </c>
      <c r="B148">
        <v>1</v>
      </c>
    </row>
    <row r="149" spans="1:2" x14ac:dyDescent="0.35">
      <c r="A149">
        <v>190</v>
      </c>
      <c r="B149">
        <v>4</v>
      </c>
    </row>
    <row r="150" spans="1:2" x14ac:dyDescent="0.35">
      <c r="A150">
        <v>191</v>
      </c>
      <c r="B150">
        <v>1</v>
      </c>
    </row>
    <row r="151" spans="1:2" x14ac:dyDescent="0.35">
      <c r="A151">
        <v>192</v>
      </c>
      <c r="B151">
        <v>1</v>
      </c>
    </row>
    <row r="152" spans="1:2" x14ac:dyDescent="0.35">
      <c r="A152">
        <v>193</v>
      </c>
      <c r="B152">
        <v>1</v>
      </c>
    </row>
    <row r="153" spans="1:2" x14ac:dyDescent="0.35">
      <c r="A153">
        <v>194</v>
      </c>
      <c r="B153">
        <v>2</v>
      </c>
    </row>
    <row r="154" spans="1:2" x14ac:dyDescent="0.35">
      <c r="A154">
        <v>196</v>
      </c>
      <c r="B154">
        <v>2</v>
      </c>
    </row>
    <row r="155" spans="1:2" x14ac:dyDescent="0.35">
      <c r="A155">
        <v>197</v>
      </c>
      <c r="B155">
        <v>1</v>
      </c>
    </row>
    <row r="156" spans="1:2" x14ac:dyDescent="0.35">
      <c r="A156">
        <v>198</v>
      </c>
      <c r="B156">
        <v>2</v>
      </c>
    </row>
    <row r="157" spans="1:2" x14ac:dyDescent="0.35">
      <c r="A157">
        <v>199</v>
      </c>
      <c r="B157">
        <v>2</v>
      </c>
    </row>
    <row r="158" spans="1:2" x14ac:dyDescent="0.35">
      <c r="A158">
        <v>202</v>
      </c>
      <c r="B158">
        <v>7</v>
      </c>
    </row>
    <row r="159" spans="1:2" x14ac:dyDescent="0.35">
      <c r="A159">
        <v>203</v>
      </c>
      <c r="B159">
        <v>3</v>
      </c>
    </row>
    <row r="160" spans="1:2" x14ac:dyDescent="0.35">
      <c r="A160">
        <v>204</v>
      </c>
      <c r="B160">
        <v>10</v>
      </c>
    </row>
    <row r="161" spans="1:2" x14ac:dyDescent="0.35">
      <c r="A161">
        <v>206</v>
      </c>
      <c r="B161">
        <v>43</v>
      </c>
    </row>
    <row r="162" spans="1:2" x14ac:dyDescent="0.35">
      <c r="A162">
        <v>207</v>
      </c>
      <c r="B162">
        <v>2</v>
      </c>
    </row>
    <row r="163" spans="1:2" x14ac:dyDescent="0.35">
      <c r="A163">
        <v>208</v>
      </c>
      <c r="B163">
        <v>2</v>
      </c>
    </row>
    <row r="164" spans="1:2" x14ac:dyDescent="0.35">
      <c r="A164">
        <v>209</v>
      </c>
      <c r="B164">
        <v>1</v>
      </c>
    </row>
    <row r="165" spans="1:2" x14ac:dyDescent="0.35">
      <c r="A165">
        <v>210</v>
      </c>
      <c r="B165">
        <v>1</v>
      </c>
    </row>
    <row r="166" spans="1:2" x14ac:dyDescent="0.35">
      <c r="A166">
        <v>211</v>
      </c>
      <c r="B166">
        <v>1</v>
      </c>
    </row>
    <row r="167" spans="1:2" x14ac:dyDescent="0.35">
      <c r="A167">
        <v>212</v>
      </c>
      <c r="B167">
        <v>1</v>
      </c>
    </row>
    <row r="168" spans="1:2" x14ac:dyDescent="0.35">
      <c r="A168">
        <v>214</v>
      </c>
      <c r="B168">
        <v>1</v>
      </c>
    </row>
    <row r="169" spans="1:2" x14ac:dyDescent="0.35">
      <c r="A169">
        <v>215</v>
      </c>
      <c r="B169">
        <v>1</v>
      </c>
    </row>
    <row r="170" spans="1:2" x14ac:dyDescent="0.35">
      <c r="A170">
        <v>216</v>
      </c>
      <c r="B170">
        <v>1</v>
      </c>
    </row>
    <row r="171" spans="1:2" x14ac:dyDescent="0.35">
      <c r="A171">
        <v>217</v>
      </c>
      <c r="B171">
        <v>4</v>
      </c>
    </row>
    <row r="172" spans="1:2" x14ac:dyDescent="0.35">
      <c r="A172">
        <v>218</v>
      </c>
      <c r="B172">
        <v>1</v>
      </c>
    </row>
    <row r="173" spans="1:2" x14ac:dyDescent="0.35">
      <c r="A173">
        <v>219</v>
      </c>
      <c r="B173">
        <v>1</v>
      </c>
    </row>
    <row r="174" spans="1:2" x14ac:dyDescent="0.35">
      <c r="A174">
        <v>220</v>
      </c>
      <c r="B174">
        <v>1</v>
      </c>
    </row>
    <row r="175" spans="1:2" x14ac:dyDescent="0.35">
      <c r="A175">
        <v>221</v>
      </c>
      <c r="B175">
        <v>2</v>
      </c>
    </row>
    <row r="176" spans="1:2" x14ac:dyDescent="0.35">
      <c r="A176">
        <v>222</v>
      </c>
      <c r="B176">
        <v>1</v>
      </c>
    </row>
    <row r="177" spans="1:2" x14ac:dyDescent="0.35">
      <c r="A177">
        <v>223</v>
      </c>
      <c r="B177">
        <v>1</v>
      </c>
    </row>
    <row r="178" spans="1:2" x14ac:dyDescent="0.35">
      <c r="A178">
        <v>224</v>
      </c>
      <c r="B178">
        <v>1</v>
      </c>
    </row>
    <row r="179" spans="1:2" x14ac:dyDescent="0.35">
      <c r="A179">
        <v>225</v>
      </c>
      <c r="B179">
        <v>1</v>
      </c>
    </row>
    <row r="180" spans="1:2" x14ac:dyDescent="0.35">
      <c r="A180">
        <v>226</v>
      </c>
      <c r="B180">
        <v>6</v>
      </c>
    </row>
    <row r="181" spans="1:2" x14ac:dyDescent="0.35">
      <c r="A181">
        <v>227</v>
      </c>
      <c r="B181">
        <v>1</v>
      </c>
    </row>
    <row r="182" spans="1:2" x14ac:dyDescent="0.35">
      <c r="A182">
        <v>228</v>
      </c>
      <c r="B182">
        <v>2</v>
      </c>
    </row>
    <row r="183" spans="1:2" x14ac:dyDescent="0.35">
      <c r="A183">
        <v>229</v>
      </c>
      <c r="B183">
        <v>2</v>
      </c>
    </row>
    <row r="184" spans="1:2" x14ac:dyDescent="0.35">
      <c r="A184">
        <v>230</v>
      </c>
      <c r="B184">
        <v>2</v>
      </c>
    </row>
    <row r="185" spans="1:2" x14ac:dyDescent="0.35">
      <c r="A185">
        <v>231</v>
      </c>
      <c r="B185">
        <v>5</v>
      </c>
    </row>
    <row r="186" spans="1:2" x14ac:dyDescent="0.35">
      <c r="A186">
        <v>232</v>
      </c>
      <c r="B186">
        <v>2</v>
      </c>
    </row>
    <row r="187" spans="1:2" x14ac:dyDescent="0.35">
      <c r="A187">
        <v>233</v>
      </c>
      <c r="B187">
        <v>3</v>
      </c>
    </row>
    <row r="188" spans="1:2" x14ac:dyDescent="0.35">
      <c r="A188">
        <v>234</v>
      </c>
      <c r="B188">
        <v>3</v>
      </c>
    </row>
    <row r="189" spans="1:2" x14ac:dyDescent="0.35">
      <c r="A189">
        <v>235</v>
      </c>
      <c r="B189">
        <v>2</v>
      </c>
    </row>
    <row r="190" spans="1:2" x14ac:dyDescent="0.35">
      <c r="A190">
        <v>239</v>
      </c>
      <c r="B190">
        <v>2</v>
      </c>
    </row>
    <row r="191" spans="1:2" x14ac:dyDescent="0.35">
      <c r="A191">
        <v>240</v>
      </c>
      <c r="B191">
        <v>1</v>
      </c>
    </row>
    <row r="192" spans="1:2" x14ac:dyDescent="0.35">
      <c r="A192">
        <v>241</v>
      </c>
      <c r="B192">
        <v>3</v>
      </c>
    </row>
    <row r="193" spans="1:2" x14ac:dyDescent="0.35">
      <c r="A193">
        <v>243</v>
      </c>
      <c r="B193">
        <v>1</v>
      </c>
    </row>
    <row r="194" spans="1:2" x14ac:dyDescent="0.35">
      <c r="A194">
        <v>244</v>
      </c>
      <c r="B194">
        <v>2</v>
      </c>
    </row>
    <row r="195" spans="1:2" x14ac:dyDescent="0.35">
      <c r="A195">
        <v>245</v>
      </c>
      <c r="B195">
        <v>2</v>
      </c>
    </row>
    <row r="196" spans="1:2" x14ac:dyDescent="0.35">
      <c r="A196">
        <v>246</v>
      </c>
      <c r="B196">
        <v>2</v>
      </c>
    </row>
    <row r="197" spans="1:2" x14ac:dyDescent="0.35">
      <c r="A197">
        <v>247</v>
      </c>
      <c r="B197">
        <v>2</v>
      </c>
    </row>
    <row r="198" spans="1:2" x14ac:dyDescent="0.35">
      <c r="A198">
        <v>248</v>
      </c>
      <c r="B198">
        <v>1</v>
      </c>
    </row>
    <row r="199" spans="1:2" x14ac:dyDescent="0.35">
      <c r="A199">
        <v>249</v>
      </c>
      <c r="B199">
        <v>1</v>
      </c>
    </row>
    <row r="200" spans="1:2" x14ac:dyDescent="0.35">
      <c r="A200">
        <v>250</v>
      </c>
      <c r="B200">
        <v>1</v>
      </c>
    </row>
    <row r="201" spans="1:2" x14ac:dyDescent="0.35">
      <c r="A201">
        <v>251</v>
      </c>
      <c r="B201">
        <v>1</v>
      </c>
    </row>
    <row r="202" spans="1:2" x14ac:dyDescent="0.35">
      <c r="A202">
        <v>252</v>
      </c>
      <c r="B202">
        <v>1</v>
      </c>
    </row>
    <row r="203" spans="1:2" x14ac:dyDescent="0.35">
      <c r="A203">
        <v>253</v>
      </c>
      <c r="B203">
        <v>1</v>
      </c>
    </row>
    <row r="204" spans="1:2" x14ac:dyDescent="0.35">
      <c r="A204">
        <v>254</v>
      </c>
      <c r="B204">
        <v>3</v>
      </c>
    </row>
    <row r="205" spans="1:2" x14ac:dyDescent="0.35">
      <c r="A205">
        <v>255</v>
      </c>
      <c r="B205">
        <v>2</v>
      </c>
    </row>
    <row r="206" spans="1:2" x14ac:dyDescent="0.35">
      <c r="A206">
        <v>256</v>
      </c>
      <c r="B206">
        <v>1</v>
      </c>
    </row>
    <row r="207" spans="1:2" x14ac:dyDescent="0.35">
      <c r="A207">
        <v>258</v>
      </c>
      <c r="B207">
        <v>1</v>
      </c>
    </row>
    <row r="208" spans="1:2" x14ac:dyDescent="0.35">
      <c r="A208">
        <v>259</v>
      </c>
      <c r="B208">
        <v>1</v>
      </c>
    </row>
    <row r="209" spans="1:2" x14ac:dyDescent="0.35">
      <c r="A209">
        <v>260</v>
      </c>
      <c r="B209">
        <v>2</v>
      </c>
    </row>
    <row r="210" spans="1:2" x14ac:dyDescent="0.35">
      <c r="A210">
        <v>261</v>
      </c>
      <c r="B210">
        <v>6</v>
      </c>
    </row>
    <row r="211" spans="1:2" x14ac:dyDescent="0.35">
      <c r="A211">
        <v>262</v>
      </c>
      <c r="B211">
        <v>1</v>
      </c>
    </row>
    <row r="212" spans="1:2" x14ac:dyDescent="0.35">
      <c r="A212">
        <v>263</v>
      </c>
      <c r="B212">
        <v>1</v>
      </c>
    </row>
    <row r="213" spans="1:2" x14ac:dyDescent="0.35">
      <c r="A213">
        <v>265</v>
      </c>
      <c r="B213">
        <v>2</v>
      </c>
    </row>
    <row r="214" spans="1:2" x14ac:dyDescent="0.35">
      <c r="A214">
        <v>266</v>
      </c>
      <c r="B214">
        <v>2</v>
      </c>
    </row>
    <row r="215" spans="1:2" x14ac:dyDescent="0.35">
      <c r="A215">
        <v>267</v>
      </c>
      <c r="B215">
        <v>6</v>
      </c>
    </row>
    <row r="216" spans="1:2" x14ac:dyDescent="0.35">
      <c r="A216">
        <v>269</v>
      </c>
      <c r="B216">
        <v>2</v>
      </c>
    </row>
    <row r="217" spans="1:2" x14ac:dyDescent="0.35">
      <c r="A217">
        <v>270</v>
      </c>
      <c r="B217">
        <v>5</v>
      </c>
    </row>
    <row r="218" spans="1:2" x14ac:dyDescent="0.35">
      <c r="A218">
        <v>271</v>
      </c>
      <c r="B218">
        <v>1</v>
      </c>
    </row>
    <row r="219" spans="1:2" x14ac:dyDescent="0.35">
      <c r="A219">
        <v>272</v>
      </c>
      <c r="B219">
        <v>2</v>
      </c>
    </row>
    <row r="220" spans="1:2" x14ac:dyDescent="0.35">
      <c r="A220">
        <v>273</v>
      </c>
      <c r="B220">
        <v>2</v>
      </c>
    </row>
    <row r="221" spans="1:2" x14ac:dyDescent="0.35">
      <c r="A221">
        <v>274</v>
      </c>
      <c r="B221">
        <v>1</v>
      </c>
    </row>
    <row r="222" spans="1:2" x14ac:dyDescent="0.35">
      <c r="A222">
        <v>275</v>
      </c>
      <c r="B222">
        <v>1</v>
      </c>
    </row>
    <row r="223" spans="1:2" x14ac:dyDescent="0.35">
      <c r="A223">
        <v>276</v>
      </c>
      <c r="B223">
        <v>1</v>
      </c>
    </row>
    <row r="224" spans="1:2" x14ac:dyDescent="0.35">
      <c r="A224">
        <v>277</v>
      </c>
      <c r="B224">
        <v>5</v>
      </c>
    </row>
    <row r="225" spans="1:2" x14ac:dyDescent="0.35">
      <c r="A225">
        <v>278</v>
      </c>
      <c r="B225">
        <v>1</v>
      </c>
    </row>
    <row r="226" spans="1:2" x14ac:dyDescent="0.35">
      <c r="A226">
        <v>279</v>
      </c>
      <c r="B226">
        <v>1</v>
      </c>
    </row>
    <row r="227" spans="1:2" x14ac:dyDescent="0.35">
      <c r="A227">
        <v>280</v>
      </c>
      <c r="B227">
        <v>2</v>
      </c>
    </row>
    <row r="228" spans="1:2" x14ac:dyDescent="0.35">
      <c r="A228">
        <v>281</v>
      </c>
      <c r="B228">
        <v>1</v>
      </c>
    </row>
    <row r="229" spans="1:2" x14ac:dyDescent="0.35">
      <c r="A229">
        <v>282</v>
      </c>
      <c r="B229">
        <v>3</v>
      </c>
    </row>
    <row r="230" spans="1:2" x14ac:dyDescent="0.35">
      <c r="A230">
        <v>283</v>
      </c>
      <c r="B230">
        <v>1</v>
      </c>
    </row>
    <row r="231" spans="1:2" x14ac:dyDescent="0.35">
      <c r="A231">
        <v>284</v>
      </c>
      <c r="B231">
        <v>3</v>
      </c>
    </row>
    <row r="232" spans="1:2" x14ac:dyDescent="0.35">
      <c r="A232">
        <v>286</v>
      </c>
      <c r="B232">
        <v>2</v>
      </c>
    </row>
    <row r="233" spans="1:2" x14ac:dyDescent="0.35">
      <c r="A233">
        <v>287</v>
      </c>
      <c r="B233">
        <v>1</v>
      </c>
    </row>
    <row r="234" spans="1:2" x14ac:dyDescent="0.35">
      <c r="A234">
        <v>288</v>
      </c>
      <c r="B234">
        <v>1</v>
      </c>
    </row>
    <row r="235" spans="1:2" x14ac:dyDescent="0.35">
      <c r="A235">
        <v>289</v>
      </c>
      <c r="B235">
        <v>6</v>
      </c>
    </row>
    <row r="236" spans="1:2" x14ac:dyDescent="0.35">
      <c r="A236">
        <v>290</v>
      </c>
      <c r="B236">
        <v>1</v>
      </c>
    </row>
    <row r="237" spans="1:2" x14ac:dyDescent="0.35">
      <c r="A237">
        <v>291</v>
      </c>
      <c r="B237">
        <v>9</v>
      </c>
    </row>
    <row r="238" spans="1:2" x14ac:dyDescent="0.35">
      <c r="A238">
        <v>292</v>
      </c>
      <c r="B238">
        <v>2</v>
      </c>
    </row>
    <row r="239" spans="1:2" x14ac:dyDescent="0.35">
      <c r="A239">
        <v>293</v>
      </c>
      <c r="B239">
        <v>2</v>
      </c>
    </row>
    <row r="240" spans="1:2" x14ac:dyDescent="0.35">
      <c r="A240">
        <v>294</v>
      </c>
      <c r="B240">
        <v>1</v>
      </c>
    </row>
    <row r="241" spans="1:2" x14ac:dyDescent="0.35">
      <c r="A241">
        <v>295</v>
      </c>
      <c r="B241">
        <v>19</v>
      </c>
    </row>
    <row r="242" spans="1:2" x14ac:dyDescent="0.35">
      <c r="A242">
        <v>297</v>
      </c>
      <c r="B242">
        <v>1</v>
      </c>
    </row>
    <row r="243" spans="1:2" x14ac:dyDescent="0.35">
      <c r="A243">
        <v>298</v>
      </c>
      <c r="B243">
        <v>10</v>
      </c>
    </row>
    <row r="244" spans="1:2" x14ac:dyDescent="0.35">
      <c r="A244">
        <v>299</v>
      </c>
      <c r="B244">
        <v>1</v>
      </c>
    </row>
    <row r="245" spans="1:2" x14ac:dyDescent="0.35">
      <c r="A245">
        <v>300</v>
      </c>
      <c r="B245">
        <v>4</v>
      </c>
    </row>
    <row r="246" spans="1:2" x14ac:dyDescent="0.35">
      <c r="A246">
        <v>301</v>
      </c>
      <c r="B246">
        <v>4</v>
      </c>
    </row>
    <row r="247" spans="1:2" x14ac:dyDescent="0.35">
      <c r="A247">
        <v>304</v>
      </c>
      <c r="B247">
        <v>3</v>
      </c>
    </row>
    <row r="248" spans="1:2" x14ac:dyDescent="0.35">
      <c r="A248">
        <v>305</v>
      </c>
      <c r="B248">
        <v>4</v>
      </c>
    </row>
    <row r="249" spans="1:2" x14ac:dyDescent="0.35">
      <c r="A249">
        <v>306</v>
      </c>
      <c r="B249">
        <v>1</v>
      </c>
    </row>
    <row r="250" spans="1:2" x14ac:dyDescent="0.35">
      <c r="A250">
        <v>309</v>
      </c>
      <c r="B250">
        <v>1</v>
      </c>
    </row>
    <row r="251" spans="1:2" x14ac:dyDescent="0.35">
      <c r="A251">
        <v>310</v>
      </c>
      <c r="B251">
        <v>1</v>
      </c>
    </row>
    <row r="252" spans="1:2" x14ac:dyDescent="0.35">
      <c r="A252">
        <v>311</v>
      </c>
      <c r="B252">
        <v>1</v>
      </c>
    </row>
    <row r="253" spans="1:2" x14ac:dyDescent="0.35">
      <c r="A253">
        <v>313</v>
      </c>
      <c r="B253">
        <v>2</v>
      </c>
    </row>
    <row r="254" spans="1:2" x14ac:dyDescent="0.35">
      <c r="A254">
        <v>314</v>
      </c>
      <c r="B254">
        <v>2</v>
      </c>
    </row>
    <row r="255" spans="1:2" x14ac:dyDescent="0.35">
      <c r="A255">
        <v>315</v>
      </c>
      <c r="B255">
        <v>3</v>
      </c>
    </row>
    <row r="256" spans="1:2" x14ac:dyDescent="0.35">
      <c r="A256">
        <v>316</v>
      </c>
      <c r="B256">
        <v>1</v>
      </c>
    </row>
    <row r="257" spans="1:2" x14ac:dyDescent="0.35">
      <c r="A257">
        <v>317</v>
      </c>
      <c r="B257">
        <v>4</v>
      </c>
    </row>
    <row r="258" spans="1:2" x14ac:dyDescent="0.35">
      <c r="A258">
        <v>318</v>
      </c>
      <c r="B258">
        <v>2</v>
      </c>
    </row>
    <row r="259" spans="1:2" x14ac:dyDescent="0.35">
      <c r="A259">
        <v>319</v>
      </c>
      <c r="B259">
        <v>2</v>
      </c>
    </row>
    <row r="260" spans="1:2" x14ac:dyDescent="0.35">
      <c r="A260">
        <v>320</v>
      </c>
      <c r="B260">
        <v>1</v>
      </c>
    </row>
    <row r="261" spans="1:2" x14ac:dyDescent="0.35">
      <c r="A261">
        <v>321</v>
      </c>
      <c r="B261">
        <v>2</v>
      </c>
    </row>
    <row r="262" spans="1:2" x14ac:dyDescent="0.35">
      <c r="A262">
        <v>322</v>
      </c>
      <c r="B262">
        <v>1</v>
      </c>
    </row>
    <row r="263" spans="1:2" x14ac:dyDescent="0.35">
      <c r="A263">
        <v>324</v>
      </c>
      <c r="B263">
        <v>1</v>
      </c>
    </row>
    <row r="264" spans="1:2" x14ac:dyDescent="0.35">
      <c r="A264">
        <v>325</v>
      </c>
      <c r="B264">
        <v>1</v>
      </c>
    </row>
    <row r="265" spans="1:2" x14ac:dyDescent="0.35">
      <c r="A265">
        <v>327</v>
      </c>
      <c r="B265">
        <v>3</v>
      </c>
    </row>
    <row r="266" spans="1:2" x14ac:dyDescent="0.35">
      <c r="A266">
        <v>328</v>
      </c>
      <c r="B266">
        <v>1</v>
      </c>
    </row>
    <row r="267" spans="1:2" x14ac:dyDescent="0.35">
      <c r="A267">
        <v>329</v>
      </c>
      <c r="B267">
        <v>1</v>
      </c>
    </row>
    <row r="268" spans="1:2" x14ac:dyDescent="0.35">
      <c r="A268">
        <v>330</v>
      </c>
      <c r="B268">
        <v>1</v>
      </c>
    </row>
    <row r="269" spans="1:2" x14ac:dyDescent="0.35">
      <c r="A269">
        <v>334</v>
      </c>
      <c r="B269">
        <v>6</v>
      </c>
    </row>
    <row r="270" spans="1:2" x14ac:dyDescent="0.35">
      <c r="A270">
        <v>336</v>
      </c>
      <c r="B270">
        <v>1</v>
      </c>
    </row>
    <row r="271" spans="1:2" x14ac:dyDescent="0.35">
      <c r="A271">
        <v>337</v>
      </c>
      <c r="B271">
        <v>1</v>
      </c>
    </row>
    <row r="272" spans="1:2" x14ac:dyDescent="0.35">
      <c r="A272">
        <v>339</v>
      </c>
      <c r="B272">
        <v>3</v>
      </c>
    </row>
    <row r="273" spans="1:2" x14ac:dyDescent="0.35">
      <c r="A273">
        <v>341</v>
      </c>
      <c r="B273">
        <v>1</v>
      </c>
    </row>
    <row r="274" spans="1:2" x14ac:dyDescent="0.35">
      <c r="A274">
        <v>343</v>
      </c>
      <c r="B274">
        <v>1</v>
      </c>
    </row>
    <row r="275" spans="1:2" x14ac:dyDescent="0.35">
      <c r="A275">
        <v>347</v>
      </c>
      <c r="B275">
        <v>1</v>
      </c>
    </row>
    <row r="276" spans="1:2" x14ac:dyDescent="0.35">
      <c r="A276">
        <v>348</v>
      </c>
      <c r="B276">
        <v>1</v>
      </c>
    </row>
    <row r="277" spans="1:2" x14ac:dyDescent="0.35">
      <c r="A277">
        <v>349</v>
      </c>
      <c r="B277">
        <v>1</v>
      </c>
    </row>
    <row r="278" spans="1:2" x14ac:dyDescent="0.35">
      <c r="A278">
        <v>351</v>
      </c>
      <c r="B278">
        <v>1</v>
      </c>
    </row>
    <row r="279" spans="1:2" x14ac:dyDescent="0.35">
      <c r="A279">
        <v>352</v>
      </c>
      <c r="B279">
        <v>1</v>
      </c>
    </row>
    <row r="280" spans="1:2" x14ac:dyDescent="0.35">
      <c r="A280">
        <v>353</v>
      </c>
      <c r="B280">
        <v>3</v>
      </c>
    </row>
    <row r="281" spans="1:2" x14ac:dyDescent="0.35">
      <c r="A281">
        <v>354</v>
      </c>
      <c r="B281">
        <v>1</v>
      </c>
    </row>
    <row r="282" spans="1:2" x14ac:dyDescent="0.35">
      <c r="A282">
        <v>355</v>
      </c>
      <c r="B282">
        <v>1</v>
      </c>
    </row>
    <row r="283" spans="1:2" x14ac:dyDescent="0.35">
      <c r="A283">
        <v>356</v>
      </c>
      <c r="B283">
        <v>1</v>
      </c>
    </row>
    <row r="284" spans="1:2" x14ac:dyDescent="0.35">
      <c r="A284">
        <v>357</v>
      </c>
      <c r="B284">
        <v>1</v>
      </c>
    </row>
    <row r="285" spans="1:2" x14ac:dyDescent="0.35">
      <c r="A285">
        <v>358</v>
      </c>
      <c r="B285">
        <v>1</v>
      </c>
    </row>
    <row r="286" spans="1:2" x14ac:dyDescent="0.35">
      <c r="A286">
        <v>359</v>
      </c>
      <c r="B286">
        <v>1</v>
      </c>
    </row>
    <row r="287" spans="1:2" x14ac:dyDescent="0.35">
      <c r="A287">
        <v>360</v>
      </c>
      <c r="B287">
        <v>1</v>
      </c>
    </row>
    <row r="288" spans="1:2" x14ac:dyDescent="0.35">
      <c r="A288">
        <v>361</v>
      </c>
      <c r="B288">
        <v>1</v>
      </c>
    </row>
    <row r="289" spans="1:2" x14ac:dyDescent="0.35">
      <c r="A289">
        <v>363</v>
      </c>
      <c r="B289">
        <v>1</v>
      </c>
    </row>
    <row r="290" spans="1:2" x14ac:dyDescent="0.35">
      <c r="A290">
        <v>364</v>
      </c>
      <c r="B290">
        <v>1</v>
      </c>
    </row>
    <row r="291" spans="1:2" x14ac:dyDescent="0.35">
      <c r="A291">
        <v>365</v>
      </c>
      <c r="B291">
        <v>1</v>
      </c>
    </row>
    <row r="292" spans="1:2" x14ac:dyDescent="0.35">
      <c r="A292">
        <v>366</v>
      </c>
      <c r="B292">
        <v>1</v>
      </c>
    </row>
    <row r="293" spans="1:2" x14ac:dyDescent="0.35">
      <c r="A293">
        <v>367</v>
      </c>
      <c r="B293">
        <v>1</v>
      </c>
    </row>
    <row r="294" spans="1:2" x14ac:dyDescent="0.35">
      <c r="A294">
        <v>368</v>
      </c>
      <c r="B294">
        <v>1</v>
      </c>
    </row>
    <row r="295" spans="1:2" x14ac:dyDescent="0.35">
      <c r="A295">
        <v>369</v>
      </c>
      <c r="B295">
        <v>1</v>
      </c>
    </row>
    <row r="296" spans="1:2" x14ac:dyDescent="0.35">
      <c r="A296">
        <v>371</v>
      </c>
      <c r="B296">
        <v>1</v>
      </c>
    </row>
    <row r="297" spans="1:2" x14ac:dyDescent="0.35">
      <c r="A297">
        <v>372</v>
      </c>
      <c r="B297">
        <v>1</v>
      </c>
    </row>
    <row r="298" spans="1:2" x14ac:dyDescent="0.35">
      <c r="A298">
        <v>373</v>
      </c>
      <c r="B298">
        <v>1</v>
      </c>
    </row>
    <row r="299" spans="1:2" x14ac:dyDescent="0.35">
      <c r="A299">
        <v>374</v>
      </c>
      <c r="B299">
        <v>1</v>
      </c>
    </row>
    <row r="300" spans="1:2" x14ac:dyDescent="0.35">
      <c r="A300">
        <v>375</v>
      </c>
      <c r="B300">
        <v>1</v>
      </c>
    </row>
    <row r="301" spans="1:2" x14ac:dyDescent="0.35">
      <c r="A301">
        <v>376</v>
      </c>
      <c r="B301">
        <v>1</v>
      </c>
    </row>
    <row r="302" spans="1:2" x14ac:dyDescent="0.35">
      <c r="A302">
        <v>377</v>
      </c>
      <c r="B302">
        <v>1</v>
      </c>
    </row>
    <row r="303" spans="1:2" x14ac:dyDescent="0.35">
      <c r="A303">
        <v>378</v>
      </c>
      <c r="B303">
        <v>1</v>
      </c>
    </row>
    <row r="304" spans="1:2" x14ac:dyDescent="0.35">
      <c r="A304">
        <v>379</v>
      </c>
      <c r="B304">
        <v>1</v>
      </c>
    </row>
    <row r="305" spans="1:2" x14ac:dyDescent="0.35">
      <c r="A305">
        <v>380</v>
      </c>
      <c r="B305">
        <v>1</v>
      </c>
    </row>
    <row r="306" spans="1:2" x14ac:dyDescent="0.35">
      <c r="A306">
        <v>382</v>
      </c>
      <c r="B306">
        <v>1</v>
      </c>
    </row>
    <row r="307" spans="1:2" x14ac:dyDescent="0.35">
      <c r="A307">
        <v>383</v>
      </c>
      <c r="B307">
        <v>1</v>
      </c>
    </row>
    <row r="308" spans="1:2" x14ac:dyDescent="0.35">
      <c r="A308">
        <v>385</v>
      </c>
      <c r="B308">
        <v>1</v>
      </c>
    </row>
    <row r="309" spans="1:2" x14ac:dyDescent="0.35">
      <c r="A309">
        <v>388</v>
      </c>
      <c r="B309">
        <v>2</v>
      </c>
    </row>
    <row r="310" spans="1:2" x14ac:dyDescent="0.35">
      <c r="A310">
        <v>389</v>
      </c>
      <c r="B310">
        <v>1</v>
      </c>
    </row>
    <row r="311" spans="1:2" x14ac:dyDescent="0.35">
      <c r="A311">
        <v>390</v>
      </c>
      <c r="B311">
        <v>1</v>
      </c>
    </row>
    <row r="312" spans="1:2" x14ac:dyDescent="0.35">
      <c r="A312">
        <v>391</v>
      </c>
      <c r="B312">
        <v>1</v>
      </c>
    </row>
    <row r="313" spans="1:2" x14ac:dyDescent="0.35">
      <c r="A313">
        <v>394</v>
      </c>
      <c r="B313">
        <v>1</v>
      </c>
    </row>
    <row r="314" spans="1:2" x14ac:dyDescent="0.35">
      <c r="A314">
        <v>395</v>
      </c>
      <c r="B314">
        <v>1</v>
      </c>
    </row>
    <row r="315" spans="1:2" x14ac:dyDescent="0.35">
      <c r="A315">
        <v>396</v>
      </c>
      <c r="B315">
        <v>1</v>
      </c>
    </row>
    <row r="316" spans="1:2" x14ac:dyDescent="0.35">
      <c r="A316">
        <v>397</v>
      </c>
      <c r="B316">
        <v>1</v>
      </c>
    </row>
    <row r="317" spans="1:2" x14ac:dyDescent="0.35">
      <c r="A317">
        <v>398</v>
      </c>
      <c r="B317">
        <v>1</v>
      </c>
    </row>
    <row r="318" spans="1:2" x14ac:dyDescent="0.35">
      <c r="A318">
        <v>399</v>
      </c>
      <c r="B318">
        <v>1</v>
      </c>
    </row>
    <row r="319" spans="1:2" x14ac:dyDescent="0.35">
      <c r="A319">
        <v>400</v>
      </c>
      <c r="B319">
        <v>1</v>
      </c>
    </row>
    <row r="320" spans="1:2" x14ac:dyDescent="0.35">
      <c r="A320">
        <v>405</v>
      </c>
      <c r="B320">
        <v>2</v>
      </c>
    </row>
    <row r="321" spans="1:2" x14ac:dyDescent="0.35">
      <c r="A321">
        <v>406</v>
      </c>
      <c r="B321">
        <v>1</v>
      </c>
    </row>
    <row r="322" spans="1:2" x14ac:dyDescent="0.35">
      <c r="A322">
        <v>407</v>
      </c>
      <c r="B322">
        <v>1</v>
      </c>
    </row>
    <row r="323" spans="1:2" x14ac:dyDescent="0.35">
      <c r="A323">
        <v>408</v>
      </c>
      <c r="B323">
        <v>1</v>
      </c>
    </row>
    <row r="324" spans="1:2" x14ac:dyDescent="0.35">
      <c r="A324">
        <v>409</v>
      </c>
      <c r="B324">
        <v>1</v>
      </c>
    </row>
    <row r="325" spans="1:2" x14ac:dyDescent="0.35">
      <c r="A325">
        <v>412</v>
      </c>
      <c r="B325">
        <v>1</v>
      </c>
    </row>
    <row r="326" spans="1:2" x14ac:dyDescent="0.35">
      <c r="A326">
        <v>413</v>
      </c>
      <c r="B326">
        <v>1</v>
      </c>
    </row>
    <row r="327" spans="1:2" x14ac:dyDescent="0.35">
      <c r="A327">
        <v>415</v>
      </c>
      <c r="B327">
        <v>1</v>
      </c>
    </row>
    <row r="328" spans="1:2" x14ac:dyDescent="0.35">
      <c r="A328">
        <v>416</v>
      </c>
      <c r="B328">
        <v>1</v>
      </c>
    </row>
    <row r="329" spans="1:2" x14ac:dyDescent="0.35">
      <c r="A329">
        <v>420</v>
      </c>
      <c r="B329">
        <v>2</v>
      </c>
    </row>
    <row r="330" spans="1:2" x14ac:dyDescent="0.35">
      <c r="A330">
        <v>421</v>
      </c>
      <c r="B330">
        <v>2</v>
      </c>
    </row>
    <row r="331" spans="1:2" x14ac:dyDescent="0.35">
      <c r="A331">
        <v>422</v>
      </c>
      <c r="B331">
        <v>1</v>
      </c>
    </row>
    <row r="332" spans="1:2" x14ac:dyDescent="0.35">
      <c r="A332">
        <v>423</v>
      </c>
      <c r="B332">
        <v>1</v>
      </c>
    </row>
    <row r="333" spans="1:2" x14ac:dyDescent="0.35">
      <c r="A333">
        <v>424</v>
      </c>
      <c r="B333">
        <v>1</v>
      </c>
    </row>
    <row r="334" spans="1:2" x14ac:dyDescent="0.35">
      <c r="A334">
        <v>425</v>
      </c>
      <c r="B334">
        <v>1</v>
      </c>
    </row>
    <row r="335" spans="1:2" x14ac:dyDescent="0.35">
      <c r="A335">
        <v>429</v>
      </c>
      <c r="B335">
        <v>1</v>
      </c>
    </row>
    <row r="336" spans="1:2" x14ac:dyDescent="0.35">
      <c r="A336">
        <v>431</v>
      </c>
      <c r="B336">
        <v>1</v>
      </c>
    </row>
    <row r="337" spans="1:2" x14ac:dyDescent="0.35">
      <c r="A337">
        <v>432</v>
      </c>
      <c r="B337">
        <v>1</v>
      </c>
    </row>
    <row r="338" spans="1:2" x14ac:dyDescent="0.35">
      <c r="A338">
        <v>433</v>
      </c>
      <c r="B338">
        <v>1</v>
      </c>
    </row>
    <row r="339" spans="1:2" x14ac:dyDescent="0.35">
      <c r="A339">
        <v>434</v>
      </c>
      <c r="B339">
        <v>1</v>
      </c>
    </row>
    <row r="340" spans="1:2" x14ac:dyDescent="0.35">
      <c r="A340">
        <v>436</v>
      </c>
      <c r="B340">
        <v>1</v>
      </c>
    </row>
    <row r="341" spans="1:2" x14ac:dyDescent="0.35">
      <c r="A341">
        <v>438</v>
      </c>
      <c r="B341">
        <v>1</v>
      </c>
    </row>
    <row r="342" spans="1:2" x14ac:dyDescent="0.35">
      <c r="A342">
        <v>439</v>
      </c>
      <c r="B342">
        <v>1</v>
      </c>
    </row>
    <row r="343" spans="1:2" x14ac:dyDescent="0.35">
      <c r="A343">
        <v>442</v>
      </c>
      <c r="B343">
        <v>1</v>
      </c>
    </row>
    <row r="344" spans="1:2" x14ac:dyDescent="0.35">
      <c r="A344">
        <v>443</v>
      </c>
      <c r="B344">
        <v>1</v>
      </c>
    </row>
    <row r="345" spans="1:2" x14ac:dyDescent="0.35">
      <c r="A345">
        <v>444</v>
      </c>
      <c r="B345">
        <v>1</v>
      </c>
    </row>
    <row r="346" spans="1:2" x14ac:dyDescent="0.35">
      <c r="A346">
        <v>446</v>
      </c>
      <c r="B346">
        <v>1</v>
      </c>
    </row>
    <row r="347" spans="1:2" x14ac:dyDescent="0.35">
      <c r="A347">
        <v>447</v>
      </c>
      <c r="B347">
        <v>1</v>
      </c>
    </row>
    <row r="348" spans="1:2" x14ac:dyDescent="0.35">
      <c r="A348">
        <v>448</v>
      </c>
      <c r="B348">
        <v>1</v>
      </c>
    </row>
    <row r="349" spans="1:2" x14ac:dyDescent="0.35">
      <c r="A349">
        <v>450</v>
      </c>
      <c r="B349">
        <v>1</v>
      </c>
    </row>
    <row r="350" spans="1:2" x14ac:dyDescent="0.35">
      <c r="A350">
        <v>451</v>
      </c>
      <c r="B350">
        <v>1</v>
      </c>
    </row>
    <row r="351" spans="1:2" x14ac:dyDescent="0.35">
      <c r="A351">
        <v>452</v>
      </c>
      <c r="B351">
        <v>1</v>
      </c>
    </row>
    <row r="352" spans="1:2" x14ac:dyDescent="0.35">
      <c r="A352">
        <v>455</v>
      </c>
      <c r="B352">
        <v>1</v>
      </c>
    </row>
    <row r="353" spans="1:2" x14ac:dyDescent="0.35">
      <c r="A353">
        <v>466</v>
      </c>
      <c r="B353">
        <v>1</v>
      </c>
    </row>
    <row r="354" spans="1:2" x14ac:dyDescent="0.35">
      <c r="A354">
        <v>470</v>
      </c>
      <c r="B354">
        <v>2</v>
      </c>
    </row>
    <row r="355" spans="1:2" x14ac:dyDescent="0.35">
      <c r="A355">
        <v>471</v>
      </c>
      <c r="B355">
        <v>1</v>
      </c>
    </row>
    <row r="356" spans="1:2" x14ac:dyDescent="0.35">
      <c r="A356">
        <v>472</v>
      </c>
      <c r="B356">
        <v>4</v>
      </c>
    </row>
    <row r="357" spans="1:2" x14ac:dyDescent="0.35">
      <c r="A357">
        <v>473</v>
      </c>
      <c r="B357">
        <v>1</v>
      </c>
    </row>
    <row r="358" spans="1:2" x14ac:dyDescent="0.35">
      <c r="A358">
        <v>474</v>
      </c>
      <c r="B358">
        <v>1</v>
      </c>
    </row>
    <row r="359" spans="1:2" x14ac:dyDescent="0.35">
      <c r="A359">
        <v>475</v>
      </c>
      <c r="B359">
        <v>1</v>
      </c>
    </row>
    <row r="360" spans="1:2" x14ac:dyDescent="0.35">
      <c r="A360">
        <v>476</v>
      </c>
      <c r="B360">
        <v>1</v>
      </c>
    </row>
    <row r="361" spans="1:2" x14ac:dyDescent="0.35">
      <c r="A361">
        <v>477</v>
      </c>
      <c r="B361">
        <v>1</v>
      </c>
    </row>
    <row r="362" spans="1:2" x14ac:dyDescent="0.35">
      <c r="A362">
        <v>478</v>
      </c>
      <c r="B362">
        <v>1</v>
      </c>
    </row>
    <row r="363" spans="1:2" x14ac:dyDescent="0.35">
      <c r="A363">
        <v>888</v>
      </c>
      <c r="B363">
        <v>9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Ark7" filterMode="1"/>
  <dimension ref="A1:F1042"/>
  <sheetViews>
    <sheetView zoomScale="80" zoomScaleNormal="80" workbookViewId="0"/>
  </sheetViews>
  <sheetFormatPr defaultRowHeight="14.5" x14ac:dyDescent="0.35"/>
  <cols>
    <col min="1" max="1" width="10.453125" bestFit="1" customWidth="1"/>
    <col min="2" max="2" width="12.36328125" bestFit="1" customWidth="1"/>
    <col min="3" max="3" width="59.26953125" bestFit="1" customWidth="1"/>
    <col min="4" max="4" width="29.453125" bestFit="1" customWidth="1"/>
    <col min="5" max="5" width="15.26953125" bestFit="1" customWidth="1"/>
    <col min="6" max="6" width="20.26953125" bestFit="1" customWidth="1"/>
  </cols>
  <sheetData>
    <row r="1" spans="1:6" x14ac:dyDescent="0.35">
      <c r="A1" t="s">
        <v>0</v>
      </c>
      <c r="B1" t="s">
        <v>358</v>
      </c>
      <c r="C1" t="s">
        <v>359</v>
      </c>
      <c r="D1" t="s">
        <v>360</v>
      </c>
      <c r="E1" t="s">
        <v>361</v>
      </c>
      <c r="F1" t="s">
        <v>362</v>
      </c>
    </row>
    <row r="2" spans="1:6" hidden="1" x14ac:dyDescent="0.35">
      <c r="A2">
        <v>81</v>
      </c>
      <c r="B2">
        <v>1</v>
      </c>
      <c r="C2" t="s">
        <v>3538</v>
      </c>
      <c r="D2" t="s">
        <v>985</v>
      </c>
      <c r="E2">
        <v>7000</v>
      </c>
      <c r="F2" t="s">
        <v>986</v>
      </c>
    </row>
    <row r="3" spans="1:6" hidden="1" x14ac:dyDescent="0.35">
      <c r="A3">
        <v>71</v>
      </c>
      <c r="B3">
        <v>2</v>
      </c>
      <c r="C3" t="s">
        <v>855</v>
      </c>
      <c r="D3" t="s">
        <v>856</v>
      </c>
      <c r="E3">
        <v>5610</v>
      </c>
      <c r="F3" t="s">
        <v>857</v>
      </c>
    </row>
    <row r="4" spans="1:6" hidden="1" x14ac:dyDescent="0.35">
      <c r="A4">
        <v>209</v>
      </c>
      <c r="B4">
        <v>3</v>
      </c>
      <c r="C4" t="s">
        <v>1828</v>
      </c>
      <c r="D4" t="s">
        <v>1829</v>
      </c>
      <c r="E4">
        <v>9550</v>
      </c>
      <c r="F4" t="s">
        <v>1830</v>
      </c>
    </row>
    <row r="5" spans="1:6" hidden="1" x14ac:dyDescent="0.35">
      <c r="A5">
        <v>159</v>
      </c>
      <c r="B5">
        <v>4</v>
      </c>
      <c r="C5" t="s">
        <v>1481</v>
      </c>
      <c r="D5" t="s">
        <v>1482</v>
      </c>
      <c r="E5">
        <v>7490</v>
      </c>
      <c r="F5" t="s">
        <v>1483</v>
      </c>
    </row>
    <row r="6" spans="1:6" hidden="1" x14ac:dyDescent="0.35">
      <c r="A6">
        <v>159</v>
      </c>
      <c r="B6">
        <v>5</v>
      </c>
      <c r="C6" t="s">
        <v>1484</v>
      </c>
      <c r="D6" t="s">
        <v>1485</v>
      </c>
      <c r="E6">
        <v>7490</v>
      </c>
      <c r="F6" t="s">
        <v>1483</v>
      </c>
    </row>
    <row r="7" spans="1:6" hidden="1" x14ac:dyDescent="0.35">
      <c r="A7">
        <v>329</v>
      </c>
      <c r="B7">
        <v>6</v>
      </c>
      <c r="C7" t="s">
        <v>2319</v>
      </c>
      <c r="D7" t="s">
        <v>2031</v>
      </c>
      <c r="E7">
        <v>9440</v>
      </c>
      <c r="F7" t="s">
        <v>2320</v>
      </c>
    </row>
    <row r="8" spans="1:6" hidden="1" x14ac:dyDescent="0.35">
      <c r="A8">
        <v>295</v>
      </c>
      <c r="B8">
        <v>7</v>
      </c>
      <c r="C8" t="s">
        <v>2152</v>
      </c>
      <c r="D8" t="s">
        <v>2153</v>
      </c>
      <c r="E8">
        <v>9220</v>
      </c>
      <c r="F8" t="s">
        <v>2154</v>
      </c>
    </row>
    <row r="9" spans="1:6" hidden="1" x14ac:dyDescent="0.35">
      <c r="A9">
        <v>298</v>
      </c>
      <c r="B9">
        <v>8</v>
      </c>
      <c r="C9" t="s">
        <v>3638</v>
      </c>
      <c r="D9" t="s">
        <v>2203</v>
      </c>
      <c r="E9">
        <v>9800</v>
      </c>
      <c r="F9" t="s">
        <v>2204</v>
      </c>
    </row>
    <row r="10" spans="1:6" x14ac:dyDescent="0.35">
      <c r="A10">
        <v>280</v>
      </c>
      <c r="B10">
        <v>9</v>
      </c>
      <c r="C10" t="s">
        <v>2081</v>
      </c>
      <c r="D10" t="s">
        <v>2082</v>
      </c>
      <c r="E10">
        <v>9330</v>
      </c>
      <c r="F10" t="s">
        <v>2083</v>
      </c>
    </row>
    <row r="11" spans="1:6" hidden="1" x14ac:dyDescent="0.35">
      <c r="A11">
        <v>2</v>
      </c>
      <c r="B11">
        <v>10</v>
      </c>
      <c r="C11" t="s">
        <v>363</v>
      </c>
      <c r="D11" t="s">
        <v>364</v>
      </c>
      <c r="E11">
        <v>2620</v>
      </c>
      <c r="F11" t="s">
        <v>365</v>
      </c>
    </row>
    <row r="12" spans="1:6" hidden="1" x14ac:dyDescent="0.35">
      <c r="A12">
        <v>219</v>
      </c>
      <c r="B12">
        <v>11</v>
      </c>
      <c r="C12" t="s">
        <v>1860</v>
      </c>
      <c r="D12" t="s">
        <v>1861</v>
      </c>
      <c r="E12">
        <v>8961</v>
      </c>
      <c r="F12" t="s">
        <v>1862</v>
      </c>
    </row>
    <row r="13" spans="1:6" hidden="1" x14ac:dyDescent="0.35">
      <c r="A13">
        <v>292</v>
      </c>
      <c r="B13">
        <v>12</v>
      </c>
      <c r="C13" t="s">
        <v>2143</v>
      </c>
      <c r="D13" t="s">
        <v>2144</v>
      </c>
      <c r="E13">
        <v>9560</v>
      </c>
      <c r="F13" t="s">
        <v>2130</v>
      </c>
    </row>
    <row r="14" spans="1:6" hidden="1" x14ac:dyDescent="0.35">
      <c r="A14">
        <v>292</v>
      </c>
      <c r="B14">
        <v>13</v>
      </c>
      <c r="C14" t="s">
        <v>2145</v>
      </c>
      <c r="D14" t="s">
        <v>2146</v>
      </c>
      <c r="E14">
        <v>9560</v>
      </c>
      <c r="F14" t="s">
        <v>2130</v>
      </c>
    </row>
    <row r="15" spans="1:6" hidden="1" x14ac:dyDescent="0.35">
      <c r="A15">
        <v>283</v>
      </c>
      <c r="B15">
        <v>15</v>
      </c>
      <c r="C15" t="s">
        <v>2095</v>
      </c>
      <c r="D15" t="s">
        <v>2096</v>
      </c>
      <c r="E15">
        <v>9330</v>
      </c>
      <c r="F15" t="s">
        <v>2083</v>
      </c>
    </row>
    <row r="16" spans="1:6" hidden="1" x14ac:dyDescent="0.35">
      <c r="A16">
        <v>77</v>
      </c>
      <c r="B16">
        <v>16</v>
      </c>
      <c r="C16" t="s">
        <v>878</v>
      </c>
      <c r="D16" t="s">
        <v>878</v>
      </c>
      <c r="E16">
        <v>5620</v>
      </c>
      <c r="F16" t="s">
        <v>879</v>
      </c>
    </row>
    <row r="17" spans="1:6" hidden="1" x14ac:dyDescent="0.35">
      <c r="A17">
        <v>163</v>
      </c>
      <c r="B17">
        <v>17</v>
      </c>
      <c r="C17" t="s">
        <v>1499</v>
      </c>
      <c r="D17" t="s">
        <v>1500</v>
      </c>
      <c r="E17">
        <v>7430</v>
      </c>
      <c r="F17" t="s">
        <v>1501</v>
      </c>
    </row>
    <row r="18" spans="1:6" hidden="1" x14ac:dyDescent="0.35">
      <c r="A18">
        <v>163</v>
      </c>
      <c r="B18">
        <v>18</v>
      </c>
      <c r="C18" t="s">
        <v>1502</v>
      </c>
      <c r="D18" t="s">
        <v>1503</v>
      </c>
      <c r="E18">
        <v>7430</v>
      </c>
      <c r="F18" t="s">
        <v>1501</v>
      </c>
    </row>
    <row r="19" spans="1:6" hidden="1" x14ac:dyDescent="0.35">
      <c r="A19">
        <v>206</v>
      </c>
      <c r="B19">
        <v>22</v>
      </c>
      <c r="C19" t="s">
        <v>1735</v>
      </c>
      <c r="D19" t="s">
        <v>1736</v>
      </c>
      <c r="E19">
        <v>8541</v>
      </c>
      <c r="F19" t="s">
        <v>1737</v>
      </c>
    </row>
    <row r="20" spans="1:6" hidden="1" x14ac:dyDescent="0.35">
      <c r="A20">
        <v>206</v>
      </c>
      <c r="B20">
        <v>23</v>
      </c>
      <c r="C20" t="s">
        <v>1738</v>
      </c>
      <c r="D20" t="s">
        <v>1739</v>
      </c>
      <c r="E20">
        <v>8541</v>
      </c>
      <c r="F20" t="s">
        <v>1737</v>
      </c>
    </row>
    <row r="21" spans="1:6" hidden="1" x14ac:dyDescent="0.35">
      <c r="A21">
        <v>48</v>
      </c>
      <c r="B21">
        <v>24</v>
      </c>
      <c r="C21" t="s">
        <v>737</v>
      </c>
      <c r="D21" t="s">
        <v>738</v>
      </c>
      <c r="E21">
        <v>4930</v>
      </c>
      <c r="F21" t="s">
        <v>739</v>
      </c>
    </row>
    <row r="22" spans="1:6" hidden="1" x14ac:dyDescent="0.35">
      <c r="A22">
        <v>33</v>
      </c>
      <c r="B22">
        <v>25</v>
      </c>
      <c r="C22" t="s">
        <v>656</v>
      </c>
      <c r="D22" t="s">
        <v>657</v>
      </c>
      <c r="E22">
        <v>4500</v>
      </c>
      <c r="F22" t="s">
        <v>658</v>
      </c>
    </row>
    <row r="23" spans="1:6" hidden="1" x14ac:dyDescent="0.35">
      <c r="A23">
        <v>122</v>
      </c>
      <c r="B23">
        <v>26</v>
      </c>
      <c r="C23" t="s">
        <v>1290</v>
      </c>
      <c r="D23" t="s">
        <v>1291</v>
      </c>
      <c r="E23">
        <v>6840</v>
      </c>
      <c r="F23" t="s">
        <v>1292</v>
      </c>
    </row>
    <row r="24" spans="1:6" hidden="1" x14ac:dyDescent="0.35">
      <c r="A24">
        <v>97</v>
      </c>
      <c r="B24">
        <v>27</v>
      </c>
      <c r="C24" t="s">
        <v>1151</v>
      </c>
      <c r="D24" t="s">
        <v>1152</v>
      </c>
      <c r="E24">
        <v>6330</v>
      </c>
      <c r="F24" t="s">
        <v>1153</v>
      </c>
    </row>
    <row r="25" spans="1:6" hidden="1" x14ac:dyDescent="0.35">
      <c r="A25">
        <v>197</v>
      </c>
      <c r="B25">
        <v>28</v>
      </c>
      <c r="C25" t="s">
        <v>1680</v>
      </c>
      <c r="D25" t="s">
        <v>1681</v>
      </c>
      <c r="E25">
        <v>7280</v>
      </c>
      <c r="F25" t="s">
        <v>1682</v>
      </c>
    </row>
    <row r="26" spans="1:6" hidden="1" x14ac:dyDescent="0.35">
      <c r="A26">
        <v>137</v>
      </c>
      <c r="B26">
        <v>29</v>
      </c>
      <c r="C26" t="s">
        <v>1393</v>
      </c>
      <c r="D26" t="s">
        <v>1394</v>
      </c>
      <c r="E26">
        <v>6862</v>
      </c>
      <c r="F26" t="s">
        <v>1395</v>
      </c>
    </row>
    <row r="27" spans="1:6" hidden="1" x14ac:dyDescent="0.35">
      <c r="A27">
        <v>275</v>
      </c>
      <c r="B27">
        <v>30</v>
      </c>
      <c r="C27" t="s">
        <v>2061</v>
      </c>
      <c r="D27" t="s">
        <v>2062</v>
      </c>
      <c r="E27">
        <v>9460</v>
      </c>
      <c r="F27" t="s">
        <v>2058</v>
      </c>
    </row>
    <row r="28" spans="1:6" hidden="1" x14ac:dyDescent="0.35">
      <c r="A28">
        <v>206</v>
      </c>
      <c r="B28">
        <v>32</v>
      </c>
      <c r="C28" t="s">
        <v>1740</v>
      </c>
      <c r="D28" t="s">
        <v>1741</v>
      </c>
      <c r="E28">
        <v>8240</v>
      </c>
      <c r="F28" t="s">
        <v>1742</v>
      </c>
    </row>
    <row r="29" spans="1:6" hidden="1" x14ac:dyDescent="0.35">
      <c r="A29">
        <v>81</v>
      </c>
      <c r="B29">
        <v>33</v>
      </c>
      <c r="C29" t="s">
        <v>987</v>
      </c>
      <c r="D29" t="s">
        <v>988</v>
      </c>
      <c r="E29">
        <v>7100</v>
      </c>
      <c r="F29" t="s">
        <v>989</v>
      </c>
    </row>
    <row r="30" spans="1:6" hidden="1" x14ac:dyDescent="0.35">
      <c r="A30">
        <v>334</v>
      </c>
      <c r="B30">
        <v>34</v>
      </c>
      <c r="C30" t="s">
        <v>2323</v>
      </c>
      <c r="D30" t="s">
        <v>2324</v>
      </c>
      <c r="E30">
        <v>9600</v>
      </c>
      <c r="F30" t="s">
        <v>2325</v>
      </c>
    </row>
    <row r="31" spans="1:6" hidden="1" x14ac:dyDescent="0.35">
      <c r="A31">
        <v>334</v>
      </c>
      <c r="B31">
        <v>35</v>
      </c>
      <c r="C31" t="s">
        <v>2326</v>
      </c>
      <c r="D31" t="s">
        <v>2327</v>
      </c>
      <c r="E31">
        <v>9600</v>
      </c>
      <c r="F31" t="s">
        <v>2325</v>
      </c>
    </row>
    <row r="32" spans="1:6" hidden="1" x14ac:dyDescent="0.35">
      <c r="A32">
        <v>334</v>
      </c>
      <c r="B32">
        <v>36</v>
      </c>
      <c r="C32" t="s">
        <v>2328</v>
      </c>
      <c r="D32" t="s">
        <v>2329</v>
      </c>
      <c r="E32">
        <v>9600</v>
      </c>
      <c r="F32" t="s">
        <v>2325</v>
      </c>
    </row>
    <row r="33" spans="1:6" hidden="1" x14ac:dyDescent="0.35">
      <c r="A33">
        <v>327</v>
      </c>
      <c r="B33">
        <v>38</v>
      </c>
      <c r="C33" t="s">
        <v>2310</v>
      </c>
      <c r="D33" t="s">
        <v>1176</v>
      </c>
      <c r="E33">
        <v>9750</v>
      </c>
      <c r="F33" t="s">
        <v>2311</v>
      </c>
    </row>
    <row r="34" spans="1:6" hidden="1" x14ac:dyDescent="0.35">
      <c r="A34">
        <v>155</v>
      </c>
      <c r="B34">
        <v>39</v>
      </c>
      <c r="C34" t="s">
        <v>1469</v>
      </c>
      <c r="D34" t="s">
        <v>1470</v>
      </c>
      <c r="E34">
        <v>8763</v>
      </c>
      <c r="F34" t="s">
        <v>1471</v>
      </c>
    </row>
    <row r="35" spans="1:6" hidden="1" x14ac:dyDescent="0.35">
      <c r="A35">
        <v>68</v>
      </c>
      <c r="B35">
        <v>40</v>
      </c>
      <c r="C35" t="s">
        <v>841</v>
      </c>
      <c r="D35" t="s">
        <v>842</v>
      </c>
      <c r="E35">
        <v>3700</v>
      </c>
      <c r="F35" t="s">
        <v>843</v>
      </c>
    </row>
    <row r="36" spans="1:6" hidden="1" x14ac:dyDescent="0.35">
      <c r="A36">
        <v>243</v>
      </c>
      <c r="B36">
        <v>41</v>
      </c>
      <c r="C36" t="s">
        <v>1946</v>
      </c>
      <c r="D36" t="s">
        <v>1947</v>
      </c>
      <c r="E36">
        <v>8643</v>
      </c>
      <c r="F36" t="s">
        <v>1948</v>
      </c>
    </row>
    <row r="37" spans="1:6" hidden="1" x14ac:dyDescent="0.35">
      <c r="A37">
        <v>139</v>
      </c>
      <c r="B37">
        <v>42</v>
      </c>
      <c r="C37" t="s">
        <v>1399</v>
      </c>
      <c r="D37" t="s">
        <v>1400</v>
      </c>
      <c r="E37">
        <v>6823</v>
      </c>
      <c r="F37" t="s">
        <v>1398</v>
      </c>
    </row>
    <row r="38" spans="1:6" hidden="1" x14ac:dyDescent="0.35">
      <c r="A38">
        <v>281</v>
      </c>
      <c r="B38">
        <v>44</v>
      </c>
      <c r="C38" t="s">
        <v>2086</v>
      </c>
      <c r="D38" t="s">
        <v>2087</v>
      </c>
      <c r="E38">
        <v>9340</v>
      </c>
      <c r="F38" t="s">
        <v>2088</v>
      </c>
    </row>
    <row r="39" spans="1:6" hidden="1" x14ac:dyDescent="0.35">
      <c r="A39">
        <v>96</v>
      </c>
      <c r="B39">
        <v>45</v>
      </c>
      <c r="C39" t="s">
        <v>1146</v>
      </c>
      <c r="D39" t="s">
        <v>1147</v>
      </c>
      <c r="E39">
        <v>6440</v>
      </c>
      <c r="F39" t="s">
        <v>1148</v>
      </c>
    </row>
    <row r="40" spans="1:6" hidden="1" x14ac:dyDescent="0.35">
      <c r="A40">
        <v>227</v>
      </c>
      <c r="B40">
        <v>46</v>
      </c>
      <c r="C40" t="s">
        <v>1894</v>
      </c>
      <c r="D40" t="s">
        <v>1895</v>
      </c>
      <c r="E40">
        <v>8963</v>
      </c>
      <c r="F40" t="s">
        <v>1896</v>
      </c>
    </row>
    <row r="41" spans="1:6" hidden="1" x14ac:dyDescent="0.35">
      <c r="A41">
        <v>258</v>
      </c>
      <c r="B41">
        <v>48</v>
      </c>
      <c r="C41" t="s">
        <v>206</v>
      </c>
      <c r="D41" t="s">
        <v>1993</v>
      </c>
      <c r="E41">
        <v>7755</v>
      </c>
      <c r="F41" t="s">
        <v>1994</v>
      </c>
    </row>
    <row r="42" spans="1:6" hidden="1" x14ac:dyDescent="0.35">
      <c r="A42">
        <v>315</v>
      </c>
      <c r="B42">
        <v>49</v>
      </c>
      <c r="C42" t="s">
        <v>240</v>
      </c>
      <c r="D42" t="s">
        <v>2200</v>
      </c>
      <c r="E42">
        <v>9881</v>
      </c>
      <c r="F42" t="s">
        <v>2201</v>
      </c>
    </row>
    <row r="43" spans="1:6" hidden="1" x14ac:dyDescent="0.35">
      <c r="A43">
        <v>123</v>
      </c>
      <c r="B43">
        <v>50</v>
      </c>
      <c r="C43" t="s">
        <v>1293</v>
      </c>
      <c r="D43" t="s">
        <v>1294</v>
      </c>
      <c r="E43">
        <v>6740</v>
      </c>
      <c r="F43" t="s">
        <v>1295</v>
      </c>
    </row>
    <row r="44" spans="1:6" hidden="1" x14ac:dyDescent="0.35">
      <c r="A44">
        <v>297</v>
      </c>
      <c r="B44">
        <v>51</v>
      </c>
      <c r="C44" t="s">
        <v>2202</v>
      </c>
      <c r="D44" t="s">
        <v>1117</v>
      </c>
      <c r="E44">
        <v>9881</v>
      </c>
      <c r="F44" t="s">
        <v>2201</v>
      </c>
    </row>
    <row r="45" spans="1:6" hidden="1" x14ac:dyDescent="0.35">
      <c r="A45">
        <v>231</v>
      </c>
      <c r="B45">
        <v>52</v>
      </c>
      <c r="C45" t="s">
        <v>1904</v>
      </c>
      <c r="D45" t="s">
        <v>1905</v>
      </c>
      <c r="E45">
        <v>8850</v>
      </c>
      <c r="F45" t="s">
        <v>1906</v>
      </c>
    </row>
    <row r="46" spans="1:6" hidden="1" x14ac:dyDescent="0.35">
      <c r="A46">
        <v>72</v>
      </c>
      <c r="B46">
        <v>53</v>
      </c>
      <c r="C46" t="s">
        <v>862</v>
      </c>
      <c r="D46" t="s">
        <v>863</v>
      </c>
      <c r="E46">
        <v>5400</v>
      </c>
      <c r="F46" t="s">
        <v>864</v>
      </c>
    </row>
    <row r="47" spans="1:6" hidden="1" x14ac:dyDescent="0.35">
      <c r="A47">
        <v>163</v>
      </c>
      <c r="B47">
        <v>57</v>
      </c>
      <c r="C47" t="s">
        <v>1504</v>
      </c>
      <c r="D47" t="s">
        <v>1505</v>
      </c>
      <c r="E47">
        <v>7441</v>
      </c>
      <c r="F47" t="s">
        <v>1506</v>
      </c>
    </row>
    <row r="48" spans="1:6" hidden="1" x14ac:dyDescent="0.35">
      <c r="A48">
        <v>23</v>
      </c>
      <c r="B48">
        <v>58</v>
      </c>
      <c r="C48" t="s">
        <v>620</v>
      </c>
      <c r="D48" t="s">
        <v>621</v>
      </c>
      <c r="E48">
        <v>4140</v>
      </c>
      <c r="F48" t="s">
        <v>622</v>
      </c>
    </row>
    <row r="49" spans="1:6" hidden="1" x14ac:dyDescent="0.35">
      <c r="A49">
        <v>98</v>
      </c>
      <c r="B49">
        <v>60</v>
      </c>
      <c r="C49" t="s">
        <v>1158</v>
      </c>
      <c r="D49" t="s">
        <v>1159</v>
      </c>
      <c r="E49">
        <v>6261</v>
      </c>
      <c r="F49" t="s">
        <v>1160</v>
      </c>
    </row>
    <row r="50" spans="1:6" hidden="1" x14ac:dyDescent="0.35">
      <c r="A50">
        <v>81</v>
      </c>
      <c r="B50">
        <v>61</v>
      </c>
      <c r="C50" t="s">
        <v>1410</v>
      </c>
      <c r="D50" t="s">
        <v>1411</v>
      </c>
      <c r="E50">
        <v>7182</v>
      </c>
      <c r="F50" t="s">
        <v>1412</v>
      </c>
    </row>
    <row r="51" spans="1:6" hidden="1" x14ac:dyDescent="0.35">
      <c r="A51">
        <v>99</v>
      </c>
      <c r="B51">
        <v>62</v>
      </c>
      <c r="C51" t="s">
        <v>1163</v>
      </c>
      <c r="D51" t="s">
        <v>1164</v>
      </c>
      <c r="E51">
        <v>6310</v>
      </c>
      <c r="F51" t="s">
        <v>1165</v>
      </c>
    </row>
    <row r="52" spans="1:6" hidden="1" x14ac:dyDescent="0.35">
      <c r="A52">
        <v>273</v>
      </c>
      <c r="B52">
        <v>63</v>
      </c>
      <c r="C52" t="s">
        <v>218</v>
      </c>
      <c r="D52" t="s">
        <v>2057</v>
      </c>
      <c r="E52">
        <v>9460</v>
      </c>
      <c r="F52" t="s">
        <v>2058</v>
      </c>
    </row>
    <row r="53" spans="1:6" hidden="1" x14ac:dyDescent="0.35">
      <c r="A53">
        <v>277</v>
      </c>
      <c r="B53">
        <v>64</v>
      </c>
      <c r="C53" t="s">
        <v>2065</v>
      </c>
      <c r="D53" t="s">
        <v>2066</v>
      </c>
      <c r="E53">
        <v>9700</v>
      </c>
      <c r="F53" t="s">
        <v>2067</v>
      </c>
    </row>
    <row r="54" spans="1:6" hidden="1" x14ac:dyDescent="0.35">
      <c r="A54">
        <v>277</v>
      </c>
      <c r="B54">
        <v>67</v>
      </c>
      <c r="C54" t="s">
        <v>2068</v>
      </c>
      <c r="D54" t="s">
        <v>2069</v>
      </c>
      <c r="E54">
        <v>9700</v>
      </c>
      <c r="F54" t="s">
        <v>2067</v>
      </c>
    </row>
    <row r="55" spans="1:6" hidden="1" x14ac:dyDescent="0.35">
      <c r="A55">
        <v>79</v>
      </c>
      <c r="B55">
        <v>68</v>
      </c>
      <c r="C55" t="s">
        <v>884</v>
      </c>
      <c r="D55" t="s">
        <v>885</v>
      </c>
      <c r="E55">
        <v>5290</v>
      </c>
      <c r="F55" t="s">
        <v>886</v>
      </c>
    </row>
    <row r="56" spans="1:6" hidden="1" x14ac:dyDescent="0.35">
      <c r="A56">
        <v>178</v>
      </c>
      <c r="B56">
        <v>70</v>
      </c>
      <c r="C56" t="s">
        <v>1617</v>
      </c>
      <c r="D56" t="s">
        <v>1618</v>
      </c>
      <c r="E56">
        <v>7650</v>
      </c>
      <c r="F56" t="s">
        <v>1619</v>
      </c>
    </row>
    <row r="57" spans="1:6" hidden="1" x14ac:dyDescent="0.35">
      <c r="A57">
        <v>2</v>
      </c>
      <c r="B57">
        <v>73</v>
      </c>
      <c r="C57" t="s">
        <v>366</v>
      </c>
      <c r="D57" t="s">
        <v>367</v>
      </c>
      <c r="E57">
        <v>2820</v>
      </c>
      <c r="F57" t="s">
        <v>368</v>
      </c>
    </row>
    <row r="58" spans="1:6" hidden="1" x14ac:dyDescent="0.35">
      <c r="A58">
        <v>2</v>
      </c>
      <c r="B58">
        <v>74</v>
      </c>
      <c r="C58" t="s">
        <v>369</v>
      </c>
      <c r="D58" t="s">
        <v>370</v>
      </c>
      <c r="E58">
        <v>2900</v>
      </c>
      <c r="F58" t="s">
        <v>371</v>
      </c>
    </row>
    <row r="59" spans="1:6" hidden="1" x14ac:dyDescent="0.35">
      <c r="A59">
        <v>100</v>
      </c>
      <c r="B59">
        <v>78</v>
      </c>
      <c r="C59" t="s">
        <v>1168</v>
      </c>
      <c r="D59" t="s">
        <v>1169</v>
      </c>
      <c r="E59">
        <v>6070</v>
      </c>
      <c r="F59" t="s">
        <v>1170</v>
      </c>
    </row>
    <row r="60" spans="1:6" hidden="1" x14ac:dyDescent="0.35">
      <c r="A60">
        <v>252</v>
      </c>
      <c r="B60">
        <v>79</v>
      </c>
      <c r="C60" t="s">
        <v>201</v>
      </c>
      <c r="D60" t="s">
        <v>1976</v>
      </c>
      <c r="E60">
        <v>7870</v>
      </c>
      <c r="F60" t="s">
        <v>1975</v>
      </c>
    </row>
    <row r="61" spans="1:6" hidden="1" x14ac:dyDescent="0.35">
      <c r="A61">
        <v>148</v>
      </c>
      <c r="B61">
        <v>80</v>
      </c>
      <c r="C61" t="s">
        <v>1439</v>
      </c>
      <c r="D61" t="s">
        <v>1440</v>
      </c>
      <c r="E61">
        <v>8700</v>
      </c>
      <c r="F61" t="s">
        <v>1441</v>
      </c>
    </row>
    <row r="62" spans="1:6" hidden="1" x14ac:dyDescent="0.35">
      <c r="A62">
        <v>128</v>
      </c>
      <c r="B62">
        <v>81</v>
      </c>
      <c r="C62" t="s">
        <v>1350</v>
      </c>
      <c r="D62" t="s">
        <v>1351</v>
      </c>
      <c r="E62">
        <v>7200</v>
      </c>
      <c r="F62" t="s">
        <v>1352</v>
      </c>
    </row>
    <row r="63" spans="1:6" hidden="1" x14ac:dyDescent="0.35">
      <c r="A63">
        <v>79</v>
      </c>
      <c r="B63">
        <v>82</v>
      </c>
      <c r="C63" t="s">
        <v>2339</v>
      </c>
      <c r="D63" t="s">
        <v>2340</v>
      </c>
      <c r="E63">
        <v>5220</v>
      </c>
      <c r="F63" t="s">
        <v>948</v>
      </c>
    </row>
    <row r="64" spans="1:6" hidden="1" x14ac:dyDescent="0.35">
      <c r="A64">
        <v>282</v>
      </c>
      <c r="B64">
        <v>84</v>
      </c>
      <c r="C64" t="s">
        <v>2089</v>
      </c>
      <c r="D64" t="s">
        <v>2090</v>
      </c>
      <c r="E64">
        <v>9330</v>
      </c>
      <c r="F64" t="s">
        <v>2083</v>
      </c>
    </row>
    <row r="65" spans="1:6" hidden="1" x14ac:dyDescent="0.35">
      <c r="A65">
        <v>282</v>
      </c>
      <c r="B65">
        <v>85</v>
      </c>
      <c r="C65" t="s">
        <v>2091</v>
      </c>
      <c r="D65" t="s">
        <v>2092</v>
      </c>
      <c r="E65">
        <v>9330</v>
      </c>
      <c r="F65" t="s">
        <v>2083</v>
      </c>
    </row>
    <row r="66" spans="1:6" hidden="1" x14ac:dyDescent="0.35">
      <c r="A66">
        <v>246</v>
      </c>
      <c r="B66">
        <v>86</v>
      </c>
      <c r="C66" t="s">
        <v>1958</v>
      </c>
      <c r="D66" t="s">
        <v>1959</v>
      </c>
      <c r="E66">
        <v>7900</v>
      </c>
      <c r="F66" t="s">
        <v>1955</v>
      </c>
    </row>
    <row r="67" spans="1:6" hidden="1" x14ac:dyDescent="0.35">
      <c r="A67">
        <v>328</v>
      </c>
      <c r="B67">
        <v>87</v>
      </c>
      <c r="C67" t="s">
        <v>2316</v>
      </c>
      <c r="D67" t="s">
        <v>2317</v>
      </c>
      <c r="E67">
        <v>9352</v>
      </c>
      <c r="F67" t="s">
        <v>2318</v>
      </c>
    </row>
    <row r="68" spans="1:6" hidden="1" x14ac:dyDescent="0.35">
      <c r="A68">
        <v>198</v>
      </c>
      <c r="B68">
        <v>88</v>
      </c>
      <c r="C68" t="s">
        <v>1683</v>
      </c>
      <c r="D68" t="s">
        <v>1684</v>
      </c>
      <c r="E68">
        <v>8400</v>
      </c>
      <c r="F68" t="s">
        <v>1685</v>
      </c>
    </row>
    <row r="69" spans="1:6" hidden="1" x14ac:dyDescent="0.35">
      <c r="A69">
        <v>75</v>
      </c>
      <c r="B69">
        <v>89</v>
      </c>
      <c r="C69" t="s">
        <v>870</v>
      </c>
      <c r="D69" t="s">
        <v>871</v>
      </c>
      <c r="E69">
        <v>5592</v>
      </c>
      <c r="F69" t="s">
        <v>872</v>
      </c>
    </row>
    <row r="70" spans="1:6" hidden="1" x14ac:dyDescent="0.35">
      <c r="A70">
        <v>151</v>
      </c>
      <c r="B70">
        <v>90</v>
      </c>
      <c r="C70" t="s">
        <v>1458</v>
      </c>
      <c r="D70" t="s">
        <v>1459</v>
      </c>
      <c r="E70">
        <v>7361</v>
      </c>
      <c r="F70" t="s">
        <v>1460</v>
      </c>
    </row>
    <row r="71" spans="1:6" hidden="1" x14ac:dyDescent="0.35">
      <c r="A71">
        <v>67</v>
      </c>
      <c r="B71">
        <v>91</v>
      </c>
      <c r="C71" t="s">
        <v>838</v>
      </c>
      <c r="D71" t="s">
        <v>839</v>
      </c>
      <c r="E71">
        <v>3730</v>
      </c>
      <c r="F71" t="s">
        <v>840</v>
      </c>
    </row>
    <row r="72" spans="1:6" hidden="1" x14ac:dyDescent="0.35">
      <c r="A72">
        <v>174</v>
      </c>
      <c r="B72">
        <v>92</v>
      </c>
      <c r="C72" t="s">
        <v>1600</v>
      </c>
      <c r="D72" t="s">
        <v>1601</v>
      </c>
      <c r="E72">
        <v>7442</v>
      </c>
      <c r="F72" t="s">
        <v>1602</v>
      </c>
    </row>
    <row r="73" spans="1:6" hidden="1" x14ac:dyDescent="0.35">
      <c r="A73">
        <v>17</v>
      </c>
      <c r="B73">
        <v>93</v>
      </c>
      <c r="C73" t="s">
        <v>537</v>
      </c>
      <c r="D73" t="s">
        <v>538</v>
      </c>
      <c r="E73">
        <v>3450</v>
      </c>
      <c r="F73" t="s">
        <v>539</v>
      </c>
    </row>
    <row r="74" spans="1:6" hidden="1" x14ac:dyDescent="0.35">
      <c r="A74">
        <v>126</v>
      </c>
      <c r="B74">
        <v>94</v>
      </c>
      <c r="C74" t="s">
        <v>1303</v>
      </c>
      <c r="D74" t="s">
        <v>1304</v>
      </c>
      <c r="E74">
        <v>6715</v>
      </c>
      <c r="F74" t="s">
        <v>1305</v>
      </c>
    </row>
    <row r="75" spans="1:6" hidden="1" x14ac:dyDescent="0.35">
      <c r="A75">
        <v>126</v>
      </c>
      <c r="B75">
        <v>96</v>
      </c>
      <c r="C75" t="s">
        <v>1307</v>
      </c>
      <c r="D75" t="s">
        <v>1308</v>
      </c>
      <c r="E75">
        <v>6715</v>
      </c>
      <c r="F75" t="s">
        <v>1305</v>
      </c>
    </row>
    <row r="76" spans="1:6" hidden="1" x14ac:dyDescent="0.35">
      <c r="A76">
        <v>126</v>
      </c>
      <c r="B76">
        <v>97</v>
      </c>
      <c r="C76" t="s">
        <v>1309</v>
      </c>
      <c r="D76" t="s">
        <v>1310</v>
      </c>
      <c r="E76">
        <v>6710</v>
      </c>
      <c r="F76" t="s">
        <v>1311</v>
      </c>
    </row>
    <row r="77" spans="1:6" hidden="1" x14ac:dyDescent="0.35">
      <c r="A77">
        <v>126</v>
      </c>
      <c r="B77">
        <v>98</v>
      </c>
      <c r="C77" t="s">
        <v>1312</v>
      </c>
      <c r="D77" t="s">
        <v>1313</v>
      </c>
      <c r="E77">
        <v>6715</v>
      </c>
      <c r="F77" t="s">
        <v>1305</v>
      </c>
    </row>
    <row r="78" spans="1:6" hidden="1" x14ac:dyDescent="0.35">
      <c r="A78">
        <v>126</v>
      </c>
      <c r="B78">
        <v>99</v>
      </c>
      <c r="C78" t="s">
        <v>1314</v>
      </c>
      <c r="D78" t="s">
        <v>1315</v>
      </c>
      <c r="E78">
        <v>6710</v>
      </c>
      <c r="F78" t="s">
        <v>1311</v>
      </c>
    </row>
    <row r="79" spans="1:6" hidden="1" x14ac:dyDescent="0.35">
      <c r="A79">
        <v>126</v>
      </c>
      <c r="B79">
        <v>100</v>
      </c>
      <c r="C79" t="s">
        <v>1316</v>
      </c>
      <c r="D79" t="s">
        <v>1317</v>
      </c>
      <c r="E79">
        <v>6731</v>
      </c>
      <c r="F79" t="s">
        <v>1318</v>
      </c>
    </row>
    <row r="80" spans="1:6" hidden="1" x14ac:dyDescent="0.35">
      <c r="A80">
        <v>126</v>
      </c>
      <c r="B80">
        <v>101</v>
      </c>
      <c r="C80" t="s">
        <v>1319</v>
      </c>
      <c r="D80" t="s">
        <v>1320</v>
      </c>
      <c r="E80">
        <v>6705</v>
      </c>
      <c r="F80" t="s">
        <v>1306</v>
      </c>
    </row>
    <row r="81" spans="1:6" hidden="1" x14ac:dyDescent="0.35">
      <c r="A81">
        <v>18</v>
      </c>
      <c r="B81">
        <v>102</v>
      </c>
      <c r="C81" t="s">
        <v>569</v>
      </c>
      <c r="D81" t="s">
        <v>570</v>
      </c>
      <c r="E81">
        <v>3520</v>
      </c>
      <c r="F81" t="s">
        <v>571</v>
      </c>
    </row>
    <row r="82" spans="1:6" hidden="1" x14ac:dyDescent="0.35">
      <c r="A82">
        <v>18</v>
      </c>
      <c r="B82">
        <v>103</v>
      </c>
      <c r="C82" t="s">
        <v>572</v>
      </c>
      <c r="D82" t="s">
        <v>573</v>
      </c>
      <c r="E82">
        <v>3520</v>
      </c>
      <c r="F82" t="s">
        <v>571</v>
      </c>
    </row>
    <row r="83" spans="1:6" hidden="1" x14ac:dyDescent="0.35">
      <c r="A83">
        <v>81</v>
      </c>
      <c r="B83">
        <v>104</v>
      </c>
      <c r="C83" t="s">
        <v>990</v>
      </c>
      <c r="D83" t="s">
        <v>991</v>
      </c>
      <c r="E83">
        <v>7000</v>
      </c>
      <c r="F83" t="s">
        <v>986</v>
      </c>
    </row>
    <row r="84" spans="1:6" hidden="1" x14ac:dyDescent="0.35">
      <c r="A84">
        <v>81</v>
      </c>
      <c r="B84">
        <v>105</v>
      </c>
      <c r="C84" t="s">
        <v>992</v>
      </c>
      <c r="D84" t="s">
        <v>993</v>
      </c>
      <c r="E84">
        <v>7000</v>
      </c>
      <c r="F84" t="s">
        <v>986</v>
      </c>
    </row>
    <row r="85" spans="1:6" hidden="1" x14ac:dyDescent="0.35">
      <c r="A85">
        <v>81</v>
      </c>
      <c r="B85">
        <v>106</v>
      </c>
      <c r="C85" t="s">
        <v>994</v>
      </c>
      <c r="D85" t="s">
        <v>995</v>
      </c>
      <c r="E85">
        <v>7000</v>
      </c>
      <c r="F85" t="s">
        <v>986</v>
      </c>
    </row>
    <row r="86" spans="1:6" hidden="1" x14ac:dyDescent="0.35">
      <c r="A86">
        <v>81</v>
      </c>
      <c r="B86">
        <v>107</v>
      </c>
      <c r="C86" t="s">
        <v>996</v>
      </c>
      <c r="D86" t="s">
        <v>997</v>
      </c>
      <c r="E86">
        <v>7000</v>
      </c>
      <c r="F86" t="s">
        <v>986</v>
      </c>
    </row>
    <row r="87" spans="1:6" hidden="1" x14ac:dyDescent="0.35">
      <c r="A87">
        <v>79</v>
      </c>
      <c r="B87">
        <v>110</v>
      </c>
      <c r="C87" t="s">
        <v>887</v>
      </c>
      <c r="D87" t="s">
        <v>888</v>
      </c>
      <c r="E87">
        <v>5260</v>
      </c>
      <c r="F87" t="s">
        <v>889</v>
      </c>
    </row>
    <row r="88" spans="1:6" hidden="1" x14ac:dyDescent="0.35">
      <c r="A88">
        <v>286</v>
      </c>
      <c r="B88">
        <v>111</v>
      </c>
      <c r="C88" t="s">
        <v>2104</v>
      </c>
      <c r="D88" t="s">
        <v>2105</v>
      </c>
      <c r="E88">
        <v>9640</v>
      </c>
      <c r="F88" t="s">
        <v>2106</v>
      </c>
    </row>
    <row r="89" spans="1:6" hidden="1" x14ac:dyDescent="0.35">
      <c r="A89">
        <v>42</v>
      </c>
      <c r="B89">
        <v>112</v>
      </c>
      <c r="C89" t="s">
        <v>714</v>
      </c>
      <c r="D89" t="s">
        <v>715</v>
      </c>
      <c r="E89">
        <v>4640</v>
      </c>
      <c r="F89" t="s">
        <v>716</v>
      </c>
    </row>
    <row r="90" spans="1:6" hidden="1" x14ac:dyDescent="0.35">
      <c r="A90">
        <v>44</v>
      </c>
      <c r="B90">
        <v>114</v>
      </c>
      <c r="C90" t="s">
        <v>728</v>
      </c>
      <c r="D90" t="s">
        <v>729</v>
      </c>
      <c r="E90">
        <v>4684</v>
      </c>
      <c r="F90" t="s">
        <v>730</v>
      </c>
    </row>
    <row r="91" spans="1:6" hidden="1" x14ac:dyDescent="0.35">
      <c r="A91">
        <v>79</v>
      </c>
      <c r="B91">
        <v>115</v>
      </c>
      <c r="C91" t="s">
        <v>890</v>
      </c>
      <c r="D91" t="s">
        <v>891</v>
      </c>
      <c r="E91">
        <v>5863</v>
      </c>
      <c r="F91" t="s">
        <v>892</v>
      </c>
    </row>
    <row r="92" spans="1:6" hidden="1" x14ac:dyDescent="0.35">
      <c r="A92">
        <v>317</v>
      </c>
      <c r="B92">
        <v>116</v>
      </c>
      <c r="C92" t="s">
        <v>1926</v>
      </c>
      <c r="D92" t="s">
        <v>2282</v>
      </c>
      <c r="E92">
        <v>9990</v>
      </c>
      <c r="F92" t="s">
        <v>2283</v>
      </c>
    </row>
    <row r="93" spans="1:6" hidden="1" x14ac:dyDescent="0.35">
      <c r="A93">
        <v>288</v>
      </c>
      <c r="B93">
        <v>118</v>
      </c>
      <c r="C93" t="s">
        <v>2111</v>
      </c>
      <c r="D93" t="s">
        <v>2112</v>
      </c>
      <c r="E93">
        <v>9690</v>
      </c>
      <c r="F93" t="s">
        <v>2113</v>
      </c>
    </row>
    <row r="94" spans="1:6" hidden="1" x14ac:dyDescent="0.35">
      <c r="A94">
        <v>206</v>
      </c>
      <c r="B94">
        <v>119</v>
      </c>
      <c r="C94" t="s">
        <v>3639</v>
      </c>
      <c r="D94" t="s">
        <v>1743</v>
      </c>
      <c r="E94">
        <v>8200</v>
      </c>
      <c r="F94" t="s">
        <v>1744</v>
      </c>
    </row>
    <row r="95" spans="1:6" hidden="1" x14ac:dyDescent="0.35">
      <c r="A95">
        <v>240</v>
      </c>
      <c r="B95">
        <v>120</v>
      </c>
      <c r="C95" t="s">
        <v>1939</v>
      </c>
      <c r="D95" t="s">
        <v>1940</v>
      </c>
      <c r="E95">
        <v>7470</v>
      </c>
      <c r="F95" t="s">
        <v>1941</v>
      </c>
    </row>
    <row r="96" spans="1:6" hidden="1" x14ac:dyDescent="0.35">
      <c r="A96">
        <v>2</v>
      </c>
      <c r="B96">
        <v>121</v>
      </c>
      <c r="C96" t="s">
        <v>372</v>
      </c>
      <c r="D96" t="s">
        <v>373</v>
      </c>
      <c r="E96">
        <v>2000</v>
      </c>
      <c r="F96" t="s">
        <v>374</v>
      </c>
    </row>
    <row r="97" spans="1:6" hidden="1" x14ac:dyDescent="0.35">
      <c r="A97">
        <v>289</v>
      </c>
      <c r="B97">
        <v>122</v>
      </c>
      <c r="C97" t="s">
        <v>2114</v>
      </c>
      <c r="D97" t="s">
        <v>2115</v>
      </c>
      <c r="E97">
        <v>9900</v>
      </c>
      <c r="F97" t="s">
        <v>2116</v>
      </c>
    </row>
    <row r="98" spans="1:6" hidden="1" x14ac:dyDescent="0.35">
      <c r="A98">
        <v>289</v>
      </c>
      <c r="B98">
        <v>123</v>
      </c>
      <c r="C98" t="s">
        <v>2117</v>
      </c>
      <c r="D98" t="s">
        <v>2118</v>
      </c>
      <c r="E98">
        <v>9900</v>
      </c>
      <c r="F98" t="s">
        <v>2116</v>
      </c>
    </row>
    <row r="99" spans="1:6" hidden="1" x14ac:dyDescent="0.35">
      <c r="A99">
        <v>12</v>
      </c>
      <c r="B99">
        <v>124</v>
      </c>
      <c r="C99" t="s">
        <v>519</v>
      </c>
      <c r="D99" t="s">
        <v>520</v>
      </c>
      <c r="E99">
        <v>3600</v>
      </c>
      <c r="F99" t="s">
        <v>521</v>
      </c>
    </row>
    <row r="100" spans="1:6" hidden="1" x14ac:dyDescent="0.35">
      <c r="A100">
        <v>13</v>
      </c>
      <c r="B100">
        <v>125</v>
      </c>
      <c r="C100" t="s">
        <v>524</v>
      </c>
      <c r="D100" t="s">
        <v>525</v>
      </c>
      <c r="E100">
        <v>3300</v>
      </c>
      <c r="F100" t="s">
        <v>526</v>
      </c>
    </row>
    <row r="101" spans="1:6" hidden="1" x14ac:dyDescent="0.35">
      <c r="A101">
        <v>13</v>
      </c>
      <c r="B101">
        <v>126</v>
      </c>
      <c r="C101" t="s">
        <v>527</v>
      </c>
      <c r="D101" t="s">
        <v>528</v>
      </c>
      <c r="E101">
        <v>3300</v>
      </c>
      <c r="F101" t="s">
        <v>526</v>
      </c>
    </row>
    <row r="102" spans="1:6" hidden="1" x14ac:dyDescent="0.35">
      <c r="A102">
        <v>27</v>
      </c>
      <c r="B102">
        <v>127</v>
      </c>
      <c r="C102" t="s">
        <v>18</v>
      </c>
      <c r="D102" t="s">
        <v>629</v>
      </c>
      <c r="E102">
        <v>4250</v>
      </c>
      <c r="F102" t="s">
        <v>630</v>
      </c>
    </row>
    <row r="103" spans="1:6" hidden="1" x14ac:dyDescent="0.35">
      <c r="A103">
        <v>76</v>
      </c>
      <c r="B103">
        <v>129</v>
      </c>
      <c r="C103" t="s">
        <v>873</v>
      </c>
      <c r="D103" t="s">
        <v>874</v>
      </c>
      <c r="E103">
        <v>5600</v>
      </c>
      <c r="F103" t="s">
        <v>875</v>
      </c>
    </row>
    <row r="104" spans="1:6" hidden="1" x14ac:dyDescent="0.35">
      <c r="A104">
        <v>204</v>
      </c>
      <c r="B104">
        <v>131</v>
      </c>
      <c r="C104" t="s">
        <v>1714</v>
      </c>
      <c r="D104" t="s">
        <v>1715</v>
      </c>
      <c r="E104">
        <v>8882</v>
      </c>
      <c r="F104" t="s">
        <v>1716</v>
      </c>
    </row>
    <row r="105" spans="1:6" hidden="1" x14ac:dyDescent="0.35">
      <c r="A105">
        <v>81</v>
      </c>
      <c r="B105">
        <v>132</v>
      </c>
      <c r="C105" t="s">
        <v>998</v>
      </c>
      <c r="D105" t="s">
        <v>999</v>
      </c>
      <c r="E105">
        <v>7080</v>
      </c>
      <c r="F105" t="s">
        <v>1000</v>
      </c>
    </row>
    <row r="106" spans="1:6" hidden="1" x14ac:dyDescent="0.35">
      <c r="A106">
        <v>81</v>
      </c>
      <c r="B106">
        <v>133</v>
      </c>
      <c r="C106" t="s">
        <v>1001</v>
      </c>
      <c r="D106" t="s">
        <v>1002</v>
      </c>
      <c r="E106">
        <v>7080</v>
      </c>
      <c r="F106" t="s">
        <v>1000</v>
      </c>
    </row>
    <row r="107" spans="1:6" hidden="1" x14ac:dyDescent="0.35">
      <c r="A107">
        <v>145</v>
      </c>
      <c r="B107">
        <v>135</v>
      </c>
      <c r="C107" t="s">
        <v>1418</v>
      </c>
      <c r="D107" t="s">
        <v>1419</v>
      </c>
      <c r="E107">
        <v>7323</v>
      </c>
      <c r="F107" t="s">
        <v>1420</v>
      </c>
    </row>
    <row r="108" spans="1:6" hidden="1" x14ac:dyDescent="0.35">
      <c r="A108">
        <v>199</v>
      </c>
      <c r="B108">
        <v>136</v>
      </c>
      <c r="C108" t="s">
        <v>1688</v>
      </c>
      <c r="D108" t="s">
        <v>1689</v>
      </c>
      <c r="E108">
        <v>8464</v>
      </c>
      <c r="F108" t="s">
        <v>1690</v>
      </c>
    </row>
    <row r="109" spans="1:6" hidden="1" x14ac:dyDescent="0.35">
      <c r="A109">
        <v>295</v>
      </c>
      <c r="B109">
        <v>137</v>
      </c>
      <c r="C109" t="s">
        <v>2155</v>
      </c>
      <c r="D109" t="s">
        <v>2156</v>
      </c>
      <c r="E109">
        <v>9310</v>
      </c>
      <c r="F109" t="s">
        <v>2157</v>
      </c>
    </row>
    <row r="110" spans="1:6" hidden="1" x14ac:dyDescent="0.35">
      <c r="A110">
        <v>295</v>
      </c>
      <c r="B110">
        <v>138</v>
      </c>
      <c r="C110" t="s">
        <v>2158</v>
      </c>
      <c r="D110" t="s">
        <v>2159</v>
      </c>
      <c r="E110">
        <v>9362</v>
      </c>
      <c r="F110" t="s">
        <v>2160</v>
      </c>
    </row>
    <row r="111" spans="1:6" hidden="1" x14ac:dyDescent="0.35">
      <c r="A111">
        <v>64</v>
      </c>
      <c r="B111">
        <v>139</v>
      </c>
      <c r="C111" t="s">
        <v>823</v>
      </c>
      <c r="D111" t="s">
        <v>824</v>
      </c>
      <c r="E111">
        <v>4874</v>
      </c>
      <c r="F111" t="s">
        <v>825</v>
      </c>
    </row>
    <row r="112" spans="1:6" hidden="1" x14ac:dyDescent="0.35">
      <c r="A112">
        <v>64</v>
      </c>
      <c r="B112">
        <v>140</v>
      </c>
      <c r="C112" t="s">
        <v>823</v>
      </c>
      <c r="D112" t="s">
        <v>826</v>
      </c>
      <c r="E112">
        <v>4874</v>
      </c>
      <c r="F112" t="s">
        <v>825</v>
      </c>
    </row>
    <row r="113" spans="1:6" hidden="1" x14ac:dyDescent="0.35">
      <c r="A113">
        <v>271</v>
      </c>
      <c r="B113">
        <v>141</v>
      </c>
      <c r="C113" t="s">
        <v>2049</v>
      </c>
      <c r="D113" t="s">
        <v>2050</v>
      </c>
      <c r="E113">
        <v>9631</v>
      </c>
      <c r="F113" t="s">
        <v>2051</v>
      </c>
    </row>
    <row r="114" spans="1:6" hidden="1" x14ac:dyDescent="0.35">
      <c r="A114">
        <v>347</v>
      </c>
      <c r="B114">
        <v>142</v>
      </c>
      <c r="C114" t="s">
        <v>2350</v>
      </c>
      <c r="D114" t="s">
        <v>2351</v>
      </c>
      <c r="E114">
        <v>5591</v>
      </c>
      <c r="F114" t="s">
        <v>2352</v>
      </c>
    </row>
    <row r="115" spans="1:6" hidden="1" x14ac:dyDescent="0.35">
      <c r="A115">
        <v>145</v>
      </c>
      <c r="B115">
        <v>143</v>
      </c>
      <c r="C115" t="s">
        <v>1421</v>
      </c>
      <c r="D115" t="s">
        <v>1422</v>
      </c>
      <c r="E115">
        <v>7323</v>
      </c>
      <c r="F115" t="s">
        <v>1420</v>
      </c>
    </row>
    <row r="116" spans="1:6" hidden="1" x14ac:dyDescent="0.35">
      <c r="A116">
        <v>215</v>
      </c>
      <c r="B116">
        <v>144</v>
      </c>
      <c r="C116" t="s">
        <v>1842</v>
      </c>
      <c r="D116" t="s">
        <v>1843</v>
      </c>
      <c r="E116">
        <v>8983</v>
      </c>
      <c r="F116" t="s">
        <v>1844</v>
      </c>
    </row>
    <row r="117" spans="1:6" hidden="1" x14ac:dyDescent="0.35">
      <c r="A117">
        <v>204</v>
      </c>
      <c r="B117">
        <v>145</v>
      </c>
      <c r="C117" t="s">
        <v>1717</v>
      </c>
      <c r="D117" t="s">
        <v>1718</v>
      </c>
      <c r="E117">
        <v>8883</v>
      </c>
      <c r="F117" t="s">
        <v>1719</v>
      </c>
    </row>
    <row r="118" spans="1:6" hidden="1" x14ac:dyDescent="0.35">
      <c r="A118">
        <v>251</v>
      </c>
      <c r="B118">
        <v>147</v>
      </c>
      <c r="C118" t="s">
        <v>1973</v>
      </c>
      <c r="D118" t="s">
        <v>1974</v>
      </c>
      <c r="E118">
        <v>7870</v>
      </c>
      <c r="F118" t="s">
        <v>1975</v>
      </c>
    </row>
    <row r="119" spans="1:6" hidden="1" x14ac:dyDescent="0.35">
      <c r="A119">
        <v>202</v>
      </c>
      <c r="B119">
        <v>152</v>
      </c>
      <c r="C119" t="s">
        <v>1694</v>
      </c>
      <c r="D119" t="s">
        <v>1695</v>
      </c>
      <c r="E119">
        <v>8500</v>
      </c>
      <c r="F119" t="s">
        <v>1693</v>
      </c>
    </row>
    <row r="120" spans="1:6" hidden="1" x14ac:dyDescent="0.35">
      <c r="A120">
        <v>128</v>
      </c>
      <c r="B120">
        <v>154</v>
      </c>
      <c r="C120" t="s">
        <v>1353</v>
      </c>
      <c r="D120" t="s">
        <v>1354</v>
      </c>
      <c r="E120">
        <v>7200</v>
      </c>
      <c r="F120" t="s">
        <v>1352</v>
      </c>
    </row>
    <row r="121" spans="1:6" hidden="1" x14ac:dyDescent="0.35">
      <c r="A121">
        <v>128</v>
      </c>
      <c r="B121">
        <v>155</v>
      </c>
      <c r="C121" t="s">
        <v>1355</v>
      </c>
      <c r="D121" t="s">
        <v>1356</v>
      </c>
      <c r="E121">
        <v>7200</v>
      </c>
      <c r="F121" t="s">
        <v>1352</v>
      </c>
    </row>
    <row r="122" spans="1:6" hidden="1" x14ac:dyDescent="0.35">
      <c r="A122">
        <v>102</v>
      </c>
      <c r="B122">
        <v>156</v>
      </c>
      <c r="C122" t="s">
        <v>3455</v>
      </c>
      <c r="D122" t="s">
        <v>1178</v>
      </c>
      <c r="E122">
        <v>6300</v>
      </c>
      <c r="F122" t="s">
        <v>1179</v>
      </c>
    </row>
    <row r="123" spans="1:6" hidden="1" x14ac:dyDescent="0.35">
      <c r="A123">
        <v>124</v>
      </c>
      <c r="B123">
        <v>158</v>
      </c>
      <c r="C123" t="s">
        <v>1296</v>
      </c>
      <c r="D123" t="s">
        <v>1297</v>
      </c>
      <c r="E123">
        <v>6690</v>
      </c>
      <c r="F123" t="s">
        <v>1298</v>
      </c>
    </row>
    <row r="124" spans="1:6" hidden="1" x14ac:dyDescent="0.35">
      <c r="A124">
        <v>124</v>
      </c>
      <c r="B124">
        <v>159</v>
      </c>
      <c r="C124" t="s">
        <v>1299</v>
      </c>
      <c r="D124" t="s">
        <v>1300</v>
      </c>
      <c r="E124">
        <v>6690</v>
      </c>
      <c r="F124" t="s">
        <v>1298</v>
      </c>
    </row>
    <row r="125" spans="1:6" hidden="1" x14ac:dyDescent="0.35">
      <c r="A125">
        <v>28</v>
      </c>
      <c r="B125">
        <v>160</v>
      </c>
      <c r="C125" t="s">
        <v>3518</v>
      </c>
      <c r="D125" t="s">
        <v>631</v>
      </c>
      <c r="E125">
        <v>4690</v>
      </c>
      <c r="F125" t="s">
        <v>632</v>
      </c>
    </row>
    <row r="126" spans="1:6" hidden="1" x14ac:dyDescent="0.35">
      <c r="A126">
        <v>204</v>
      </c>
      <c r="B126">
        <v>161</v>
      </c>
      <c r="C126" t="s">
        <v>1720</v>
      </c>
      <c r="D126" t="s">
        <v>1721</v>
      </c>
      <c r="E126">
        <v>8382</v>
      </c>
      <c r="F126" t="s">
        <v>1722</v>
      </c>
    </row>
    <row r="127" spans="1:6" hidden="1" x14ac:dyDescent="0.35">
      <c r="A127">
        <v>204</v>
      </c>
      <c r="B127">
        <v>162</v>
      </c>
      <c r="C127" t="s">
        <v>1723</v>
      </c>
      <c r="D127" t="s">
        <v>1724</v>
      </c>
      <c r="E127">
        <v>8382</v>
      </c>
      <c r="F127" t="s">
        <v>1722</v>
      </c>
    </row>
    <row r="128" spans="1:6" hidden="1" x14ac:dyDescent="0.35">
      <c r="A128">
        <v>43</v>
      </c>
      <c r="B128">
        <v>163</v>
      </c>
      <c r="C128" t="s">
        <v>724</v>
      </c>
      <c r="D128" t="s">
        <v>725</v>
      </c>
      <c r="E128">
        <v>4960</v>
      </c>
      <c r="F128" t="s">
        <v>726</v>
      </c>
    </row>
    <row r="129" spans="1:6" hidden="1" x14ac:dyDescent="0.35">
      <c r="A129">
        <v>5</v>
      </c>
      <c r="B129">
        <v>164</v>
      </c>
      <c r="C129" t="s">
        <v>501</v>
      </c>
      <c r="D129" t="s">
        <v>502</v>
      </c>
      <c r="E129">
        <v>2850</v>
      </c>
      <c r="F129" t="s">
        <v>503</v>
      </c>
    </row>
    <row r="130" spans="1:6" hidden="1" x14ac:dyDescent="0.35">
      <c r="A130">
        <v>5</v>
      </c>
      <c r="B130">
        <v>165</v>
      </c>
      <c r="C130" t="s">
        <v>504</v>
      </c>
      <c r="D130" t="s">
        <v>505</v>
      </c>
      <c r="E130">
        <v>2840</v>
      </c>
      <c r="F130" t="s">
        <v>506</v>
      </c>
    </row>
    <row r="131" spans="1:6" hidden="1" x14ac:dyDescent="0.35">
      <c r="A131">
        <v>334</v>
      </c>
      <c r="B131">
        <v>166</v>
      </c>
      <c r="C131" t="s">
        <v>2330</v>
      </c>
      <c r="D131" t="s">
        <v>2331</v>
      </c>
      <c r="E131">
        <v>9600</v>
      </c>
      <c r="F131" t="s">
        <v>2325</v>
      </c>
    </row>
    <row r="132" spans="1:6" hidden="1" x14ac:dyDescent="0.35">
      <c r="A132">
        <v>186</v>
      </c>
      <c r="B132">
        <v>167</v>
      </c>
      <c r="C132" t="s">
        <v>1642</v>
      </c>
      <c r="D132" t="s">
        <v>1643</v>
      </c>
      <c r="E132">
        <v>7790</v>
      </c>
      <c r="F132" t="s">
        <v>1644</v>
      </c>
    </row>
    <row r="133" spans="1:6" hidden="1" x14ac:dyDescent="0.35">
      <c r="A133">
        <v>103</v>
      </c>
      <c r="B133">
        <v>169</v>
      </c>
      <c r="C133" t="s">
        <v>1182</v>
      </c>
      <c r="D133" t="s">
        <v>1183</v>
      </c>
      <c r="E133">
        <v>6100</v>
      </c>
      <c r="F133" t="s">
        <v>1184</v>
      </c>
    </row>
    <row r="134" spans="1:6" hidden="1" x14ac:dyDescent="0.35">
      <c r="A134">
        <v>103</v>
      </c>
      <c r="B134">
        <v>170</v>
      </c>
      <c r="C134" t="s">
        <v>1185</v>
      </c>
      <c r="D134" t="s">
        <v>1186</v>
      </c>
      <c r="E134">
        <v>6100</v>
      </c>
      <c r="F134" t="s">
        <v>1184</v>
      </c>
    </row>
    <row r="135" spans="1:6" hidden="1" x14ac:dyDescent="0.35">
      <c r="A135">
        <v>103</v>
      </c>
      <c r="B135">
        <v>171</v>
      </c>
      <c r="C135" t="s">
        <v>1187</v>
      </c>
      <c r="D135" t="s">
        <v>1188</v>
      </c>
      <c r="E135">
        <v>6100</v>
      </c>
      <c r="F135" t="s">
        <v>1184</v>
      </c>
    </row>
    <row r="136" spans="1:6" hidden="1" x14ac:dyDescent="0.35">
      <c r="A136">
        <v>203</v>
      </c>
      <c r="B136">
        <v>172</v>
      </c>
      <c r="C136" t="s">
        <v>1707</v>
      </c>
      <c r="D136" t="s">
        <v>1708</v>
      </c>
      <c r="E136">
        <v>8370</v>
      </c>
      <c r="F136" t="s">
        <v>1709</v>
      </c>
    </row>
    <row r="137" spans="1:6" hidden="1" x14ac:dyDescent="0.35">
      <c r="A137">
        <v>291</v>
      </c>
      <c r="B137">
        <v>173</v>
      </c>
      <c r="C137" t="s">
        <v>2128</v>
      </c>
      <c r="D137" t="s">
        <v>2129</v>
      </c>
      <c r="E137">
        <v>9560</v>
      </c>
      <c r="F137" t="s">
        <v>2130</v>
      </c>
    </row>
    <row r="138" spans="1:6" hidden="1" x14ac:dyDescent="0.35">
      <c r="A138">
        <v>291</v>
      </c>
      <c r="B138">
        <v>174</v>
      </c>
      <c r="C138" t="s">
        <v>2131</v>
      </c>
      <c r="D138" t="s">
        <v>2132</v>
      </c>
      <c r="E138">
        <v>9560</v>
      </c>
      <c r="F138" t="s">
        <v>2130</v>
      </c>
    </row>
    <row r="139" spans="1:6" hidden="1" x14ac:dyDescent="0.35">
      <c r="A139">
        <v>291</v>
      </c>
      <c r="B139">
        <v>175</v>
      </c>
      <c r="C139" t="s">
        <v>2133</v>
      </c>
      <c r="D139" t="s">
        <v>2134</v>
      </c>
      <c r="E139">
        <v>9560</v>
      </c>
      <c r="F139" t="s">
        <v>2130</v>
      </c>
    </row>
    <row r="140" spans="1:6" hidden="1" x14ac:dyDescent="0.35">
      <c r="A140">
        <v>291</v>
      </c>
      <c r="B140">
        <v>176</v>
      </c>
      <c r="C140" t="s">
        <v>2135</v>
      </c>
      <c r="D140" t="s">
        <v>2136</v>
      </c>
      <c r="E140">
        <v>9560</v>
      </c>
      <c r="F140" t="s">
        <v>2130</v>
      </c>
    </row>
    <row r="141" spans="1:6" hidden="1" x14ac:dyDescent="0.35">
      <c r="A141">
        <v>23</v>
      </c>
      <c r="B141">
        <v>178</v>
      </c>
      <c r="C141" t="s">
        <v>623</v>
      </c>
      <c r="D141" t="s">
        <v>624</v>
      </c>
      <c r="E141">
        <v>4140</v>
      </c>
      <c r="F141" t="s">
        <v>622</v>
      </c>
    </row>
    <row r="142" spans="1:6" hidden="1" x14ac:dyDescent="0.35">
      <c r="A142">
        <v>293</v>
      </c>
      <c r="B142">
        <v>179</v>
      </c>
      <c r="C142" t="s">
        <v>3265</v>
      </c>
      <c r="D142" t="s">
        <v>2147</v>
      </c>
      <c r="E142">
        <v>9370</v>
      </c>
      <c r="F142" t="s">
        <v>2148</v>
      </c>
    </row>
    <row r="143" spans="1:6" hidden="1" x14ac:dyDescent="0.35">
      <c r="A143">
        <v>204</v>
      </c>
      <c r="B143">
        <v>182</v>
      </c>
      <c r="C143" t="s">
        <v>1725</v>
      </c>
      <c r="D143" t="s">
        <v>1726</v>
      </c>
      <c r="E143">
        <v>8450</v>
      </c>
      <c r="F143" t="s">
        <v>1727</v>
      </c>
    </row>
    <row r="144" spans="1:6" hidden="1" x14ac:dyDescent="0.35">
      <c r="A144">
        <v>204</v>
      </c>
      <c r="B144">
        <v>183</v>
      </c>
      <c r="C144" t="s">
        <v>1728</v>
      </c>
      <c r="D144" t="s">
        <v>1729</v>
      </c>
      <c r="E144">
        <v>8450</v>
      </c>
      <c r="F144" t="s">
        <v>1727</v>
      </c>
    </row>
    <row r="145" spans="1:6" hidden="1" x14ac:dyDescent="0.35">
      <c r="A145">
        <v>265</v>
      </c>
      <c r="B145">
        <v>184</v>
      </c>
      <c r="C145" t="s">
        <v>2018</v>
      </c>
      <c r="D145" t="s">
        <v>2019</v>
      </c>
      <c r="E145">
        <v>8830</v>
      </c>
      <c r="F145" t="s">
        <v>2020</v>
      </c>
    </row>
    <row r="146" spans="1:6" hidden="1" x14ac:dyDescent="0.35">
      <c r="A146">
        <v>234</v>
      </c>
      <c r="B146">
        <v>185</v>
      </c>
      <c r="C146" t="s">
        <v>1921</v>
      </c>
      <c r="D146" t="s">
        <v>1922</v>
      </c>
      <c r="E146">
        <v>7730</v>
      </c>
      <c r="F146" t="s">
        <v>1923</v>
      </c>
    </row>
    <row r="147" spans="1:6" hidden="1" x14ac:dyDescent="0.35">
      <c r="A147">
        <v>334</v>
      </c>
      <c r="B147">
        <v>187</v>
      </c>
      <c r="C147" t="s">
        <v>2332</v>
      </c>
      <c r="D147" t="s">
        <v>953</v>
      </c>
      <c r="E147">
        <v>9610</v>
      </c>
      <c r="F147" t="s">
        <v>2042</v>
      </c>
    </row>
    <row r="148" spans="1:6" hidden="1" x14ac:dyDescent="0.35">
      <c r="A148">
        <v>146</v>
      </c>
      <c r="B148">
        <v>188</v>
      </c>
      <c r="C148" t="s">
        <v>1425</v>
      </c>
      <c r="D148" t="s">
        <v>1426</v>
      </c>
      <c r="E148">
        <v>8722</v>
      </c>
      <c r="F148" t="s">
        <v>1427</v>
      </c>
    </row>
    <row r="149" spans="1:6" hidden="1" x14ac:dyDescent="0.35">
      <c r="A149">
        <v>130</v>
      </c>
      <c r="B149">
        <v>189</v>
      </c>
      <c r="C149" t="s">
        <v>1364</v>
      </c>
      <c r="D149" t="s">
        <v>1365</v>
      </c>
      <c r="E149">
        <v>7250</v>
      </c>
      <c r="F149" t="s">
        <v>1366</v>
      </c>
    </row>
    <row r="150" spans="1:6" hidden="1" x14ac:dyDescent="0.35">
      <c r="A150">
        <v>17</v>
      </c>
      <c r="B150">
        <v>190</v>
      </c>
      <c r="C150" t="s">
        <v>540</v>
      </c>
      <c r="D150" t="s">
        <v>541</v>
      </c>
      <c r="E150">
        <v>3000</v>
      </c>
      <c r="F150" t="s">
        <v>542</v>
      </c>
    </row>
    <row r="151" spans="1:6" hidden="1" x14ac:dyDescent="0.35">
      <c r="A151">
        <v>17</v>
      </c>
      <c r="B151">
        <v>191</v>
      </c>
      <c r="C151" t="s">
        <v>543</v>
      </c>
      <c r="D151" t="s">
        <v>544</v>
      </c>
      <c r="E151">
        <v>3000</v>
      </c>
      <c r="F151" t="s">
        <v>542</v>
      </c>
    </row>
    <row r="152" spans="1:6" hidden="1" x14ac:dyDescent="0.35">
      <c r="A152">
        <v>163</v>
      </c>
      <c r="B152">
        <v>192</v>
      </c>
      <c r="C152" t="s">
        <v>1507</v>
      </c>
      <c r="D152" t="s">
        <v>1508</v>
      </c>
      <c r="E152">
        <v>7400</v>
      </c>
      <c r="F152" t="s">
        <v>1509</v>
      </c>
    </row>
    <row r="153" spans="1:6" hidden="1" x14ac:dyDescent="0.35">
      <c r="A153">
        <v>163</v>
      </c>
      <c r="B153">
        <v>193</v>
      </c>
      <c r="C153" t="s">
        <v>1510</v>
      </c>
      <c r="D153" t="s">
        <v>1511</v>
      </c>
      <c r="E153">
        <v>7400</v>
      </c>
      <c r="F153" t="s">
        <v>1509</v>
      </c>
    </row>
    <row r="154" spans="1:6" hidden="1" x14ac:dyDescent="0.35">
      <c r="A154">
        <v>163</v>
      </c>
      <c r="B154">
        <v>194</v>
      </c>
      <c r="C154" t="s">
        <v>1512</v>
      </c>
      <c r="D154" t="s">
        <v>1513</v>
      </c>
      <c r="E154">
        <v>7400</v>
      </c>
      <c r="F154" t="s">
        <v>1509</v>
      </c>
    </row>
    <row r="155" spans="1:6" hidden="1" x14ac:dyDescent="0.35">
      <c r="A155">
        <v>169</v>
      </c>
      <c r="B155">
        <v>195</v>
      </c>
      <c r="C155" t="s">
        <v>1551</v>
      </c>
      <c r="D155" t="s">
        <v>1552</v>
      </c>
      <c r="E155">
        <v>7400</v>
      </c>
      <c r="F155" t="s">
        <v>1509</v>
      </c>
    </row>
    <row r="156" spans="1:6" hidden="1" x14ac:dyDescent="0.35">
      <c r="A156">
        <v>170</v>
      </c>
      <c r="B156">
        <v>196</v>
      </c>
      <c r="C156" t="s">
        <v>1553</v>
      </c>
      <c r="D156" t="s">
        <v>1554</v>
      </c>
      <c r="E156">
        <v>7451</v>
      </c>
      <c r="F156" t="s">
        <v>1522</v>
      </c>
    </row>
    <row r="157" spans="1:6" hidden="1" x14ac:dyDescent="0.35">
      <c r="A157">
        <v>165</v>
      </c>
      <c r="B157">
        <v>197</v>
      </c>
      <c r="C157" t="s">
        <v>1545</v>
      </c>
      <c r="D157" t="s">
        <v>1546</v>
      </c>
      <c r="E157">
        <v>7330</v>
      </c>
      <c r="F157" t="s">
        <v>1490</v>
      </c>
    </row>
    <row r="158" spans="1:6" hidden="1" x14ac:dyDescent="0.35">
      <c r="A158">
        <v>164</v>
      </c>
      <c r="B158">
        <v>198</v>
      </c>
      <c r="C158" t="s">
        <v>1543</v>
      </c>
      <c r="D158" t="s">
        <v>1544</v>
      </c>
      <c r="E158">
        <v>7400</v>
      </c>
      <c r="F158" t="s">
        <v>1509</v>
      </c>
    </row>
    <row r="159" spans="1:6" hidden="1" x14ac:dyDescent="0.35">
      <c r="A159">
        <v>163</v>
      </c>
      <c r="B159">
        <v>199</v>
      </c>
      <c r="C159" t="s">
        <v>1514</v>
      </c>
      <c r="D159" t="s">
        <v>1515</v>
      </c>
      <c r="E159">
        <v>7400</v>
      </c>
      <c r="F159" t="s">
        <v>1509</v>
      </c>
    </row>
    <row r="160" spans="1:6" hidden="1" x14ac:dyDescent="0.35">
      <c r="A160">
        <v>166</v>
      </c>
      <c r="B160">
        <v>200</v>
      </c>
      <c r="C160" t="s">
        <v>1547</v>
      </c>
      <c r="D160" t="s">
        <v>1548</v>
      </c>
      <c r="E160">
        <v>7400</v>
      </c>
      <c r="F160" t="s">
        <v>1509</v>
      </c>
    </row>
    <row r="161" spans="1:6" hidden="1" x14ac:dyDescent="0.35">
      <c r="A161">
        <v>163</v>
      </c>
      <c r="B161">
        <v>202</v>
      </c>
      <c r="C161" t="s">
        <v>1516</v>
      </c>
      <c r="D161" t="s">
        <v>1517</v>
      </c>
      <c r="E161">
        <v>7400</v>
      </c>
      <c r="F161" t="s">
        <v>1509</v>
      </c>
    </row>
    <row r="162" spans="1:6" hidden="1" x14ac:dyDescent="0.35">
      <c r="A162">
        <v>18</v>
      </c>
      <c r="B162">
        <v>203</v>
      </c>
      <c r="C162" t="s">
        <v>574</v>
      </c>
      <c r="D162" t="s">
        <v>575</v>
      </c>
      <c r="E162">
        <v>3400</v>
      </c>
      <c r="F162" t="s">
        <v>576</v>
      </c>
    </row>
    <row r="163" spans="1:6" hidden="1" x14ac:dyDescent="0.35">
      <c r="A163">
        <v>18</v>
      </c>
      <c r="B163">
        <v>204</v>
      </c>
      <c r="C163" t="s">
        <v>577</v>
      </c>
      <c r="D163" t="s">
        <v>578</v>
      </c>
      <c r="E163">
        <v>3400</v>
      </c>
      <c r="F163" t="s">
        <v>576</v>
      </c>
    </row>
    <row r="164" spans="1:6" hidden="1" x14ac:dyDescent="0.35">
      <c r="A164">
        <v>18</v>
      </c>
      <c r="B164">
        <v>205</v>
      </c>
      <c r="C164" t="s">
        <v>579</v>
      </c>
      <c r="D164" t="s">
        <v>580</v>
      </c>
      <c r="E164">
        <v>3400</v>
      </c>
      <c r="F164" t="s">
        <v>576</v>
      </c>
    </row>
    <row r="165" spans="1:6" hidden="1" x14ac:dyDescent="0.35">
      <c r="A165">
        <v>18</v>
      </c>
      <c r="B165">
        <v>206</v>
      </c>
      <c r="C165" t="s">
        <v>581</v>
      </c>
      <c r="D165" t="s">
        <v>582</v>
      </c>
      <c r="E165">
        <v>3400</v>
      </c>
      <c r="F165" t="s">
        <v>576</v>
      </c>
    </row>
    <row r="166" spans="1:6" hidden="1" x14ac:dyDescent="0.35">
      <c r="A166">
        <v>284</v>
      </c>
      <c r="B166">
        <v>207</v>
      </c>
      <c r="C166" t="s">
        <v>2097</v>
      </c>
      <c r="D166" t="s">
        <v>2098</v>
      </c>
      <c r="E166">
        <v>9320</v>
      </c>
      <c r="F166" t="s">
        <v>2099</v>
      </c>
    </row>
    <row r="167" spans="1:6" hidden="1" x14ac:dyDescent="0.35">
      <c r="A167">
        <v>117</v>
      </c>
      <c r="B167">
        <v>208</v>
      </c>
      <c r="C167" t="s">
        <v>1252</v>
      </c>
      <c r="D167" t="s">
        <v>1253</v>
      </c>
      <c r="E167">
        <v>6230</v>
      </c>
      <c r="F167" t="s">
        <v>1254</v>
      </c>
    </row>
    <row r="168" spans="1:6" hidden="1" x14ac:dyDescent="0.35">
      <c r="A168">
        <v>298</v>
      </c>
      <c r="B168">
        <v>209</v>
      </c>
      <c r="C168" t="s">
        <v>2205</v>
      </c>
      <c r="D168" t="s">
        <v>2206</v>
      </c>
      <c r="E168">
        <v>9800</v>
      </c>
      <c r="F168" t="s">
        <v>2204</v>
      </c>
    </row>
    <row r="169" spans="1:6" hidden="1" x14ac:dyDescent="0.35">
      <c r="A169">
        <v>298</v>
      </c>
      <c r="B169">
        <v>210</v>
      </c>
      <c r="C169" t="s">
        <v>2207</v>
      </c>
      <c r="D169" t="s">
        <v>2208</v>
      </c>
      <c r="E169">
        <v>9800</v>
      </c>
      <c r="F169" t="s">
        <v>2204</v>
      </c>
    </row>
    <row r="170" spans="1:6" hidden="1" x14ac:dyDescent="0.35">
      <c r="A170">
        <v>298</v>
      </c>
      <c r="B170">
        <v>211</v>
      </c>
      <c r="C170" t="s">
        <v>2209</v>
      </c>
      <c r="D170" t="s">
        <v>2210</v>
      </c>
      <c r="E170">
        <v>9800</v>
      </c>
      <c r="F170" t="s">
        <v>2204</v>
      </c>
    </row>
    <row r="171" spans="1:6" hidden="1" x14ac:dyDescent="0.35">
      <c r="A171">
        <v>298</v>
      </c>
      <c r="B171">
        <v>212</v>
      </c>
      <c r="C171" t="s">
        <v>2211</v>
      </c>
      <c r="D171" t="s">
        <v>2212</v>
      </c>
      <c r="E171">
        <v>9800</v>
      </c>
      <c r="F171" t="s">
        <v>2204</v>
      </c>
    </row>
    <row r="172" spans="1:6" hidden="1" x14ac:dyDescent="0.35">
      <c r="A172">
        <v>298</v>
      </c>
      <c r="B172">
        <v>213</v>
      </c>
      <c r="C172" t="s">
        <v>2213</v>
      </c>
      <c r="D172" t="s">
        <v>2214</v>
      </c>
      <c r="E172">
        <v>9800</v>
      </c>
      <c r="F172" t="s">
        <v>2204</v>
      </c>
    </row>
    <row r="173" spans="1:6" hidden="1" x14ac:dyDescent="0.35">
      <c r="A173">
        <v>298</v>
      </c>
      <c r="B173">
        <v>214</v>
      </c>
      <c r="C173" t="s">
        <v>2215</v>
      </c>
      <c r="D173" t="s">
        <v>2216</v>
      </c>
      <c r="E173">
        <v>9800</v>
      </c>
      <c r="F173" t="s">
        <v>2204</v>
      </c>
    </row>
    <row r="174" spans="1:6" hidden="1" x14ac:dyDescent="0.35">
      <c r="A174">
        <v>300</v>
      </c>
      <c r="B174">
        <v>215</v>
      </c>
      <c r="C174" t="s">
        <v>2224</v>
      </c>
      <c r="D174" t="s">
        <v>2225</v>
      </c>
      <c r="E174">
        <v>9500</v>
      </c>
      <c r="F174" t="s">
        <v>1972</v>
      </c>
    </row>
    <row r="175" spans="1:6" hidden="1" x14ac:dyDescent="0.35">
      <c r="A175">
        <v>172</v>
      </c>
      <c r="B175">
        <v>216</v>
      </c>
      <c r="C175" t="s">
        <v>1560</v>
      </c>
      <c r="D175" t="s">
        <v>1561</v>
      </c>
      <c r="E175">
        <v>7500</v>
      </c>
      <c r="F175" t="s">
        <v>1562</v>
      </c>
    </row>
    <row r="176" spans="1:6" hidden="1" x14ac:dyDescent="0.35">
      <c r="A176">
        <v>172</v>
      </c>
      <c r="B176">
        <v>217</v>
      </c>
      <c r="C176" t="s">
        <v>1563</v>
      </c>
      <c r="D176" t="s">
        <v>1564</v>
      </c>
      <c r="E176">
        <v>7500</v>
      </c>
      <c r="F176" t="s">
        <v>1562</v>
      </c>
    </row>
    <row r="177" spans="1:6" hidden="1" x14ac:dyDescent="0.35">
      <c r="A177">
        <v>172</v>
      </c>
      <c r="B177">
        <v>218</v>
      </c>
      <c r="C177" t="s">
        <v>1565</v>
      </c>
      <c r="D177" t="s">
        <v>1566</v>
      </c>
      <c r="E177">
        <v>7500</v>
      </c>
      <c r="F177" t="s">
        <v>1562</v>
      </c>
    </row>
    <row r="178" spans="1:6" hidden="1" x14ac:dyDescent="0.35">
      <c r="A178">
        <v>172</v>
      </c>
      <c r="B178">
        <v>219</v>
      </c>
      <c r="C178" t="s">
        <v>1567</v>
      </c>
      <c r="D178" t="s">
        <v>1568</v>
      </c>
      <c r="E178">
        <v>7500</v>
      </c>
      <c r="F178" t="s">
        <v>1562</v>
      </c>
    </row>
    <row r="179" spans="1:6" hidden="1" x14ac:dyDescent="0.35">
      <c r="A179">
        <v>172</v>
      </c>
      <c r="B179">
        <v>220</v>
      </c>
      <c r="C179" t="s">
        <v>1569</v>
      </c>
      <c r="D179" t="s">
        <v>1570</v>
      </c>
      <c r="E179">
        <v>7500</v>
      </c>
      <c r="F179" t="s">
        <v>1562</v>
      </c>
    </row>
    <row r="180" spans="1:6" hidden="1" x14ac:dyDescent="0.35">
      <c r="A180">
        <v>172</v>
      </c>
      <c r="B180">
        <v>221</v>
      </c>
      <c r="C180" t="s">
        <v>1571</v>
      </c>
      <c r="D180" t="s">
        <v>1572</v>
      </c>
      <c r="E180">
        <v>7500</v>
      </c>
      <c r="F180" t="s">
        <v>1562</v>
      </c>
    </row>
    <row r="181" spans="1:6" hidden="1" x14ac:dyDescent="0.35">
      <c r="A181">
        <v>172</v>
      </c>
      <c r="B181">
        <v>222</v>
      </c>
      <c r="C181" t="s">
        <v>1573</v>
      </c>
      <c r="D181" t="s">
        <v>1574</v>
      </c>
      <c r="E181">
        <v>7500</v>
      </c>
      <c r="F181" t="s">
        <v>1562</v>
      </c>
    </row>
    <row r="182" spans="1:6" hidden="1" x14ac:dyDescent="0.35">
      <c r="A182">
        <v>341</v>
      </c>
      <c r="B182">
        <v>223</v>
      </c>
      <c r="C182" t="s">
        <v>2346</v>
      </c>
      <c r="D182" t="s">
        <v>2347</v>
      </c>
      <c r="E182">
        <v>7500</v>
      </c>
      <c r="F182" t="s">
        <v>1562</v>
      </c>
    </row>
    <row r="183" spans="1:6" hidden="1" x14ac:dyDescent="0.35">
      <c r="A183">
        <v>131</v>
      </c>
      <c r="B183">
        <v>224</v>
      </c>
      <c r="C183" t="s">
        <v>1367</v>
      </c>
      <c r="D183" t="s">
        <v>1368</v>
      </c>
      <c r="E183">
        <v>6670</v>
      </c>
      <c r="F183" t="s">
        <v>1369</v>
      </c>
    </row>
    <row r="184" spans="1:6" hidden="1" x14ac:dyDescent="0.35">
      <c r="A184">
        <v>61</v>
      </c>
      <c r="B184">
        <v>225</v>
      </c>
      <c r="C184" t="s">
        <v>817</v>
      </c>
      <c r="D184" t="s">
        <v>818</v>
      </c>
      <c r="E184">
        <v>4871</v>
      </c>
      <c r="F184" t="s">
        <v>819</v>
      </c>
    </row>
    <row r="185" spans="1:6" hidden="1" x14ac:dyDescent="0.35">
      <c r="A185">
        <v>17</v>
      </c>
      <c r="B185">
        <v>226</v>
      </c>
      <c r="C185" t="s">
        <v>545</v>
      </c>
      <c r="D185" t="s">
        <v>546</v>
      </c>
      <c r="E185">
        <v>3100</v>
      </c>
      <c r="F185" t="s">
        <v>547</v>
      </c>
    </row>
    <row r="186" spans="1:6" hidden="1" x14ac:dyDescent="0.35">
      <c r="A186">
        <v>148</v>
      </c>
      <c r="B186">
        <v>227</v>
      </c>
      <c r="C186" t="s">
        <v>1442</v>
      </c>
      <c r="D186" t="s">
        <v>1443</v>
      </c>
      <c r="E186">
        <v>8700</v>
      </c>
      <c r="F186" t="s">
        <v>1441</v>
      </c>
    </row>
    <row r="187" spans="1:6" hidden="1" x14ac:dyDescent="0.35">
      <c r="A187">
        <v>148</v>
      </c>
      <c r="B187">
        <v>228</v>
      </c>
      <c r="C187" t="s">
        <v>1444</v>
      </c>
      <c r="D187" t="s">
        <v>1445</v>
      </c>
      <c r="E187">
        <v>8700</v>
      </c>
      <c r="F187" t="s">
        <v>1441</v>
      </c>
    </row>
    <row r="188" spans="1:6" hidden="1" x14ac:dyDescent="0.35">
      <c r="A188">
        <v>143</v>
      </c>
      <c r="B188">
        <v>229</v>
      </c>
      <c r="C188" t="s">
        <v>1413</v>
      </c>
      <c r="D188" t="s">
        <v>1414</v>
      </c>
      <c r="E188">
        <v>8732</v>
      </c>
      <c r="F188" t="s">
        <v>1415</v>
      </c>
    </row>
    <row r="189" spans="1:6" hidden="1" x14ac:dyDescent="0.35">
      <c r="A189">
        <v>172</v>
      </c>
      <c r="B189">
        <v>231</v>
      </c>
      <c r="C189" t="s">
        <v>1575</v>
      </c>
      <c r="D189" t="s">
        <v>1576</v>
      </c>
      <c r="E189">
        <v>7600</v>
      </c>
      <c r="F189" t="s">
        <v>1577</v>
      </c>
    </row>
    <row r="190" spans="1:6" hidden="1" x14ac:dyDescent="0.35">
      <c r="A190">
        <v>260</v>
      </c>
      <c r="B190">
        <v>232</v>
      </c>
      <c r="C190" t="s">
        <v>1997</v>
      </c>
      <c r="D190" t="s">
        <v>1998</v>
      </c>
      <c r="E190">
        <v>7760</v>
      </c>
      <c r="F190" t="s">
        <v>1999</v>
      </c>
    </row>
    <row r="191" spans="1:6" hidden="1" x14ac:dyDescent="0.35">
      <c r="A191">
        <v>29</v>
      </c>
      <c r="B191">
        <v>235</v>
      </c>
      <c r="C191" t="s">
        <v>636</v>
      </c>
      <c r="D191" t="s">
        <v>637</v>
      </c>
      <c r="E191">
        <v>4490</v>
      </c>
      <c r="F191" t="s">
        <v>638</v>
      </c>
    </row>
    <row r="192" spans="1:6" hidden="1" x14ac:dyDescent="0.35">
      <c r="A192">
        <v>77</v>
      </c>
      <c r="B192">
        <v>236</v>
      </c>
      <c r="C192" t="s">
        <v>880</v>
      </c>
      <c r="D192" t="s">
        <v>880</v>
      </c>
      <c r="E192">
        <v>5683</v>
      </c>
      <c r="F192" t="s">
        <v>881</v>
      </c>
    </row>
    <row r="193" spans="1:6" hidden="1" x14ac:dyDescent="0.35">
      <c r="A193">
        <v>255</v>
      </c>
      <c r="B193">
        <v>237</v>
      </c>
      <c r="C193" t="s">
        <v>1986</v>
      </c>
      <c r="D193" t="s">
        <v>1987</v>
      </c>
      <c r="E193">
        <v>7840</v>
      </c>
      <c r="F193" t="s">
        <v>1988</v>
      </c>
    </row>
    <row r="194" spans="1:6" hidden="1" x14ac:dyDescent="0.35">
      <c r="A194">
        <v>30</v>
      </c>
      <c r="B194">
        <v>238</v>
      </c>
      <c r="C194" t="s">
        <v>639</v>
      </c>
      <c r="D194" t="s">
        <v>640</v>
      </c>
      <c r="E194">
        <v>4270</v>
      </c>
      <c r="F194" t="s">
        <v>641</v>
      </c>
    </row>
    <row r="195" spans="1:6" hidden="1" x14ac:dyDescent="0.35">
      <c r="A195">
        <v>327</v>
      </c>
      <c r="B195">
        <v>240</v>
      </c>
      <c r="C195" t="s">
        <v>2312</v>
      </c>
      <c r="D195" t="s">
        <v>2313</v>
      </c>
      <c r="E195">
        <v>9300</v>
      </c>
      <c r="F195" t="s">
        <v>2309</v>
      </c>
    </row>
    <row r="196" spans="1:6" hidden="1" x14ac:dyDescent="0.35">
      <c r="A196">
        <v>206</v>
      </c>
      <c r="B196">
        <v>241</v>
      </c>
      <c r="C196" t="s">
        <v>1745</v>
      </c>
      <c r="D196" t="s">
        <v>1746</v>
      </c>
      <c r="E196">
        <v>8362</v>
      </c>
      <c r="F196" t="s">
        <v>1747</v>
      </c>
    </row>
    <row r="197" spans="1:6" hidden="1" x14ac:dyDescent="0.35">
      <c r="A197">
        <v>206</v>
      </c>
      <c r="B197">
        <v>242</v>
      </c>
      <c r="C197" t="s">
        <v>1748</v>
      </c>
      <c r="D197" t="s">
        <v>1749</v>
      </c>
      <c r="E197">
        <v>8362</v>
      </c>
      <c r="F197" t="s">
        <v>1747</v>
      </c>
    </row>
    <row r="198" spans="1:6" hidden="1" x14ac:dyDescent="0.35">
      <c r="A198">
        <v>2</v>
      </c>
      <c r="B198">
        <v>244</v>
      </c>
      <c r="C198" t="s">
        <v>375</v>
      </c>
      <c r="D198" t="s">
        <v>376</v>
      </c>
      <c r="E198">
        <v>2300</v>
      </c>
      <c r="F198" t="s">
        <v>377</v>
      </c>
    </row>
    <row r="199" spans="1:6" hidden="1" x14ac:dyDescent="0.35">
      <c r="A199">
        <v>119</v>
      </c>
      <c r="B199">
        <v>245</v>
      </c>
      <c r="C199" t="s">
        <v>1273</v>
      </c>
      <c r="D199" t="s">
        <v>1274</v>
      </c>
      <c r="E199">
        <v>7190</v>
      </c>
      <c r="F199" t="s">
        <v>1275</v>
      </c>
    </row>
    <row r="200" spans="1:6" hidden="1" x14ac:dyDescent="0.35">
      <c r="A200">
        <v>119</v>
      </c>
      <c r="B200">
        <v>246</v>
      </c>
      <c r="C200" t="s">
        <v>1276</v>
      </c>
      <c r="D200" t="s">
        <v>1277</v>
      </c>
      <c r="E200">
        <v>7190</v>
      </c>
      <c r="F200" t="s">
        <v>1275</v>
      </c>
    </row>
    <row r="201" spans="1:6" hidden="1" x14ac:dyDescent="0.35">
      <c r="A201">
        <v>161</v>
      </c>
      <c r="B201">
        <v>247</v>
      </c>
      <c r="C201" t="s">
        <v>1488</v>
      </c>
      <c r="D201" t="s">
        <v>1489</v>
      </c>
      <c r="E201">
        <v>7330</v>
      </c>
      <c r="F201" t="s">
        <v>1490</v>
      </c>
    </row>
    <row r="202" spans="1:6" hidden="1" x14ac:dyDescent="0.35">
      <c r="A202">
        <v>125</v>
      </c>
      <c r="B202">
        <v>249</v>
      </c>
      <c r="C202" t="s">
        <v>96</v>
      </c>
      <c r="D202" t="s">
        <v>1301</v>
      </c>
      <c r="E202">
        <v>6650</v>
      </c>
      <c r="F202" t="s">
        <v>1302</v>
      </c>
    </row>
    <row r="203" spans="1:6" hidden="1" x14ac:dyDescent="0.35">
      <c r="A203">
        <v>54</v>
      </c>
      <c r="B203">
        <v>250</v>
      </c>
      <c r="C203" t="s">
        <v>780</v>
      </c>
      <c r="D203" t="s">
        <v>781</v>
      </c>
      <c r="E203">
        <v>4700</v>
      </c>
      <c r="F203" t="s">
        <v>782</v>
      </c>
    </row>
    <row r="204" spans="1:6" hidden="1" x14ac:dyDescent="0.35">
      <c r="A204">
        <v>79</v>
      </c>
      <c r="B204">
        <v>251</v>
      </c>
      <c r="C204" t="s">
        <v>893</v>
      </c>
      <c r="D204" t="s">
        <v>894</v>
      </c>
      <c r="E204">
        <v>5000</v>
      </c>
      <c r="F204" t="s">
        <v>895</v>
      </c>
    </row>
    <row r="205" spans="1:6" hidden="1" x14ac:dyDescent="0.35">
      <c r="A205">
        <v>85</v>
      </c>
      <c r="B205">
        <v>252</v>
      </c>
      <c r="C205" t="s">
        <v>1111</v>
      </c>
      <c r="D205" t="s">
        <v>1112</v>
      </c>
      <c r="E205">
        <v>5900</v>
      </c>
      <c r="F205" t="s">
        <v>1113</v>
      </c>
    </row>
    <row r="206" spans="1:6" hidden="1" x14ac:dyDescent="0.35">
      <c r="A206">
        <v>16</v>
      </c>
      <c r="B206">
        <v>254</v>
      </c>
      <c r="C206" t="s">
        <v>9</v>
      </c>
      <c r="D206" t="s">
        <v>535</v>
      </c>
      <c r="E206">
        <v>3200</v>
      </c>
      <c r="F206" t="s">
        <v>536</v>
      </c>
    </row>
    <row r="207" spans="1:6" hidden="1" x14ac:dyDescent="0.35">
      <c r="A207">
        <v>2</v>
      </c>
      <c r="B207">
        <v>255</v>
      </c>
      <c r="C207" t="s">
        <v>378</v>
      </c>
      <c r="D207" t="s">
        <v>379</v>
      </c>
      <c r="E207">
        <v>4000</v>
      </c>
      <c r="F207" t="s">
        <v>380</v>
      </c>
    </row>
    <row r="208" spans="1:6" hidden="1" x14ac:dyDescent="0.35">
      <c r="A208">
        <v>206</v>
      </c>
      <c r="B208">
        <v>258</v>
      </c>
      <c r="C208" t="s">
        <v>3551</v>
      </c>
      <c r="D208" t="s">
        <v>1750</v>
      </c>
      <c r="E208">
        <v>8000</v>
      </c>
      <c r="F208" t="s">
        <v>1751</v>
      </c>
    </row>
    <row r="209" spans="1:6" hidden="1" x14ac:dyDescent="0.35">
      <c r="A209">
        <v>206</v>
      </c>
      <c r="B209">
        <v>259</v>
      </c>
      <c r="C209" t="s">
        <v>1752</v>
      </c>
      <c r="D209" t="s">
        <v>1753</v>
      </c>
      <c r="E209">
        <v>8541</v>
      </c>
      <c r="F209" t="s">
        <v>1737</v>
      </c>
    </row>
    <row r="210" spans="1:6" hidden="1" x14ac:dyDescent="0.35">
      <c r="A210">
        <v>17</v>
      </c>
      <c r="B210">
        <v>260</v>
      </c>
      <c r="C210" t="s">
        <v>548</v>
      </c>
      <c r="D210" t="s">
        <v>549</v>
      </c>
      <c r="E210">
        <v>2970</v>
      </c>
      <c r="F210" t="s">
        <v>550</v>
      </c>
    </row>
    <row r="211" spans="1:6" hidden="1" x14ac:dyDescent="0.35">
      <c r="A211">
        <v>17</v>
      </c>
      <c r="B211">
        <v>261</v>
      </c>
      <c r="C211" t="s">
        <v>551</v>
      </c>
      <c r="D211" t="s">
        <v>552</v>
      </c>
      <c r="E211">
        <v>2970</v>
      </c>
      <c r="F211" t="s">
        <v>550</v>
      </c>
    </row>
    <row r="212" spans="1:6" hidden="1" x14ac:dyDescent="0.35">
      <c r="A212">
        <v>306</v>
      </c>
      <c r="B212">
        <v>262</v>
      </c>
      <c r="C212" t="s">
        <v>2255</v>
      </c>
      <c r="D212" t="s">
        <v>2256</v>
      </c>
      <c r="E212">
        <v>9240</v>
      </c>
      <c r="F212" t="s">
        <v>2257</v>
      </c>
    </row>
    <row r="213" spans="1:6" hidden="1" x14ac:dyDescent="0.35">
      <c r="A213">
        <v>295</v>
      </c>
      <c r="B213">
        <v>263</v>
      </c>
      <c r="C213" t="s">
        <v>3640</v>
      </c>
      <c r="D213" t="s">
        <v>2161</v>
      </c>
      <c r="E213">
        <v>9220</v>
      </c>
      <c r="F213" t="s">
        <v>2154</v>
      </c>
    </row>
    <row r="214" spans="1:6" hidden="1" x14ac:dyDescent="0.35">
      <c r="A214">
        <v>309</v>
      </c>
      <c r="B214">
        <v>265</v>
      </c>
      <c r="C214" t="s">
        <v>2258</v>
      </c>
      <c r="D214" t="s">
        <v>2259</v>
      </c>
      <c r="E214">
        <v>9490</v>
      </c>
      <c r="F214" t="s">
        <v>2260</v>
      </c>
    </row>
    <row r="215" spans="1:6" hidden="1" x14ac:dyDescent="0.35">
      <c r="A215">
        <v>51</v>
      </c>
      <c r="B215">
        <v>267</v>
      </c>
      <c r="C215" t="s">
        <v>759</v>
      </c>
      <c r="D215" t="s">
        <v>760</v>
      </c>
      <c r="E215">
        <v>4800</v>
      </c>
      <c r="F215" t="s">
        <v>761</v>
      </c>
    </row>
    <row r="216" spans="1:6" hidden="1" x14ac:dyDescent="0.35">
      <c r="A216">
        <v>206</v>
      </c>
      <c r="B216">
        <v>268</v>
      </c>
      <c r="C216" t="s">
        <v>3641</v>
      </c>
      <c r="D216" t="s">
        <v>3642</v>
      </c>
      <c r="E216">
        <v>8660</v>
      </c>
      <c r="F216" t="s">
        <v>1754</v>
      </c>
    </row>
    <row r="217" spans="1:6" hidden="1" x14ac:dyDescent="0.35">
      <c r="A217">
        <v>2</v>
      </c>
      <c r="B217">
        <v>269</v>
      </c>
      <c r="C217" t="s">
        <v>381</v>
      </c>
      <c r="D217" t="s">
        <v>382</v>
      </c>
      <c r="E217">
        <v>2650</v>
      </c>
      <c r="F217" t="s">
        <v>383</v>
      </c>
    </row>
    <row r="218" spans="1:6" hidden="1" x14ac:dyDescent="0.35">
      <c r="A218">
        <v>5</v>
      </c>
      <c r="B218">
        <v>270</v>
      </c>
      <c r="C218" t="s">
        <v>507</v>
      </c>
      <c r="D218" t="s">
        <v>508</v>
      </c>
      <c r="E218">
        <v>2800</v>
      </c>
      <c r="F218" t="s">
        <v>509</v>
      </c>
    </row>
    <row r="219" spans="1:6" hidden="1" x14ac:dyDescent="0.35">
      <c r="A219">
        <v>17</v>
      </c>
      <c r="B219">
        <v>271</v>
      </c>
      <c r="C219" t="s">
        <v>553</v>
      </c>
      <c r="D219" t="s">
        <v>554</v>
      </c>
      <c r="E219">
        <v>3000</v>
      </c>
      <c r="F219" t="s">
        <v>542</v>
      </c>
    </row>
    <row r="220" spans="1:6" hidden="1" x14ac:dyDescent="0.35">
      <c r="A220">
        <v>18</v>
      </c>
      <c r="B220">
        <v>272</v>
      </c>
      <c r="C220" t="s">
        <v>583</v>
      </c>
      <c r="D220" t="s">
        <v>584</v>
      </c>
      <c r="E220">
        <v>3400</v>
      </c>
      <c r="F220" t="s">
        <v>576</v>
      </c>
    </row>
    <row r="221" spans="1:6" hidden="1" x14ac:dyDescent="0.35">
      <c r="A221">
        <v>19</v>
      </c>
      <c r="B221">
        <v>273</v>
      </c>
      <c r="C221" t="s">
        <v>606</v>
      </c>
      <c r="D221" t="s">
        <v>607</v>
      </c>
      <c r="E221">
        <v>3390</v>
      </c>
      <c r="F221" t="s">
        <v>608</v>
      </c>
    </row>
    <row r="222" spans="1:6" hidden="1" x14ac:dyDescent="0.35">
      <c r="A222">
        <v>20</v>
      </c>
      <c r="B222">
        <v>274</v>
      </c>
      <c r="C222" t="s">
        <v>609</v>
      </c>
      <c r="D222" t="s">
        <v>610</v>
      </c>
      <c r="E222">
        <v>3630</v>
      </c>
      <c r="F222" t="s">
        <v>611</v>
      </c>
    </row>
    <row r="223" spans="1:6" hidden="1" x14ac:dyDescent="0.35">
      <c r="A223">
        <v>21</v>
      </c>
      <c r="B223">
        <v>275</v>
      </c>
      <c r="C223" t="s">
        <v>612</v>
      </c>
      <c r="D223" t="s">
        <v>613</v>
      </c>
      <c r="E223">
        <v>3550</v>
      </c>
      <c r="F223" t="s">
        <v>614</v>
      </c>
    </row>
    <row r="224" spans="1:6" hidden="1" x14ac:dyDescent="0.35">
      <c r="A224">
        <v>28</v>
      </c>
      <c r="B224">
        <v>276</v>
      </c>
      <c r="C224" t="s">
        <v>633</v>
      </c>
      <c r="D224" t="s">
        <v>634</v>
      </c>
      <c r="E224">
        <v>4690</v>
      </c>
      <c r="F224" t="s">
        <v>632</v>
      </c>
    </row>
    <row r="225" spans="1:6" hidden="1" x14ac:dyDescent="0.35">
      <c r="A225">
        <v>31</v>
      </c>
      <c r="B225">
        <v>277</v>
      </c>
      <c r="C225" t="s">
        <v>642</v>
      </c>
      <c r="D225" t="s">
        <v>643</v>
      </c>
      <c r="E225">
        <v>4400</v>
      </c>
      <c r="F225" t="s">
        <v>644</v>
      </c>
    </row>
    <row r="226" spans="1:6" hidden="1" x14ac:dyDescent="0.35">
      <c r="A226">
        <v>35</v>
      </c>
      <c r="B226">
        <v>279</v>
      </c>
      <c r="C226" t="s">
        <v>677</v>
      </c>
      <c r="D226" t="s">
        <v>678</v>
      </c>
      <c r="E226">
        <v>4200</v>
      </c>
      <c r="F226" t="s">
        <v>679</v>
      </c>
    </row>
    <row r="227" spans="1:6" hidden="1" x14ac:dyDescent="0.35">
      <c r="A227">
        <v>65</v>
      </c>
      <c r="B227">
        <v>280</v>
      </c>
      <c r="C227" t="s">
        <v>827</v>
      </c>
      <c r="D227" t="s">
        <v>828</v>
      </c>
      <c r="E227">
        <v>4760</v>
      </c>
      <c r="F227" t="s">
        <v>829</v>
      </c>
    </row>
    <row r="228" spans="1:6" hidden="1" x14ac:dyDescent="0.35">
      <c r="A228">
        <v>81</v>
      </c>
      <c r="B228">
        <v>282</v>
      </c>
      <c r="C228" t="s">
        <v>1003</v>
      </c>
      <c r="D228" t="s">
        <v>1004</v>
      </c>
      <c r="E228">
        <v>7000</v>
      </c>
      <c r="F228" t="s">
        <v>986</v>
      </c>
    </row>
    <row r="229" spans="1:6" hidden="1" x14ac:dyDescent="0.35">
      <c r="A229">
        <v>148</v>
      </c>
      <c r="B229">
        <v>283</v>
      </c>
      <c r="C229" t="s">
        <v>1446</v>
      </c>
      <c r="D229" t="s">
        <v>1447</v>
      </c>
      <c r="E229">
        <v>8700</v>
      </c>
      <c r="F229" t="s">
        <v>1441</v>
      </c>
    </row>
    <row r="230" spans="1:6" hidden="1" x14ac:dyDescent="0.35">
      <c r="A230">
        <v>192</v>
      </c>
      <c r="B230">
        <v>284</v>
      </c>
      <c r="C230" t="s">
        <v>1665</v>
      </c>
      <c r="D230" t="s">
        <v>1666</v>
      </c>
      <c r="E230">
        <v>6920</v>
      </c>
      <c r="F230" t="s">
        <v>1655</v>
      </c>
    </row>
    <row r="231" spans="1:6" hidden="1" x14ac:dyDescent="0.35">
      <c r="A231">
        <v>2</v>
      </c>
      <c r="B231">
        <v>285</v>
      </c>
      <c r="C231" t="s">
        <v>384</v>
      </c>
      <c r="D231" t="s">
        <v>385</v>
      </c>
      <c r="E231">
        <v>2600</v>
      </c>
      <c r="F231" t="s">
        <v>386</v>
      </c>
    </row>
    <row r="232" spans="1:6" hidden="1" x14ac:dyDescent="0.35">
      <c r="A232">
        <v>163</v>
      </c>
      <c r="B232">
        <v>288</v>
      </c>
      <c r="C232" t="s">
        <v>1518</v>
      </c>
      <c r="D232" t="s">
        <v>1519</v>
      </c>
      <c r="E232">
        <v>7400</v>
      </c>
      <c r="F232" t="s">
        <v>1509</v>
      </c>
    </row>
    <row r="233" spans="1:6" hidden="1" x14ac:dyDescent="0.35">
      <c r="A233">
        <v>172</v>
      </c>
      <c r="B233">
        <v>289</v>
      </c>
      <c r="C233" t="s">
        <v>1578</v>
      </c>
      <c r="D233" t="s">
        <v>1242</v>
      </c>
      <c r="E233">
        <v>7500</v>
      </c>
      <c r="F233" t="s">
        <v>1562</v>
      </c>
    </row>
    <row r="234" spans="1:6" hidden="1" x14ac:dyDescent="0.35">
      <c r="A234">
        <v>180</v>
      </c>
      <c r="B234">
        <v>290</v>
      </c>
      <c r="C234" t="s">
        <v>1620</v>
      </c>
      <c r="D234" t="s">
        <v>1621</v>
      </c>
      <c r="E234">
        <v>6950</v>
      </c>
      <c r="F234" t="s">
        <v>1622</v>
      </c>
    </row>
    <row r="235" spans="1:6" hidden="1" x14ac:dyDescent="0.35">
      <c r="A235">
        <v>183</v>
      </c>
      <c r="B235">
        <v>291</v>
      </c>
      <c r="C235" t="s">
        <v>1633</v>
      </c>
      <c r="D235" t="s">
        <v>1634</v>
      </c>
      <c r="E235">
        <v>6900</v>
      </c>
      <c r="F235" t="s">
        <v>1635</v>
      </c>
    </row>
    <row r="236" spans="1:6" hidden="1" x14ac:dyDescent="0.35">
      <c r="A236">
        <v>267</v>
      </c>
      <c r="B236">
        <v>293</v>
      </c>
      <c r="C236" t="s">
        <v>3572</v>
      </c>
      <c r="D236" t="s">
        <v>2027</v>
      </c>
      <c r="E236">
        <v>8800</v>
      </c>
      <c r="F236" t="s">
        <v>2028</v>
      </c>
    </row>
    <row r="237" spans="1:6" hidden="1" x14ac:dyDescent="0.35">
      <c r="A237">
        <v>267</v>
      </c>
      <c r="B237">
        <v>294</v>
      </c>
      <c r="C237" t="s">
        <v>3573</v>
      </c>
      <c r="D237" t="s">
        <v>2029</v>
      </c>
      <c r="E237">
        <v>8800</v>
      </c>
      <c r="F237" t="s">
        <v>2028</v>
      </c>
    </row>
    <row r="238" spans="1:6" hidden="1" x14ac:dyDescent="0.35">
      <c r="A238">
        <v>267</v>
      </c>
      <c r="B238">
        <v>295</v>
      </c>
      <c r="C238" t="s">
        <v>3574</v>
      </c>
      <c r="D238" t="s">
        <v>2030</v>
      </c>
      <c r="E238">
        <v>8800</v>
      </c>
      <c r="F238" t="s">
        <v>2028</v>
      </c>
    </row>
    <row r="239" spans="1:6" hidden="1" x14ac:dyDescent="0.35">
      <c r="A239">
        <v>187</v>
      </c>
      <c r="B239">
        <v>296</v>
      </c>
      <c r="C239" t="s">
        <v>3478</v>
      </c>
      <c r="D239" t="s">
        <v>1645</v>
      </c>
      <c r="E239">
        <v>7480</v>
      </c>
      <c r="F239" t="s">
        <v>1646</v>
      </c>
    </row>
    <row r="240" spans="1:6" hidden="1" x14ac:dyDescent="0.35">
      <c r="A240">
        <v>305</v>
      </c>
      <c r="B240">
        <v>297</v>
      </c>
      <c r="C240" t="s">
        <v>2247</v>
      </c>
      <c r="D240" t="s">
        <v>2248</v>
      </c>
      <c r="E240">
        <v>9480</v>
      </c>
      <c r="F240" t="s">
        <v>2249</v>
      </c>
    </row>
    <row r="241" spans="1:6" hidden="1" x14ac:dyDescent="0.35">
      <c r="A241">
        <v>2</v>
      </c>
      <c r="B241">
        <v>298</v>
      </c>
      <c r="C241" t="s">
        <v>387</v>
      </c>
      <c r="D241" t="s">
        <v>388</v>
      </c>
      <c r="E241">
        <v>2635</v>
      </c>
      <c r="F241" t="s">
        <v>389</v>
      </c>
    </row>
    <row r="242" spans="1:6" hidden="1" x14ac:dyDescent="0.35">
      <c r="A242">
        <v>81</v>
      </c>
      <c r="B242">
        <v>299</v>
      </c>
      <c r="C242" t="s">
        <v>1453</v>
      </c>
      <c r="D242" t="s">
        <v>1454</v>
      </c>
      <c r="E242">
        <v>7300</v>
      </c>
      <c r="F242" t="s">
        <v>1455</v>
      </c>
    </row>
    <row r="243" spans="1:6" hidden="1" x14ac:dyDescent="0.35">
      <c r="A243">
        <v>278</v>
      </c>
      <c r="B243">
        <v>300</v>
      </c>
      <c r="C243" t="s">
        <v>2076</v>
      </c>
      <c r="D243" t="s">
        <v>2077</v>
      </c>
      <c r="E243">
        <v>9740</v>
      </c>
      <c r="F243" t="s">
        <v>2078</v>
      </c>
    </row>
    <row r="244" spans="1:6" hidden="1" x14ac:dyDescent="0.35">
      <c r="A244">
        <v>39</v>
      </c>
      <c r="B244">
        <v>301</v>
      </c>
      <c r="C244" t="s">
        <v>705</v>
      </c>
      <c r="D244" t="s">
        <v>706</v>
      </c>
      <c r="E244">
        <v>4450</v>
      </c>
      <c r="F244" t="s">
        <v>707</v>
      </c>
    </row>
    <row r="245" spans="1:6" hidden="1" x14ac:dyDescent="0.35">
      <c r="A245">
        <v>244</v>
      </c>
      <c r="B245">
        <v>304</v>
      </c>
      <c r="C245" t="s">
        <v>1949</v>
      </c>
      <c r="D245" t="s">
        <v>1950</v>
      </c>
      <c r="E245">
        <v>8620</v>
      </c>
      <c r="F245" t="s">
        <v>1951</v>
      </c>
    </row>
    <row r="246" spans="1:6" hidden="1" x14ac:dyDescent="0.35">
      <c r="A246">
        <v>31</v>
      </c>
      <c r="B246">
        <v>305</v>
      </c>
      <c r="C246" t="s">
        <v>645</v>
      </c>
      <c r="D246" t="s">
        <v>646</v>
      </c>
      <c r="E246">
        <v>4400</v>
      </c>
      <c r="F246" t="s">
        <v>644</v>
      </c>
    </row>
    <row r="247" spans="1:6" hidden="1" x14ac:dyDescent="0.35">
      <c r="A247">
        <v>241</v>
      </c>
      <c r="B247">
        <v>307</v>
      </c>
      <c r="C247" t="s">
        <v>1942</v>
      </c>
      <c r="D247" t="s">
        <v>1943</v>
      </c>
      <c r="E247">
        <v>7470</v>
      </c>
      <c r="F247" t="s">
        <v>1941</v>
      </c>
    </row>
    <row r="248" spans="1:6" hidden="1" x14ac:dyDescent="0.35">
      <c r="A248">
        <v>79</v>
      </c>
      <c r="B248">
        <v>308</v>
      </c>
      <c r="C248" t="s">
        <v>896</v>
      </c>
      <c r="D248" t="s">
        <v>897</v>
      </c>
      <c r="E248">
        <v>5300</v>
      </c>
      <c r="F248" t="s">
        <v>898</v>
      </c>
    </row>
    <row r="249" spans="1:6" hidden="1" x14ac:dyDescent="0.35">
      <c r="A249">
        <v>196</v>
      </c>
      <c r="B249">
        <v>309</v>
      </c>
      <c r="C249" t="s">
        <v>1675</v>
      </c>
      <c r="D249" t="s">
        <v>1676</v>
      </c>
      <c r="E249">
        <v>6933</v>
      </c>
      <c r="F249" t="s">
        <v>1677</v>
      </c>
    </row>
    <row r="250" spans="1:6" hidden="1" x14ac:dyDescent="0.35">
      <c r="A250">
        <v>196</v>
      </c>
      <c r="B250">
        <v>310</v>
      </c>
      <c r="C250" t="s">
        <v>1678</v>
      </c>
      <c r="D250" t="s">
        <v>1679</v>
      </c>
      <c r="E250">
        <v>6933</v>
      </c>
      <c r="F250" t="s">
        <v>1677</v>
      </c>
    </row>
    <row r="251" spans="1:6" hidden="1" x14ac:dyDescent="0.35">
      <c r="A251">
        <v>250</v>
      </c>
      <c r="B251">
        <v>311</v>
      </c>
      <c r="C251" t="s">
        <v>1970</v>
      </c>
      <c r="D251" t="s">
        <v>1971</v>
      </c>
      <c r="E251">
        <v>9500</v>
      </c>
      <c r="F251" t="s">
        <v>1972</v>
      </c>
    </row>
    <row r="252" spans="1:6" hidden="1" x14ac:dyDescent="0.35">
      <c r="A252">
        <v>284</v>
      </c>
      <c r="B252">
        <v>312</v>
      </c>
      <c r="C252" t="s">
        <v>2100</v>
      </c>
      <c r="D252" t="s">
        <v>2101</v>
      </c>
      <c r="E252">
        <v>9320</v>
      </c>
      <c r="F252" t="s">
        <v>2099</v>
      </c>
    </row>
    <row r="253" spans="1:6" hidden="1" x14ac:dyDescent="0.35">
      <c r="A253">
        <v>81</v>
      </c>
      <c r="B253">
        <v>313</v>
      </c>
      <c r="C253" t="s">
        <v>1005</v>
      </c>
      <c r="D253" t="s">
        <v>1006</v>
      </c>
      <c r="E253">
        <v>6000</v>
      </c>
      <c r="F253" t="s">
        <v>1007</v>
      </c>
    </row>
    <row r="254" spans="1:6" hidden="1" x14ac:dyDescent="0.35">
      <c r="A254">
        <v>81</v>
      </c>
      <c r="B254">
        <v>314</v>
      </c>
      <c r="C254" t="s">
        <v>1008</v>
      </c>
      <c r="D254" t="s">
        <v>1009</v>
      </c>
      <c r="E254">
        <v>6000</v>
      </c>
      <c r="F254" t="s">
        <v>1007</v>
      </c>
    </row>
    <row r="255" spans="1:6" hidden="1" x14ac:dyDescent="0.35">
      <c r="A255">
        <v>81</v>
      </c>
      <c r="B255">
        <v>315</v>
      </c>
      <c r="C255" t="s">
        <v>1010</v>
      </c>
      <c r="D255" t="s">
        <v>1011</v>
      </c>
      <c r="E255">
        <v>6000</v>
      </c>
      <c r="F255" t="s">
        <v>1007</v>
      </c>
    </row>
    <row r="256" spans="1:6" hidden="1" x14ac:dyDescent="0.35">
      <c r="A256">
        <v>81</v>
      </c>
      <c r="B256">
        <v>316</v>
      </c>
      <c r="C256" t="s">
        <v>1012</v>
      </c>
      <c r="D256" t="s">
        <v>1013</v>
      </c>
      <c r="E256">
        <v>6000</v>
      </c>
      <c r="F256" t="s">
        <v>1007</v>
      </c>
    </row>
    <row r="257" spans="1:6" hidden="1" x14ac:dyDescent="0.35">
      <c r="A257">
        <v>81</v>
      </c>
      <c r="B257">
        <v>317</v>
      </c>
      <c r="C257" t="s">
        <v>1014</v>
      </c>
      <c r="D257" t="s">
        <v>1015</v>
      </c>
      <c r="E257">
        <v>6000</v>
      </c>
      <c r="F257" t="s">
        <v>1007</v>
      </c>
    </row>
    <row r="258" spans="1:6" hidden="1" x14ac:dyDescent="0.35">
      <c r="A258">
        <v>81</v>
      </c>
      <c r="B258">
        <v>318</v>
      </c>
      <c r="C258" t="s">
        <v>3452</v>
      </c>
      <c r="D258" t="s">
        <v>1016</v>
      </c>
      <c r="E258">
        <v>6000</v>
      </c>
      <c r="F258" t="s">
        <v>1007</v>
      </c>
    </row>
    <row r="259" spans="1:6" hidden="1" x14ac:dyDescent="0.35">
      <c r="A259">
        <v>81</v>
      </c>
      <c r="B259">
        <v>320</v>
      </c>
      <c r="C259" t="s">
        <v>1017</v>
      </c>
      <c r="D259" t="s">
        <v>1018</v>
      </c>
      <c r="E259">
        <v>6000</v>
      </c>
      <c r="F259" t="s">
        <v>1007</v>
      </c>
    </row>
    <row r="260" spans="1:6" hidden="1" x14ac:dyDescent="0.35">
      <c r="A260">
        <v>81</v>
      </c>
      <c r="B260">
        <v>321</v>
      </c>
      <c r="C260" t="s">
        <v>1019</v>
      </c>
      <c r="D260" t="s">
        <v>1020</v>
      </c>
      <c r="E260">
        <v>6000</v>
      </c>
      <c r="F260" t="s">
        <v>1007</v>
      </c>
    </row>
    <row r="261" spans="1:6" hidden="1" x14ac:dyDescent="0.35">
      <c r="A261">
        <v>81</v>
      </c>
      <c r="B261">
        <v>322</v>
      </c>
      <c r="C261" t="s">
        <v>1021</v>
      </c>
      <c r="D261" t="s">
        <v>1022</v>
      </c>
      <c r="E261">
        <v>6000</v>
      </c>
      <c r="F261" t="s">
        <v>1007</v>
      </c>
    </row>
    <row r="262" spans="1:6" hidden="1" x14ac:dyDescent="0.35">
      <c r="A262">
        <v>82</v>
      </c>
      <c r="B262">
        <v>324</v>
      </c>
      <c r="C262" t="s">
        <v>1084</v>
      </c>
      <c r="D262" t="s">
        <v>1085</v>
      </c>
      <c r="E262">
        <v>5800</v>
      </c>
      <c r="F262" t="s">
        <v>1086</v>
      </c>
    </row>
    <row r="263" spans="1:6" hidden="1" x14ac:dyDescent="0.35">
      <c r="A263">
        <v>313</v>
      </c>
      <c r="B263">
        <v>325</v>
      </c>
      <c r="C263" t="s">
        <v>250</v>
      </c>
      <c r="D263" t="s">
        <v>2266</v>
      </c>
      <c r="E263">
        <v>9293</v>
      </c>
      <c r="F263" t="s">
        <v>2267</v>
      </c>
    </row>
    <row r="264" spans="1:6" hidden="1" x14ac:dyDescent="0.35">
      <c r="A264">
        <v>32</v>
      </c>
      <c r="B264">
        <v>326</v>
      </c>
      <c r="C264" t="s">
        <v>649</v>
      </c>
      <c r="D264" t="s">
        <v>650</v>
      </c>
      <c r="E264">
        <v>4220</v>
      </c>
      <c r="F264" t="s">
        <v>651</v>
      </c>
    </row>
    <row r="265" spans="1:6" hidden="1" x14ac:dyDescent="0.35">
      <c r="A265">
        <v>32</v>
      </c>
      <c r="B265">
        <v>327</v>
      </c>
      <c r="C265" t="s">
        <v>652</v>
      </c>
      <c r="D265" t="s">
        <v>653</v>
      </c>
      <c r="E265">
        <v>4220</v>
      </c>
      <c r="F265" t="s">
        <v>651</v>
      </c>
    </row>
    <row r="266" spans="1:6" hidden="1" x14ac:dyDescent="0.35">
      <c r="A266">
        <v>86</v>
      </c>
      <c r="B266">
        <v>329</v>
      </c>
      <c r="C266" t="s">
        <v>67</v>
      </c>
      <c r="D266" t="s">
        <v>1119</v>
      </c>
      <c r="E266">
        <v>5772</v>
      </c>
      <c r="F266" t="s">
        <v>1120</v>
      </c>
    </row>
    <row r="267" spans="1:6" hidden="1" x14ac:dyDescent="0.35">
      <c r="A267">
        <v>2</v>
      </c>
      <c r="B267">
        <v>330</v>
      </c>
      <c r="C267" t="s">
        <v>390</v>
      </c>
      <c r="D267" t="s">
        <v>391</v>
      </c>
      <c r="E267">
        <v>2300</v>
      </c>
      <c r="F267" t="s">
        <v>377</v>
      </c>
    </row>
    <row r="268" spans="1:6" hidden="1" x14ac:dyDescent="0.35">
      <c r="A268">
        <v>2</v>
      </c>
      <c r="B268">
        <v>331</v>
      </c>
      <c r="C268" t="s">
        <v>392</v>
      </c>
      <c r="D268" t="s">
        <v>393</v>
      </c>
      <c r="E268">
        <v>2450</v>
      </c>
      <c r="F268" t="s">
        <v>394</v>
      </c>
    </row>
    <row r="269" spans="1:6" hidden="1" x14ac:dyDescent="0.35">
      <c r="A269">
        <v>2</v>
      </c>
      <c r="B269">
        <v>332</v>
      </c>
      <c r="C269" t="s">
        <v>395</v>
      </c>
      <c r="D269" t="s">
        <v>396</v>
      </c>
      <c r="E269">
        <v>2100</v>
      </c>
      <c r="F269" t="s">
        <v>397</v>
      </c>
    </row>
    <row r="270" spans="1:6" hidden="1" x14ac:dyDescent="0.35">
      <c r="A270">
        <v>2</v>
      </c>
      <c r="B270">
        <v>333</v>
      </c>
      <c r="C270" t="s">
        <v>398</v>
      </c>
      <c r="D270" t="s">
        <v>399</v>
      </c>
      <c r="E270">
        <v>4600</v>
      </c>
      <c r="F270" t="s">
        <v>400</v>
      </c>
    </row>
    <row r="271" spans="1:6" hidden="1" x14ac:dyDescent="0.35">
      <c r="A271">
        <v>241</v>
      </c>
      <c r="B271">
        <v>334</v>
      </c>
      <c r="C271" t="s">
        <v>1944</v>
      </c>
      <c r="D271" t="s">
        <v>1945</v>
      </c>
      <c r="E271">
        <v>7470</v>
      </c>
      <c r="F271" t="s">
        <v>1941</v>
      </c>
    </row>
    <row r="272" spans="1:6" hidden="1" x14ac:dyDescent="0.35">
      <c r="A272">
        <v>79</v>
      </c>
      <c r="B272">
        <v>335</v>
      </c>
      <c r="C272" t="s">
        <v>899</v>
      </c>
      <c r="D272" t="s">
        <v>900</v>
      </c>
      <c r="E272">
        <v>5550</v>
      </c>
      <c r="F272" t="s">
        <v>901</v>
      </c>
    </row>
    <row r="273" spans="1:6" hidden="1" x14ac:dyDescent="0.35">
      <c r="A273">
        <v>295</v>
      </c>
      <c r="B273">
        <v>336</v>
      </c>
      <c r="C273" t="s">
        <v>2162</v>
      </c>
      <c r="D273" t="s">
        <v>2163</v>
      </c>
      <c r="E273">
        <v>9310</v>
      </c>
      <c r="F273" t="s">
        <v>2157</v>
      </c>
    </row>
    <row r="274" spans="1:6" hidden="1" x14ac:dyDescent="0.35">
      <c r="A274">
        <v>207</v>
      </c>
      <c r="B274">
        <v>337</v>
      </c>
      <c r="C274" t="s">
        <v>1819</v>
      </c>
      <c r="D274" t="s">
        <v>1820</v>
      </c>
      <c r="E274">
        <v>8870</v>
      </c>
      <c r="F274" t="s">
        <v>1821</v>
      </c>
    </row>
    <row r="275" spans="1:6" hidden="1" x14ac:dyDescent="0.35">
      <c r="A275">
        <v>181</v>
      </c>
      <c r="B275">
        <v>338</v>
      </c>
      <c r="C275" t="s">
        <v>1625</v>
      </c>
      <c r="D275" t="s">
        <v>1626</v>
      </c>
      <c r="E275">
        <v>6940</v>
      </c>
      <c r="F275" t="s">
        <v>1627</v>
      </c>
    </row>
    <row r="276" spans="1:6" hidden="1" x14ac:dyDescent="0.35">
      <c r="A276">
        <v>176</v>
      </c>
      <c r="B276">
        <v>339</v>
      </c>
      <c r="C276" t="s">
        <v>1605</v>
      </c>
      <c r="D276" t="s">
        <v>1291</v>
      </c>
      <c r="E276">
        <v>7620</v>
      </c>
      <c r="F276" t="s">
        <v>1606</v>
      </c>
    </row>
    <row r="277" spans="1:6" hidden="1" x14ac:dyDescent="0.35">
      <c r="A277">
        <v>17</v>
      </c>
      <c r="B277">
        <v>341</v>
      </c>
      <c r="C277" t="s">
        <v>555</v>
      </c>
      <c r="D277" t="s">
        <v>556</v>
      </c>
      <c r="E277">
        <v>3450</v>
      </c>
      <c r="F277" t="s">
        <v>539</v>
      </c>
    </row>
    <row r="278" spans="1:6" hidden="1" x14ac:dyDescent="0.35">
      <c r="A278">
        <v>69</v>
      </c>
      <c r="B278">
        <v>342</v>
      </c>
      <c r="C278" t="s">
        <v>848</v>
      </c>
      <c r="D278" t="s">
        <v>849</v>
      </c>
      <c r="E278">
        <v>3720</v>
      </c>
      <c r="F278" t="s">
        <v>850</v>
      </c>
    </row>
    <row r="279" spans="1:6" hidden="1" x14ac:dyDescent="0.35">
      <c r="A279">
        <v>81</v>
      </c>
      <c r="B279">
        <v>343</v>
      </c>
      <c r="C279" t="s">
        <v>1023</v>
      </c>
      <c r="D279" t="s">
        <v>1024</v>
      </c>
      <c r="E279">
        <v>6640</v>
      </c>
      <c r="F279" t="s">
        <v>1025</v>
      </c>
    </row>
    <row r="280" spans="1:6" hidden="1" x14ac:dyDescent="0.35">
      <c r="A280">
        <v>269</v>
      </c>
      <c r="B280">
        <v>344</v>
      </c>
      <c r="C280" t="s">
        <v>2035</v>
      </c>
      <c r="D280" t="s">
        <v>2036</v>
      </c>
      <c r="E280">
        <v>8831</v>
      </c>
      <c r="F280" t="s">
        <v>2037</v>
      </c>
    </row>
    <row r="281" spans="1:6" hidden="1" x14ac:dyDescent="0.35">
      <c r="A281">
        <v>301</v>
      </c>
      <c r="B281">
        <v>346</v>
      </c>
      <c r="C281" t="s">
        <v>2230</v>
      </c>
      <c r="D281" t="s">
        <v>2231</v>
      </c>
      <c r="E281">
        <v>9670</v>
      </c>
      <c r="F281" t="s">
        <v>2232</v>
      </c>
    </row>
    <row r="282" spans="1:6" hidden="1" x14ac:dyDescent="0.35">
      <c r="A282">
        <v>147</v>
      </c>
      <c r="B282">
        <v>349</v>
      </c>
      <c r="C282" t="s">
        <v>1434</v>
      </c>
      <c r="D282" t="s">
        <v>1435</v>
      </c>
      <c r="E282">
        <v>8723</v>
      </c>
      <c r="F282" t="s">
        <v>1436</v>
      </c>
    </row>
    <row r="283" spans="1:6" hidden="1" x14ac:dyDescent="0.35">
      <c r="A283">
        <v>80</v>
      </c>
      <c r="B283">
        <v>350</v>
      </c>
      <c r="C283" t="s">
        <v>62</v>
      </c>
      <c r="D283" t="s">
        <v>981</v>
      </c>
      <c r="E283">
        <v>5960</v>
      </c>
      <c r="F283" t="s">
        <v>982</v>
      </c>
    </row>
    <row r="284" spans="1:6" hidden="1" x14ac:dyDescent="0.35">
      <c r="A284">
        <v>206</v>
      </c>
      <c r="B284">
        <v>351</v>
      </c>
      <c r="C284" t="s">
        <v>1755</v>
      </c>
      <c r="D284" t="s">
        <v>1756</v>
      </c>
      <c r="E284">
        <v>8340</v>
      </c>
      <c r="F284" t="s">
        <v>1757</v>
      </c>
    </row>
    <row r="285" spans="1:6" hidden="1" x14ac:dyDescent="0.35">
      <c r="A285">
        <v>210</v>
      </c>
      <c r="B285">
        <v>352</v>
      </c>
      <c r="C285" t="s">
        <v>1831</v>
      </c>
      <c r="D285" t="s">
        <v>1832</v>
      </c>
      <c r="E285">
        <v>9550</v>
      </c>
      <c r="F285" t="s">
        <v>1830</v>
      </c>
    </row>
    <row r="286" spans="1:6" hidden="1" x14ac:dyDescent="0.35">
      <c r="A286">
        <v>214</v>
      </c>
      <c r="B286">
        <v>353</v>
      </c>
      <c r="C286" t="s">
        <v>1839</v>
      </c>
      <c r="D286" t="s">
        <v>1840</v>
      </c>
      <c r="E286">
        <v>8981</v>
      </c>
      <c r="F286" t="s">
        <v>1841</v>
      </c>
    </row>
    <row r="287" spans="1:6" hidden="1" x14ac:dyDescent="0.35">
      <c r="A287">
        <v>314</v>
      </c>
      <c r="B287">
        <v>354</v>
      </c>
      <c r="C287" t="s">
        <v>2270</v>
      </c>
      <c r="D287" t="s">
        <v>2271</v>
      </c>
      <c r="E287">
        <v>9280</v>
      </c>
      <c r="F287" t="s">
        <v>2272</v>
      </c>
    </row>
    <row r="288" spans="1:6" hidden="1" x14ac:dyDescent="0.35">
      <c r="A288">
        <v>79</v>
      </c>
      <c r="B288">
        <v>355</v>
      </c>
      <c r="C288" t="s">
        <v>902</v>
      </c>
      <c r="D288" t="s">
        <v>903</v>
      </c>
      <c r="E288">
        <v>5330</v>
      </c>
      <c r="F288" t="s">
        <v>904</v>
      </c>
    </row>
    <row r="289" spans="1:6" hidden="1" x14ac:dyDescent="0.35">
      <c r="A289">
        <v>247</v>
      </c>
      <c r="B289">
        <v>356</v>
      </c>
      <c r="C289" t="s">
        <v>1962</v>
      </c>
      <c r="D289" t="s">
        <v>1963</v>
      </c>
      <c r="E289">
        <v>9632</v>
      </c>
      <c r="F289" t="s">
        <v>1964</v>
      </c>
    </row>
    <row r="290" spans="1:6" hidden="1" x14ac:dyDescent="0.35">
      <c r="A290">
        <v>81</v>
      </c>
      <c r="B290">
        <v>357</v>
      </c>
      <c r="C290" t="s">
        <v>1026</v>
      </c>
      <c r="D290" t="s">
        <v>1027</v>
      </c>
      <c r="E290">
        <v>7100</v>
      </c>
      <c r="F290" t="s">
        <v>989</v>
      </c>
    </row>
    <row r="291" spans="1:6" hidden="1" x14ac:dyDescent="0.35">
      <c r="A291">
        <v>40</v>
      </c>
      <c r="B291">
        <v>359</v>
      </c>
      <c r="C291" t="s">
        <v>708</v>
      </c>
      <c r="D291" t="s">
        <v>709</v>
      </c>
      <c r="E291">
        <v>4440</v>
      </c>
      <c r="F291" t="s">
        <v>710</v>
      </c>
    </row>
    <row r="292" spans="1:6" hidden="1" x14ac:dyDescent="0.35">
      <c r="A292">
        <v>50</v>
      </c>
      <c r="B292">
        <v>361</v>
      </c>
      <c r="C292" t="s">
        <v>753</v>
      </c>
      <c r="D292" t="s">
        <v>754</v>
      </c>
      <c r="E292">
        <v>4900</v>
      </c>
      <c r="F292" t="s">
        <v>736</v>
      </c>
    </row>
    <row r="293" spans="1:6" hidden="1" x14ac:dyDescent="0.35">
      <c r="A293">
        <v>105</v>
      </c>
      <c r="B293">
        <v>363</v>
      </c>
      <c r="C293" t="s">
        <v>1199</v>
      </c>
      <c r="D293" t="s">
        <v>1200</v>
      </c>
      <c r="E293">
        <v>6430</v>
      </c>
      <c r="F293" t="s">
        <v>1198</v>
      </c>
    </row>
    <row r="294" spans="1:6" hidden="1" x14ac:dyDescent="0.35">
      <c r="A294">
        <v>82</v>
      </c>
      <c r="B294">
        <v>365</v>
      </c>
      <c r="C294" t="s">
        <v>1087</v>
      </c>
      <c r="D294" t="s">
        <v>1088</v>
      </c>
      <c r="E294">
        <v>5800</v>
      </c>
      <c r="F294" t="s">
        <v>1086</v>
      </c>
    </row>
    <row r="295" spans="1:6" hidden="1" x14ac:dyDescent="0.35">
      <c r="A295">
        <v>82</v>
      </c>
      <c r="B295">
        <v>366</v>
      </c>
      <c r="C295" t="s">
        <v>1089</v>
      </c>
      <c r="D295" t="s">
        <v>1090</v>
      </c>
      <c r="E295">
        <v>5800</v>
      </c>
      <c r="F295" t="s">
        <v>1086</v>
      </c>
    </row>
    <row r="296" spans="1:6" hidden="1" x14ac:dyDescent="0.35">
      <c r="A296">
        <v>82</v>
      </c>
      <c r="B296">
        <v>367</v>
      </c>
      <c r="C296" t="s">
        <v>1091</v>
      </c>
      <c r="D296" t="s">
        <v>1092</v>
      </c>
      <c r="E296">
        <v>5800</v>
      </c>
      <c r="F296" t="s">
        <v>1086</v>
      </c>
    </row>
    <row r="297" spans="1:6" hidden="1" x14ac:dyDescent="0.35">
      <c r="A297">
        <v>82</v>
      </c>
      <c r="B297">
        <v>368</v>
      </c>
      <c r="C297" t="s">
        <v>1093</v>
      </c>
      <c r="D297" t="s">
        <v>1094</v>
      </c>
      <c r="E297">
        <v>5800</v>
      </c>
      <c r="F297" t="s">
        <v>1086</v>
      </c>
    </row>
    <row r="298" spans="1:6" hidden="1" x14ac:dyDescent="0.35">
      <c r="A298">
        <v>51</v>
      </c>
      <c r="B298">
        <v>370</v>
      </c>
      <c r="C298" t="s">
        <v>762</v>
      </c>
      <c r="D298" t="s">
        <v>763</v>
      </c>
      <c r="E298">
        <v>4800</v>
      </c>
      <c r="F298" t="s">
        <v>761</v>
      </c>
    </row>
    <row r="299" spans="1:6" hidden="1" x14ac:dyDescent="0.35">
      <c r="A299">
        <v>51</v>
      </c>
      <c r="B299">
        <v>371</v>
      </c>
      <c r="C299" t="s">
        <v>764</v>
      </c>
      <c r="D299" t="s">
        <v>765</v>
      </c>
      <c r="E299">
        <v>4800</v>
      </c>
      <c r="F299" t="s">
        <v>761</v>
      </c>
    </row>
    <row r="300" spans="1:6" hidden="1" x14ac:dyDescent="0.35">
      <c r="A300">
        <v>245</v>
      </c>
      <c r="B300">
        <v>372</v>
      </c>
      <c r="C300" t="s">
        <v>1953</v>
      </c>
      <c r="D300" t="s">
        <v>1954</v>
      </c>
      <c r="E300">
        <v>7900</v>
      </c>
      <c r="F300" t="s">
        <v>1955</v>
      </c>
    </row>
    <row r="301" spans="1:6" hidden="1" x14ac:dyDescent="0.35">
      <c r="A301">
        <v>54</v>
      </c>
      <c r="B301">
        <v>373</v>
      </c>
      <c r="C301" t="s">
        <v>783</v>
      </c>
      <c r="D301" t="s">
        <v>784</v>
      </c>
      <c r="E301">
        <v>4700</v>
      </c>
      <c r="F301" t="s">
        <v>782</v>
      </c>
    </row>
    <row r="302" spans="1:6" hidden="1" x14ac:dyDescent="0.35">
      <c r="A302">
        <v>54</v>
      </c>
      <c r="B302">
        <v>374</v>
      </c>
      <c r="C302" t="s">
        <v>785</v>
      </c>
      <c r="D302" t="s">
        <v>786</v>
      </c>
      <c r="E302">
        <v>4700</v>
      </c>
      <c r="F302" t="s">
        <v>782</v>
      </c>
    </row>
    <row r="303" spans="1:6" hidden="1" x14ac:dyDescent="0.35">
      <c r="A303">
        <v>54</v>
      </c>
      <c r="B303">
        <v>375</v>
      </c>
      <c r="C303" t="s">
        <v>787</v>
      </c>
      <c r="D303" t="s">
        <v>788</v>
      </c>
      <c r="E303">
        <v>4700</v>
      </c>
      <c r="F303" t="s">
        <v>782</v>
      </c>
    </row>
    <row r="304" spans="1:6" hidden="1" x14ac:dyDescent="0.35">
      <c r="A304">
        <v>54</v>
      </c>
      <c r="B304">
        <v>376</v>
      </c>
      <c r="C304" t="s">
        <v>789</v>
      </c>
      <c r="D304" t="s">
        <v>790</v>
      </c>
      <c r="E304">
        <v>4700</v>
      </c>
      <c r="F304" t="s">
        <v>782</v>
      </c>
    </row>
    <row r="305" spans="1:6" hidden="1" x14ac:dyDescent="0.35">
      <c r="A305">
        <v>54</v>
      </c>
      <c r="B305">
        <v>377</v>
      </c>
      <c r="C305" t="s">
        <v>791</v>
      </c>
      <c r="D305" t="s">
        <v>792</v>
      </c>
      <c r="E305">
        <v>4700</v>
      </c>
      <c r="F305" t="s">
        <v>782</v>
      </c>
    </row>
    <row r="306" spans="1:6" hidden="1" x14ac:dyDescent="0.35">
      <c r="A306">
        <v>270</v>
      </c>
      <c r="B306">
        <v>378</v>
      </c>
      <c r="C306" t="s">
        <v>2040</v>
      </c>
      <c r="D306" t="s">
        <v>2041</v>
      </c>
      <c r="E306">
        <v>9610</v>
      </c>
      <c r="F306" t="s">
        <v>2042</v>
      </c>
    </row>
    <row r="307" spans="1:6" hidden="1" x14ac:dyDescent="0.35">
      <c r="A307">
        <v>83</v>
      </c>
      <c r="B307">
        <v>381</v>
      </c>
      <c r="C307" t="s">
        <v>1028</v>
      </c>
      <c r="D307" t="s">
        <v>1029</v>
      </c>
      <c r="E307">
        <v>5580</v>
      </c>
      <c r="F307" t="s">
        <v>1030</v>
      </c>
    </row>
    <row r="308" spans="1:6" hidden="1" x14ac:dyDescent="0.35">
      <c r="A308">
        <v>55</v>
      </c>
      <c r="B308">
        <v>382</v>
      </c>
      <c r="C308" t="s">
        <v>797</v>
      </c>
      <c r="D308" t="s">
        <v>798</v>
      </c>
      <c r="E308">
        <v>4840</v>
      </c>
      <c r="F308" t="s">
        <v>799</v>
      </c>
    </row>
    <row r="309" spans="1:6" hidden="1" x14ac:dyDescent="0.35">
      <c r="A309">
        <v>79</v>
      </c>
      <c r="B309">
        <v>383</v>
      </c>
      <c r="C309" t="s">
        <v>905</v>
      </c>
      <c r="D309" t="s">
        <v>906</v>
      </c>
      <c r="E309">
        <v>5672</v>
      </c>
      <c r="F309" t="s">
        <v>907</v>
      </c>
    </row>
    <row r="310" spans="1:6" hidden="1" x14ac:dyDescent="0.35">
      <c r="A310">
        <v>120</v>
      </c>
      <c r="B310">
        <v>384</v>
      </c>
      <c r="C310" t="s">
        <v>1282</v>
      </c>
      <c r="D310" t="s">
        <v>1283</v>
      </c>
      <c r="E310">
        <v>6830</v>
      </c>
      <c r="F310" t="s">
        <v>1284</v>
      </c>
    </row>
    <row r="311" spans="1:6" hidden="1" x14ac:dyDescent="0.35">
      <c r="A311">
        <v>206</v>
      </c>
      <c r="B311">
        <v>386</v>
      </c>
      <c r="C311" t="s">
        <v>1758</v>
      </c>
      <c r="D311" t="s">
        <v>1759</v>
      </c>
      <c r="E311">
        <v>8300</v>
      </c>
      <c r="F311" t="s">
        <v>1760</v>
      </c>
    </row>
    <row r="312" spans="1:6" hidden="1" x14ac:dyDescent="0.35">
      <c r="A312">
        <v>206</v>
      </c>
      <c r="B312">
        <v>387</v>
      </c>
      <c r="C312" t="s">
        <v>1761</v>
      </c>
      <c r="D312" t="s">
        <v>1762</v>
      </c>
      <c r="E312">
        <v>8300</v>
      </c>
      <c r="F312" t="s">
        <v>1760</v>
      </c>
    </row>
    <row r="313" spans="1:6" hidden="1" x14ac:dyDescent="0.35">
      <c r="A313">
        <v>79</v>
      </c>
      <c r="B313">
        <v>388</v>
      </c>
      <c r="C313" t="s">
        <v>908</v>
      </c>
      <c r="D313" t="s">
        <v>909</v>
      </c>
      <c r="E313">
        <v>5260</v>
      </c>
      <c r="F313" t="s">
        <v>889</v>
      </c>
    </row>
    <row r="314" spans="1:6" hidden="1" x14ac:dyDescent="0.35">
      <c r="A314">
        <v>79</v>
      </c>
      <c r="B314">
        <v>389</v>
      </c>
      <c r="C314" t="s">
        <v>910</v>
      </c>
      <c r="D314" t="s">
        <v>911</v>
      </c>
      <c r="E314">
        <v>5230</v>
      </c>
      <c r="F314" t="s">
        <v>912</v>
      </c>
    </row>
    <row r="315" spans="1:6" hidden="1" x14ac:dyDescent="0.35">
      <c r="A315">
        <v>79</v>
      </c>
      <c r="B315">
        <v>390</v>
      </c>
      <c r="C315" t="s">
        <v>913</v>
      </c>
      <c r="D315" t="s">
        <v>914</v>
      </c>
      <c r="E315">
        <v>5200</v>
      </c>
      <c r="F315" t="s">
        <v>915</v>
      </c>
    </row>
    <row r="316" spans="1:6" hidden="1" x14ac:dyDescent="0.35">
      <c r="A316">
        <v>79</v>
      </c>
      <c r="B316">
        <v>391</v>
      </c>
      <c r="C316" t="s">
        <v>916</v>
      </c>
      <c r="D316" t="s">
        <v>917</v>
      </c>
      <c r="E316">
        <v>5320</v>
      </c>
      <c r="F316" t="s">
        <v>918</v>
      </c>
    </row>
    <row r="317" spans="1:6" hidden="1" x14ac:dyDescent="0.35">
      <c r="A317">
        <v>79</v>
      </c>
      <c r="B317">
        <v>392</v>
      </c>
      <c r="C317" t="s">
        <v>919</v>
      </c>
      <c r="D317" t="s">
        <v>920</v>
      </c>
      <c r="E317">
        <v>5000</v>
      </c>
      <c r="F317" t="s">
        <v>895</v>
      </c>
    </row>
    <row r="318" spans="1:6" hidden="1" x14ac:dyDescent="0.35">
      <c r="A318">
        <v>79</v>
      </c>
      <c r="B318">
        <v>393</v>
      </c>
      <c r="C318" t="s">
        <v>921</v>
      </c>
      <c r="D318" t="s">
        <v>922</v>
      </c>
      <c r="E318">
        <v>5250</v>
      </c>
      <c r="F318" t="s">
        <v>923</v>
      </c>
    </row>
    <row r="319" spans="1:6" hidden="1" x14ac:dyDescent="0.35">
      <c r="A319">
        <v>79</v>
      </c>
      <c r="B319">
        <v>395</v>
      </c>
      <c r="C319" t="s">
        <v>924</v>
      </c>
      <c r="D319" t="s">
        <v>925</v>
      </c>
      <c r="E319">
        <v>5260</v>
      </c>
      <c r="F319" t="s">
        <v>889</v>
      </c>
    </row>
    <row r="320" spans="1:6" hidden="1" x14ac:dyDescent="0.35">
      <c r="A320">
        <v>79</v>
      </c>
      <c r="B320">
        <v>396</v>
      </c>
      <c r="C320" t="s">
        <v>926</v>
      </c>
      <c r="D320" t="s">
        <v>927</v>
      </c>
      <c r="E320">
        <v>5260</v>
      </c>
      <c r="F320" t="s">
        <v>889</v>
      </c>
    </row>
    <row r="321" spans="1:6" hidden="1" x14ac:dyDescent="0.35">
      <c r="A321">
        <v>79</v>
      </c>
      <c r="B321">
        <v>397</v>
      </c>
      <c r="C321" t="s">
        <v>928</v>
      </c>
      <c r="D321" t="s">
        <v>929</v>
      </c>
      <c r="E321">
        <v>5260</v>
      </c>
      <c r="F321" t="s">
        <v>889</v>
      </c>
    </row>
    <row r="322" spans="1:6" hidden="1" x14ac:dyDescent="0.35">
      <c r="A322">
        <v>79</v>
      </c>
      <c r="B322">
        <v>398</v>
      </c>
      <c r="C322" t="s">
        <v>930</v>
      </c>
      <c r="D322" t="s">
        <v>931</v>
      </c>
      <c r="E322">
        <v>5210</v>
      </c>
      <c r="F322" t="s">
        <v>932</v>
      </c>
    </row>
    <row r="323" spans="1:6" hidden="1" x14ac:dyDescent="0.35">
      <c r="A323">
        <v>79</v>
      </c>
      <c r="B323">
        <v>399</v>
      </c>
      <c r="C323" t="s">
        <v>933</v>
      </c>
      <c r="D323" t="s">
        <v>934</v>
      </c>
      <c r="E323">
        <v>5270</v>
      </c>
      <c r="F323" t="s">
        <v>935</v>
      </c>
    </row>
    <row r="324" spans="1:6" hidden="1" x14ac:dyDescent="0.35">
      <c r="A324">
        <v>79</v>
      </c>
      <c r="B324">
        <v>400</v>
      </c>
      <c r="C324" t="s">
        <v>936</v>
      </c>
      <c r="D324" t="s">
        <v>937</v>
      </c>
      <c r="E324">
        <v>5270</v>
      </c>
      <c r="F324" t="s">
        <v>935</v>
      </c>
    </row>
    <row r="325" spans="1:6" hidden="1" x14ac:dyDescent="0.35">
      <c r="A325">
        <v>79</v>
      </c>
      <c r="B325">
        <v>401</v>
      </c>
      <c r="C325" t="s">
        <v>938</v>
      </c>
      <c r="D325" t="s">
        <v>939</v>
      </c>
      <c r="E325">
        <v>5270</v>
      </c>
      <c r="F325" t="s">
        <v>935</v>
      </c>
    </row>
    <row r="326" spans="1:6" hidden="1" x14ac:dyDescent="0.35">
      <c r="A326">
        <v>79</v>
      </c>
      <c r="B326">
        <v>402</v>
      </c>
      <c r="C326" t="s">
        <v>940</v>
      </c>
      <c r="D326" t="s">
        <v>941</v>
      </c>
      <c r="E326">
        <v>5210</v>
      </c>
      <c r="F326" t="s">
        <v>932</v>
      </c>
    </row>
    <row r="327" spans="1:6" hidden="1" x14ac:dyDescent="0.35">
      <c r="A327">
        <v>79</v>
      </c>
      <c r="B327">
        <v>403</v>
      </c>
      <c r="C327" t="s">
        <v>942</v>
      </c>
      <c r="D327" t="s">
        <v>943</v>
      </c>
      <c r="E327">
        <v>5250</v>
      </c>
      <c r="F327" t="s">
        <v>923</v>
      </c>
    </row>
    <row r="328" spans="1:6" hidden="1" x14ac:dyDescent="0.35">
      <c r="A328">
        <v>79</v>
      </c>
      <c r="B328">
        <v>404</v>
      </c>
      <c r="C328" t="s">
        <v>944</v>
      </c>
      <c r="D328" t="s">
        <v>945</v>
      </c>
      <c r="E328">
        <v>5270</v>
      </c>
      <c r="F328" t="s">
        <v>935</v>
      </c>
    </row>
    <row r="329" spans="1:6" hidden="1" x14ac:dyDescent="0.35">
      <c r="A329">
        <v>79</v>
      </c>
      <c r="B329">
        <v>405</v>
      </c>
      <c r="C329" t="s">
        <v>946</v>
      </c>
      <c r="D329" t="s">
        <v>947</v>
      </c>
      <c r="E329">
        <v>5220</v>
      </c>
      <c r="F329" t="s">
        <v>948</v>
      </c>
    </row>
    <row r="330" spans="1:6" hidden="1" x14ac:dyDescent="0.35">
      <c r="A330">
        <v>79</v>
      </c>
      <c r="B330">
        <v>406</v>
      </c>
      <c r="C330" t="s">
        <v>949</v>
      </c>
      <c r="D330" t="s">
        <v>950</v>
      </c>
      <c r="E330">
        <v>5240</v>
      </c>
      <c r="F330" t="s">
        <v>951</v>
      </c>
    </row>
    <row r="331" spans="1:6" hidden="1" x14ac:dyDescent="0.35">
      <c r="A331">
        <v>79</v>
      </c>
      <c r="B331">
        <v>407</v>
      </c>
      <c r="C331" t="s">
        <v>952</v>
      </c>
      <c r="D331" t="s">
        <v>953</v>
      </c>
      <c r="E331">
        <v>5450</v>
      </c>
      <c r="F331" t="s">
        <v>954</v>
      </c>
    </row>
    <row r="332" spans="1:6" hidden="1" x14ac:dyDescent="0.35">
      <c r="A332">
        <v>121</v>
      </c>
      <c r="B332">
        <v>408</v>
      </c>
      <c r="C332" t="s">
        <v>1285</v>
      </c>
      <c r="D332" t="s">
        <v>1286</v>
      </c>
      <c r="E332">
        <v>6855</v>
      </c>
      <c r="F332" t="s">
        <v>1287</v>
      </c>
    </row>
    <row r="333" spans="1:6" hidden="1" x14ac:dyDescent="0.35">
      <c r="A333">
        <v>56</v>
      </c>
      <c r="B333">
        <v>413</v>
      </c>
      <c r="C333" t="s">
        <v>804</v>
      </c>
      <c r="D333" t="s">
        <v>805</v>
      </c>
      <c r="E333">
        <v>4720</v>
      </c>
      <c r="F333" t="s">
        <v>806</v>
      </c>
    </row>
    <row r="334" spans="1:6" hidden="1" x14ac:dyDescent="0.35">
      <c r="A334">
        <v>177</v>
      </c>
      <c r="B334">
        <v>414</v>
      </c>
      <c r="C334" t="s">
        <v>1615</v>
      </c>
      <c r="D334" t="s">
        <v>1616</v>
      </c>
      <c r="E334">
        <v>7620</v>
      </c>
      <c r="F334" t="s">
        <v>1606</v>
      </c>
    </row>
    <row r="335" spans="1:6" hidden="1" x14ac:dyDescent="0.35">
      <c r="A335">
        <v>217</v>
      </c>
      <c r="B335">
        <v>415</v>
      </c>
      <c r="C335" t="s">
        <v>1847</v>
      </c>
      <c r="D335" t="s">
        <v>1848</v>
      </c>
      <c r="E335">
        <v>8930</v>
      </c>
      <c r="F335" t="s">
        <v>1846</v>
      </c>
    </row>
    <row r="336" spans="1:6" hidden="1" x14ac:dyDescent="0.35">
      <c r="A336">
        <v>217</v>
      </c>
      <c r="B336">
        <v>416</v>
      </c>
      <c r="C336" t="s">
        <v>1849</v>
      </c>
      <c r="D336" t="s">
        <v>1850</v>
      </c>
      <c r="E336">
        <v>8920</v>
      </c>
      <c r="F336" t="s">
        <v>1851</v>
      </c>
    </row>
    <row r="337" spans="1:6" hidden="1" x14ac:dyDescent="0.35">
      <c r="A337">
        <v>301</v>
      </c>
      <c r="B337">
        <v>418</v>
      </c>
      <c r="C337" t="s">
        <v>2233</v>
      </c>
      <c r="D337" t="s">
        <v>2234</v>
      </c>
      <c r="E337">
        <v>9681</v>
      </c>
      <c r="F337" t="s">
        <v>2235</v>
      </c>
    </row>
    <row r="338" spans="1:6" hidden="1" x14ac:dyDescent="0.35">
      <c r="A338">
        <v>133</v>
      </c>
      <c r="B338">
        <v>419</v>
      </c>
      <c r="C338" t="s">
        <v>1372</v>
      </c>
      <c r="D338" t="s">
        <v>1373</v>
      </c>
      <c r="E338">
        <v>6760</v>
      </c>
      <c r="F338" t="s">
        <v>1374</v>
      </c>
    </row>
    <row r="339" spans="1:6" hidden="1" x14ac:dyDescent="0.35">
      <c r="A339">
        <v>133</v>
      </c>
      <c r="B339">
        <v>420</v>
      </c>
      <c r="C339" t="s">
        <v>1375</v>
      </c>
      <c r="D339" t="s">
        <v>1376</v>
      </c>
      <c r="E339">
        <v>6760</v>
      </c>
      <c r="F339" t="s">
        <v>1374</v>
      </c>
    </row>
    <row r="340" spans="1:6" hidden="1" x14ac:dyDescent="0.35">
      <c r="A340">
        <v>84</v>
      </c>
      <c r="B340">
        <v>422</v>
      </c>
      <c r="C340" t="s">
        <v>1104</v>
      </c>
      <c r="D340" t="s">
        <v>1105</v>
      </c>
      <c r="E340">
        <v>5750</v>
      </c>
      <c r="F340" t="s">
        <v>1106</v>
      </c>
    </row>
    <row r="341" spans="1:6" hidden="1" x14ac:dyDescent="0.35">
      <c r="A341">
        <v>84</v>
      </c>
      <c r="B341">
        <v>423</v>
      </c>
      <c r="C341" t="s">
        <v>1107</v>
      </c>
      <c r="D341" t="s">
        <v>1108</v>
      </c>
      <c r="E341">
        <v>5750</v>
      </c>
      <c r="F341" t="s">
        <v>1106</v>
      </c>
    </row>
    <row r="342" spans="1:6" hidden="1" x14ac:dyDescent="0.35">
      <c r="A342">
        <v>180</v>
      </c>
      <c r="B342">
        <v>425</v>
      </c>
      <c r="C342" t="s">
        <v>1623</v>
      </c>
      <c r="D342" t="s">
        <v>1624</v>
      </c>
      <c r="E342">
        <v>6950</v>
      </c>
      <c r="F342" t="s">
        <v>1622</v>
      </c>
    </row>
    <row r="343" spans="1:6" hidden="1" x14ac:dyDescent="0.35">
      <c r="A343">
        <v>34</v>
      </c>
      <c r="B343">
        <v>426</v>
      </c>
      <c r="C343" t="s">
        <v>665</v>
      </c>
      <c r="D343" t="s">
        <v>3449</v>
      </c>
      <c r="E343">
        <v>4100</v>
      </c>
      <c r="F343" t="s">
        <v>666</v>
      </c>
    </row>
    <row r="344" spans="1:6" hidden="1" x14ac:dyDescent="0.35">
      <c r="A344">
        <v>34</v>
      </c>
      <c r="B344">
        <v>428</v>
      </c>
      <c r="C344" t="s">
        <v>667</v>
      </c>
      <c r="D344" t="s">
        <v>668</v>
      </c>
      <c r="E344">
        <v>4100</v>
      </c>
      <c r="F344" t="s">
        <v>666</v>
      </c>
    </row>
    <row r="345" spans="1:6" hidden="1" x14ac:dyDescent="0.35">
      <c r="A345">
        <v>34</v>
      </c>
      <c r="B345">
        <v>429</v>
      </c>
      <c r="C345" t="s">
        <v>669</v>
      </c>
      <c r="D345" t="s">
        <v>670</v>
      </c>
      <c r="E345">
        <v>4100</v>
      </c>
      <c r="F345" t="s">
        <v>666</v>
      </c>
    </row>
    <row r="346" spans="1:6" hidden="1" x14ac:dyDescent="0.35">
      <c r="A346">
        <v>2</v>
      </c>
      <c r="B346">
        <v>430</v>
      </c>
      <c r="C346" t="s">
        <v>401</v>
      </c>
      <c r="D346" t="s">
        <v>402</v>
      </c>
      <c r="E346">
        <v>4000</v>
      </c>
      <c r="F346" t="s">
        <v>380</v>
      </c>
    </row>
    <row r="347" spans="1:6" hidden="1" x14ac:dyDescent="0.35">
      <c r="A347">
        <v>2</v>
      </c>
      <c r="B347">
        <v>432</v>
      </c>
      <c r="C347" t="s">
        <v>403</v>
      </c>
      <c r="D347" t="s">
        <v>404</v>
      </c>
      <c r="E347">
        <v>4000</v>
      </c>
      <c r="F347" t="s">
        <v>380</v>
      </c>
    </row>
    <row r="348" spans="1:6" hidden="1" x14ac:dyDescent="0.35">
      <c r="A348">
        <v>253</v>
      </c>
      <c r="B348">
        <v>434</v>
      </c>
      <c r="C348" t="s">
        <v>1977</v>
      </c>
      <c r="D348" t="s">
        <v>1978</v>
      </c>
      <c r="E348">
        <v>7870</v>
      </c>
      <c r="F348" t="s">
        <v>1975</v>
      </c>
    </row>
    <row r="349" spans="1:6" hidden="1" x14ac:dyDescent="0.35">
      <c r="A349">
        <v>85</v>
      </c>
      <c r="B349">
        <v>435</v>
      </c>
      <c r="C349" t="s">
        <v>1114</v>
      </c>
      <c r="D349" t="s">
        <v>1115</v>
      </c>
      <c r="E349">
        <v>5900</v>
      </c>
      <c r="F349" t="s">
        <v>1113</v>
      </c>
    </row>
    <row r="350" spans="1:6" hidden="1" x14ac:dyDescent="0.35">
      <c r="A350">
        <v>212</v>
      </c>
      <c r="B350">
        <v>437</v>
      </c>
      <c r="C350" t="s">
        <v>1836</v>
      </c>
      <c r="D350" t="s">
        <v>1837</v>
      </c>
      <c r="E350">
        <v>8550</v>
      </c>
      <c r="F350" t="s">
        <v>1838</v>
      </c>
    </row>
    <row r="351" spans="1:6" hidden="1" x14ac:dyDescent="0.35">
      <c r="A351">
        <v>57</v>
      </c>
      <c r="B351">
        <v>439</v>
      </c>
      <c r="C351" t="s">
        <v>807</v>
      </c>
      <c r="D351" t="s">
        <v>808</v>
      </c>
      <c r="E351">
        <v>4970</v>
      </c>
      <c r="F351" t="s">
        <v>809</v>
      </c>
    </row>
    <row r="352" spans="1:6" hidden="1" x14ac:dyDescent="0.35">
      <c r="A352">
        <v>58</v>
      </c>
      <c r="B352">
        <v>440</v>
      </c>
      <c r="C352" t="s">
        <v>810</v>
      </c>
      <c r="D352" t="s">
        <v>811</v>
      </c>
      <c r="E352">
        <v>4970</v>
      </c>
      <c r="F352" t="s">
        <v>809</v>
      </c>
    </row>
    <row r="353" spans="1:6" hidden="1" x14ac:dyDescent="0.35">
      <c r="A353">
        <v>58</v>
      </c>
      <c r="B353">
        <v>441</v>
      </c>
      <c r="C353" t="s">
        <v>812</v>
      </c>
      <c r="D353" t="s">
        <v>813</v>
      </c>
      <c r="E353">
        <v>4970</v>
      </c>
      <c r="F353" t="s">
        <v>809</v>
      </c>
    </row>
    <row r="354" spans="1:6" hidden="1" x14ac:dyDescent="0.35">
      <c r="A354">
        <v>117</v>
      </c>
      <c r="B354">
        <v>443</v>
      </c>
      <c r="C354" t="s">
        <v>3643</v>
      </c>
      <c r="D354" t="s">
        <v>1255</v>
      </c>
      <c r="E354">
        <v>6230</v>
      </c>
      <c r="F354" t="s">
        <v>1254</v>
      </c>
    </row>
    <row r="355" spans="1:6" hidden="1" x14ac:dyDescent="0.35">
      <c r="A355">
        <v>232</v>
      </c>
      <c r="B355">
        <v>444</v>
      </c>
      <c r="C355" t="s">
        <v>1911</v>
      </c>
      <c r="D355" t="s">
        <v>1912</v>
      </c>
      <c r="E355">
        <v>8840</v>
      </c>
      <c r="F355" t="s">
        <v>1913</v>
      </c>
    </row>
    <row r="356" spans="1:6" hidden="1" x14ac:dyDescent="0.35">
      <c r="A356">
        <v>223</v>
      </c>
      <c r="B356">
        <v>445</v>
      </c>
      <c r="C356" t="s">
        <v>1873</v>
      </c>
      <c r="D356" t="s">
        <v>1874</v>
      </c>
      <c r="E356">
        <v>8410</v>
      </c>
      <c r="F356" t="s">
        <v>1875</v>
      </c>
    </row>
    <row r="357" spans="1:6" hidden="1" x14ac:dyDescent="0.35">
      <c r="A357">
        <v>49</v>
      </c>
      <c r="B357">
        <v>446</v>
      </c>
      <c r="C357" t="s">
        <v>36</v>
      </c>
      <c r="D357" t="s">
        <v>747</v>
      </c>
      <c r="E357">
        <v>4780</v>
      </c>
      <c r="F357" t="s">
        <v>748</v>
      </c>
    </row>
    <row r="358" spans="1:6" hidden="1" x14ac:dyDescent="0.35">
      <c r="A358">
        <v>49</v>
      </c>
      <c r="B358">
        <v>447</v>
      </c>
      <c r="C358" t="s">
        <v>749</v>
      </c>
      <c r="D358" t="s">
        <v>750</v>
      </c>
      <c r="E358">
        <v>4780</v>
      </c>
      <c r="F358" t="s">
        <v>748</v>
      </c>
    </row>
    <row r="359" spans="1:6" hidden="1" x14ac:dyDescent="0.35">
      <c r="A359">
        <v>310</v>
      </c>
      <c r="B359">
        <v>449</v>
      </c>
      <c r="C359" t="s">
        <v>2261</v>
      </c>
      <c r="D359" t="s">
        <v>2262</v>
      </c>
      <c r="E359">
        <v>9493</v>
      </c>
      <c r="F359" t="s">
        <v>2263</v>
      </c>
    </row>
    <row r="360" spans="1:6" hidden="1" x14ac:dyDescent="0.35">
      <c r="A360">
        <v>134</v>
      </c>
      <c r="B360">
        <v>451</v>
      </c>
      <c r="C360" t="s">
        <v>1378</v>
      </c>
      <c r="D360" t="s">
        <v>1379</v>
      </c>
      <c r="E360">
        <v>6800</v>
      </c>
      <c r="F360" t="s">
        <v>1323</v>
      </c>
    </row>
    <row r="361" spans="1:6" hidden="1" x14ac:dyDescent="0.35">
      <c r="A361">
        <v>226</v>
      </c>
      <c r="B361">
        <v>452</v>
      </c>
      <c r="C361" t="s">
        <v>1881</v>
      </c>
      <c r="D361" t="s">
        <v>1882</v>
      </c>
      <c r="E361">
        <v>8600</v>
      </c>
      <c r="F361" t="s">
        <v>1883</v>
      </c>
    </row>
    <row r="362" spans="1:6" hidden="1" x14ac:dyDescent="0.35">
      <c r="A362">
        <v>226</v>
      </c>
      <c r="B362">
        <v>453</v>
      </c>
      <c r="C362" t="s">
        <v>1884</v>
      </c>
      <c r="D362" t="s">
        <v>1885</v>
      </c>
      <c r="E362">
        <v>8600</v>
      </c>
      <c r="F362" t="s">
        <v>1883</v>
      </c>
    </row>
    <row r="363" spans="1:6" hidden="1" x14ac:dyDescent="0.35">
      <c r="A363">
        <v>226</v>
      </c>
      <c r="B363">
        <v>454</v>
      </c>
      <c r="C363" t="s">
        <v>1886</v>
      </c>
      <c r="D363" t="s">
        <v>1887</v>
      </c>
      <c r="E363">
        <v>8600</v>
      </c>
      <c r="F363" t="s">
        <v>1883</v>
      </c>
    </row>
    <row r="364" spans="1:6" hidden="1" x14ac:dyDescent="0.35">
      <c r="A364">
        <v>315</v>
      </c>
      <c r="B364">
        <v>457</v>
      </c>
      <c r="C364" t="s">
        <v>2275</v>
      </c>
      <c r="D364" t="s">
        <v>2276</v>
      </c>
      <c r="E364">
        <v>9870</v>
      </c>
      <c r="F364" t="s">
        <v>2277</v>
      </c>
    </row>
    <row r="365" spans="1:6" hidden="1" x14ac:dyDescent="0.35">
      <c r="A365">
        <v>317</v>
      </c>
      <c r="B365">
        <v>459</v>
      </c>
      <c r="C365" t="s">
        <v>2284</v>
      </c>
      <c r="D365" t="s">
        <v>2285</v>
      </c>
      <c r="E365">
        <v>9990</v>
      </c>
      <c r="F365" t="s">
        <v>2283</v>
      </c>
    </row>
    <row r="366" spans="1:6" hidden="1" x14ac:dyDescent="0.35">
      <c r="A366">
        <v>249</v>
      </c>
      <c r="B366">
        <v>460</v>
      </c>
      <c r="C366" t="s">
        <v>1968</v>
      </c>
      <c r="D366" t="s">
        <v>1969</v>
      </c>
      <c r="E366">
        <v>8832</v>
      </c>
      <c r="F366" t="s">
        <v>1967</v>
      </c>
    </row>
    <row r="367" spans="1:6" hidden="1" x14ac:dyDescent="0.35">
      <c r="A367">
        <v>206</v>
      </c>
      <c r="B367">
        <v>461</v>
      </c>
      <c r="C367" t="s">
        <v>3479</v>
      </c>
      <c r="D367" t="s">
        <v>3480</v>
      </c>
      <c r="E367">
        <v>8660</v>
      </c>
      <c r="F367" t="s">
        <v>1754</v>
      </c>
    </row>
    <row r="368" spans="1:6" hidden="1" x14ac:dyDescent="0.35">
      <c r="A368">
        <v>206</v>
      </c>
      <c r="B368">
        <v>462</v>
      </c>
      <c r="C368" t="s">
        <v>1763</v>
      </c>
      <c r="D368" t="s">
        <v>1764</v>
      </c>
      <c r="E368">
        <v>8660</v>
      </c>
      <c r="F368" t="s">
        <v>1754</v>
      </c>
    </row>
    <row r="369" spans="1:6" hidden="1" x14ac:dyDescent="0.35">
      <c r="A369">
        <v>254</v>
      </c>
      <c r="B369">
        <v>463</v>
      </c>
      <c r="C369" t="s">
        <v>1979</v>
      </c>
      <c r="D369" t="s">
        <v>1980</v>
      </c>
      <c r="E369">
        <v>7800</v>
      </c>
      <c r="F369" t="s">
        <v>1981</v>
      </c>
    </row>
    <row r="370" spans="1:6" hidden="1" x14ac:dyDescent="0.35">
      <c r="A370">
        <v>254</v>
      </c>
      <c r="B370">
        <v>464</v>
      </c>
      <c r="C370" t="s">
        <v>1982</v>
      </c>
      <c r="D370" t="s">
        <v>1983</v>
      </c>
      <c r="E370">
        <v>7800</v>
      </c>
      <c r="F370" t="s">
        <v>1981</v>
      </c>
    </row>
    <row r="371" spans="1:6" hidden="1" x14ac:dyDescent="0.35">
      <c r="A371">
        <v>254</v>
      </c>
      <c r="B371">
        <v>465</v>
      </c>
      <c r="C371" t="s">
        <v>1984</v>
      </c>
      <c r="D371" t="s">
        <v>1985</v>
      </c>
      <c r="E371">
        <v>7800</v>
      </c>
      <c r="F371" t="s">
        <v>1981</v>
      </c>
    </row>
    <row r="372" spans="1:6" hidden="1" x14ac:dyDescent="0.35">
      <c r="A372">
        <v>274</v>
      </c>
      <c r="B372">
        <v>470</v>
      </c>
      <c r="C372" t="s">
        <v>2059</v>
      </c>
      <c r="D372" t="s">
        <v>2060</v>
      </c>
      <c r="E372">
        <v>9460</v>
      </c>
      <c r="F372" t="s">
        <v>2058</v>
      </c>
    </row>
    <row r="373" spans="1:6" hidden="1" x14ac:dyDescent="0.35">
      <c r="A373">
        <v>88</v>
      </c>
      <c r="B373">
        <v>471</v>
      </c>
      <c r="C373" t="s">
        <v>69</v>
      </c>
      <c r="D373" t="s">
        <v>1129</v>
      </c>
      <c r="E373">
        <v>5881</v>
      </c>
      <c r="F373" t="s">
        <v>1130</v>
      </c>
    </row>
    <row r="374" spans="1:6" hidden="1" x14ac:dyDescent="0.35">
      <c r="A374">
        <v>113</v>
      </c>
      <c r="B374">
        <v>472</v>
      </c>
      <c r="C374" t="s">
        <v>84</v>
      </c>
      <c r="D374" t="s">
        <v>1214</v>
      </c>
      <c r="E374">
        <v>6780</v>
      </c>
      <c r="F374" t="s">
        <v>1215</v>
      </c>
    </row>
    <row r="375" spans="1:6" hidden="1" x14ac:dyDescent="0.35">
      <c r="A375">
        <v>113</v>
      </c>
      <c r="B375">
        <v>473</v>
      </c>
      <c r="C375" t="s">
        <v>1216</v>
      </c>
      <c r="D375" t="s">
        <v>1217</v>
      </c>
      <c r="E375">
        <v>6780</v>
      </c>
      <c r="F375" t="s">
        <v>1215</v>
      </c>
    </row>
    <row r="376" spans="1:6" hidden="1" x14ac:dyDescent="0.35">
      <c r="A376">
        <v>35</v>
      </c>
      <c r="B376">
        <v>475</v>
      </c>
      <c r="C376" t="s">
        <v>680</v>
      </c>
      <c r="D376" t="s">
        <v>681</v>
      </c>
      <c r="E376">
        <v>4200</v>
      </c>
      <c r="F376" t="s">
        <v>679</v>
      </c>
    </row>
    <row r="377" spans="1:6" hidden="1" x14ac:dyDescent="0.35">
      <c r="A377">
        <v>35</v>
      </c>
      <c r="B377">
        <v>476</v>
      </c>
      <c r="C377" t="s">
        <v>682</v>
      </c>
      <c r="D377" t="s">
        <v>683</v>
      </c>
      <c r="E377">
        <v>4200</v>
      </c>
      <c r="F377" t="s">
        <v>679</v>
      </c>
    </row>
    <row r="378" spans="1:6" hidden="1" x14ac:dyDescent="0.35">
      <c r="A378">
        <v>35</v>
      </c>
      <c r="B378">
        <v>477</v>
      </c>
      <c r="C378" t="s">
        <v>684</v>
      </c>
      <c r="D378" t="s">
        <v>685</v>
      </c>
      <c r="E378">
        <v>4200</v>
      </c>
      <c r="F378" t="s">
        <v>679</v>
      </c>
    </row>
    <row r="379" spans="1:6" hidden="1" x14ac:dyDescent="0.35">
      <c r="A379">
        <v>35</v>
      </c>
      <c r="B379">
        <v>478</v>
      </c>
      <c r="C379" t="s">
        <v>686</v>
      </c>
      <c r="D379" t="s">
        <v>687</v>
      </c>
      <c r="E379">
        <v>4200</v>
      </c>
      <c r="F379" t="s">
        <v>679</v>
      </c>
    </row>
    <row r="380" spans="1:6" hidden="1" x14ac:dyDescent="0.35">
      <c r="A380">
        <v>262</v>
      </c>
      <c r="B380">
        <v>480</v>
      </c>
      <c r="C380" t="s">
        <v>2014</v>
      </c>
      <c r="D380" t="s">
        <v>2015</v>
      </c>
      <c r="E380">
        <v>7752</v>
      </c>
      <c r="F380" t="s">
        <v>2016</v>
      </c>
    </row>
    <row r="381" spans="1:6" hidden="1" x14ac:dyDescent="0.35">
      <c r="A381">
        <v>339</v>
      </c>
      <c r="B381">
        <v>481</v>
      </c>
      <c r="C381" t="s">
        <v>2341</v>
      </c>
      <c r="D381" t="s">
        <v>2342</v>
      </c>
      <c r="E381">
        <v>4622</v>
      </c>
      <c r="F381" t="s">
        <v>2343</v>
      </c>
    </row>
    <row r="382" spans="1:6" hidden="1" x14ac:dyDescent="0.35">
      <c r="A382">
        <v>36</v>
      </c>
      <c r="B382">
        <v>482</v>
      </c>
      <c r="C382" t="s">
        <v>694</v>
      </c>
      <c r="D382" t="s">
        <v>695</v>
      </c>
      <c r="E382">
        <v>4180</v>
      </c>
      <c r="F382" t="s">
        <v>696</v>
      </c>
    </row>
    <row r="383" spans="1:6" hidden="1" x14ac:dyDescent="0.35">
      <c r="A383">
        <v>36</v>
      </c>
      <c r="B383">
        <v>483</v>
      </c>
      <c r="C383" t="s">
        <v>697</v>
      </c>
      <c r="D383" t="s">
        <v>698</v>
      </c>
      <c r="E383">
        <v>4180</v>
      </c>
      <c r="F383" t="s">
        <v>696</v>
      </c>
    </row>
    <row r="384" spans="1:6" hidden="1" x14ac:dyDescent="0.35">
      <c r="A384">
        <v>36</v>
      </c>
      <c r="B384">
        <v>484</v>
      </c>
      <c r="C384" t="s">
        <v>699</v>
      </c>
      <c r="D384" t="s">
        <v>700</v>
      </c>
      <c r="E384">
        <v>4180</v>
      </c>
      <c r="F384" t="s">
        <v>696</v>
      </c>
    </row>
    <row r="385" spans="1:6" hidden="1" x14ac:dyDescent="0.35">
      <c r="A385">
        <v>36</v>
      </c>
      <c r="B385">
        <v>485</v>
      </c>
      <c r="C385" t="s">
        <v>701</v>
      </c>
      <c r="D385" t="s">
        <v>702</v>
      </c>
      <c r="E385">
        <v>4180</v>
      </c>
      <c r="F385" t="s">
        <v>696</v>
      </c>
    </row>
    <row r="386" spans="1:6" hidden="1" x14ac:dyDescent="0.35">
      <c r="A386">
        <v>144</v>
      </c>
      <c r="B386">
        <v>486</v>
      </c>
      <c r="C386" t="s">
        <v>1416</v>
      </c>
      <c r="D386" t="s">
        <v>704</v>
      </c>
      <c r="E386">
        <v>8752</v>
      </c>
      <c r="F386" t="s">
        <v>1417</v>
      </c>
    </row>
    <row r="387" spans="1:6" hidden="1" x14ac:dyDescent="0.35">
      <c r="A387">
        <v>191</v>
      </c>
      <c r="B387">
        <v>487</v>
      </c>
      <c r="C387" t="s">
        <v>1662</v>
      </c>
      <c r="D387" t="s">
        <v>1663</v>
      </c>
      <c r="E387">
        <v>6971</v>
      </c>
      <c r="F387" t="s">
        <v>1664</v>
      </c>
    </row>
    <row r="388" spans="1:6" hidden="1" x14ac:dyDescent="0.35">
      <c r="A388">
        <v>74</v>
      </c>
      <c r="B388">
        <v>489</v>
      </c>
      <c r="C388" t="s">
        <v>865</v>
      </c>
      <c r="D388" t="s">
        <v>866</v>
      </c>
      <c r="E388">
        <v>5771</v>
      </c>
      <c r="F388" t="s">
        <v>867</v>
      </c>
    </row>
    <row r="389" spans="1:6" hidden="1" x14ac:dyDescent="0.35">
      <c r="A389">
        <v>233</v>
      </c>
      <c r="B389">
        <v>490</v>
      </c>
      <c r="C389" t="s">
        <v>1916</v>
      </c>
      <c r="D389" t="s">
        <v>1917</v>
      </c>
      <c r="E389">
        <v>7850</v>
      </c>
      <c r="F389" t="s">
        <v>1918</v>
      </c>
    </row>
    <row r="390" spans="1:6" hidden="1" x14ac:dyDescent="0.35">
      <c r="A390">
        <v>172</v>
      </c>
      <c r="B390">
        <v>493</v>
      </c>
      <c r="C390" t="s">
        <v>1579</v>
      </c>
      <c r="D390" t="s">
        <v>1580</v>
      </c>
      <c r="E390">
        <v>7600</v>
      </c>
      <c r="F390" t="s">
        <v>1577</v>
      </c>
    </row>
    <row r="391" spans="1:6" hidden="1" x14ac:dyDescent="0.35">
      <c r="A391">
        <v>172</v>
      </c>
      <c r="B391">
        <v>494</v>
      </c>
      <c r="C391" t="s">
        <v>1581</v>
      </c>
      <c r="D391" t="s">
        <v>1582</v>
      </c>
      <c r="E391">
        <v>7560</v>
      </c>
      <c r="F391" t="s">
        <v>1583</v>
      </c>
    </row>
    <row r="392" spans="1:6" hidden="1" x14ac:dyDescent="0.35">
      <c r="A392">
        <v>172</v>
      </c>
      <c r="B392">
        <v>495</v>
      </c>
      <c r="C392" t="s">
        <v>1584</v>
      </c>
      <c r="D392" t="s">
        <v>1585</v>
      </c>
      <c r="E392">
        <v>7600</v>
      </c>
      <c r="F392" t="s">
        <v>1577</v>
      </c>
    </row>
    <row r="393" spans="1:6" hidden="1" x14ac:dyDescent="0.35">
      <c r="A393">
        <v>172</v>
      </c>
      <c r="B393">
        <v>496</v>
      </c>
      <c r="C393" t="s">
        <v>1586</v>
      </c>
      <c r="D393" t="s">
        <v>1587</v>
      </c>
      <c r="E393">
        <v>7600</v>
      </c>
      <c r="F393" t="s">
        <v>1577</v>
      </c>
    </row>
    <row r="394" spans="1:6" hidden="1" x14ac:dyDescent="0.35">
      <c r="A394">
        <v>172</v>
      </c>
      <c r="B394">
        <v>497</v>
      </c>
      <c r="C394" t="s">
        <v>1588</v>
      </c>
      <c r="D394" t="s">
        <v>1589</v>
      </c>
      <c r="E394">
        <v>7600</v>
      </c>
      <c r="F394" t="s">
        <v>1577</v>
      </c>
    </row>
    <row r="395" spans="1:6" hidden="1" x14ac:dyDescent="0.35">
      <c r="A395">
        <v>322</v>
      </c>
      <c r="B395">
        <v>499</v>
      </c>
      <c r="C395" t="s">
        <v>2302</v>
      </c>
      <c r="D395" t="s">
        <v>2303</v>
      </c>
      <c r="E395">
        <v>9530</v>
      </c>
      <c r="F395" t="s">
        <v>2304</v>
      </c>
    </row>
    <row r="396" spans="1:6" hidden="1" x14ac:dyDescent="0.35">
      <c r="A396">
        <v>51</v>
      </c>
      <c r="B396">
        <v>500</v>
      </c>
      <c r="C396" t="s">
        <v>766</v>
      </c>
      <c r="D396" t="s">
        <v>767</v>
      </c>
      <c r="E396">
        <v>4800</v>
      </c>
      <c r="F396" t="s">
        <v>761</v>
      </c>
    </row>
    <row r="397" spans="1:6" hidden="1" x14ac:dyDescent="0.35">
      <c r="A397">
        <v>334</v>
      </c>
      <c r="B397">
        <v>501</v>
      </c>
      <c r="C397" t="s">
        <v>2333</v>
      </c>
      <c r="D397" t="s">
        <v>1987</v>
      </c>
      <c r="E397">
        <v>9541</v>
      </c>
      <c r="F397" t="s">
        <v>2334</v>
      </c>
    </row>
    <row r="398" spans="1:6" hidden="1" x14ac:dyDescent="0.35">
      <c r="A398">
        <v>163</v>
      </c>
      <c r="B398">
        <v>502</v>
      </c>
      <c r="C398" t="s">
        <v>1520</v>
      </c>
      <c r="D398" t="s">
        <v>1521</v>
      </c>
      <c r="E398">
        <v>7451</v>
      </c>
      <c r="F398" t="s">
        <v>1522</v>
      </c>
    </row>
    <row r="399" spans="1:6" hidden="1" x14ac:dyDescent="0.35">
      <c r="A399">
        <v>163</v>
      </c>
      <c r="B399">
        <v>503</v>
      </c>
      <c r="C399" t="s">
        <v>1523</v>
      </c>
      <c r="D399" t="s">
        <v>1524</v>
      </c>
      <c r="E399">
        <v>7451</v>
      </c>
      <c r="F399" t="s">
        <v>1522</v>
      </c>
    </row>
    <row r="400" spans="1:6" hidden="1" x14ac:dyDescent="0.35">
      <c r="A400">
        <v>24</v>
      </c>
      <c r="B400">
        <v>504</v>
      </c>
      <c r="C400" t="s">
        <v>625</v>
      </c>
      <c r="D400" t="s">
        <v>626</v>
      </c>
      <c r="E400">
        <v>4470</v>
      </c>
      <c r="F400" t="s">
        <v>627</v>
      </c>
    </row>
    <row r="401" spans="1:6" hidden="1" x14ac:dyDescent="0.35">
      <c r="A401">
        <v>87</v>
      </c>
      <c r="B401">
        <v>505</v>
      </c>
      <c r="C401" t="s">
        <v>1121</v>
      </c>
      <c r="D401" t="s">
        <v>1122</v>
      </c>
      <c r="E401">
        <v>5700</v>
      </c>
      <c r="F401" t="s">
        <v>1123</v>
      </c>
    </row>
    <row r="402" spans="1:6" hidden="1" x14ac:dyDescent="0.35">
      <c r="A402">
        <v>87</v>
      </c>
      <c r="B402">
        <v>506</v>
      </c>
      <c r="C402" t="s">
        <v>1124</v>
      </c>
      <c r="D402" t="s">
        <v>1125</v>
      </c>
      <c r="E402">
        <v>5700</v>
      </c>
      <c r="F402" t="s">
        <v>1123</v>
      </c>
    </row>
    <row r="403" spans="1:6" hidden="1" x14ac:dyDescent="0.35">
      <c r="A403">
        <v>325</v>
      </c>
      <c r="B403">
        <v>509</v>
      </c>
      <c r="C403" t="s">
        <v>2307</v>
      </c>
      <c r="D403" t="s">
        <v>2308</v>
      </c>
      <c r="E403">
        <v>9300</v>
      </c>
      <c r="F403" t="s">
        <v>2309</v>
      </c>
    </row>
    <row r="404" spans="1:6" hidden="1" x14ac:dyDescent="0.35">
      <c r="A404">
        <v>45</v>
      </c>
      <c r="B404">
        <v>510</v>
      </c>
      <c r="C404" t="s">
        <v>733</v>
      </c>
      <c r="D404" t="s">
        <v>734</v>
      </c>
      <c r="E404">
        <v>4920</v>
      </c>
      <c r="F404" t="s">
        <v>735</v>
      </c>
    </row>
    <row r="405" spans="1:6" hidden="1" x14ac:dyDescent="0.35">
      <c r="A405">
        <v>114</v>
      </c>
      <c r="B405">
        <v>511</v>
      </c>
      <c r="C405" t="s">
        <v>1218</v>
      </c>
      <c r="D405" t="s">
        <v>1219</v>
      </c>
      <c r="E405">
        <v>6400</v>
      </c>
      <c r="F405" t="s">
        <v>1220</v>
      </c>
    </row>
    <row r="406" spans="1:6" hidden="1" x14ac:dyDescent="0.35">
      <c r="A406">
        <v>114</v>
      </c>
      <c r="B406">
        <v>512</v>
      </c>
      <c r="C406" t="s">
        <v>1221</v>
      </c>
      <c r="D406" t="s">
        <v>1222</v>
      </c>
      <c r="E406">
        <v>6400</v>
      </c>
      <c r="F406" t="s">
        <v>1220</v>
      </c>
    </row>
    <row r="407" spans="1:6" hidden="1" x14ac:dyDescent="0.35">
      <c r="A407">
        <v>114</v>
      </c>
      <c r="B407">
        <v>514</v>
      </c>
      <c r="C407" t="s">
        <v>1223</v>
      </c>
      <c r="D407" t="s">
        <v>1224</v>
      </c>
      <c r="E407">
        <v>6400</v>
      </c>
      <c r="F407" t="s">
        <v>1220</v>
      </c>
    </row>
    <row r="408" spans="1:6" hidden="1" x14ac:dyDescent="0.35">
      <c r="A408">
        <v>114</v>
      </c>
      <c r="B408">
        <v>515</v>
      </c>
      <c r="C408" t="s">
        <v>1225</v>
      </c>
      <c r="D408" t="s">
        <v>1226</v>
      </c>
      <c r="E408">
        <v>6400</v>
      </c>
      <c r="F408" t="s">
        <v>1220</v>
      </c>
    </row>
    <row r="409" spans="1:6" hidden="1" x14ac:dyDescent="0.35">
      <c r="A409">
        <v>330</v>
      </c>
      <c r="B409">
        <v>516</v>
      </c>
      <c r="C409" t="s">
        <v>2321</v>
      </c>
      <c r="D409" t="s">
        <v>2322</v>
      </c>
      <c r="E409">
        <v>9240</v>
      </c>
      <c r="F409" t="s">
        <v>2257</v>
      </c>
    </row>
    <row r="410" spans="1:6" hidden="1" x14ac:dyDescent="0.35">
      <c r="A410">
        <v>104</v>
      </c>
      <c r="B410">
        <v>518</v>
      </c>
      <c r="C410" t="s">
        <v>1193</v>
      </c>
      <c r="D410" t="s">
        <v>1194</v>
      </c>
      <c r="E410">
        <v>6240</v>
      </c>
      <c r="F410" t="s">
        <v>1195</v>
      </c>
    </row>
    <row r="411" spans="1:6" hidden="1" x14ac:dyDescent="0.35">
      <c r="A411">
        <v>162</v>
      </c>
      <c r="B411">
        <v>522</v>
      </c>
      <c r="C411" t="s">
        <v>1493</v>
      </c>
      <c r="D411" t="s">
        <v>1494</v>
      </c>
      <c r="E411">
        <v>6880</v>
      </c>
      <c r="F411" t="s">
        <v>1495</v>
      </c>
    </row>
    <row r="412" spans="1:6" hidden="1" x14ac:dyDescent="0.35">
      <c r="A412">
        <v>162</v>
      </c>
      <c r="B412">
        <v>523</v>
      </c>
      <c r="C412" t="s">
        <v>1496</v>
      </c>
      <c r="D412" t="s">
        <v>1497</v>
      </c>
      <c r="E412">
        <v>6880</v>
      </c>
      <c r="F412" t="s">
        <v>1495</v>
      </c>
    </row>
    <row r="413" spans="1:6" hidden="1" x14ac:dyDescent="0.35">
      <c r="A413">
        <v>5</v>
      </c>
      <c r="B413">
        <v>524</v>
      </c>
      <c r="C413" t="s">
        <v>510</v>
      </c>
      <c r="D413" t="s">
        <v>511</v>
      </c>
      <c r="E413">
        <v>2830</v>
      </c>
      <c r="F413" t="s">
        <v>512</v>
      </c>
    </row>
    <row r="414" spans="1:6" hidden="1" x14ac:dyDescent="0.35">
      <c r="A414">
        <v>261</v>
      </c>
      <c r="B414">
        <v>525</v>
      </c>
      <c r="C414" t="s">
        <v>2002</v>
      </c>
      <c r="D414" t="s">
        <v>2003</v>
      </c>
      <c r="E414">
        <v>7700</v>
      </c>
      <c r="F414" t="s">
        <v>2004</v>
      </c>
    </row>
    <row r="415" spans="1:6" hidden="1" x14ac:dyDescent="0.35">
      <c r="A415">
        <v>261</v>
      </c>
      <c r="B415">
        <v>526</v>
      </c>
      <c r="C415" t="s">
        <v>2005</v>
      </c>
      <c r="D415" t="s">
        <v>2006</v>
      </c>
      <c r="E415">
        <v>7700</v>
      </c>
      <c r="F415" t="s">
        <v>2004</v>
      </c>
    </row>
    <row r="416" spans="1:6" hidden="1" x14ac:dyDescent="0.35">
      <c r="A416">
        <v>261</v>
      </c>
      <c r="B416">
        <v>529</v>
      </c>
      <c r="C416" t="s">
        <v>2007</v>
      </c>
      <c r="D416" t="s">
        <v>2008</v>
      </c>
      <c r="E416">
        <v>7700</v>
      </c>
      <c r="F416" t="s">
        <v>2004</v>
      </c>
    </row>
    <row r="417" spans="1:6" hidden="1" x14ac:dyDescent="0.35">
      <c r="A417">
        <v>224</v>
      </c>
      <c r="B417">
        <v>530</v>
      </c>
      <c r="C417" t="s">
        <v>1876</v>
      </c>
      <c r="D417" t="s">
        <v>1877</v>
      </c>
      <c r="E417">
        <v>8410</v>
      </c>
      <c r="F417" t="s">
        <v>1875</v>
      </c>
    </row>
    <row r="418" spans="1:6" hidden="1" x14ac:dyDescent="0.35">
      <c r="A418">
        <v>239</v>
      </c>
      <c r="B418">
        <v>531</v>
      </c>
      <c r="C418" t="s">
        <v>1936</v>
      </c>
      <c r="D418" t="s">
        <v>1937</v>
      </c>
      <c r="E418">
        <v>8881</v>
      </c>
      <c r="F418" t="s">
        <v>1938</v>
      </c>
    </row>
    <row r="419" spans="1:6" hidden="1" x14ac:dyDescent="0.35">
      <c r="A419">
        <v>182</v>
      </c>
      <c r="B419">
        <v>532</v>
      </c>
      <c r="C419" t="s">
        <v>1630</v>
      </c>
      <c r="D419" t="s">
        <v>1631</v>
      </c>
      <c r="E419">
        <v>6980</v>
      </c>
      <c r="F419" t="s">
        <v>1632</v>
      </c>
    </row>
    <row r="420" spans="1:6" hidden="1" x14ac:dyDescent="0.35">
      <c r="A420">
        <v>109</v>
      </c>
      <c r="B420">
        <v>533</v>
      </c>
      <c r="C420" t="s">
        <v>1203</v>
      </c>
      <c r="D420" t="s">
        <v>1204</v>
      </c>
      <c r="E420">
        <v>6520</v>
      </c>
      <c r="F420" t="s">
        <v>1205</v>
      </c>
    </row>
    <row r="421" spans="1:6" hidden="1" x14ac:dyDescent="0.35">
      <c r="A421">
        <v>90</v>
      </c>
      <c r="B421">
        <v>534</v>
      </c>
      <c r="C421" t="s">
        <v>1133</v>
      </c>
      <c r="D421" t="s">
        <v>1134</v>
      </c>
      <c r="E421">
        <v>5690</v>
      </c>
      <c r="F421" t="s">
        <v>1135</v>
      </c>
    </row>
    <row r="422" spans="1:6" hidden="1" x14ac:dyDescent="0.35">
      <c r="A422">
        <v>90</v>
      </c>
      <c r="B422">
        <v>535</v>
      </c>
      <c r="C422" t="s">
        <v>1136</v>
      </c>
      <c r="D422" t="s">
        <v>1137</v>
      </c>
      <c r="E422">
        <v>5690</v>
      </c>
      <c r="F422" t="s">
        <v>1135</v>
      </c>
    </row>
    <row r="423" spans="1:6" hidden="1" x14ac:dyDescent="0.35">
      <c r="A423">
        <v>206</v>
      </c>
      <c r="B423">
        <v>536</v>
      </c>
      <c r="C423" t="s">
        <v>1765</v>
      </c>
      <c r="D423" t="s">
        <v>1766</v>
      </c>
      <c r="E423">
        <v>8310</v>
      </c>
      <c r="F423" t="s">
        <v>1767</v>
      </c>
    </row>
    <row r="424" spans="1:6" hidden="1" x14ac:dyDescent="0.35">
      <c r="A424">
        <v>85</v>
      </c>
      <c r="B424">
        <v>539</v>
      </c>
      <c r="C424" t="s">
        <v>1116</v>
      </c>
      <c r="D424" t="s">
        <v>1117</v>
      </c>
      <c r="E424">
        <v>5953</v>
      </c>
      <c r="F424" t="s">
        <v>1118</v>
      </c>
    </row>
    <row r="425" spans="1:6" hidden="1" x14ac:dyDescent="0.35">
      <c r="A425">
        <v>295</v>
      </c>
      <c r="B425">
        <v>541</v>
      </c>
      <c r="C425" t="s">
        <v>2164</v>
      </c>
      <c r="D425" t="s">
        <v>2165</v>
      </c>
      <c r="E425">
        <v>9382</v>
      </c>
      <c r="F425" t="s">
        <v>2166</v>
      </c>
    </row>
    <row r="426" spans="1:6" hidden="1" x14ac:dyDescent="0.35">
      <c r="A426">
        <v>299</v>
      </c>
      <c r="B426">
        <v>543</v>
      </c>
      <c r="C426" t="s">
        <v>2221</v>
      </c>
      <c r="D426" t="s">
        <v>2222</v>
      </c>
      <c r="E426">
        <v>9830</v>
      </c>
      <c r="F426" t="s">
        <v>2223</v>
      </c>
    </row>
    <row r="427" spans="1:6" hidden="1" x14ac:dyDescent="0.35">
      <c r="A427">
        <v>41</v>
      </c>
      <c r="B427">
        <v>544</v>
      </c>
      <c r="C427" t="s">
        <v>711</v>
      </c>
      <c r="D427" t="s">
        <v>712</v>
      </c>
      <c r="E427">
        <v>4370</v>
      </c>
      <c r="F427" t="s">
        <v>713</v>
      </c>
    </row>
    <row r="428" spans="1:6" hidden="1" x14ac:dyDescent="0.35">
      <c r="A428">
        <v>115</v>
      </c>
      <c r="B428">
        <v>545</v>
      </c>
      <c r="C428" t="s">
        <v>1234</v>
      </c>
      <c r="D428" t="s">
        <v>1235</v>
      </c>
      <c r="E428">
        <v>6270</v>
      </c>
      <c r="F428" t="s">
        <v>1236</v>
      </c>
    </row>
    <row r="429" spans="1:6" hidden="1" x14ac:dyDescent="0.35">
      <c r="A429">
        <v>153</v>
      </c>
      <c r="B429">
        <v>547</v>
      </c>
      <c r="C429" t="s">
        <v>1464</v>
      </c>
      <c r="D429" t="s">
        <v>1465</v>
      </c>
      <c r="E429">
        <v>7160</v>
      </c>
      <c r="F429" t="s">
        <v>1466</v>
      </c>
    </row>
    <row r="430" spans="1:6" hidden="1" x14ac:dyDescent="0.35">
      <c r="A430">
        <v>155</v>
      </c>
      <c r="B430">
        <v>548</v>
      </c>
      <c r="C430" t="s">
        <v>1472</v>
      </c>
      <c r="D430" t="s">
        <v>1473</v>
      </c>
      <c r="E430">
        <v>7171</v>
      </c>
      <c r="F430" t="s">
        <v>1474</v>
      </c>
    </row>
    <row r="431" spans="1:6" hidden="1" x14ac:dyDescent="0.35">
      <c r="A431">
        <v>189</v>
      </c>
      <c r="B431">
        <v>549</v>
      </c>
      <c r="C431" t="s">
        <v>1650</v>
      </c>
      <c r="D431" t="s">
        <v>1651</v>
      </c>
      <c r="E431">
        <v>6990</v>
      </c>
      <c r="F431" t="s">
        <v>1652</v>
      </c>
    </row>
    <row r="432" spans="1:6" hidden="1" x14ac:dyDescent="0.35">
      <c r="A432">
        <v>294</v>
      </c>
      <c r="B432">
        <v>551</v>
      </c>
      <c r="C432" t="s">
        <v>2150</v>
      </c>
      <c r="D432" t="s">
        <v>2151</v>
      </c>
      <c r="E432">
        <v>9370</v>
      </c>
      <c r="F432" t="s">
        <v>2148</v>
      </c>
    </row>
    <row r="433" spans="1:6" hidden="1" x14ac:dyDescent="0.35">
      <c r="A433">
        <v>231</v>
      </c>
      <c r="B433">
        <v>552</v>
      </c>
      <c r="C433" t="s">
        <v>1933</v>
      </c>
      <c r="D433" t="s">
        <v>1934</v>
      </c>
      <c r="E433">
        <v>8860</v>
      </c>
      <c r="F433" t="s">
        <v>1935</v>
      </c>
    </row>
    <row r="434" spans="1:6" hidden="1" x14ac:dyDescent="0.35">
      <c r="A434">
        <v>81</v>
      </c>
      <c r="B434">
        <v>554</v>
      </c>
      <c r="C434" t="s">
        <v>121</v>
      </c>
      <c r="D434" t="s">
        <v>1476</v>
      </c>
      <c r="E434">
        <v>6580</v>
      </c>
      <c r="F434" t="s">
        <v>1477</v>
      </c>
    </row>
    <row r="435" spans="1:6" hidden="1" x14ac:dyDescent="0.35">
      <c r="A435">
        <v>81</v>
      </c>
      <c r="B435">
        <v>555</v>
      </c>
      <c r="C435" t="s">
        <v>1478</v>
      </c>
      <c r="D435" t="s">
        <v>1479</v>
      </c>
      <c r="E435">
        <v>6580</v>
      </c>
      <c r="F435" t="s">
        <v>1477</v>
      </c>
    </row>
    <row r="436" spans="1:6" hidden="1" x14ac:dyDescent="0.35">
      <c r="A436">
        <v>126</v>
      </c>
      <c r="B436">
        <v>556</v>
      </c>
      <c r="C436" t="s">
        <v>1321</v>
      </c>
      <c r="D436" t="s">
        <v>1322</v>
      </c>
      <c r="E436">
        <v>6800</v>
      </c>
      <c r="F436" t="s">
        <v>1323</v>
      </c>
    </row>
    <row r="437" spans="1:6" hidden="1" x14ac:dyDescent="0.35">
      <c r="A437">
        <v>126</v>
      </c>
      <c r="B437">
        <v>557</v>
      </c>
      <c r="C437" t="s">
        <v>1324</v>
      </c>
      <c r="D437" t="s">
        <v>1325</v>
      </c>
      <c r="E437">
        <v>6800</v>
      </c>
      <c r="F437" t="s">
        <v>1323</v>
      </c>
    </row>
    <row r="438" spans="1:6" hidden="1" x14ac:dyDescent="0.35">
      <c r="A438">
        <v>135</v>
      </c>
      <c r="B438">
        <v>558</v>
      </c>
      <c r="C438" t="s">
        <v>1380</v>
      </c>
      <c r="D438" t="s">
        <v>1381</v>
      </c>
      <c r="E438">
        <v>6600</v>
      </c>
      <c r="F438" t="s">
        <v>1382</v>
      </c>
    </row>
    <row r="439" spans="1:6" hidden="1" x14ac:dyDescent="0.35">
      <c r="A439">
        <v>135</v>
      </c>
      <c r="B439">
        <v>559</v>
      </c>
      <c r="C439" t="s">
        <v>1383</v>
      </c>
      <c r="D439" t="s">
        <v>1384</v>
      </c>
      <c r="E439">
        <v>6600</v>
      </c>
      <c r="F439" t="s">
        <v>1382</v>
      </c>
    </row>
    <row r="440" spans="1:6" hidden="1" x14ac:dyDescent="0.35">
      <c r="A440">
        <v>188</v>
      </c>
      <c r="B440">
        <v>561</v>
      </c>
      <c r="C440" t="s">
        <v>1647</v>
      </c>
      <c r="D440" t="s">
        <v>1648</v>
      </c>
      <c r="E440">
        <v>7570</v>
      </c>
      <c r="F440" t="s">
        <v>1649</v>
      </c>
    </row>
    <row r="441" spans="1:6" hidden="1" x14ac:dyDescent="0.35">
      <c r="A441">
        <v>311</v>
      </c>
      <c r="B441">
        <v>562</v>
      </c>
      <c r="C441" t="s">
        <v>2264</v>
      </c>
      <c r="D441" t="s">
        <v>2265</v>
      </c>
      <c r="E441">
        <v>9700</v>
      </c>
      <c r="F441" t="s">
        <v>2067</v>
      </c>
    </row>
    <row r="442" spans="1:6" hidden="1" x14ac:dyDescent="0.35">
      <c r="A442">
        <v>259</v>
      </c>
      <c r="B442">
        <v>564</v>
      </c>
      <c r="C442" t="s">
        <v>207</v>
      </c>
      <c r="D442" t="s">
        <v>1995</v>
      </c>
      <c r="E442">
        <v>7770</v>
      </c>
      <c r="F442" t="s">
        <v>1996</v>
      </c>
    </row>
    <row r="443" spans="1:6" hidden="1" x14ac:dyDescent="0.35">
      <c r="A443">
        <v>190</v>
      </c>
      <c r="B443">
        <v>565</v>
      </c>
      <c r="C443" t="s">
        <v>1653</v>
      </c>
      <c r="D443" t="s">
        <v>1654</v>
      </c>
      <c r="E443">
        <v>6920</v>
      </c>
      <c r="F443" t="s">
        <v>1655</v>
      </c>
    </row>
    <row r="444" spans="1:6" hidden="1" x14ac:dyDescent="0.35">
      <c r="A444">
        <v>190</v>
      </c>
      <c r="B444">
        <v>566</v>
      </c>
      <c r="C444" t="s">
        <v>1656</v>
      </c>
      <c r="D444" t="s">
        <v>1657</v>
      </c>
      <c r="E444">
        <v>6920</v>
      </c>
      <c r="F444" t="s">
        <v>1655</v>
      </c>
    </row>
    <row r="445" spans="1:6" hidden="1" x14ac:dyDescent="0.35">
      <c r="A445">
        <v>194</v>
      </c>
      <c r="B445">
        <v>567</v>
      </c>
      <c r="C445" t="s">
        <v>1670</v>
      </c>
      <c r="D445" t="s">
        <v>1671</v>
      </c>
      <c r="E445">
        <v>7830</v>
      </c>
      <c r="F445" t="s">
        <v>1672</v>
      </c>
    </row>
    <row r="446" spans="1:6" hidden="1" x14ac:dyDescent="0.35">
      <c r="A446">
        <v>79</v>
      </c>
      <c r="B446">
        <v>568</v>
      </c>
      <c r="C446" t="s">
        <v>955</v>
      </c>
      <c r="D446" t="s">
        <v>956</v>
      </c>
      <c r="E446">
        <v>5492</v>
      </c>
      <c r="F446" t="s">
        <v>957</v>
      </c>
    </row>
    <row r="447" spans="1:6" hidden="1" x14ac:dyDescent="0.35">
      <c r="A447">
        <v>221</v>
      </c>
      <c r="B447">
        <v>569</v>
      </c>
      <c r="C447" t="s">
        <v>1866</v>
      </c>
      <c r="D447" t="s">
        <v>1867</v>
      </c>
      <c r="E447">
        <v>8961</v>
      </c>
      <c r="F447" t="s">
        <v>1862</v>
      </c>
    </row>
    <row r="448" spans="1:6" hidden="1" x14ac:dyDescent="0.35">
      <c r="A448">
        <v>116</v>
      </c>
      <c r="B448">
        <v>570</v>
      </c>
      <c r="C448" t="s">
        <v>1245</v>
      </c>
      <c r="D448" t="s">
        <v>1246</v>
      </c>
      <c r="E448">
        <v>6500</v>
      </c>
      <c r="F448" t="s">
        <v>1247</v>
      </c>
    </row>
    <row r="449" spans="1:6" hidden="1" x14ac:dyDescent="0.35">
      <c r="A449">
        <v>116</v>
      </c>
      <c r="B449">
        <v>571</v>
      </c>
      <c r="C449" t="s">
        <v>1248</v>
      </c>
      <c r="D449" t="s">
        <v>1249</v>
      </c>
      <c r="E449">
        <v>6500</v>
      </c>
      <c r="F449" t="s">
        <v>1247</v>
      </c>
    </row>
    <row r="450" spans="1:6" hidden="1" x14ac:dyDescent="0.35">
      <c r="A450">
        <v>65</v>
      </c>
      <c r="B450">
        <v>572</v>
      </c>
      <c r="C450" t="s">
        <v>830</v>
      </c>
      <c r="D450" t="s">
        <v>831</v>
      </c>
      <c r="E450">
        <v>4760</v>
      </c>
      <c r="F450" t="s">
        <v>829</v>
      </c>
    </row>
    <row r="451" spans="1:6" hidden="1" x14ac:dyDescent="0.35">
      <c r="A451">
        <v>65</v>
      </c>
      <c r="B451">
        <v>573</v>
      </c>
      <c r="C451" t="s">
        <v>832</v>
      </c>
      <c r="D451" t="s">
        <v>833</v>
      </c>
      <c r="E451">
        <v>4760</v>
      </c>
      <c r="F451" t="s">
        <v>829</v>
      </c>
    </row>
    <row r="452" spans="1:6" hidden="1" x14ac:dyDescent="0.35">
      <c r="A452">
        <v>304</v>
      </c>
      <c r="B452">
        <v>574</v>
      </c>
      <c r="C452" t="s">
        <v>2240</v>
      </c>
      <c r="D452" t="s">
        <v>2241</v>
      </c>
      <c r="E452">
        <v>9760</v>
      </c>
      <c r="F452" t="s">
        <v>2242</v>
      </c>
    </row>
    <row r="453" spans="1:6" hidden="1" x14ac:dyDescent="0.35">
      <c r="A453">
        <v>18</v>
      </c>
      <c r="B453">
        <v>575</v>
      </c>
      <c r="C453" t="s">
        <v>585</v>
      </c>
      <c r="D453" t="s">
        <v>586</v>
      </c>
      <c r="E453">
        <v>3500</v>
      </c>
      <c r="F453" t="s">
        <v>587</v>
      </c>
    </row>
    <row r="454" spans="1:6" hidden="1" x14ac:dyDescent="0.35">
      <c r="A454">
        <v>117</v>
      </c>
      <c r="B454">
        <v>578</v>
      </c>
      <c r="C454" t="s">
        <v>1257</v>
      </c>
      <c r="D454" t="s">
        <v>1258</v>
      </c>
      <c r="E454">
        <v>6200</v>
      </c>
      <c r="F454" t="s">
        <v>1256</v>
      </c>
    </row>
    <row r="455" spans="1:6" hidden="1" x14ac:dyDescent="0.35">
      <c r="A455">
        <v>117</v>
      </c>
      <c r="B455">
        <v>579</v>
      </c>
      <c r="C455" t="s">
        <v>1259</v>
      </c>
      <c r="D455" t="s">
        <v>1260</v>
      </c>
      <c r="E455">
        <v>6200</v>
      </c>
      <c r="F455" t="s">
        <v>1256</v>
      </c>
    </row>
    <row r="456" spans="1:6" hidden="1" x14ac:dyDescent="0.35">
      <c r="A456">
        <v>117</v>
      </c>
      <c r="B456">
        <v>581</v>
      </c>
      <c r="C456" t="s">
        <v>1261</v>
      </c>
      <c r="D456" t="s">
        <v>1262</v>
      </c>
      <c r="E456">
        <v>6200</v>
      </c>
      <c r="F456" t="s">
        <v>1256</v>
      </c>
    </row>
    <row r="457" spans="1:6" hidden="1" x14ac:dyDescent="0.35">
      <c r="A457">
        <v>295</v>
      </c>
      <c r="B457">
        <v>582</v>
      </c>
      <c r="C457" t="s">
        <v>2167</v>
      </c>
      <c r="D457" t="s">
        <v>2168</v>
      </c>
      <c r="E457">
        <v>9380</v>
      </c>
      <c r="F457" t="s">
        <v>2169</v>
      </c>
    </row>
    <row r="458" spans="1:6" hidden="1" x14ac:dyDescent="0.35">
      <c r="A458">
        <v>295</v>
      </c>
      <c r="B458">
        <v>583</v>
      </c>
      <c r="C458" t="s">
        <v>2170</v>
      </c>
      <c r="D458" t="s">
        <v>2171</v>
      </c>
      <c r="E458">
        <v>9310</v>
      </c>
      <c r="F458" t="s">
        <v>2157</v>
      </c>
    </row>
    <row r="459" spans="1:6" hidden="1" x14ac:dyDescent="0.35">
      <c r="A459">
        <v>295</v>
      </c>
      <c r="B459">
        <v>586</v>
      </c>
      <c r="C459" t="s">
        <v>2173</v>
      </c>
      <c r="D459" t="s">
        <v>706</v>
      </c>
      <c r="E459">
        <v>9000</v>
      </c>
      <c r="F459" t="s">
        <v>2174</v>
      </c>
    </row>
    <row r="460" spans="1:6" hidden="1" x14ac:dyDescent="0.35">
      <c r="A460">
        <v>295</v>
      </c>
      <c r="B460">
        <v>587</v>
      </c>
      <c r="C460" t="s">
        <v>2175</v>
      </c>
      <c r="D460" t="s">
        <v>2176</v>
      </c>
      <c r="E460">
        <v>9220</v>
      </c>
      <c r="F460" t="s">
        <v>2154</v>
      </c>
    </row>
    <row r="461" spans="1:6" hidden="1" x14ac:dyDescent="0.35">
      <c r="A461">
        <v>295</v>
      </c>
      <c r="B461">
        <v>588</v>
      </c>
      <c r="C461" t="s">
        <v>2177</v>
      </c>
      <c r="D461" t="s">
        <v>2178</v>
      </c>
      <c r="E461">
        <v>9000</v>
      </c>
      <c r="F461" t="s">
        <v>2174</v>
      </c>
    </row>
    <row r="462" spans="1:6" hidden="1" x14ac:dyDescent="0.35">
      <c r="A462">
        <v>270</v>
      </c>
      <c r="B462">
        <v>589</v>
      </c>
      <c r="C462" t="s">
        <v>2043</v>
      </c>
      <c r="D462" t="s">
        <v>2043</v>
      </c>
      <c r="E462">
        <v>9620</v>
      </c>
      <c r="F462" t="s">
        <v>2044</v>
      </c>
    </row>
    <row r="463" spans="1:6" hidden="1" x14ac:dyDescent="0.35">
      <c r="A463">
        <v>230</v>
      </c>
      <c r="B463">
        <v>590</v>
      </c>
      <c r="C463" t="s">
        <v>3570</v>
      </c>
      <c r="D463" t="s">
        <v>1901</v>
      </c>
      <c r="E463">
        <v>8355</v>
      </c>
      <c r="F463" t="s">
        <v>1902</v>
      </c>
    </row>
    <row r="464" spans="1:6" hidden="1" x14ac:dyDescent="0.35">
      <c r="A464">
        <v>206</v>
      </c>
      <c r="B464">
        <v>591</v>
      </c>
      <c r="C464" t="s">
        <v>3552</v>
      </c>
      <c r="D464" t="s">
        <v>1768</v>
      </c>
      <c r="E464">
        <v>8240</v>
      </c>
      <c r="F464" t="s">
        <v>1742</v>
      </c>
    </row>
    <row r="465" spans="1:6" hidden="1" x14ac:dyDescent="0.35">
      <c r="A465">
        <v>206</v>
      </c>
      <c r="B465">
        <v>597</v>
      </c>
      <c r="C465" t="s">
        <v>3481</v>
      </c>
      <c r="D465" t="s">
        <v>1770</v>
      </c>
      <c r="E465">
        <v>8260</v>
      </c>
      <c r="F465" t="s">
        <v>1771</v>
      </c>
    </row>
    <row r="466" spans="1:6" hidden="1" x14ac:dyDescent="0.35">
      <c r="A466">
        <v>206</v>
      </c>
      <c r="B466">
        <v>598</v>
      </c>
      <c r="C466" t="s">
        <v>3482</v>
      </c>
      <c r="D466" t="s">
        <v>1772</v>
      </c>
      <c r="E466">
        <v>8260</v>
      </c>
      <c r="F466" t="s">
        <v>1771</v>
      </c>
    </row>
    <row r="467" spans="1:6" hidden="1" x14ac:dyDescent="0.35">
      <c r="A467">
        <v>206</v>
      </c>
      <c r="B467">
        <v>601</v>
      </c>
      <c r="C467" t="s">
        <v>3553</v>
      </c>
      <c r="D467" t="s">
        <v>1773</v>
      </c>
      <c r="E467">
        <v>8270</v>
      </c>
      <c r="F467" t="s">
        <v>1774</v>
      </c>
    </row>
    <row r="468" spans="1:6" hidden="1" x14ac:dyDescent="0.35">
      <c r="A468">
        <v>206</v>
      </c>
      <c r="B468">
        <v>604</v>
      </c>
      <c r="C468" t="s">
        <v>3483</v>
      </c>
      <c r="D468" t="s">
        <v>1775</v>
      </c>
      <c r="E468">
        <v>8220</v>
      </c>
      <c r="F468" t="s">
        <v>1776</v>
      </c>
    </row>
    <row r="469" spans="1:6" hidden="1" x14ac:dyDescent="0.35">
      <c r="A469">
        <v>206</v>
      </c>
      <c r="B469">
        <v>607</v>
      </c>
      <c r="C469" t="s">
        <v>3554</v>
      </c>
      <c r="D469" t="s">
        <v>1777</v>
      </c>
      <c r="E469">
        <v>8330</v>
      </c>
      <c r="F469" t="s">
        <v>1778</v>
      </c>
    </row>
    <row r="470" spans="1:6" hidden="1" x14ac:dyDescent="0.35">
      <c r="A470">
        <v>206</v>
      </c>
      <c r="B470">
        <v>608</v>
      </c>
      <c r="C470" t="s">
        <v>3555</v>
      </c>
      <c r="D470" t="s">
        <v>1779</v>
      </c>
      <c r="E470">
        <v>8361</v>
      </c>
      <c r="F470" t="s">
        <v>1780</v>
      </c>
    </row>
    <row r="471" spans="1:6" hidden="1" x14ac:dyDescent="0.35">
      <c r="A471">
        <v>206</v>
      </c>
      <c r="B471">
        <v>611</v>
      </c>
      <c r="C471" t="s">
        <v>3556</v>
      </c>
      <c r="D471" t="s">
        <v>1781</v>
      </c>
      <c r="E471">
        <v>8541</v>
      </c>
      <c r="F471" t="s">
        <v>1737</v>
      </c>
    </row>
    <row r="472" spans="1:6" hidden="1" x14ac:dyDescent="0.35">
      <c r="A472">
        <v>206</v>
      </c>
      <c r="B472">
        <v>620</v>
      </c>
      <c r="C472" t="s">
        <v>3557</v>
      </c>
      <c r="D472" t="s">
        <v>1782</v>
      </c>
      <c r="E472">
        <v>8210</v>
      </c>
      <c r="F472" t="s">
        <v>1783</v>
      </c>
    </row>
    <row r="473" spans="1:6" hidden="1" x14ac:dyDescent="0.35">
      <c r="A473">
        <v>94</v>
      </c>
      <c r="B473">
        <v>621</v>
      </c>
      <c r="C473" t="s">
        <v>1141</v>
      </c>
      <c r="D473" t="s">
        <v>1142</v>
      </c>
      <c r="E473">
        <v>5970</v>
      </c>
      <c r="F473" t="s">
        <v>1143</v>
      </c>
    </row>
    <row r="474" spans="1:6" hidden="1" x14ac:dyDescent="0.35">
      <c r="A474">
        <v>94</v>
      </c>
      <c r="B474">
        <v>622</v>
      </c>
      <c r="C474" t="s">
        <v>1144</v>
      </c>
      <c r="D474" t="s">
        <v>1145</v>
      </c>
      <c r="E474">
        <v>5970</v>
      </c>
      <c r="F474" t="s">
        <v>1143</v>
      </c>
    </row>
    <row r="475" spans="1:6" hidden="1" x14ac:dyDescent="0.35">
      <c r="A475">
        <v>136</v>
      </c>
      <c r="B475">
        <v>624</v>
      </c>
      <c r="C475" t="s">
        <v>1390</v>
      </c>
      <c r="D475" t="s">
        <v>1391</v>
      </c>
      <c r="E475">
        <v>6870</v>
      </c>
      <c r="F475" t="s">
        <v>1389</v>
      </c>
    </row>
    <row r="476" spans="1:6" hidden="1" x14ac:dyDescent="0.35">
      <c r="A476">
        <v>193</v>
      </c>
      <c r="B476">
        <v>625</v>
      </c>
      <c r="C476" t="s">
        <v>1667</v>
      </c>
      <c r="D476" t="s">
        <v>1668</v>
      </c>
      <c r="E476">
        <v>6973</v>
      </c>
      <c r="F476" t="s">
        <v>1669</v>
      </c>
    </row>
    <row r="477" spans="1:6" hidden="1" x14ac:dyDescent="0.35">
      <c r="A477">
        <v>220</v>
      </c>
      <c r="B477">
        <v>626</v>
      </c>
      <c r="C477" t="s">
        <v>1863</v>
      </c>
      <c r="D477" t="s">
        <v>1864</v>
      </c>
      <c r="E477">
        <v>8950</v>
      </c>
      <c r="F477" t="s">
        <v>1865</v>
      </c>
    </row>
    <row r="478" spans="1:6" hidden="1" x14ac:dyDescent="0.35">
      <c r="A478">
        <v>266</v>
      </c>
      <c r="B478">
        <v>627</v>
      </c>
      <c r="C478" t="s">
        <v>2023</v>
      </c>
      <c r="D478" t="s">
        <v>2024</v>
      </c>
      <c r="E478">
        <v>8830</v>
      </c>
      <c r="F478" t="s">
        <v>2020</v>
      </c>
    </row>
    <row r="479" spans="1:6" hidden="1" x14ac:dyDescent="0.35">
      <c r="A479">
        <v>324</v>
      </c>
      <c r="B479">
        <v>629</v>
      </c>
      <c r="C479" t="s">
        <v>2305</v>
      </c>
      <c r="D479" t="s">
        <v>2306</v>
      </c>
      <c r="E479">
        <v>9530</v>
      </c>
      <c r="F479" t="s">
        <v>2304</v>
      </c>
    </row>
    <row r="480" spans="1:6" hidden="1" x14ac:dyDescent="0.35">
      <c r="A480">
        <v>263</v>
      </c>
      <c r="B480">
        <v>630</v>
      </c>
      <c r="C480" t="s">
        <v>211</v>
      </c>
      <c r="D480" t="s">
        <v>2017</v>
      </c>
      <c r="E480">
        <v>7700</v>
      </c>
      <c r="F480" t="s">
        <v>2004</v>
      </c>
    </row>
    <row r="481" spans="1:6" hidden="1" x14ac:dyDescent="0.35">
      <c r="A481">
        <v>230</v>
      </c>
      <c r="B481">
        <v>632</v>
      </c>
      <c r="C481" t="s">
        <v>3571</v>
      </c>
      <c r="D481" t="s">
        <v>1903</v>
      </c>
      <c r="E481">
        <v>8355</v>
      </c>
      <c r="F481" t="s">
        <v>1902</v>
      </c>
    </row>
    <row r="482" spans="1:6" hidden="1" x14ac:dyDescent="0.35">
      <c r="A482">
        <v>235</v>
      </c>
      <c r="B482">
        <v>634</v>
      </c>
      <c r="C482" t="s">
        <v>1928</v>
      </c>
      <c r="D482" t="s">
        <v>1929</v>
      </c>
      <c r="E482">
        <v>7741</v>
      </c>
      <c r="F482" t="s">
        <v>1930</v>
      </c>
    </row>
    <row r="483" spans="1:6" hidden="1" x14ac:dyDescent="0.35">
      <c r="A483">
        <v>289</v>
      </c>
      <c r="B483">
        <v>635</v>
      </c>
      <c r="C483" t="s">
        <v>3577</v>
      </c>
      <c r="D483" t="s">
        <v>3578</v>
      </c>
      <c r="E483">
        <v>9900</v>
      </c>
      <c r="F483" t="s">
        <v>2116</v>
      </c>
    </row>
    <row r="484" spans="1:6" hidden="1" x14ac:dyDescent="0.35">
      <c r="A484">
        <v>295</v>
      </c>
      <c r="B484">
        <v>636</v>
      </c>
      <c r="C484" t="s">
        <v>2179</v>
      </c>
      <c r="D484" t="s">
        <v>2180</v>
      </c>
      <c r="E484">
        <v>9310</v>
      </c>
      <c r="F484" t="s">
        <v>2157</v>
      </c>
    </row>
    <row r="485" spans="1:6" hidden="1" x14ac:dyDescent="0.35">
      <c r="A485">
        <v>298</v>
      </c>
      <c r="B485">
        <v>637</v>
      </c>
      <c r="C485" t="s">
        <v>2197</v>
      </c>
      <c r="D485" t="s">
        <v>2198</v>
      </c>
      <c r="E485">
        <v>9850</v>
      </c>
      <c r="F485" t="s">
        <v>2199</v>
      </c>
    </row>
    <row r="486" spans="1:6" hidden="1" x14ac:dyDescent="0.35">
      <c r="A486">
        <v>66</v>
      </c>
      <c r="B486">
        <v>639</v>
      </c>
      <c r="C486" t="s">
        <v>835</v>
      </c>
      <c r="D486" t="s">
        <v>836</v>
      </c>
      <c r="E486">
        <v>3782</v>
      </c>
      <c r="F486" t="s">
        <v>837</v>
      </c>
    </row>
    <row r="487" spans="1:6" hidden="1" x14ac:dyDescent="0.35">
      <c r="A487">
        <v>248</v>
      </c>
      <c r="B487">
        <v>640</v>
      </c>
      <c r="C487" t="s">
        <v>1965</v>
      </c>
      <c r="D487" t="s">
        <v>1966</v>
      </c>
      <c r="E487">
        <v>8832</v>
      </c>
      <c r="F487" t="s">
        <v>1967</v>
      </c>
    </row>
    <row r="488" spans="1:6" hidden="1" x14ac:dyDescent="0.35">
      <c r="A488">
        <v>68</v>
      </c>
      <c r="B488">
        <v>641</v>
      </c>
      <c r="C488" t="s">
        <v>844</v>
      </c>
      <c r="D488" t="s">
        <v>845</v>
      </c>
      <c r="E488">
        <v>3700</v>
      </c>
      <c r="F488" t="s">
        <v>843</v>
      </c>
    </row>
    <row r="489" spans="1:6" hidden="1" x14ac:dyDescent="0.35">
      <c r="A489">
        <v>2</v>
      </c>
      <c r="B489">
        <v>642</v>
      </c>
      <c r="C489" t="s">
        <v>405</v>
      </c>
      <c r="D489" t="s">
        <v>406</v>
      </c>
      <c r="E489">
        <v>1432</v>
      </c>
      <c r="F489" t="s">
        <v>407</v>
      </c>
    </row>
    <row r="490" spans="1:6" hidden="1" x14ac:dyDescent="0.35">
      <c r="A490">
        <v>2</v>
      </c>
      <c r="B490">
        <v>646</v>
      </c>
      <c r="C490" t="s">
        <v>408</v>
      </c>
      <c r="D490" t="s">
        <v>409</v>
      </c>
      <c r="E490">
        <v>2860</v>
      </c>
      <c r="F490" t="s">
        <v>410</v>
      </c>
    </row>
    <row r="491" spans="1:6" hidden="1" x14ac:dyDescent="0.35">
      <c r="A491">
        <v>118</v>
      </c>
      <c r="B491">
        <v>648</v>
      </c>
      <c r="C491" t="s">
        <v>1271</v>
      </c>
      <c r="D491" t="s">
        <v>1272</v>
      </c>
      <c r="E491">
        <v>6200</v>
      </c>
      <c r="F491" t="s">
        <v>1256</v>
      </c>
    </row>
    <row r="492" spans="1:6" hidden="1" x14ac:dyDescent="0.35">
      <c r="A492">
        <v>216</v>
      </c>
      <c r="B492">
        <v>649</v>
      </c>
      <c r="C492" t="s">
        <v>169</v>
      </c>
      <c r="D492" t="s">
        <v>1845</v>
      </c>
      <c r="E492">
        <v>8930</v>
      </c>
      <c r="F492" t="s">
        <v>1846</v>
      </c>
    </row>
    <row r="493" spans="1:6" hidden="1" x14ac:dyDescent="0.35">
      <c r="A493">
        <v>133</v>
      </c>
      <c r="B493">
        <v>651</v>
      </c>
      <c r="C493" t="s">
        <v>1377</v>
      </c>
      <c r="D493" t="s">
        <v>3468</v>
      </c>
      <c r="E493">
        <v>6760</v>
      </c>
      <c r="F493" t="s">
        <v>1374</v>
      </c>
    </row>
    <row r="494" spans="1:6" hidden="1" x14ac:dyDescent="0.35">
      <c r="A494">
        <v>336</v>
      </c>
      <c r="B494">
        <v>655</v>
      </c>
      <c r="C494" t="s">
        <v>2335</v>
      </c>
      <c r="D494" t="s">
        <v>2336</v>
      </c>
      <c r="E494">
        <v>9240</v>
      </c>
      <c r="F494" t="s">
        <v>2257</v>
      </c>
    </row>
    <row r="495" spans="1:6" hidden="1" x14ac:dyDescent="0.35">
      <c r="A495">
        <v>208</v>
      </c>
      <c r="B495">
        <v>656</v>
      </c>
      <c r="C495" t="s">
        <v>1824</v>
      </c>
      <c r="D495" t="s">
        <v>1825</v>
      </c>
      <c r="E495">
        <v>8870</v>
      </c>
      <c r="F495" t="s">
        <v>1821</v>
      </c>
    </row>
    <row r="496" spans="1:6" hidden="1" x14ac:dyDescent="0.35">
      <c r="A496">
        <v>320</v>
      </c>
      <c r="B496">
        <v>657</v>
      </c>
      <c r="C496" t="s">
        <v>256</v>
      </c>
      <c r="D496" t="s">
        <v>2296</v>
      </c>
      <c r="E496">
        <v>9575</v>
      </c>
      <c r="F496" t="s">
        <v>2297</v>
      </c>
    </row>
    <row r="497" spans="1:6" hidden="1" x14ac:dyDescent="0.35">
      <c r="A497">
        <v>185</v>
      </c>
      <c r="B497">
        <v>658</v>
      </c>
      <c r="C497" t="s">
        <v>1640</v>
      </c>
      <c r="D497" t="s">
        <v>725</v>
      </c>
      <c r="E497">
        <v>7673</v>
      </c>
      <c r="F497" t="s">
        <v>1641</v>
      </c>
    </row>
    <row r="498" spans="1:6" hidden="1" x14ac:dyDescent="0.35">
      <c r="A498">
        <v>295</v>
      </c>
      <c r="B498">
        <v>659</v>
      </c>
      <c r="C498" t="s">
        <v>2181</v>
      </c>
      <c r="D498" t="s">
        <v>2182</v>
      </c>
      <c r="E498">
        <v>9310</v>
      </c>
      <c r="F498" t="s">
        <v>2157</v>
      </c>
    </row>
    <row r="499" spans="1:6" hidden="1" x14ac:dyDescent="0.35">
      <c r="A499">
        <v>337</v>
      </c>
      <c r="B499">
        <v>661</v>
      </c>
      <c r="C499" t="s">
        <v>2337</v>
      </c>
      <c r="D499" t="s">
        <v>1992</v>
      </c>
      <c r="E499">
        <v>4261</v>
      </c>
      <c r="F499" t="s">
        <v>2338</v>
      </c>
    </row>
    <row r="500" spans="1:6" hidden="1" x14ac:dyDescent="0.35">
      <c r="A500">
        <v>160</v>
      </c>
      <c r="B500">
        <v>663</v>
      </c>
      <c r="C500" t="s">
        <v>1486</v>
      </c>
      <c r="D500" t="s">
        <v>1487</v>
      </c>
      <c r="E500">
        <v>7490</v>
      </c>
      <c r="F500" t="s">
        <v>1483</v>
      </c>
    </row>
    <row r="501" spans="1:6" hidden="1" x14ac:dyDescent="0.35">
      <c r="A501">
        <v>287</v>
      </c>
      <c r="B501">
        <v>664</v>
      </c>
      <c r="C501" t="s">
        <v>2109</v>
      </c>
      <c r="D501" t="s">
        <v>2110</v>
      </c>
      <c r="E501">
        <v>9640</v>
      </c>
      <c r="F501" t="s">
        <v>2106</v>
      </c>
    </row>
    <row r="502" spans="1:6" hidden="1" x14ac:dyDescent="0.35">
      <c r="A502">
        <v>221</v>
      </c>
      <c r="B502">
        <v>667</v>
      </c>
      <c r="C502" t="s">
        <v>1868</v>
      </c>
      <c r="D502" t="s">
        <v>1869</v>
      </c>
      <c r="E502">
        <v>8961</v>
      </c>
      <c r="F502" t="s">
        <v>1862</v>
      </c>
    </row>
    <row r="503" spans="1:6" hidden="1" x14ac:dyDescent="0.35">
      <c r="A503">
        <v>235</v>
      </c>
      <c r="B503">
        <v>668</v>
      </c>
      <c r="C503" t="s">
        <v>1931</v>
      </c>
      <c r="D503" t="s">
        <v>1932</v>
      </c>
      <c r="E503">
        <v>7741</v>
      </c>
      <c r="F503" t="s">
        <v>1930</v>
      </c>
    </row>
    <row r="504" spans="1:6" hidden="1" x14ac:dyDescent="0.35">
      <c r="A504">
        <v>2</v>
      </c>
      <c r="B504">
        <v>670</v>
      </c>
      <c r="C504" t="s">
        <v>411</v>
      </c>
      <c r="D504" t="s">
        <v>412</v>
      </c>
      <c r="E504">
        <v>2670</v>
      </c>
      <c r="F504" t="s">
        <v>413</v>
      </c>
    </row>
    <row r="505" spans="1:6" hidden="1" x14ac:dyDescent="0.35">
      <c r="A505">
        <v>2</v>
      </c>
      <c r="B505">
        <v>673</v>
      </c>
      <c r="C505" t="s">
        <v>414</v>
      </c>
      <c r="D505" t="s">
        <v>415</v>
      </c>
      <c r="E505">
        <v>2670</v>
      </c>
      <c r="F505" t="s">
        <v>413</v>
      </c>
    </row>
    <row r="506" spans="1:6" hidden="1" x14ac:dyDescent="0.35">
      <c r="A506">
        <v>176</v>
      </c>
      <c r="B506">
        <v>676</v>
      </c>
      <c r="C506" t="s">
        <v>1607</v>
      </c>
      <c r="D506" t="s">
        <v>1608</v>
      </c>
      <c r="E506">
        <v>7620</v>
      </c>
      <c r="F506" t="s">
        <v>1606</v>
      </c>
    </row>
    <row r="507" spans="1:6" hidden="1" x14ac:dyDescent="0.35">
      <c r="A507">
        <v>194</v>
      </c>
      <c r="B507">
        <v>677</v>
      </c>
      <c r="C507" t="s">
        <v>1673</v>
      </c>
      <c r="D507" t="s">
        <v>1674</v>
      </c>
      <c r="E507">
        <v>7830</v>
      </c>
      <c r="F507" t="s">
        <v>1672</v>
      </c>
    </row>
    <row r="508" spans="1:6" hidden="1" x14ac:dyDescent="0.35">
      <c r="A508">
        <v>360</v>
      </c>
      <c r="B508">
        <v>678</v>
      </c>
      <c r="C508" t="s">
        <v>2383</v>
      </c>
      <c r="D508" t="s">
        <v>2384</v>
      </c>
      <c r="E508">
        <v>8585</v>
      </c>
      <c r="F508" t="s">
        <v>2385</v>
      </c>
    </row>
    <row r="509" spans="1:6" hidden="1" x14ac:dyDescent="0.35">
      <c r="A509">
        <v>361</v>
      </c>
      <c r="B509">
        <v>679</v>
      </c>
      <c r="C509" t="s">
        <v>2386</v>
      </c>
      <c r="D509" t="s">
        <v>727</v>
      </c>
      <c r="E509">
        <v>8586</v>
      </c>
      <c r="F509" t="s">
        <v>2387</v>
      </c>
    </row>
    <row r="510" spans="1:6" hidden="1" x14ac:dyDescent="0.35">
      <c r="A510">
        <v>225</v>
      </c>
      <c r="B510">
        <v>680</v>
      </c>
      <c r="C510" t="s">
        <v>1878</v>
      </c>
      <c r="D510" t="s">
        <v>1879</v>
      </c>
      <c r="E510">
        <v>8305</v>
      </c>
      <c r="F510" t="s">
        <v>1880</v>
      </c>
    </row>
    <row r="511" spans="1:6" hidden="1" x14ac:dyDescent="0.35">
      <c r="A511">
        <v>261</v>
      </c>
      <c r="B511">
        <v>681</v>
      </c>
      <c r="C511" t="s">
        <v>2009</v>
      </c>
      <c r="D511" t="s">
        <v>2010</v>
      </c>
      <c r="E511">
        <v>7700</v>
      </c>
      <c r="F511" t="s">
        <v>2004</v>
      </c>
    </row>
    <row r="512" spans="1:6" hidden="1" x14ac:dyDescent="0.35">
      <c r="A512">
        <v>261</v>
      </c>
      <c r="B512">
        <v>682</v>
      </c>
      <c r="C512" t="s">
        <v>2011</v>
      </c>
      <c r="D512" t="s">
        <v>2012</v>
      </c>
      <c r="E512">
        <v>7700</v>
      </c>
      <c r="F512" t="s">
        <v>2004</v>
      </c>
    </row>
    <row r="513" spans="1:6" hidden="1" x14ac:dyDescent="0.35">
      <c r="A513">
        <v>276</v>
      </c>
      <c r="B513">
        <v>683</v>
      </c>
      <c r="C513" t="s">
        <v>2063</v>
      </c>
      <c r="D513" t="s">
        <v>2064</v>
      </c>
      <c r="E513">
        <v>9460</v>
      </c>
      <c r="F513" t="s">
        <v>2058</v>
      </c>
    </row>
    <row r="514" spans="1:6" hidden="1" x14ac:dyDescent="0.35">
      <c r="A514">
        <v>316</v>
      </c>
      <c r="B514">
        <v>684</v>
      </c>
      <c r="C514" t="s">
        <v>2280</v>
      </c>
      <c r="D514" t="s">
        <v>2281</v>
      </c>
      <c r="E514">
        <v>9870</v>
      </c>
      <c r="F514" t="s">
        <v>2277</v>
      </c>
    </row>
    <row r="515" spans="1:6" hidden="1" x14ac:dyDescent="0.35">
      <c r="A515">
        <v>321</v>
      </c>
      <c r="B515">
        <v>685</v>
      </c>
      <c r="C515" t="s">
        <v>2298</v>
      </c>
      <c r="D515" t="s">
        <v>2299</v>
      </c>
      <c r="E515">
        <v>9520</v>
      </c>
      <c r="F515" t="s">
        <v>2290</v>
      </c>
    </row>
    <row r="516" spans="1:6" hidden="1" x14ac:dyDescent="0.35">
      <c r="A516">
        <v>343</v>
      </c>
      <c r="B516">
        <v>687</v>
      </c>
      <c r="C516" t="s">
        <v>2348</v>
      </c>
      <c r="D516" t="s">
        <v>2349</v>
      </c>
      <c r="E516">
        <v>7200</v>
      </c>
      <c r="F516" t="s">
        <v>1352</v>
      </c>
    </row>
    <row r="517" spans="1:6" hidden="1" x14ac:dyDescent="0.35">
      <c r="A517">
        <v>43</v>
      </c>
      <c r="B517">
        <v>689</v>
      </c>
      <c r="C517" t="s">
        <v>724</v>
      </c>
      <c r="D517" t="s">
        <v>727</v>
      </c>
      <c r="E517">
        <v>4960</v>
      </c>
      <c r="F517" t="s">
        <v>726</v>
      </c>
    </row>
    <row r="518" spans="1:6" hidden="1" x14ac:dyDescent="0.35">
      <c r="A518">
        <v>82</v>
      </c>
      <c r="B518">
        <v>694</v>
      </c>
      <c r="C518" t="s">
        <v>1095</v>
      </c>
      <c r="D518" t="s">
        <v>1096</v>
      </c>
      <c r="E518">
        <v>5540</v>
      </c>
      <c r="F518" t="s">
        <v>1097</v>
      </c>
    </row>
    <row r="519" spans="1:6" hidden="1" x14ac:dyDescent="0.35">
      <c r="A519">
        <v>261</v>
      </c>
      <c r="B519">
        <v>699</v>
      </c>
      <c r="C519" t="s">
        <v>2013</v>
      </c>
      <c r="D519" t="s">
        <v>704</v>
      </c>
      <c r="E519">
        <v>7700</v>
      </c>
      <c r="F519" t="s">
        <v>2004</v>
      </c>
    </row>
    <row r="520" spans="1:6" hidden="1" x14ac:dyDescent="0.35">
      <c r="A520">
        <v>348</v>
      </c>
      <c r="B520">
        <v>702</v>
      </c>
      <c r="C520" t="s">
        <v>3498</v>
      </c>
      <c r="D520" t="s">
        <v>2353</v>
      </c>
      <c r="E520">
        <v>6950</v>
      </c>
      <c r="F520" t="s">
        <v>1622</v>
      </c>
    </row>
    <row r="521" spans="1:6" hidden="1" x14ac:dyDescent="0.35">
      <c r="A521">
        <v>349</v>
      </c>
      <c r="B521">
        <v>703</v>
      </c>
      <c r="C521" t="s">
        <v>2354</v>
      </c>
      <c r="D521" t="s">
        <v>2355</v>
      </c>
      <c r="E521">
        <v>9300</v>
      </c>
      <c r="F521" t="s">
        <v>2309</v>
      </c>
    </row>
    <row r="522" spans="1:6" hidden="1" x14ac:dyDescent="0.35">
      <c r="A522">
        <v>295</v>
      </c>
      <c r="B522">
        <v>704</v>
      </c>
      <c r="C522" t="s">
        <v>2183</v>
      </c>
      <c r="D522" t="s">
        <v>2184</v>
      </c>
      <c r="E522">
        <v>9230</v>
      </c>
      <c r="F522" t="s">
        <v>2185</v>
      </c>
    </row>
    <row r="523" spans="1:6" hidden="1" x14ac:dyDescent="0.35">
      <c r="A523">
        <v>351</v>
      </c>
      <c r="B523">
        <v>705</v>
      </c>
      <c r="C523" t="s">
        <v>2356</v>
      </c>
      <c r="D523" t="s">
        <v>2357</v>
      </c>
      <c r="E523">
        <v>9440</v>
      </c>
      <c r="F523" t="s">
        <v>2320</v>
      </c>
    </row>
    <row r="524" spans="1:6" hidden="1" x14ac:dyDescent="0.35">
      <c r="A524">
        <v>352</v>
      </c>
      <c r="B524">
        <v>706</v>
      </c>
      <c r="C524" t="s">
        <v>2358</v>
      </c>
      <c r="D524" t="s">
        <v>2359</v>
      </c>
      <c r="E524">
        <v>7860</v>
      </c>
      <c r="F524" t="s">
        <v>1991</v>
      </c>
    </row>
    <row r="525" spans="1:6" hidden="1" x14ac:dyDescent="0.35">
      <c r="A525">
        <v>356</v>
      </c>
      <c r="B525">
        <v>707</v>
      </c>
      <c r="C525" t="s">
        <v>2373</v>
      </c>
      <c r="D525" t="s">
        <v>2374</v>
      </c>
      <c r="E525">
        <v>7900</v>
      </c>
      <c r="F525" t="s">
        <v>1955</v>
      </c>
    </row>
    <row r="526" spans="1:6" hidden="1" x14ac:dyDescent="0.35">
      <c r="A526">
        <v>353</v>
      </c>
      <c r="B526">
        <v>708</v>
      </c>
      <c r="C526" t="s">
        <v>2360</v>
      </c>
      <c r="D526" t="s">
        <v>2361</v>
      </c>
      <c r="E526">
        <v>7960</v>
      </c>
      <c r="F526" t="s">
        <v>2362</v>
      </c>
    </row>
    <row r="527" spans="1:6" hidden="1" x14ac:dyDescent="0.35">
      <c r="A527">
        <v>355</v>
      </c>
      <c r="B527">
        <v>709</v>
      </c>
      <c r="C527" t="s">
        <v>2371</v>
      </c>
      <c r="D527" t="s">
        <v>2372</v>
      </c>
      <c r="E527">
        <v>7990</v>
      </c>
      <c r="F527" t="s">
        <v>2370</v>
      </c>
    </row>
    <row r="528" spans="1:6" hidden="1" x14ac:dyDescent="0.35">
      <c r="A528">
        <v>354</v>
      </c>
      <c r="B528">
        <v>710</v>
      </c>
      <c r="C528" t="s">
        <v>2368</v>
      </c>
      <c r="D528" t="s">
        <v>2369</v>
      </c>
      <c r="E528">
        <v>7990</v>
      </c>
      <c r="F528" t="s">
        <v>2370</v>
      </c>
    </row>
    <row r="529" spans="1:6" hidden="1" x14ac:dyDescent="0.35">
      <c r="A529">
        <v>358</v>
      </c>
      <c r="B529">
        <v>711</v>
      </c>
      <c r="C529" t="s">
        <v>2377</v>
      </c>
      <c r="D529" t="s">
        <v>2378</v>
      </c>
      <c r="E529">
        <v>9260</v>
      </c>
      <c r="F529" t="s">
        <v>2379</v>
      </c>
    </row>
    <row r="530" spans="1:6" hidden="1" x14ac:dyDescent="0.35">
      <c r="A530">
        <v>359</v>
      </c>
      <c r="B530">
        <v>712</v>
      </c>
      <c r="C530" t="s">
        <v>2380</v>
      </c>
      <c r="D530" t="s">
        <v>2381</v>
      </c>
      <c r="E530">
        <v>9940</v>
      </c>
      <c r="F530" t="s">
        <v>2382</v>
      </c>
    </row>
    <row r="531" spans="1:6" hidden="1" x14ac:dyDescent="0.35">
      <c r="A531">
        <v>364</v>
      </c>
      <c r="B531">
        <v>713</v>
      </c>
      <c r="C531" t="s">
        <v>2391</v>
      </c>
      <c r="D531" t="s">
        <v>2392</v>
      </c>
      <c r="E531">
        <v>6990</v>
      </c>
      <c r="F531" t="s">
        <v>1652</v>
      </c>
    </row>
    <row r="532" spans="1:6" hidden="1" x14ac:dyDescent="0.35">
      <c r="A532">
        <v>365</v>
      </c>
      <c r="B532">
        <v>714</v>
      </c>
      <c r="C532" t="s">
        <v>2393</v>
      </c>
      <c r="D532" t="s">
        <v>1242</v>
      </c>
      <c r="E532">
        <v>4571</v>
      </c>
      <c r="F532" t="s">
        <v>2394</v>
      </c>
    </row>
    <row r="533" spans="1:6" hidden="1" x14ac:dyDescent="0.35">
      <c r="A533">
        <v>366</v>
      </c>
      <c r="B533">
        <v>715</v>
      </c>
      <c r="C533" t="s">
        <v>2395</v>
      </c>
      <c r="D533" t="s">
        <v>2396</v>
      </c>
      <c r="E533">
        <v>5932</v>
      </c>
      <c r="F533" t="s">
        <v>2397</v>
      </c>
    </row>
    <row r="534" spans="1:6" hidden="1" x14ac:dyDescent="0.35">
      <c r="A534">
        <v>367</v>
      </c>
      <c r="B534">
        <v>716</v>
      </c>
      <c r="C534" t="s">
        <v>2398</v>
      </c>
      <c r="D534" t="s">
        <v>2399</v>
      </c>
      <c r="E534">
        <v>5953</v>
      </c>
      <c r="F534" t="s">
        <v>1118</v>
      </c>
    </row>
    <row r="535" spans="1:6" hidden="1" x14ac:dyDescent="0.35">
      <c r="A535">
        <v>368</v>
      </c>
      <c r="B535">
        <v>717</v>
      </c>
      <c r="C535" t="s">
        <v>2400</v>
      </c>
      <c r="D535" t="s">
        <v>2401</v>
      </c>
      <c r="E535">
        <v>7680</v>
      </c>
      <c r="F535" t="s">
        <v>2402</v>
      </c>
    </row>
    <row r="536" spans="1:6" hidden="1" x14ac:dyDescent="0.35">
      <c r="A536">
        <v>369</v>
      </c>
      <c r="B536">
        <v>718</v>
      </c>
      <c r="C536" t="s">
        <v>2403</v>
      </c>
      <c r="D536" t="s">
        <v>2404</v>
      </c>
      <c r="E536">
        <v>8970</v>
      </c>
      <c r="F536" t="s">
        <v>2405</v>
      </c>
    </row>
    <row r="537" spans="1:6" hidden="1" x14ac:dyDescent="0.35">
      <c r="A537">
        <v>371</v>
      </c>
      <c r="B537">
        <v>721</v>
      </c>
      <c r="C537" t="s">
        <v>2406</v>
      </c>
      <c r="D537" t="s">
        <v>2407</v>
      </c>
      <c r="E537">
        <v>7540</v>
      </c>
      <c r="F537" t="s">
        <v>2408</v>
      </c>
    </row>
    <row r="538" spans="1:6" hidden="1" x14ac:dyDescent="0.35">
      <c r="A538">
        <v>372</v>
      </c>
      <c r="B538">
        <v>722</v>
      </c>
      <c r="C538" t="s">
        <v>2409</v>
      </c>
      <c r="D538" t="s">
        <v>2410</v>
      </c>
      <c r="E538">
        <v>7540</v>
      </c>
      <c r="F538" t="s">
        <v>2408</v>
      </c>
    </row>
    <row r="539" spans="1:6" hidden="1" x14ac:dyDescent="0.35">
      <c r="A539">
        <v>376</v>
      </c>
      <c r="B539">
        <v>723</v>
      </c>
      <c r="C539" t="s">
        <v>2417</v>
      </c>
      <c r="D539" t="s">
        <v>2418</v>
      </c>
      <c r="E539">
        <v>9510</v>
      </c>
      <c r="F539" t="s">
        <v>2054</v>
      </c>
    </row>
    <row r="540" spans="1:6" hidden="1" x14ac:dyDescent="0.35">
      <c r="A540">
        <v>377</v>
      </c>
      <c r="B540">
        <v>724</v>
      </c>
      <c r="C540" t="s">
        <v>2419</v>
      </c>
      <c r="D540" t="s">
        <v>2420</v>
      </c>
      <c r="E540">
        <v>9500</v>
      </c>
      <c r="F540" t="s">
        <v>1972</v>
      </c>
    </row>
    <row r="541" spans="1:6" hidden="1" x14ac:dyDescent="0.35">
      <c r="A541">
        <v>374</v>
      </c>
      <c r="B541">
        <v>726</v>
      </c>
      <c r="C541" t="s">
        <v>2413</v>
      </c>
      <c r="D541" t="s">
        <v>2414</v>
      </c>
      <c r="E541">
        <v>9700</v>
      </c>
      <c r="F541" t="s">
        <v>2067</v>
      </c>
    </row>
    <row r="542" spans="1:6" hidden="1" x14ac:dyDescent="0.35">
      <c r="A542">
        <v>378</v>
      </c>
      <c r="B542">
        <v>727</v>
      </c>
      <c r="C542" t="s">
        <v>2421</v>
      </c>
      <c r="D542" t="s">
        <v>2422</v>
      </c>
      <c r="E542">
        <v>9240</v>
      </c>
      <c r="F542" t="s">
        <v>2257</v>
      </c>
    </row>
    <row r="543" spans="1:6" hidden="1" x14ac:dyDescent="0.35">
      <c r="A543">
        <v>379</v>
      </c>
      <c r="B543">
        <v>728</v>
      </c>
      <c r="C543" t="s">
        <v>2423</v>
      </c>
      <c r="D543" t="s">
        <v>2424</v>
      </c>
      <c r="E543">
        <v>9610</v>
      </c>
      <c r="F543" t="s">
        <v>2042</v>
      </c>
    </row>
    <row r="544" spans="1:6" hidden="1" x14ac:dyDescent="0.35">
      <c r="A544">
        <v>53</v>
      </c>
      <c r="B544">
        <v>730</v>
      </c>
      <c r="C544" t="s">
        <v>774</v>
      </c>
      <c r="D544" t="s">
        <v>775</v>
      </c>
      <c r="E544">
        <v>4880</v>
      </c>
      <c r="F544" t="s">
        <v>776</v>
      </c>
    </row>
    <row r="545" spans="1:6" hidden="1" x14ac:dyDescent="0.35">
      <c r="A545">
        <v>52</v>
      </c>
      <c r="B545">
        <v>731</v>
      </c>
      <c r="C545" t="s">
        <v>770</v>
      </c>
      <c r="D545" t="s">
        <v>771</v>
      </c>
      <c r="E545">
        <v>4800</v>
      </c>
      <c r="F545" t="s">
        <v>761</v>
      </c>
    </row>
    <row r="546" spans="1:6" hidden="1" x14ac:dyDescent="0.35">
      <c r="A546">
        <v>63</v>
      </c>
      <c r="B546">
        <v>732</v>
      </c>
      <c r="C546" t="s">
        <v>820</v>
      </c>
      <c r="D546" t="s">
        <v>821</v>
      </c>
      <c r="E546">
        <v>4873</v>
      </c>
      <c r="F546" t="s">
        <v>822</v>
      </c>
    </row>
    <row r="547" spans="1:6" hidden="1" x14ac:dyDescent="0.35">
      <c r="A547">
        <v>357</v>
      </c>
      <c r="B547">
        <v>733</v>
      </c>
      <c r="C547" t="s">
        <v>2375</v>
      </c>
      <c r="D547" t="s">
        <v>2376</v>
      </c>
      <c r="E547">
        <v>9881</v>
      </c>
      <c r="F547" t="s">
        <v>2201</v>
      </c>
    </row>
    <row r="548" spans="1:6" hidden="1" x14ac:dyDescent="0.35">
      <c r="A548">
        <v>2</v>
      </c>
      <c r="B548">
        <v>736</v>
      </c>
      <c r="C548" t="s">
        <v>416</v>
      </c>
      <c r="D548" t="s">
        <v>417</v>
      </c>
      <c r="E548">
        <v>4600</v>
      </c>
      <c r="F548" t="s">
        <v>400</v>
      </c>
    </row>
    <row r="549" spans="1:6" hidden="1" x14ac:dyDescent="0.35">
      <c r="A549">
        <v>115</v>
      </c>
      <c r="B549">
        <v>744</v>
      </c>
      <c r="C549" t="s">
        <v>1237</v>
      </c>
      <c r="D549" t="s">
        <v>1238</v>
      </c>
      <c r="E549">
        <v>6270</v>
      </c>
      <c r="F549" t="s">
        <v>1236</v>
      </c>
    </row>
    <row r="550" spans="1:6" hidden="1" x14ac:dyDescent="0.35">
      <c r="A550">
        <v>2</v>
      </c>
      <c r="B550">
        <v>760</v>
      </c>
      <c r="C550" t="s">
        <v>418</v>
      </c>
      <c r="D550" t="s">
        <v>419</v>
      </c>
      <c r="E550">
        <v>4623</v>
      </c>
      <c r="F550" t="s">
        <v>420</v>
      </c>
    </row>
    <row r="551" spans="1:6" hidden="1" x14ac:dyDescent="0.35">
      <c r="A551">
        <v>383</v>
      </c>
      <c r="B551">
        <v>780</v>
      </c>
      <c r="C551" t="s">
        <v>2428</v>
      </c>
      <c r="D551" t="s">
        <v>2429</v>
      </c>
      <c r="E551">
        <v>3050</v>
      </c>
      <c r="F551" t="s">
        <v>2430</v>
      </c>
    </row>
    <row r="552" spans="1:6" hidden="1" x14ac:dyDescent="0.35">
      <c r="A552">
        <v>382</v>
      </c>
      <c r="B552">
        <v>786</v>
      </c>
      <c r="C552" t="s">
        <v>2427</v>
      </c>
      <c r="D552" t="s">
        <v>1657</v>
      </c>
      <c r="E552">
        <v>3630</v>
      </c>
      <c r="F552" t="s">
        <v>611</v>
      </c>
    </row>
    <row r="553" spans="1:6" hidden="1" x14ac:dyDescent="0.35">
      <c r="A553">
        <v>380</v>
      </c>
      <c r="B553">
        <v>787</v>
      </c>
      <c r="C553" t="s">
        <v>2425</v>
      </c>
      <c r="D553" t="s">
        <v>2426</v>
      </c>
      <c r="E553">
        <v>7700</v>
      </c>
      <c r="F553" t="s">
        <v>2004</v>
      </c>
    </row>
    <row r="554" spans="1:6" hidden="1" x14ac:dyDescent="0.35">
      <c r="A554">
        <v>390</v>
      </c>
      <c r="B554">
        <v>788</v>
      </c>
      <c r="C554" t="s">
        <v>2439</v>
      </c>
      <c r="D554" t="s">
        <v>2440</v>
      </c>
      <c r="E554">
        <v>9700</v>
      </c>
      <c r="F554" t="s">
        <v>2067</v>
      </c>
    </row>
    <row r="555" spans="1:6" hidden="1" x14ac:dyDescent="0.35">
      <c r="A555">
        <v>35</v>
      </c>
      <c r="B555">
        <v>802</v>
      </c>
      <c r="C555" t="s">
        <v>688</v>
      </c>
      <c r="D555" t="s">
        <v>689</v>
      </c>
      <c r="E555">
        <v>4200</v>
      </c>
      <c r="F555" t="s">
        <v>679</v>
      </c>
    </row>
    <row r="556" spans="1:6" hidden="1" x14ac:dyDescent="0.35">
      <c r="A556">
        <v>81</v>
      </c>
      <c r="B556">
        <v>804</v>
      </c>
      <c r="C556" t="s">
        <v>1031</v>
      </c>
      <c r="D556" t="s">
        <v>1032</v>
      </c>
      <c r="E556">
        <v>7100</v>
      </c>
      <c r="F556" t="s">
        <v>989</v>
      </c>
    </row>
    <row r="557" spans="1:6" hidden="1" x14ac:dyDescent="0.35">
      <c r="A557">
        <v>2</v>
      </c>
      <c r="B557">
        <v>808</v>
      </c>
      <c r="C557" t="s">
        <v>421</v>
      </c>
      <c r="D557" t="s">
        <v>422</v>
      </c>
      <c r="E557">
        <v>2650</v>
      </c>
      <c r="F557" t="s">
        <v>383</v>
      </c>
    </row>
    <row r="558" spans="1:6" hidden="1" x14ac:dyDescent="0.35">
      <c r="A558">
        <v>2</v>
      </c>
      <c r="B558">
        <v>818</v>
      </c>
      <c r="C558" t="s">
        <v>423</v>
      </c>
      <c r="D558" t="s">
        <v>424</v>
      </c>
      <c r="E558">
        <v>2450</v>
      </c>
      <c r="F558" t="s">
        <v>394</v>
      </c>
    </row>
    <row r="559" spans="1:6" hidden="1" x14ac:dyDescent="0.35">
      <c r="A559">
        <v>79</v>
      </c>
      <c r="B559">
        <v>823</v>
      </c>
      <c r="C559" t="s">
        <v>958</v>
      </c>
      <c r="D559" t="s">
        <v>959</v>
      </c>
      <c r="E559">
        <v>5000</v>
      </c>
      <c r="F559" t="s">
        <v>895</v>
      </c>
    </row>
    <row r="560" spans="1:6" hidden="1" x14ac:dyDescent="0.35">
      <c r="A560">
        <v>126</v>
      </c>
      <c r="B560">
        <v>827</v>
      </c>
      <c r="C560" t="s">
        <v>1326</v>
      </c>
      <c r="D560" t="s">
        <v>1327</v>
      </c>
      <c r="E560">
        <v>6700</v>
      </c>
      <c r="F560" t="s">
        <v>1328</v>
      </c>
    </row>
    <row r="561" spans="1:6" hidden="1" x14ac:dyDescent="0.35">
      <c r="A561">
        <v>81</v>
      </c>
      <c r="B561">
        <v>833</v>
      </c>
      <c r="C561" t="s">
        <v>1033</v>
      </c>
      <c r="D561" t="s">
        <v>1034</v>
      </c>
      <c r="E561">
        <v>7000</v>
      </c>
      <c r="F561" t="s">
        <v>986</v>
      </c>
    </row>
    <row r="562" spans="1:6" hidden="1" x14ac:dyDescent="0.35">
      <c r="A562">
        <v>128</v>
      </c>
      <c r="B562">
        <v>834</v>
      </c>
      <c r="C562" t="s">
        <v>3644</v>
      </c>
      <c r="D562" t="s">
        <v>1357</v>
      </c>
      <c r="E562">
        <v>7200</v>
      </c>
      <c r="F562" t="s">
        <v>1352</v>
      </c>
    </row>
    <row r="563" spans="1:6" hidden="1" x14ac:dyDescent="0.35">
      <c r="A563">
        <v>295</v>
      </c>
      <c r="B563">
        <v>895</v>
      </c>
      <c r="C563" t="s">
        <v>2186</v>
      </c>
      <c r="D563" t="s">
        <v>2187</v>
      </c>
      <c r="E563">
        <v>9000</v>
      </c>
      <c r="F563" t="s">
        <v>2174</v>
      </c>
    </row>
    <row r="564" spans="1:6" hidden="1" x14ac:dyDescent="0.35">
      <c r="A564">
        <v>888</v>
      </c>
      <c r="B564">
        <v>929</v>
      </c>
      <c r="C564" t="s">
        <v>3500</v>
      </c>
      <c r="D564" t="s">
        <v>3501</v>
      </c>
      <c r="E564">
        <v>5672</v>
      </c>
      <c r="F564" t="s">
        <v>907</v>
      </c>
    </row>
    <row r="565" spans="1:6" hidden="1" x14ac:dyDescent="0.35">
      <c r="A565">
        <v>319</v>
      </c>
      <c r="B565">
        <v>934</v>
      </c>
      <c r="C565" t="s">
        <v>2293</v>
      </c>
      <c r="D565" t="s">
        <v>2294</v>
      </c>
      <c r="E565">
        <v>9574</v>
      </c>
      <c r="F565" t="s">
        <v>2295</v>
      </c>
    </row>
    <row r="566" spans="1:6" hidden="1" x14ac:dyDescent="0.35">
      <c r="A566">
        <v>206</v>
      </c>
      <c r="B566">
        <v>936</v>
      </c>
      <c r="C566" t="s">
        <v>1784</v>
      </c>
      <c r="D566" t="s">
        <v>1785</v>
      </c>
      <c r="E566">
        <v>8361</v>
      </c>
      <c r="F566" t="s">
        <v>1780</v>
      </c>
    </row>
    <row r="567" spans="1:6" hidden="1" x14ac:dyDescent="0.35">
      <c r="A567">
        <v>76</v>
      </c>
      <c r="B567">
        <v>937</v>
      </c>
      <c r="C567" t="s">
        <v>876</v>
      </c>
      <c r="D567" t="s">
        <v>877</v>
      </c>
      <c r="E567">
        <v>5600</v>
      </c>
      <c r="F567" t="s">
        <v>875</v>
      </c>
    </row>
    <row r="568" spans="1:6" hidden="1" x14ac:dyDescent="0.35">
      <c r="A568">
        <v>202</v>
      </c>
      <c r="B568">
        <v>939</v>
      </c>
      <c r="C568" t="s">
        <v>1696</v>
      </c>
      <c r="D568" t="s">
        <v>760</v>
      </c>
      <c r="E568">
        <v>8500</v>
      </c>
      <c r="F568" t="s">
        <v>1693</v>
      </c>
    </row>
    <row r="569" spans="1:6" hidden="1" x14ac:dyDescent="0.35">
      <c r="A569">
        <v>202</v>
      </c>
      <c r="B569">
        <v>940</v>
      </c>
      <c r="C569" t="s">
        <v>1697</v>
      </c>
      <c r="D569" t="s">
        <v>1698</v>
      </c>
      <c r="E569">
        <v>8500</v>
      </c>
      <c r="F569" t="s">
        <v>1693</v>
      </c>
    </row>
    <row r="570" spans="1:6" hidden="1" x14ac:dyDescent="0.35">
      <c r="A570">
        <v>202</v>
      </c>
      <c r="B570">
        <v>941</v>
      </c>
      <c r="C570" t="s">
        <v>1699</v>
      </c>
      <c r="D570" t="s">
        <v>1700</v>
      </c>
      <c r="E570">
        <v>8500</v>
      </c>
      <c r="F570" t="s">
        <v>1693</v>
      </c>
    </row>
    <row r="571" spans="1:6" hidden="1" x14ac:dyDescent="0.35">
      <c r="A571">
        <v>140</v>
      </c>
      <c r="B571">
        <v>945</v>
      </c>
      <c r="C571" t="s">
        <v>1403</v>
      </c>
      <c r="D571" t="s">
        <v>1404</v>
      </c>
      <c r="E571">
        <v>8740</v>
      </c>
      <c r="F571" t="s">
        <v>1405</v>
      </c>
    </row>
    <row r="572" spans="1:6" hidden="1" x14ac:dyDescent="0.35">
      <c r="A572">
        <v>199</v>
      </c>
      <c r="B572">
        <v>950</v>
      </c>
      <c r="C572" t="s">
        <v>1691</v>
      </c>
      <c r="D572" t="s">
        <v>1692</v>
      </c>
      <c r="E572">
        <v>8464</v>
      </c>
      <c r="F572" t="s">
        <v>1690</v>
      </c>
    </row>
    <row r="573" spans="1:6" hidden="1" x14ac:dyDescent="0.35">
      <c r="A573">
        <v>82</v>
      </c>
      <c r="B573">
        <v>952</v>
      </c>
      <c r="C573" t="s">
        <v>1098</v>
      </c>
      <c r="D573" t="s">
        <v>1099</v>
      </c>
      <c r="E573">
        <v>5800</v>
      </c>
      <c r="F573" t="s">
        <v>1086</v>
      </c>
    </row>
    <row r="574" spans="1:6" hidden="1" x14ac:dyDescent="0.35">
      <c r="A574">
        <v>217</v>
      </c>
      <c r="B574">
        <v>960</v>
      </c>
      <c r="C574" t="s">
        <v>1852</v>
      </c>
      <c r="D574" t="s">
        <v>1853</v>
      </c>
      <c r="E574">
        <v>8930</v>
      </c>
      <c r="F574" t="s">
        <v>1846</v>
      </c>
    </row>
    <row r="575" spans="1:6" hidden="1" x14ac:dyDescent="0.35">
      <c r="A575">
        <v>2</v>
      </c>
      <c r="B575">
        <v>963</v>
      </c>
      <c r="C575" t="s">
        <v>425</v>
      </c>
      <c r="D575" t="s">
        <v>426</v>
      </c>
      <c r="E575">
        <v>4000</v>
      </c>
      <c r="F575" t="s">
        <v>380</v>
      </c>
    </row>
    <row r="576" spans="1:6" hidden="1" x14ac:dyDescent="0.35">
      <c r="A576">
        <v>110</v>
      </c>
      <c r="B576">
        <v>966</v>
      </c>
      <c r="C576" t="s">
        <v>1206</v>
      </c>
      <c r="D576" t="s">
        <v>1207</v>
      </c>
      <c r="E576">
        <v>6630</v>
      </c>
      <c r="F576" t="s">
        <v>1208</v>
      </c>
    </row>
    <row r="577" spans="1:6" hidden="1" x14ac:dyDescent="0.35">
      <c r="A577">
        <v>48</v>
      </c>
      <c r="B577">
        <v>967</v>
      </c>
      <c r="C577" t="s">
        <v>740</v>
      </c>
      <c r="D577" t="s">
        <v>741</v>
      </c>
      <c r="E577">
        <v>4990</v>
      </c>
      <c r="F577" t="s">
        <v>742</v>
      </c>
    </row>
    <row r="578" spans="1:6" hidden="1" x14ac:dyDescent="0.35">
      <c r="A578">
        <v>206</v>
      </c>
      <c r="B578">
        <v>968</v>
      </c>
      <c r="C578" t="s">
        <v>1786</v>
      </c>
      <c r="D578" t="s">
        <v>1787</v>
      </c>
      <c r="E578">
        <v>8660</v>
      </c>
      <c r="F578" t="s">
        <v>1754</v>
      </c>
    </row>
    <row r="579" spans="1:6" hidden="1" x14ac:dyDescent="0.35">
      <c r="A579">
        <v>2</v>
      </c>
      <c r="B579">
        <v>970</v>
      </c>
      <c r="C579" t="s">
        <v>427</v>
      </c>
      <c r="D579" t="s">
        <v>428</v>
      </c>
      <c r="E579">
        <v>2680</v>
      </c>
      <c r="F579" t="s">
        <v>429</v>
      </c>
    </row>
    <row r="580" spans="1:6" hidden="1" x14ac:dyDescent="0.35">
      <c r="A580">
        <v>295</v>
      </c>
      <c r="B580">
        <v>973</v>
      </c>
      <c r="C580" t="s">
        <v>2188</v>
      </c>
      <c r="D580" t="s">
        <v>2189</v>
      </c>
      <c r="E580">
        <v>9430</v>
      </c>
      <c r="F580" t="s">
        <v>2190</v>
      </c>
    </row>
    <row r="581" spans="1:6" hidden="1" x14ac:dyDescent="0.35">
      <c r="A581">
        <v>295</v>
      </c>
      <c r="B581">
        <v>974</v>
      </c>
      <c r="C581" t="s">
        <v>2191</v>
      </c>
      <c r="D581" t="s">
        <v>2192</v>
      </c>
      <c r="E581">
        <v>9230</v>
      </c>
      <c r="F581" t="s">
        <v>2185</v>
      </c>
    </row>
    <row r="582" spans="1:6" hidden="1" x14ac:dyDescent="0.35">
      <c r="A582">
        <v>228</v>
      </c>
      <c r="B582">
        <v>975</v>
      </c>
      <c r="C582" t="s">
        <v>3566</v>
      </c>
      <c r="D582" t="s">
        <v>1897</v>
      </c>
      <c r="E582">
        <v>8471</v>
      </c>
      <c r="F582" t="s">
        <v>1732</v>
      </c>
    </row>
    <row r="583" spans="1:6" hidden="1" x14ac:dyDescent="0.35">
      <c r="A583">
        <v>229</v>
      </c>
      <c r="B583">
        <v>976</v>
      </c>
      <c r="C583" t="s">
        <v>3568</v>
      </c>
      <c r="D583" t="s">
        <v>1898</v>
      </c>
      <c r="E583">
        <v>8462</v>
      </c>
      <c r="F583" t="s">
        <v>1899</v>
      </c>
    </row>
    <row r="584" spans="1:6" hidden="1" x14ac:dyDescent="0.35">
      <c r="A584">
        <v>289</v>
      </c>
      <c r="B584">
        <v>979</v>
      </c>
      <c r="C584" t="s">
        <v>2119</v>
      </c>
      <c r="D584" t="s">
        <v>2120</v>
      </c>
      <c r="E584">
        <v>9900</v>
      </c>
      <c r="F584" t="s">
        <v>2116</v>
      </c>
    </row>
    <row r="585" spans="1:6" hidden="1" x14ac:dyDescent="0.35">
      <c r="A585">
        <v>231</v>
      </c>
      <c r="B585">
        <v>987</v>
      </c>
      <c r="C585" t="s">
        <v>1907</v>
      </c>
      <c r="D585" t="s">
        <v>1908</v>
      </c>
      <c r="E585">
        <v>8850</v>
      </c>
      <c r="F585" t="s">
        <v>1906</v>
      </c>
    </row>
    <row r="586" spans="1:6" hidden="1" x14ac:dyDescent="0.35">
      <c r="A586">
        <v>128</v>
      </c>
      <c r="B586">
        <v>988</v>
      </c>
      <c r="C586" t="s">
        <v>1358</v>
      </c>
      <c r="D586" t="s">
        <v>1359</v>
      </c>
      <c r="E586">
        <v>7200</v>
      </c>
      <c r="F586" t="s">
        <v>1352</v>
      </c>
    </row>
    <row r="587" spans="1:6" hidden="1" x14ac:dyDescent="0.35">
      <c r="A587">
        <v>203</v>
      </c>
      <c r="B587">
        <v>989</v>
      </c>
      <c r="C587" t="s">
        <v>1710</v>
      </c>
      <c r="D587" t="s">
        <v>1711</v>
      </c>
      <c r="E587">
        <v>8370</v>
      </c>
      <c r="F587" t="s">
        <v>1709</v>
      </c>
    </row>
    <row r="588" spans="1:6" hidden="1" x14ac:dyDescent="0.35">
      <c r="A588">
        <v>126</v>
      </c>
      <c r="B588">
        <v>990</v>
      </c>
      <c r="C588" t="s">
        <v>1329</v>
      </c>
      <c r="D588" t="s">
        <v>1330</v>
      </c>
      <c r="E588">
        <v>6700</v>
      </c>
      <c r="F588" t="s">
        <v>1328</v>
      </c>
    </row>
    <row r="589" spans="1:6" hidden="1" x14ac:dyDescent="0.35">
      <c r="A589">
        <v>171</v>
      </c>
      <c r="B589">
        <v>991</v>
      </c>
      <c r="C589" t="s">
        <v>1555</v>
      </c>
      <c r="D589" t="s">
        <v>1556</v>
      </c>
      <c r="E589">
        <v>6960</v>
      </c>
      <c r="F589" t="s">
        <v>1557</v>
      </c>
    </row>
    <row r="590" spans="1:6" hidden="1" x14ac:dyDescent="0.35">
      <c r="A590">
        <v>2</v>
      </c>
      <c r="B590">
        <v>992</v>
      </c>
      <c r="C590" t="s">
        <v>430</v>
      </c>
      <c r="D590" t="s">
        <v>431</v>
      </c>
      <c r="E590">
        <v>2400</v>
      </c>
      <c r="F590" t="s">
        <v>432</v>
      </c>
    </row>
    <row r="591" spans="1:6" hidden="1" x14ac:dyDescent="0.35">
      <c r="A591">
        <v>2</v>
      </c>
      <c r="B591">
        <v>994</v>
      </c>
      <c r="C591" t="s">
        <v>433</v>
      </c>
      <c r="D591" t="s">
        <v>434</v>
      </c>
      <c r="E591">
        <v>2100</v>
      </c>
      <c r="F591" t="s">
        <v>397</v>
      </c>
    </row>
    <row r="592" spans="1:6" hidden="1" x14ac:dyDescent="0.35">
      <c r="A592">
        <v>2</v>
      </c>
      <c r="B592">
        <v>995</v>
      </c>
      <c r="C592" t="s">
        <v>435</v>
      </c>
      <c r="D592" t="s">
        <v>436</v>
      </c>
      <c r="E592">
        <v>2300</v>
      </c>
      <c r="F592" t="s">
        <v>377</v>
      </c>
    </row>
    <row r="593" spans="1:6" hidden="1" x14ac:dyDescent="0.35">
      <c r="A593">
        <v>55</v>
      </c>
      <c r="B593">
        <v>996</v>
      </c>
      <c r="C593" t="s">
        <v>800</v>
      </c>
      <c r="D593" t="s">
        <v>801</v>
      </c>
      <c r="E593">
        <v>4840</v>
      </c>
      <c r="F593" t="s">
        <v>799</v>
      </c>
    </row>
    <row r="594" spans="1:6" hidden="1" x14ac:dyDescent="0.35">
      <c r="A594">
        <v>290</v>
      </c>
      <c r="B594">
        <v>997</v>
      </c>
      <c r="C594" t="s">
        <v>2126</v>
      </c>
      <c r="D594" t="s">
        <v>2127</v>
      </c>
      <c r="E594">
        <v>9970</v>
      </c>
      <c r="F594" t="s">
        <v>2125</v>
      </c>
    </row>
    <row r="595" spans="1:6" hidden="1" x14ac:dyDescent="0.35">
      <c r="A595">
        <v>117</v>
      </c>
      <c r="B595">
        <v>998</v>
      </c>
      <c r="C595" t="s">
        <v>1263</v>
      </c>
      <c r="D595" t="s">
        <v>1264</v>
      </c>
      <c r="E595">
        <v>6200</v>
      </c>
      <c r="F595" t="s">
        <v>1256</v>
      </c>
    </row>
    <row r="596" spans="1:6" hidden="1" x14ac:dyDescent="0.35">
      <c r="A596">
        <v>126</v>
      </c>
      <c r="B596">
        <v>1002</v>
      </c>
      <c r="C596" t="s">
        <v>1331</v>
      </c>
      <c r="D596" t="s">
        <v>1332</v>
      </c>
      <c r="E596">
        <v>6700</v>
      </c>
      <c r="F596" t="s">
        <v>1328</v>
      </c>
    </row>
    <row r="597" spans="1:6" hidden="1" x14ac:dyDescent="0.35">
      <c r="A597">
        <v>100</v>
      </c>
      <c r="B597">
        <v>1003</v>
      </c>
      <c r="C597" t="s">
        <v>1171</v>
      </c>
      <c r="D597" t="s">
        <v>1172</v>
      </c>
      <c r="E597">
        <v>6070</v>
      </c>
      <c r="F597" t="s">
        <v>1170</v>
      </c>
    </row>
    <row r="598" spans="1:6" hidden="1" x14ac:dyDescent="0.35">
      <c r="A598">
        <v>17</v>
      </c>
      <c r="B598">
        <v>1015</v>
      </c>
      <c r="C598" t="s">
        <v>557</v>
      </c>
      <c r="D598" t="s">
        <v>558</v>
      </c>
      <c r="E598">
        <v>2970</v>
      </c>
      <c r="F598" t="s">
        <v>550</v>
      </c>
    </row>
    <row r="599" spans="1:6" hidden="1" x14ac:dyDescent="0.35">
      <c r="A599">
        <v>226</v>
      </c>
      <c r="B599">
        <v>1042</v>
      </c>
      <c r="C599" t="s">
        <v>1888</v>
      </c>
      <c r="D599" t="s">
        <v>1889</v>
      </c>
      <c r="E599">
        <v>8600</v>
      </c>
      <c r="F599" t="s">
        <v>1883</v>
      </c>
    </row>
    <row r="600" spans="1:6" hidden="1" x14ac:dyDescent="0.35">
      <c r="A600">
        <v>375</v>
      </c>
      <c r="B600">
        <v>1043</v>
      </c>
      <c r="C600" t="s">
        <v>2415</v>
      </c>
      <c r="D600" t="s">
        <v>2416</v>
      </c>
      <c r="E600">
        <v>9510</v>
      </c>
      <c r="F600" t="s">
        <v>2054</v>
      </c>
    </row>
    <row r="601" spans="1:6" hidden="1" x14ac:dyDescent="0.35">
      <c r="A601">
        <v>168</v>
      </c>
      <c r="B601">
        <v>1044</v>
      </c>
      <c r="C601" t="s">
        <v>1549</v>
      </c>
      <c r="D601" t="s">
        <v>1550</v>
      </c>
      <c r="E601">
        <v>7400</v>
      </c>
      <c r="F601" t="s">
        <v>1509</v>
      </c>
    </row>
    <row r="602" spans="1:6" hidden="1" x14ac:dyDescent="0.35">
      <c r="A602">
        <v>363</v>
      </c>
      <c r="B602">
        <v>1046</v>
      </c>
      <c r="C602" t="s">
        <v>2388</v>
      </c>
      <c r="D602" t="s">
        <v>2389</v>
      </c>
      <c r="E602">
        <v>7660</v>
      </c>
      <c r="F602" t="s">
        <v>2390</v>
      </c>
    </row>
    <row r="603" spans="1:6" hidden="1" x14ac:dyDescent="0.35">
      <c r="A603">
        <v>373</v>
      </c>
      <c r="B603">
        <v>1047</v>
      </c>
      <c r="C603" t="s">
        <v>2411</v>
      </c>
      <c r="D603" t="s">
        <v>2412</v>
      </c>
      <c r="E603">
        <v>8981</v>
      </c>
      <c r="F603" t="s">
        <v>1841</v>
      </c>
    </row>
    <row r="604" spans="1:6" hidden="1" x14ac:dyDescent="0.35">
      <c r="A604">
        <v>385</v>
      </c>
      <c r="B604">
        <v>1049</v>
      </c>
      <c r="C604" t="s">
        <v>2431</v>
      </c>
      <c r="D604" t="s">
        <v>2432</v>
      </c>
      <c r="E604">
        <v>4690</v>
      </c>
      <c r="F604" t="s">
        <v>632</v>
      </c>
    </row>
    <row r="605" spans="1:6" hidden="1" x14ac:dyDescent="0.35">
      <c r="A605">
        <v>162</v>
      </c>
      <c r="B605">
        <v>1051</v>
      </c>
      <c r="C605" t="s">
        <v>3475</v>
      </c>
      <c r="D605" t="s">
        <v>1498</v>
      </c>
      <c r="E605">
        <v>6880</v>
      </c>
      <c r="F605" t="s">
        <v>1495</v>
      </c>
    </row>
    <row r="606" spans="1:6" hidden="1" x14ac:dyDescent="0.35">
      <c r="A606">
        <v>389</v>
      </c>
      <c r="B606">
        <v>1053</v>
      </c>
      <c r="C606" t="s">
        <v>2437</v>
      </c>
      <c r="D606" t="s">
        <v>2438</v>
      </c>
      <c r="E606">
        <v>8870</v>
      </c>
      <c r="F606" t="s">
        <v>1821</v>
      </c>
    </row>
    <row r="607" spans="1:6" hidden="1" x14ac:dyDescent="0.35">
      <c r="A607">
        <v>391</v>
      </c>
      <c r="B607">
        <v>1054</v>
      </c>
      <c r="C607" t="s">
        <v>2441</v>
      </c>
      <c r="D607" t="s">
        <v>2442</v>
      </c>
      <c r="E607">
        <v>7742</v>
      </c>
      <c r="F607" t="s">
        <v>2443</v>
      </c>
    </row>
    <row r="608" spans="1:6" hidden="1" x14ac:dyDescent="0.35">
      <c r="A608">
        <v>318</v>
      </c>
      <c r="B608">
        <v>1056</v>
      </c>
      <c r="C608" t="s">
        <v>2288</v>
      </c>
      <c r="D608" t="s">
        <v>2289</v>
      </c>
      <c r="E608">
        <v>9520</v>
      </c>
      <c r="F608" t="s">
        <v>2290</v>
      </c>
    </row>
    <row r="609" spans="1:6" hidden="1" x14ac:dyDescent="0.35">
      <c r="A609">
        <v>101</v>
      </c>
      <c r="B609">
        <v>1057</v>
      </c>
      <c r="C609" t="s">
        <v>78</v>
      </c>
      <c r="D609" t="s">
        <v>1173</v>
      </c>
      <c r="E609">
        <v>6510</v>
      </c>
      <c r="F609" t="s">
        <v>1174</v>
      </c>
    </row>
    <row r="610" spans="1:6" hidden="1" x14ac:dyDescent="0.35">
      <c r="A610">
        <v>394</v>
      </c>
      <c r="B610">
        <v>1058</v>
      </c>
      <c r="C610" t="s">
        <v>2444</v>
      </c>
      <c r="D610" t="s">
        <v>2445</v>
      </c>
      <c r="E610">
        <v>9370</v>
      </c>
      <c r="F610" t="s">
        <v>2148</v>
      </c>
    </row>
    <row r="611" spans="1:6" hidden="1" x14ac:dyDescent="0.35">
      <c r="A611">
        <v>36</v>
      </c>
      <c r="B611">
        <v>1059</v>
      </c>
      <c r="C611" t="s">
        <v>703</v>
      </c>
      <c r="D611" t="s">
        <v>704</v>
      </c>
      <c r="E611">
        <v>4180</v>
      </c>
      <c r="F611" t="s">
        <v>696</v>
      </c>
    </row>
    <row r="612" spans="1:6" hidden="1" x14ac:dyDescent="0.35">
      <c r="A612">
        <v>114</v>
      </c>
      <c r="B612">
        <v>1063</v>
      </c>
      <c r="C612" t="s">
        <v>3458</v>
      </c>
      <c r="D612" t="s">
        <v>1227</v>
      </c>
      <c r="E612">
        <v>6400</v>
      </c>
      <c r="F612" t="s">
        <v>1220</v>
      </c>
    </row>
    <row r="613" spans="1:6" hidden="1" x14ac:dyDescent="0.35">
      <c r="A613">
        <v>22</v>
      </c>
      <c r="B613">
        <v>1064</v>
      </c>
      <c r="C613" t="s">
        <v>615</v>
      </c>
      <c r="D613" t="s">
        <v>616</v>
      </c>
      <c r="E613">
        <v>4330</v>
      </c>
      <c r="F613" t="s">
        <v>617</v>
      </c>
    </row>
    <row r="614" spans="1:6" hidden="1" x14ac:dyDescent="0.35">
      <c r="A614">
        <v>152</v>
      </c>
      <c r="B614">
        <v>1065</v>
      </c>
      <c r="C614" t="s">
        <v>1463</v>
      </c>
      <c r="D614" t="s">
        <v>1462</v>
      </c>
      <c r="E614">
        <v>8766</v>
      </c>
      <c r="F614" t="s">
        <v>1461</v>
      </c>
    </row>
    <row r="615" spans="1:6" hidden="1" x14ac:dyDescent="0.35">
      <c r="A615">
        <v>234</v>
      </c>
      <c r="B615">
        <v>1067</v>
      </c>
      <c r="C615" t="s">
        <v>1924</v>
      </c>
      <c r="D615" t="s">
        <v>1925</v>
      </c>
      <c r="E615">
        <v>7730</v>
      </c>
      <c r="F615" t="s">
        <v>1923</v>
      </c>
    </row>
    <row r="616" spans="1:6" hidden="1" x14ac:dyDescent="0.35">
      <c r="A616">
        <v>4</v>
      </c>
      <c r="B616">
        <v>1068</v>
      </c>
      <c r="C616" t="s">
        <v>497</v>
      </c>
      <c r="D616" t="s">
        <v>498</v>
      </c>
      <c r="E616">
        <v>2765</v>
      </c>
      <c r="F616" t="s">
        <v>499</v>
      </c>
    </row>
    <row r="617" spans="1:6" hidden="1" x14ac:dyDescent="0.35">
      <c r="A617">
        <v>267</v>
      </c>
      <c r="B617">
        <v>1069</v>
      </c>
      <c r="C617" t="s">
        <v>3575</v>
      </c>
      <c r="D617" t="s">
        <v>2031</v>
      </c>
      <c r="E617">
        <v>8800</v>
      </c>
      <c r="F617" t="s">
        <v>2028</v>
      </c>
    </row>
    <row r="618" spans="1:6" hidden="1" x14ac:dyDescent="0.35">
      <c r="A618">
        <v>277</v>
      </c>
      <c r="B618">
        <v>1070</v>
      </c>
      <c r="C618" t="s">
        <v>2070</v>
      </c>
      <c r="D618" t="s">
        <v>2071</v>
      </c>
      <c r="E618">
        <v>9700</v>
      </c>
      <c r="F618" t="s">
        <v>2067</v>
      </c>
    </row>
    <row r="619" spans="1:6" hidden="1" x14ac:dyDescent="0.35">
      <c r="A619">
        <v>18</v>
      </c>
      <c r="B619">
        <v>1072</v>
      </c>
      <c r="C619" t="s">
        <v>588</v>
      </c>
      <c r="D619" t="s">
        <v>589</v>
      </c>
      <c r="E619">
        <v>3320</v>
      </c>
      <c r="F619" t="s">
        <v>590</v>
      </c>
    </row>
    <row r="620" spans="1:6" hidden="1" x14ac:dyDescent="0.35">
      <c r="A620">
        <v>399</v>
      </c>
      <c r="B620">
        <v>1073</v>
      </c>
      <c r="C620" t="s">
        <v>2455</v>
      </c>
      <c r="D620" t="s">
        <v>2456</v>
      </c>
      <c r="E620">
        <v>4050</v>
      </c>
      <c r="F620" t="s">
        <v>2457</v>
      </c>
    </row>
    <row r="621" spans="1:6" hidden="1" x14ac:dyDescent="0.35">
      <c r="A621">
        <v>396</v>
      </c>
      <c r="B621">
        <v>1074</v>
      </c>
      <c r="C621" t="s">
        <v>2449</v>
      </c>
      <c r="D621" t="s">
        <v>2450</v>
      </c>
      <c r="E621">
        <v>6230</v>
      </c>
      <c r="F621" t="s">
        <v>1254</v>
      </c>
    </row>
    <row r="622" spans="1:6" hidden="1" x14ac:dyDescent="0.35">
      <c r="A622">
        <v>397</v>
      </c>
      <c r="B622">
        <v>1075</v>
      </c>
      <c r="C622" t="s">
        <v>2451</v>
      </c>
      <c r="D622" t="s">
        <v>2452</v>
      </c>
      <c r="E622">
        <v>6230</v>
      </c>
      <c r="F622" t="s">
        <v>1254</v>
      </c>
    </row>
    <row r="623" spans="1:6" hidden="1" x14ac:dyDescent="0.35">
      <c r="A623">
        <v>398</v>
      </c>
      <c r="B623">
        <v>1076</v>
      </c>
      <c r="C623" t="s">
        <v>2453</v>
      </c>
      <c r="D623" t="s">
        <v>2454</v>
      </c>
      <c r="E623">
        <v>6230</v>
      </c>
      <c r="F623" t="s">
        <v>1254</v>
      </c>
    </row>
    <row r="624" spans="1:6" hidden="1" x14ac:dyDescent="0.35">
      <c r="A624">
        <v>400</v>
      </c>
      <c r="B624">
        <v>1077</v>
      </c>
      <c r="C624" t="s">
        <v>2458</v>
      </c>
      <c r="D624" t="s">
        <v>2459</v>
      </c>
      <c r="E624">
        <v>7200</v>
      </c>
      <c r="F624" t="s">
        <v>1352</v>
      </c>
    </row>
    <row r="625" spans="1:6" hidden="1" x14ac:dyDescent="0.35">
      <c r="A625">
        <v>291</v>
      </c>
      <c r="B625">
        <v>1078</v>
      </c>
      <c r="C625" t="s">
        <v>2137</v>
      </c>
      <c r="D625" t="s">
        <v>2138</v>
      </c>
      <c r="E625">
        <v>9560</v>
      </c>
      <c r="F625" t="s">
        <v>2130</v>
      </c>
    </row>
    <row r="626" spans="1:6" hidden="1" x14ac:dyDescent="0.35">
      <c r="A626">
        <v>270</v>
      </c>
      <c r="B626">
        <v>1079</v>
      </c>
      <c r="C626" t="s">
        <v>2460</v>
      </c>
      <c r="D626" t="s">
        <v>2461</v>
      </c>
      <c r="E626">
        <v>9620</v>
      </c>
      <c r="F626" t="s">
        <v>2044</v>
      </c>
    </row>
    <row r="627" spans="1:6" hidden="1" x14ac:dyDescent="0.35">
      <c r="A627">
        <v>79</v>
      </c>
      <c r="B627">
        <v>1080</v>
      </c>
      <c r="C627" t="s">
        <v>961</v>
      </c>
      <c r="D627" t="s">
        <v>962</v>
      </c>
      <c r="E627">
        <v>5380</v>
      </c>
      <c r="F627" t="s">
        <v>963</v>
      </c>
    </row>
    <row r="628" spans="1:6" hidden="1" x14ac:dyDescent="0.35">
      <c r="A628">
        <v>405</v>
      </c>
      <c r="B628">
        <v>1081</v>
      </c>
      <c r="C628" t="s">
        <v>2462</v>
      </c>
      <c r="D628" t="s">
        <v>2463</v>
      </c>
      <c r="E628">
        <v>7884</v>
      </c>
      <c r="F628" t="s">
        <v>2464</v>
      </c>
    </row>
    <row r="629" spans="1:6" hidden="1" x14ac:dyDescent="0.35">
      <c r="A629">
        <v>105</v>
      </c>
      <c r="B629">
        <v>1082</v>
      </c>
      <c r="C629" t="s">
        <v>1201</v>
      </c>
      <c r="D629" t="s">
        <v>1202</v>
      </c>
      <c r="E629">
        <v>6430</v>
      </c>
      <c r="F629" t="s">
        <v>1198</v>
      </c>
    </row>
    <row r="630" spans="1:6" hidden="1" x14ac:dyDescent="0.35">
      <c r="A630">
        <v>35</v>
      </c>
      <c r="B630">
        <v>1083</v>
      </c>
      <c r="C630" t="s">
        <v>690</v>
      </c>
      <c r="D630" t="s">
        <v>691</v>
      </c>
      <c r="E630">
        <v>4200</v>
      </c>
      <c r="F630" t="s">
        <v>679</v>
      </c>
    </row>
    <row r="631" spans="1:6" hidden="1" x14ac:dyDescent="0.35">
      <c r="A631">
        <v>190</v>
      </c>
      <c r="B631">
        <v>1091</v>
      </c>
      <c r="C631" t="s">
        <v>1658</v>
      </c>
      <c r="D631" t="s">
        <v>1659</v>
      </c>
      <c r="E631">
        <v>6920</v>
      </c>
      <c r="F631" t="s">
        <v>1655</v>
      </c>
    </row>
    <row r="632" spans="1:6" hidden="1" x14ac:dyDescent="0.35">
      <c r="A632">
        <v>388</v>
      </c>
      <c r="B632">
        <v>1096</v>
      </c>
      <c r="C632" t="s">
        <v>2433</v>
      </c>
      <c r="D632" t="s">
        <v>2434</v>
      </c>
      <c r="E632">
        <v>7830</v>
      </c>
      <c r="F632" t="s">
        <v>1672</v>
      </c>
    </row>
    <row r="633" spans="1:6" hidden="1" x14ac:dyDescent="0.35">
      <c r="A633">
        <v>888</v>
      </c>
      <c r="B633">
        <v>1099</v>
      </c>
      <c r="C633" t="s">
        <v>3506</v>
      </c>
      <c r="D633" t="s">
        <v>3507</v>
      </c>
      <c r="E633">
        <v>7870</v>
      </c>
      <c r="F633" t="s">
        <v>1975</v>
      </c>
    </row>
    <row r="634" spans="1:6" hidden="1" x14ac:dyDescent="0.35">
      <c r="A634">
        <v>190</v>
      </c>
      <c r="B634">
        <v>1101</v>
      </c>
      <c r="C634" t="s">
        <v>1660</v>
      </c>
      <c r="D634" t="s">
        <v>1661</v>
      </c>
      <c r="E634">
        <v>6920</v>
      </c>
      <c r="F634" t="s">
        <v>1655</v>
      </c>
    </row>
    <row r="635" spans="1:6" hidden="1" x14ac:dyDescent="0.35">
      <c r="A635">
        <v>206</v>
      </c>
      <c r="B635">
        <v>1159</v>
      </c>
      <c r="C635" t="s">
        <v>1788</v>
      </c>
      <c r="D635" t="s">
        <v>1789</v>
      </c>
      <c r="E635">
        <v>8000</v>
      </c>
      <c r="F635" t="s">
        <v>1790</v>
      </c>
    </row>
    <row r="636" spans="1:6" hidden="1" x14ac:dyDescent="0.35">
      <c r="A636">
        <v>406</v>
      </c>
      <c r="B636">
        <v>1171</v>
      </c>
      <c r="C636" t="s">
        <v>3580</v>
      </c>
      <c r="D636" t="s">
        <v>2467</v>
      </c>
      <c r="E636">
        <v>4800</v>
      </c>
      <c r="F636" t="s">
        <v>761</v>
      </c>
    </row>
    <row r="637" spans="1:6" hidden="1" x14ac:dyDescent="0.35">
      <c r="A637">
        <v>412</v>
      </c>
      <c r="B637">
        <v>1173</v>
      </c>
      <c r="C637" t="s">
        <v>3645</v>
      </c>
      <c r="D637" t="s">
        <v>2474</v>
      </c>
      <c r="E637">
        <v>8300</v>
      </c>
      <c r="F637" t="s">
        <v>1760</v>
      </c>
    </row>
    <row r="638" spans="1:6" hidden="1" x14ac:dyDescent="0.35">
      <c r="A638">
        <v>413</v>
      </c>
      <c r="B638">
        <v>1174</v>
      </c>
      <c r="C638" t="s">
        <v>2475</v>
      </c>
      <c r="D638" t="s">
        <v>2476</v>
      </c>
      <c r="E638">
        <v>8350</v>
      </c>
      <c r="F638" t="s">
        <v>2477</v>
      </c>
    </row>
    <row r="639" spans="1:6" hidden="1" x14ac:dyDescent="0.35">
      <c r="A639">
        <v>395</v>
      </c>
      <c r="B639">
        <v>1176</v>
      </c>
      <c r="C639" t="s">
        <v>2446</v>
      </c>
      <c r="D639" t="s">
        <v>2447</v>
      </c>
      <c r="E639">
        <v>4591</v>
      </c>
      <c r="F639" t="s">
        <v>2448</v>
      </c>
    </row>
    <row r="640" spans="1:6" hidden="1" x14ac:dyDescent="0.35">
      <c r="A640">
        <v>408</v>
      </c>
      <c r="B640">
        <v>1177</v>
      </c>
      <c r="C640" t="s">
        <v>2470</v>
      </c>
      <c r="D640" t="s">
        <v>2471</v>
      </c>
      <c r="E640">
        <v>6780</v>
      </c>
      <c r="F640" t="s">
        <v>1215</v>
      </c>
    </row>
    <row r="641" spans="1:6" hidden="1" x14ac:dyDescent="0.35">
      <c r="A641">
        <v>409</v>
      </c>
      <c r="B641">
        <v>1178</v>
      </c>
      <c r="C641" t="s">
        <v>2472</v>
      </c>
      <c r="D641" t="s">
        <v>2473</v>
      </c>
      <c r="E641">
        <v>6780</v>
      </c>
      <c r="F641" t="s">
        <v>1215</v>
      </c>
    </row>
    <row r="642" spans="1:6" hidden="1" x14ac:dyDescent="0.35">
      <c r="A642">
        <v>407</v>
      </c>
      <c r="B642">
        <v>1179</v>
      </c>
      <c r="C642" t="s">
        <v>2468</v>
      </c>
      <c r="D642" t="s">
        <v>2469</v>
      </c>
      <c r="E642">
        <v>6780</v>
      </c>
      <c r="F642" t="s">
        <v>1215</v>
      </c>
    </row>
    <row r="643" spans="1:6" hidden="1" x14ac:dyDescent="0.35">
      <c r="A643">
        <v>42</v>
      </c>
      <c r="B643">
        <v>1181</v>
      </c>
      <c r="C643" t="s">
        <v>717</v>
      </c>
      <c r="D643" t="s">
        <v>718</v>
      </c>
      <c r="E643">
        <v>4640</v>
      </c>
      <c r="F643" t="s">
        <v>719</v>
      </c>
    </row>
    <row r="644" spans="1:6" hidden="1" x14ac:dyDescent="0.35">
      <c r="A644">
        <v>289</v>
      </c>
      <c r="B644">
        <v>1182</v>
      </c>
      <c r="C644" t="s">
        <v>2121</v>
      </c>
      <c r="D644" t="s">
        <v>2122</v>
      </c>
      <c r="E644">
        <v>9900</v>
      </c>
      <c r="F644" t="s">
        <v>2116</v>
      </c>
    </row>
    <row r="645" spans="1:6" hidden="1" x14ac:dyDescent="0.35">
      <c r="A645">
        <v>82</v>
      </c>
      <c r="B645">
        <v>1195</v>
      </c>
      <c r="C645" t="s">
        <v>1100</v>
      </c>
      <c r="D645" t="s">
        <v>1101</v>
      </c>
      <c r="E645">
        <v>5800</v>
      </c>
      <c r="F645" t="s">
        <v>1086</v>
      </c>
    </row>
    <row r="646" spans="1:6" hidden="1" x14ac:dyDescent="0.35">
      <c r="A646">
        <v>888</v>
      </c>
      <c r="B646">
        <v>1213</v>
      </c>
      <c r="C646" t="s">
        <v>3508</v>
      </c>
      <c r="D646" t="s">
        <v>3509</v>
      </c>
      <c r="E646">
        <v>4100</v>
      </c>
      <c r="F646" t="s">
        <v>666</v>
      </c>
    </row>
    <row r="647" spans="1:6" hidden="1" x14ac:dyDescent="0.35">
      <c r="A647">
        <v>888</v>
      </c>
      <c r="B647">
        <v>1216</v>
      </c>
      <c r="C647" t="s">
        <v>3510</v>
      </c>
      <c r="D647" t="s">
        <v>3511</v>
      </c>
      <c r="E647">
        <v>8830</v>
      </c>
      <c r="F647" t="s">
        <v>2020</v>
      </c>
    </row>
    <row r="648" spans="1:6" hidden="1" x14ac:dyDescent="0.35">
      <c r="A648">
        <v>33</v>
      </c>
      <c r="B648">
        <v>1223</v>
      </c>
      <c r="C648" t="s">
        <v>659</v>
      </c>
      <c r="D648" t="s">
        <v>660</v>
      </c>
      <c r="E648">
        <v>4500</v>
      </c>
      <c r="F648" t="s">
        <v>658</v>
      </c>
    </row>
    <row r="649" spans="1:6" hidden="1" x14ac:dyDescent="0.35">
      <c r="A649">
        <v>14</v>
      </c>
      <c r="B649">
        <v>1235</v>
      </c>
      <c r="C649" t="s">
        <v>529</v>
      </c>
      <c r="D649" t="s">
        <v>530</v>
      </c>
      <c r="E649">
        <v>3250</v>
      </c>
      <c r="F649" t="s">
        <v>531</v>
      </c>
    </row>
    <row r="650" spans="1:6" hidden="1" x14ac:dyDescent="0.35">
      <c r="A650">
        <v>79</v>
      </c>
      <c r="B650">
        <v>1239</v>
      </c>
      <c r="C650" t="s">
        <v>964</v>
      </c>
      <c r="D650" t="s">
        <v>965</v>
      </c>
      <c r="E650">
        <v>5000</v>
      </c>
      <c r="F650" t="s">
        <v>895</v>
      </c>
    </row>
    <row r="651" spans="1:6" hidden="1" x14ac:dyDescent="0.35">
      <c r="A651">
        <v>163</v>
      </c>
      <c r="B651">
        <v>1241</v>
      </c>
      <c r="C651" t="s">
        <v>1525</v>
      </c>
      <c r="D651" t="s">
        <v>1526</v>
      </c>
      <c r="E651">
        <v>7400</v>
      </c>
      <c r="F651" t="s">
        <v>1509</v>
      </c>
    </row>
    <row r="652" spans="1:6" hidden="1" x14ac:dyDescent="0.35">
      <c r="A652">
        <v>163</v>
      </c>
      <c r="B652">
        <v>1243</v>
      </c>
      <c r="C652" t="s">
        <v>1527</v>
      </c>
      <c r="D652" t="s">
        <v>1528</v>
      </c>
      <c r="E652">
        <v>7400</v>
      </c>
      <c r="F652" t="s">
        <v>1509</v>
      </c>
    </row>
    <row r="653" spans="1:6" hidden="1" x14ac:dyDescent="0.35">
      <c r="A653">
        <v>163</v>
      </c>
      <c r="B653">
        <v>1244</v>
      </c>
      <c r="C653" t="s">
        <v>1529</v>
      </c>
      <c r="D653" t="s">
        <v>1530</v>
      </c>
      <c r="E653">
        <v>7400</v>
      </c>
      <c r="F653" t="s">
        <v>1509</v>
      </c>
    </row>
    <row r="654" spans="1:6" hidden="1" x14ac:dyDescent="0.35">
      <c r="A654">
        <v>279</v>
      </c>
      <c r="B654">
        <v>1245</v>
      </c>
      <c r="C654" t="s">
        <v>2079</v>
      </c>
      <c r="D654" t="s">
        <v>2080</v>
      </c>
      <c r="E654">
        <v>9700</v>
      </c>
      <c r="F654" t="s">
        <v>2067</v>
      </c>
    </row>
    <row r="655" spans="1:6" hidden="1" x14ac:dyDescent="0.35">
      <c r="A655">
        <v>117</v>
      </c>
      <c r="B655">
        <v>1246</v>
      </c>
      <c r="C655" t="s">
        <v>1265</v>
      </c>
      <c r="D655" t="s">
        <v>1266</v>
      </c>
      <c r="E655">
        <v>6200</v>
      </c>
      <c r="F655" t="s">
        <v>1256</v>
      </c>
    </row>
    <row r="656" spans="1:6" hidden="1" x14ac:dyDescent="0.35">
      <c r="A656">
        <v>415</v>
      </c>
      <c r="B656">
        <v>1263</v>
      </c>
      <c r="C656" t="s">
        <v>2478</v>
      </c>
      <c r="D656" t="s">
        <v>2479</v>
      </c>
      <c r="E656">
        <v>8444</v>
      </c>
      <c r="F656" t="s">
        <v>2480</v>
      </c>
    </row>
    <row r="657" spans="1:6" hidden="1" x14ac:dyDescent="0.35">
      <c r="A657">
        <v>204</v>
      </c>
      <c r="B657">
        <v>1265</v>
      </c>
      <c r="C657" t="s">
        <v>1730</v>
      </c>
      <c r="D657" t="s">
        <v>1731</v>
      </c>
      <c r="E657">
        <v>8471</v>
      </c>
      <c r="F657" t="s">
        <v>1732</v>
      </c>
    </row>
    <row r="658" spans="1:6" hidden="1" x14ac:dyDescent="0.35">
      <c r="A658">
        <v>416</v>
      </c>
      <c r="B658">
        <v>1268</v>
      </c>
      <c r="C658" t="s">
        <v>2481</v>
      </c>
      <c r="D658" t="s">
        <v>2482</v>
      </c>
      <c r="E658">
        <v>8680</v>
      </c>
      <c r="F658" t="s">
        <v>1870</v>
      </c>
    </row>
    <row r="659" spans="1:6" hidden="1" x14ac:dyDescent="0.35">
      <c r="A659">
        <v>81</v>
      </c>
      <c r="B659">
        <v>1286</v>
      </c>
      <c r="C659" t="s">
        <v>1456</v>
      </c>
      <c r="D659" t="s">
        <v>1457</v>
      </c>
      <c r="E659">
        <v>7300</v>
      </c>
      <c r="F659" t="s">
        <v>1455</v>
      </c>
    </row>
    <row r="660" spans="1:6" hidden="1" x14ac:dyDescent="0.35">
      <c r="A660">
        <v>126</v>
      </c>
      <c r="B660">
        <v>1289</v>
      </c>
      <c r="C660" t="s">
        <v>1333</v>
      </c>
      <c r="D660" t="s">
        <v>1334</v>
      </c>
      <c r="E660">
        <v>6720</v>
      </c>
      <c r="F660" t="s">
        <v>1335</v>
      </c>
    </row>
    <row r="661" spans="1:6" hidden="1" x14ac:dyDescent="0.35">
      <c r="A661">
        <v>424</v>
      </c>
      <c r="B661">
        <v>1302</v>
      </c>
      <c r="C661" t="s">
        <v>2495</v>
      </c>
      <c r="D661" t="s">
        <v>2496</v>
      </c>
      <c r="E661">
        <v>7330</v>
      </c>
      <c r="F661" t="s">
        <v>1490</v>
      </c>
    </row>
    <row r="662" spans="1:6" hidden="1" x14ac:dyDescent="0.35">
      <c r="A662">
        <v>433</v>
      </c>
      <c r="B662">
        <v>1318</v>
      </c>
      <c r="C662" t="s">
        <v>2506</v>
      </c>
      <c r="D662" t="s">
        <v>2507</v>
      </c>
      <c r="E662">
        <v>3210</v>
      </c>
      <c r="F662" t="s">
        <v>2508</v>
      </c>
    </row>
    <row r="663" spans="1:6" hidden="1" x14ac:dyDescent="0.35">
      <c r="A663">
        <v>438</v>
      </c>
      <c r="B663">
        <v>1319</v>
      </c>
      <c r="C663" t="s">
        <v>337</v>
      </c>
      <c r="D663" t="s">
        <v>2514</v>
      </c>
      <c r="E663">
        <v>3660</v>
      </c>
      <c r="F663" t="s">
        <v>2515</v>
      </c>
    </row>
    <row r="664" spans="1:6" hidden="1" x14ac:dyDescent="0.35">
      <c r="A664">
        <v>17</v>
      </c>
      <c r="B664">
        <v>1321</v>
      </c>
      <c r="C664" t="s">
        <v>559</v>
      </c>
      <c r="D664" t="s">
        <v>560</v>
      </c>
      <c r="E664">
        <v>3460</v>
      </c>
      <c r="F664" t="s">
        <v>561</v>
      </c>
    </row>
    <row r="665" spans="1:6" hidden="1" x14ac:dyDescent="0.35">
      <c r="A665">
        <v>421</v>
      </c>
      <c r="B665">
        <v>1322</v>
      </c>
      <c r="C665" t="s">
        <v>2487</v>
      </c>
      <c r="D665" t="s">
        <v>2488</v>
      </c>
      <c r="E665">
        <v>9560</v>
      </c>
      <c r="F665" t="s">
        <v>2130</v>
      </c>
    </row>
    <row r="666" spans="1:6" hidden="1" x14ac:dyDescent="0.35">
      <c r="A666">
        <v>420</v>
      </c>
      <c r="B666">
        <v>1323</v>
      </c>
      <c r="C666" t="s">
        <v>2483</v>
      </c>
      <c r="D666" t="s">
        <v>2484</v>
      </c>
      <c r="E666">
        <v>8300</v>
      </c>
      <c r="F666" t="s">
        <v>1760</v>
      </c>
    </row>
    <row r="667" spans="1:6" hidden="1" x14ac:dyDescent="0.35">
      <c r="A667">
        <v>423</v>
      </c>
      <c r="B667">
        <v>1328</v>
      </c>
      <c r="C667" t="s">
        <v>2493</v>
      </c>
      <c r="D667" t="s">
        <v>2494</v>
      </c>
      <c r="E667">
        <v>4700</v>
      </c>
      <c r="F667" t="s">
        <v>782</v>
      </c>
    </row>
    <row r="668" spans="1:6" hidden="1" x14ac:dyDescent="0.35">
      <c r="A668">
        <v>327</v>
      </c>
      <c r="B668">
        <v>1345</v>
      </c>
      <c r="C668" t="s">
        <v>2314</v>
      </c>
      <c r="D668" t="s">
        <v>2315</v>
      </c>
      <c r="E668">
        <v>9750</v>
      </c>
      <c r="F668" t="s">
        <v>2311</v>
      </c>
    </row>
    <row r="669" spans="1:6" hidden="1" x14ac:dyDescent="0.35">
      <c r="A669">
        <v>15</v>
      </c>
      <c r="B669">
        <v>1346</v>
      </c>
      <c r="C669" t="s">
        <v>532</v>
      </c>
      <c r="D669" t="s">
        <v>533</v>
      </c>
      <c r="E669">
        <v>3230</v>
      </c>
      <c r="F669" t="s">
        <v>534</v>
      </c>
    </row>
    <row r="670" spans="1:6" hidden="1" x14ac:dyDescent="0.35">
      <c r="A670">
        <v>422</v>
      </c>
      <c r="B670">
        <v>1348</v>
      </c>
      <c r="C670" t="s">
        <v>2491</v>
      </c>
      <c r="D670" t="s">
        <v>2492</v>
      </c>
      <c r="E670">
        <v>4700</v>
      </c>
      <c r="F670" t="s">
        <v>782</v>
      </c>
    </row>
    <row r="671" spans="1:6" hidden="1" x14ac:dyDescent="0.35">
      <c r="A671">
        <v>2</v>
      </c>
      <c r="B671">
        <v>1351</v>
      </c>
      <c r="C671" t="s">
        <v>437</v>
      </c>
      <c r="D671" t="s">
        <v>438</v>
      </c>
      <c r="E671">
        <v>2860</v>
      </c>
      <c r="F671" t="s">
        <v>410</v>
      </c>
    </row>
    <row r="672" spans="1:6" hidden="1" x14ac:dyDescent="0.35">
      <c r="A672">
        <v>115</v>
      </c>
      <c r="B672">
        <v>1352</v>
      </c>
      <c r="C672" t="s">
        <v>1239</v>
      </c>
      <c r="D672" t="s">
        <v>1240</v>
      </c>
      <c r="E672">
        <v>6270</v>
      </c>
      <c r="F672" t="s">
        <v>1236</v>
      </c>
    </row>
    <row r="673" spans="1:6" hidden="1" x14ac:dyDescent="0.35">
      <c r="A673">
        <v>163</v>
      </c>
      <c r="B673">
        <v>1353</v>
      </c>
      <c r="C673" t="s">
        <v>1531</v>
      </c>
      <c r="D673" t="s">
        <v>1532</v>
      </c>
      <c r="E673">
        <v>7400</v>
      </c>
      <c r="F673" t="s">
        <v>1509</v>
      </c>
    </row>
    <row r="674" spans="1:6" hidden="1" x14ac:dyDescent="0.35">
      <c r="A674">
        <v>425</v>
      </c>
      <c r="B674">
        <v>1365</v>
      </c>
      <c r="C674" t="s">
        <v>2497</v>
      </c>
      <c r="D674" t="s">
        <v>2498</v>
      </c>
      <c r="E674">
        <v>8570</v>
      </c>
      <c r="F674" t="s">
        <v>2499</v>
      </c>
    </row>
    <row r="675" spans="1:6" hidden="1" x14ac:dyDescent="0.35">
      <c r="A675">
        <v>176</v>
      </c>
      <c r="B675">
        <v>1366</v>
      </c>
      <c r="C675" t="s">
        <v>1609</v>
      </c>
      <c r="D675" t="s">
        <v>1610</v>
      </c>
      <c r="E675">
        <v>7620</v>
      </c>
      <c r="F675" t="s">
        <v>1606</v>
      </c>
    </row>
    <row r="676" spans="1:6" hidden="1" x14ac:dyDescent="0.35">
      <c r="A676">
        <v>18</v>
      </c>
      <c r="B676">
        <v>1367</v>
      </c>
      <c r="C676" t="s">
        <v>591</v>
      </c>
      <c r="D676" t="s">
        <v>592</v>
      </c>
      <c r="E676">
        <v>3320</v>
      </c>
      <c r="F676" t="s">
        <v>590</v>
      </c>
    </row>
    <row r="677" spans="1:6" hidden="1" x14ac:dyDescent="0.35">
      <c r="A677">
        <v>53</v>
      </c>
      <c r="B677">
        <v>1368</v>
      </c>
      <c r="C677" t="s">
        <v>777</v>
      </c>
      <c r="D677" t="s">
        <v>778</v>
      </c>
      <c r="E677">
        <v>4892</v>
      </c>
      <c r="F677" t="s">
        <v>779</v>
      </c>
    </row>
    <row r="678" spans="1:6" hidden="1" x14ac:dyDescent="0.35">
      <c r="A678">
        <v>429</v>
      </c>
      <c r="B678">
        <v>1369</v>
      </c>
      <c r="C678" t="s">
        <v>2500</v>
      </c>
      <c r="D678" t="s">
        <v>2501</v>
      </c>
      <c r="E678">
        <v>7790</v>
      </c>
      <c r="F678" t="s">
        <v>1644</v>
      </c>
    </row>
    <row r="679" spans="1:6" hidden="1" x14ac:dyDescent="0.35">
      <c r="A679">
        <v>267</v>
      </c>
      <c r="B679">
        <v>1371</v>
      </c>
      <c r="C679" t="s">
        <v>3576</v>
      </c>
      <c r="D679" t="s">
        <v>2032</v>
      </c>
      <c r="E679">
        <v>8800</v>
      </c>
      <c r="F679" t="s">
        <v>2028</v>
      </c>
    </row>
    <row r="680" spans="1:6" hidden="1" x14ac:dyDescent="0.35">
      <c r="A680">
        <v>888</v>
      </c>
      <c r="B680">
        <v>1372</v>
      </c>
      <c r="C680" t="s">
        <v>3512</v>
      </c>
      <c r="D680" t="s">
        <v>3513</v>
      </c>
      <c r="E680">
        <v>6280</v>
      </c>
      <c r="F680" t="s">
        <v>3514</v>
      </c>
    </row>
    <row r="681" spans="1:6" hidden="1" x14ac:dyDescent="0.35">
      <c r="A681">
        <v>434</v>
      </c>
      <c r="B681">
        <v>1373</v>
      </c>
      <c r="C681" t="s">
        <v>2509</v>
      </c>
      <c r="D681" t="s">
        <v>2510</v>
      </c>
      <c r="E681">
        <v>4262</v>
      </c>
      <c r="F681" t="s">
        <v>2511</v>
      </c>
    </row>
    <row r="682" spans="1:6" hidden="1" x14ac:dyDescent="0.35">
      <c r="A682">
        <v>436</v>
      </c>
      <c r="B682">
        <v>1376</v>
      </c>
      <c r="C682" t="s">
        <v>2512</v>
      </c>
      <c r="D682" t="s">
        <v>2513</v>
      </c>
      <c r="E682">
        <v>9480</v>
      </c>
      <c r="F682" t="s">
        <v>2249</v>
      </c>
    </row>
    <row r="683" spans="1:6" hidden="1" x14ac:dyDescent="0.35">
      <c r="A683">
        <v>138</v>
      </c>
      <c r="B683">
        <v>1383</v>
      </c>
      <c r="C683" t="s">
        <v>1396</v>
      </c>
      <c r="D683" t="s">
        <v>1397</v>
      </c>
      <c r="E683">
        <v>6823</v>
      </c>
      <c r="F683" t="s">
        <v>1398</v>
      </c>
    </row>
    <row r="684" spans="1:6" hidden="1" x14ac:dyDescent="0.35">
      <c r="A684">
        <v>226</v>
      </c>
      <c r="B684">
        <v>1389</v>
      </c>
      <c r="C684" t="s">
        <v>1890</v>
      </c>
      <c r="D684" t="s">
        <v>1891</v>
      </c>
      <c r="E684">
        <v>8600</v>
      </c>
      <c r="F684" t="s">
        <v>1883</v>
      </c>
    </row>
    <row r="685" spans="1:6" hidden="1" x14ac:dyDescent="0.35">
      <c r="A685">
        <v>105</v>
      </c>
      <c r="B685">
        <v>1395</v>
      </c>
      <c r="C685" t="s">
        <v>3545</v>
      </c>
      <c r="D685" t="s">
        <v>3546</v>
      </c>
      <c r="E685">
        <v>6430</v>
      </c>
      <c r="F685" t="s">
        <v>1198</v>
      </c>
    </row>
    <row r="686" spans="1:6" hidden="1" x14ac:dyDescent="0.35">
      <c r="A686">
        <v>80</v>
      </c>
      <c r="B686">
        <v>1400</v>
      </c>
      <c r="C686" t="s">
        <v>3450</v>
      </c>
      <c r="D686" t="s">
        <v>983</v>
      </c>
      <c r="E686">
        <v>5960</v>
      </c>
      <c r="F686" t="s">
        <v>982</v>
      </c>
    </row>
    <row r="687" spans="1:6" hidden="1" x14ac:dyDescent="0.35">
      <c r="A687">
        <v>81</v>
      </c>
      <c r="B687">
        <v>1403</v>
      </c>
      <c r="C687" t="s">
        <v>1035</v>
      </c>
      <c r="D687" t="s">
        <v>1036</v>
      </c>
      <c r="E687">
        <v>7000</v>
      </c>
      <c r="F687" t="s">
        <v>986</v>
      </c>
    </row>
    <row r="688" spans="1:6" hidden="1" x14ac:dyDescent="0.35">
      <c r="A688">
        <v>163</v>
      </c>
      <c r="B688">
        <v>1408</v>
      </c>
      <c r="C688" t="s">
        <v>1533</v>
      </c>
      <c r="D688" t="s">
        <v>1534</v>
      </c>
      <c r="E688">
        <v>7400</v>
      </c>
      <c r="F688" t="s">
        <v>1509</v>
      </c>
    </row>
    <row r="689" spans="1:6" hidden="1" x14ac:dyDescent="0.35">
      <c r="A689">
        <v>87</v>
      </c>
      <c r="B689">
        <v>1409</v>
      </c>
      <c r="C689" t="s">
        <v>1126</v>
      </c>
      <c r="D689" t="s">
        <v>1127</v>
      </c>
      <c r="E689">
        <v>5700</v>
      </c>
      <c r="F689" t="s">
        <v>1123</v>
      </c>
    </row>
    <row r="690" spans="1:6" hidden="1" x14ac:dyDescent="0.35">
      <c r="A690">
        <v>103</v>
      </c>
      <c r="B690">
        <v>1410</v>
      </c>
      <c r="C690" t="s">
        <v>1189</v>
      </c>
      <c r="D690" t="s">
        <v>1190</v>
      </c>
      <c r="E690">
        <v>6100</v>
      </c>
      <c r="F690" t="s">
        <v>1184</v>
      </c>
    </row>
    <row r="691" spans="1:6" hidden="1" x14ac:dyDescent="0.35">
      <c r="A691">
        <v>431</v>
      </c>
      <c r="B691">
        <v>1411</v>
      </c>
      <c r="C691" t="s">
        <v>2502</v>
      </c>
      <c r="D691" t="s">
        <v>2503</v>
      </c>
      <c r="E691">
        <v>6893</v>
      </c>
      <c r="F691" t="s">
        <v>332</v>
      </c>
    </row>
    <row r="692" spans="1:6" hidden="1" x14ac:dyDescent="0.35">
      <c r="A692">
        <v>126</v>
      </c>
      <c r="B692">
        <v>1417</v>
      </c>
      <c r="C692" t="s">
        <v>1336</v>
      </c>
      <c r="D692" t="s">
        <v>1337</v>
      </c>
      <c r="E692">
        <v>6800</v>
      </c>
      <c r="F692" t="s">
        <v>1323</v>
      </c>
    </row>
    <row r="693" spans="1:6" hidden="1" x14ac:dyDescent="0.35">
      <c r="A693">
        <v>28</v>
      </c>
      <c r="B693">
        <v>1423</v>
      </c>
      <c r="C693" t="s">
        <v>3519</v>
      </c>
      <c r="D693" t="s">
        <v>635</v>
      </c>
      <c r="E693">
        <v>4690</v>
      </c>
      <c r="F693" t="s">
        <v>632</v>
      </c>
    </row>
    <row r="694" spans="1:6" hidden="1" x14ac:dyDescent="0.35">
      <c r="A694">
        <v>148</v>
      </c>
      <c r="B694">
        <v>1428</v>
      </c>
      <c r="C694" t="s">
        <v>1448</v>
      </c>
      <c r="D694" t="s">
        <v>1449</v>
      </c>
      <c r="E694">
        <v>8700</v>
      </c>
      <c r="F694" t="s">
        <v>1441</v>
      </c>
    </row>
    <row r="695" spans="1:6" hidden="1" x14ac:dyDescent="0.35">
      <c r="A695">
        <v>272</v>
      </c>
      <c r="B695">
        <v>1432</v>
      </c>
      <c r="C695" t="s">
        <v>2052</v>
      </c>
      <c r="D695" t="s">
        <v>2053</v>
      </c>
      <c r="E695">
        <v>9510</v>
      </c>
      <c r="F695" t="s">
        <v>2054</v>
      </c>
    </row>
    <row r="696" spans="1:6" hidden="1" x14ac:dyDescent="0.35">
      <c r="A696">
        <v>54</v>
      </c>
      <c r="B696">
        <v>1440</v>
      </c>
      <c r="C696" t="s">
        <v>793</v>
      </c>
      <c r="D696" t="s">
        <v>794</v>
      </c>
      <c r="E696">
        <v>4700</v>
      </c>
      <c r="F696" t="s">
        <v>782</v>
      </c>
    </row>
    <row r="697" spans="1:6" hidden="1" x14ac:dyDescent="0.35">
      <c r="A697">
        <v>442</v>
      </c>
      <c r="B697">
        <v>1441</v>
      </c>
      <c r="C697" t="s">
        <v>2517</v>
      </c>
      <c r="D697" t="s">
        <v>2518</v>
      </c>
      <c r="E697">
        <v>4573</v>
      </c>
      <c r="F697" t="s">
        <v>2517</v>
      </c>
    </row>
    <row r="698" spans="1:6" hidden="1" x14ac:dyDescent="0.35">
      <c r="A698">
        <v>443</v>
      </c>
      <c r="B698">
        <v>1442</v>
      </c>
      <c r="C698" t="s">
        <v>340</v>
      </c>
      <c r="D698" t="s">
        <v>2519</v>
      </c>
      <c r="E698">
        <v>4560</v>
      </c>
      <c r="F698" t="s">
        <v>340</v>
      </c>
    </row>
    <row r="699" spans="1:6" hidden="1" x14ac:dyDescent="0.35">
      <c r="A699">
        <v>148</v>
      </c>
      <c r="B699">
        <v>1443</v>
      </c>
      <c r="C699" t="s">
        <v>1450</v>
      </c>
      <c r="D699" t="s">
        <v>1451</v>
      </c>
      <c r="E699">
        <v>8700</v>
      </c>
      <c r="F699" t="s">
        <v>1441</v>
      </c>
    </row>
    <row r="700" spans="1:6" hidden="1" x14ac:dyDescent="0.35">
      <c r="A700">
        <v>17</v>
      </c>
      <c r="B700">
        <v>1446</v>
      </c>
      <c r="C700" t="s">
        <v>562</v>
      </c>
      <c r="D700" t="s">
        <v>563</v>
      </c>
      <c r="E700">
        <v>2990</v>
      </c>
      <c r="F700" t="s">
        <v>564</v>
      </c>
    </row>
    <row r="701" spans="1:6" hidden="1" x14ac:dyDescent="0.35">
      <c r="A701">
        <v>317</v>
      </c>
      <c r="B701">
        <v>1449</v>
      </c>
      <c r="C701" t="s">
        <v>2286</v>
      </c>
      <c r="D701" t="s">
        <v>2287</v>
      </c>
      <c r="E701">
        <v>9990</v>
      </c>
      <c r="F701" t="s">
        <v>2283</v>
      </c>
    </row>
    <row r="702" spans="1:6" hidden="1" x14ac:dyDescent="0.35">
      <c r="A702">
        <v>444</v>
      </c>
      <c r="B702">
        <v>1478</v>
      </c>
      <c r="C702" t="s">
        <v>2520</v>
      </c>
      <c r="D702" t="s">
        <v>2521</v>
      </c>
      <c r="E702">
        <v>8444</v>
      </c>
      <c r="F702" t="s">
        <v>2480</v>
      </c>
    </row>
    <row r="703" spans="1:6" hidden="1" x14ac:dyDescent="0.35">
      <c r="A703">
        <v>888</v>
      </c>
      <c r="B703">
        <v>1482</v>
      </c>
      <c r="C703" t="s">
        <v>3502</v>
      </c>
      <c r="D703" t="s">
        <v>3503</v>
      </c>
      <c r="E703">
        <v>3760</v>
      </c>
      <c r="F703" t="s">
        <v>3390</v>
      </c>
    </row>
    <row r="704" spans="1:6" hidden="1" x14ac:dyDescent="0.35">
      <c r="A704">
        <v>432</v>
      </c>
      <c r="B704">
        <v>1486</v>
      </c>
      <c r="C704" t="s">
        <v>2504</v>
      </c>
      <c r="D704" t="s">
        <v>2505</v>
      </c>
      <c r="E704">
        <v>8586</v>
      </c>
      <c r="F704" t="s">
        <v>2387</v>
      </c>
    </row>
    <row r="705" spans="1:6" hidden="1" x14ac:dyDescent="0.35">
      <c r="A705">
        <v>18</v>
      </c>
      <c r="B705">
        <v>1488</v>
      </c>
      <c r="C705" t="s">
        <v>593</v>
      </c>
      <c r="D705" t="s">
        <v>594</v>
      </c>
      <c r="E705">
        <v>3300</v>
      </c>
      <c r="F705" t="s">
        <v>526</v>
      </c>
    </row>
    <row r="706" spans="1:6" hidden="1" x14ac:dyDescent="0.35">
      <c r="A706">
        <v>217</v>
      </c>
      <c r="B706">
        <v>1490</v>
      </c>
      <c r="C706" t="s">
        <v>1854</v>
      </c>
      <c r="D706" t="s">
        <v>1855</v>
      </c>
      <c r="E706">
        <v>8940</v>
      </c>
      <c r="F706" t="s">
        <v>1856</v>
      </c>
    </row>
    <row r="707" spans="1:6" hidden="1" x14ac:dyDescent="0.35">
      <c r="A707">
        <v>293</v>
      </c>
      <c r="B707">
        <v>1492</v>
      </c>
      <c r="C707" t="s">
        <v>3579</v>
      </c>
      <c r="D707" t="s">
        <v>2149</v>
      </c>
      <c r="E707">
        <v>9370</v>
      </c>
      <c r="F707" t="s">
        <v>2148</v>
      </c>
    </row>
    <row r="708" spans="1:6" hidden="1" x14ac:dyDescent="0.35">
      <c r="A708">
        <v>2</v>
      </c>
      <c r="B708">
        <v>1493</v>
      </c>
      <c r="C708" t="s">
        <v>439</v>
      </c>
      <c r="D708" t="s">
        <v>440</v>
      </c>
      <c r="E708">
        <v>4000</v>
      </c>
      <c r="F708" t="s">
        <v>380</v>
      </c>
    </row>
    <row r="709" spans="1:6" hidden="1" x14ac:dyDescent="0.35">
      <c r="A709">
        <v>48</v>
      </c>
      <c r="B709">
        <v>1494</v>
      </c>
      <c r="C709" t="s">
        <v>743</v>
      </c>
      <c r="D709" t="s">
        <v>744</v>
      </c>
      <c r="E709">
        <v>4990</v>
      </c>
      <c r="F709" t="s">
        <v>742</v>
      </c>
    </row>
    <row r="710" spans="1:6" hidden="1" x14ac:dyDescent="0.35">
      <c r="A710">
        <v>448</v>
      </c>
      <c r="B710">
        <v>1497</v>
      </c>
      <c r="C710" t="s">
        <v>344</v>
      </c>
      <c r="D710" t="s">
        <v>566</v>
      </c>
      <c r="E710">
        <v>8500</v>
      </c>
      <c r="F710" t="s">
        <v>1693</v>
      </c>
    </row>
    <row r="711" spans="1:6" hidden="1" x14ac:dyDescent="0.35">
      <c r="A711">
        <v>450</v>
      </c>
      <c r="B711">
        <v>1535</v>
      </c>
      <c r="C711" t="s">
        <v>345</v>
      </c>
      <c r="D711" t="s">
        <v>2526</v>
      </c>
      <c r="E711">
        <v>8550</v>
      </c>
      <c r="F711" t="s">
        <v>1838</v>
      </c>
    </row>
    <row r="712" spans="1:6" hidden="1" x14ac:dyDescent="0.35">
      <c r="A712">
        <v>317</v>
      </c>
      <c r="B712">
        <v>1541</v>
      </c>
      <c r="C712" t="s">
        <v>3495</v>
      </c>
      <c r="D712" t="s">
        <v>3496</v>
      </c>
      <c r="E712">
        <v>9990</v>
      </c>
      <c r="F712" t="s">
        <v>2283</v>
      </c>
    </row>
    <row r="713" spans="1:6" hidden="1" x14ac:dyDescent="0.35">
      <c r="A713">
        <v>2</v>
      </c>
      <c r="B713">
        <v>1551</v>
      </c>
      <c r="C713" t="s">
        <v>441</v>
      </c>
      <c r="D713" t="s">
        <v>442</v>
      </c>
      <c r="E713">
        <v>2700</v>
      </c>
      <c r="F713" t="s">
        <v>443</v>
      </c>
    </row>
    <row r="714" spans="1:6" hidden="1" x14ac:dyDescent="0.35">
      <c r="A714">
        <v>163</v>
      </c>
      <c r="B714">
        <v>1553</v>
      </c>
      <c r="C714" t="s">
        <v>1535</v>
      </c>
      <c r="D714" t="s">
        <v>1536</v>
      </c>
      <c r="E714">
        <v>7400</v>
      </c>
      <c r="F714" t="s">
        <v>1509</v>
      </c>
    </row>
    <row r="715" spans="1:6" hidden="1" x14ac:dyDescent="0.35">
      <c r="A715">
        <v>455</v>
      </c>
      <c r="B715">
        <v>1554</v>
      </c>
      <c r="C715" t="s">
        <v>2531</v>
      </c>
      <c r="D715" t="s">
        <v>2532</v>
      </c>
      <c r="E715">
        <v>6990</v>
      </c>
      <c r="F715" t="s">
        <v>1652</v>
      </c>
    </row>
    <row r="716" spans="1:6" hidden="1" x14ac:dyDescent="0.35">
      <c r="A716">
        <v>451</v>
      </c>
      <c r="B716">
        <v>1557</v>
      </c>
      <c r="C716" t="s">
        <v>2527</v>
      </c>
      <c r="D716" t="s">
        <v>2528</v>
      </c>
      <c r="E716">
        <v>5970</v>
      </c>
      <c r="F716" t="s">
        <v>1143</v>
      </c>
    </row>
    <row r="717" spans="1:6" hidden="1" x14ac:dyDescent="0.35">
      <c r="A717">
        <v>2</v>
      </c>
      <c r="B717">
        <v>1567</v>
      </c>
      <c r="C717" t="s">
        <v>444</v>
      </c>
      <c r="D717" t="s">
        <v>445</v>
      </c>
      <c r="E717">
        <v>2770</v>
      </c>
      <c r="F717" t="s">
        <v>446</v>
      </c>
    </row>
    <row r="718" spans="1:6" hidden="1" x14ac:dyDescent="0.35">
      <c r="A718">
        <v>439</v>
      </c>
      <c r="B718">
        <v>1577</v>
      </c>
      <c r="C718" t="s">
        <v>2516</v>
      </c>
      <c r="D718" t="s">
        <v>3499</v>
      </c>
      <c r="E718">
        <v>8400</v>
      </c>
      <c r="F718" t="s">
        <v>1685</v>
      </c>
    </row>
    <row r="719" spans="1:6" hidden="1" x14ac:dyDescent="0.35">
      <c r="A719">
        <v>82</v>
      </c>
      <c r="B719">
        <v>1580</v>
      </c>
      <c r="C719" t="s">
        <v>1102</v>
      </c>
      <c r="D719" t="s">
        <v>1103</v>
      </c>
      <c r="E719">
        <v>5800</v>
      </c>
      <c r="F719" t="s">
        <v>1086</v>
      </c>
    </row>
    <row r="720" spans="1:6" hidden="1" x14ac:dyDescent="0.35">
      <c r="A720">
        <v>466</v>
      </c>
      <c r="B720">
        <v>1598</v>
      </c>
      <c r="C720" t="s">
        <v>2533</v>
      </c>
      <c r="D720" t="s">
        <v>2534</v>
      </c>
      <c r="E720">
        <v>8305</v>
      </c>
      <c r="F720" t="s">
        <v>1880</v>
      </c>
    </row>
    <row r="721" spans="1:6" hidden="1" x14ac:dyDescent="0.35">
      <c r="A721">
        <v>476</v>
      </c>
      <c r="B721">
        <v>1603</v>
      </c>
      <c r="C721" t="s">
        <v>3515</v>
      </c>
      <c r="D721" t="s">
        <v>3516</v>
      </c>
      <c r="E721">
        <v>4780</v>
      </c>
      <c r="F721" t="s">
        <v>748</v>
      </c>
    </row>
    <row r="722" spans="1:6" hidden="1" x14ac:dyDescent="0.35">
      <c r="A722">
        <v>298</v>
      </c>
      <c r="B722">
        <v>1608</v>
      </c>
      <c r="C722" t="s">
        <v>2217</v>
      </c>
      <c r="D722" t="s">
        <v>2218</v>
      </c>
      <c r="E722">
        <v>9800</v>
      </c>
      <c r="F722" t="s">
        <v>2204</v>
      </c>
    </row>
    <row r="723" spans="1:6" hidden="1" x14ac:dyDescent="0.35">
      <c r="A723">
        <v>208</v>
      </c>
      <c r="B723">
        <v>1626</v>
      </c>
      <c r="C723" t="s">
        <v>1826</v>
      </c>
      <c r="D723" t="s">
        <v>1827</v>
      </c>
      <c r="E723">
        <v>8870</v>
      </c>
      <c r="F723" t="s">
        <v>1821</v>
      </c>
    </row>
    <row r="724" spans="1:6" hidden="1" x14ac:dyDescent="0.35">
      <c r="A724">
        <v>81</v>
      </c>
      <c r="B724">
        <v>1632</v>
      </c>
      <c r="C724" t="s">
        <v>1037</v>
      </c>
      <c r="D724" t="s">
        <v>1038</v>
      </c>
      <c r="E724">
        <v>7000</v>
      </c>
      <c r="F724" t="s">
        <v>986</v>
      </c>
    </row>
    <row r="725" spans="1:6" hidden="1" x14ac:dyDescent="0.35">
      <c r="A725">
        <v>81</v>
      </c>
      <c r="B725">
        <v>1633</v>
      </c>
      <c r="C725" t="s">
        <v>1039</v>
      </c>
      <c r="D725" t="s">
        <v>1040</v>
      </c>
      <c r="E725">
        <v>7120</v>
      </c>
      <c r="F725" t="s">
        <v>1041</v>
      </c>
    </row>
    <row r="726" spans="1:6" hidden="1" x14ac:dyDescent="0.35">
      <c r="A726">
        <v>81</v>
      </c>
      <c r="B726">
        <v>1634</v>
      </c>
      <c r="C726" t="s">
        <v>1042</v>
      </c>
      <c r="D726" t="s">
        <v>1043</v>
      </c>
      <c r="E726">
        <v>7100</v>
      </c>
      <c r="F726" t="s">
        <v>989</v>
      </c>
    </row>
    <row r="727" spans="1:6" hidden="1" x14ac:dyDescent="0.35">
      <c r="A727">
        <v>81</v>
      </c>
      <c r="B727">
        <v>1635</v>
      </c>
      <c r="C727" t="s">
        <v>1044</v>
      </c>
      <c r="D727" t="s">
        <v>1045</v>
      </c>
      <c r="E727">
        <v>7100</v>
      </c>
      <c r="F727" t="s">
        <v>989</v>
      </c>
    </row>
    <row r="728" spans="1:6" hidden="1" x14ac:dyDescent="0.35">
      <c r="A728">
        <v>81</v>
      </c>
      <c r="B728">
        <v>1636</v>
      </c>
      <c r="C728" t="s">
        <v>1046</v>
      </c>
      <c r="D728" t="s">
        <v>1047</v>
      </c>
      <c r="E728">
        <v>7100</v>
      </c>
      <c r="F728" t="s">
        <v>989</v>
      </c>
    </row>
    <row r="729" spans="1:6" hidden="1" x14ac:dyDescent="0.35">
      <c r="A729">
        <v>295</v>
      </c>
      <c r="B729">
        <v>1638</v>
      </c>
      <c r="C729" t="s">
        <v>2193</v>
      </c>
      <c r="D729" t="s">
        <v>2194</v>
      </c>
      <c r="E729">
        <v>9000</v>
      </c>
      <c r="F729" t="s">
        <v>2174</v>
      </c>
    </row>
    <row r="730" spans="1:6" hidden="1" x14ac:dyDescent="0.35">
      <c r="A730">
        <v>163</v>
      </c>
      <c r="B730">
        <v>1642</v>
      </c>
      <c r="C730" t="s">
        <v>1537</v>
      </c>
      <c r="D730" t="s">
        <v>1538</v>
      </c>
      <c r="E730">
        <v>7451</v>
      </c>
      <c r="F730" t="s">
        <v>1522</v>
      </c>
    </row>
    <row r="731" spans="1:6" hidden="1" x14ac:dyDescent="0.35">
      <c r="A731">
        <v>446</v>
      </c>
      <c r="B731">
        <v>1645</v>
      </c>
      <c r="C731" t="s">
        <v>2522</v>
      </c>
      <c r="D731" t="s">
        <v>2523</v>
      </c>
      <c r="E731">
        <v>8305</v>
      </c>
      <c r="F731" t="s">
        <v>1880</v>
      </c>
    </row>
    <row r="732" spans="1:6" hidden="1" x14ac:dyDescent="0.35">
      <c r="A732">
        <v>452</v>
      </c>
      <c r="B732">
        <v>1646</v>
      </c>
      <c r="C732" t="s">
        <v>2529</v>
      </c>
      <c r="D732" t="s">
        <v>2530</v>
      </c>
      <c r="E732">
        <v>8500</v>
      </c>
      <c r="F732" t="s">
        <v>1693</v>
      </c>
    </row>
    <row r="733" spans="1:6" hidden="1" x14ac:dyDescent="0.35">
      <c r="A733">
        <v>172</v>
      </c>
      <c r="B733">
        <v>1648</v>
      </c>
      <c r="C733" t="s">
        <v>1590</v>
      </c>
      <c r="D733" t="s">
        <v>1591</v>
      </c>
      <c r="E733">
        <v>7500</v>
      </c>
      <c r="F733" t="s">
        <v>1562</v>
      </c>
    </row>
    <row r="734" spans="1:6" hidden="1" x14ac:dyDescent="0.35">
      <c r="A734">
        <v>79</v>
      </c>
      <c r="B734">
        <v>1649</v>
      </c>
      <c r="C734" t="s">
        <v>966</v>
      </c>
      <c r="D734" t="s">
        <v>894</v>
      </c>
      <c r="E734">
        <v>5000</v>
      </c>
      <c r="F734" t="s">
        <v>895</v>
      </c>
    </row>
    <row r="735" spans="1:6" hidden="1" x14ac:dyDescent="0.35">
      <c r="A735">
        <v>126</v>
      </c>
      <c r="B735">
        <v>1658</v>
      </c>
      <c r="C735" t="s">
        <v>3459</v>
      </c>
      <c r="D735" t="s">
        <v>1338</v>
      </c>
      <c r="E735">
        <v>6705</v>
      </c>
      <c r="F735" t="s">
        <v>1306</v>
      </c>
    </row>
    <row r="736" spans="1:6" hidden="1" x14ac:dyDescent="0.35">
      <c r="A736">
        <v>155</v>
      </c>
      <c r="B736">
        <v>1674</v>
      </c>
      <c r="C736" t="s">
        <v>1475</v>
      </c>
      <c r="D736" t="s">
        <v>1470</v>
      </c>
      <c r="E736">
        <v>8763</v>
      </c>
      <c r="F736" t="s">
        <v>1471</v>
      </c>
    </row>
    <row r="737" spans="1:6" hidden="1" x14ac:dyDescent="0.35">
      <c r="A737">
        <v>17</v>
      </c>
      <c r="B737">
        <v>1675</v>
      </c>
      <c r="C737" t="s">
        <v>565</v>
      </c>
      <c r="D737" t="s">
        <v>566</v>
      </c>
      <c r="E737">
        <v>3450</v>
      </c>
      <c r="F737" t="s">
        <v>539</v>
      </c>
    </row>
    <row r="738" spans="1:6" hidden="1" x14ac:dyDescent="0.35">
      <c r="A738">
        <v>17</v>
      </c>
      <c r="B738">
        <v>1678</v>
      </c>
      <c r="C738" t="s">
        <v>567</v>
      </c>
      <c r="D738" t="s">
        <v>556</v>
      </c>
      <c r="E738">
        <v>3450</v>
      </c>
      <c r="F738" t="s">
        <v>539</v>
      </c>
    </row>
    <row r="739" spans="1:6" hidden="1" x14ac:dyDescent="0.35">
      <c r="A739">
        <v>55</v>
      </c>
      <c r="B739">
        <v>1679</v>
      </c>
      <c r="C739" t="s">
        <v>802</v>
      </c>
      <c r="D739" t="s">
        <v>803</v>
      </c>
      <c r="E739">
        <v>4840</v>
      </c>
      <c r="F739" t="s">
        <v>799</v>
      </c>
    </row>
    <row r="740" spans="1:6" hidden="1" x14ac:dyDescent="0.35">
      <c r="A740">
        <v>34</v>
      </c>
      <c r="B740">
        <v>1680</v>
      </c>
      <c r="C740" t="s">
        <v>671</v>
      </c>
      <c r="D740" t="s">
        <v>672</v>
      </c>
      <c r="E740">
        <v>4100</v>
      </c>
      <c r="F740" t="s">
        <v>666</v>
      </c>
    </row>
    <row r="741" spans="1:6" hidden="1" x14ac:dyDescent="0.35">
      <c r="A741">
        <v>228</v>
      </c>
      <c r="B741">
        <v>1683</v>
      </c>
      <c r="C741" t="s">
        <v>3567</v>
      </c>
      <c r="D741" t="s">
        <v>1897</v>
      </c>
      <c r="E741">
        <v>8471</v>
      </c>
      <c r="F741" t="s">
        <v>1732</v>
      </c>
    </row>
    <row r="742" spans="1:6" hidden="1" x14ac:dyDescent="0.35">
      <c r="A742">
        <v>229</v>
      </c>
      <c r="B742">
        <v>1684</v>
      </c>
      <c r="C742" t="s">
        <v>3569</v>
      </c>
      <c r="D742" t="s">
        <v>1900</v>
      </c>
      <c r="E742">
        <v>8464</v>
      </c>
      <c r="F742" t="s">
        <v>1690</v>
      </c>
    </row>
    <row r="743" spans="1:6" hidden="1" x14ac:dyDescent="0.35">
      <c r="A743">
        <v>147</v>
      </c>
      <c r="B743">
        <v>1717</v>
      </c>
      <c r="C743" t="s">
        <v>1437</v>
      </c>
      <c r="D743" t="s">
        <v>1438</v>
      </c>
      <c r="E743">
        <v>8723</v>
      </c>
      <c r="F743" t="s">
        <v>1436</v>
      </c>
    </row>
    <row r="744" spans="1:6" hidden="1" x14ac:dyDescent="0.35">
      <c r="A744">
        <v>300</v>
      </c>
      <c r="B744">
        <v>1726</v>
      </c>
      <c r="C744" t="s">
        <v>3493</v>
      </c>
      <c r="D744" t="s">
        <v>3494</v>
      </c>
      <c r="E744">
        <v>9500</v>
      </c>
      <c r="F744" t="s">
        <v>1972</v>
      </c>
    </row>
    <row r="745" spans="1:6" hidden="1" x14ac:dyDescent="0.35">
      <c r="A745">
        <v>5</v>
      </c>
      <c r="B745">
        <v>1731</v>
      </c>
      <c r="C745" t="s">
        <v>3446</v>
      </c>
      <c r="D745" t="s">
        <v>513</v>
      </c>
      <c r="E745">
        <v>2800</v>
      </c>
      <c r="F745" t="s">
        <v>509</v>
      </c>
    </row>
    <row r="746" spans="1:6" hidden="1" x14ac:dyDescent="0.35">
      <c r="A746">
        <v>42</v>
      </c>
      <c r="B746">
        <v>1733</v>
      </c>
      <c r="C746" t="s">
        <v>720</v>
      </c>
      <c r="D746" t="s">
        <v>721</v>
      </c>
      <c r="E746">
        <v>4640</v>
      </c>
      <c r="F746" t="s">
        <v>716</v>
      </c>
    </row>
    <row r="747" spans="1:6" hidden="1" x14ac:dyDescent="0.35">
      <c r="A747">
        <v>12</v>
      </c>
      <c r="B747">
        <v>1736</v>
      </c>
      <c r="C747" t="s">
        <v>522</v>
      </c>
      <c r="D747" t="s">
        <v>523</v>
      </c>
      <c r="E747">
        <v>3600</v>
      </c>
      <c r="F747" t="s">
        <v>521</v>
      </c>
    </row>
    <row r="748" spans="1:6" hidden="1" x14ac:dyDescent="0.35">
      <c r="A748">
        <v>234</v>
      </c>
      <c r="B748">
        <v>1737</v>
      </c>
      <c r="C748" t="s">
        <v>1926</v>
      </c>
      <c r="D748" t="s">
        <v>1927</v>
      </c>
      <c r="E748">
        <v>7730</v>
      </c>
      <c r="F748" t="s">
        <v>1923</v>
      </c>
    </row>
    <row r="749" spans="1:6" hidden="1" x14ac:dyDescent="0.35">
      <c r="A749">
        <v>79</v>
      </c>
      <c r="B749">
        <v>1755</v>
      </c>
      <c r="C749" t="s">
        <v>967</v>
      </c>
      <c r="D749" t="s">
        <v>968</v>
      </c>
      <c r="E749">
        <v>5000</v>
      </c>
      <c r="F749" t="s">
        <v>895</v>
      </c>
    </row>
    <row r="750" spans="1:6" hidden="1" x14ac:dyDescent="0.35">
      <c r="A750">
        <v>44</v>
      </c>
      <c r="B750">
        <v>1766</v>
      </c>
      <c r="C750" t="s">
        <v>731</v>
      </c>
      <c r="D750" t="s">
        <v>732</v>
      </c>
      <c r="E750">
        <v>4684</v>
      </c>
      <c r="F750" t="s">
        <v>730</v>
      </c>
    </row>
    <row r="751" spans="1:6" hidden="1" x14ac:dyDescent="0.35">
      <c r="A751">
        <v>272</v>
      </c>
      <c r="B751">
        <v>1767</v>
      </c>
      <c r="C751" t="s">
        <v>2055</v>
      </c>
      <c r="D751" t="s">
        <v>2056</v>
      </c>
      <c r="E751">
        <v>9500</v>
      </c>
      <c r="F751" t="s">
        <v>1972</v>
      </c>
    </row>
    <row r="752" spans="1:6" hidden="1" x14ac:dyDescent="0.35">
      <c r="A752">
        <v>81</v>
      </c>
      <c r="B752">
        <v>1769</v>
      </c>
      <c r="C752" t="s">
        <v>1480</v>
      </c>
      <c r="D752" t="s">
        <v>704</v>
      </c>
      <c r="E752">
        <v>6580</v>
      </c>
      <c r="F752" t="s">
        <v>1477</v>
      </c>
    </row>
    <row r="753" spans="1:6" hidden="1" x14ac:dyDescent="0.35">
      <c r="A753">
        <v>183</v>
      </c>
      <c r="B753">
        <v>1772</v>
      </c>
      <c r="C753" t="s">
        <v>1636</v>
      </c>
      <c r="D753" t="s">
        <v>1637</v>
      </c>
      <c r="E753">
        <v>6900</v>
      </c>
      <c r="F753" t="s">
        <v>1635</v>
      </c>
    </row>
    <row r="754" spans="1:6" hidden="1" x14ac:dyDescent="0.35">
      <c r="A754">
        <v>71</v>
      </c>
      <c r="B754">
        <v>1792</v>
      </c>
      <c r="C754" t="s">
        <v>858</v>
      </c>
      <c r="D754" t="s">
        <v>859</v>
      </c>
      <c r="E754">
        <v>5610</v>
      </c>
      <c r="F754" t="s">
        <v>857</v>
      </c>
    </row>
    <row r="755" spans="1:6" hidden="1" x14ac:dyDescent="0.35">
      <c r="A755">
        <v>2</v>
      </c>
      <c r="B755">
        <v>1825</v>
      </c>
      <c r="C755" t="s">
        <v>447</v>
      </c>
      <c r="D755" t="s">
        <v>448</v>
      </c>
      <c r="E755">
        <v>4000</v>
      </c>
      <c r="F755" t="s">
        <v>380</v>
      </c>
    </row>
    <row r="756" spans="1:6" hidden="1" x14ac:dyDescent="0.35">
      <c r="A756">
        <v>206</v>
      </c>
      <c r="B756">
        <v>1826</v>
      </c>
      <c r="C756" t="s">
        <v>1791</v>
      </c>
      <c r="D756" t="s">
        <v>1792</v>
      </c>
      <c r="E756">
        <v>8520</v>
      </c>
      <c r="F756" t="s">
        <v>1793</v>
      </c>
    </row>
    <row r="757" spans="1:6" hidden="1" x14ac:dyDescent="0.35">
      <c r="A757">
        <v>2</v>
      </c>
      <c r="B757">
        <v>1827</v>
      </c>
      <c r="C757" t="s">
        <v>449</v>
      </c>
      <c r="D757" t="s">
        <v>450</v>
      </c>
      <c r="E757">
        <v>2650</v>
      </c>
      <c r="F757" t="s">
        <v>383</v>
      </c>
    </row>
    <row r="758" spans="1:6" hidden="1" x14ac:dyDescent="0.35">
      <c r="A758">
        <v>2</v>
      </c>
      <c r="B758">
        <v>1828</v>
      </c>
      <c r="C758" t="s">
        <v>451</v>
      </c>
      <c r="D758" t="s">
        <v>452</v>
      </c>
      <c r="E758">
        <v>2650</v>
      </c>
      <c r="F758" t="s">
        <v>383</v>
      </c>
    </row>
    <row r="759" spans="1:6" hidden="1" x14ac:dyDescent="0.35">
      <c r="A759">
        <v>2</v>
      </c>
      <c r="B759">
        <v>1829</v>
      </c>
      <c r="C759" t="s">
        <v>453</v>
      </c>
      <c r="D759" t="s">
        <v>454</v>
      </c>
      <c r="E759">
        <v>2650</v>
      </c>
      <c r="F759" t="s">
        <v>383</v>
      </c>
    </row>
    <row r="760" spans="1:6" hidden="1" x14ac:dyDescent="0.35">
      <c r="A760">
        <v>2</v>
      </c>
      <c r="B760">
        <v>1830</v>
      </c>
      <c r="C760" t="s">
        <v>455</v>
      </c>
      <c r="D760" t="s">
        <v>456</v>
      </c>
      <c r="E760">
        <v>2605</v>
      </c>
      <c r="F760" t="s">
        <v>457</v>
      </c>
    </row>
    <row r="761" spans="1:6" hidden="1" x14ac:dyDescent="0.35">
      <c r="A761">
        <v>2</v>
      </c>
      <c r="B761">
        <v>1831</v>
      </c>
      <c r="C761" t="s">
        <v>458</v>
      </c>
      <c r="D761" t="s">
        <v>459</v>
      </c>
      <c r="E761">
        <v>2605</v>
      </c>
      <c r="F761" t="s">
        <v>457</v>
      </c>
    </row>
    <row r="762" spans="1:6" hidden="1" x14ac:dyDescent="0.35">
      <c r="A762">
        <v>2</v>
      </c>
      <c r="B762">
        <v>1832</v>
      </c>
      <c r="C762" t="s">
        <v>460</v>
      </c>
      <c r="D762" t="s">
        <v>461</v>
      </c>
      <c r="E762">
        <v>2660</v>
      </c>
      <c r="F762" t="s">
        <v>462</v>
      </c>
    </row>
    <row r="763" spans="1:6" hidden="1" x14ac:dyDescent="0.35">
      <c r="A763">
        <v>2</v>
      </c>
      <c r="B763">
        <v>1833</v>
      </c>
      <c r="C763" t="s">
        <v>463</v>
      </c>
      <c r="D763" t="s">
        <v>464</v>
      </c>
      <c r="E763">
        <v>2650</v>
      </c>
      <c r="F763" t="s">
        <v>383</v>
      </c>
    </row>
    <row r="764" spans="1:6" hidden="1" x14ac:dyDescent="0.35">
      <c r="A764">
        <v>447</v>
      </c>
      <c r="B764">
        <v>1835</v>
      </c>
      <c r="C764" t="s">
        <v>2524</v>
      </c>
      <c r="D764" t="s">
        <v>2525</v>
      </c>
      <c r="E764">
        <v>8305</v>
      </c>
      <c r="F764" t="s">
        <v>1880</v>
      </c>
    </row>
    <row r="765" spans="1:6" hidden="1" x14ac:dyDescent="0.35">
      <c r="A765">
        <v>267</v>
      </c>
      <c r="B765">
        <v>1836</v>
      </c>
      <c r="C765" t="s">
        <v>2033</v>
      </c>
      <c r="D765" t="s">
        <v>2034</v>
      </c>
      <c r="E765">
        <v>8800</v>
      </c>
      <c r="F765" t="s">
        <v>2028</v>
      </c>
    </row>
    <row r="766" spans="1:6" hidden="1" x14ac:dyDescent="0.35">
      <c r="A766">
        <v>81</v>
      </c>
      <c r="B766">
        <v>1837</v>
      </c>
      <c r="C766" t="s">
        <v>1048</v>
      </c>
      <c r="D766" t="s">
        <v>1049</v>
      </c>
      <c r="E766">
        <v>7080</v>
      </c>
      <c r="F766" t="s">
        <v>1000</v>
      </c>
    </row>
    <row r="767" spans="1:6" hidden="1" x14ac:dyDescent="0.35">
      <c r="A767">
        <v>206</v>
      </c>
      <c r="B767">
        <v>1841</v>
      </c>
      <c r="C767" t="s">
        <v>1794</v>
      </c>
      <c r="D767" t="s">
        <v>1795</v>
      </c>
      <c r="E767">
        <v>8270</v>
      </c>
      <c r="F767" t="s">
        <v>1774</v>
      </c>
    </row>
    <row r="768" spans="1:6" hidden="1" x14ac:dyDescent="0.35">
      <c r="A768">
        <v>81</v>
      </c>
      <c r="B768">
        <v>1847</v>
      </c>
      <c r="C768" t="s">
        <v>1050</v>
      </c>
      <c r="D768" t="s">
        <v>1051</v>
      </c>
      <c r="E768">
        <v>5500</v>
      </c>
      <c r="F768" t="s">
        <v>1052</v>
      </c>
    </row>
    <row r="769" spans="1:6" hidden="1" x14ac:dyDescent="0.35">
      <c r="A769">
        <v>81</v>
      </c>
      <c r="B769">
        <v>1848</v>
      </c>
      <c r="C769" t="s">
        <v>1053</v>
      </c>
      <c r="D769" t="s">
        <v>1054</v>
      </c>
      <c r="E769">
        <v>5500</v>
      </c>
      <c r="F769" t="s">
        <v>1052</v>
      </c>
    </row>
    <row r="770" spans="1:6" hidden="1" x14ac:dyDescent="0.35">
      <c r="A770">
        <v>68</v>
      </c>
      <c r="B770">
        <v>1855</v>
      </c>
      <c r="C770" t="s">
        <v>846</v>
      </c>
      <c r="D770" t="s">
        <v>847</v>
      </c>
      <c r="E770">
        <v>3700</v>
      </c>
      <c r="F770" t="s">
        <v>843</v>
      </c>
    </row>
    <row r="771" spans="1:6" hidden="1" x14ac:dyDescent="0.35">
      <c r="A771">
        <v>2</v>
      </c>
      <c r="B771">
        <v>1857</v>
      </c>
      <c r="C771" t="s">
        <v>465</v>
      </c>
      <c r="D771" t="s">
        <v>466</v>
      </c>
      <c r="E771">
        <v>2750</v>
      </c>
      <c r="F771" t="s">
        <v>467</v>
      </c>
    </row>
    <row r="772" spans="1:6" hidden="1" x14ac:dyDescent="0.35">
      <c r="A772">
        <v>233</v>
      </c>
      <c r="B772">
        <v>1871</v>
      </c>
      <c r="C772" t="s">
        <v>1919</v>
      </c>
      <c r="D772" t="s">
        <v>1920</v>
      </c>
      <c r="E772">
        <v>7850</v>
      </c>
      <c r="F772" t="s">
        <v>1918</v>
      </c>
    </row>
    <row r="773" spans="1:6" hidden="1" x14ac:dyDescent="0.35">
      <c r="A773">
        <v>888</v>
      </c>
      <c r="B773">
        <v>1883</v>
      </c>
      <c r="C773" t="s">
        <v>3504</v>
      </c>
      <c r="D773" t="s">
        <v>3505</v>
      </c>
      <c r="E773">
        <v>8530</v>
      </c>
      <c r="F773" t="s">
        <v>1769</v>
      </c>
    </row>
    <row r="774" spans="1:6" hidden="1" x14ac:dyDescent="0.35">
      <c r="A774">
        <v>206</v>
      </c>
      <c r="B774">
        <v>1884</v>
      </c>
      <c r="C774" t="s">
        <v>1796</v>
      </c>
      <c r="D774" t="s">
        <v>1797</v>
      </c>
      <c r="E774">
        <v>8270</v>
      </c>
      <c r="F774" t="s">
        <v>1774</v>
      </c>
    </row>
    <row r="775" spans="1:6" hidden="1" x14ac:dyDescent="0.35">
      <c r="A775">
        <v>222</v>
      </c>
      <c r="B775">
        <v>1885</v>
      </c>
      <c r="C775" t="s">
        <v>1871</v>
      </c>
      <c r="D775" t="s">
        <v>1872</v>
      </c>
      <c r="E775">
        <v>8680</v>
      </c>
      <c r="F775" t="s">
        <v>1870</v>
      </c>
    </row>
    <row r="776" spans="1:6" hidden="1" x14ac:dyDescent="0.35">
      <c r="A776">
        <v>2</v>
      </c>
      <c r="B776">
        <v>1888</v>
      </c>
      <c r="C776" t="s">
        <v>468</v>
      </c>
      <c r="D776" t="s">
        <v>469</v>
      </c>
      <c r="E776">
        <v>2605</v>
      </c>
      <c r="F776" t="s">
        <v>457</v>
      </c>
    </row>
    <row r="777" spans="1:6" hidden="1" x14ac:dyDescent="0.35">
      <c r="A777">
        <v>2</v>
      </c>
      <c r="B777">
        <v>1889</v>
      </c>
      <c r="C777" t="s">
        <v>470</v>
      </c>
      <c r="D777" t="s">
        <v>471</v>
      </c>
      <c r="E777">
        <v>2605</v>
      </c>
      <c r="F777" t="s">
        <v>457</v>
      </c>
    </row>
    <row r="778" spans="1:6" hidden="1" x14ac:dyDescent="0.35">
      <c r="A778">
        <v>163</v>
      </c>
      <c r="B778">
        <v>1893</v>
      </c>
      <c r="C778" t="s">
        <v>1539</v>
      </c>
      <c r="D778" t="s">
        <v>1540</v>
      </c>
      <c r="E778">
        <v>7430</v>
      </c>
      <c r="F778" t="s">
        <v>1501</v>
      </c>
    </row>
    <row r="779" spans="1:6" hidden="1" x14ac:dyDescent="0.35">
      <c r="A779">
        <v>176</v>
      </c>
      <c r="B779">
        <v>1898</v>
      </c>
      <c r="C779" t="s">
        <v>1611</v>
      </c>
      <c r="D779" t="s">
        <v>1612</v>
      </c>
      <c r="E779">
        <v>7620</v>
      </c>
      <c r="F779" t="s">
        <v>1606</v>
      </c>
    </row>
    <row r="780" spans="1:6" hidden="1" x14ac:dyDescent="0.35">
      <c r="A780">
        <v>81</v>
      </c>
      <c r="B780">
        <v>1907</v>
      </c>
      <c r="C780" t="s">
        <v>1055</v>
      </c>
      <c r="D780" t="s">
        <v>1056</v>
      </c>
      <c r="E780">
        <v>7100</v>
      </c>
      <c r="F780" t="s">
        <v>989</v>
      </c>
    </row>
    <row r="781" spans="1:6" hidden="1" x14ac:dyDescent="0.35">
      <c r="A781">
        <v>172</v>
      </c>
      <c r="B781">
        <v>1908</v>
      </c>
      <c r="C781" t="s">
        <v>1592</v>
      </c>
      <c r="D781" t="s">
        <v>1593</v>
      </c>
      <c r="E781">
        <v>7500</v>
      </c>
      <c r="F781" t="s">
        <v>1562</v>
      </c>
    </row>
    <row r="782" spans="1:6" hidden="1" x14ac:dyDescent="0.35">
      <c r="A782">
        <v>50</v>
      </c>
      <c r="B782">
        <v>1913</v>
      </c>
      <c r="C782" t="s">
        <v>755</v>
      </c>
      <c r="D782" t="s">
        <v>756</v>
      </c>
      <c r="E782">
        <v>4900</v>
      </c>
      <c r="F782" t="s">
        <v>736</v>
      </c>
    </row>
    <row r="783" spans="1:6" hidden="1" x14ac:dyDescent="0.35">
      <c r="A783">
        <v>2</v>
      </c>
      <c r="B783">
        <v>1917</v>
      </c>
      <c r="C783" t="s">
        <v>472</v>
      </c>
      <c r="D783" t="s">
        <v>473</v>
      </c>
      <c r="E783">
        <v>2770</v>
      </c>
      <c r="F783" t="s">
        <v>446</v>
      </c>
    </row>
    <row r="784" spans="1:6" hidden="1" x14ac:dyDescent="0.35">
      <c r="A784">
        <v>83</v>
      </c>
      <c r="B784">
        <v>1918</v>
      </c>
      <c r="C784" t="s">
        <v>1057</v>
      </c>
      <c r="D784" t="s">
        <v>1058</v>
      </c>
      <c r="E784">
        <v>5580</v>
      </c>
      <c r="F784" t="s">
        <v>1030</v>
      </c>
    </row>
    <row r="785" spans="1:6" hidden="1" x14ac:dyDescent="0.35">
      <c r="A785">
        <v>471</v>
      </c>
      <c r="B785">
        <v>1920</v>
      </c>
      <c r="C785" t="s">
        <v>2540</v>
      </c>
      <c r="D785" t="s">
        <v>2541</v>
      </c>
      <c r="E785">
        <v>6792</v>
      </c>
      <c r="F785" t="s">
        <v>2542</v>
      </c>
    </row>
    <row r="786" spans="1:6" hidden="1" x14ac:dyDescent="0.35">
      <c r="A786">
        <v>2</v>
      </c>
      <c r="B786">
        <v>1922</v>
      </c>
      <c r="C786" t="s">
        <v>474</v>
      </c>
      <c r="D786" t="s">
        <v>391</v>
      </c>
      <c r="E786">
        <v>2300</v>
      </c>
      <c r="F786" t="s">
        <v>377</v>
      </c>
    </row>
    <row r="787" spans="1:6" hidden="1" x14ac:dyDescent="0.35">
      <c r="A787">
        <v>69</v>
      </c>
      <c r="B787">
        <v>1929</v>
      </c>
      <c r="C787" t="s">
        <v>851</v>
      </c>
      <c r="D787" t="s">
        <v>852</v>
      </c>
      <c r="E787">
        <v>3720</v>
      </c>
      <c r="F787" t="s">
        <v>850</v>
      </c>
    </row>
    <row r="788" spans="1:6" hidden="1" x14ac:dyDescent="0.35">
      <c r="A788">
        <v>298</v>
      </c>
      <c r="B788">
        <v>1932</v>
      </c>
      <c r="C788" t="s">
        <v>2219</v>
      </c>
      <c r="D788" t="s">
        <v>2220</v>
      </c>
      <c r="E788">
        <v>9850</v>
      </c>
      <c r="F788" t="s">
        <v>2199</v>
      </c>
    </row>
    <row r="789" spans="1:6" hidden="1" x14ac:dyDescent="0.35">
      <c r="A789">
        <v>136</v>
      </c>
      <c r="B789">
        <v>1933</v>
      </c>
      <c r="C789" t="s">
        <v>1392</v>
      </c>
      <c r="D789" t="s">
        <v>704</v>
      </c>
      <c r="E789">
        <v>6870</v>
      </c>
      <c r="F789" t="s">
        <v>1389</v>
      </c>
    </row>
    <row r="790" spans="1:6" hidden="1" x14ac:dyDescent="0.35">
      <c r="A790">
        <v>79</v>
      </c>
      <c r="B790">
        <v>1934</v>
      </c>
      <c r="C790" t="s">
        <v>969</v>
      </c>
      <c r="D790" t="s">
        <v>970</v>
      </c>
      <c r="E790">
        <v>5260</v>
      </c>
      <c r="F790" t="s">
        <v>889</v>
      </c>
    </row>
    <row r="791" spans="1:6" hidden="1" x14ac:dyDescent="0.35">
      <c r="A791">
        <v>42</v>
      </c>
      <c r="B791">
        <v>1935</v>
      </c>
      <c r="C791" t="s">
        <v>722</v>
      </c>
      <c r="D791" t="s">
        <v>723</v>
      </c>
      <c r="E791">
        <v>4640</v>
      </c>
      <c r="F791" t="s">
        <v>719</v>
      </c>
    </row>
    <row r="792" spans="1:6" hidden="1" x14ac:dyDescent="0.35">
      <c r="A792">
        <v>18</v>
      </c>
      <c r="B792">
        <v>1937</v>
      </c>
      <c r="C792" t="s">
        <v>595</v>
      </c>
      <c r="D792" t="s">
        <v>596</v>
      </c>
      <c r="E792">
        <v>3400</v>
      </c>
      <c r="F792" t="s">
        <v>576</v>
      </c>
    </row>
    <row r="793" spans="1:6" hidden="1" x14ac:dyDescent="0.35">
      <c r="A793">
        <v>71</v>
      </c>
      <c r="B793">
        <v>1940</v>
      </c>
      <c r="C793" t="s">
        <v>860</v>
      </c>
      <c r="D793" t="s">
        <v>861</v>
      </c>
      <c r="E793">
        <v>5610</v>
      </c>
      <c r="F793" t="s">
        <v>857</v>
      </c>
    </row>
    <row r="794" spans="1:6" hidden="1" x14ac:dyDescent="0.35">
      <c r="A794">
        <v>141</v>
      </c>
      <c r="B794">
        <v>1942</v>
      </c>
      <c r="C794" t="s">
        <v>1406</v>
      </c>
      <c r="D794" t="s">
        <v>1407</v>
      </c>
      <c r="E794">
        <v>6040</v>
      </c>
      <c r="F794" t="s">
        <v>1083</v>
      </c>
    </row>
    <row r="795" spans="1:6" hidden="1" x14ac:dyDescent="0.35">
      <c r="A795">
        <v>87</v>
      </c>
      <c r="B795">
        <v>1959</v>
      </c>
      <c r="C795" t="s">
        <v>1128</v>
      </c>
      <c r="D795" t="s">
        <v>1127</v>
      </c>
      <c r="E795">
        <v>5700</v>
      </c>
      <c r="F795" t="s">
        <v>1123</v>
      </c>
    </row>
    <row r="796" spans="1:6" hidden="1" x14ac:dyDescent="0.35">
      <c r="A796">
        <v>74</v>
      </c>
      <c r="B796">
        <v>1964</v>
      </c>
      <c r="C796" t="s">
        <v>868</v>
      </c>
      <c r="D796" t="s">
        <v>869</v>
      </c>
      <c r="E796">
        <v>5771</v>
      </c>
      <c r="F796" t="s">
        <v>867</v>
      </c>
    </row>
    <row r="797" spans="1:6" hidden="1" x14ac:dyDescent="0.35">
      <c r="A797">
        <v>81</v>
      </c>
      <c r="B797">
        <v>1965</v>
      </c>
      <c r="C797" t="s">
        <v>1059</v>
      </c>
      <c r="D797" t="s">
        <v>1060</v>
      </c>
      <c r="E797">
        <v>6000</v>
      </c>
      <c r="F797" t="s">
        <v>1007</v>
      </c>
    </row>
    <row r="798" spans="1:6" hidden="1" x14ac:dyDescent="0.35">
      <c r="A798">
        <v>270</v>
      </c>
      <c r="B798">
        <v>1968</v>
      </c>
      <c r="C798" t="s">
        <v>2045</v>
      </c>
      <c r="D798" t="s">
        <v>2046</v>
      </c>
      <c r="E798">
        <v>9620</v>
      </c>
      <c r="F798" t="s">
        <v>2044</v>
      </c>
    </row>
    <row r="799" spans="1:6" hidden="1" x14ac:dyDescent="0.35">
      <c r="A799">
        <v>135</v>
      </c>
      <c r="B799">
        <v>1970</v>
      </c>
      <c r="C799" t="s">
        <v>1385</v>
      </c>
      <c r="D799" t="s">
        <v>1386</v>
      </c>
      <c r="E799">
        <v>6600</v>
      </c>
      <c r="F799" t="s">
        <v>1382</v>
      </c>
    </row>
    <row r="800" spans="1:6" hidden="1" x14ac:dyDescent="0.35">
      <c r="A800">
        <v>313</v>
      </c>
      <c r="B800">
        <v>1972</v>
      </c>
      <c r="C800" t="s">
        <v>2268</v>
      </c>
      <c r="D800" t="s">
        <v>2269</v>
      </c>
      <c r="E800">
        <v>9293</v>
      </c>
      <c r="F800" t="s">
        <v>2267</v>
      </c>
    </row>
    <row r="801" spans="1:6" hidden="1" x14ac:dyDescent="0.35">
      <c r="A801">
        <v>79</v>
      </c>
      <c r="B801">
        <v>1975</v>
      </c>
      <c r="C801" t="s">
        <v>971</v>
      </c>
      <c r="D801" t="s">
        <v>972</v>
      </c>
      <c r="E801">
        <v>5550</v>
      </c>
      <c r="F801" t="s">
        <v>901</v>
      </c>
    </row>
    <row r="802" spans="1:6" hidden="1" x14ac:dyDescent="0.35">
      <c r="A802">
        <v>77</v>
      </c>
      <c r="B802">
        <v>1976</v>
      </c>
      <c r="C802" t="s">
        <v>882</v>
      </c>
      <c r="D802" t="s">
        <v>882</v>
      </c>
      <c r="E802">
        <v>5620</v>
      </c>
      <c r="F802" t="s">
        <v>879</v>
      </c>
    </row>
    <row r="803" spans="1:6" hidden="1" x14ac:dyDescent="0.35">
      <c r="A803">
        <v>139</v>
      </c>
      <c r="B803">
        <v>1994</v>
      </c>
      <c r="C803" t="s">
        <v>1401</v>
      </c>
      <c r="D803" t="s">
        <v>1402</v>
      </c>
      <c r="E803">
        <v>6823</v>
      </c>
      <c r="F803" t="s">
        <v>1398</v>
      </c>
    </row>
    <row r="804" spans="1:6" hidden="1" x14ac:dyDescent="0.35">
      <c r="A804">
        <v>183</v>
      </c>
      <c r="B804">
        <v>1997</v>
      </c>
      <c r="C804" t="s">
        <v>1638</v>
      </c>
      <c r="D804" t="s">
        <v>1639</v>
      </c>
      <c r="E804">
        <v>6900</v>
      </c>
      <c r="F804" t="s">
        <v>1635</v>
      </c>
    </row>
    <row r="805" spans="1:6" hidden="1" x14ac:dyDescent="0.35">
      <c r="A805">
        <v>318</v>
      </c>
      <c r="B805">
        <v>1998</v>
      </c>
      <c r="C805" t="s">
        <v>2291</v>
      </c>
      <c r="D805" t="s">
        <v>2292</v>
      </c>
      <c r="E805">
        <v>9520</v>
      </c>
      <c r="F805" t="s">
        <v>2290</v>
      </c>
    </row>
    <row r="806" spans="1:6" hidden="1" x14ac:dyDescent="0.35">
      <c r="A806">
        <v>60</v>
      </c>
      <c r="B806">
        <v>1999</v>
      </c>
      <c r="C806" t="s">
        <v>814</v>
      </c>
      <c r="D806" t="s">
        <v>815</v>
      </c>
      <c r="E806">
        <v>4850</v>
      </c>
      <c r="F806" t="s">
        <v>816</v>
      </c>
    </row>
    <row r="807" spans="1:6" hidden="1" x14ac:dyDescent="0.35">
      <c r="A807">
        <v>33</v>
      </c>
      <c r="B807">
        <v>2000</v>
      </c>
      <c r="C807" t="s">
        <v>661</v>
      </c>
      <c r="D807" t="s">
        <v>662</v>
      </c>
      <c r="E807">
        <v>4500</v>
      </c>
      <c r="F807" t="s">
        <v>658</v>
      </c>
    </row>
    <row r="808" spans="1:6" hidden="1" x14ac:dyDescent="0.35">
      <c r="A808">
        <v>5</v>
      </c>
      <c r="B808">
        <v>2001</v>
      </c>
      <c r="C808" t="s">
        <v>514</v>
      </c>
      <c r="D808" t="s">
        <v>515</v>
      </c>
      <c r="E808">
        <v>2942</v>
      </c>
      <c r="F808" t="s">
        <v>516</v>
      </c>
    </row>
    <row r="809" spans="1:6" hidden="1" x14ac:dyDescent="0.35">
      <c r="A809">
        <v>206</v>
      </c>
      <c r="B809">
        <v>2003</v>
      </c>
      <c r="C809" t="s">
        <v>3558</v>
      </c>
      <c r="D809" t="s">
        <v>1798</v>
      </c>
      <c r="E809">
        <v>8381</v>
      </c>
      <c r="F809" t="s">
        <v>1799</v>
      </c>
    </row>
    <row r="810" spans="1:6" hidden="1" x14ac:dyDescent="0.35">
      <c r="A810">
        <v>206</v>
      </c>
      <c r="B810">
        <v>2005</v>
      </c>
      <c r="C810" t="s">
        <v>3559</v>
      </c>
      <c r="D810" t="s">
        <v>1800</v>
      </c>
      <c r="E810">
        <v>8250</v>
      </c>
      <c r="F810" t="s">
        <v>1801</v>
      </c>
    </row>
    <row r="811" spans="1:6" hidden="1" x14ac:dyDescent="0.35">
      <c r="A811">
        <v>163</v>
      </c>
      <c r="B811">
        <v>2008</v>
      </c>
      <c r="C811" t="s">
        <v>1541</v>
      </c>
      <c r="D811" t="s">
        <v>1542</v>
      </c>
      <c r="E811">
        <v>7400</v>
      </c>
      <c r="F811" t="s">
        <v>1509</v>
      </c>
    </row>
    <row r="812" spans="1:6" hidden="1" x14ac:dyDescent="0.35">
      <c r="A812">
        <v>353</v>
      </c>
      <c r="B812">
        <v>2011</v>
      </c>
      <c r="C812" t="s">
        <v>2363</v>
      </c>
      <c r="D812" t="s">
        <v>2364</v>
      </c>
      <c r="E812">
        <v>7970</v>
      </c>
      <c r="F812" t="s">
        <v>2365</v>
      </c>
    </row>
    <row r="813" spans="1:6" hidden="1" x14ac:dyDescent="0.35">
      <c r="A813">
        <v>79</v>
      </c>
      <c r="B813">
        <v>2014</v>
      </c>
      <c r="C813" t="s">
        <v>973</v>
      </c>
      <c r="D813" t="s">
        <v>974</v>
      </c>
      <c r="E813">
        <v>5000</v>
      </c>
      <c r="F813" t="s">
        <v>895</v>
      </c>
    </row>
    <row r="814" spans="1:6" hidden="1" x14ac:dyDescent="0.35">
      <c r="A814">
        <v>22</v>
      </c>
      <c r="B814">
        <v>2015</v>
      </c>
      <c r="C814" t="s">
        <v>618</v>
      </c>
      <c r="D814" t="s">
        <v>619</v>
      </c>
      <c r="E814">
        <v>4330</v>
      </c>
      <c r="F814" t="s">
        <v>617</v>
      </c>
    </row>
    <row r="815" spans="1:6" hidden="1" x14ac:dyDescent="0.35">
      <c r="A815">
        <v>300</v>
      </c>
      <c r="B815">
        <v>2027</v>
      </c>
      <c r="C815" t="s">
        <v>2226</v>
      </c>
      <c r="D815" t="s">
        <v>2227</v>
      </c>
      <c r="E815">
        <v>9500</v>
      </c>
      <c r="F815" t="s">
        <v>1972</v>
      </c>
    </row>
    <row r="816" spans="1:6" hidden="1" x14ac:dyDescent="0.35">
      <c r="A816">
        <v>172</v>
      </c>
      <c r="B816">
        <v>2029</v>
      </c>
      <c r="C816" t="s">
        <v>1594</v>
      </c>
      <c r="D816" t="s">
        <v>1595</v>
      </c>
      <c r="E816">
        <v>7600</v>
      </c>
      <c r="F816" t="s">
        <v>1577</v>
      </c>
    </row>
    <row r="817" spans="1:6" hidden="1" x14ac:dyDescent="0.35">
      <c r="A817">
        <v>119</v>
      </c>
      <c r="B817">
        <v>2030</v>
      </c>
      <c r="C817" t="s">
        <v>1278</v>
      </c>
      <c r="D817" t="s">
        <v>1279</v>
      </c>
      <c r="E817">
        <v>7190</v>
      </c>
      <c r="F817" t="s">
        <v>1275</v>
      </c>
    </row>
    <row r="818" spans="1:6" hidden="1" x14ac:dyDescent="0.35">
      <c r="A818">
        <v>81</v>
      </c>
      <c r="B818">
        <v>2031</v>
      </c>
      <c r="C818" t="s">
        <v>1061</v>
      </c>
      <c r="D818" t="s">
        <v>1062</v>
      </c>
      <c r="E818">
        <v>7000</v>
      </c>
      <c r="F818" t="s">
        <v>986</v>
      </c>
    </row>
    <row r="819" spans="1:6" hidden="1" x14ac:dyDescent="0.35">
      <c r="A819">
        <v>81</v>
      </c>
      <c r="B819">
        <v>2032</v>
      </c>
      <c r="C819" t="s">
        <v>1063</v>
      </c>
      <c r="D819" t="s">
        <v>1064</v>
      </c>
      <c r="E819">
        <v>7000</v>
      </c>
      <c r="F819" t="s">
        <v>986</v>
      </c>
    </row>
    <row r="820" spans="1:6" hidden="1" x14ac:dyDescent="0.35">
      <c r="A820">
        <v>81</v>
      </c>
      <c r="B820">
        <v>2033</v>
      </c>
      <c r="C820" t="s">
        <v>1065</v>
      </c>
      <c r="D820" t="s">
        <v>1066</v>
      </c>
      <c r="E820">
        <v>7000</v>
      </c>
      <c r="F820" t="s">
        <v>986</v>
      </c>
    </row>
    <row r="821" spans="1:6" hidden="1" x14ac:dyDescent="0.35">
      <c r="A821">
        <v>81</v>
      </c>
      <c r="B821">
        <v>2034</v>
      </c>
      <c r="C821" t="s">
        <v>1067</v>
      </c>
      <c r="D821" t="s">
        <v>1068</v>
      </c>
      <c r="E821">
        <v>7000</v>
      </c>
      <c r="F821" t="s">
        <v>986</v>
      </c>
    </row>
    <row r="822" spans="1:6" hidden="1" x14ac:dyDescent="0.35">
      <c r="A822">
        <v>81</v>
      </c>
      <c r="B822">
        <v>2035</v>
      </c>
      <c r="C822" t="s">
        <v>1069</v>
      </c>
      <c r="D822" t="s">
        <v>1070</v>
      </c>
      <c r="E822">
        <v>7000</v>
      </c>
      <c r="F822" t="s">
        <v>986</v>
      </c>
    </row>
    <row r="823" spans="1:6" hidden="1" x14ac:dyDescent="0.35">
      <c r="A823">
        <v>206</v>
      </c>
      <c r="B823">
        <v>2039</v>
      </c>
      <c r="C823" t="s">
        <v>3560</v>
      </c>
      <c r="D823" t="s">
        <v>1802</v>
      </c>
      <c r="E823">
        <v>8220</v>
      </c>
      <c r="F823" t="s">
        <v>1776</v>
      </c>
    </row>
    <row r="824" spans="1:6" hidden="1" x14ac:dyDescent="0.35">
      <c r="A824">
        <v>51</v>
      </c>
      <c r="B824">
        <v>2040</v>
      </c>
      <c r="C824" t="s">
        <v>768</v>
      </c>
      <c r="D824" t="s">
        <v>769</v>
      </c>
      <c r="E824">
        <v>4800</v>
      </c>
      <c r="F824" t="s">
        <v>761</v>
      </c>
    </row>
    <row r="825" spans="1:6" hidden="1" x14ac:dyDescent="0.35">
      <c r="A825">
        <v>153</v>
      </c>
      <c r="B825">
        <v>2043</v>
      </c>
      <c r="C825" t="s">
        <v>1467</v>
      </c>
      <c r="D825" t="s">
        <v>1468</v>
      </c>
      <c r="E825">
        <v>7160</v>
      </c>
      <c r="F825" t="s">
        <v>1466</v>
      </c>
    </row>
    <row r="826" spans="1:6" hidden="1" x14ac:dyDescent="0.35">
      <c r="A826">
        <v>99</v>
      </c>
      <c r="B826">
        <v>2048</v>
      </c>
      <c r="C826" t="s">
        <v>1166</v>
      </c>
      <c r="D826" t="s">
        <v>1167</v>
      </c>
      <c r="E826">
        <v>6310</v>
      </c>
      <c r="F826" t="s">
        <v>1165</v>
      </c>
    </row>
    <row r="827" spans="1:6" hidden="1" x14ac:dyDescent="0.35">
      <c r="A827">
        <v>110</v>
      </c>
      <c r="B827">
        <v>2050</v>
      </c>
      <c r="C827" t="s">
        <v>1209</v>
      </c>
      <c r="D827" t="s">
        <v>1210</v>
      </c>
      <c r="E827">
        <v>6660</v>
      </c>
      <c r="F827" t="s">
        <v>1211</v>
      </c>
    </row>
    <row r="828" spans="1:6" hidden="1" x14ac:dyDescent="0.35">
      <c r="A828">
        <v>114</v>
      </c>
      <c r="B828">
        <v>2057</v>
      </c>
      <c r="C828" t="s">
        <v>1228</v>
      </c>
      <c r="D828" t="s">
        <v>1229</v>
      </c>
      <c r="E828">
        <v>6400</v>
      </c>
      <c r="F828" t="s">
        <v>1220</v>
      </c>
    </row>
    <row r="829" spans="1:6" hidden="1" x14ac:dyDescent="0.35">
      <c r="A829">
        <v>18</v>
      </c>
      <c r="B829">
        <v>2059</v>
      </c>
      <c r="C829" t="s">
        <v>597</v>
      </c>
      <c r="D829" t="s">
        <v>598</v>
      </c>
      <c r="E829">
        <v>3400</v>
      </c>
      <c r="F829" t="s">
        <v>576</v>
      </c>
    </row>
    <row r="830" spans="1:6" hidden="1" x14ac:dyDescent="0.35">
      <c r="A830">
        <v>470</v>
      </c>
      <c r="B830">
        <v>2063</v>
      </c>
      <c r="C830" t="s">
        <v>2535</v>
      </c>
      <c r="D830" t="s">
        <v>2536</v>
      </c>
      <c r="E830">
        <v>3790</v>
      </c>
      <c r="F830" t="s">
        <v>2537</v>
      </c>
    </row>
    <row r="831" spans="1:6" hidden="1" x14ac:dyDescent="0.35">
      <c r="A831">
        <v>470</v>
      </c>
      <c r="B831">
        <v>2064</v>
      </c>
      <c r="C831" t="s">
        <v>2538</v>
      </c>
      <c r="D831" t="s">
        <v>2539</v>
      </c>
      <c r="E831">
        <v>3700</v>
      </c>
      <c r="F831" t="s">
        <v>843</v>
      </c>
    </row>
    <row r="832" spans="1:6" hidden="1" x14ac:dyDescent="0.35">
      <c r="A832">
        <v>260</v>
      </c>
      <c r="B832">
        <v>2066</v>
      </c>
      <c r="C832" t="s">
        <v>2000</v>
      </c>
      <c r="D832" t="s">
        <v>2001</v>
      </c>
      <c r="E832">
        <v>7760</v>
      </c>
      <c r="F832" t="s">
        <v>1999</v>
      </c>
    </row>
    <row r="833" spans="1:6" hidden="1" x14ac:dyDescent="0.35">
      <c r="A833">
        <v>81</v>
      </c>
      <c r="B833">
        <v>2070</v>
      </c>
      <c r="C833" t="s">
        <v>1071</v>
      </c>
      <c r="D833" t="s">
        <v>1032</v>
      </c>
      <c r="E833">
        <v>7100</v>
      </c>
      <c r="F833" t="s">
        <v>989</v>
      </c>
    </row>
    <row r="834" spans="1:6" hidden="1" x14ac:dyDescent="0.35">
      <c r="A834">
        <v>98</v>
      </c>
      <c r="B834">
        <v>2071</v>
      </c>
      <c r="C834" t="s">
        <v>1161</v>
      </c>
      <c r="D834" t="s">
        <v>1162</v>
      </c>
      <c r="E834">
        <v>6261</v>
      </c>
      <c r="F834" t="s">
        <v>1160</v>
      </c>
    </row>
    <row r="835" spans="1:6" hidden="1" x14ac:dyDescent="0.35">
      <c r="A835">
        <v>255</v>
      </c>
      <c r="B835">
        <v>2073</v>
      </c>
      <c r="C835" t="s">
        <v>1989</v>
      </c>
      <c r="D835" t="s">
        <v>1990</v>
      </c>
      <c r="E835">
        <v>7840</v>
      </c>
      <c r="F835" t="s">
        <v>1988</v>
      </c>
    </row>
    <row r="836" spans="1:6" hidden="1" x14ac:dyDescent="0.35">
      <c r="A836">
        <v>69</v>
      </c>
      <c r="B836">
        <v>2074</v>
      </c>
      <c r="C836" t="s">
        <v>853</v>
      </c>
      <c r="D836" t="s">
        <v>854</v>
      </c>
      <c r="E836">
        <v>3720</v>
      </c>
      <c r="F836" t="s">
        <v>850</v>
      </c>
    </row>
    <row r="837" spans="1:6" hidden="1" x14ac:dyDescent="0.35">
      <c r="A837">
        <v>2</v>
      </c>
      <c r="B837">
        <v>2075</v>
      </c>
      <c r="C837" t="s">
        <v>475</v>
      </c>
      <c r="D837" t="s">
        <v>476</v>
      </c>
      <c r="E837">
        <v>2630</v>
      </c>
      <c r="F837" t="s">
        <v>477</v>
      </c>
    </row>
    <row r="838" spans="1:6" hidden="1" x14ac:dyDescent="0.35">
      <c r="A838">
        <v>2</v>
      </c>
      <c r="B838">
        <v>2076</v>
      </c>
      <c r="C838" t="s">
        <v>478</v>
      </c>
      <c r="D838" t="s">
        <v>479</v>
      </c>
      <c r="E838">
        <v>2630</v>
      </c>
      <c r="F838" t="s">
        <v>477</v>
      </c>
    </row>
    <row r="839" spans="1:6" hidden="1" x14ac:dyDescent="0.35">
      <c r="A839">
        <v>116</v>
      </c>
      <c r="B839">
        <v>2108</v>
      </c>
      <c r="C839" t="s">
        <v>1250</v>
      </c>
      <c r="D839" t="s">
        <v>1251</v>
      </c>
      <c r="E839">
        <v>6500</v>
      </c>
      <c r="F839" t="s">
        <v>1247</v>
      </c>
    </row>
    <row r="840" spans="1:6" hidden="1" x14ac:dyDescent="0.35">
      <c r="A840">
        <v>65</v>
      </c>
      <c r="B840">
        <v>2131</v>
      </c>
      <c r="C840" t="s">
        <v>834</v>
      </c>
      <c r="D840" t="s">
        <v>828</v>
      </c>
      <c r="E840">
        <v>4760</v>
      </c>
      <c r="F840" t="s">
        <v>829</v>
      </c>
    </row>
    <row r="841" spans="1:6" hidden="1" x14ac:dyDescent="0.35">
      <c r="A841">
        <v>161</v>
      </c>
      <c r="B841">
        <v>2132</v>
      </c>
      <c r="C841" t="s">
        <v>1491</v>
      </c>
      <c r="D841" t="s">
        <v>1492</v>
      </c>
      <c r="E841">
        <v>7330</v>
      </c>
      <c r="F841" t="s">
        <v>1490</v>
      </c>
    </row>
    <row r="842" spans="1:6" hidden="1" x14ac:dyDescent="0.35">
      <c r="A842">
        <v>54</v>
      </c>
      <c r="B842">
        <v>2133</v>
      </c>
      <c r="C842" t="s">
        <v>795</v>
      </c>
      <c r="D842" t="s">
        <v>796</v>
      </c>
      <c r="E842">
        <v>4700</v>
      </c>
      <c r="F842" t="s">
        <v>782</v>
      </c>
    </row>
    <row r="843" spans="1:6" hidden="1" x14ac:dyDescent="0.35">
      <c r="A843">
        <v>79</v>
      </c>
      <c r="B843">
        <v>2135</v>
      </c>
      <c r="C843" t="s">
        <v>975</v>
      </c>
      <c r="D843" t="s">
        <v>976</v>
      </c>
      <c r="E843">
        <v>5330</v>
      </c>
      <c r="F843" t="s">
        <v>904</v>
      </c>
    </row>
    <row r="844" spans="1:6" hidden="1" x14ac:dyDescent="0.35">
      <c r="A844">
        <v>420</v>
      </c>
      <c r="B844">
        <v>2136</v>
      </c>
      <c r="C844" t="s">
        <v>2485</v>
      </c>
      <c r="D844" t="s">
        <v>2486</v>
      </c>
      <c r="E844">
        <v>8300</v>
      </c>
      <c r="F844" t="s">
        <v>1760</v>
      </c>
    </row>
    <row r="845" spans="1:6" hidden="1" x14ac:dyDescent="0.35">
      <c r="A845">
        <v>96</v>
      </c>
      <c r="B845">
        <v>2137</v>
      </c>
      <c r="C845" t="s">
        <v>1149</v>
      </c>
      <c r="D845" t="s">
        <v>1150</v>
      </c>
      <c r="E845">
        <v>6440</v>
      </c>
      <c r="F845" t="s">
        <v>1148</v>
      </c>
    </row>
    <row r="846" spans="1:6" hidden="1" x14ac:dyDescent="0.35">
      <c r="A846">
        <v>126</v>
      </c>
      <c r="B846">
        <v>2138</v>
      </c>
      <c r="C846" t="s">
        <v>1339</v>
      </c>
      <c r="D846" t="s">
        <v>1340</v>
      </c>
      <c r="E846">
        <v>6700</v>
      </c>
      <c r="F846" t="s">
        <v>1328</v>
      </c>
    </row>
    <row r="847" spans="1:6" hidden="1" x14ac:dyDescent="0.35">
      <c r="A847">
        <v>129</v>
      </c>
      <c r="B847">
        <v>2140</v>
      </c>
      <c r="C847" t="s">
        <v>1361</v>
      </c>
      <c r="D847" t="s">
        <v>1362</v>
      </c>
      <c r="E847">
        <v>7260</v>
      </c>
      <c r="F847" t="s">
        <v>1363</v>
      </c>
    </row>
    <row r="848" spans="1:6" hidden="1" x14ac:dyDescent="0.35">
      <c r="A848">
        <v>50</v>
      </c>
      <c r="B848">
        <v>2141</v>
      </c>
      <c r="C848" t="s">
        <v>757</v>
      </c>
      <c r="D848" t="s">
        <v>758</v>
      </c>
      <c r="E848">
        <v>4900</v>
      </c>
      <c r="F848" t="s">
        <v>736</v>
      </c>
    </row>
    <row r="849" spans="1:6" hidden="1" x14ac:dyDescent="0.35">
      <c r="A849">
        <v>145</v>
      </c>
      <c r="B849">
        <v>2142</v>
      </c>
      <c r="C849" t="s">
        <v>1423</v>
      </c>
      <c r="D849" t="s">
        <v>1424</v>
      </c>
      <c r="E849">
        <v>7323</v>
      </c>
      <c r="F849" t="s">
        <v>1420</v>
      </c>
    </row>
    <row r="850" spans="1:6" hidden="1" x14ac:dyDescent="0.35">
      <c r="A850">
        <v>80</v>
      </c>
      <c r="B850">
        <v>2144</v>
      </c>
      <c r="C850" t="s">
        <v>3451</v>
      </c>
      <c r="D850" t="s">
        <v>984</v>
      </c>
      <c r="E850">
        <v>5960</v>
      </c>
      <c r="F850" t="s">
        <v>982</v>
      </c>
    </row>
    <row r="851" spans="1:6" hidden="1" x14ac:dyDescent="0.35">
      <c r="A851">
        <v>110</v>
      </c>
      <c r="B851">
        <v>2146</v>
      </c>
      <c r="C851" t="s">
        <v>1212</v>
      </c>
      <c r="D851" t="s">
        <v>1213</v>
      </c>
      <c r="E851">
        <v>6630</v>
      </c>
      <c r="F851" t="s">
        <v>1208</v>
      </c>
    </row>
    <row r="852" spans="1:6" hidden="1" x14ac:dyDescent="0.35">
      <c r="A852">
        <v>421</v>
      </c>
      <c r="B852">
        <v>2151</v>
      </c>
      <c r="C852" t="s">
        <v>2489</v>
      </c>
      <c r="D852" t="s">
        <v>2490</v>
      </c>
      <c r="E852">
        <v>9560</v>
      </c>
      <c r="F852" t="s">
        <v>2130</v>
      </c>
    </row>
    <row r="853" spans="1:6" hidden="1" x14ac:dyDescent="0.35">
      <c r="A853">
        <v>204</v>
      </c>
      <c r="B853">
        <v>2152</v>
      </c>
      <c r="C853" t="s">
        <v>3394</v>
      </c>
      <c r="D853" t="s">
        <v>3395</v>
      </c>
      <c r="E853">
        <v>8382</v>
      </c>
      <c r="F853" t="s">
        <v>1722</v>
      </c>
    </row>
    <row r="854" spans="1:6" hidden="1" x14ac:dyDescent="0.35">
      <c r="A854">
        <v>114</v>
      </c>
      <c r="B854">
        <v>2157</v>
      </c>
      <c r="C854" t="s">
        <v>1230</v>
      </c>
      <c r="D854" t="s">
        <v>1231</v>
      </c>
      <c r="E854">
        <v>6400</v>
      </c>
      <c r="F854" t="s">
        <v>1220</v>
      </c>
    </row>
    <row r="855" spans="1:6" hidden="1" x14ac:dyDescent="0.35">
      <c r="A855">
        <v>114</v>
      </c>
      <c r="B855">
        <v>2158</v>
      </c>
      <c r="C855" t="s">
        <v>1232</v>
      </c>
      <c r="D855" t="s">
        <v>1233</v>
      </c>
      <c r="E855">
        <v>6400</v>
      </c>
      <c r="F855" t="s">
        <v>1220</v>
      </c>
    </row>
    <row r="856" spans="1:6" hidden="1" x14ac:dyDescent="0.35">
      <c r="A856">
        <v>18</v>
      </c>
      <c r="B856">
        <v>2159</v>
      </c>
      <c r="C856" t="s">
        <v>599</v>
      </c>
      <c r="D856" t="s">
        <v>600</v>
      </c>
      <c r="E856">
        <v>3400</v>
      </c>
      <c r="F856" t="s">
        <v>576</v>
      </c>
    </row>
    <row r="857" spans="1:6" hidden="1" x14ac:dyDescent="0.35">
      <c r="A857">
        <v>79</v>
      </c>
      <c r="B857">
        <v>2162</v>
      </c>
      <c r="C857" t="s">
        <v>977</v>
      </c>
      <c r="D857" t="s">
        <v>978</v>
      </c>
      <c r="E857">
        <v>5250</v>
      </c>
      <c r="F857" t="s">
        <v>923</v>
      </c>
    </row>
    <row r="858" spans="1:6" hidden="1" x14ac:dyDescent="0.35">
      <c r="A858">
        <v>295</v>
      </c>
      <c r="B858">
        <v>2163</v>
      </c>
      <c r="C858" t="s">
        <v>2195</v>
      </c>
      <c r="D858" t="s">
        <v>2196</v>
      </c>
      <c r="E858">
        <v>9400</v>
      </c>
      <c r="F858" t="s">
        <v>2172</v>
      </c>
    </row>
    <row r="859" spans="1:6" hidden="1" x14ac:dyDescent="0.35">
      <c r="A859">
        <v>34</v>
      </c>
      <c r="B859">
        <v>2183</v>
      </c>
      <c r="C859" t="s">
        <v>673</v>
      </c>
      <c r="D859" t="s">
        <v>674</v>
      </c>
      <c r="E859">
        <v>4100</v>
      </c>
      <c r="F859" t="s">
        <v>666</v>
      </c>
    </row>
    <row r="860" spans="1:6" hidden="1" x14ac:dyDescent="0.35">
      <c r="A860">
        <v>2</v>
      </c>
      <c r="B860">
        <v>2185</v>
      </c>
      <c r="C860" t="s">
        <v>481</v>
      </c>
      <c r="D860" t="s">
        <v>482</v>
      </c>
      <c r="E860">
        <v>2630</v>
      </c>
      <c r="F860" t="s">
        <v>477</v>
      </c>
    </row>
    <row r="861" spans="1:6" hidden="1" x14ac:dyDescent="0.35">
      <c r="A861">
        <v>475</v>
      </c>
      <c r="B861">
        <v>2186</v>
      </c>
      <c r="C861" t="s">
        <v>3388</v>
      </c>
      <c r="D861" t="s">
        <v>3389</v>
      </c>
      <c r="E861">
        <v>3760</v>
      </c>
      <c r="F861" t="s">
        <v>3390</v>
      </c>
    </row>
    <row r="862" spans="1:6" hidden="1" x14ac:dyDescent="0.35">
      <c r="A862">
        <v>231</v>
      </c>
      <c r="B862">
        <v>2187</v>
      </c>
      <c r="C862" t="s">
        <v>1909</v>
      </c>
      <c r="D862" t="s">
        <v>1910</v>
      </c>
      <c r="E862">
        <v>8850</v>
      </c>
      <c r="F862" t="s">
        <v>1906</v>
      </c>
    </row>
    <row r="863" spans="1:6" hidden="1" x14ac:dyDescent="0.35">
      <c r="A863">
        <v>211</v>
      </c>
      <c r="B863">
        <v>2190</v>
      </c>
      <c r="C863" t="s">
        <v>1833</v>
      </c>
      <c r="D863" t="s">
        <v>1834</v>
      </c>
      <c r="E863">
        <v>8560</v>
      </c>
      <c r="F863" t="s">
        <v>1835</v>
      </c>
    </row>
    <row r="864" spans="1:6" hidden="1" x14ac:dyDescent="0.35">
      <c r="A864">
        <v>888</v>
      </c>
      <c r="B864">
        <v>2191</v>
      </c>
      <c r="C864" t="s">
        <v>3384</v>
      </c>
      <c r="D864" t="s">
        <v>3385</v>
      </c>
      <c r="E864">
        <v>4400</v>
      </c>
      <c r="F864" t="s">
        <v>644</v>
      </c>
    </row>
    <row r="865" spans="1:6" hidden="1" x14ac:dyDescent="0.35">
      <c r="A865">
        <v>2</v>
      </c>
      <c r="B865">
        <v>2192</v>
      </c>
      <c r="C865" t="s">
        <v>483</v>
      </c>
      <c r="D865" t="s">
        <v>484</v>
      </c>
      <c r="E865">
        <v>2860</v>
      </c>
      <c r="F865" t="s">
        <v>410</v>
      </c>
    </row>
    <row r="866" spans="1:6" hidden="1" x14ac:dyDescent="0.35">
      <c r="A866">
        <v>103</v>
      </c>
      <c r="B866">
        <v>2193</v>
      </c>
      <c r="C866" t="s">
        <v>1191</v>
      </c>
      <c r="D866" t="s">
        <v>1192</v>
      </c>
      <c r="E866">
        <v>6100</v>
      </c>
      <c r="F866" t="s">
        <v>1184</v>
      </c>
    </row>
    <row r="867" spans="1:6" hidden="1" x14ac:dyDescent="0.35">
      <c r="A867">
        <v>81</v>
      </c>
      <c r="B867">
        <v>2194</v>
      </c>
      <c r="C867" t="s">
        <v>1072</v>
      </c>
      <c r="D867" t="s">
        <v>1073</v>
      </c>
      <c r="E867">
        <v>7100</v>
      </c>
      <c r="F867" t="s">
        <v>989</v>
      </c>
    </row>
    <row r="868" spans="1:6" hidden="1" x14ac:dyDescent="0.35">
      <c r="A868">
        <v>119</v>
      </c>
      <c r="B868">
        <v>2195</v>
      </c>
      <c r="C868" t="s">
        <v>1280</v>
      </c>
      <c r="D868" t="s">
        <v>1281</v>
      </c>
      <c r="E868">
        <v>7190</v>
      </c>
      <c r="F868" t="s">
        <v>1275</v>
      </c>
    </row>
    <row r="869" spans="1:6" hidden="1" x14ac:dyDescent="0.35">
      <c r="A869">
        <v>286</v>
      </c>
      <c r="B869">
        <v>2196</v>
      </c>
      <c r="C869" t="s">
        <v>2107</v>
      </c>
      <c r="D869" t="s">
        <v>2108</v>
      </c>
      <c r="E869">
        <v>9640</v>
      </c>
      <c r="F869" t="s">
        <v>2106</v>
      </c>
    </row>
    <row r="870" spans="1:6" hidden="1" x14ac:dyDescent="0.35">
      <c r="A870">
        <v>79</v>
      </c>
      <c r="B870">
        <v>2198</v>
      </c>
      <c r="C870" t="s">
        <v>979</v>
      </c>
      <c r="D870" t="s">
        <v>980</v>
      </c>
      <c r="E870">
        <v>5000</v>
      </c>
      <c r="F870" t="s">
        <v>895</v>
      </c>
    </row>
    <row r="871" spans="1:6" hidden="1" x14ac:dyDescent="0.35">
      <c r="A871">
        <v>282</v>
      </c>
      <c r="B871">
        <v>2199</v>
      </c>
      <c r="C871" t="s">
        <v>2093</v>
      </c>
      <c r="D871" t="s">
        <v>2094</v>
      </c>
      <c r="E871">
        <v>9330</v>
      </c>
      <c r="F871" t="s">
        <v>2083</v>
      </c>
    </row>
    <row r="872" spans="1:6" hidden="1" x14ac:dyDescent="0.35">
      <c r="A872">
        <v>5</v>
      </c>
      <c r="B872">
        <v>2200</v>
      </c>
      <c r="C872" t="s">
        <v>517</v>
      </c>
      <c r="D872" t="s">
        <v>518</v>
      </c>
      <c r="E872">
        <v>2840</v>
      </c>
      <c r="F872" t="s">
        <v>506</v>
      </c>
    </row>
    <row r="873" spans="1:6" hidden="1" x14ac:dyDescent="0.35">
      <c r="A873">
        <v>17</v>
      </c>
      <c r="B873">
        <v>2202</v>
      </c>
      <c r="C873" t="s">
        <v>568</v>
      </c>
      <c r="D873" t="s">
        <v>568</v>
      </c>
      <c r="E873">
        <v>3460</v>
      </c>
      <c r="F873" t="s">
        <v>561</v>
      </c>
    </row>
    <row r="874" spans="1:6" hidden="1" x14ac:dyDescent="0.35">
      <c r="A874">
        <v>35</v>
      </c>
      <c r="B874">
        <v>2204</v>
      </c>
      <c r="C874" t="s">
        <v>692</v>
      </c>
      <c r="D874" t="s">
        <v>693</v>
      </c>
      <c r="E874">
        <v>4200</v>
      </c>
      <c r="F874" t="s">
        <v>679</v>
      </c>
    </row>
    <row r="875" spans="1:6" hidden="1" x14ac:dyDescent="0.35">
      <c r="A875">
        <v>172</v>
      </c>
      <c r="B875">
        <v>2205</v>
      </c>
      <c r="C875" t="s">
        <v>1596</v>
      </c>
      <c r="D875" t="s">
        <v>1597</v>
      </c>
      <c r="E875">
        <v>7500</v>
      </c>
      <c r="F875" t="s">
        <v>1562</v>
      </c>
    </row>
    <row r="876" spans="1:6" hidden="1" x14ac:dyDescent="0.35">
      <c r="A876">
        <v>291</v>
      </c>
      <c r="B876">
        <v>2208</v>
      </c>
      <c r="C876" t="s">
        <v>3646</v>
      </c>
      <c r="D876" t="s">
        <v>3647</v>
      </c>
      <c r="E876">
        <v>9560</v>
      </c>
      <c r="F876" t="s">
        <v>2130</v>
      </c>
    </row>
    <row r="877" spans="1:6" hidden="1" x14ac:dyDescent="0.35">
      <c r="A877">
        <v>301</v>
      </c>
      <c r="B877">
        <v>2211</v>
      </c>
      <c r="C877" t="s">
        <v>2236</v>
      </c>
      <c r="D877" t="s">
        <v>2237</v>
      </c>
      <c r="E877">
        <v>9670</v>
      </c>
      <c r="F877" t="s">
        <v>2232</v>
      </c>
    </row>
    <row r="878" spans="1:6" hidden="1" x14ac:dyDescent="0.35">
      <c r="A878">
        <v>305</v>
      </c>
      <c r="B878">
        <v>2222</v>
      </c>
      <c r="C878" t="s">
        <v>2250</v>
      </c>
      <c r="D878" t="s">
        <v>2251</v>
      </c>
      <c r="E878">
        <v>9480</v>
      </c>
      <c r="F878" t="s">
        <v>2249</v>
      </c>
    </row>
    <row r="879" spans="1:6" hidden="1" x14ac:dyDescent="0.35">
      <c r="A879">
        <v>2</v>
      </c>
      <c r="B879">
        <v>2223</v>
      </c>
      <c r="C879" t="s">
        <v>485</v>
      </c>
      <c r="D879" t="s">
        <v>486</v>
      </c>
      <c r="E879">
        <v>2760</v>
      </c>
      <c r="F879" t="s">
        <v>487</v>
      </c>
    </row>
    <row r="880" spans="1:6" hidden="1" x14ac:dyDescent="0.35">
      <c r="A880">
        <v>202</v>
      </c>
      <c r="B880">
        <v>2224</v>
      </c>
      <c r="C880" t="s">
        <v>1701</v>
      </c>
      <c r="D880" t="s">
        <v>1702</v>
      </c>
      <c r="E880">
        <v>8500</v>
      </c>
      <c r="F880" t="s">
        <v>1703</v>
      </c>
    </row>
    <row r="881" spans="1:6" hidden="1" x14ac:dyDescent="0.35">
      <c r="A881">
        <v>33</v>
      </c>
      <c r="B881">
        <v>2225</v>
      </c>
      <c r="C881" t="s">
        <v>3448</v>
      </c>
      <c r="D881" t="s">
        <v>663</v>
      </c>
      <c r="E881">
        <v>4500</v>
      </c>
      <c r="F881" t="s">
        <v>664</v>
      </c>
    </row>
    <row r="882" spans="1:6" hidden="1" x14ac:dyDescent="0.35">
      <c r="A882">
        <v>304</v>
      </c>
      <c r="B882">
        <v>2229</v>
      </c>
      <c r="C882" t="s">
        <v>2243</v>
      </c>
      <c r="D882" t="s">
        <v>2244</v>
      </c>
      <c r="E882">
        <v>9760</v>
      </c>
      <c r="F882" t="s">
        <v>2242</v>
      </c>
    </row>
    <row r="883" spans="1:6" hidden="1" x14ac:dyDescent="0.35">
      <c r="A883">
        <v>128</v>
      </c>
      <c r="B883">
        <v>2230</v>
      </c>
      <c r="C883" t="s">
        <v>745</v>
      </c>
      <c r="D883" t="s">
        <v>1360</v>
      </c>
      <c r="E883">
        <v>7200</v>
      </c>
      <c r="F883" t="s">
        <v>1352</v>
      </c>
    </row>
    <row r="884" spans="1:6" hidden="1" x14ac:dyDescent="0.35">
      <c r="A884">
        <v>104</v>
      </c>
      <c r="B884">
        <v>2231</v>
      </c>
      <c r="C884" t="s">
        <v>1196</v>
      </c>
      <c r="D884" t="s">
        <v>1197</v>
      </c>
      <c r="E884">
        <v>6240</v>
      </c>
      <c r="F884" t="s">
        <v>1195</v>
      </c>
    </row>
    <row r="885" spans="1:6" hidden="1" x14ac:dyDescent="0.35">
      <c r="A885">
        <v>117</v>
      </c>
      <c r="B885">
        <v>2232</v>
      </c>
      <c r="C885" t="s">
        <v>1267</v>
      </c>
      <c r="D885" t="s">
        <v>1268</v>
      </c>
      <c r="E885">
        <v>6200</v>
      </c>
      <c r="F885" t="s">
        <v>1256</v>
      </c>
    </row>
    <row r="886" spans="1:6" hidden="1" x14ac:dyDescent="0.35">
      <c r="A886">
        <v>117</v>
      </c>
      <c r="B886">
        <v>2233</v>
      </c>
      <c r="C886" t="s">
        <v>1269</v>
      </c>
      <c r="D886" t="s">
        <v>1270</v>
      </c>
      <c r="E886">
        <v>6200</v>
      </c>
      <c r="F886" t="s">
        <v>1256</v>
      </c>
    </row>
    <row r="887" spans="1:6" hidden="1" x14ac:dyDescent="0.35">
      <c r="A887">
        <v>206</v>
      </c>
      <c r="B887">
        <v>2234</v>
      </c>
      <c r="C887" t="s">
        <v>1803</v>
      </c>
      <c r="D887" t="s">
        <v>1804</v>
      </c>
      <c r="E887">
        <v>8230</v>
      </c>
      <c r="F887" t="s">
        <v>1805</v>
      </c>
    </row>
    <row r="888" spans="1:6" hidden="1" x14ac:dyDescent="0.35">
      <c r="A888">
        <v>174</v>
      </c>
      <c r="B888">
        <v>2237</v>
      </c>
      <c r="C888" t="s">
        <v>1603</v>
      </c>
      <c r="D888" t="s">
        <v>1604</v>
      </c>
      <c r="E888">
        <v>7442</v>
      </c>
      <c r="F888" t="s">
        <v>1602</v>
      </c>
    </row>
    <row r="889" spans="1:6" hidden="1" x14ac:dyDescent="0.35">
      <c r="A889">
        <v>114</v>
      </c>
      <c r="B889">
        <v>2240</v>
      </c>
      <c r="C889" t="s">
        <v>3648</v>
      </c>
      <c r="D889" t="s">
        <v>3649</v>
      </c>
      <c r="E889">
        <v>6400</v>
      </c>
      <c r="F889" t="s">
        <v>1220</v>
      </c>
    </row>
    <row r="890" spans="1:6" hidden="1" x14ac:dyDescent="0.35">
      <c r="A890">
        <v>204</v>
      </c>
      <c r="B890">
        <v>2241</v>
      </c>
      <c r="C890" t="s">
        <v>1733</v>
      </c>
      <c r="D890" t="s">
        <v>1733</v>
      </c>
      <c r="E890">
        <v>8450</v>
      </c>
      <c r="F890" t="s">
        <v>1727</v>
      </c>
    </row>
    <row r="891" spans="1:6" hidden="1" x14ac:dyDescent="0.35">
      <c r="A891">
        <v>2</v>
      </c>
      <c r="B891">
        <v>2242</v>
      </c>
      <c r="C891" t="s">
        <v>3517</v>
      </c>
      <c r="D891" t="s">
        <v>488</v>
      </c>
      <c r="E891">
        <v>2600</v>
      </c>
      <c r="F891" t="s">
        <v>386</v>
      </c>
    </row>
    <row r="892" spans="1:6" hidden="1" x14ac:dyDescent="0.35">
      <c r="A892">
        <v>171</v>
      </c>
      <c r="B892">
        <v>2251</v>
      </c>
      <c r="C892" t="s">
        <v>1558</v>
      </c>
      <c r="D892" t="s">
        <v>1559</v>
      </c>
      <c r="E892">
        <v>6960</v>
      </c>
      <c r="F892" t="s">
        <v>1557</v>
      </c>
    </row>
    <row r="893" spans="1:6" hidden="1" x14ac:dyDescent="0.35">
      <c r="A893">
        <v>472</v>
      </c>
      <c r="B893">
        <v>2254</v>
      </c>
      <c r="C893" t="s">
        <v>2543</v>
      </c>
      <c r="D893" t="s">
        <v>2544</v>
      </c>
      <c r="E893">
        <v>3650</v>
      </c>
      <c r="F893" t="s">
        <v>2545</v>
      </c>
    </row>
    <row r="894" spans="1:6" hidden="1" x14ac:dyDescent="0.35">
      <c r="A894">
        <v>472</v>
      </c>
      <c r="B894">
        <v>2255</v>
      </c>
      <c r="C894" t="s">
        <v>2546</v>
      </c>
      <c r="D894" t="s">
        <v>2547</v>
      </c>
      <c r="E894">
        <v>3650</v>
      </c>
      <c r="F894" t="s">
        <v>2545</v>
      </c>
    </row>
    <row r="895" spans="1:6" hidden="1" x14ac:dyDescent="0.35">
      <c r="A895">
        <v>472</v>
      </c>
      <c r="B895">
        <v>2256</v>
      </c>
      <c r="C895" t="s">
        <v>2548</v>
      </c>
      <c r="D895" t="s">
        <v>2549</v>
      </c>
      <c r="E895">
        <v>3660</v>
      </c>
      <c r="F895" t="s">
        <v>2515</v>
      </c>
    </row>
    <row r="896" spans="1:6" hidden="1" x14ac:dyDescent="0.35">
      <c r="A896">
        <v>472</v>
      </c>
      <c r="B896">
        <v>2257</v>
      </c>
      <c r="C896" t="s">
        <v>2550</v>
      </c>
      <c r="D896" t="s">
        <v>2551</v>
      </c>
      <c r="E896">
        <v>3660</v>
      </c>
      <c r="F896" t="s">
        <v>2515</v>
      </c>
    </row>
    <row r="897" spans="1:6" hidden="1" x14ac:dyDescent="0.35">
      <c r="A897">
        <v>269</v>
      </c>
      <c r="B897">
        <v>2258</v>
      </c>
      <c r="C897" t="s">
        <v>2038</v>
      </c>
      <c r="D897" t="s">
        <v>2039</v>
      </c>
      <c r="E897">
        <v>8831</v>
      </c>
      <c r="F897" t="s">
        <v>2037</v>
      </c>
    </row>
    <row r="898" spans="1:6" hidden="1" x14ac:dyDescent="0.35">
      <c r="A898">
        <v>206</v>
      </c>
      <c r="B898">
        <v>2259</v>
      </c>
      <c r="C898" t="s">
        <v>1806</v>
      </c>
      <c r="D898" t="s">
        <v>1807</v>
      </c>
      <c r="E898">
        <v>8240</v>
      </c>
      <c r="F898" t="s">
        <v>1742</v>
      </c>
    </row>
    <row r="899" spans="1:6" hidden="1" x14ac:dyDescent="0.35">
      <c r="A899">
        <v>102</v>
      </c>
      <c r="B899">
        <v>2260</v>
      </c>
      <c r="C899" t="s">
        <v>1180</v>
      </c>
      <c r="D899" t="s">
        <v>1181</v>
      </c>
      <c r="E899">
        <v>6300</v>
      </c>
      <c r="F899" t="s">
        <v>1179</v>
      </c>
    </row>
    <row r="900" spans="1:6" hidden="1" x14ac:dyDescent="0.35">
      <c r="A900">
        <v>206</v>
      </c>
      <c r="B900">
        <v>2261</v>
      </c>
      <c r="C900" t="s">
        <v>1808</v>
      </c>
      <c r="D900" t="s">
        <v>1809</v>
      </c>
      <c r="E900">
        <v>8000</v>
      </c>
      <c r="F900" t="s">
        <v>1751</v>
      </c>
    </row>
    <row r="901" spans="1:6" hidden="1" x14ac:dyDescent="0.35">
      <c r="A901">
        <v>18</v>
      </c>
      <c r="B901">
        <v>2262</v>
      </c>
      <c r="C901" t="s">
        <v>601</v>
      </c>
      <c r="D901" t="s">
        <v>602</v>
      </c>
      <c r="E901">
        <v>3400</v>
      </c>
      <c r="F901" t="s">
        <v>576</v>
      </c>
    </row>
    <row r="902" spans="1:6" hidden="1" x14ac:dyDescent="0.35">
      <c r="A902">
        <v>135</v>
      </c>
      <c r="B902">
        <v>2263</v>
      </c>
      <c r="C902" t="s">
        <v>1387</v>
      </c>
      <c r="D902" t="s">
        <v>1388</v>
      </c>
      <c r="E902">
        <v>6600</v>
      </c>
      <c r="F902" t="s">
        <v>1382</v>
      </c>
    </row>
    <row r="903" spans="1:6" hidden="1" x14ac:dyDescent="0.35">
      <c r="A903">
        <v>206</v>
      </c>
      <c r="B903">
        <v>2264</v>
      </c>
      <c r="C903" t="s">
        <v>1810</v>
      </c>
      <c r="D903" t="s">
        <v>1811</v>
      </c>
      <c r="E903">
        <v>8000</v>
      </c>
      <c r="F903" t="s">
        <v>1751</v>
      </c>
    </row>
    <row r="904" spans="1:6" hidden="1" x14ac:dyDescent="0.35">
      <c r="A904">
        <v>405</v>
      </c>
      <c r="B904">
        <v>2265</v>
      </c>
      <c r="C904" t="s">
        <v>2465</v>
      </c>
      <c r="D904" t="s">
        <v>2466</v>
      </c>
      <c r="E904">
        <v>7870</v>
      </c>
      <c r="F904" t="s">
        <v>1975</v>
      </c>
    </row>
    <row r="905" spans="1:6" x14ac:dyDescent="0.35">
      <c r="A905">
        <v>280</v>
      </c>
      <c r="B905">
        <v>2266</v>
      </c>
      <c r="C905" t="s">
        <v>2084</v>
      </c>
      <c r="D905" t="s">
        <v>2085</v>
      </c>
      <c r="E905">
        <v>9330</v>
      </c>
      <c r="F905" t="s">
        <v>2083</v>
      </c>
    </row>
    <row r="906" spans="1:6" hidden="1" x14ac:dyDescent="0.35">
      <c r="A906">
        <v>97</v>
      </c>
      <c r="B906">
        <v>2270</v>
      </c>
      <c r="C906" t="s">
        <v>1154</v>
      </c>
      <c r="D906" t="s">
        <v>960</v>
      </c>
      <c r="E906">
        <v>6330</v>
      </c>
      <c r="F906" t="s">
        <v>1153</v>
      </c>
    </row>
    <row r="907" spans="1:6" hidden="1" x14ac:dyDescent="0.35">
      <c r="A907">
        <v>115</v>
      </c>
      <c r="B907">
        <v>2272</v>
      </c>
      <c r="C907" t="s">
        <v>1241</v>
      </c>
      <c r="D907" t="s">
        <v>1242</v>
      </c>
      <c r="E907">
        <v>6270</v>
      </c>
      <c r="F907" t="s">
        <v>1236</v>
      </c>
    </row>
    <row r="908" spans="1:6" hidden="1" x14ac:dyDescent="0.35">
      <c r="A908">
        <v>291</v>
      </c>
      <c r="B908">
        <v>2273</v>
      </c>
      <c r="C908" t="s">
        <v>2139</v>
      </c>
      <c r="D908" t="s">
        <v>2140</v>
      </c>
      <c r="E908">
        <v>9560</v>
      </c>
      <c r="F908" t="s">
        <v>2130</v>
      </c>
    </row>
    <row r="909" spans="1:6" hidden="1" x14ac:dyDescent="0.35">
      <c r="A909">
        <v>198</v>
      </c>
      <c r="B909">
        <v>2274</v>
      </c>
      <c r="C909" t="s">
        <v>1686</v>
      </c>
      <c r="D909" t="s">
        <v>1687</v>
      </c>
      <c r="E909">
        <v>8400</v>
      </c>
      <c r="F909" t="s">
        <v>1685</v>
      </c>
    </row>
    <row r="910" spans="1:6" hidden="1" x14ac:dyDescent="0.35">
      <c r="A910">
        <v>126</v>
      </c>
      <c r="B910">
        <v>2275</v>
      </c>
      <c r="C910" t="s">
        <v>1341</v>
      </c>
      <c r="D910" t="s">
        <v>1342</v>
      </c>
      <c r="E910">
        <v>6705</v>
      </c>
      <c r="F910" t="s">
        <v>1306</v>
      </c>
    </row>
    <row r="911" spans="1:6" hidden="1" x14ac:dyDescent="0.35">
      <c r="A911">
        <v>126</v>
      </c>
      <c r="B911">
        <v>2277</v>
      </c>
      <c r="C911" t="s">
        <v>3547</v>
      </c>
      <c r="D911" t="s">
        <v>1343</v>
      </c>
      <c r="E911">
        <v>6715</v>
      </c>
      <c r="F911" t="s">
        <v>1305</v>
      </c>
    </row>
    <row r="912" spans="1:6" hidden="1" x14ac:dyDescent="0.35">
      <c r="A912">
        <v>246</v>
      </c>
      <c r="B912">
        <v>2278</v>
      </c>
      <c r="C912" t="s">
        <v>1960</v>
      </c>
      <c r="D912" t="s">
        <v>1961</v>
      </c>
      <c r="E912">
        <v>7900</v>
      </c>
      <c r="F912" t="s">
        <v>1955</v>
      </c>
    </row>
    <row r="913" spans="1:6" hidden="1" x14ac:dyDescent="0.35">
      <c r="A913">
        <v>289</v>
      </c>
      <c r="B913">
        <v>2279</v>
      </c>
      <c r="C913" t="s">
        <v>2123</v>
      </c>
      <c r="D913" t="s">
        <v>2124</v>
      </c>
      <c r="E913">
        <v>9900</v>
      </c>
      <c r="F913" t="s">
        <v>2116</v>
      </c>
    </row>
    <row r="914" spans="1:6" hidden="1" x14ac:dyDescent="0.35">
      <c r="A914">
        <v>146</v>
      </c>
      <c r="B914">
        <v>2280</v>
      </c>
      <c r="C914" t="s">
        <v>1428</v>
      </c>
      <c r="D914" t="s">
        <v>1429</v>
      </c>
      <c r="E914">
        <v>8722</v>
      </c>
      <c r="F914" t="s">
        <v>1427</v>
      </c>
    </row>
    <row r="915" spans="1:6" hidden="1" x14ac:dyDescent="0.35">
      <c r="A915">
        <v>146</v>
      </c>
      <c r="B915">
        <v>2281</v>
      </c>
      <c r="C915" t="s">
        <v>1430</v>
      </c>
      <c r="D915" t="s">
        <v>1431</v>
      </c>
      <c r="E915">
        <v>8722</v>
      </c>
      <c r="F915" t="s">
        <v>1427</v>
      </c>
    </row>
    <row r="916" spans="1:6" hidden="1" x14ac:dyDescent="0.35">
      <c r="A916">
        <v>34</v>
      </c>
      <c r="B916">
        <v>2283</v>
      </c>
      <c r="C916" t="s">
        <v>675</v>
      </c>
      <c r="D916" t="s">
        <v>676</v>
      </c>
      <c r="E916">
        <v>4100</v>
      </c>
      <c r="F916" t="s">
        <v>666</v>
      </c>
    </row>
    <row r="917" spans="1:6" hidden="1" x14ac:dyDescent="0.35">
      <c r="A917">
        <v>131</v>
      </c>
      <c r="B917">
        <v>2284</v>
      </c>
      <c r="C917" t="s">
        <v>1370</v>
      </c>
      <c r="D917" t="s">
        <v>1371</v>
      </c>
      <c r="E917">
        <v>6670</v>
      </c>
      <c r="F917" t="s">
        <v>1369</v>
      </c>
    </row>
    <row r="918" spans="1:6" hidden="1" x14ac:dyDescent="0.35">
      <c r="A918">
        <v>353</v>
      </c>
      <c r="B918">
        <v>2285</v>
      </c>
      <c r="C918" t="s">
        <v>2366</v>
      </c>
      <c r="D918" t="s">
        <v>2367</v>
      </c>
      <c r="E918">
        <v>7960</v>
      </c>
      <c r="F918" t="s">
        <v>2362</v>
      </c>
    </row>
    <row r="919" spans="1:6" hidden="1" x14ac:dyDescent="0.35">
      <c r="A919">
        <v>204</v>
      </c>
      <c r="B919">
        <v>2286</v>
      </c>
      <c r="C919" t="s">
        <v>1734</v>
      </c>
      <c r="D919" t="s">
        <v>3650</v>
      </c>
      <c r="E919">
        <v>8382</v>
      </c>
      <c r="F919" t="s">
        <v>1722</v>
      </c>
    </row>
    <row r="920" spans="1:6" hidden="1" x14ac:dyDescent="0.35">
      <c r="A920">
        <v>141</v>
      </c>
      <c r="B920">
        <v>2288</v>
      </c>
      <c r="C920" t="s">
        <v>1408</v>
      </c>
      <c r="D920" t="s">
        <v>1409</v>
      </c>
      <c r="E920">
        <v>6040</v>
      </c>
      <c r="F920" t="s">
        <v>1083</v>
      </c>
    </row>
    <row r="921" spans="1:6" hidden="1" x14ac:dyDescent="0.35">
      <c r="A921">
        <v>49</v>
      </c>
      <c r="B921">
        <v>2289</v>
      </c>
      <c r="C921" t="s">
        <v>751</v>
      </c>
      <c r="D921" t="s">
        <v>752</v>
      </c>
      <c r="E921">
        <v>4780</v>
      </c>
      <c r="F921" t="s">
        <v>748</v>
      </c>
    </row>
    <row r="922" spans="1:6" hidden="1" x14ac:dyDescent="0.35">
      <c r="A922">
        <v>77</v>
      </c>
      <c r="B922">
        <v>2290</v>
      </c>
      <c r="C922" t="s">
        <v>883</v>
      </c>
      <c r="D922" t="s">
        <v>883</v>
      </c>
      <c r="E922">
        <v>5620</v>
      </c>
      <c r="F922" t="s">
        <v>879</v>
      </c>
    </row>
    <row r="923" spans="1:6" hidden="1" x14ac:dyDescent="0.35">
      <c r="A923">
        <v>226</v>
      </c>
      <c r="B923">
        <v>2291</v>
      </c>
      <c r="C923" t="s">
        <v>1892</v>
      </c>
      <c r="D923" t="s">
        <v>1893</v>
      </c>
      <c r="E923">
        <v>8600</v>
      </c>
      <c r="F923" t="s">
        <v>1883</v>
      </c>
    </row>
    <row r="924" spans="1:6" hidden="1" x14ac:dyDescent="0.35">
      <c r="A924">
        <v>88</v>
      </c>
      <c r="B924">
        <v>2292</v>
      </c>
      <c r="C924" t="s">
        <v>1131</v>
      </c>
      <c r="D924" t="s">
        <v>1132</v>
      </c>
      <c r="E924">
        <v>5881</v>
      </c>
      <c r="F924" t="s">
        <v>1130</v>
      </c>
    </row>
    <row r="925" spans="1:6" hidden="1" x14ac:dyDescent="0.35">
      <c r="A925">
        <v>90</v>
      </c>
      <c r="B925">
        <v>2293</v>
      </c>
      <c r="C925" t="s">
        <v>1138</v>
      </c>
      <c r="D925" t="s">
        <v>1139</v>
      </c>
      <c r="E925">
        <v>5690</v>
      </c>
      <c r="F925" t="s">
        <v>1135</v>
      </c>
    </row>
    <row r="926" spans="1:6" hidden="1" x14ac:dyDescent="0.35">
      <c r="A926">
        <v>388</v>
      </c>
      <c r="B926">
        <v>2294</v>
      </c>
      <c r="C926" t="s">
        <v>2435</v>
      </c>
      <c r="D926" t="s">
        <v>2436</v>
      </c>
      <c r="E926">
        <v>7830</v>
      </c>
      <c r="F926" t="s">
        <v>1672</v>
      </c>
    </row>
    <row r="927" spans="1:6" hidden="1" x14ac:dyDescent="0.35">
      <c r="A927">
        <v>97</v>
      </c>
      <c r="B927">
        <v>2295</v>
      </c>
      <c r="C927" t="s">
        <v>1155</v>
      </c>
      <c r="D927" t="s">
        <v>1156</v>
      </c>
      <c r="E927">
        <v>6330</v>
      </c>
      <c r="F927" t="s">
        <v>1153</v>
      </c>
    </row>
    <row r="928" spans="1:6" hidden="1" x14ac:dyDescent="0.35">
      <c r="A928">
        <v>206</v>
      </c>
      <c r="B928">
        <v>2296</v>
      </c>
      <c r="C928" t="s">
        <v>3561</v>
      </c>
      <c r="D928" t="s">
        <v>1753</v>
      </c>
      <c r="E928">
        <v>8541</v>
      </c>
      <c r="F928" t="s">
        <v>1737</v>
      </c>
    </row>
    <row r="929" spans="1:6" hidden="1" x14ac:dyDescent="0.35">
      <c r="A929">
        <v>206</v>
      </c>
      <c r="B929">
        <v>2297</v>
      </c>
      <c r="C929" t="s">
        <v>1812</v>
      </c>
      <c r="D929" t="s">
        <v>1813</v>
      </c>
      <c r="E929">
        <v>8361</v>
      </c>
      <c r="F929" t="s">
        <v>1780</v>
      </c>
    </row>
    <row r="930" spans="1:6" hidden="1" x14ac:dyDescent="0.35">
      <c r="A930">
        <v>206</v>
      </c>
      <c r="B930">
        <v>2298</v>
      </c>
      <c r="C930" t="s">
        <v>1814</v>
      </c>
      <c r="D930" t="s">
        <v>1815</v>
      </c>
      <c r="E930">
        <v>8210</v>
      </c>
      <c r="F930" t="s">
        <v>1816</v>
      </c>
    </row>
    <row r="931" spans="1:6" hidden="1" x14ac:dyDescent="0.35">
      <c r="A931">
        <v>321</v>
      </c>
      <c r="B931">
        <v>2299</v>
      </c>
      <c r="C931" t="s">
        <v>2300</v>
      </c>
      <c r="D931" t="s">
        <v>2301</v>
      </c>
      <c r="E931">
        <v>9520</v>
      </c>
      <c r="F931" t="s">
        <v>2290</v>
      </c>
    </row>
    <row r="932" spans="1:6" hidden="1" x14ac:dyDescent="0.35">
      <c r="A932">
        <v>284</v>
      </c>
      <c r="B932">
        <v>2300</v>
      </c>
      <c r="C932" t="s">
        <v>2102</v>
      </c>
      <c r="D932" t="s">
        <v>2103</v>
      </c>
      <c r="E932">
        <v>9320</v>
      </c>
      <c r="F932" t="s">
        <v>2099</v>
      </c>
    </row>
    <row r="933" spans="1:6" hidden="1" x14ac:dyDescent="0.35">
      <c r="A933">
        <v>245</v>
      </c>
      <c r="B933">
        <v>2301</v>
      </c>
      <c r="C933" t="s">
        <v>1956</v>
      </c>
      <c r="D933" t="s">
        <v>1957</v>
      </c>
      <c r="E933">
        <v>7900</v>
      </c>
      <c r="F933" t="s">
        <v>1955</v>
      </c>
    </row>
    <row r="934" spans="1:6" hidden="1" x14ac:dyDescent="0.35">
      <c r="A934">
        <v>207</v>
      </c>
      <c r="B934">
        <v>2302</v>
      </c>
      <c r="C934" t="s">
        <v>1822</v>
      </c>
      <c r="D934" t="s">
        <v>1823</v>
      </c>
      <c r="E934">
        <v>8870</v>
      </c>
      <c r="F934" t="s">
        <v>1821</v>
      </c>
    </row>
    <row r="935" spans="1:6" hidden="1" x14ac:dyDescent="0.35">
      <c r="A935">
        <v>2</v>
      </c>
      <c r="B935">
        <v>2303</v>
      </c>
      <c r="C935" t="s">
        <v>489</v>
      </c>
      <c r="D935" t="s">
        <v>490</v>
      </c>
      <c r="E935">
        <v>2640</v>
      </c>
      <c r="F935" t="s">
        <v>480</v>
      </c>
    </row>
    <row r="936" spans="1:6" hidden="1" x14ac:dyDescent="0.35">
      <c r="A936">
        <v>232</v>
      </c>
      <c r="B936">
        <v>2305</v>
      </c>
      <c r="C936" t="s">
        <v>1914</v>
      </c>
      <c r="D936" t="s">
        <v>1915</v>
      </c>
      <c r="E936">
        <v>8840</v>
      </c>
      <c r="F936" t="s">
        <v>1913</v>
      </c>
    </row>
    <row r="937" spans="1:6" hidden="1" x14ac:dyDescent="0.35">
      <c r="A937">
        <v>172</v>
      </c>
      <c r="B937">
        <v>2306</v>
      </c>
      <c r="C937" t="s">
        <v>1598</v>
      </c>
      <c r="D937" t="s">
        <v>1599</v>
      </c>
      <c r="E937">
        <v>7500</v>
      </c>
      <c r="F937" t="s">
        <v>1562</v>
      </c>
    </row>
    <row r="938" spans="1:6" hidden="1" x14ac:dyDescent="0.35">
      <c r="A938">
        <v>18</v>
      </c>
      <c r="B938">
        <v>2307</v>
      </c>
      <c r="C938" t="s">
        <v>603</v>
      </c>
      <c r="D938" t="s">
        <v>604</v>
      </c>
      <c r="E938">
        <v>3400</v>
      </c>
      <c r="F938" t="s">
        <v>576</v>
      </c>
    </row>
    <row r="939" spans="1:6" hidden="1" x14ac:dyDescent="0.35">
      <c r="A939">
        <v>206</v>
      </c>
      <c r="B939">
        <v>2310</v>
      </c>
      <c r="C939" t="s">
        <v>1817</v>
      </c>
      <c r="D939" t="s">
        <v>1743</v>
      </c>
      <c r="E939">
        <v>8200</v>
      </c>
      <c r="F939" t="s">
        <v>1818</v>
      </c>
    </row>
    <row r="940" spans="1:6" hidden="1" x14ac:dyDescent="0.35">
      <c r="A940">
        <v>126</v>
      </c>
      <c r="B940">
        <v>2311</v>
      </c>
      <c r="C940" t="s">
        <v>1344</v>
      </c>
      <c r="D940" t="s">
        <v>1345</v>
      </c>
      <c r="E940">
        <v>6715</v>
      </c>
      <c r="F940" t="s">
        <v>1305</v>
      </c>
    </row>
    <row r="941" spans="1:6" hidden="1" x14ac:dyDescent="0.35">
      <c r="A941">
        <v>888</v>
      </c>
      <c r="B941">
        <v>2315</v>
      </c>
      <c r="C941" t="s">
        <v>3391</v>
      </c>
      <c r="D941" t="s">
        <v>3392</v>
      </c>
      <c r="E941">
        <v>8585</v>
      </c>
      <c r="F941" t="s">
        <v>2385</v>
      </c>
    </row>
    <row r="942" spans="1:6" hidden="1" x14ac:dyDescent="0.35">
      <c r="A942">
        <v>301</v>
      </c>
      <c r="B942">
        <v>2316</v>
      </c>
      <c r="C942" t="s">
        <v>2238</v>
      </c>
      <c r="D942" t="s">
        <v>2239</v>
      </c>
      <c r="E942">
        <v>9670</v>
      </c>
      <c r="F942" t="s">
        <v>2232</v>
      </c>
    </row>
    <row r="943" spans="1:6" hidden="1" x14ac:dyDescent="0.35">
      <c r="A943">
        <v>270</v>
      </c>
      <c r="B943">
        <v>2317</v>
      </c>
      <c r="C943" t="s">
        <v>2047</v>
      </c>
      <c r="D943" t="s">
        <v>2048</v>
      </c>
      <c r="E943">
        <v>9620</v>
      </c>
      <c r="F943" t="s">
        <v>2044</v>
      </c>
    </row>
    <row r="944" spans="1:6" hidden="1" x14ac:dyDescent="0.35">
      <c r="A944">
        <v>304</v>
      </c>
      <c r="B944">
        <v>2318</v>
      </c>
      <c r="C944" t="s">
        <v>2245</v>
      </c>
      <c r="D944" t="s">
        <v>2246</v>
      </c>
      <c r="E944">
        <v>9760</v>
      </c>
      <c r="F944" t="s">
        <v>2242</v>
      </c>
    </row>
    <row r="945" spans="1:6" hidden="1" x14ac:dyDescent="0.35">
      <c r="A945">
        <v>81</v>
      </c>
      <c r="B945">
        <v>2319</v>
      </c>
      <c r="C945" t="s">
        <v>1074</v>
      </c>
      <c r="D945" t="s">
        <v>1075</v>
      </c>
      <c r="E945">
        <v>7100</v>
      </c>
      <c r="F945" t="s">
        <v>989</v>
      </c>
    </row>
    <row r="946" spans="1:6" hidden="1" x14ac:dyDescent="0.35">
      <c r="A946">
        <v>81</v>
      </c>
      <c r="B946">
        <v>2320</v>
      </c>
      <c r="C946" t="s">
        <v>1076</v>
      </c>
      <c r="D946" t="s">
        <v>1077</v>
      </c>
      <c r="E946">
        <v>7000</v>
      </c>
      <c r="F946" t="s">
        <v>986</v>
      </c>
    </row>
    <row r="947" spans="1:6" hidden="1" x14ac:dyDescent="0.35">
      <c r="A947">
        <v>81</v>
      </c>
      <c r="B947">
        <v>2321</v>
      </c>
      <c r="C947" t="s">
        <v>1078</v>
      </c>
      <c r="D947" t="s">
        <v>1079</v>
      </c>
      <c r="E947">
        <v>6000</v>
      </c>
      <c r="F947" t="s">
        <v>1007</v>
      </c>
    </row>
    <row r="948" spans="1:6" hidden="1" x14ac:dyDescent="0.35">
      <c r="A948">
        <v>81</v>
      </c>
      <c r="B948">
        <v>2322</v>
      </c>
      <c r="C948" t="s">
        <v>1080</v>
      </c>
      <c r="D948" t="s">
        <v>3453</v>
      </c>
      <c r="E948">
        <v>6000</v>
      </c>
      <c r="F948" t="s">
        <v>1007</v>
      </c>
    </row>
    <row r="949" spans="1:6" hidden="1" x14ac:dyDescent="0.35">
      <c r="A949">
        <v>81</v>
      </c>
      <c r="B949">
        <v>2323</v>
      </c>
      <c r="C949" t="s">
        <v>1081</v>
      </c>
      <c r="D949" t="s">
        <v>1082</v>
      </c>
      <c r="E949">
        <v>6040</v>
      </c>
      <c r="F949" t="s">
        <v>1083</v>
      </c>
    </row>
    <row r="950" spans="1:6" hidden="1" x14ac:dyDescent="0.35">
      <c r="A950">
        <v>339</v>
      </c>
      <c r="B950">
        <v>2324</v>
      </c>
      <c r="C950" t="s">
        <v>2344</v>
      </c>
      <c r="D950" t="s">
        <v>2345</v>
      </c>
      <c r="E950">
        <v>4622</v>
      </c>
      <c r="F950" t="s">
        <v>2343</v>
      </c>
    </row>
    <row r="951" spans="1:6" hidden="1" x14ac:dyDescent="0.35">
      <c r="A951">
        <v>146</v>
      </c>
      <c r="B951">
        <v>2325</v>
      </c>
      <c r="C951" t="s">
        <v>1432</v>
      </c>
      <c r="D951" t="s">
        <v>1433</v>
      </c>
      <c r="E951">
        <v>8722</v>
      </c>
      <c r="F951" t="s">
        <v>1427</v>
      </c>
    </row>
    <row r="952" spans="1:6" hidden="1" x14ac:dyDescent="0.35">
      <c r="A952">
        <v>101</v>
      </c>
      <c r="B952">
        <v>2326</v>
      </c>
      <c r="C952" t="s">
        <v>1175</v>
      </c>
      <c r="D952" t="s">
        <v>1176</v>
      </c>
      <c r="E952">
        <v>6510</v>
      </c>
      <c r="F952" t="s">
        <v>1174</v>
      </c>
    </row>
    <row r="953" spans="1:6" hidden="1" x14ac:dyDescent="0.35">
      <c r="A953">
        <v>473</v>
      </c>
      <c r="B953">
        <v>2327</v>
      </c>
      <c r="C953" t="s">
        <v>2552</v>
      </c>
      <c r="D953" t="s">
        <v>2553</v>
      </c>
      <c r="E953">
        <v>5580</v>
      </c>
      <c r="F953" t="s">
        <v>1030</v>
      </c>
    </row>
    <row r="954" spans="1:6" hidden="1" x14ac:dyDescent="0.35">
      <c r="A954">
        <v>474</v>
      </c>
      <c r="B954">
        <v>2328</v>
      </c>
      <c r="C954" t="s">
        <v>2554</v>
      </c>
      <c r="D954" t="s">
        <v>2555</v>
      </c>
      <c r="E954">
        <v>8581</v>
      </c>
      <c r="F954" t="s">
        <v>2556</v>
      </c>
    </row>
    <row r="955" spans="1:6" hidden="1" x14ac:dyDescent="0.35">
      <c r="A955">
        <v>52</v>
      </c>
      <c r="B955">
        <v>2329</v>
      </c>
      <c r="C955" t="s">
        <v>772</v>
      </c>
      <c r="D955" t="s">
        <v>773</v>
      </c>
      <c r="E955">
        <v>4800</v>
      </c>
      <c r="F955" t="s">
        <v>761</v>
      </c>
    </row>
    <row r="956" spans="1:6" hidden="1" x14ac:dyDescent="0.35">
      <c r="A956">
        <v>24</v>
      </c>
      <c r="B956">
        <v>2330</v>
      </c>
      <c r="C956" t="s">
        <v>628</v>
      </c>
      <c r="D956" t="s">
        <v>626</v>
      </c>
      <c r="E956">
        <v>4470</v>
      </c>
      <c r="F956" t="s">
        <v>627</v>
      </c>
    </row>
    <row r="957" spans="1:6" hidden="1" x14ac:dyDescent="0.35">
      <c r="A957">
        <v>97</v>
      </c>
      <c r="B957">
        <v>2331</v>
      </c>
      <c r="C957" t="s">
        <v>3541</v>
      </c>
      <c r="D957" t="s">
        <v>1157</v>
      </c>
      <c r="E957">
        <v>6330</v>
      </c>
      <c r="F957" t="s">
        <v>1153</v>
      </c>
    </row>
    <row r="958" spans="1:6" hidden="1" x14ac:dyDescent="0.35">
      <c r="A958">
        <v>181</v>
      </c>
      <c r="B958">
        <v>2332</v>
      </c>
      <c r="C958" t="s">
        <v>1628</v>
      </c>
      <c r="D958" t="s">
        <v>1629</v>
      </c>
      <c r="E958">
        <v>6940</v>
      </c>
      <c r="F958" t="s">
        <v>1627</v>
      </c>
    </row>
    <row r="959" spans="1:6" hidden="1" x14ac:dyDescent="0.35">
      <c r="A959">
        <v>314</v>
      </c>
      <c r="B959">
        <v>2333</v>
      </c>
      <c r="C959" t="s">
        <v>2273</v>
      </c>
      <c r="D959" t="s">
        <v>2274</v>
      </c>
      <c r="E959">
        <v>9280</v>
      </c>
      <c r="F959" t="s">
        <v>2272</v>
      </c>
    </row>
    <row r="960" spans="1:6" hidden="1" x14ac:dyDescent="0.35">
      <c r="A960">
        <v>266</v>
      </c>
      <c r="B960">
        <v>2335</v>
      </c>
      <c r="C960" t="s">
        <v>2025</v>
      </c>
      <c r="D960" t="s">
        <v>2026</v>
      </c>
      <c r="E960">
        <v>8830</v>
      </c>
      <c r="F960" t="s">
        <v>2020</v>
      </c>
    </row>
    <row r="961" spans="1:6" hidden="1" x14ac:dyDescent="0.35">
      <c r="A961">
        <v>265</v>
      </c>
      <c r="B961">
        <v>2336</v>
      </c>
      <c r="C961" t="s">
        <v>2021</v>
      </c>
      <c r="D961" t="s">
        <v>2022</v>
      </c>
      <c r="E961">
        <v>8830</v>
      </c>
      <c r="F961" t="s">
        <v>2020</v>
      </c>
    </row>
    <row r="962" spans="1:6" hidden="1" x14ac:dyDescent="0.35">
      <c r="A962">
        <v>115</v>
      </c>
      <c r="B962">
        <v>2337</v>
      </c>
      <c r="C962" t="s">
        <v>1243</v>
      </c>
      <c r="D962" t="s">
        <v>1244</v>
      </c>
      <c r="E962">
        <v>6270</v>
      </c>
      <c r="F962" t="s">
        <v>1236</v>
      </c>
    </row>
    <row r="963" spans="1:6" hidden="1" x14ac:dyDescent="0.35">
      <c r="A963">
        <v>176</v>
      </c>
      <c r="B963">
        <v>2339</v>
      </c>
      <c r="C963" t="s">
        <v>1613</v>
      </c>
      <c r="D963" t="s">
        <v>1614</v>
      </c>
      <c r="E963">
        <v>7620</v>
      </c>
      <c r="F963" t="s">
        <v>1606</v>
      </c>
    </row>
    <row r="964" spans="1:6" hidden="1" x14ac:dyDescent="0.35">
      <c r="A964">
        <v>315</v>
      </c>
      <c r="B964">
        <v>2343</v>
      </c>
      <c r="C964" t="s">
        <v>2278</v>
      </c>
      <c r="D964" t="s">
        <v>2279</v>
      </c>
      <c r="E964">
        <v>9870</v>
      </c>
      <c r="F964" t="s">
        <v>2277</v>
      </c>
    </row>
    <row r="965" spans="1:6" hidden="1" x14ac:dyDescent="0.35">
      <c r="A965">
        <v>305</v>
      </c>
      <c r="B965">
        <v>2352</v>
      </c>
      <c r="C965" t="s">
        <v>2252</v>
      </c>
      <c r="D965" t="s">
        <v>2253</v>
      </c>
      <c r="E965">
        <v>9480</v>
      </c>
      <c r="F965" t="s">
        <v>2249</v>
      </c>
    </row>
    <row r="966" spans="1:6" hidden="1" x14ac:dyDescent="0.35">
      <c r="A966">
        <v>305</v>
      </c>
      <c r="B966">
        <v>2353</v>
      </c>
      <c r="C966" t="s">
        <v>2254</v>
      </c>
      <c r="D966" t="s">
        <v>1150</v>
      </c>
      <c r="E966">
        <v>9480</v>
      </c>
      <c r="F966" t="s">
        <v>2249</v>
      </c>
    </row>
    <row r="967" spans="1:6" hidden="1" x14ac:dyDescent="0.35">
      <c r="A967">
        <v>277</v>
      </c>
      <c r="B967">
        <v>2354</v>
      </c>
      <c r="C967" t="s">
        <v>2072</v>
      </c>
      <c r="D967" t="s">
        <v>2073</v>
      </c>
      <c r="E967">
        <v>9700</v>
      </c>
      <c r="F967" t="s">
        <v>2067</v>
      </c>
    </row>
    <row r="968" spans="1:6" hidden="1" x14ac:dyDescent="0.35">
      <c r="A968">
        <v>291</v>
      </c>
      <c r="B968">
        <v>2356</v>
      </c>
      <c r="C968" t="s">
        <v>2141</v>
      </c>
      <c r="D968" t="s">
        <v>2142</v>
      </c>
      <c r="E968">
        <v>9560</v>
      </c>
      <c r="F968" t="s">
        <v>2130</v>
      </c>
    </row>
    <row r="969" spans="1:6" hidden="1" x14ac:dyDescent="0.35">
      <c r="A969">
        <v>48</v>
      </c>
      <c r="B969">
        <v>2357</v>
      </c>
      <c r="C969" t="s">
        <v>745</v>
      </c>
      <c r="D969" t="s">
        <v>746</v>
      </c>
      <c r="E969">
        <v>4930</v>
      </c>
      <c r="F969" t="s">
        <v>739</v>
      </c>
    </row>
    <row r="970" spans="1:6" hidden="1" x14ac:dyDescent="0.35">
      <c r="A970">
        <v>218</v>
      </c>
      <c r="B970">
        <v>2358</v>
      </c>
      <c r="C970" t="s">
        <v>1858</v>
      </c>
      <c r="D970" t="s">
        <v>1859</v>
      </c>
      <c r="E970">
        <v>8544</v>
      </c>
      <c r="F970" t="s">
        <v>1857</v>
      </c>
    </row>
    <row r="971" spans="1:6" hidden="1" x14ac:dyDescent="0.35">
      <c r="A971">
        <v>32</v>
      </c>
      <c r="B971">
        <v>2359</v>
      </c>
      <c r="C971" t="s">
        <v>654</v>
      </c>
      <c r="D971" t="s">
        <v>655</v>
      </c>
      <c r="E971">
        <v>4220</v>
      </c>
      <c r="F971" t="s">
        <v>651</v>
      </c>
    </row>
    <row r="972" spans="1:6" hidden="1" x14ac:dyDescent="0.35">
      <c r="A972">
        <v>4</v>
      </c>
      <c r="B972">
        <v>2360</v>
      </c>
      <c r="C972" t="s">
        <v>3445</v>
      </c>
      <c r="D972" t="s">
        <v>500</v>
      </c>
      <c r="E972">
        <v>2765</v>
      </c>
      <c r="F972" t="s">
        <v>499</v>
      </c>
    </row>
    <row r="973" spans="1:6" hidden="1" x14ac:dyDescent="0.35">
      <c r="A973">
        <v>18</v>
      </c>
      <c r="B973">
        <v>2361</v>
      </c>
      <c r="C973" t="s">
        <v>605</v>
      </c>
      <c r="D973" t="s">
        <v>3447</v>
      </c>
      <c r="E973">
        <v>3400</v>
      </c>
      <c r="F973" t="s">
        <v>576</v>
      </c>
    </row>
    <row r="974" spans="1:6" hidden="1" x14ac:dyDescent="0.35">
      <c r="A974">
        <v>148</v>
      </c>
      <c r="B974">
        <v>2363</v>
      </c>
      <c r="C974" t="s">
        <v>1452</v>
      </c>
      <c r="D974" t="s">
        <v>1447</v>
      </c>
      <c r="E974">
        <v>8700</v>
      </c>
      <c r="F974" t="s">
        <v>1441</v>
      </c>
    </row>
    <row r="975" spans="1:6" hidden="1" x14ac:dyDescent="0.35">
      <c r="A975">
        <v>202</v>
      </c>
      <c r="B975">
        <v>2364</v>
      </c>
      <c r="C975" t="s">
        <v>1704</v>
      </c>
      <c r="D975" t="s">
        <v>1702</v>
      </c>
      <c r="E975">
        <v>8500</v>
      </c>
      <c r="F975" t="s">
        <v>1693</v>
      </c>
    </row>
    <row r="976" spans="1:6" hidden="1" x14ac:dyDescent="0.35">
      <c r="A976">
        <v>202</v>
      </c>
      <c r="B976">
        <v>2365</v>
      </c>
      <c r="C976" t="s">
        <v>1705</v>
      </c>
      <c r="D976" t="s">
        <v>1706</v>
      </c>
      <c r="E976">
        <v>8500</v>
      </c>
      <c r="F976" t="s">
        <v>1693</v>
      </c>
    </row>
    <row r="977" spans="1:6" hidden="1" x14ac:dyDescent="0.35">
      <c r="A977">
        <v>2</v>
      </c>
      <c r="B977">
        <v>2366</v>
      </c>
      <c r="C977" t="s">
        <v>491</v>
      </c>
      <c r="D977" t="s">
        <v>492</v>
      </c>
      <c r="E977">
        <v>2860</v>
      </c>
      <c r="F977" t="s">
        <v>410</v>
      </c>
    </row>
    <row r="978" spans="1:6" hidden="1" x14ac:dyDescent="0.35">
      <c r="A978">
        <v>2</v>
      </c>
      <c r="B978">
        <v>2367</v>
      </c>
      <c r="C978" t="s">
        <v>493</v>
      </c>
      <c r="D978" t="s">
        <v>494</v>
      </c>
      <c r="E978">
        <v>2750</v>
      </c>
      <c r="F978" t="s">
        <v>467</v>
      </c>
    </row>
    <row r="979" spans="1:6" hidden="1" x14ac:dyDescent="0.35">
      <c r="A979">
        <v>300</v>
      </c>
      <c r="B979">
        <v>2368</v>
      </c>
      <c r="C979" t="s">
        <v>2228</v>
      </c>
      <c r="D979" t="s">
        <v>2229</v>
      </c>
      <c r="E979">
        <v>9500</v>
      </c>
      <c r="F979" t="s">
        <v>1972</v>
      </c>
    </row>
    <row r="980" spans="1:6" hidden="1" x14ac:dyDescent="0.35">
      <c r="A980">
        <v>31</v>
      </c>
      <c r="B980">
        <v>2369</v>
      </c>
      <c r="C980" t="s">
        <v>647</v>
      </c>
      <c r="D980" t="s">
        <v>648</v>
      </c>
      <c r="E980">
        <v>4400</v>
      </c>
      <c r="F980" t="s">
        <v>644</v>
      </c>
    </row>
    <row r="981" spans="1:6" hidden="1" x14ac:dyDescent="0.35">
      <c r="A981">
        <v>277</v>
      </c>
      <c r="B981">
        <v>2370</v>
      </c>
      <c r="C981" t="s">
        <v>2074</v>
      </c>
      <c r="D981" t="s">
        <v>2075</v>
      </c>
      <c r="E981">
        <v>9700</v>
      </c>
      <c r="F981" t="s">
        <v>2067</v>
      </c>
    </row>
    <row r="982" spans="1:6" hidden="1" x14ac:dyDescent="0.35">
      <c r="A982">
        <v>92</v>
      </c>
      <c r="B982">
        <v>2371</v>
      </c>
      <c r="C982" t="s">
        <v>3454</v>
      </c>
      <c r="D982" t="s">
        <v>1140</v>
      </c>
      <c r="E982">
        <v>5540</v>
      </c>
      <c r="F982" t="s">
        <v>1097</v>
      </c>
    </row>
    <row r="983" spans="1:6" hidden="1" x14ac:dyDescent="0.35">
      <c r="A983">
        <v>121</v>
      </c>
      <c r="B983">
        <v>2374</v>
      </c>
      <c r="C983" t="s">
        <v>1288</v>
      </c>
      <c r="D983" t="s">
        <v>1289</v>
      </c>
      <c r="E983">
        <v>6855</v>
      </c>
      <c r="F983" t="s">
        <v>1287</v>
      </c>
    </row>
    <row r="984" spans="1:6" hidden="1" x14ac:dyDescent="0.35">
      <c r="A984">
        <v>203</v>
      </c>
      <c r="B984">
        <v>2376</v>
      </c>
      <c r="C984" t="s">
        <v>1712</v>
      </c>
      <c r="D984" t="s">
        <v>1713</v>
      </c>
      <c r="E984">
        <v>8370</v>
      </c>
      <c r="F984" t="s">
        <v>1709</v>
      </c>
    </row>
    <row r="985" spans="1:6" hidden="1" x14ac:dyDescent="0.35">
      <c r="A985">
        <v>256</v>
      </c>
      <c r="B985">
        <v>2379</v>
      </c>
      <c r="C985" t="s">
        <v>1992</v>
      </c>
      <c r="D985" t="s">
        <v>1992</v>
      </c>
      <c r="E985">
        <v>7860</v>
      </c>
      <c r="F985" t="s">
        <v>1991</v>
      </c>
    </row>
    <row r="986" spans="1:6" hidden="1" x14ac:dyDescent="0.35">
      <c r="A986">
        <v>84</v>
      </c>
      <c r="B986">
        <v>2380</v>
      </c>
      <c r="C986" t="s">
        <v>1109</v>
      </c>
      <c r="D986" t="s">
        <v>1110</v>
      </c>
      <c r="E986">
        <v>5750</v>
      </c>
      <c r="F986" t="s">
        <v>1106</v>
      </c>
    </row>
    <row r="987" spans="1:6" hidden="1" x14ac:dyDescent="0.35">
      <c r="A987">
        <v>126</v>
      </c>
      <c r="B987">
        <v>2381</v>
      </c>
      <c r="C987" t="s">
        <v>1346</v>
      </c>
      <c r="D987" t="s">
        <v>1347</v>
      </c>
      <c r="E987">
        <v>6800</v>
      </c>
      <c r="F987" t="s">
        <v>1323</v>
      </c>
    </row>
    <row r="988" spans="1:6" hidden="1" x14ac:dyDescent="0.35">
      <c r="A988">
        <v>126</v>
      </c>
      <c r="B988">
        <v>2382</v>
      </c>
      <c r="C988" t="s">
        <v>1348</v>
      </c>
      <c r="D988" t="s">
        <v>1349</v>
      </c>
      <c r="E988">
        <v>6800</v>
      </c>
      <c r="F988" t="s">
        <v>1323</v>
      </c>
    </row>
    <row r="989" spans="1:6" hidden="1" x14ac:dyDescent="0.35">
      <c r="A989">
        <v>2</v>
      </c>
      <c r="B989">
        <v>2383</v>
      </c>
      <c r="C989" t="s">
        <v>495</v>
      </c>
      <c r="D989" t="s">
        <v>496</v>
      </c>
      <c r="E989">
        <v>2600</v>
      </c>
      <c r="F989" t="s">
        <v>386</v>
      </c>
    </row>
    <row r="990" spans="1:6" hidden="1" x14ac:dyDescent="0.35">
      <c r="A990">
        <v>244</v>
      </c>
      <c r="B990">
        <v>2384</v>
      </c>
      <c r="C990" t="s">
        <v>1952</v>
      </c>
      <c r="D990" t="s">
        <v>1952</v>
      </c>
      <c r="E990">
        <v>8620</v>
      </c>
      <c r="F990" t="s">
        <v>1951</v>
      </c>
    </row>
    <row r="991" spans="1:6" hidden="1" x14ac:dyDescent="0.35">
      <c r="A991">
        <v>241</v>
      </c>
      <c r="B991">
        <v>2385</v>
      </c>
      <c r="C991" t="s">
        <v>3490</v>
      </c>
      <c r="D991" t="s">
        <v>3491</v>
      </c>
      <c r="E991">
        <v>7470</v>
      </c>
      <c r="F991" t="s">
        <v>1941</v>
      </c>
    </row>
    <row r="992" spans="1:6" hidden="1" x14ac:dyDescent="0.35">
      <c r="A992">
        <v>126</v>
      </c>
      <c r="B992">
        <v>2386</v>
      </c>
      <c r="C992" t="s">
        <v>3460</v>
      </c>
      <c r="D992" t="s">
        <v>3461</v>
      </c>
      <c r="E992">
        <v>6800</v>
      </c>
      <c r="F992" t="s">
        <v>1323</v>
      </c>
    </row>
    <row r="993" spans="1:6" hidden="1" x14ac:dyDescent="0.35">
      <c r="A993">
        <v>126</v>
      </c>
      <c r="B993">
        <v>2387</v>
      </c>
      <c r="C993" t="s">
        <v>3462</v>
      </c>
      <c r="D993" t="s">
        <v>3463</v>
      </c>
      <c r="E993">
        <v>6715</v>
      </c>
      <c r="F993" t="s">
        <v>1305</v>
      </c>
    </row>
    <row r="994" spans="1:6" hidden="1" x14ac:dyDescent="0.35">
      <c r="A994">
        <v>126</v>
      </c>
      <c r="B994">
        <v>2388</v>
      </c>
      <c r="C994" t="s">
        <v>3464</v>
      </c>
      <c r="D994" t="s">
        <v>3465</v>
      </c>
      <c r="E994">
        <v>6715</v>
      </c>
      <c r="F994" t="s">
        <v>1305</v>
      </c>
    </row>
    <row r="995" spans="1:6" hidden="1" x14ac:dyDescent="0.35">
      <c r="A995">
        <v>126</v>
      </c>
      <c r="B995">
        <v>2389</v>
      </c>
      <c r="C995" t="s">
        <v>3466</v>
      </c>
      <c r="D995" t="s">
        <v>3467</v>
      </c>
      <c r="E995">
        <v>6731</v>
      </c>
      <c r="F995" t="s">
        <v>1318</v>
      </c>
    </row>
    <row r="996" spans="1:6" hidden="1" x14ac:dyDescent="0.35">
      <c r="A996">
        <v>163</v>
      </c>
      <c r="B996">
        <v>2392</v>
      </c>
      <c r="C996" t="s">
        <v>3476</v>
      </c>
      <c r="D996" t="s">
        <v>3477</v>
      </c>
      <c r="E996">
        <v>7441</v>
      </c>
      <c r="F996" t="s">
        <v>1506</v>
      </c>
    </row>
    <row r="997" spans="1:6" hidden="1" x14ac:dyDescent="0.35">
      <c r="A997">
        <v>105</v>
      </c>
      <c r="B997">
        <v>2393</v>
      </c>
      <c r="C997" t="s">
        <v>3456</v>
      </c>
      <c r="D997" t="s">
        <v>3457</v>
      </c>
      <c r="E997">
        <v>6430</v>
      </c>
      <c r="F997" t="s">
        <v>1198</v>
      </c>
    </row>
    <row r="998" spans="1:6" hidden="1" x14ac:dyDescent="0.35">
      <c r="A998">
        <v>152</v>
      </c>
      <c r="B998">
        <v>2394</v>
      </c>
      <c r="C998" t="s">
        <v>3473</v>
      </c>
      <c r="D998" t="s">
        <v>3474</v>
      </c>
      <c r="E998">
        <v>8766</v>
      </c>
      <c r="F998" t="s">
        <v>1461</v>
      </c>
    </row>
    <row r="999" spans="1:6" hidden="1" x14ac:dyDescent="0.35">
      <c r="A999">
        <v>247</v>
      </c>
      <c r="B999">
        <v>2395</v>
      </c>
      <c r="C999" t="s">
        <v>1962</v>
      </c>
      <c r="D999" t="s">
        <v>3492</v>
      </c>
      <c r="E999">
        <v>9632</v>
      </c>
      <c r="F999" t="s">
        <v>1964</v>
      </c>
    </row>
    <row r="1000" spans="1:6" hidden="1" x14ac:dyDescent="0.35">
      <c r="A1000">
        <v>2</v>
      </c>
      <c r="B1000">
        <v>2396</v>
      </c>
      <c r="C1000" t="s">
        <v>3429</v>
      </c>
      <c r="D1000" t="s">
        <v>3430</v>
      </c>
      <c r="E1000">
        <v>2300</v>
      </c>
      <c r="F1000" t="s">
        <v>377</v>
      </c>
    </row>
    <row r="1001" spans="1:6" hidden="1" x14ac:dyDescent="0.35">
      <c r="A1001">
        <v>2</v>
      </c>
      <c r="B1001">
        <v>2397</v>
      </c>
      <c r="C1001" t="s">
        <v>3431</v>
      </c>
      <c r="D1001" t="s">
        <v>3432</v>
      </c>
      <c r="E1001">
        <v>2150</v>
      </c>
      <c r="F1001" t="s">
        <v>3433</v>
      </c>
    </row>
    <row r="1002" spans="1:6" hidden="1" x14ac:dyDescent="0.35">
      <c r="A1002">
        <v>2</v>
      </c>
      <c r="B1002">
        <v>2398</v>
      </c>
      <c r="C1002" t="s">
        <v>3434</v>
      </c>
      <c r="D1002" t="s">
        <v>3435</v>
      </c>
      <c r="E1002">
        <v>2200</v>
      </c>
      <c r="F1002" t="s">
        <v>3436</v>
      </c>
    </row>
    <row r="1003" spans="1:6" hidden="1" x14ac:dyDescent="0.35">
      <c r="A1003">
        <v>231</v>
      </c>
      <c r="B1003">
        <v>2399</v>
      </c>
      <c r="C1003" t="s">
        <v>3484</v>
      </c>
      <c r="D1003" t="s">
        <v>3485</v>
      </c>
      <c r="E1003">
        <v>8850</v>
      </c>
      <c r="F1003" t="s">
        <v>1906</v>
      </c>
    </row>
    <row r="1004" spans="1:6" hidden="1" x14ac:dyDescent="0.35">
      <c r="A1004">
        <v>239</v>
      </c>
      <c r="B1004">
        <v>2400</v>
      </c>
      <c r="C1004" t="s">
        <v>3488</v>
      </c>
      <c r="D1004" t="s">
        <v>3489</v>
      </c>
      <c r="E1004">
        <v>8881</v>
      </c>
      <c r="F1004" t="s">
        <v>1938</v>
      </c>
    </row>
    <row r="1005" spans="1:6" hidden="1" x14ac:dyDescent="0.35">
      <c r="A1005">
        <v>2</v>
      </c>
      <c r="B1005">
        <v>2401</v>
      </c>
      <c r="C1005" t="s">
        <v>3437</v>
      </c>
      <c r="D1005" t="s">
        <v>1242</v>
      </c>
      <c r="E1005">
        <v>2630</v>
      </c>
      <c r="F1005" t="s">
        <v>477</v>
      </c>
    </row>
    <row r="1006" spans="1:6" hidden="1" x14ac:dyDescent="0.35">
      <c r="A1006">
        <v>2</v>
      </c>
      <c r="B1006">
        <v>2402</v>
      </c>
      <c r="C1006" t="s">
        <v>3386</v>
      </c>
      <c r="D1006" t="s">
        <v>3387</v>
      </c>
      <c r="E1006">
        <v>2630</v>
      </c>
      <c r="F1006" t="s">
        <v>477</v>
      </c>
    </row>
    <row r="1007" spans="1:6" hidden="1" x14ac:dyDescent="0.35">
      <c r="A1007">
        <v>233</v>
      </c>
      <c r="B1007">
        <v>2404</v>
      </c>
      <c r="C1007" t="s">
        <v>3486</v>
      </c>
      <c r="D1007" t="s">
        <v>3487</v>
      </c>
      <c r="E1007">
        <v>7850</v>
      </c>
      <c r="F1007" t="s">
        <v>1918</v>
      </c>
    </row>
    <row r="1008" spans="1:6" hidden="1" x14ac:dyDescent="0.35">
      <c r="A1008">
        <v>2</v>
      </c>
      <c r="B1008">
        <v>2405</v>
      </c>
      <c r="C1008" t="s">
        <v>3438</v>
      </c>
      <c r="D1008" t="s">
        <v>3439</v>
      </c>
      <c r="E1008">
        <v>2630</v>
      </c>
      <c r="F1008" t="s">
        <v>477</v>
      </c>
    </row>
    <row r="1009" spans="1:6" hidden="1" x14ac:dyDescent="0.35">
      <c r="A1009">
        <v>2</v>
      </c>
      <c r="B1009">
        <v>2406</v>
      </c>
      <c r="C1009" t="s">
        <v>3440</v>
      </c>
      <c r="D1009" t="s">
        <v>3441</v>
      </c>
      <c r="E1009">
        <v>4000</v>
      </c>
      <c r="F1009" t="s">
        <v>380</v>
      </c>
    </row>
    <row r="1010" spans="1:6" hidden="1" x14ac:dyDescent="0.35">
      <c r="A1010">
        <v>2</v>
      </c>
      <c r="B1010">
        <v>2407</v>
      </c>
      <c r="C1010" t="s">
        <v>3442</v>
      </c>
      <c r="D1010" t="s">
        <v>3393</v>
      </c>
      <c r="E1010">
        <v>4000</v>
      </c>
      <c r="F1010" t="s">
        <v>380</v>
      </c>
    </row>
    <row r="1011" spans="1:6" hidden="1" x14ac:dyDescent="0.35">
      <c r="A1011">
        <v>2</v>
      </c>
      <c r="B1011">
        <v>2408</v>
      </c>
      <c r="C1011" t="s">
        <v>3443</v>
      </c>
      <c r="D1011" t="s">
        <v>3444</v>
      </c>
      <c r="E1011">
        <v>4000</v>
      </c>
      <c r="F1011" t="s">
        <v>380</v>
      </c>
    </row>
    <row r="1012" spans="1:6" hidden="1" x14ac:dyDescent="0.35">
      <c r="A1012">
        <v>148</v>
      </c>
      <c r="B1012">
        <v>2410</v>
      </c>
      <c r="C1012" t="s">
        <v>3471</v>
      </c>
      <c r="D1012" t="s">
        <v>3472</v>
      </c>
      <c r="E1012">
        <v>8700</v>
      </c>
      <c r="F1012" t="s">
        <v>1441</v>
      </c>
    </row>
    <row r="1013" spans="1:6" hidden="1" x14ac:dyDescent="0.35">
      <c r="A1013">
        <v>148</v>
      </c>
      <c r="B1013">
        <v>2411</v>
      </c>
      <c r="C1013" t="s">
        <v>3550</v>
      </c>
      <c r="D1013" t="s">
        <v>1447</v>
      </c>
      <c r="E1013">
        <v>8700</v>
      </c>
      <c r="F1013" t="s">
        <v>1441</v>
      </c>
    </row>
    <row r="1014" spans="1:6" hidden="1" x14ac:dyDescent="0.35">
      <c r="A1014">
        <v>319</v>
      </c>
      <c r="B1014">
        <v>2413</v>
      </c>
      <c r="C1014" t="s">
        <v>3497</v>
      </c>
      <c r="D1014" t="s">
        <v>1966</v>
      </c>
      <c r="E1014">
        <v>9574</v>
      </c>
      <c r="F1014" t="s">
        <v>2295</v>
      </c>
    </row>
    <row r="1015" spans="1:6" hidden="1" x14ac:dyDescent="0.35">
      <c r="A1015">
        <v>34</v>
      </c>
      <c r="B1015">
        <v>2414</v>
      </c>
      <c r="C1015" t="s">
        <v>3520</v>
      </c>
      <c r="D1015" t="s">
        <v>3521</v>
      </c>
      <c r="E1015">
        <v>4100</v>
      </c>
      <c r="F1015" t="s">
        <v>666</v>
      </c>
    </row>
    <row r="1016" spans="1:6" hidden="1" x14ac:dyDescent="0.35">
      <c r="A1016">
        <v>146</v>
      </c>
      <c r="B1016">
        <v>2415</v>
      </c>
      <c r="C1016" t="s">
        <v>3469</v>
      </c>
      <c r="D1016" t="s">
        <v>3470</v>
      </c>
      <c r="E1016">
        <v>8722</v>
      </c>
      <c r="F1016" t="s">
        <v>1427</v>
      </c>
    </row>
    <row r="1017" spans="1:6" hidden="1" x14ac:dyDescent="0.35">
      <c r="A1017">
        <v>146</v>
      </c>
      <c r="B1017">
        <v>2416</v>
      </c>
      <c r="C1017" t="s">
        <v>3548</v>
      </c>
      <c r="D1017" t="s">
        <v>3549</v>
      </c>
      <c r="E1017">
        <v>8722</v>
      </c>
      <c r="F1017" t="s">
        <v>1427</v>
      </c>
    </row>
    <row r="1018" spans="1:6" hidden="1" x14ac:dyDescent="0.35">
      <c r="A1018">
        <v>54</v>
      </c>
      <c r="B1018">
        <v>2418</v>
      </c>
      <c r="C1018" t="s">
        <v>3524</v>
      </c>
      <c r="D1018" t="s">
        <v>3525</v>
      </c>
      <c r="E1018">
        <v>4700</v>
      </c>
      <c r="F1018" t="s">
        <v>782</v>
      </c>
    </row>
    <row r="1019" spans="1:6" hidden="1" x14ac:dyDescent="0.35">
      <c r="A1019">
        <v>84</v>
      </c>
      <c r="B1019">
        <v>2420</v>
      </c>
      <c r="C1019" t="s">
        <v>3539</v>
      </c>
      <c r="D1019" t="s">
        <v>3540</v>
      </c>
      <c r="E1019">
        <v>5750</v>
      </c>
      <c r="F1019" t="s">
        <v>1106</v>
      </c>
    </row>
    <row r="1020" spans="1:6" hidden="1" x14ac:dyDescent="0.35">
      <c r="A1020">
        <v>36</v>
      </c>
      <c r="B1020">
        <v>2421</v>
      </c>
      <c r="C1020" t="s">
        <v>3522</v>
      </c>
      <c r="D1020" t="s">
        <v>3523</v>
      </c>
      <c r="E1020">
        <v>4180</v>
      </c>
      <c r="F1020" t="s">
        <v>696</v>
      </c>
    </row>
    <row r="1021" spans="1:6" hidden="1" x14ac:dyDescent="0.35">
      <c r="A1021">
        <v>206</v>
      </c>
      <c r="B1021">
        <v>2422</v>
      </c>
      <c r="C1021" t="s">
        <v>3562</v>
      </c>
      <c r="D1021" t="s">
        <v>3563</v>
      </c>
      <c r="E1021">
        <v>8000</v>
      </c>
      <c r="F1021" t="s">
        <v>1751</v>
      </c>
    </row>
    <row r="1022" spans="1:6" hidden="1" x14ac:dyDescent="0.35">
      <c r="A1022">
        <v>56</v>
      </c>
      <c r="B1022">
        <v>2423</v>
      </c>
      <c r="C1022" t="s">
        <v>1628</v>
      </c>
      <c r="D1022" t="s">
        <v>3526</v>
      </c>
      <c r="E1022">
        <v>4720</v>
      </c>
      <c r="F1022" t="s">
        <v>806</v>
      </c>
    </row>
    <row r="1023" spans="1:6" hidden="1" x14ac:dyDescent="0.35">
      <c r="A1023">
        <v>71</v>
      </c>
      <c r="B1023">
        <v>2424</v>
      </c>
      <c r="C1023" t="s">
        <v>2565</v>
      </c>
      <c r="D1023" t="s">
        <v>3527</v>
      </c>
      <c r="E1023">
        <v>5610</v>
      </c>
      <c r="F1023" t="s">
        <v>857</v>
      </c>
    </row>
    <row r="1024" spans="1:6" hidden="1" x14ac:dyDescent="0.35">
      <c r="A1024">
        <v>97</v>
      </c>
      <c r="B1024">
        <v>2425</v>
      </c>
      <c r="C1024" t="s">
        <v>3542</v>
      </c>
      <c r="D1024" t="s">
        <v>3543</v>
      </c>
      <c r="E1024">
        <v>6340</v>
      </c>
      <c r="F1024" t="s">
        <v>3544</v>
      </c>
    </row>
    <row r="1025" spans="1:6" hidden="1" x14ac:dyDescent="0.35">
      <c r="A1025">
        <v>2</v>
      </c>
      <c r="B1025">
        <v>2426</v>
      </c>
      <c r="C1025" t="s">
        <v>3651</v>
      </c>
      <c r="D1025" t="s">
        <v>3652</v>
      </c>
      <c r="E1025">
        <v>2640</v>
      </c>
      <c r="F1025" t="s">
        <v>480</v>
      </c>
    </row>
    <row r="1026" spans="1:6" hidden="1" x14ac:dyDescent="0.35">
      <c r="A1026">
        <v>2</v>
      </c>
      <c r="B1026">
        <v>2427</v>
      </c>
      <c r="C1026" t="s">
        <v>3653</v>
      </c>
      <c r="D1026" t="s">
        <v>3654</v>
      </c>
      <c r="E1026">
        <v>2630</v>
      </c>
      <c r="F1026" t="s">
        <v>477</v>
      </c>
    </row>
    <row r="1027" spans="1:6" hidden="1" x14ac:dyDescent="0.35">
      <c r="A1027">
        <v>206</v>
      </c>
      <c r="B1027">
        <v>2428</v>
      </c>
      <c r="C1027" t="s">
        <v>3564</v>
      </c>
      <c r="D1027" t="s">
        <v>3565</v>
      </c>
      <c r="E1027">
        <v>8210</v>
      </c>
      <c r="F1027" t="s">
        <v>1816</v>
      </c>
    </row>
    <row r="1028" spans="1:6" hidden="1" x14ac:dyDescent="0.35">
      <c r="A1028">
        <v>339</v>
      </c>
      <c r="B1028">
        <v>2429</v>
      </c>
      <c r="C1028" t="s">
        <v>3655</v>
      </c>
      <c r="D1028" t="s">
        <v>3656</v>
      </c>
      <c r="E1028">
        <v>4622</v>
      </c>
      <c r="F1028" t="s">
        <v>2343</v>
      </c>
    </row>
    <row r="1029" spans="1:6" hidden="1" x14ac:dyDescent="0.35">
      <c r="A1029">
        <v>79</v>
      </c>
      <c r="B1029">
        <v>2430</v>
      </c>
      <c r="C1029" t="s">
        <v>3528</v>
      </c>
      <c r="D1029" t="s">
        <v>3529</v>
      </c>
      <c r="E1029">
        <v>5220</v>
      </c>
      <c r="F1029" t="s">
        <v>948</v>
      </c>
    </row>
    <row r="1030" spans="1:6" hidden="1" x14ac:dyDescent="0.35">
      <c r="A1030">
        <v>79</v>
      </c>
      <c r="B1030">
        <v>2431</v>
      </c>
      <c r="C1030" t="s">
        <v>3530</v>
      </c>
      <c r="D1030" t="s">
        <v>3531</v>
      </c>
      <c r="E1030">
        <v>5220</v>
      </c>
      <c r="F1030" t="s">
        <v>948</v>
      </c>
    </row>
    <row r="1031" spans="1:6" hidden="1" x14ac:dyDescent="0.35">
      <c r="A1031">
        <v>79</v>
      </c>
      <c r="B1031">
        <v>2432</v>
      </c>
      <c r="C1031" t="s">
        <v>3532</v>
      </c>
      <c r="D1031" t="s">
        <v>3533</v>
      </c>
      <c r="E1031">
        <v>5000</v>
      </c>
      <c r="F1031" t="s">
        <v>895</v>
      </c>
    </row>
    <row r="1032" spans="1:6" hidden="1" x14ac:dyDescent="0.35">
      <c r="A1032">
        <v>79</v>
      </c>
      <c r="B1032">
        <v>2433</v>
      </c>
      <c r="C1032" t="s">
        <v>3534</v>
      </c>
      <c r="D1032" t="s">
        <v>3535</v>
      </c>
      <c r="E1032">
        <v>5000</v>
      </c>
      <c r="F1032" t="s">
        <v>895</v>
      </c>
    </row>
    <row r="1033" spans="1:6" hidden="1" x14ac:dyDescent="0.35">
      <c r="A1033">
        <v>79</v>
      </c>
      <c r="B1033">
        <v>2434</v>
      </c>
      <c r="C1033" t="s">
        <v>3536</v>
      </c>
      <c r="D1033" t="s">
        <v>3537</v>
      </c>
      <c r="E1033">
        <v>5000</v>
      </c>
      <c r="F1033" t="s">
        <v>895</v>
      </c>
    </row>
    <row r="1034" spans="1:6" hidden="1" x14ac:dyDescent="0.35">
      <c r="A1034">
        <v>2</v>
      </c>
      <c r="B1034">
        <v>2435</v>
      </c>
      <c r="C1034" t="s">
        <v>3657</v>
      </c>
      <c r="D1034" t="s">
        <v>3658</v>
      </c>
      <c r="E1034">
        <v>1577</v>
      </c>
      <c r="F1034" t="s">
        <v>3659</v>
      </c>
    </row>
    <row r="1035" spans="1:6" hidden="1" x14ac:dyDescent="0.35">
      <c r="A1035">
        <v>477</v>
      </c>
      <c r="B1035">
        <v>2437</v>
      </c>
      <c r="C1035" t="s">
        <v>3660</v>
      </c>
      <c r="D1035" t="s">
        <v>3661</v>
      </c>
      <c r="E1035">
        <v>4500</v>
      </c>
      <c r="F1035" t="s">
        <v>658</v>
      </c>
    </row>
    <row r="1036" spans="1:6" hidden="1" x14ac:dyDescent="0.35">
      <c r="A1036">
        <v>478</v>
      </c>
      <c r="B1036">
        <v>2438</v>
      </c>
      <c r="C1036" t="s">
        <v>3662</v>
      </c>
      <c r="D1036" t="s">
        <v>3663</v>
      </c>
      <c r="E1036">
        <v>4581</v>
      </c>
      <c r="F1036" t="s">
        <v>3662</v>
      </c>
    </row>
    <row r="1037" spans="1:6" hidden="1" x14ac:dyDescent="0.35">
      <c r="A1037">
        <v>291</v>
      </c>
      <c r="B1037">
        <v>2439</v>
      </c>
      <c r="C1037" t="s">
        <v>3664</v>
      </c>
      <c r="D1037" t="s">
        <v>3647</v>
      </c>
      <c r="E1037">
        <v>9560</v>
      </c>
      <c r="F1037" t="s">
        <v>2130</v>
      </c>
    </row>
    <row r="1038" spans="1:6" hidden="1" x14ac:dyDescent="0.35">
      <c r="A1038">
        <v>273</v>
      </c>
      <c r="B1038">
        <v>2441</v>
      </c>
      <c r="C1038" t="s">
        <v>3665</v>
      </c>
      <c r="D1038" t="s">
        <v>3665</v>
      </c>
      <c r="E1038">
        <v>9460</v>
      </c>
      <c r="F1038" t="s">
        <v>2058</v>
      </c>
    </row>
    <row r="1039" spans="1:6" hidden="1" x14ac:dyDescent="0.35">
      <c r="A1039">
        <v>131</v>
      </c>
      <c r="B1039">
        <v>2442</v>
      </c>
      <c r="C1039" t="s">
        <v>3666</v>
      </c>
      <c r="D1039" t="s">
        <v>3666</v>
      </c>
      <c r="E1039">
        <v>6670</v>
      </c>
      <c r="F1039" t="s">
        <v>1369</v>
      </c>
    </row>
    <row r="1040" spans="1:6" hidden="1" x14ac:dyDescent="0.35">
      <c r="A1040">
        <v>163</v>
      </c>
      <c r="B1040">
        <v>2443</v>
      </c>
      <c r="C1040" t="s">
        <v>3667</v>
      </c>
      <c r="D1040" t="s">
        <v>3668</v>
      </c>
      <c r="E1040">
        <v>7400</v>
      </c>
      <c r="F1040" t="s">
        <v>1509</v>
      </c>
    </row>
    <row r="1041" spans="1:6" hidden="1" x14ac:dyDescent="0.35">
      <c r="A1041">
        <v>2</v>
      </c>
      <c r="B1041">
        <v>2445</v>
      </c>
      <c r="C1041" t="s">
        <v>3669</v>
      </c>
      <c r="D1041" t="s">
        <v>3670</v>
      </c>
      <c r="E1041">
        <v>4000</v>
      </c>
      <c r="F1041" t="s">
        <v>380</v>
      </c>
    </row>
    <row r="1042" spans="1:6" hidden="1" x14ac:dyDescent="0.35">
      <c r="A1042">
        <v>2</v>
      </c>
      <c r="B1042">
        <v>2446</v>
      </c>
      <c r="C1042" t="s">
        <v>3671</v>
      </c>
      <c r="D1042" t="s">
        <v>3672</v>
      </c>
      <c r="E1042">
        <v>4600</v>
      </c>
      <c r="F1042" t="s">
        <v>400</v>
      </c>
    </row>
  </sheetData>
  <autoFilter ref="A1:F1042" xr:uid="{00000000-0009-0000-0000-000007000000}">
    <filterColumn colId="0">
      <filters>
        <filter val="280"/>
      </filters>
    </filterColumn>
  </autoFilter>
  <sortState ref="A2:F1036">
    <sortCondition ref="B1"/>
  </sortState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Ark9"/>
  <dimension ref="A1:XFD15"/>
  <sheetViews>
    <sheetView workbookViewId="0"/>
  </sheetViews>
  <sheetFormatPr defaultRowHeight="14.5" x14ac:dyDescent="0.35"/>
  <cols>
    <col min="1" max="1" width="21.1796875" bestFit="1" customWidth="1"/>
    <col min="2" max="2" width="16" bestFit="1" customWidth="1"/>
  </cols>
  <sheetData>
    <row r="1" spans="1:16384" x14ac:dyDescent="0.35">
      <c r="A1" s="1" t="s">
        <v>3223</v>
      </c>
      <c r="B1" t="s">
        <v>3303</v>
      </c>
    </row>
    <row r="2" spans="1:16384" x14ac:dyDescent="0.35">
      <c r="A2" s="27" t="s">
        <v>2831</v>
      </c>
      <c r="B2" s="5" t="s">
        <v>3303</v>
      </c>
    </row>
    <row r="3" spans="1:16384" x14ac:dyDescent="0.35">
      <c r="A3" s="1" t="s">
        <v>2655</v>
      </c>
      <c r="B3" t="s">
        <v>3303</v>
      </c>
    </row>
    <row r="4" spans="1:16384" x14ac:dyDescent="0.35">
      <c r="A4" s="1" t="s">
        <v>2614</v>
      </c>
      <c r="B4" t="s">
        <v>2574</v>
      </c>
    </row>
    <row r="5" spans="1:16384" x14ac:dyDescent="0.35">
      <c r="A5" s="1" t="s">
        <v>2563</v>
      </c>
      <c r="B5" t="s">
        <v>3303</v>
      </c>
    </row>
    <row r="6" spans="1:16384" x14ac:dyDescent="0.35">
      <c r="A6" s="1" t="s">
        <v>2561</v>
      </c>
      <c r="B6" t="s">
        <v>2574</v>
      </c>
    </row>
    <row r="7" spans="1:16384" x14ac:dyDescent="0.35">
      <c r="A7" s="1" t="s">
        <v>2593</v>
      </c>
      <c r="B7" t="s">
        <v>2574</v>
      </c>
    </row>
    <row r="8" spans="1:16384" x14ac:dyDescent="0.35">
      <c r="A8" s="1" t="s">
        <v>2747</v>
      </c>
      <c r="B8" t="s">
        <v>3303</v>
      </c>
    </row>
    <row r="9" spans="1:16384" x14ac:dyDescent="0.35">
      <c r="A9" s="1" t="s">
        <v>2559</v>
      </c>
      <c r="B9" t="s">
        <v>3303</v>
      </c>
    </row>
    <row r="10" spans="1:16384" x14ac:dyDescent="0.35">
      <c r="A10" s="1" t="s">
        <v>2631</v>
      </c>
      <c r="B10" t="s">
        <v>2574</v>
      </c>
    </row>
    <row r="11" spans="1:16384" x14ac:dyDescent="0.35">
      <c r="A11" s="27" t="s">
        <v>2567</v>
      </c>
      <c r="B11" s="4" t="s">
        <v>3328</v>
      </c>
    </row>
    <row r="12" spans="1:16384" x14ac:dyDescent="0.35">
      <c r="A12" s="1" t="s">
        <v>3252</v>
      </c>
      <c r="B12" t="s">
        <v>2574</v>
      </c>
    </row>
    <row r="13" spans="1:16384" x14ac:dyDescent="0.35">
      <c r="A13" s="1" t="s">
        <v>2589</v>
      </c>
      <c r="B13" t="s">
        <v>2589</v>
      </c>
    </row>
    <row r="14" spans="1:16384" x14ac:dyDescent="0.35">
      <c r="A14" s="28" t="s">
        <v>1628</v>
      </c>
      <c r="B14" t="s">
        <v>3303</v>
      </c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4"/>
      <c r="GC14" s="4"/>
      <c r="GD14" s="4"/>
      <c r="GE14" s="4"/>
      <c r="GF14" s="4"/>
      <c r="GG14" s="4"/>
      <c r="GH14" s="4"/>
      <c r="GI14" s="4"/>
      <c r="GJ14" s="4"/>
      <c r="GK14" s="4"/>
      <c r="GL14" s="4"/>
      <c r="GM14" s="4"/>
      <c r="GN14" s="4"/>
      <c r="GO14" s="4"/>
      <c r="GP14" s="4"/>
      <c r="GQ14" s="4"/>
      <c r="GR14" s="4"/>
      <c r="GS14" s="4"/>
      <c r="GT14" s="4"/>
      <c r="GU14" s="4"/>
      <c r="GV14" s="4"/>
      <c r="GW14" s="4"/>
      <c r="GX14" s="4"/>
      <c r="GY14" s="4"/>
      <c r="GZ14" s="4"/>
      <c r="HA14" s="4"/>
      <c r="HB14" s="4"/>
      <c r="HC14" s="4"/>
      <c r="HD14" s="4"/>
      <c r="HE14" s="4"/>
      <c r="HF14" s="4"/>
      <c r="HG14" s="4"/>
      <c r="HH14" s="4"/>
      <c r="HI14" s="4"/>
      <c r="HJ14" s="4"/>
      <c r="HK14" s="4"/>
      <c r="HL14" s="4"/>
      <c r="HM14" s="4"/>
      <c r="HN14" s="4"/>
      <c r="HO14" s="4"/>
      <c r="HP14" s="4"/>
      <c r="HQ14" s="4"/>
      <c r="HR14" s="4"/>
      <c r="HS14" s="4"/>
      <c r="HT14" s="4"/>
      <c r="HU14" s="4"/>
      <c r="HV14" s="4"/>
      <c r="HW14" s="4"/>
      <c r="HX14" s="4"/>
      <c r="HY14" s="4"/>
      <c r="HZ14" s="4"/>
      <c r="IA14" s="4"/>
      <c r="IB14" s="4"/>
      <c r="IC14" s="4"/>
      <c r="ID14" s="4"/>
      <c r="IE14" s="4"/>
      <c r="IF14" s="4"/>
      <c r="IG14" s="4"/>
      <c r="IH14" s="4"/>
      <c r="II14" s="4"/>
      <c r="IJ14" s="4"/>
      <c r="IK14" s="4"/>
      <c r="IL14" s="4"/>
      <c r="IM14" s="4"/>
      <c r="IN14" s="4"/>
      <c r="IO14" s="4"/>
      <c r="IP14" s="4"/>
      <c r="IQ14" s="4"/>
      <c r="IR14" s="4"/>
      <c r="IS14" s="4"/>
      <c r="IT14" s="4"/>
      <c r="IU14" s="4"/>
      <c r="IV14" s="4"/>
      <c r="IW14" s="4"/>
      <c r="IX14" s="4"/>
      <c r="IY14" s="4"/>
      <c r="IZ14" s="4"/>
      <c r="JA14" s="4"/>
      <c r="JB14" s="4"/>
      <c r="JC14" s="4"/>
      <c r="JD14" s="4"/>
      <c r="JE14" s="4"/>
      <c r="JF14" s="4"/>
      <c r="JG14" s="4"/>
      <c r="JH14" s="4"/>
      <c r="JI14" s="4"/>
      <c r="JJ14" s="4"/>
      <c r="JK14" s="4"/>
      <c r="JL14" s="4"/>
      <c r="JM14" s="4"/>
      <c r="JN14" s="4"/>
      <c r="JO14" s="4"/>
      <c r="JP14" s="4"/>
      <c r="JQ14" s="4"/>
      <c r="JR14" s="4"/>
      <c r="JS14" s="4"/>
      <c r="JT14" s="4"/>
      <c r="JU14" s="4"/>
      <c r="JV14" s="4"/>
      <c r="JW14" s="4"/>
      <c r="JX14" s="4"/>
      <c r="JY14" s="4"/>
      <c r="JZ14" s="4"/>
      <c r="KA14" s="4"/>
      <c r="KB14" s="4"/>
      <c r="KC14" s="4"/>
      <c r="KD14" s="4"/>
      <c r="KE14" s="4"/>
      <c r="KF14" s="4"/>
      <c r="KG14" s="4"/>
      <c r="KH14" s="4"/>
      <c r="KI14" s="4"/>
      <c r="KJ14" s="4"/>
      <c r="KK14" s="4"/>
      <c r="KL14" s="4"/>
      <c r="KM14" s="4"/>
      <c r="KN14" s="4"/>
      <c r="KO14" s="4"/>
      <c r="KP14" s="4"/>
      <c r="KQ14" s="4"/>
      <c r="KR14" s="4"/>
      <c r="KS14" s="4"/>
      <c r="KT14" s="4"/>
      <c r="KU14" s="4"/>
      <c r="KV14" s="4"/>
      <c r="KW14" s="4"/>
      <c r="KX14" s="4"/>
      <c r="KY14" s="4"/>
      <c r="KZ14" s="4"/>
      <c r="LA14" s="4"/>
      <c r="LB14" s="4"/>
      <c r="LC14" s="4"/>
      <c r="LD14" s="4"/>
      <c r="LE14" s="4"/>
      <c r="LF14" s="4"/>
      <c r="LG14" s="4"/>
      <c r="LH14" s="4"/>
      <c r="LI14" s="4"/>
      <c r="LJ14" s="4"/>
      <c r="LK14" s="4"/>
      <c r="LL14" s="4"/>
      <c r="LM14" s="4"/>
      <c r="LN14" s="4"/>
      <c r="LO14" s="4"/>
      <c r="LP14" s="4"/>
      <c r="LQ14" s="4"/>
      <c r="LR14" s="4"/>
      <c r="LS14" s="4"/>
      <c r="LT14" s="4"/>
      <c r="LU14" s="4"/>
      <c r="LV14" s="4"/>
      <c r="LW14" s="4"/>
      <c r="LX14" s="4"/>
      <c r="LY14" s="4"/>
      <c r="LZ14" s="4"/>
      <c r="MA14" s="4"/>
      <c r="MB14" s="4"/>
      <c r="MC14" s="4"/>
      <c r="MD14" s="4"/>
      <c r="ME14" s="4"/>
      <c r="MF14" s="4"/>
      <c r="MG14" s="4"/>
      <c r="MH14" s="4"/>
      <c r="MI14" s="4"/>
      <c r="MJ14" s="4"/>
      <c r="MK14" s="4"/>
      <c r="ML14" s="4"/>
      <c r="MM14" s="4"/>
      <c r="MN14" s="4"/>
      <c r="MO14" s="4"/>
      <c r="MP14" s="4"/>
      <c r="MQ14" s="4"/>
      <c r="MR14" s="4"/>
      <c r="MS14" s="4"/>
      <c r="MT14" s="4"/>
      <c r="MU14" s="4"/>
      <c r="MV14" s="4"/>
      <c r="MW14" s="4"/>
      <c r="MX14" s="4"/>
      <c r="MY14" s="4"/>
      <c r="MZ14" s="4"/>
      <c r="NA14" s="4"/>
      <c r="NB14" s="4"/>
      <c r="NC14" s="4"/>
      <c r="ND14" s="4"/>
      <c r="NE14" s="4"/>
      <c r="NF14" s="4"/>
      <c r="NG14" s="4"/>
      <c r="NH14" s="4"/>
      <c r="NI14" s="4"/>
      <c r="NJ14" s="4"/>
      <c r="NK14" s="4"/>
      <c r="NL14" s="4"/>
      <c r="NM14" s="4"/>
      <c r="NN14" s="4"/>
      <c r="NO14" s="4"/>
      <c r="NP14" s="4"/>
      <c r="NQ14" s="4"/>
      <c r="NR14" s="4"/>
      <c r="NS14" s="4"/>
      <c r="NT14" s="4"/>
      <c r="NU14" s="4"/>
      <c r="NV14" s="4"/>
      <c r="NW14" s="4"/>
      <c r="NX14" s="4"/>
      <c r="NY14" s="4"/>
      <c r="NZ14" s="4"/>
      <c r="OA14" s="4"/>
      <c r="OB14" s="4"/>
      <c r="OC14" s="4"/>
      <c r="OD14" s="4"/>
      <c r="OE14" s="4"/>
      <c r="OF14" s="4"/>
      <c r="OG14" s="4"/>
      <c r="OH14" s="4"/>
      <c r="OI14" s="4"/>
      <c r="OJ14" s="4"/>
      <c r="OK14" s="4"/>
      <c r="OL14" s="4"/>
      <c r="OM14" s="4"/>
      <c r="ON14" s="4"/>
      <c r="OO14" s="4"/>
      <c r="OP14" s="4"/>
      <c r="OQ14" s="4"/>
      <c r="OR14" s="4"/>
      <c r="OS14" s="4"/>
      <c r="OT14" s="4"/>
      <c r="OU14" s="4"/>
      <c r="OV14" s="4"/>
      <c r="OW14" s="4"/>
      <c r="OX14" s="4"/>
      <c r="OY14" s="4"/>
      <c r="OZ14" s="4"/>
      <c r="PA14" s="4"/>
      <c r="PB14" s="4"/>
      <c r="PC14" s="4"/>
      <c r="PD14" s="4"/>
      <c r="PE14" s="4"/>
      <c r="PF14" s="4"/>
      <c r="PG14" s="4"/>
      <c r="PH14" s="4"/>
      <c r="PI14" s="4"/>
      <c r="PJ14" s="4"/>
      <c r="PK14" s="4"/>
      <c r="PL14" s="4"/>
      <c r="PM14" s="4"/>
      <c r="PN14" s="4"/>
      <c r="PO14" s="4"/>
      <c r="PP14" s="4"/>
      <c r="PQ14" s="4"/>
      <c r="PR14" s="4"/>
      <c r="PS14" s="4"/>
      <c r="PT14" s="4"/>
      <c r="PU14" s="4"/>
      <c r="PV14" s="4"/>
      <c r="PW14" s="4"/>
      <c r="PX14" s="4"/>
      <c r="PY14" s="4"/>
      <c r="PZ14" s="4"/>
      <c r="QA14" s="4"/>
      <c r="QB14" s="4"/>
      <c r="QC14" s="4"/>
      <c r="QD14" s="4"/>
      <c r="QE14" s="4"/>
      <c r="QF14" s="4"/>
      <c r="QG14" s="4"/>
      <c r="QH14" s="4"/>
      <c r="QI14" s="4"/>
      <c r="QJ14" s="4"/>
      <c r="QK14" s="4"/>
      <c r="QL14" s="4"/>
      <c r="QM14" s="4"/>
      <c r="QN14" s="4"/>
      <c r="QO14" s="4"/>
      <c r="QP14" s="4"/>
      <c r="QQ14" s="4"/>
      <c r="QR14" s="4"/>
      <c r="QS14" s="4"/>
      <c r="QT14" s="4"/>
      <c r="QU14" s="4"/>
      <c r="QV14" s="4"/>
      <c r="QW14" s="4"/>
      <c r="QX14" s="4"/>
      <c r="QY14" s="4"/>
      <c r="QZ14" s="4"/>
      <c r="RA14" s="4"/>
      <c r="RB14" s="4"/>
      <c r="RC14" s="4"/>
      <c r="RD14" s="4"/>
      <c r="RE14" s="4"/>
      <c r="RF14" s="4"/>
      <c r="RG14" s="4"/>
      <c r="RH14" s="4"/>
      <c r="RI14" s="4"/>
      <c r="RJ14" s="4"/>
      <c r="RK14" s="4"/>
      <c r="RL14" s="4"/>
      <c r="RM14" s="4"/>
      <c r="RN14" s="4"/>
      <c r="RO14" s="4"/>
      <c r="RP14" s="4"/>
      <c r="RQ14" s="4"/>
      <c r="RR14" s="4"/>
      <c r="RS14" s="4"/>
      <c r="RT14" s="4"/>
      <c r="RU14" s="4"/>
      <c r="RV14" s="4"/>
      <c r="RW14" s="4"/>
      <c r="RX14" s="4"/>
      <c r="RY14" s="4"/>
      <c r="RZ14" s="4"/>
      <c r="SA14" s="4"/>
      <c r="SB14" s="4"/>
      <c r="SC14" s="4"/>
      <c r="SD14" s="4"/>
      <c r="SE14" s="4"/>
      <c r="SF14" s="4"/>
      <c r="SG14" s="4"/>
      <c r="SH14" s="4"/>
      <c r="SI14" s="4"/>
      <c r="SJ14" s="4"/>
      <c r="SK14" s="4"/>
      <c r="SL14" s="4"/>
      <c r="SM14" s="4"/>
      <c r="SN14" s="4"/>
      <c r="SO14" s="4"/>
      <c r="SP14" s="4"/>
      <c r="SQ14" s="4"/>
      <c r="SR14" s="4"/>
      <c r="SS14" s="4"/>
      <c r="ST14" s="4"/>
      <c r="SU14" s="4"/>
      <c r="SV14" s="4"/>
      <c r="SW14" s="4"/>
      <c r="SX14" s="4"/>
      <c r="SY14" s="4"/>
      <c r="SZ14" s="4"/>
      <c r="TA14" s="4"/>
      <c r="TB14" s="4"/>
      <c r="TC14" s="4"/>
      <c r="TD14" s="4"/>
      <c r="TE14" s="4"/>
      <c r="TF14" s="4"/>
      <c r="TG14" s="4"/>
      <c r="TH14" s="4"/>
      <c r="TI14" s="4"/>
      <c r="TJ14" s="4"/>
      <c r="TK14" s="4"/>
      <c r="TL14" s="4"/>
      <c r="TM14" s="4"/>
      <c r="TN14" s="4"/>
      <c r="TO14" s="4"/>
      <c r="TP14" s="4"/>
      <c r="TQ14" s="4"/>
      <c r="TR14" s="4"/>
      <c r="TS14" s="4"/>
      <c r="TT14" s="4"/>
      <c r="TU14" s="4"/>
      <c r="TV14" s="4"/>
      <c r="TW14" s="4"/>
      <c r="TX14" s="4"/>
      <c r="TY14" s="4"/>
      <c r="TZ14" s="4"/>
      <c r="UA14" s="4"/>
      <c r="UB14" s="4"/>
      <c r="UC14" s="4"/>
      <c r="UD14" s="4"/>
      <c r="UE14" s="4"/>
      <c r="UF14" s="4"/>
      <c r="UG14" s="4"/>
      <c r="UH14" s="4"/>
      <c r="UI14" s="4"/>
      <c r="UJ14" s="4"/>
      <c r="UK14" s="4"/>
      <c r="UL14" s="4"/>
      <c r="UM14" s="4"/>
      <c r="UN14" s="4"/>
      <c r="UO14" s="4"/>
      <c r="UP14" s="4"/>
      <c r="UQ14" s="4"/>
      <c r="UR14" s="4"/>
      <c r="US14" s="4"/>
      <c r="UT14" s="4"/>
      <c r="UU14" s="4"/>
      <c r="UV14" s="4"/>
      <c r="UW14" s="4"/>
      <c r="UX14" s="4"/>
      <c r="UY14" s="4"/>
      <c r="UZ14" s="4"/>
      <c r="VA14" s="4"/>
      <c r="VB14" s="4"/>
      <c r="VC14" s="4"/>
      <c r="VD14" s="4"/>
      <c r="VE14" s="4"/>
      <c r="VF14" s="4"/>
      <c r="VG14" s="4"/>
      <c r="VH14" s="4"/>
      <c r="VI14" s="4"/>
      <c r="VJ14" s="4"/>
      <c r="VK14" s="4"/>
      <c r="VL14" s="4"/>
      <c r="VM14" s="4"/>
      <c r="VN14" s="4"/>
      <c r="VO14" s="4"/>
      <c r="VP14" s="4"/>
      <c r="VQ14" s="4"/>
      <c r="VR14" s="4"/>
      <c r="VS14" s="4"/>
      <c r="VT14" s="4"/>
      <c r="VU14" s="4"/>
      <c r="VV14" s="4"/>
      <c r="VW14" s="4"/>
      <c r="VX14" s="4"/>
      <c r="VY14" s="4"/>
      <c r="VZ14" s="4"/>
      <c r="WA14" s="4"/>
      <c r="WB14" s="4"/>
      <c r="WC14" s="4"/>
      <c r="WD14" s="4"/>
      <c r="WE14" s="4"/>
      <c r="WF14" s="4"/>
      <c r="WG14" s="4"/>
      <c r="WH14" s="4"/>
      <c r="WI14" s="4"/>
      <c r="WJ14" s="4"/>
      <c r="WK14" s="4"/>
      <c r="WL14" s="4"/>
      <c r="WM14" s="4"/>
      <c r="WN14" s="4"/>
      <c r="WO14" s="4"/>
      <c r="WP14" s="4"/>
      <c r="WQ14" s="4"/>
      <c r="WR14" s="4"/>
      <c r="WS14" s="4"/>
      <c r="WT14" s="4"/>
      <c r="WU14" s="4"/>
      <c r="WV14" s="4"/>
      <c r="WW14" s="4"/>
      <c r="WX14" s="4"/>
      <c r="WY14" s="4"/>
      <c r="WZ14" s="4"/>
      <c r="XA14" s="4"/>
      <c r="XB14" s="4"/>
      <c r="XC14" s="4"/>
      <c r="XD14" s="4"/>
      <c r="XE14" s="4"/>
      <c r="XF14" s="4"/>
      <c r="XG14" s="4"/>
      <c r="XH14" s="4"/>
      <c r="XI14" s="4"/>
      <c r="XJ14" s="4"/>
      <c r="XK14" s="4"/>
      <c r="XL14" s="4"/>
      <c r="XM14" s="4"/>
      <c r="XN14" s="4"/>
      <c r="XO14" s="4"/>
      <c r="XP14" s="4"/>
      <c r="XQ14" s="4"/>
      <c r="XR14" s="4"/>
      <c r="XS14" s="4"/>
      <c r="XT14" s="4"/>
      <c r="XU14" s="4"/>
      <c r="XV14" s="4"/>
      <c r="XW14" s="4"/>
      <c r="XX14" s="4"/>
      <c r="XY14" s="4"/>
      <c r="XZ14" s="4"/>
      <c r="YA14" s="4"/>
      <c r="YB14" s="4"/>
      <c r="YC14" s="4"/>
      <c r="YD14" s="4"/>
      <c r="YE14" s="4"/>
      <c r="YF14" s="4"/>
      <c r="YG14" s="4"/>
      <c r="YH14" s="4"/>
      <c r="YI14" s="4"/>
      <c r="YJ14" s="4"/>
      <c r="YK14" s="4"/>
      <c r="YL14" s="4"/>
      <c r="YM14" s="4"/>
      <c r="YN14" s="4"/>
      <c r="YO14" s="4"/>
      <c r="YP14" s="4"/>
      <c r="YQ14" s="4"/>
      <c r="YR14" s="4"/>
      <c r="YS14" s="4"/>
      <c r="YT14" s="4"/>
      <c r="YU14" s="4"/>
      <c r="YV14" s="4"/>
      <c r="YW14" s="4"/>
      <c r="YX14" s="4"/>
      <c r="YY14" s="4"/>
      <c r="YZ14" s="4"/>
      <c r="ZA14" s="4"/>
      <c r="ZB14" s="4"/>
      <c r="ZC14" s="4"/>
      <c r="ZD14" s="4"/>
      <c r="ZE14" s="4"/>
      <c r="ZF14" s="4"/>
      <c r="ZG14" s="4"/>
      <c r="ZH14" s="4"/>
      <c r="ZI14" s="4"/>
      <c r="ZJ14" s="4"/>
      <c r="ZK14" s="4"/>
      <c r="ZL14" s="4"/>
      <c r="ZM14" s="4"/>
      <c r="ZN14" s="4"/>
      <c r="ZO14" s="4"/>
      <c r="ZP14" s="4"/>
      <c r="ZQ14" s="4"/>
      <c r="ZR14" s="4"/>
      <c r="ZS14" s="4"/>
      <c r="ZT14" s="4"/>
      <c r="ZU14" s="4"/>
      <c r="ZV14" s="4"/>
      <c r="ZW14" s="4"/>
      <c r="ZX14" s="4"/>
      <c r="ZY14" s="4"/>
      <c r="ZZ14" s="4"/>
      <c r="AAA14" s="4"/>
      <c r="AAB14" s="4"/>
      <c r="AAC14" s="4"/>
      <c r="AAD14" s="4"/>
      <c r="AAE14" s="4"/>
      <c r="AAF14" s="4"/>
      <c r="AAG14" s="4"/>
      <c r="AAH14" s="4"/>
      <c r="AAI14" s="4"/>
      <c r="AAJ14" s="4"/>
      <c r="AAK14" s="4"/>
      <c r="AAL14" s="4"/>
      <c r="AAM14" s="4"/>
      <c r="AAN14" s="4"/>
      <c r="AAO14" s="4"/>
      <c r="AAP14" s="4"/>
      <c r="AAQ14" s="4"/>
      <c r="AAR14" s="4"/>
      <c r="AAS14" s="4"/>
      <c r="AAT14" s="4"/>
      <c r="AAU14" s="4"/>
      <c r="AAV14" s="4"/>
      <c r="AAW14" s="4"/>
      <c r="AAX14" s="4"/>
      <c r="AAY14" s="4"/>
      <c r="AAZ14" s="4"/>
      <c r="ABA14" s="4"/>
      <c r="ABB14" s="4"/>
      <c r="ABC14" s="4"/>
      <c r="ABD14" s="4"/>
      <c r="ABE14" s="4"/>
      <c r="ABF14" s="4"/>
      <c r="ABG14" s="4"/>
      <c r="ABH14" s="4"/>
      <c r="ABI14" s="4"/>
      <c r="ABJ14" s="4"/>
      <c r="ABK14" s="4"/>
      <c r="ABL14" s="4"/>
      <c r="ABM14" s="4"/>
      <c r="ABN14" s="4"/>
      <c r="ABO14" s="4"/>
      <c r="ABP14" s="4"/>
      <c r="ABQ14" s="4"/>
      <c r="ABR14" s="4"/>
      <c r="ABS14" s="4"/>
      <c r="ABT14" s="4"/>
      <c r="ABU14" s="4"/>
      <c r="ABV14" s="4"/>
      <c r="ABW14" s="4"/>
      <c r="ABX14" s="4"/>
      <c r="ABY14" s="4"/>
      <c r="ABZ14" s="4"/>
      <c r="ACA14" s="4"/>
      <c r="ACB14" s="4"/>
      <c r="ACC14" s="4"/>
      <c r="ACD14" s="4"/>
      <c r="ACE14" s="4"/>
      <c r="ACF14" s="4"/>
      <c r="ACG14" s="4"/>
      <c r="ACH14" s="4"/>
      <c r="ACI14" s="4"/>
      <c r="ACJ14" s="4"/>
      <c r="ACK14" s="4"/>
      <c r="ACL14" s="4"/>
      <c r="ACM14" s="4"/>
      <c r="ACN14" s="4"/>
      <c r="ACO14" s="4"/>
      <c r="ACP14" s="4"/>
      <c r="ACQ14" s="4"/>
      <c r="ACR14" s="4"/>
      <c r="ACS14" s="4"/>
      <c r="ACT14" s="4"/>
      <c r="ACU14" s="4"/>
      <c r="ACV14" s="4"/>
      <c r="ACW14" s="4"/>
      <c r="ACX14" s="4"/>
      <c r="ACY14" s="4"/>
      <c r="ACZ14" s="4"/>
      <c r="ADA14" s="4"/>
      <c r="ADB14" s="4"/>
      <c r="ADC14" s="4"/>
      <c r="ADD14" s="4"/>
      <c r="ADE14" s="4"/>
      <c r="ADF14" s="4"/>
      <c r="ADG14" s="4"/>
      <c r="ADH14" s="4"/>
      <c r="ADI14" s="4"/>
      <c r="ADJ14" s="4"/>
      <c r="ADK14" s="4"/>
      <c r="ADL14" s="4"/>
      <c r="ADM14" s="4"/>
      <c r="ADN14" s="4"/>
      <c r="ADO14" s="4"/>
      <c r="ADP14" s="4"/>
      <c r="ADQ14" s="4"/>
      <c r="ADR14" s="4"/>
      <c r="ADS14" s="4"/>
      <c r="ADT14" s="4"/>
      <c r="ADU14" s="4"/>
      <c r="ADV14" s="4"/>
      <c r="ADW14" s="4"/>
      <c r="ADX14" s="4"/>
      <c r="ADY14" s="4"/>
      <c r="ADZ14" s="4"/>
      <c r="AEA14" s="4"/>
      <c r="AEB14" s="4"/>
      <c r="AEC14" s="4"/>
      <c r="AED14" s="4"/>
      <c r="AEE14" s="4"/>
      <c r="AEF14" s="4"/>
      <c r="AEG14" s="4"/>
      <c r="AEH14" s="4"/>
      <c r="AEI14" s="4"/>
      <c r="AEJ14" s="4"/>
      <c r="AEK14" s="4"/>
      <c r="AEL14" s="4"/>
      <c r="AEM14" s="4"/>
      <c r="AEN14" s="4"/>
      <c r="AEO14" s="4"/>
      <c r="AEP14" s="4"/>
      <c r="AEQ14" s="4"/>
      <c r="AER14" s="4"/>
      <c r="AES14" s="4"/>
      <c r="AET14" s="4"/>
      <c r="AEU14" s="4"/>
      <c r="AEV14" s="4"/>
      <c r="AEW14" s="4"/>
      <c r="AEX14" s="4"/>
      <c r="AEY14" s="4"/>
      <c r="AEZ14" s="4"/>
      <c r="AFA14" s="4"/>
      <c r="AFB14" s="4"/>
      <c r="AFC14" s="4"/>
      <c r="AFD14" s="4"/>
      <c r="AFE14" s="4"/>
      <c r="AFF14" s="4"/>
      <c r="AFG14" s="4"/>
      <c r="AFH14" s="4"/>
      <c r="AFI14" s="4"/>
      <c r="AFJ14" s="4"/>
      <c r="AFK14" s="4"/>
      <c r="AFL14" s="4"/>
      <c r="AFM14" s="4"/>
      <c r="AFN14" s="4"/>
      <c r="AFO14" s="4"/>
      <c r="AFP14" s="4"/>
      <c r="AFQ14" s="4"/>
      <c r="AFR14" s="4"/>
      <c r="AFS14" s="4"/>
      <c r="AFT14" s="4"/>
      <c r="AFU14" s="4"/>
      <c r="AFV14" s="4"/>
      <c r="AFW14" s="4"/>
      <c r="AFX14" s="4"/>
      <c r="AFY14" s="4"/>
      <c r="AFZ14" s="4"/>
      <c r="AGA14" s="4"/>
      <c r="AGB14" s="4"/>
      <c r="AGC14" s="4"/>
      <c r="AGD14" s="4"/>
      <c r="AGE14" s="4"/>
      <c r="AGF14" s="4"/>
      <c r="AGG14" s="4"/>
      <c r="AGH14" s="4"/>
      <c r="AGI14" s="4"/>
      <c r="AGJ14" s="4"/>
      <c r="AGK14" s="4"/>
      <c r="AGL14" s="4"/>
      <c r="AGM14" s="4"/>
      <c r="AGN14" s="4"/>
      <c r="AGO14" s="4"/>
      <c r="AGP14" s="4"/>
      <c r="AGQ14" s="4"/>
      <c r="AGR14" s="4"/>
      <c r="AGS14" s="4"/>
      <c r="AGT14" s="4"/>
      <c r="AGU14" s="4"/>
      <c r="AGV14" s="4"/>
      <c r="AGW14" s="4"/>
      <c r="AGX14" s="4"/>
      <c r="AGY14" s="4"/>
      <c r="AGZ14" s="4"/>
      <c r="AHA14" s="4"/>
      <c r="AHB14" s="4"/>
      <c r="AHC14" s="4"/>
      <c r="AHD14" s="4"/>
      <c r="AHE14" s="4"/>
      <c r="AHF14" s="4"/>
      <c r="AHG14" s="4"/>
      <c r="AHH14" s="4"/>
      <c r="AHI14" s="4"/>
      <c r="AHJ14" s="4"/>
      <c r="AHK14" s="4"/>
      <c r="AHL14" s="4"/>
      <c r="AHM14" s="4"/>
      <c r="AHN14" s="4"/>
      <c r="AHO14" s="4"/>
      <c r="AHP14" s="4"/>
      <c r="AHQ14" s="4"/>
      <c r="AHR14" s="4"/>
      <c r="AHS14" s="4"/>
      <c r="AHT14" s="4"/>
      <c r="AHU14" s="4"/>
      <c r="AHV14" s="4"/>
      <c r="AHW14" s="4"/>
      <c r="AHX14" s="4"/>
      <c r="AHY14" s="4"/>
      <c r="AHZ14" s="4"/>
      <c r="AIA14" s="4"/>
      <c r="AIB14" s="4"/>
      <c r="AIC14" s="4"/>
      <c r="AID14" s="4"/>
      <c r="AIE14" s="4"/>
      <c r="AIF14" s="4"/>
      <c r="AIG14" s="4"/>
      <c r="AIH14" s="4"/>
      <c r="AII14" s="4"/>
      <c r="AIJ14" s="4"/>
      <c r="AIK14" s="4"/>
      <c r="AIL14" s="4"/>
      <c r="AIM14" s="4"/>
      <c r="AIN14" s="4"/>
      <c r="AIO14" s="4"/>
      <c r="AIP14" s="4"/>
      <c r="AIQ14" s="4"/>
      <c r="AIR14" s="4"/>
      <c r="AIS14" s="4"/>
      <c r="AIT14" s="4"/>
      <c r="AIU14" s="4"/>
      <c r="AIV14" s="4"/>
      <c r="AIW14" s="4"/>
      <c r="AIX14" s="4"/>
      <c r="AIY14" s="4"/>
      <c r="AIZ14" s="4"/>
      <c r="AJA14" s="4"/>
      <c r="AJB14" s="4"/>
      <c r="AJC14" s="4"/>
      <c r="AJD14" s="4"/>
      <c r="AJE14" s="4"/>
      <c r="AJF14" s="4"/>
      <c r="AJG14" s="4"/>
      <c r="AJH14" s="4"/>
      <c r="AJI14" s="4"/>
      <c r="AJJ14" s="4"/>
      <c r="AJK14" s="4"/>
      <c r="AJL14" s="4"/>
      <c r="AJM14" s="4"/>
      <c r="AJN14" s="4"/>
      <c r="AJO14" s="4"/>
      <c r="AJP14" s="4"/>
      <c r="AJQ14" s="4"/>
      <c r="AJR14" s="4"/>
      <c r="AJS14" s="4"/>
      <c r="AJT14" s="4"/>
      <c r="AJU14" s="4"/>
      <c r="AJV14" s="4"/>
      <c r="AJW14" s="4"/>
      <c r="AJX14" s="4"/>
      <c r="AJY14" s="4"/>
      <c r="AJZ14" s="4"/>
      <c r="AKA14" s="4"/>
      <c r="AKB14" s="4"/>
      <c r="AKC14" s="4"/>
      <c r="AKD14" s="4"/>
      <c r="AKE14" s="4"/>
      <c r="AKF14" s="4"/>
      <c r="AKG14" s="4"/>
      <c r="AKH14" s="4"/>
      <c r="AKI14" s="4"/>
      <c r="AKJ14" s="4"/>
      <c r="AKK14" s="4"/>
      <c r="AKL14" s="4"/>
      <c r="AKM14" s="4"/>
      <c r="AKN14" s="4"/>
      <c r="AKO14" s="4"/>
      <c r="AKP14" s="4"/>
      <c r="AKQ14" s="4"/>
      <c r="AKR14" s="4"/>
      <c r="AKS14" s="4"/>
      <c r="AKT14" s="4"/>
      <c r="AKU14" s="4"/>
      <c r="AKV14" s="4"/>
      <c r="AKW14" s="4"/>
      <c r="AKX14" s="4"/>
      <c r="AKY14" s="4"/>
      <c r="AKZ14" s="4"/>
      <c r="ALA14" s="4"/>
      <c r="ALB14" s="4"/>
      <c r="ALC14" s="4"/>
      <c r="ALD14" s="4"/>
      <c r="ALE14" s="4"/>
      <c r="ALF14" s="4"/>
      <c r="ALG14" s="4"/>
      <c r="ALH14" s="4"/>
      <c r="ALI14" s="4"/>
      <c r="ALJ14" s="4"/>
      <c r="ALK14" s="4"/>
      <c r="ALL14" s="4"/>
      <c r="ALM14" s="4"/>
      <c r="ALN14" s="4"/>
      <c r="ALO14" s="4"/>
      <c r="ALP14" s="4"/>
      <c r="ALQ14" s="4"/>
      <c r="ALR14" s="4"/>
      <c r="ALS14" s="4"/>
      <c r="ALT14" s="4"/>
      <c r="ALU14" s="4"/>
      <c r="ALV14" s="4"/>
      <c r="ALW14" s="4"/>
      <c r="ALX14" s="4"/>
      <c r="ALY14" s="4"/>
      <c r="ALZ14" s="4"/>
      <c r="AMA14" s="4"/>
      <c r="AMB14" s="4"/>
      <c r="AMC14" s="4"/>
      <c r="AMD14" s="4"/>
      <c r="AME14" s="4"/>
      <c r="AMF14" s="4"/>
      <c r="AMG14" s="4"/>
      <c r="AMH14" s="4"/>
      <c r="AMI14" s="4"/>
      <c r="AMJ14" s="4"/>
      <c r="AMK14" s="4"/>
      <c r="AML14" s="4"/>
      <c r="AMM14" s="4"/>
      <c r="AMN14" s="4"/>
      <c r="AMO14" s="4"/>
      <c r="AMP14" s="4"/>
      <c r="AMQ14" s="4"/>
      <c r="AMR14" s="4"/>
      <c r="AMS14" s="4"/>
      <c r="AMT14" s="4"/>
      <c r="AMU14" s="4"/>
      <c r="AMV14" s="4"/>
      <c r="AMW14" s="4"/>
      <c r="AMX14" s="4"/>
      <c r="AMY14" s="4"/>
      <c r="AMZ14" s="4"/>
      <c r="ANA14" s="4"/>
      <c r="ANB14" s="4"/>
      <c r="ANC14" s="4"/>
      <c r="AND14" s="4"/>
      <c r="ANE14" s="4"/>
      <c r="ANF14" s="4"/>
      <c r="ANG14" s="4"/>
      <c r="ANH14" s="4"/>
      <c r="ANI14" s="4"/>
      <c r="ANJ14" s="4"/>
      <c r="ANK14" s="4"/>
      <c r="ANL14" s="4"/>
      <c r="ANM14" s="4"/>
      <c r="ANN14" s="4"/>
      <c r="ANO14" s="4"/>
      <c r="ANP14" s="4"/>
      <c r="ANQ14" s="4"/>
      <c r="ANR14" s="4"/>
      <c r="ANS14" s="4"/>
      <c r="ANT14" s="4"/>
      <c r="ANU14" s="4"/>
      <c r="ANV14" s="4"/>
      <c r="ANW14" s="4"/>
      <c r="ANX14" s="4"/>
      <c r="ANY14" s="4"/>
      <c r="ANZ14" s="4"/>
      <c r="AOA14" s="4"/>
      <c r="AOB14" s="4"/>
      <c r="AOC14" s="4"/>
      <c r="AOD14" s="4"/>
      <c r="AOE14" s="4"/>
      <c r="AOF14" s="4"/>
      <c r="AOG14" s="4"/>
      <c r="AOH14" s="4"/>
      <c r="AOI14" s="4"/>
      <c r="AOJ14" s="4"/>
      <c r="AOK14" s="4"/>
      <c r="AOL14" s="4"/>
      <c r="AOM14" s="4"/>
      <c r="AON14" s="4"/>
      <c r="AOO14" s="4"/>
      <c r="AOP14" s="4"/>
      <c r="AOQ14" s="4"/>
      <c r="AOR14" s="4"/>
      <c r="AOS14" s="4"/>
      <c r="AOT14" s="4"/>
      <c r="AOU14" s="4"/>
      <c r="AOV14" s="4"/>
      <c r="AOW14" s="4"/>
      <c r="AOX14" s="4"/>
      <c r="AOY14" s="4"/>
      <c r="AOZ14" s="4"/>
      <c r="APA14" s="4"/>
      <c r="APB14" s="4"/>
      <c r="APC14" s="4"/>
      <c r="APD14" s="4"/>
      <c r="APE14" s="4"/>
      <c r="APF14" s="4"/>
      <c r="APG14" s="4"/>
      <c r="APH14" s="4"/>
      <c r="API14" s="4"/>
      <c r="APJ14" s="4"/>
      <c r="APK14" s="4"/>
      <c r="APL14" s="4"/>
      <c r="APM14" s="4"/>
      <c r="APN14" s="4"/>
      <c r="APO14" s="4"/>
      <c r="APP14" s="4"/>
      <c r="APQ14" s="4"/>
      <c r="APR14" s="4"/>
      <c r="APS14" s="4"/>
      <c r="APT14" s="4"/>
      <c r="APU14" s="4"/>
      <c r="APV14" s="4"/>
      <c r="APW14" s="4"/>
      <c r="APX14" s="4"/>
      <c r="APY14" s="4"/>
      <c r="APZ14" s="4"/>
      <c r="AQA14" s="4"/>
      <c r="AQB14" s="4"/>
      <c r="AQC14" s="4"/>
      <c r="AQD14" s="4"/>
      <c r="AQE14" s="4"/>
      <c r="AQF14" s="4"/>
      <c r="AQG14" s="4"/>
      <c r="AQH14" s="4"/>
      <c r="AQI14" s="4"/>
      <c r="AQJ14" s="4"/>
      <c r="AQK14" s="4"/>
      <c r="AQL14" s="4"/>
      <c r="AQM14" s="4"/>
      <c r="AQN14" s="4"/>
      <c r="AQO14" s="4"/>
      <c r="AQP14" s="4"/>
      <c r="AQQ14" s="4"/>
      <c r="AQR14" s="4"/>
      <c r="AQS14" s="4"/>
      <c r="AQT14" s="4"/>
      <c r="AQU14" s="4"/>
      <c r="AQV14" s="4"/>
      <c r="AQW14" s="4"/>
      <c r="AQX14" s="4"/>
      <c r="AQY14" s="4"/>
      <c r="AQZ14" s="4"/>
      <c r="ARA14" s="4"/>
      <c r="ARB14" s="4"/>
      <c r="ARC14" s="4"/>
      <c r="ARD14" s="4"/>
      <c r="ARE14" s="4"/>
      <c r="ARF14" s="4"/>
      <c r="ARG14" s="4"/>
      <c r="ARH14" s="4"/>
      <c r="ARI14" s="4"/>
      <c r="ARJ14" s="4"/>
      <c r="ARK14" s="4"/>
      <c r="ARL14" s="4"/>
      <c r="ARM14" s="4"/>
      <c r="ARN14" s="4"/>
      <c r="ARO14" s="4"/>
      <c r="ARP14" s="4"/>
      <c r="ARQ14" s="4"/>
      <c r="ARR14" s="4"/>
      <c r="ARS14" s="4"/>
      <c r="ART14" s="4"/>
      <c r="ARU14" s="4"/>
      <c r="ARV14" s="4"/>
      <c r="ARW14" s="4"/>
      <c r="ARX14" s="4"/>
      <c r="ARY14" s="4"/>
      <c r="ARZ14" s="4"/>
      <c r="ASA14" s="4"/>
      <c r="ASB14" s="4"/>
      <c r="ASC14" s="4"/>
      <c r="ASD14" s="4"/>
      <c r="ASE14" s="4"/>
      <c r="ASF14" s="4"/>
      <c r="ASG14" s="4"/>
      <c r="ASH14" s="4"/>
      <c r="ASI14" s="4"/>
      <c r="ASJ14" s="4"/>
      <c r="ASK14" s="4"/>
      <c r="ASL14" s="4"/>
      <c r="ASM14" s="4"/>
      <c r="ASN14" s="4"/>
      <c r="ASO14" s="4"/>
      <c r="ASP14" s="4"/>
      <c r="ASQ14" s="4"/>
      <c r="ASR14" s="4"/>
      <c r="ASS14" s="4"/>
      <c r="AST14" s="4"/>
      <c r="ASU14" s="4"/>
      <c r="ASV14" s="4"/>
      <c r="ASW14" s="4"/>
      <c r="ASX14" s="4"/>
      <c r="ASY14" s="4"/>
      <c r="ASZ14" s="4"/>
      <c r="ATA14" s="4"/>
      <c r="ATB14" s="4"/>
      <c r="ATC14" s="4"/>
      <c r="ATD14" s="4"/>
      <c r="ATE14" s="4"/>
      <c r="ATF14" s="4"/>
      <c r="ATG14" s="4"/>
      <c r="ATH14" s="4"/>
      <c r="ATI14" s="4"/>
      <c r="ATJ14" s="4"/>
      <c r="ATK14" s="4"/>
      <c r="ATL14" s="4"/>
      <c r="ATM14" s="4"/>
      <c r="ATN14" s="4"/>
      <c r="ATO14" s="4"/>
      <c r="ATP14" s="4"/>
      <c r="ATQ14" s="4"/>
      <c r="ATR14" s="4"/>
      <c r="ATS14" s="4"/>
      <c r="ATT14" s="4"/>
      <c r="ATU14" s="4"/>
      <c r="ATV14" s="4"/>
      <c r="ATW14" s="4"/>
      <c r="ATX14" s="4"/>
      <c r="ATY14" s="4"/>
      <c r="ATZ14" s="4"/>
      <c r="AUA14" s="4"/>
      <c r="AUB14" s="4"/>
      <c r="AUC14" s="4"/>
      <c r="AUD14" s="4"/>
      <c r="AUE14" s="4"/>
      <c r="AUF14" s="4"/>
      <c r="AUG14" s="4"/>
      <c r="AUH14" s="4"/>
      <c r="AUI14" s="4"/>
      <c r="AUJ14" s="4"/>
      <c r="AUK14" s="4"/>
      <c r="AUL14" s="4"/>
      <c r="AUM14" s="4"/>
      <c r="AUN14" s="4"/>
      <c r="AUO14" s="4"/>
      <c r="AUP14" s="4"/>
      <c r="AUQ14" s="4"/>
      <c r="AUR14" s="4"/>
      <c r="AUS14" s="4"/>
      <c r="AUT14" s="4"/>
      <c r="AUU14" s="4"/>
      <c r="AUV14" s="4"/>
      <c r="AUW14" s="4"/>
      <c r="AUX14" s="4"/>
      <c r="AUY14" s="4"/>
      <c r="AUZ14" s="4"/>
      <c r="AVA14" s="4"/>
      <c r="AVB14" s="4"/>
      <c r="AVC14" s="4"/>
      <c r="AVD14" s="4"/>
      <c r="AVE14" s="4"/>
      <c r="AVF14" s="4"/>
      <c r="AVG14" s="4"/>
      <c r="AVH14" s="4"/>
      <c r="AVI14" s="4"/>
      <c r="AVJ14" s="4"/>
      <c r="AVK14" s="4"/>
      <c r="AVL14" s="4"/>
      <c r="AVM14" s="4"/>
      <c r="AVN14" s="4"/>
      <c r="AVO14" s="4"/>
      <c r="AVP14" s="4"/>
      <c r="AVQ14" s="4"/>
      <c r="AVR14" s="4"/>
      <c r="AVS14" s="4"/>
      <c r="AVT14" s="4"/>
      <c r="AVU14" s="4"/>
      <c r="AVV14" s="4"/>
      <c r="AVW14" s="4"/>
      <c r="AVX14" s="4"/>
      <c r="AVY14" s="4"/>
      <c r="AVZ14" s="4"/>
      <c r="AWA14" s="4"/>
      <c r="AWB14" s="4"/>
      <c r="AWC14" s="4"/>
      <c r="AWD14" s="4"/>
      <c r="AWE14" s="4"/>
      <c r="AWF14" s="4"/>
      <c r="AWG14" s="4"/>
      <c r="AWH14" s="4"/>
      <c r="AWI14" s="4"/>
      <c r="AWJ14" s="4"/>
      <c r="AWK14" s="4"/>
      <c r="AWL14" s="4"/>
      <c r="AWM14" s="4"/>
      <c r="AWN14" s="4"/>
      <c r="AWO14" s="4"/>
      <c r="AWP14" s="4"/>
      <c r="AWQ14" s="4"/>
      <c r="AWR14" s="4"/>
      <c r="AWS14" s="4"/>
      <c r="AWT14" s="4"/>
      <c r="AWU14" s="4"/>
      <c r="AWV14" s="4"/>
      <c r="AWW14" s="4"/>
      <c r="AWX14" s="4"/>
      <c r="AWY14" s="4"/>
      <c r="AWZ14" s="4"/>
      <c r="AXA14" s="4"/>
      <c r="AXB14" s="4"/>
      <c r="AXC14" s="4"/>
      <c r="AXD14" s="4"/>
      <c r="AXE14" s="4"/>
      <c r="AXF14" s="4"/>
      <c r="AXG14" s="4"/>
      <c r="AXH14" s="4"/>
      <c r="AXI14" s="4"/>
      <c r="AXJ14" s="4"/>
      <c r="AXK14" s="4"/>
      <c r="AXL14" s="4"/>
      <c r="AXM14" s="4"/>
      <c r="AXN14" s="4"/>
      <c r="AXO14" s="4"/>
      <c r="AXP14" s="4"/>
      <c r="AXQ14" s="4"/>
      <c r="AXR14" s="4"/>
      <c r="AXS14" s="4"/>
      <c r="AXT14" s="4"/>
      <c r="AXU14" s="4"/>
      <c r="AXV14" s="4"/>
      <c r="AXW14" s="4"/>
      <c r="AXX14" s="4"/>
      <c r="AXY14" s="4"/>
      <c r="AXZ14" s="4"/>
      <c r="AYA14" s="4"/>
      <c r="AYB14" s="4"/>
      <c r="AYC14" s="4"/>
      <c r="AYD14" s="4"/>
      <c r="AYE14" s="4"/>
      <c r="AYF14" s="4"/>
      <c r="AYG14" s="4"/>
      <c r="AYH14" s="4"/>
      <c r="AYI14" s="4"/>
      <c r="AYJ14" s="4"/>
      <c r="AYK14" s="4"/>
      <c r="AYL14" s="4"/>
      <c r="AYM14" s="4"/>
      <c r="AYN14" s="4"/>
      <c r="AYO14" s="4"/>
      <c r="AYP14" s="4"/>
      <c r="AYQ14" s="4"/>
      <c r="AYR14" s="4"/>
      <c r="AYS14" s="4"/>
      <c r="AYT14" s="4"/>
      <c r="AYU14" s="4"/>
      <c r="AYV14" s="4"/>
      <c r="AYW14" s="4"/>
      <c r="AYX14" s="4"/>
      <c r="AYY14" s="4"/>
      <c r="AYZ14" s="4"/>
      <c r="AZA14" s="4"/>
      <c r="AZB14" s="4"/>
      <c r="AZC14" s="4"/>
      <c r="AZD14" s="4"/>
      <c r="AZE14" s="4"/>
      <c r="AZF14" s="4"/>
      <c r="AZG14" s="4"/>
      <c r="AZH14" s="4"/>
      <c r="AZI14" s="4"/>
      <c r="AZJ14" s="4"/>
      <c r="AZK14" s="4"/>
      <c r="AZL14" s="4"/>
      <c r="AZM14" s="4"/>
      <c r="AZN14" s="4"/>
      <c r="AZO14" s="4"/>
      <c r="AZP14" s="4"/>
      <c r="AZQ14" s="4"/>
      <c r="AZR14" s="4"/>
      <c r="AZS14" s="4"/>
      <c r="AZT14" s="4"/>
      <c r="AZU14" s="4"/>
      <c r="AZV14" s="4"/>
      <c r="AZW14" s="4"/>
      <c r="AZX14" s="4"/>
      <c r="AZY14" s="4"/>
      <c r="AZZ14" s="4"/>
      <c r="BAA14" s="4"/>
      <c r="BAB14" s="4"/>
      <c r="BAC14" s="4"/>
      <c r="BAD14" s="4"/>
      <c r="BAE14" s="4"/>
      <c r="BAF14" s="4"/>
      <c r="BAG14" s="4"/>
      <c r="BAH14" s="4"/>
      <c r="BAI14" s="4"/>
      <c r="BAJ14" s="4"/>
      <c r="BAK14" s="4"/>
      <c r="BAL14" s="4"/>
      <c r="BAM14" s="4"/>
      <c r="BAN14" s="4"/>
      <c r="BAO14" s="4"/>
      <c r="BAP14" s="4"/>
      <c r="BAQ14" s="4"/>
      <c r="BAR14" s="4"/>
      <c r="BAS14" s="4"/>
      <c r="BAT14" s="4"/>
      <c r="BAU14" s="4"/>
      <c r="BAV14" s="4"/>
      <c r="BAW14" s="4"/>
      <c r="BAX14" s="4"/>
      <c r="BAY14" s="4"/>
      <c r="BAZ14" s="4"/>
      <c r="BBA14" s="4"/>
      <c r="BBB14" s="4"/>
      <c r="BBC14" s="4"/>
      <c r="BBD14" s="4"/>
      <c r="BBE14" s="4"/>
      <c r="BBF14" s="4"/>
      <c r="BBG14" s="4"/>
      <c r="BBH14" s="4"/>
      <c r="BBI14" s="4"/>
      <c r="BBJ14" s="4"/>
      <c r="BBK14" s="4"/>
      <c r="BBL14" s="4"/>
      <c r="BBM14" s="4"/>
      <c r="BBN14" s="4"/>
      <c r="BBO14" s="4"/>
      <c r="BBP14" s="4"/>
      <c r="BBQ14" s="4"/>
      <c r="BBR14" s="4"/>
      <c r="BBS14" s="4"/>
      <c r="BBT14" s="4"/>
      <c r="BBU14" s="4"/>
      <c r="BBV14" s="4"/>
      <c r="BBW14" s="4"/>
      <c r="BBX14" s="4"/>
      <c r="BBY14" s="4"/>
      <c r="BBZ14" s="4"/>
      <c r="BCA14" s="4"/>
      <c r="BCB14" s="4"/>
      <c r="BCC14" s="4"/>
      <c r="BCD14" s="4"/>
      <c r="BCE14" s="4"/>
      <c r="BCF14" s="4"/>
      <c r="BCG14" s="4"/>
      <c r="BCH14" s="4"/>
      <c r="BCI14" s="4"/>
      <c r="BCJ14" s="4"/>
      <c r="BCK14" s="4"/>
      <c r="BCL14" s="4"/>
      <c r="BCM14" s="4"/>
      <c r="BCN14" s="4"/>
      <c r="BCO14" s="4"/>
      <c r="BCP14" s="4"/>
      <c r="BCQ14" s="4"/>
      <c r="BCR14" s="4"/>
      <c r="BCS14" s="4"/>
      <c r="BCT14" s="4"/>
      <c r="BCU14" s="4"/>
      <c r="BCV14" s="4"/>
      <c r="BCW14" s="4"/>
      <c r="BCX14" s="4"/>
      <c r="BCY14" s="4"/>
      <c r="BCZ14" s="4"/>
      <c r="BDA14" s="4"/>
      <c r="BDB14" s="4"/>
      <c r="BDC14" s="4"/>
      <c r="BDD14" s="4"/>
      <c r="BDE14" s="4"/>
      <c r="BDF14" s="4"/>
      <c r="BDG14" s="4"/>
      <c r="BDH14" s="4"/>
      <c r="BDI14" s="4"/>
      <c r="BDJ14" s="4"/>
      <c r="BDK14" s="4"/>
      <c r="BDL14" s="4"/>
      <c r="BDM14" s="4"/>
      <c r="BDN14" s="4"/>
      <c r="BDO14" s="4"/>
      <c r="BDP14" s="4"/>
      <c r="BDQ14" s="4"/>
      <c r="BDR14" s="4"/>
      <c r="BDS14" s="4"/>
      <c r="BDT14" s="4"/>
      <c r="BDU14" s="4"/>
      <c r="BDV14" s="4"/>
      <c r="BDW14" s="4"/>
      <c r="BDX14" s="4"/>
      <c r="BDY14" s="4"/>
      <c r="BDZ14" s="4"/>
      <c r="BEA14" s="4"/>
      <c r="BEB14" s="4"/>
      <c r="BEC14" s="4"/>
      <c r="BED14" s="4"/>
      <c r="BEE14" s="4"/>
      <c r="BEF14" s="4"/>
      <c r="BEG14" s="4"/>
      <c r="BEH14" s="4"/>
      <c r="BEI14" s="4"/>
      <c r="BEJ14" s="4"/>
      <c r="BEK14" s="4"/>
      <c r="BEL14" s="4"/>
      <c r="BEM14" s="4"/>
      <c r="BEN14" s="4"/>
      <c r="BEO14" s="4"/>
      <c r="BEP14" s="4"/>
      <c r="BEQ14" s="4"/>
      <c r="BER14" s="4"/>
      <c r="BES14" s="4"/>
      <c r="BET14" s="4"/>
      <c r="BEU14" s="4"/>
      <c r="BEV14" s="4"/>
      <c r="BEW14" s="4"/>
      <c r="BEX14" s="4"/>
      <c r="BEY14" s="4"/>
      <c r="BEZ14" s="4"/>
      <c r="BFA14" s="4"/>
      <c r="BFB14" s="4"/>
      <c r="BFC14" s="4"/>
      <c r="BFD14" s="4"/>
      <c r="BFE14" s="4"/>
      <c r="BFF14" s="4"/>
      <c r="BFG14" s="4"/>
      <c r="BFH14" s="4"/>
      <c r="BFI14" s="4"/>
      <c r="BFJ14" s="4"/>
      <c r="BFK14" s="4"/>
      <c r="BFL14" s="4"/>
      <c r="BFM14" s="4"/>
      <c r="BFN14" s="4"/>
      <c r="BFO14" s="4"/>
      <c r="BFP14" s="4"/>
      <c r="BFQ14" s="4"/>
      <c r="BFR14" s="4"/>
      <c r="BFS14" s="4"/>
      <c r="BFT14" s="4"/>
      <c r="BFU14" s="4"/>
      <c r="BFV14" s="4"/>
      <c r="BFW14" s="4"/>
      <c r="BFX14" s="4"/>
      <c r="BFY14" s="4"/>
      <c r="BFZ14" s="4"/>
      <c r="BGA14" s="4"/>
      <c r="BGB14" s="4"/>
      <c r="BGC14" s="4"/>
      <c r="BGD14" s="4"/>
      <c r="BGE14" s="4"/>
      <c r="BGF14" s="4"/>
      <c r="BGG14" s="4"/>
      <c r="BGH14" s="4"/>
      <c r="BGI14" s="4"/>
      <c r="BGJ14" s="4"/>
      <c r="BGK14" s="4"/>
      <c r="BGL14" s="4"/>
      <c r="BGM14" s="4"/>
      <c r="BGN14" s="4"/>
      <c r="BGO14" s="4"/>
      <c r="BGP14" s="4"/>
      <c r="BGQ14" s="4"/>
      <c r="BGR14" s="4"/>
      <c r="BGS14" s="4"/>
      <c r="BGT14" s="4"/>
      <c r="BGU14" s="4"/>
      <c r="BGV14" s="4"/>
      <c r="BGW14" s="4"/>
      <c r="BGX14" s="4"/>
      <c r="BGY14" s="4"/>
      <c r="BGZ14" s="4"/>
      <c r="BHA14" s="4"/>
      <c r="BHB14" s="4"/>
      <c r="BHC14" s="4"/>
      <c r="BHD14" s="4"/>
      <c r="BHE14" s="4"/>
      <c r="BHF14" s="4"/>
      <c r="BHG14" s="4"/>
      <c r="BHH14" s="4"/>
      <c r="BHI14" s="4"/>
      <c r="BHJ14" s="4"/>
      <c r="BHK14" s="4"/>
      <c r="BHL14" s="4"/>
      <c r="BHM14" s="4"/>
      <c r="BHN14" s="4"/>
      <c r="BHO14" s="4"/>
      <c r="BHP14" s="4"/>
      <c r="BHQ14" s="4"/>
      <c r="BHR14" s="4"/>
      <c r="BHS14" s="4"/>
      <c r="BHT14" s="4"/>
      <c r="BHU14" s="4"/>
      <c r="BHV14" s="4"/>
      <c r="BHW14" s="4"/>
      <c r="BHX14" s="4"/>
      <c r="BHY14" s="4"/>
      <c r="BHZ14" s="4"/>
      <c r="BIA14" s="4"/>
      <c r="BIB14" s="4"/>
      <c r="BIC14" s="4"/>
      <c r="BID14" s="4"/>
      <c r="BIE14" s="4"/>
      <c r="BIF14" s="4"/>
      <c r="BIG14" s="4"/>
      <c r="BIH14" s="4"/>
      <c r="BII14" s="4"/>
      <c r="BIJ14" s="4"/>
      <c r="BIK14" s="4"/>
      <c r="BIL14" s="4"/>
      <c r="BIM14" s="4"/>
      <c r="BIN14" s="4"/>
      <c r="BIO14" s="4"/>
      <c r="BIP14" s="4"/>
      <c r="BIQ14" s="4"/>
      <c r="BIR14" s="4"/>
      <c r="BIS14" s="4"/>
      <c r="BIT14" s="4"/>
      <c r="BIU14" s="4"/>
      <c r="BIV14" s="4"/>
      <c r="BIW14" s="4"/>
      <c r="BIX14" s="4"/>
      <c r="BIY14" s="4"/>
      <c r="BIZ14" s="4"/>
      <c r="BJA14" s="4"/>
      <c r="BJB14" s="4"/>
      <c r="BJC14" s="4"/>
      <c r="BJD14" s="4"/>
      <c r="BJE14" s="4"/>
      <c r="BJF14" s="4"/>
      <c r="BJG14" s="4"/>
      <c r="BJH14" s="4"/>
      <c r="BJI14" s="4"/>
      <c r="BJJ14" s="4"/>
      <c r="BJK14" s="4"/>
      <c r="BJL14" s="4"/>
      <c r="BJM14" s="4"/>
      <c r="BJN14" s="4"/>
      <c r="BJO14" s="4"/>
      <c r="BJP14" s="4"/>
      <c r="BJQ14" s="4"/>
      <c r="BJR14" s="4"/>
      <c r="BJS14" s="4"/>
      <c r="BJT14" s="4"/>
      <c r="BJU14" s="4"/>
      <c r="BJV14" s="4"/>
      <c r="BJW14" s="4"/>
      <c r="BJX14" s="4"/>
      <c r="BJY14" s="4"/>
      <c r="BJZ14" s="4"/>
      <c r="BKA14" s="4"/>
      <c r="BKB14" s="4"/>
      <c r="BKC14" s="4"/>
      <c r="BKD14" s="4"/>
      <c r="BKE14" s="4"/>
      <c r="BKF14" s="4"/>
      <c r="BKG14" s="4"/>
      <c r="BKH14" s="4"/>
      <c r="BKI14" s="4"/>
      <c r="BKJ14" s="4"/>
      <c r="BKK14" s="4"/>
      <c r="BKL14" s="4"/>
      <c r="BKM14" s="4"/>
      <c r="BKN14" s="4"/>
      <c r="BKO14" s="4"/>
      <c r="BKP14" s="4"/>
      <c r="BKQ14" s="4"/>
      <c r="BKR14" s="4"/>
      <c r="BKS14" s="4"/>
      <c r="BKT14" s="4"/>
      <c r="BKU14" s="4"/>
      <c r="BKV14" s="4"/>
      <c r="BKW14" s="4"/>
      <c r="BKX14" s="4"/>
      <c r="BKY14" s="4"/>
      <c r="BKZ14" s="4"/>
      <c r="BLA14" s="4"/>
      <c r="BLB14" s="4"/>
      <c r="BLC14" s="4"/>
      <c r="BLD14" s="4"/>
      <c r="BLE14" s="4"/>
      <c r="BLF14" s="4"/>
      <c r="BLG14" s="4"/>
      <c r="BLH14" s="4"/>
      <c r="BLI14" s="4"/>
      <c r="BLJ14" s="4"/>
      <c r="BLK14" s="4"/>
      <c r="BLL14" s="4"/>
      <c r="BLM14" s="4"/>
      <c r="BLN14" s="4"/>
      <c r="BLO14" s="4"/>
      <c r="BLP14" s="4"/>
      <c r="BLQ14" s="4"/>
      <c r="BLR14" s="4"/>
      <c r="BLS14" s="4"/>
      <c r="BLT14" s="4"/>
      <c r="BLU14" s="4"/>
      <c r="BLV14" s="4"/>
      <c r="BLW14" s="4"/>
      <c r="BLX14" s="4"/>
      <c r="BLY14" s="4"/>
      <c r="BLZ14" s="4"/>
      <c r="BMA14" s="4"/>
      <c r="BMB14" s="4"/>
      <c r="BMC14" s="4"/>
      <c r="BMD14" s="4"/>
      <c r="BME14" s="4"/>
      <c r="BMF14" s="4"/>
      <c r="BMG14" s="4"/>
      <c r="BMH14" s="4"/>
      <c r="BMI14" s="4"/>
      <c r="BMJ14" s="4"/>
      <c r="BMK14" s="4"/>
      <c r="BML14" s="4"/>
      <c r="BMM14" s="4"/>
      <c r="BMN14" s="4"/>
      <c r="BMO14" s="4"/>
      <c r="BMP14" s="4"/>
      <c r="BMQ14" s="4"/>
      <c r="BMR14" s="4"/>
      <c r="BMS14" s="4"/>
      <c r="BMT14" s="4"/>
      <c r="BMU14" s="4"/>
      <c r="BMV14" s="4"/>
      <c r="BMW14" s="4"/>
      <c r="BMX14" s="4"/>
      <c r="BMY14" s="4"/>
      <c r="BMZ14" s="4"/>
      <c r="BNA14" s="4"/>
      <c r="BNB14" s="4"/>
      <c r="BNC14" s="4"/>
      <c r="BND14" s="4"/>
      <c r="BNE14" s="4"/>
      <c r="BNF14" s="4"/>
      <c r="BNG14" s="4"/>
      <c r="BNH14" s="4"/>
      <c r="BNI14" s="4"/>
      <c r="BNJ14" s="4"/>
      <c r="BNK14" s="4"/>
      <c r="BNL14" s="4"/>
      <c r="BNM14" s="4"/>
      <c r="BNN14" s="4"/>
      <c r="BNO14" s="4"/>
      <c r="BNP14" s="4"/>
      <c r="BNQ14" s="4"/>
      <c r="BNR14" s="4"/>
      <c r="BNS14" s="4"/>
      <c r="BNT14" s="4"/>
      <c r="BNU14" s="4"/>
      <c r="BNV14" s="4"/>
      <c r="BNW14" s="4"/>
      <c r="BNX14" s="4"/>
      <c r="BNY14" s="4"/>
      <c r="BNZ14" s="4"/>
      <c r="BOA14" s="4"/>
      <c r="BOB14" s="4"/>
      <c r="BOC14" s="4"/>
      <c r="BOD14" s="4"/>
      <c r="BOE14" s="4"/>
      <c r="BOF14" s="4"/>
      <c r="BOG14" s="4"/>
      <c r="BOH14" s="4"/>
      <c r="BOI14" s="4"/>
      <c r="BOJ14" s="4"/>
      <c r="BOK14" s="4"/>
      <c r="BOL14" s="4"/>
      <c r="BOM14" s="4"/>
      <c r="BON14" s="4"/>
      <c r="BOO14" s="4"/>
      <c r="BOP14" s="4"/>
      <c r="BOQ14" s="4"/>
      <c r="BOR14" s="4"/>
      <c r="BOS14" s="4"/>
      <c r="BOT14" s="4"/>
      <c r="BOU14" s="4"/>
      <c r="BOV14" s="4"/>
      <c r="BOW14" s="4"/>
      <c r="BOX14" s="4"/>
      <c r="BOY14" s="4"/>
      <c r="BOZ14" s="4"/>
      <c r="BPA14" s="4"/>
      <c r="BPB14" s="4"/>
      <c r="BPC14" s="4"/>
      <c r="BPD14" s="4"/>
      <c r="BPE14" s="4"/>
      <c r="BPF14" s="4"/>
      <c r="BPG14" s="4"/>
      <c r="BPH14" s="4"/>
      <c r="BPI14" s="4"/>
      <c r="BPJ14" s="4"/>
      <c r="BPK14" s="4"/>
      <c r="BPL14" s="4"/>
      <c r="BPM14" s="4"/>
      <c r="BPN14" s="4"/>
      <c r="BPO14" s="4"/>
      <c r="BPP14" s="4"/>
      <c r="BPQ14" s="4"/>
      <c r="BPR14" s="4"/>
      <c r="BPS14" s="4"/>
      <c r="BPT14" s="4"/>
      <c r="BPU14" s="4"/>
      <c r="BPV14" s="4"/>
      <c r="BPW14" s="4"/>
      <c r="BPX14" s="4"/>
      <c r="BPY14" s="4"/>
      <c r="BPZ14" s="4"/>
      <c r="BQA14" s="4"/>
      <c r="BQB14" s="4"/>
      <c r="BQC14" s="4"/>
      <c r="BQD14" s="4"/>
      <c r="BQE14" s="4"/>
      <c r="BQF14" s="4"/>
      <c r="BQG14" s="4"/>
      <c r="BQH14" s="4"/>
      <c r="BQI14" s="4"/>
      <c r="BQJ14" s="4"/>
      <c r="BQK14" s="4"/>
      <c r="BQL14" s="4"/>
      <c r="BQM14" s="4"/>
      <c r="BQN14" s="4"/>
      <c r="BQO14" s="4"/>
      <c r="BQP14" s="4"/>
      <c r="BQQ14" s="4"/>
      <c r="BQR14" s="4"/>
      <c r="BQS14" s="4"/>
      <c r="BQT14" s="4"/>
      <c r="BQU14" s="4"/>
      <c r="BQV14" s="4"/>
      <c r="BQW14" s="4"/>
      <c r="BQX14" s="4"/>
      <c r="BQY14" s="4"/>
      <c r="BQZ14" s="4"/>
      <c r="BRA14" s="4"/>
      <c r="BRB14" s="4"/>
      <c r="BRC14" s="4"/>
      <c r="BRD14" s="4"/>
      <c r="BRE14" s="4"/>
      <c r="BRF14" s="4"/>
      <c r="BRG14" s="4"/>
      <c r="BRH14" s="4"/>
      <c r="BRI14" s="4"/>
      <c r="BRJ14" s="4"/>
      <c r="BRK14" s="4"/>
      <c r="BRL14" s="4"/>
      <c r="BRM14" s="4"/>
      <c r="BRN14" s="4"/>
      <c r="BRO14" s="4"/>
      <c r="BRP14" s="4"/>
      <c r="BRQ14" s="4"/>
      <c r="BRR14" s="4"/>
      <c r="BRS14" s="4"/>
      <c r="BRT14" s="4"/>
      <c r="BRU14" s="4"/>
      <c r="BRV14" s="4"/>
      <c r="BRW14" s="4"/>
      <c r="BRX14" s="4"/>
      <c r="BRY14" s="4"/>
      <c r="BRZ14" s="4"/>
      <c r="BSA14" s="4"/>
      <c r="BSB14" s="4"/>
      <c r="BSC14" s="4"/>
      <c r="BSD14" s="4"/>
      <c r="BSE14" s="4"/>
      <c r="BSF14" s="4"/>
      <c r="BSG14" s="4"/>
      <c r="BSH14" s="4"/>
      <c r="BSI14" s="4"/>
      <c r="BSJ14" s="4"/>
      <c r="BSK14" s="4"/>
      <c r="BSL14" s="4"/>
      <c r="BSM14" s="4"/>
      <c r="BSN14" s="4"/>
      <c r="BSO14" s="4"/>
      <c r="BSP14" s="4"/>
      <c r="BSQ14" s="4"/>
      <c r="BSR14" s="4"/>
      <c r="BSS14" s="4"/>
      <c r="BST14" s="4"/>
      <c r="BSU14" s="4"/>
      <c r="BSV14" s="4"/>
      <c r="BSW14" s="4"/>
      <c r="BSX14" s="4"/>
      <c r="BSY14" s="4"/>
      <c r="BSZ14" s="4"/>
      <c r="BTA14" s="4"/>
      <c r="BTB14" s="4"/>
      <c r="BTC14" s="4"/>
      <c r="BTD14" s="4"/>
      <c r="BTE14" s="4"/>
      <c r="BTF14" s="4"/>
      <c r="BTG14" s="4"/>
      <c r="BTH14" s="4"/>
      <c r="BTI14" s="4"/>
      <c r="BTJ14" s="4"/>
      <c r="BTK14" s="4"/>
      <c r="BTL14" s="4"/>
      <c r="BTM14" s="4"/>
      <c r="BTN14" s="4"/>
      <c r="BTO14" s="4"/>
      <c r="BTP14" s="4"/>
      <c r="BTQ14" s="4"/>
      <c r="BTR14" s="4"/>
      <c r="BTS14" s="4"/>
      <c r="BTT14" s="4"/>
      <c r="BTU14" s="4"/>
      <c r="BTV14" s="4"/>
      <c r="BTW14" s="4"/>
      <c r="BTX14" s="4"/>
      <c r="BTY14" s="4"/>
      <c r="BTZ14" s="4"/>
      <c r="BUA14" s="4"/>
      <c r="BUB14" s="4"/>
      <c r="BUC14" s="4"/>
      <c r="BUD14" s="4"/>
      <c r="BUE14" s="4"/>
      <c r="BUF14" s="4"/>
      <c r="BUG14" s="4"/>
      <c r="BUH14" s="4"/>
      <c r="BUI14" s="4"/>
      <c r="BUJ14" s="4"/>
      <c r="BUK14" s="4"/>
      <c r="BUL14" s="4"/>
      <c r="BUM14" s="4"/>
      <c r="BUN14" s="4"/>
      <c r="BUO14" s="4"/>
      <c r="BUP14" s="4"/>
      <c r="BUQ14" s="4"/>
      <c r="BUR14" s="4"/>
      <c r="BUS14" s="4"/>
      <c r="BUT14" s="4"/>
      <c r="BUU14" s="4"/>
      <c r="BUV14" s="4"/>
      <c r="BUW14" s="4"/>
      <c r="BUX14" s="4"/>
      <c r="BUY14" s="4"/>
      <c r="BUZ14" s="4"/>
      <c r="BVA14" s="4"/>
      <c r="BVB14" s="4"/>
      <c r="BVC14" s="4"/>
      <c r="BVD14" s="4"/>
      <c r="BVE14" s="4"/>
      <c r="BVF14" s="4"/>
      <c r="BVG14" s="4"/>
      <c r="BVH14" s="4"/>
      <c r="BVI14" s="4"/>
      <c r="BVJ14" s="4"/>
      <c r="BVK14" s="4"/>
      <c r="BVL14" s="4"/>
      <c r="BVM14" s="4"/>
      <c r="BVN14" s="4"/>
      <c r="BVO14" s="4"/>
      <c r="BVP14" s="4"/>
      <c r="BVQ14" s="4"/>
      <c r="BVR14" s="4"/>
      <c r="BVS14" s="4"/>
      <c r="BVT14" s="4"/>
      <c r="BVU14" s="4"/>
      <c r="BVV14" s="4"/>
      <c r="BVW14" s="4"/>
      <c r="BVX14" s="4"/>
      <c r="BVY14" s="4"/>
      <c r="BVZ14" s="4"/>
      <c r="BWA14" s="4"/>
      <c r="BWB14" s="4"/>
      <c r="BWC14" s="4"/>
      <c r="BWD14" s="4"/>
      <c r="BWE14" s="4"/>
      <c r="BWF14" s="4"/>
      <c r="BWG14" s="4"/>
      <c r="BWH14" s="4"/>
      <c r="BWI14" s="4"/>
      <c r="BWJ14" s="4"/>
      <c r="BWK14" s="4"/>
      <c r="BWL14" s="4"/>
      <c r="BWM14" s="4"/>
      <c r="BWN14" s="4"/>
      <c r="BWO14" s="4"/>
      <c r="BWP14" s="4"/>
      <c r="BWQ14" s="4"/>
      <c r="BWR14" s="4"/>
      <c r="BWS14" s="4"/>
      <c r="BWT14" s="4"/>
      <c r="BWU14" s="4"/>
      <c r="BWV14" s="4"/>
      <c r="BWW14" s="4"/>
      <c r="BWX14" s="4"/>
      <c r="BWY14" s="4"/>
      <c r="BWZ14" s="4"/>
      <c r="BXA14" s="4"/>
      <c r="BXB14" s="4"/>
      <c r="BXC14" s="4"/>
      <c r="BXD14" s="4"/>
      <c r="BXE14" s="4"/>
      <c r="BXF14" s="4"/>
      <c r="BXG14" s="4"/>
      <c r="BXH14" s="4"/>
      <c r="BXI14" s="4"/>
      <c r="BXJ14" s="4"/>
      <c r="BXK14" s="4"/>
      <c r="BXL14" s="4"/>
      <c r="BXM14" s="4"/>
      <c r="BXN14" s="4"/>
      <c r="BXO14" s="4"/>
      <c r="BXP14" s="4"/>
      <c r="BXQ14" s="4"/>
      <c r="BXR14" s="4"/>
      <c r="BXS14" s="4"/>
      <c r="BXT14" s="4"/>
      <c r="BXU14" s="4"/>
      <c r="BXV14" s="4"/>
      <c r="BXW14" s="4"/>
      <c r="BXX14" s="4"/>
      <c r="BXY14" s="4"/>
      <c r="BXZ14" s="4"/>
      <c r="BYA14" s="4"/>
      <c r="BYB14" s="4"/>
      <c r="BYC14" s="4"/>
      <c r="BYD14" s="4"/>
      <c r="BYE14" s="4"/>
      <c r="BYF14" s="4"/>
      <c r="BYG14" s="4"/>
      <c r="BYH14" s="4"/>
      <c r="BYI14" s="4"/>
      <c r="BYJ14" s="4"/>
      <c r="BYK14" s="4"/>
      <c r="BYL14" s="4"/>
      <c r="BYM14" s="4"/>
      <c r="BYN14" s="4"/>
      <c r="BYO14" s="4"/>
      <c r="BYP14" s="4"/>
      <c r="BYQ14" s="4"/>
      <c r="BYR14" s="4"/>
      <c r="BYS14" s="4"/>
      <c r="BYT14" s="4"/>
      <c r="BYU14" s="4"/>
      <c r="BYV14" s="4"/>
      <c r="BYW14" s="4"/>
      <c r="BYX14" s="4"/>
      <c r="BYY14" s="4"/>
      <c r="BYZ14" s="4"/>
      <c r="BZA14" s="4"/>
      <c r="BZB14" s="4"/>
      <c r="BZC14" s="4"/>
      <c r="BZD14" s="4"/>
      <c r="BZE14" s="4"/>
      <c r="BZF14" s="4"/>
      <c r="BZG14" s="4"/>
      <c r="BZH14" s="4"/>
      <c r="BZI14" s="4"/>
      <c r="BZJ14" s="4"/>
      <c r="BZK14" s="4"/>
      <c r="BZL14" s="4"/>
      <c r="BZM14" s="4"/>
      <c r="BZN14" s="4"/>
      <c r="BZO14" s="4"/>
      <c r="BZP14" s="4"/>
      <c r="BZQ14" s="4"/>
      <c r="BZR14" s="4"/>
      <c r="BZS14" s="4"/>
      <c r="BZT14" s="4"/>
      <c r="BZU14" s="4"/>
      <c r="BZV14" s="4"/>
      <c r="BZW14" s="4"/>
      <c r="BZX14" s="4"/>
      <c r="BZY14" s="4"/>
      <c r="BZZ14" s="4"/>
      <c r="CAA14" s="4"/>
      <c r="CAB14" s="4"/>
      <c r="CAC14" s="4"/>
      <c r="CAD14" s="4"/>
      <c r="CAE14" s="4"/>
      <c r="CAF14" s="4"/>
      <c r="CAG14" s="4"/>
      <c r="CAH14" s="4"/>
      <c r="CAI14" s="4"/>
      <c r="CAJ14" s="4"/>
      <c r="CAK14" s="4"/>
      <c r="CAL14" s="4"/>
      <c r="CAM14" s="4"/>
      <c r="CAN14" s="4"/>
      <c r="CAO14" s="4"/>
      <c r="CAP14" s="4"/>
      <c r="CAQ14" s="4"/>
      <c r="CAR14" s="4"/>
      <c r="CAS14" s="4"/>
      <c r="CAT14" s="4"/>
      <c r="CAU14" s="4"/>
      <c r="CAV14" s="4"/>
      <c r="CAW14" s="4"/>
      <c r="CAX14" s="4"/>
      <c r="CAY14" s="4"/>
      <c r="CAZ14" s="4"/>
      <c r="CBA14" s="4"/>
      <c r="CBB14" s="4"/>
      <c r="CBC14" s="4"/>
      <c r="CBD14" s="4"/>
      <c r="CBE14" s="4"/>
      <c r="CBF14" s="4"/>
      <c r="CBG14" s="4"/>
      <c r="CBH14" s="4"/>
      <c r="CBI14" s="4"/>
      <c r="CBJ14" s="4"/>
      <c r="CBK14" s="4"/>
      <c r="CBL14" s="4"/>
      <c r="CBM14" s="4"/>
      <c r="CBN14" s="4"/>
      <c r="CBO14" s="4"/>
      <c r="CBP14" s="4"/>
      <c r="CBQ14" s="4"/>
      <c r="CBR14" s="4"/>
      <c r="CBS14" s="4"/>
      <c r="CBT14" s="4"/>
      <c r="CBU14" s="4"/>
      <c r="CBV14" s="4"/>
      <c r="CBW14" s="4"/>
      <c r="CBX14" s="4"/>
      <c r="CBY14" s="4"/>
      <c r="CBZ14" s="4"/>
      <c r="CCA14" s="4"/>
      <c r="CCB14" s="4"/>
      <c r="CCC14" s="4"/>
      <c r="CCD14" s="4"/>
      <c r="CCE14" s="4"/>
      <c r="CCF14" s="4"/>
      <c r="CCG14" s="4"/>
      <c r="CCH14" s="4"/>
      <c r="CCI14" s="4"/>
      <c r="CCJ14" s="4"/>
      <c r="CCK14" s="4"/>
      <c r="CCL14" s="4"/>
      <c r="CCM14" s="4"/>
      <c r="CCN14" s="4"/>
      <c r="CCO14" s="4"/>
      <c r="CCP14" s="4"/>
      <c r="CCQ14" s="4"/>
      <c r="CCR14" s="4"/>
      <c r="CCS14" s="4"/>
      <c r="CCT14" s="4"/>
      <c r="CCU14" s="4"/>
      <c r="CCV14" s="4"/>
      <c r="CCW14" s="4"/>
      <c r="CCX14" s="4"/>
      <c r="CCY14" s="4"/>
      <c r="CCZ14" s="4"/>
      <c r="CDA14" s="4"/>
      <c r="CDB14" s="4"/>
      <c r="CDC14" s="4"/>
      <c r="CDD14" s="4"/>
      <c r="CDE14" s="4"/>
      <c r="CDF14" s="4"/>
      <c r="CDG14" s="4"/>
      <c r="CDH14" s="4"/>
      <c r="CDI14" s="4"/>
      <c r="CDJ14" s="4"/>
      <c r="CDK14" s="4"/>
      <c r="CDL14" s="4"/>
      <c r="CDM14" s="4"/>
      <c r="CDN14" s="4"/>
      <c r="CDO14" s="4"/>
      <c r="CDP14" s="4"/>
      <c r="CDQ14" s="4"/>
      <c r="CDR14" s="4"/>
      <c r="CDS14" s="4"/>
      <c r="CDT14" s="4"/>
      <c r="CDU14" s="4"/>
      <c r="CDV14" s="4"/>
      <c r="CDW14" s="4"/>
      <c r="CDX14" s="4"/>
      <c r="CDY14" s="4"/>
      <c r="CDZ14" s="4"/>
      <c r="CEA14" s="4"/>
      <c r="CEB14" s="4"/>
      <c r="CEC14" s="4"/>
      <c r="CED14" s="4"/>
      <c r="CEE14" s="4"/>
      <c r="CEF14" s="4"/>
      <c r="CEG14" s="4"/>
      <c r="CEH14" s="4"/>
      <c r="CEI14" s="4"/>
      <c r="CEJ14" s="4"/>
      <c r="CEK14" s="4"/>
      <c r="CEL14" s="4"/>
      <c r="CEM14" s="4"/>
      <c r="CEN14" s="4"/>
      <c r="CEO14" s="4"/>
      <c r="CEP14" s="4"/>
      <c r="CEQ14" s="4"/>
      <c r="CER14" s="4"/>
      <c r="CES14" s="4"/>
      <c r="CET14" s="4"/>
      <c r="CEU14" s="4"/>
      <c r="CEV14" s="4"/>
      <c r="CEW14" s="4"/>
      <c r="CEX14" s="4"/>
      <c r="CEY14" s="4"/>
      <c r="CEZ14" s="4"/>
      <c r="CFA14" s="4"/>
      <c r="CFB14" s="4"/>
      <c r="CFC14" s="4"/>
      <c r="CFD14" s="4"/>
      <c r="CFE14" s="4"/>
      <c r="CFF14" s="4"/>
      <c r="CFG14" s="4"/>
      <c r="CFH14" s="4"/>
      <c r="CFI14" s="4"/>
      <c r="CFJ14" s="4"/>
      <c r="CFK14" s="4"/>
      <c r="CFL14" s="4"/>
      <c r="CFM14" s="4"/>
      <c r="CFN14" s="4"/>
      <c r="CFO14" s="4"/>
      <c r="CFP14" s="4"/>
      <c r="CFQ14" s="4"/>
      <c r="CFR14" s="4"/>
      <c r="CFS14" s="4"/>
      <c r="CFT14" s="4"/>
      <c r="CFU14" s="4"/>
      <c r="CFV14" s="4"/>
      <c r="CFW14" s="4"/>
      <c r="CFX14" s="4"/>
      <c r="CFY14" s="4"/>
      <c r="CFZ14" s="4"/>
      <c r="CGA14" s="4"/>
      <c r="CGB14" s="4"/>
      <c r="CGC14" s="4"/>
      <c r="CGD14" s="4"/>
      <c r="CGE14" s="4"/>
      <c r="CGF14" s="4"/>
      <c r="CGG14" s="4"/>
      <c r="CGH14" s="4"/>
      <c r="CGI14" s="4"/>
      <c r="CGJ14" s="4"/>
      <c r="CGK14" s="4"/>
      <c r="CGL14" s="4"/>
      <c r="CGM14" s="4"/>
      <c r="CGN14" s="4"/>
      <c r="CGO14" s="4"/>
      <c r="CGP14" s="4"/>
      <c r="CGQ14" s="4"/>
      <c r="CGR14" s="4"/>
      <c r="CGS14" s="4"/>
      <c r="CGT14" s="4"/>
      <c r="CGU14" s="4"/>
      <c r="CGV14" s="4"/>
      <c r="CGW14" s="4"/>
      <c r="CGX14" s="4"/>
      <c r="CGY14" s="4"/>
      <c r="CGZ14" s="4"/>
      <c r="CHA14" s="4"/>
      <c r="CHB14" s="4"/>
      <c r="CHC14" s="4"/>
      <c r="CHD14" s="4"/>
      <c r="CHE14" s="4"/>
      <c r="CHF14" s="4"/>
      <c r="CHG14" s="4"/>
      <c r="CHH14" s="4"/>
      <c r="CHI14" s="4"/>
      <c r="CHJ14" s="4"/>
      <c r="CHK14" s="4"/>
      <c r="CHL14" s="4"/>
      <c r="CHM14" s="4"/>
      <c r="CHN14" s="4"/>
      <c r="CHO14" s="4"/>
      <c r="CHP14" s="4"/>
      <c r="CHQ14" s="4"/>
      <c r="CHR14" s="4"/>
      <c r="CHS14" s="4"/>
      <c r="CHT14" s="4"/>
      <c r="CHU14" s="4"/>
      <c r="CHV14" s="4"/>
      <c r="CHW14" s="4"/>
      <c r="CHX14" s="4"/>
      <c r="CHY14" s="4"/>
      <c r="CHZ14" s="4"/>
      <c r="CIA14" s="4"/>
      <c r="CIB14" s="4"/>
      <c r="CIC14" s="4"/>
      <c r="CID14" s="4"/>
      <c r="CIE14" s="4"/>
      <c r="CIF14" s="4"/>
      <c r="CIG14" s="4"/>
      <c r="CIH14" s="4"/>
      <c r="CII14" s="4"/>
      <c r="CIJ14" s="4"/>
      <c r="CIK14" s="4"/>
      <c r="CIL14" s="4"/>
      <c r="CIM14" s="4"/>
      <c r="CIN14" s="4"/>
      <c r="CIO14" s="4"/>
      <c r="CIP14" s="4"/>
      <c r="CIQ14" s="4"/>
      <c r="CIR14" s="4"/>
      <c r="CIS14" s="4"/>
      <c r="CIT14" s="4"/>
      <c r="CIU14" s="4"/>
      <c r="CIV14" s="4"/>
      <c r="CIW14" s="4"/>
      <c r="CIX14" s="4"/>
      <c r="CIY14" s="4"/>
      <c r="CIZ14" s="4"/>
      <c r="CJA14" s="4"/>
      <c r="CJB14" s="4"/>
      <c r="CJC14" s="4"/>
      <c r="CJD14" s="4"/>
      <c r="CJE14" s="4"/>
      <c r="CJF14" s="4"/>
      <c r="CJG14" s="4"/>
      <c r="CJH14" s="4"/>
      <c r="CJI14" s="4"/>
      <c r="CJJ14" s="4"/>
      <c r="CJK14" s="4"/>
      <c r="CJL14" s="4"/>
      <c r="CJM14" s="4"/>
      <c r="CJN14" s="4"/>
      <c r="CJO14" s="4"/>
      <c r="CJP14" s="4"/>
      <c r="CJQ14" s="4"/>
      <c r="CJR14" s="4"/>
      <c r="CJS14" s="4"/>
      <c r="CJT14" s="4"/>
      <c r="CJU14" s="4"/>
      <c r="CJV14" s="4"/>
      <c r="CJW14" s="4"/>
      <c r="CJX14" s="4"/>
      <c r="CJY14" s="4"/>
      <c r="CJZ14" s="4"/>
      <c r="CKA14" s="4"/>
      <c r="CKB14" s="4"/>
      <c r="CKC14" s="4"/>
      <c r="CKD14" s="4"/>
      <c r="CKE14" s="4"/>
      <c r="CKF14" s="4"/>
      <c r="CKG14" s="4"/>
      <c r="CKH14" s="4"/>
      <c r="CKI14" s="4"/>
      <c r="CKJ14" s="4"/>
      <c r="CKK14" s="4"/>
      <c r="CKL14" s="4"/>
      <c r="CKM14" s="4"/>
      <c r="CKN14" s="4"/>
      <c r="CKO14" s="4"/>
      <c r="CKP14" s="4"/>
      <c r="CKQ14" s="4"/>
      <c r="CKR14" s="4"/>
      <c r="CKS14" s="4"/>
      <c r="CKT14" s="4"/>
      <c r="CKU14" s="4"/>
      <c r="CKV14" s="4"/>
      <c r="CKW14" s="4"/>
      <c r="CKX14" s="4"/>
      <c r="CKY14" s="4"/>
      <c r="CKZ14" s="4"/>
      <c r="CLA14" s="4"/>
      <c r="CLB14" s="4"/>
      <c r="CLC14" s="4"/>
      <c r="CLD14" s="4"/>
      <c r="CLE14" s="4"/>
      <c r="CLF14" s="4"/>
      <c r="CLG14" s="4"/>
      <c r="CLH14" s="4"/>
      <c r="CLI14" s="4"/>
      <c r="CLJ14" s="4"/>
      <c r="CLK14" s="4"/>
      <c r="CLL14" s="4"/>
      <c r="CLM14" s="4"/>
      <c r="CLN14" s="4"/>
      <c r="CLO14" s="4"/>
      <c r="CLP14" s="4"/>
      <c r="CLQ14" s="4"/>
      <c r="CLR14" s="4"/>
      <c r="CLS14" s="4"/>
      <c r="CLT14" s="4"/>
      <c r="CLU14" s="4"/>
      <c r="CLV14" s="4"/>
      <c r="CLW14" s="4"/>
      <c r="CLX14" s="4"/>
      <c r="CLY14" s="4"/>
      <c r="CLZ14" s="4"/>
      <c r="CMA14" s="4"/>
      <c r="CMB14" s="4"/>
      <c r="CMC14" s="4"/>
      <c r="CMD14" s="4"/>
      <c r="CME14" s="4"/>
      <c r="CMF14" s="4"/>
      <c r="CMG14" s="4"/>
      <c r="CMH14" s="4"/>
      <c r="CMI14" s="4"/>
      <c r="CMJ14" s="4"/>
      <c r="CMK14" s="4"/>
      <c r="CML14" s="4"/>
      <c r="CMM14" s="4"/>
      <c r="CMN14" s="4"/>
      <c r="CMO14" s="4"/>
      <c r="CMP14" s="4"/>
      <c r="CMQ14" s="4"/>
      <c r="CMR14" s="4"/>
      <c r="CMS14" s="4"/>
      <c r="CMT14" s="4"/>
      <c r="CMU14" s="4"/>
      <c r="CMV14" s="4"/>
      <c r="CMW14" s="4"/>
      <c r="CMX14" s="4"/>
      <c r="CMY14" s="4"/>
      <c r="CMZ14" s="4"/>
      <c r="CNA14" s="4"/>
      <c r="CNB14" s="4"/>
      <c r="CNC14" s="4"/>
      <c r="CND14" s="4"/>
      <c r="CNE14" s="4"/>
      <c r="CNF14" s="4"/>
      <c r="CNG14" s="4"/>
      <c r="CNH14" s="4"/>
      <c r="CNI14" s="4"/>
      <c r="CNJ14" s="4"/>
      <c r="CNK14" s="4"/>
      <c r="CNL14" s="4"/>
      <c r="CNM14" s="4"/>
      <c r="CNN14" s="4"/>
      <c r="CNO14" s="4"/>
      <c r="CNP14" s="4"/>
      <c r="CNQ14" s="4"/>
      <c r="CNR14" s="4"/>
      <c r="CNS14" s="4"/>
      <c r="CNT14" s="4"/>
      <c r="CNU14" s="4"/>
      <c r="CNV14" s="4"/>
      <c r="CNW14" s="4"/>
      <c r="CNX14" s="4"/>
      <c r="CNY14" s="4"/>
      <c r="CNZ14" s="4"/>
      <c r="COA14" s="4"/>
      <c r="COB14" s="4"/>
      <c r="COC14" s="4"/>
      <c r="COD14" s="4"/>
      <c r="COE14" s="4"/>
      <c r="COF14" s="4"/>
      <c r="COG14" s="4"/>
      <c r="COH14" s="4"/>
      <c r="COI14" s="4"/>
      <c r="COJ14" s="4"/>
      <c r="COK14" s="4"/>
      <c r="COL14" s="4"/>
      <c r="COM14" s="4"/>
      <c r="CON14" s="4"/>
      <c r="COO14" s="4"/>
      <c r="COP14" s="4"/>
      <c r="COQ14" s="4"/>
      <c r="COR14" s="4"/>
      <c r="COS14" s="4"/>
      <c r="COT14" s="4"/>
      <c r="COU14" s="4"/>
      <c r="COV14" s="4"/>
      <c r="COW14" s="4"/>
      <c r="COX14" s="4"/>
      <c r="COY14" s="4"/>
      <c r="COZ14" s="4"/>
      <c r="CPA14" s="4"/>
      <c r="CPB14" s="4"/>
      <c r="CPC14" s="4"/>
      <c r="CPD14" s="4"/>
      <c r="CPE14" s="4"/>
      <c r="CPF14" s="4"/>
      <c r="CPG14" s="4"/>
      <c r="CPH14" s="4"/>
      <c r="CPI14" s="4"/>
      <c r="CPJ14" s="4"/>
      <c r="CPK14" s="4"/>
      <c r="CPL14" s="4"/>
      <c r="CPM14" s="4"/>
      <c r="CPN14" s="4"/>
      <c r="CPO14" s="4"/>
      <c r="CPP14" s="4"/>
      <c r="CPQ14" s="4"/>
      <c r="CPR14" s="4"/>
      <c r="CPS14" s="4"/>
      <c r="CPT14" s="4"/>
      <c r="CPU14" s="4"/>
      <c r="CPV14" s="4"/>
      <c r="CPW14" s="4"/>
      <c r="CPX14" s="4"/>
      <c r="CPY14" s="4"/>
      <c r="CPZ14" s="4"/>
      <c r="CQA14" s="4"/>
      <c r="CQB14" s="4"/>
      <c r="CQC14" s="4"/>
      <c r="CQD14" s="4"/>
      <c r="CQE14" s="4"/>
      <c r="CQF14" s="4"/>
      <c r="CQG14" s="4"/>
      <c r="CQH14" s="4"/>
      <c r="CQI14" s="4"/>
      <c r="CQJ14" s="4"/>
      <c r="CQK14" s="4"/>
      <c r="CQL14" s="4"/>
      <c r="CQM14" s="4"/>
      <c r="CQN14" s="4"/>
      <c r="CQO14" s="4"/>
      <c r="CQP14" s="4"/>
      <c r="CQQ14" s="4"/>
      <c r="CQR14" s="4"/>
      <c r="CQS14" s="4"/>
      <c r="CQT14" s="4"/>
      <c r="CQU14" s="4"/>
      <c r="CQV14" s="4"/>
      <c r="CQW14" s="4"/>
      <c r="CQX14" s="4"/>
      <c r="CQY14" s="4"/>
      <c r="CQZ14" s="4"/>
      <c r="CRA14" s="4"/>
      <c r="CRB14" s="4"/>
      <c r="CRC14" s="4"/>
      <c r="CRD14" s="4"/>
      <c r="CRE14" s="4"/>
      <c r="CRF14" s="4"/>
      <c r="CRG14" s="4"/>
      <c r="CRH14" s="4"/>
      <c r="CRI14" s="4"/>
      <c r="CRJ14" s="4"/>
      <c r="CRK14" s="4"/>
      <c r="CRL14" s="4"/>
      <c r="CRM14" s="4"/>
      <c r="CRN14" s="4"/>
      <c r="CRO14" s="4"/>
      <c r="CRP14" s="4"/>
      <c r="CRQ14" s="4"/>
      <c r="CRR14" s="4"/>
      <c r="CRS14" s="4"/>
      <c r="CRT14" s="4"/>
      <c r="CRU14" s="4"/>
      <c r="CRV14" s="4"/>
      <c r="CRW14" s="4"/>
      <c r="CRX14" s="4"/>
      <c r="CRY14" s="4"/>
      <c r="CRZ14" s="4"/>
      <c r="CSA14" s="4"/>
      <c r="CSB14" s="4"/>
      <c r="CSC14" s="4"/>
      <c r="CSD14" s="4"/>
      <c r="CSE14" s="4"/>
      <c r="CSF14" s="4"/>
      <c r="CSG14" s="4"/>
      <c r="CSH14" s="4"/>
      <c r="CSI14" s="4"/>
      <c r="CSJ14" s="4"/>
      <c r="CSK14" s="4"/>
      <c r="CSL14" s="4"/>
      <c r="CSM14" s="4"/>
      <c r="CSN14" s="4"/>
      <c r="CSO14" s="4"/>
      <c r="CSP14" s="4"/>
      <c r="CSQ14" s="4"/>
      <c r="CSR14" s="4"/>
      <c r="CSS14" s="4"/>
      <c r="CST14" s="4"/>
      <c r="CSU14" s="4"/>
      <c r="CSV14" s="4"/>
      <c r="CSW14" s="4"/>
      <c r="CSX14" s="4"/>
      <c r="CSY14" s="4"/>
      <c r="CSZ14" s="4"/>
      <c r="CTA14" s="4"/>
      <c r="CTB14" s="4"/>
      <c r="CTC14" s="4"/>
      <c r="CTD14" s="4"/>
      <c r="CTE14" s="4"/>
      <c r="CTF14" s="4"/>
      <c r="CTG14" s="4"/>
      <c r="CTH14" s="4"/>
      <c r="CTI14" s="4"/>
      <c r="CTJ14" s="4"/>
      <c r="CTK14" s="4"/>
      <c r="CTL14" s="4"/>
      <c r="CTM14" s="4"/>
      <c r="CTN14" s="4"/>
      <c r="CTO14" s="4"/>
      <c r="CTP14" s="4"/>
      <c r="CTQ14" s="4"/>
      <c r="CTR14" s="4"/>
      <c r="CTS14" s="4"/>
      <c r="CTT14" s="4"/>
      <c r="CTU14" s="4"/>
      <c r="CTV14" s="4"/>
      <c r="CTW14" s="4"/>
      <c r="CTX14" s="4"/>
      <c r="CTY14" s="4"/>
      <c r="CTZ14" s="4"/>
      <c r="CUA14" s="4"/>
      <c r="CUB14" s="4"/>
      <c r="CUC14" s="4"/>
      <c r="CUD14" s="4"/>
      <c r="CUE14" s="4"/>
      <c r="CUF14" s="4"/>
      <c r="CUG14" s="4"/>
      <c r="CUH14" s="4"/>
      <c r="CUI14" s="4"/>
      <c r="CUJ14" s="4"/>
      <c r="CUK14" s="4"/>
      <c r="CUL14" s="4"/>
      <c r="CUM14" s="4"/>
      <c r="CUN14" s="4"/>
      <c r="CUO14" s="4"/>
      <c r="CUP14" s="4"/>
      <c r="CUQ14" s="4"/>
      <c r="CUR14" s="4"/>
      <c r="CUS14" s="4"/>
      <c r="CUT14" s="4"/>
      <c r="CUU14" s="4"/>
      <c r="CUV14" s="4"/>
      <c r="CUW14" s="4"/>
      <c r="CUX14" s="4"/>
      <c r="CUY14" s="4"/>
      <c r="CUZ14" s="4"/>
      <c r="CVA14" s="4"/>
      <c r="CVB14" s="4"/>
      <c r="CVC14" s="4"/>
      <c r="CVD14" s="4"/>
      <c r="CVE14" s="4"/>
      <c r="CVF14" s="4"/>
      <c r="CVG14" s="4"/>
      <c r="CVH14" s="4"/>
      <c r="CVI14" s="4"/>
      <c r="CVJ14" s="4"/>
      <c r="CVK14" s="4"/>
      <c r="CVL14" s="4"/>
      <c r="CVM14" s="4"/>
      <c r="CVN14" s="4"/>
      <c r="CVO14" s="4"/>
      <c r="CVP14" s="4"/>
      <c r="CVQ14" s="4"/>
      <c r="CVR14" s="4"/>
      <c r="CVS14" s="4"/>
      <c r="CVT14" s="4"/>
      <c r="CVU14" s="4"/>
      <c r="CVV14" s="4"/>
      <c r="CVW14" s="4"/>
      <c r="CVX14" s="4"/>
      <c r="CVY14" s="4"/>
      <c r="CVZ14" s="4"/>
      <c r="CWA14" s="4"/>
      <c r="CWB14" s="4"/>
      <c r="CWC14" s="4"/>
      <c r="CWD14" s="4"/>
      <c r="CWE14" s="4"/>
      <c r="CWF14" s="4"/>
      <c r="CWG14" s="4"/>
      <c r="CWH14" s="4"/>
      <c r="CWI14" s="4"/>
      <c r="CWJ14" s="4"/>
      <c r="CWK14" s="4"/>
      <c r="CWL14" s="4"/>
      <c r="CWM14" s="4"/>
      <c r="CWN14" s="4"/>
      <c r="CWO14" s="4"/>
      <c r="CWP14" s="4"/>
      <c r="CWQ14" s="4"/>
      <c r="CWR14" s="4"/>
      <c r="CWS14" s="4"/>
      <c r="CWT14" s="4"/>
      <c r="CWU14" s="4"/>
      <c r="CWV14" s="4"/>
      <c r="CWW14" s="4"/>
      <c r="CWX14" s="4"/>
      <c r="CWY14" s="4"/>
      <c r="CWZ14" s="4"/>
      <c r="CXA14" s="4"/>
      <c r="CXB14" s="4"/>
      <c r="CXC14" s="4"/>
      <c r="CXD14" s="4"/>
      <c r="CXE14" s="4"/>
      <c r="CXF14" s="4"/>
      <c r="CXG14" s="4"/>
      <c r="CXH14" s="4"/>
      <c r="CXI14" s="4"/>
      <c r="CXJ14" s="4"/>
      <c r="CXK14" s="4"/>
      <c r="CXL14" s="4"/>
      <c r="CXM14" s="4"/>
      <c r="CXN14" s="4"/>
      <c r="CXO14" s="4"/>
      <c r="CXP14" s="4"/>
      <c r="CXQ14" s="4"/>
      <c r="CXR14" s="4"/>
      <c r="CXS14" s="4"/>
      <c r="CXT14" s="4"/>
      <c r="CXU14" s="4"/>
      <c r="CXV14" s="4"/>
      <c r="CXW14" s="4"/>
      <c r="CXX14" s="4"/>
      <c r="CXY14" s="4"/>
      <c r="CXZ14" s="4"/>
      <c r="CYA14" s="4"/>
      <c r="CYB14" s="4"/>
      <c r="CYC14" s="4"/>
      <c r="CYD14" s="4"/>
      <c r="CYE14" s="4"/>
      <c r="CYF14" s="4"/>
      <c r="CYG14" s="4"/>
      <c r="CYH14" s="4"/>
      <c r="CYI14" s="4"/>
      <c r="CYJ14" s="4"/>
      <c r="CYK14" s="4"/>
      <c r="CYL14" s="4"/>
      <c r="CYM14" s="4"/>
      <c r="CYN14" s="4"/>
      <c r="CYO14" s="4"/>
      <c r="CYP14" s="4"/>
      <c r="CYQ14" s="4"/>
      <c r="CYR14" s="4"/>
      <c r="CYS14" s="4"/>
      <c r="CYT14" s="4"/>
      <c r="CYU14" s="4"/>
      <c r="CYV14" s="4"/>
      <c r="CYW14" s="4"/>
      <c r="CYX14" s="4"/>
      <c r="CYY14" s="4"/>
      <c r="CYZ14" s="4"/>
      <c r="CZA14" s="4"/>
      <c r="CZB14" s="4"/>
      <c r="CZC14" s="4"/>
      <c r="CZD14" s="4"/>
      <c r="CZE14" s="4"/>
      <c r="CZF14" s="4"/>
      <c r="CZG14" s="4"/>
      <c r="CZH14" s="4"/>
      <c r="CZI14" s="4"/>
      <c r="CZJ14" s="4"/>
      <c r="CZK14" s="4"/>
      <c r="CZL14" s="4"/>
      <c r="CZM14" s="4"/>
      <c r="CZN14" s="4"/>
      <c r="CZO14" s="4"/>
      <c r="CZP14" s="4"/>
      <c r="CZQ14" s="4"/>
      <c r="CZR14" s="4"/>
      <c r="CZS14" s="4"/>
      <c r="CZT14" s="4"/>
      <c r="CZU14" s="4"/>
      <c r="CZV14" s="4"/>
      <c r="CZW14" s="4"/>
      <c r="CZX14" s="4"/>
      <c r="CZY14" s="4"/>
      <c r="CZZ14" s="4"/>
      <c r="DAA14" s="4"/>
      <c r="DAB14" s="4"/>
      <c r="DAC14" s="4"/>
      <c r="DAD14" s="4"/>
      <c r="DAE14" s="4"/>
      <c r="DAF14" s="4"/>
      <c r="DAG14" s="4"/>
      <c r="DAH14" s="4"/>
      <c r="DAI14" s="4"/>
      <c r="DAJ14" s="4"/>
      <c r="DAK14" s="4"/>
      <c r="DAL14" s="4"/>
      <c r="DAM14" s="4"/>
      <c r="DAN14" s="4"/>
      <c r="DAO14" s="4"/>
      <c r="DAP14" s="4"/>
      <c r="DAQ14" s="4"/>
      <c r="DAR14" s="4"/>
      <c r="DAS14" s="4"/>
      <c r="DAT14" s="4"/>
      <c r="DAU14" s="4"/>
      <c r="DAV14" s="4"/>
      <c r="DAW14" s="4"/>
      <c r="DAX14" s="4"/>
      <c r="DAY14" s="4"/>
      <c r="DAZ14" s="4"/>
      <c r="DBA14" s="4"/>
      <c r="DBB14" s="4"/>
      <c r="DBC14" s="4"/>
      <c r="DBD14" s="4"/>
      <c r="DBE14" s="4"/>
      <c r="DBF14" s="4"/>
      <c r="DBG14" s="4"/>
      <c r="DBH14" s="4"/>
      <c r="DBI14" s="4"/>
      <c r="DBJ14" s="4"/>
      <c r="DBK14" s="4"/>
      <c r="DBL14" s="4"/>
      <c r="DBM14" s="4"/>
      <c r="DBN14" s="4"/>
      <c r="DBO14" s="4"/>
      <c r="DBP14" s="4"/>
      <c r="DBQ14" s="4"/>
      <c r="DBR14" s="4"/>
      <c r="DBS14" s="4"/>
      <c r="DBT14" s="4"/>
      <c r="DBU14" s="4"/>
      <c r="DBV14" s="4"/>
      <c r="DBW14" s="4"/>
      <c r="DBX14" s="4"/>
      <c r="DBY14" s="4"/>
      <c r="DBZ14" s="4"/>
      <c r="DCA14" s="4"/>
      <c r="DCB14" s="4"/>
      <c r="DCC14" s="4"/>
      <c r="DCD14" s="4"/>
      <c r="DCE14" s="4"/>
      <c r="DCF14" s="4"/>
      <c r="DCG14" s="4"/>
      <c r="DCH14" s="4"/>
      <c r="DCI14" s="4"/>
      <c r="DCJ14" s="4"/>
      <c r="DCK14" s="4"/>
      <c r="DCL14" s="4"/>
      <c r="DCM14" s="4"/>
      <c r="DCN14" s="4"/>
      <c r="DCO14" s="4"/>
      <c r="DCP14" s="4"/>
      <c r="DCQ14" s="4"/>
      <c r="DCR14" s="4"/>
      <c r="DCS14" s="4"/>
      <c r="DCT14" s="4"/>
      <c r="DCU14" s="4"/>
      <c r="DCV14" s="4"/>
      <c r="DCW14" s="4"/>
      <c r="DCX14" s="4"/>
      <c r="DCY14" s="4"/>
      <c r="DCZ14" s="4"/>
      <c r="DDA14" s="4"/>
      <c r="DDB14" s="4"/>
      <c r="DDC14" s="4"/>
      <c r="DDD14" s="4"/>
      <c r="DDE14" s="4"/>
      <c r="DDF14" s="4"/>
      <c r="DDG14" s="4"/>
      <c r="DDH14" s="4"/>
      <c r="DDI14" s="4"/>
      <c r="DDJ14" s="4"/>
      <c r="DDK14" s="4"/>
      <c r="DDL14" s="4"/>
      <c r="DDM14" s="4"/>
      <c r="DDN14" s="4"/>
      <c r="DDO14" s="4"/>
      <c r="DDP14" s="4"/>
      <c r="DDQ14" s="4"/>
      <c r="DDR14" s="4"/>
      <c r="DDS14" s="4"/>
      <c r="DDT14" s="4"/>
      <c r="DDU14" s="4"/>
      <c r="DDV14" s="4"/>
      <c r="DDW14" s="4"/>
      <c r="DDX14" s="4"/>
      <c r="DDY14" s="4"/>
      <c r="DDZ14" s="4"/>
      <c r="DEA14" s="4"/>
      <c r="DEB14" s="4"/>
      <c r="DEC14" s="4"/>
      <c r="DED14" s="4"/>
      <c r="DEE14" s="4"/>
      <c r="DEF14" s="4"/>
      <c r="DEG14" s="4"/>
      <c r="DEH14" s="4"/>
      <c r="DEI14" s="4"/>
      <c r="DEJ14" s="4"/>
      <c r="DEK14" s="4"/>
      <c r="DEL14" s="4"/>
      <c r="DEM14" s="4"/>
      <c r="DEN14" s="4"/>
      <c r="DEO14" s="4"/>
      <c r="DEP14" s="4"/>
      <c r="DEQ14" s="4"/>
      <c r="DER14" s="4"/>
      <c r="DES14" s="4"/>
      <c r="DET14" s="4"/>
      <c r="DEU14" s="4"/>
      <c r="DEV14" s="4"/>
      <c r="DEW14" s="4"/>
      <c r="DEX14" s="4"/>
      <c r="DEY14" s="4"/>
      <c r="DEZ14" s="4"/>
      <c r="DFA14" s="4"/>
      <c r="DFB14" s="4"/>
      <c r="DFC14" s="4"/>
      <c r="DFD14" s="4"/>
      <c r="DFE14" s="4"/>
      <c r="DFF14" s="4"/>
      <c r="DFG14" s="4"/>
      <c r="DFH14" s="4"/>
      <c r="DFI14" s="4"/>
      <c r="DFJ14" s="4"/>
      <c r="DFK14" s="4"/>
      <c r="DFL14" s="4"/>
      <c r="DFM14" s="4"/>
      <c r="DFN14" s="4"/>
      <c r="DFO14" s="4"/>
      <c r="DFP14" s="4"/>
      <c r="DFQ14" s="4"/>
      <c r="DFR14" s="4"/>
      <c r="DFS14" s="4"/>
      <c r="DFT14" s="4"/>
      <c r="DFU14" s="4"/>
      <c r="DFV14" s="4"/>
      <c r="DFW14" s="4"/>
      <c r="DFX14" s="4"/>
      <c r="DFY14" s="4"/>
      <c r="DFZ14" s="4"/>
      <c r="DGA14" s="4"/>
      <c r="DGB14" s="4"/>
      <c r="DGC14" s="4"/>
      <c r="DGD14" s="4"/>
      <c r="DGE14" s="4"/>
      <c r="DGF14" s="4"/>
      <c r="DGG14" s="4"/>
      <c r="DGH14" s="4"/>
      <c r="DGI14" s="4"/>
      <c r="DGJ14" s="4"/>
      <c r="DGK14" s="4"/>
      <c r="DGL14" s="4"/>
      <c r="DGM14" s="4"/>
      <c r="DGN14" s="4"/>
      <c r="DGO14" s="4"/>
      <c r="DGP14" s="4"/>
      <c r="DGQ14" s="4"/>
      <c r="DGR14" s="4"/>
      <c r="DGS14" s="4"/>
      <c r="DGT14" s="4"/>
      <c r="DGU14" s="4"/>
      <c r="DGV14" s="4"/>
      <c r="DGW14" s="4"/>
      <c r="DGX14" s="4"/>
      <c r="DGY14" s="4"/>
      <c r="DGZ14" s="4"/>
      <c r="DHA14" s="4"/>
      <c r="DHB14" s="4"/>
      <c r="DHC14" s="4"/>
      <c r="DHD14" s="4"/>
      <c r="DHE14" s="4"/>
      <c r="DHF14" s="4"/>
      <c r="DHG14" s="4"/>
      <c r="DHH14" s="4"/>
      <c r="DHI14" s="4"/>
      <c r="DHJ14" s="4"/>
      <c r="DHK14" s="4"/>
      <c r="DHL14" s="4"/>
      <c r="DHM14" s="4"/>
      <c r="DHN14" s="4"/>
      <c r="DHO14" s="4"/>
      <c r="DHP14" s="4"/>
      <c r="DHQ14" s="4"/>
      <c r="DHR14" s="4"/>
      <c r="DHS14" s="4"/>
      <c r="DHT14" s="4"/>
      <c r="DHU14" s="4"/>
      <c r="DHV14" s="4"/>
      <c r="DHW14" s="4"/>
      <c r="DHX14" s="4"/>
      <c r="DHY14" s="4"/>
      <c r="DHZ14" s="4"/>
      <c r="DIA14" s="4"/>
      <c r="DIB14" s="4"/>
      <c r="DIC14" s="4"/>
      <c r="DID14" s="4"/>
      <c r="DIE14" s="4"/>
      <c r="DIF14" s="4"/>
      <c r="DIG14" s="4"/>
      <c r="DIH14" s="4"/>
      <c r="DII14" s="4"/>
      <c r="DIJ14" s="4"/>
      <c r="DIK14" s="4"/>
      <c r="DIL14" s="4"/>
      <c r="DIM14" s="4"/>
      <c r="DIN14" s="4"/>
      <c r="DIO14" s="4"/>
      <c r="DIP14" s="4"/>
      <c r="DIQ14" s="4"/>
      <c r="DIR14" s="4"/>
      <c r="DIS14" s="4"/>
      <c r="DIT14" s="4"/>
      <c r="DIU14" s="4"/>
      <c r="DIV14" s="4"/>
      <c r="DIW14" s="4"/>
      <c r="DIX14" s="4"/>
      <c r="DIY14" s="4"/>
      <c r="DIZ14" s="4"/>
      <c r="DJA14" s="4"/>
      <c r="DJB14" s="4"/>
      <c r="DJC14" s="4"/>
      <c r="DJD14" s="4"/>
      <c r="DJE14" s="4"/>
      <c r="DJF14" s="4"/>
      <c r="DJG14" s="4"/>
      <c r="DJH14" s="4"/>
      <c r="DJI14" s="4"/>
      <c r="DJJ14" s="4"/>
      <c r="DJK14" s="4"/>
      <c r="DJL14" s="4"/>
      <c r="DJM14" s="4"/>
      <c r="DJN14" s="4"/>
      <c r="DJO14" s="4"/>
      <c r="DJP14" s="4"/>
      <c r="DJQ14" s="4"/>
      <c r="DJR14" s="4"/>
      <c r="DJS14" s="4"/>
      <c r="DJT14" s="4"/>
      <c r="DJU14" s="4"/>
      <c r="DJV14" s="4"/>
      <c r="DJW14" s="4"/>
      <c r="DJX14" s="4"/>
      <c r="DJY14" s="4"/>
      <c r="DJZ14" s="4"/>
      <c r="DKA14" s="4"/>
      <c r="DKB14" s="4"/>
      <c r="DKC14" s="4"/>
      <c r="DKD14" s="4"/>
      <c r="DKE14" s="4"/>
      <c r="DKF14" s="4"/>
      <c r="DKG14" s="4"/>
      <c r="DKH14" s="4"/>
      <c r="DKI14" s="4"/>
      <c r="DKJ14" s="4"/>
      <c r="DKK14" s="4"/>
      <c r="DKL14" s="4"/>
      <c r="DKM14" s="4"/>
      <c r="DKN14" s="4"/>
      <c r="DKO14" s="4"/>
      <c r="DKP14" s="4"/>
      <c r="DKQ14" s="4"/>
      <c r="DKR14" s="4"/>
      <c r="DKS14" s="4"/>
      <c r="DKT14" s="4"/>
      <c r="DKU14" s="4"/>
      <c r="DKV14" s="4"/>
      <c r="DKW14" s="4"/>
      <c r="DKX14" s="4"/>
      <c r="DKY14" s="4"/>
      <c r="DKZ14" s="4"/>
      <c r="DLA14" s="4"/>
      <c r="DLB14" s="4"/>
      <c r="DLC14" s="4"/>
      <c r="DLD14" s="4"/>
      <c r="DLE14" s="4"/>
      <c r="DLF14" s="4"/>
      <c r="DLG14" s="4"/>
      <c r="DLH14" s="4"/>
      <c r="DLI14" s="4"/>
      <c r="DLJ14" s="4"/>
      <c r="DLK14" s="4"/>
      <c r="DLL14" s="4"/>
      <c r="DLM14" s="4"/>
      <c r="DLN14" s="4"/>
      <c r="DLO14" s="4"/>
      <c r="DLP14" s="4"/>
      <c r="DLQ14" s="4"/>
      <c r="DLR14" s="4"/>
      <c r="DLS14" s="4"/>
      <c r="DLT14" s="4"/>
      <c r="DLU14" s="4"/>
      <c r="DLV14" s="4"/>
      <c r="DLW14" s="4"/>
      <c r="DLX14" s="4"/>
      <c r="DLY14" s="4"/>
      <c r="DLZ14" s="4"/>
      <c r="DMA14" s="4"/>
      <c r="DMB14" s="4"/>
      <c r="DMC14" s="4"/>
      <c r="DMD14" s="4"/>
      <c r="DME14" s="4"/>
      <c r="DMF14" s="4"/>
      <c r="DMG14" s="4"/>
      <c r="DMH14" s="4"/>
      <c r="DMI14" s="4"/>
      <c r="DMJ14" s="4"/>
      <c r="DMK14" s="4"/>
      <c r="DML14" s="4"/>
      <c r="DMM14" s="4"/>
      <c r="DMN14" s="4"/>
      <c r="DMO14" s="4"/>
      <c r="DMP14" s="4"/>
      <c r="DMQ14" s="4"/>
      <c r="DMR14" s="4"/>
      <c r="DMS14" s="4"/>
      <c r="DMT14" s="4"/>
      <c r="DMU14" s="4"/>
      <c r="DMV14" s="4"/>
      <c r="DMW14" s="4"/>
      <c r="DMX14" s="4"/>
      <c r="DMY14" s="4"/>
      <c r="DMZ14" s="4"/>
      <c r="DNA14" s="4"/>
      <c r="DNB14" s="4"/>
      <c r="DNC14" s="4"/>
      <c r="DND14" s="4"/>
      <c r="DNE14" s="4"/>
      <c r="DNF14" s="4"/>
      <c r="DNG14" s="4"/>
      <c r="DNH14" s="4"/>
      <c r="DNI14" s="4"/>
      <c r="DNJ14" s="4"/>
      <c r="DNK14" s="4"/>
      <c r="DNL14" s="4"/>
      <c r="DNM14" s="4"/>
      <c r="DNN14" s="4"/>
      <c r="DNO14" s="4"/>
      <c r="DNP14" s="4"/>
      <c r="DNQ14" s="4"/>
      <c r="DNR14" s="4"/>
      <c r="DNS14" s="4"/>
      <c r="DNT14" s="4"/>
      <c r="DNU14" s="4"/>
      <c r="DNV14" s="4"/>
      <c r="DNW14" s="4"/>
      <c r="DNX14" s="4"/>
      <c r="DNY14" s="4"/>
      <c r="DNZ14" s="4"/>
      <c r="DOA14" s="4"/>
      <c r="DOB14" s="4"/>
      <c r="DOC14" s="4"/>
      <c r="DOD14" s="4"/>
      <c r="DOE14" s="4"/>
      <c r="DOF14" s="4"/>
      <c r="DOG14" s="4"/>
      <c r="DOH14" s="4"/>
      <c r="DOI14" s="4"/>
      <c r="DOJ14" s="4"/>
      <c r="DOK14" s="4"/>
      <c r="DOL14" s="4"/>
      <c r="DOM14" s="4"/>
      <c r="DON14" s="4"/>
      <c r="DOO14" s="4"/>
      <c r="DOP14" s="4"/>
      <c r="DOQ14" s="4"/>
      <c r="DOR14" s="4"/>
      <c r="DOS14" s="4"/>
      <c r="DOT14" s="4"/>
      <c r="DOU14" s="4"/>
      <c r="DOV14" s="4"/>
      <c r="DOW14" s="4"/>
      <c r="DOX14" s="4"/>
      <c r="DOY14" s="4"/>
      <c r="DOZ14" s="4"/>
      <c r="DPA14" s="4"/>
      <c r="DPB14" s="4"/>
      <c r="DPC14" s="4"/>
      <c r="DPD14" s="4"/>
      <c r="DPE14" s="4"/>
      <c r="DPF14" s="4"/>
      <c r="DPG14" s="4"/>
      <c r="DPH14" s="4"/>
      <c r="DPI14" s="4"/>
      <c r="DPJ14" s="4"/>
      <c r="DPK14" s="4"/>
      <c r="DPL14" s="4"/>
      <c r="DPM14" s="4"/>
      <c r="DPN14" s="4"/>
      <c r="DPO14" s="4"/>
      <c r="DPP14" s="4"/>
      <c r="DPQ14" s="4"/>
      <c r="DPR14" s="4"/>
      <c r="DPS14" s="4"/>
      <c r="DPT14" s="4"/>
      <c r="DPU14" s="4"/>
      <c r="DPV14" s="4"/>
      <c r="DPW14" s="4"/>
      <c r="DPX14" s="4"/>
      <c r="DPY14" s="4"/>
      <c r="DPZ14" s="4"/>
      <c r="DQA14" s="4"/>
      <c r="DQB14" s="4"/>
      <c r="DQC14" s="4"/>
      <c r="DQD14" s="4"/>
      <c r="DQE14" s="4"/>
      <c r="DQF14" s="4"/>
      <c r="DQG14" s="4"/>
      <c r="DQH14" s="4"/>
      <c r="DQI14" s="4"/>
      <c r="DQJ14" s="4"/>
      <c r="DQK14" s="4"/>
      <c r="DQL14" s="4"/>
      <c r="DQM14" s="4"/>
      <c r="DQN14" s="4"/>
      <c r="DQO14" s="4"/>
      <c r="DQP14" s="4"/>
      <c r="DQQ14" s="4"/>
      <c r="DQR14" s="4"/>
      <c r="DQS14" s="4"/>
      <c r="DQT14" s="4"/>
      <c r="DQU14" s="4"/>
      <c r="DQV14" s="4"/>
      <c r="DQW14" s="4"/>
      <c r="DQX14" s="4"/>
      <c r="DQY14" s="4"/>
      <c r="DQZ14" s="4"/>
      <c r="DRA14" s="4"/>
      <c r="DRB14" s="4"/>
      <c r="DRC14" s="4"/>
      <c r="DRD14" s="4"/>
      <c r="DRE14" s="4"/>
      <c r="DRF14" s="4"/>
      <c r="DRG14" s="4"/>
      <c r="DRH14" s="4"/>
      <c r="DRI14" s="4"/>
      <c r="DRJ14" s="4"/>
      <c r="DRK14" s="4"/>
      <c r="DRL14" s="4"/>
      <c r="DRM14" s="4"/>
      <c r="DRN14" s="4"/>
      <c r="DRO14" s="4"/>
      <c r="DRP14" s="4"/>
      <c r="DRQ14" s="4"/>
      <c r="DRR14" s="4"/>
      <c r="DRS14" s="4"/>
      <c r="DRT14" s="4"/>
      <c r="DRU14" s="4"/>
      <c r="DRV14" s="4"/>
      <c r="DRW14" s="4"/>
      <c r="DRX14" s="4"/>
      <c r="DRY14" s="4"/>
      <c r="DRZ14" s="4"/>
      <c r="DSA14" s="4"/>
      <c r="DSB14" s="4"/>
      <c r="DSC14" s="4"/>
      <c r="DSD14" s="4"/>
      <c r="DSE14" s="4"/>
      <c r="DSF14" s="4"/>
      <c r="DSG14" s="4"/>
      <c r="DSH14" s="4"/>
      <c r="DSI14" s="4"/>
      <c r="DSJ14" s="4"/>
      <c r="DSK14" s="4"/>
      <c r="DSL14" s="4"/>
      <c r="DSM14" s="4"/>
      <c r="DSN14" s="4"/>
      <c r="DSO14" s="4"/>
      <c r="DSP14" s="4"/>
      <c r="DSQ14" s="4"/>
      <c r="DSR14" s="4"/>
      <c r="DSS14" s="4"/>
      <c r="DST14" s="4"/>
      <c r="DSU14" s="4"/>
      <c r="DSV14" s="4"/>
      <c r="DSW14" s="4"/>
      <c r="DSX14" s="4"/>
      <c r="DSY14" s="4"/>
      <c r="DSZ14" s="4"/>
      <c r="DTA14" s="4"/>
      <c r="DTB14" s="4"/>
      <c r="DTC14" s="4"/>
      <c r="DTD14" s="4"/>
      <c r="DTE14" s="4"/>
      <c r="DTF14" s="4"/>
      <c r="DTG14" s="4"/>
      <c r="DTH14" s="4"/>
      <c r="DTI14" s="4"/>
      <c r="DTJ14" s="4"/>
      <c r="DTK14" s="4"/>
      <c r="DTL14" s="4"/>
      <c r="DTM14" s="4"/>
      <c r="DTN14" s="4"/>
      <c r="DTO14" s="4"/>
      <c r="DTP14" s="4"/>
      <c r="DTQ14" s="4"/>
      <c r="DTR14" s="4"/>
      <c r="DTS14" s="4"/>
      <c r="DTT14" s="4"/>
      <c r="DTU14" s="4"/>
      <c r="DTV14" s="4"/>
      <c r="DTW14" s="4"/>
      <c r="DTX14" s="4"/>
      <c r="DTY14" s="4"/>
      <c r="DTZ14" s="4"/>
      <c r="DUA14" s="4"/>
      <c r="DUB14" s="4"/>
      <c r="DUC14" s="4"/>
      <c r="DUD14" s="4"/>
      <c r="DUE14" s="4"/>
      <c r="DUF14" s="4"/>
      <c r="DUG14" s="4"/>
      <c r="DUH14" s="4"/>
      <c r="DUI14" s="4"/>
      <c r="DUJ14" s="4"/>
      <c r="DUK14" s="4"/>
      <c r="DUL14" s="4"/>
      <c r="DUM14" s="4"/>
      <c r="DUN14" s="4"/>
      <c r="DUO14" s="4"/>
      <c r="DUP14" s="4"/>
      <c r="DUQ14" s="4"/>
      <c r="DUR14" s="4"/>
      <c r="DUS14" s="4"/>
      <c r="DUT14" s="4"/>
      <c r="DUU14" s="4"/>
      <c r="DUV14" s="4"/>
      <c r="DUW14" s="4"/>
      <c r="DUX14" s="4"/>
      <c r="DUY14" s="4"/>
      <c r="DUZ14" s="4"/>
      <c r="DVA14" s="4"/>
      <c r="DVB14" s="4"/>
      <c r="DVC14" s="4"/>
      <c r="DVD14" s="4"/>
      <c r="DVE14" s="4"/>
      <c r="DVF14" s="4"/>
      <c r="DVG14" s="4"/>
      <c r="DVH14" s="4"/>
      <c r="DVI14" s="4"/>
      <c r="DVJ14" s="4"/>
      <c r="DVK14" s="4"/>
      <c r="DVL14" s="4"/>
      <c r="DVM14" s="4"/>
      <c r="DVN14" s="4"/>
      <c r="DVO14" s="4"/>
      <c r="DVP14" s="4"/>
      <c r="DVQ14" s="4"/>
      <c r="DVR14" s="4"/>
      <c r="DVS14" s="4"/>
      <c r="DVT14" s="4"/>
      <c r="DVU14" s="4"/>
      <c r="DVV14" s="4"/>
      <c r="DVW14" s="4"/>
      <c r="DVX14" s="4"/>
      <c r="DVY14" s="4"/>
      <c r="DVZ14" s="4"/>
      <c r="DWA14" s="4"/>
      <c r="DWB14" s="4"/>
      <c r="DWC14" s="4"/>
      <c r="DWD14" s="4"/>
      <c r="DWE14" s="4"/>
      <c r="DWF14" s="4"/>
      <c r="DWG14" s="4"/>
      <c r="DWH14" s="4"/>
      <c r="DWI14" s="4"/>
      <c r="DWJ14" s="4"/>
      <c r="DWK14" s="4"/>
      <c r="DWL14" s="4"/>
      <c r="DWM14" s="4"/>
      <c r="DWN14" s="4"/>
      <c r="DWO14" s="4"/>
      <c r="DWP14" s="4"/>
      <c r="DWQ14" s="4"/>
      <c r="DWR14" s="4"/>
      <c r="DWS14" s="4"/>
      <c r="DWT14" s="4"/>
      <c r="DWU14" s="4"/>
      <c r="DWV14" s="4"/>
      <c r="DWW14" s="4"/>
      <c r="DWX14" s="4"/>
      <c r="DWY14" s="4"/>
      <c r="DWZ14" s="4"/>
      <c r="DXA14" s="4"/>
      <c r="DXB14" s="4"/>
      <c r="DXC14" s="4"/>
      <c r="DXD14" s="4"/>
      <c r="DXE14" s="4"/>
      <c r="DXF14" s="4"/>
      <c r="DXG14" s="4"/>
      <c r="DXH14" s="4"/>
      <c r="DXI14" s="4"/>
      <c r="DXJ14" s="4"/>
      <c r="DXK14" s="4"/>
      <c r="DXL14" s="4"/>
      <c r="DXM14" s="4"/>
      <c r="DXN14" s="4"/>
      <c r="DXO14" s="4"/>
      <c r="DXP14" s="4"/>
      <c r="DXQ14" s="4"/>
      <c r="DXR14" s="4"/>
      <c r="DXS14" s="4"/>
      <c r="DXT14" s="4"/>
      <c r="DXU14" s="4"/>
      <c r="DXV14" s="4"/>
      <c r="DXW14" s="4"/>
      <c r="DXX14" s="4"/>
      <c r="DXY14" s="4"/>
      <c r="DXZ14" s="4"/>
      <c r="DYA14" s="4"/>
      <c r="DYB14" s="4"/>
      <c r="DYC14" s="4"/>
      <c r="DYD14" s="4"/>
      <c r="DYE14" s="4"/>
      <c r="DYF14" s="4"/>
      <c r="DYG14" s="4"/>
      <c r="DYH14" s="4"/>
      <c r="DYI14" s="4"/>
      <c r="DYJ14" s="4"/>
      <c r="DYK14" s="4"/>
      <c r="DYL14" s="4"/>
      <c r="DYM14" s="4"/>
      <c r="DYN14" s="4"/>
      <c r="DYO14" s="4"/>
      <c r="DYP14" s="4"/>
      <c r="DYQ14" s="4"/>
      <c r="DYR14" s="4"/>
      <c r="DYS14" s="4"/>
      <c r="DYT14" s="4"/>
      <c r="DYU14" s="4"/>
      <c r="DYV14" s="4"/>
      <c r="DYW14" s="4"/>
      <c r="DYX14" s="4"/>
      <c r="DYY14" s="4"/>
      <c r="DYZ14" s="4"/>
      <c r="DZA14" s="4"/>
      <c r="DZB14" s="4"/>
      <c r="DZC14" s="4"/>
      <c r="DZD14" s="4"/>
      <c r="DZE14" s="4"/>
      <c r="DZF14" s="4"/>
      <c r="DZG14" s="4"/>
      <c r="DZH14" s="4"/>
      <c r="DZI14" s="4"/>
      <c r="DZJ14" s="4"/>
      <c r="DZK14" s="4"/>
      <c r="DZL14" s="4"/>
      <c r="DZM14" s="4"/>
      <c r="DZN14" s="4"/>
      <c r="DZO14" s="4"/>
      <c r="DZP14" s="4"/>
      <c r="DZQ14" s="4"/>
      <c r="DZR14" s="4"/>
      <c r="DZS14" s="4"/>
      <c r="DZT14" s="4"/>
      <c r="DZU14" s="4"/>
      <c r="DZV14" s="4"/>
      <c r="DZW14" s="4"/>
      <c r="DZX14" s="4"/>
      <c r="DZY14" s="4"/>
      <c r="DZZ14" s="4"/>
      <c r="EAA14" s="4"/>
      <c r="EAB14" s="4"/>
      <c r="EAC14" s="4"/>
      <c r="EAD14" s="4"/>
      <c r="EAE14" s="4"/>
      <c r="EAF14" s="4"/>
      <c r="EAG14" s="4"/>
      <c r="EAH14" s="4"/>
      <c r="EAI14" s="4"/>
      <c r="EAJ14" s="4"/>
      <c r="EAK14" s="4"/>
      <c r="EAL14" s="4"/>
      <c r="EAM14" s="4"/>
      <c r="EAN14" s="4"/>
      <c r="EAO14" s="4"/>
      <c r="EAP14" s="4"/>
      <c r="EAQ14" s="4"/>
      <c r="EAR14" s="4"/>
      <c r="EAS14" s="4"/>
      <c r="EAT14" s="4"/>
      <c r="EAU14" s="4"/>
      <c r="EAV14" s="4"/>
      <c r="EAW14" s="4"/>
      <c r="EAX14" s="4"/>
      <c r="EAY14" s="4"/>
      <c r="EAZ14" s="4"/>
      <c r="EBA14" s="4"/>
      <c r="EBB14" s="4"/>
      <c r="EBC14" s="4"/>
      <c r="EBD14" s="4"/>
      <c r="EBE14" s="4"/>
      <c r="EBF14" s="4"/>
      <c r="EBG14" s="4"/>
      <c r="EBH14" s="4"/>
      <c r="EBI14" s="4"/>
      <c r="EBJ14" s="4"/>
      <c r="EBK14" s="4"/>
      <c r="EBL14" s="4"/>
      <c r="EBM14" s="4"/>
      <c r="EBN14" s="4"/>
      <c r="EBO14" s="4"/>
      <c r="EBP14" s="4"/>
      <c r="EBQ14" s="4"/>
      <c r="EBR14" s="4"/>
      <c r="EBS14" s="4"/>
      <c r="EBT14" s="4"/>
      <c r="EBU14" s="4"/>
      <c r="EBV14" s="4"/>
      <c r="EBW14" s="4"/>
      <c r="EBX14" s="4"/>
      <c r="EBY14" s="4"/>
      <c r="EBZ14" s="4"/>
      <c r="ECA14" s="4"/>
      <c r="ECB14" s="4"/>
      <c r="ECC14" s="4"/>
      <c r="ECD14" s="4"/>
      <c r="ECE14" s="4"/>
      <c r="ECF14" s="4"/>
      <c r="ECG14" s="4"/>
      <c r="ECH14" s="4"/>
      <c r="ECI14" s="4"/>
      <c r="ECJ14" s="4"/>
      <c r="ECK14" s="4"/>
      <c r="ECL14" s="4"/>
      <c r="ECM14" s="4"/>
      <c r="ECN14" s="4"/>
      <c r="ECO14" s="4"/>
      <c r="ECP14" s="4"/>
      <c r="ECQ14" s="4"/>
      <c r="ECR14" s="4"/>
      <c r="ECS14" s="4"/>
      <c r="ECT14" s="4"/>
      <c r="ECU14" s="4"/>
      <c r="ECV14" s="4"/>
      <c r="ECW14" s="4"/>
      <c r="ECX14" s="4"/>
      <c r="ECY14" s="4"/>
      <c r="ECZ14" s="4"/>
      <c r="EDA14" s="4"/>
      <c r="EDB14" s="4"/>
      <c r="EDC14" s="4"/>
      <c r="EDD14" s="4"/>
      <c r="EDE14" s="4"/>
      <c r="EDF14" s="4"/>
      <c r="EDG14" s="4"/>
      <c r="EDH14" s="4"/>
      <c r="EDI14" s="4"/>
      <c r="EDJ14" s="4"/>
      <c r="EDK14" s="4"/>
      <c r="EDL14" s="4"/>
      <c r="EDM14" s="4"/>
      <c r="EDN14" s="4"/>
      <c r="EDO14" s="4"/>
      <c r="EDP14" s="4"/>
      <c r="EDQ14" s="4"/>
      <c r="EDR14" s="4"/>
      <c r="EDS14" s="4"/>
      <c r="EDT14" s="4"/>
      <c r="EDU14" s="4"/>
      <c r="EDV14" s="4"/>
      <c r="EDW14" s="4"/>
      <c r="EDX14" s="4"/>
      <c r="EDY14" s="4"/>
      <c r="EDZ14" s="4"/>
      <c r="EEA14" s="4"/>
      <c r="EEB14" s="4"/>
      <c r="EEC14" s="4"/>
      <c r="EED14" s="4"/>
      <c r="EEE14" s="4"/>
      <c r="EEF14" s="4"/>
      <c r="EEG14" s="4"/>
      <c r="EEH14" s="4"/>
      <c r="EEI14" s="4"/>
      <c r="EEJ14" s="4"/>
      <c r="EEK14" s="4"/>
      <c r="EEL14" s="4"/>
      <c r="EEM14" s="4"/>
      <c r="EEN14" s="4"/>
      <c r="EEO14" s="4"/>
      <c r="EEP14" s="4"/>
      <c r="EEQ14" s="4"/>
      <c r="EER14" s="4"/>
      <c r="EES14" s="4"/>
      <c r="EET14" s="4"/>
      <c r="EEU14" s="4"/>
      <c r="EEV14" s="4"/>
      <c r="EEW14" s="4"/>
      <c r="EEX14" s="4"/>
      <c r="EEY14" s="4"/>
      <c r="EEZ14" s="4"/>
      <c r="EFA14" s="4"/>
      <c r="EFB14" s="4"/>
      <c r="EFC14" s="4"/>
      <c r="EFD14" s="4"/>
      <c r="EFE14" s="4"/>
      <c r="EFF14" s="4"/>
      <c r="EFG14" s="4"/>
      <c r="EFH14" s="4"/>
      <c r="EFI14" s="4"/>
      <c r="EFJ14" s="4"/>
      <c r="EFK14" s="4"/>
      <c r="EFL14" s="4"/>
      <c r="EFM14" s="4"/>
      <c r="EFN14" s="4"/>
      <c r="EFO14" s="4"/>
      <c r="EFP14" s="4"/>
      <c r="EFQ14" s="4"/>
      <c r="EFR14" s="4"/>
      <c r="EFS14" s="4"/>
      <c r="EFT14" s="4"/>
      <c r="EFU14" s="4"/>
      <c r="EFV14" s="4"/>
      <c r="EFW14" s="4"/>
      <c r="EFX14" s="4"/>
      <c r="EFY14" s="4"/>
      <c r="EFZ14" s="4"/>
      <c r="EGA14" s="4"/>
      <c r="EGB14" s="4"/>
      <c r="EGC14" s="4"/>
      <c r="EGD14" s="4"/>
      <c r="EGE14" s="4"/>
      <c r="EGF14" s="4"/>
      <c r="EGG14" s="4"/>
      <c r="EGH14" s="4"/>
      <c r="EGI14" s="4"/>
      <c r="EGJ14" s="4"/>
      <c r="EGK14" s="4"/>
      <c r="EGL14" s="4"/>
      <c r="EGM14" s="4"/>
      <c r="EGN14" s="4"/>
      <c r="EGO14" s="4"/>
      <c r="EGP14" s="4"/>
      <c r="EGQ14" s="4"/>
      <c r="EGR14" s="4"/>
      <c r="EGS14" s="4"/>
      <c r="EGT14" s="4"/>
      <c r="EGU14" s="4"/>
      <c r="EGV14" s="4"/>
      <c r="EGW14" s="4"/>
      <c r="EGX14" s="4"/>
      <c r="EGY14" s="4"/>
      <c r="EGZ14" s="4"/>
      <c r="EHA14" s="4"/>
      <c r="EHB14" s="4"/>
      <c r="EHC14" s="4"/>
      <c r="EHD14" s="4"/>
      <c r="EHE14" s="4"/>
      <c r="EHF14" s="4"/>
      <c r="EHG14" s="4"/>
      <c r="EHH14" s="4"/>
      <c r="EHI14" s="4"/>
      <c r="EHJ14" s="4"/>
      <c r="EHK14" s="4"/>
      <c r="EHL14" s="4"/>
      <c r="EHM14" s="4"/>
      <c r="EHN14" s="4"/>
      <c r="EHO14" s="4"/>
      <c r="EHP14" s="4"/>
      <c r="EHQ14" s="4"/>
      <c r="EHR14" s="4"/>
      <c r="EHS14" s="4"/>
      <c r="EHT14" s="4"/>
      <c r="EHU14" s="4"/>
      <c r="EHV14" s="4"/>
      <c r="EHW14" s="4"/>
      <c r="EHX14" s="4"/>
      <c r="EHY14" s="4"/>
      <c r="EHZ14" s="4"/>
      <c r="EIA14" s="4"/>
      <c r="EIB14" s="4"/>
      <c r="EIC14" s="4"/>
      <c r="EID14" s="4"/>
      <c r="EIE14" s="4"/>
      <c r="EIF14" s="4"/>
      <c r="EIG14" s="4"/>
      <c r="EIH14" s="4"/>
      <c r="EII14" s="4"/>
      <c r="EIJ14" s="4"/>
      <c r="EIK14" s="4"/>
      <c r="EIL14" s="4"/>
      <c r="EIM14" s="4"/>
      <c r="EIN14" s="4"/>
      <c r="EIO14" s="4"/>
      <c r="EIP14" s="4"/>
      <c r="EIQ14" s="4"/>
      <c r="EIR14" s="4"/>
      <c r="EIS14" s="4"/>
      <c r="EIT14" s="4"/>
      <c r="EIU14" s="4"/>
      <c r="EIV14" s="4"/>
      <c r="EIW14" s="4"/>
      <c r="EIX14" s="4"/>
      <c r="EIY14" s="4"/>
      <c r="EIZ14" s="4"/>
      <c r="EJA14" s="4"/>
      <c r="EJB14" s="4"/>
      <c r="EJC14" s="4"/>
      <c r="EJD14" s="4"/>
      <c r="EJE14" s="4"/>
      <c r="EJF14" s="4"/>
      <c r="EJG14" s="4"/>
      <c r="EJH14" s="4"/>
      <c r="EJI14" s="4"/>
      <c r="EJJ14" s="4"/>
      <c r="EJK14" s="4"/>
      <c r="EJL14" s="4"/>
      <c r="EJM14" s="4"/>
      <c r="EJN14" s="4"/>
      <c r="EJO14" s="4"/>
      <c r="EJP14" s="4"/>
      <c r="EJQ14" s="4"/>
      <c r="EJR14" s="4"/>
      <c r="EJS14" s="4"/>
      <c r="EJT14" s="4"/>
      <c r="EJU14" s="4"/>
      <c r="EJV14" s="4"/>
      <c r="EJW14" s="4"/>
      <c r="EJX14" s="4"/>
      <c r="EJY14" s="4"/>
      <c r="EJZ14" s="4"/>
      <c r="EKA14" s="4"/>
      <c r="EKB14" s="4"/>
      <c r="EKC14" s="4"/>
      <c r="EKD14" s="4"/>
      <c r="EKE14" s="4"/>
      <c r="EKF14" s="4"/>
      <c r="EKG14" s="4"/>
      <c r="EKH14" s="4"/>
      <c r="EKI14" s="4"/>
      <c r="EKJ14" s="4"/>
      <c r="EKK14" s="4"/>
      <c r="EKL14" s="4"/>
      <c r="EKM14" s="4"/>
      <c r="EKN14" s="4"/>
      <c r="EKO14" s="4"/>
      <c r="EKP14" s="4"/>
      <c r="EKQ14" s="4"/>
      <c r="EKR14" s="4"/>
      <c r="EKS14" s="4"/>
      <c r="EKT14" s="4"/>
      <c r="EKU14" s="4"/>
      <c r="EKV14" s="4"/>
      <c r="EKW14" s="4"/>
      <c r="EKX14" s="4"/>
      <c r="EKY14" s="4"/>
      <c r="EKZ14" s="4"/>
      <c r="ELA14" s="4"/>
      <c r="ELB14" s="4"/>
      <c r="ELC14" s="4"/>
      <c r="ELD14" s="4"/>
      <c r="ELE14" s="4"/>
      <c r="ELF14" s="4"/>
      <c r="ELG14" s="4"/>
      <c r="ELH14" s="4"/>
      <c r="ELI14" s="4"/>
      <c r="ELJ14" s="4"/>
      <c r="ELK14" s="4"/>
      <c r="ELL14" s="4"/>
      <c r="ELM14" s="4"/>
      <c r="ELN14" s="4"/>
      <c r="ELO14" s="4"/>
      <c r="ELP14" s="4"/>
      <c r="ELQ14" s="4"/>
      <c r="ELR14" s="4"/>
      <c r="ELS14" s="4"/>
      <c r="ELT14" s="4"/>
      <c r="ELU14" s="4"/>
      <c r="ELV14" s="4"/>
      <c r="ELW14" s="4"/>
      <c r="ELX14" s="4"/>
      <c r="ELY14" s="4"/>
      <c r="ELZ14" s="4"/>
      <c r="EMA14" s="4"/>
      <c r="EMB14" s="4"/>
      <c r="EMC14" s="4"/>
      <c r="EMD14" s="4"/>
      <c r="EME14" s="4"/>
      <c r="EMF14" s="4"/>
      <c r="EMG14" s="4"/>
      <c r="EMH14" s="4"/>
      <c r="EMI14" s="4"/>
      <c r="EMJ14" s="4"/>
      <c r="EMK14" s="4"/>
      <c r="EML14" s="4"/>
      <c r="EMM14" s="4"/>
      <c r="EMN14" s="4"/>
      <c r="EMO14" s="4"/>
      <c r="EMP14" s="4"/>
      <c r="EMQ14" s="4"/>
      <c r="EMR14" s="4"/>
      <c r="EMS14" s="4"/>
      <c r="EMT14" s="4"/>
      <c r="EMU14" s="4"/>
      <c r="EMV14" s="4"/>
      <c r="EMW14" s="4"/>
      <c r="EMX14" s="4"/>
      <c r="EMY14" s="4"/>
      <c r="EMZ14" s="4"/>
      <c r="ENA14" s="4"/>
      <c r="ENB14" s="4"/>
      <c r="ENC14" s="4"/>
      <c r="END14" s="4"/>
      <c r="ENE14" s="4"/>
      <c r="ENF14" s="4"/>
      <c r="ENG14" s="4"/>
      <c r="ENH14" s="4"/>
      <c r="ENI14" s="4"/>
      <c r="ENJ14" s="4"/>
      <c r="ENK14" s="4"/>
      <c r="ENL14" s="4"/>
      <c r="ENM14" s="4"/>
      <c r="ENN14" s="4"/>
      <c r="ENO14" s="4"/>
      <c r="ENP14" s="4"/>
      <c r="ENQ14" s="4"/>
      <c r="ENR14" s="4"/>
      <c r="ENS14" s="4"/>
      <c r="ENT14" s="4"/>
      <c r="ENU14" s="4"/>
      <c r="ENV14" s="4"/>
      <c r="ENW14" s="4"/>
      <c r="ENX14" s="4"/>
      <c r="ENY14" s="4"/>
      <c r="ENZ14" s="4"/>
      <c r="EOA14" s="4"/>
      <c r="EOB14" s="4"/>
      <c r="EOC14" s="4"/>
      <c r="EOD14" s="4"/>
      <c r="EOE14" s="4"/>
      <c r="EOF14" s="4"/>
      <c r="EOG14" s="4"/>
      <c r="EOH14" s="4"/>
      <c r="EOI14" s="4"/>
      <c r="EOJ14" s="4"/>
      <c r="EOK14" s="4"/>
      <c r="EOL14" s="4"/>
      <c r="EOM14" s="4"/>
      <c r="EON14" s="4"/>
      <c r="EOO14" s="4"/>
      <c r="EOP14" s="4"/>
      <c r="EOQ14" s="4"/>
      <c r="EOR14" s="4"/>
      <c r="EOS14" s="4"/>
      <c r="EOT14" s="4"/>
      <c r="EOU14" s="4"/>
      <c r="EOV14" s="4"/>
      <c r="EOW14" s="4"/>
      <c r="EOX14" s="4"/>
      <c r="EOY14" s="4"/>
      <c r="EOZ14" s="4"/>
      <c r="EPA14" s="4"/>
      <c r="EPB14" s="4"/>
      <c r="EPC14" s="4"/>
      <c r="EPD14" s="4"/>
      <c r="EPE14" s="4"/>
      <c r="EPF14" s="4"/>
      <c r="EPG14" s="4"/>
      <c r="EPH14" s="4"/>
      <c r="EPI14" s="4"/>
      <c r="EPJ14" s="4"/>
      <c r="EPK14" s="4"/>
      <c r="EPL14" s="4"/>
      <c r="EPM14" s="4"/>
      <c r="EPN14" s="4"/>
      <c r="EPO14" s="4"/>
      <c r="EPP14" s="4"/>
      <c r="EPQ14" s="4"/>
      <c r="EPR14" s="4"/>
      <c r="EPS14" s="4"/>
      <c r="EPT14" s="4"/>
      <c r="EPU14" s="4"/>
      <c r="EPV14" s="4"/>
      <c r="EPW14" s="4"/>
      <c r="EPX14" s="4"/>
      <c r="EPY14" s="4"/>
      <c r="EPZ14" s="4"/>
      <c r="EQA14" s="4"/>
      <c r="EQB14" s="4"/>
      <c r="EQC14" s="4"/>
      <c r="EQD14" s="4"/>
      <c r="EQE14" s="4"/>
      <c r="EQF14" s="4"/>
      <c r="EQG14" s="4"/>
      <c r="EQH14" s="4"/>
      <c r="EQI14" s="4"/>
      <c r="EQJ14" s="4"/>
      <c r="EQK14" s="4"/>
      <c r="EQL14" s="4"/>
      <c r="EQM14" s="4"/>
      <c r="EQN14" s="4"/>
      <c r="EQO14" s="4"/>
      <c r="EQP14" s="4"/>
      <c r="EQQ14" s="4"/>
      <c r="EQR14" s="4"/>
      <c r="EQS14" s="4"/>
      <c r="EQT14" s="4"/>
      <c r="EQU14" s="4"/>
      <c r="EQV14" s="4"/>
      <c r="EQW14" s="4"/>
      <c r="EQX14" s="4"/>
      <c r="EQY14" s="4"/>
      <c r="EQZ14" s="4"/>
      <c r="ERA14" s="4"/>
      <c r="ERB14" s="4"/>
      <c r="ERC14" s="4"/>
      <c r="ERD14" s="4"/>
      <c r="ERE14" s="4"/>
      <c r="ERF14" s="4"/>
      <c r="ERG14" s="4"/>
      <c r="ERH14" s="4"/>
      <c r="ERI14" s="4"/>
      <c r="ERJ14" s="4"/>
      <c r="ERK14" s="4"/>
      <c r="ERL14" s="4"/>
      <c r="ERM14" s="4"/>
      <c r="ERN14" s="4"/>
      <c r="ERO14" s="4"/>
      <c r="ERP14" s="4"/>
      <c r="ERQ14" s="4"/>
      <c r="ERR14" s="4"/>
      <c r="ERS14" s="4"/>
      <c r="ERT14" s="4"/>
      <c r="ERU14" s="4"/>
      <c r="ERV14" s="4"/>
      <c r="ERW14" s="4"/>
      <c r="ERX14" s="4"/>
      <c r="ERY14" s="4"/>
      <c r="ERZ14" s="4"/>
      <c r="ESA14" s="4"/>
      <c r="ESB14" s="4"/>
      <c r="ESC14" s="4"/>
      <c r="ESD14" s="4"/>
      <c r="ESE14" s="4"/>
      <c r="ESF14" s="4"/>
      <c r="ESG14" s="4"/>
      <c r="ESH14" s="4"/>
      <c r="ESI14" s="4"/>
      <c r="ESJ14" s="4"/>
      <c r="ESK14" s="4"/>
      <c r="ESL14" s="4"/>
      <c r="ESM14" s="4"/>
      <c r="ESN14" s="4"/>
      <c r="ESO14" s="4"/>
      <c r="ESP14" s="4"/>
      <c r="ESQ14" s="4"/>
      <c r="ESR14" s="4"/>
      <c r="ESS14" s="4"/>
      <c r="EST14" s="4"/>
      <c r="ESU14" s="4"/>
      <c r="ESV14" s="4"/>
      <c r="ESW14" s="4"/>
      <c r="ESX14" s="4"/>
      <c r="ESY14" s="4"/>
      <c r="ESZ14" s="4"/>
      <c r="ETA14" s="4"/>
      <c r="ETB14" s="4"/>
      <c r="ETC14" s="4"/>
      <c r="ETD14" s="4"/>
      <c r="ETE14" s="4"/>
      <c r="ETF14" s="4"/>
      <c r="ETG14" s="4"/>
      <c r="ETH14" s="4"/>
      <c r="ETI14" s="4"/>
      <c r="ETJ14" s="4"/>
      <c r="ETK14" s="4"/>
      <c r="ETL14" s="4"/>
      <c r="ETM14" s="4"/>
      <c r="ETN14" s="4"/>
      <c r="ETO14" s="4"/>
      <c r="ETP14" s="4"/>
      <c r="ETQ14" s="4"/>
      <c r="ETR14" s="4"/>
      <c r="ETS14" s="4"/>
      <c r="ETT14" s="4"/>
      <c r="ETU14" s="4"/>
      <c r="ETV14" s="4"/>
      <c r="ETW14" s="4"/>
      <c r="ETX14" s="4"/>
      <c r="ETY14" s="4"/>
      <c r="ETZ14" s="4"/>
      <c r="EUA14" s="4"/>
      <c r="EUB14" s="4"/>
      <c r="EUC14" s="4"/>
      <c r="EUD14" s="4"/>
      <c r="EUE14" s="4"/>
      <c r="EUF14" s="4"/>
      <c r="EUG14" s="4"/>
      <c r="EUH14" s="4"/>
      <c r="EUI14" s="4"/>
      <c r="EUJ14" s="4"/>
      <c r="EUK14" s="4"/>
      <c r="EUL14" s="4"/>
      <c r="EUM14" s="4"/>
      <c r="EUN14" s="4"/>
      <c r="EUO14" s="4"/>
      <c r="EUP14" s="4"/>
      <c r="EUQ14" s="4"/>
      <c r="EUR14" s="4"/>
      <c r="EUS14" s="4"/>
      <c r="EUT14" s="4"/>
      <c r="EUU14" s="4"/>
      <c r="EUV14" s="4"/>
      <c r="EUW14" s="4"/>
      <c r="EUX14" s="4"/>
      <c r="EUY14" s="4"/>
      <c r="EUZ14" s="4"/>
      <c r="EVA14" s="4"/>
      <c r="EVB14" s="4"/>
      <c r="EVC14" s="4"/>
      <c r="EVD14" s="4"/>
      <c r="EVE14" s="4"/>
      <c r="EVF14" s="4"/>
      <c r="EVG14" s="4"/>
      <c r="EVH14" s="4"/>
      <c r="EVI14" s="4"/>
      <c r="EVJ14" s="4"/>
      <c r="EVK14" s="4"/>
      <c r="EVL14" s="4"/>
      <c r="EVM14" s="4"/>
      <c r="EVN14" s="4"/>
      <c r="EVO14" s="4"/>
      <c r="EVP14" s="4"/>
      <c r="EVQ14" s="4"/>
      <c r="EVR14" s="4"/>
      <c r="EVS14" s="4"/>
      <c r="EVT14" s="4"/>
      <c r="EVU14" s="4"/>
      <c r="EVV14" s="4"/>
      <c r="EVW14" s="4"/>
      <c r="EVX14" s="4"/>
      <c r="EVY14" s="4"/>
      <c r="EVZ14" s="4"/>
      <c r="EWA14" s="4"/>
      <c r="EWB14" s="4"/>
      <c r="EWC14" s="4"/>
      <c r="EWD14" s="4"/>
      <c r="EWE14" s="4"/>
      <c r="EWF14" s="4"/>
      <c r="EWG14" s="4"/>
      <c r="EWH14" s="4"/>
      <c r="EWI14" s="4"/>
      <c r="EWJ14" s="4"/>
      <c r="EWK14" s="4"/>
      <c r="EWL14" s="4"/>
      <c r="EWM14" s="4"/>
      <c r="EWN14" s="4"/>
      <c r="EWO14" s="4"/>
      <c r="EWP14" s="4"/>
      <c r="EWQ14" s="4"/>
      <c r="EWR14" s="4"/>
      <c r="EWS14" s="4"/>
      <c r="EWT14" s="4"/>
      <c r="EWU14" s="4"/>
      <c r="EWV14" s="4"/>
      <c r="EWW14" s="4"/>
      <c r="EWX14" s="4"/>
      <c r="EWY14" s="4"/>
      <c r="EWZ14" s="4"/>
      <c r="EXA14" s="4"/>
      <c r="EXB14" s="4"/>
      <c r="EXC14" s="4"/>
      <c r="EXD14" s="4"/>
      <c r="EXE14" s="4"/>
      <c r="EXF14" s="4"/>
      <c r="EXG14" s="4"/>
      <c r="EXH14" s="4"/>
      <c r="EXI14" s="4"/>
      <c r="EXJ14" s="4"/>
      <c r="EXK14" s="4"/>
      <c r="EXL14" s="4"/>
      <c r="EXM14" s="4"/>
      <c r="EXN14" s="4"/>
      <c r="EXO14" s="4"/>
      <c r="EXP14" s="4"/>
      <c r="EXQ14" s="4"/>
      <c r="EXR14" s="4"/>
      <c r="EXS14" s="4"/>
      <c r="EXT14" s="4"/>
      <c r="EXU14" s="4"/>
      <c r="EXV14" s="4"/>
      <c r="EXW14" s="4"/>
      <c r="EXX14" s="4"/>
      <c r="EXY14" s="4"/>
      <c r="EXZ14" s="4"/>
      <c r="EYA14" s="4"/>
      <c r="EYB14" s="4"/>
      <c r="EYC14" s="4"/>
      <c r="EYD14" s="4"/>
      <c r="EYE14" s="4"/>
      <c r="EYF14" s="4"/>
      <c r="EYG14" s="4"/>
      <c r="EYH14" s="4"/>
      <c r="EYI14" s="4"/>
      <c r="EYJ14" s="4"/>
      <c r="EYK14" s="4"/>
      <c r="EYL14" s="4"/>
      <c r="EYM14" s="4"/>
      <c r="EYN14" s="4"/>
      <c r="EYO14" s="4"/>
      <c r="EYP14" s="4"/>
      <c r="EYQ14" s="4"/>
      <c r="EYR14" s="4"/>
      <c r="EYS14" s="4"/>
      <c r="EYT14" s="4"/>
      <c r="EYU14" s="4"/>
      <c r="EYV14" s="4"/>
      <c r="EYW14" s="4"/>
      <c r="EYX14" s="4"/>
      <c r="EYY14" s="4"/>
      <c r="EYZ14" s="4"/>
      <c r="EZA14" s="4"/>
      <c r="EZB14" s="4"/>
      <c r="EZC14" s="4"/>
      <c r="EZD14" s="4"/>
      <c r="EZE14" s="4"/>
      <c r="EZF14" s="4"/>
      <c r="EZG14" s="4"/>
      <c r="EZH14" s="4"/>
      <c r="EZI14" s="4"/>
      <c r="EZJ14" s="4"/>
      <c r="EZK14" s="4"/>
      <c r="EZL14" s="4"/>
      <c r="EZM14" s="4"/>
      <c r="EZN14" s="4"/>
      <c r="EZO14" s="4"/>
      <c r="EZP14" s="4"/>
      <c r="EZQ14" s="4"/>
      <c r="EZR14" s="4"/>
      <c r="EZS14" s="4"/>
      <c r="EZT14" s="4"/>
      <c r="EZU14" s="4"/>
      <c r="EZV14" s="4"/>
      <c r="EZW14" s="4"/>
      <c r="EZX14" s="4"/>
      <c r="EZY14" s="4"/>
      <c r="EZZ14" s="4"/>
      <c r="FAA14" s="4"/>
      <c r="FAB14" s="4"/>
      <c r="FAC14" s="4"/>
      <c r="FAD14" s="4"/>
      <c r="FAE14" s="4"/>
      <c r="FAF14" s="4"/>
      <c r="FAG14" s="4"/>
      <c r="FAH14" s="4"/>
      <c r="FAI14" s="4"/>
      <c r="FAJ14" s="4"/>
      <c r="FAK14" s="4"/>
      <c r="FAL14" s="4"/>
      <c r="FAM14" s="4"/>
      <c r="FAN14" s="4"/>
      <c r="FAO14" s="4"/>
      <c r="FAP14" s="4"/>
      <c r="FAQ14" s="4"/>
      <c r="FAR14" s="4"/>
      <c r="FAS14" s="4"/>
      <c r="FAT14" s="4"/>
      <c r="FAU14" s="4"/>
      <c r="FAV14" s="4"/>
      <c r="FAW14" s="4"/>
      <c r="FAX14" s="4"/>
      <c r="FAY14" s="4"/>
      <c r="FAZ14" s="4"/>
      <c r="FBA14" s="4"/>
      <c r="FBB14" s="4"/>
      <c r="FBC14" s="4"/>
      <c r="FBD14" s="4"/>
      <c r="FBE14" s="4"/>
      <c r="FBF14" s="4"/>
      <c r="FBG14" s="4"/>
      <c r="FBH14" s="4"/>
      <c r="FBI14" s="4"/>
      <c r="FBJ14" s="4"/>
      <c r="FBK14" s="4"/>
      <c r="FBL14" s="4"/>
      <c r="FBM14" s="4"/>
      <c r="FBN14" s="4"/>
      <c r="FBO14" s="4"/>
      <c r="FBP14" s="4"/>
      <c r="FBQ14" s="4"/>
      <c r="FBR14" s="4"/>
      <c r="FBS14" s="4"/>
      <c r="FBT14" s="4"/>
      <c r="FBU14" s="4"/>
      <c r="FBV14" s="4"/>
      <c r="FBW14" s="4"/>
      <c r="FBX14" s="4"/>
      <c r="FBY14" s="4"/>
      <c r="FBZ14" s="4"/>
      <c r="FCA14" s="4"/>
      <c r="FCB14" s="4"/>
      <c r="FCC14" s="4"/>
      <c r="FCD14" s="4"/>
      <c r="FCE14" s="4"/>
      <c r="FCF14" s="4"/>
      <c r="FCG14" s="4"/>
      <c r="FCH14" s="4"/>
      <c r="FCI14" s="4"/>
      <c r="FCJ14" s="4"/>
      <c r="FCK14" s="4"/>
      <c r="FCL14" s="4"/>
      <c r="FCM14" s="4"/>
      <c r="FCN14" s="4"/>
      <c r="FCO14" s="4"/>
      <c r="FCP14" s="4"/>
      <c r="FCQ14" s="4"/>
      <c r="FCR14" s="4"/>
      <c r="FCS14" s="4"/>
      <c r="FCT14" s="4"/>
      <c r="FCU14" s="4"/>
      <c r="FCV14" s="4"/>
      <c r="FCW14" s="4"/>
      <c r="FCX14" s="4"/>
      <c r="FCY14" s="4"/>
      <c r="FCZ14" s="4"/>
      <c r="FDA14" s="4"/>
      <c r="FDB14" s="4"/>
      <c r="FDC14" s="4"/>
      <c r="FDD14" s="4"/>
      <c r="FDE14" s="4"/>
      <c r="FDF14" s="4"/>
      <c r="FDG14" s="4"/>
      <c r="FDH14" s="4"/>
      <c r="FDI14" s="4"/>
      <c r="FDJ14" s="4"/>
      <c r="FDK14" s="4"/>
      <c r="FDL14" s="4"/>
      <c r="FDM14" s="4"/>
      <c r="FDN14" s="4"/>
      <c r="FDO14" s="4"/>
      <c r="FDP14" s="4"/>
      <c r="FDQ14" s="4"/>
      <c r="FDR14" s="4"/>
      <c r="FDS14" s="4"/>
      <c r="FDT14" s="4"/>
      <c r="FDU14" s="4"/>
      <c r="FDV14" s="4"/>
      <c r="FDW14" s="4"/>
      <c r="FDX14" s="4"/>
      <c r="FDY14" s="4"/>
      <c r="FDZ14" s="4"/>
      <c r="FEA14" s="4"/>
      <c r="FEB14" s="4"/>
      <c r="FEC14" s="4"/>
      <c r="FED14" s="4"/>
      <c r="FEE14" s="4"/>
      <c r="FEF14" s="4"/>
      <c r="FEG14" s="4"/>
      <c r="FEH14" s="4"/>
      <c r="FEI14" s="4"/>
      <c r="FEJ14" s="4"/>
      <c r="FEK14" s="4"/>
      <c r="FEL14" s="4"/>
      <c r="FEM14" s="4"/>
      <c r="FEN14" s="4"/>
      <c r="FEO14" s="4"/>
      <c r="FEP14" s="4"/>
      <c r="FEQ14" s="4"/>
      <c r="FER14" s="4"/>
      <c r="FES14" s="4"/>
      <c r="FET14" s="4"/>
      <c r="FEU14" s="4"/>
      <c r="FEV14" s="4"/>
      <c r="FEW14" s="4"/>
      <c r="FEX14" s="4"/>
      <c r="FEY14" s="4"/>
      <c r="FEZ14" s="4"/>
      <c r="FFA14" s="4"/>
      <c r="FFB14" s="4"/>
      <c r="FFC14" s="4"/>
      <c r="FFD14" s="4"/>
      <c r="FFE14" s="4"/>
      <c r="FFF14" s="4"/>
      <c r="FFG14" s="4"/>
      <c r="FFH14" s="4"/>
      <c r="FFI14" s="4"/>
      <c r="FFJ14" s="4"/>
      <c r="FFK14" s="4"/>
      <c r="FFL14" s="4"/>
      <c r="FFM14" s="4"/>
      <c r="FFN14" s="4"/>
      <c r="FFO14" s="4"/>
      <c r="FFP14" s="4"/>
      <c r="FFQ14" s="4"/>
      <c r="FFR14" s="4"/>
      <c r="FFS14" s="4"/>
      <c r="FFT14" s="4"/>
      <c r="FFU14" s="4"/>
      <c r="FFV14" s="4"/>
      <c r="FFW14" s="4"/>
      <c r="FFX14" s="4"/>
      <c r="FFY14" s="4"/>
      <c r="FFZ14" s="4"/>
      <c r="FGA14" s="4"/>
      <c r="FGB14" s="4"/>
      <c r="FGC14" s="4"/>
      <c r="FGD14" s="4"/>
      <c r="FGE14" s="4"/>
      <c r="FGF14" s="4"/>
      <c r="FGG14" s="4"/>
      <c r="FGH14" s="4"/>
      <c r="FGI14" s="4"/>
      <c r="FGJ14" s="4"/>
      <c r="FGK14" s="4"/>
      <c r="FGL14" s="4"/>
      <c r="FGM14" s="4"/>
      <c r="FGN14" s="4"/>
      <c r="FGO14" s="4"/>
      <c r="FGP14" s="4"/>
      <c r="FGQ14" s="4"/>
      <c r="FGR14" s="4"/>
      <c r="FGS14" s="4"/>
      <c r="FGT14" s="4"/>
      <c r="FGU14" s="4"/>
      <c r="FGV14" s="4"/>
      <c r="FGW14" s="4"/>
      <c r="FGX14" s="4"/>
      <c r="FGY14" s="4"/>
      <c r="FGZ14" s="4"/>
      <c r="FHA14" s="4"/>
      <c r="FHB14" s="4"/>
      <c r="FHC14" s="4"/>
      <c r="FHD14" s="4"/>
      <c r="FHE14" s="4"/>
      <c r="FHF14" s="4"/>
      <c r="FHG14" s="4"/>
      <c r="FHH14" s="4"/>
      <c r="FHI14" s="4"/>
      <c r="FHJ14" s="4"/>
      <c r="FHK14" s="4"/>
      <c r="FHL14" s="4"/>
      <c r="FHM14" s="4"/>
      <c r="FHN14" s="4"/>
      <c r="FHO14" s="4"/>
      <c r="FHP14" s="4"/>
      <c r="FHQ14" s="4"/>
      <c r="FHR14" s="4"/>
      <c r="FHS14" s="4"/>
      <c r="FHT14" s="4"/>
      <c r="FHU14" s="4"/>
      <c r="FHV14" s="4"/>
      <c r="FHW14" s="4"/>
      <c r="FHX14" s="4"/>
      <c r="FHY14" s="4"/>
      <c r="FHZ14" s="4"/>
      <c r="FIA14" s="4"/>
      <c r="FIB14" s="4"/>
      <c r="FIC14" s="4"/>
      <c r="FID14" s="4"/>
      <c r="FIE14" s="4"/>
      <c r="FIF14" s="4"/>
      <c r="FIG14" s="4"/>
      <c r="FIH14" s="4"/>
      <c r="FII14" s="4"/>
      <c r="FIJ14" s="4"/>
      <c r="FIK14" s="4"/>
      <c r="FIL14" s="4"/>
      <c r="FIM14" s="4"/>
      <c r="FIN14" s="4"/>
      <c r="FIO14" s="4"/>
      <c r="FIP14" s="4"/>
      <c r="FIQ14" s="4"/>
      <c r="FIR14" s="4"/>
      <c r="FIS14" s="4"/>
      <c r="FIT14" s="4"/>
      <c r="FIU14" s="4"/>
      <c r="FIV14" s="4"/>
      <c r="FIW14" s="4"/>
      <c r="FIX14" s="4"/>
      <c r="FIY14" s="4"/>
      <c r="FIZ14" s="4"/>
      <c r="FJA14" s="4"/>
      <c r="FJB14" s="4"/>
      <c r="FJC14" s="4"/>
      <c r="FJD14" s="4"/>
      <c r="FJE14" s="4"/>
      <c r="FJF14" s="4"/>
      <c r="FJG14" s="4"/>
      <c r="FJH14" s="4"/>
      <c r="FJI14" s="4"/>
      <c r="FJJ14" s="4"/>
      <c r="FJK14" s="4"/>
      <c r="FJL14" s="4"/>
      <c r="FJM14" s="4"/>
      <c r="FJN14" s="4"/>
      <c r="FJO14" s="4"/>
      <c r="FJP14" s="4"/>
      <c r="FJQ14" s="4"/>
      <c r="FJR14" s="4"/>
      <c r="FJS14" s="4"/>
      <c r="FJT14" s="4"/>
      <c r="FJU14" s="4"/>
      <c r="FJV14" s="4"/>
      <c r="FJW14" s="4"/>
      <c r="FJX14" s="4"/>
      <c r="FJY14" s="4"/>
      <c r="FJZ14" s="4"/>
      <c r="FKA14" s="4"/>
      <c r="FKB14" s="4"/>
      <c r="FKC14" s="4"/>
      <c r="FKD14" s="4"/>
      <c r="FKE14" s="4"/>
      <c r="FKF14" s="4"/>
      <c r="FKG14" s="4"/>
      <c r="FKH14" s="4"/>
      <c r="FKI14" s="4"/>
      <c r="FKJ14" s="4"/>
      <c r="FKK14" s="4"/>
      <c r="FKL14" s="4"/>
      <c r="FKM14" s="4"/>
      <c r="FKN14" s="4"/>
      <c r="FKO14" s="4"/>
      <c r="FKP14" s="4"/>
      <c r="FKQ14" s="4"/>
      <c r="FKR14" s="4"/>
      <c r="FKS14" s="4"/>
      <c r="FKT14" s="4"/>
      <c r="FKU14" s="4"/>
      <c r="FKV14" s="4"/>
      <c r="FKW14" s="4"/>
      <c r="FKX14" s="4"/>
      <c r="FKY14" s="4"/>
      <c r="FKZ14" s="4"/>
      <c r="FLA14" s="4"/>
      <c r="FLB14" s="4"/>
      <c r="FLC14" s="4"/>
      <c r="FLD14" s="4"/>
      <c r="FLE14" s="4"/>
      <c r="FLF14" s="4"/>
      <c r="FLG14" s="4"/>
      <c r="FLH14" s="4"/>
      <c r="FLI14" s="4"/>
      <c r="FLJ14" s="4"/>
      <c r="FLK14" s="4"/>
      <c r="FLL14" s="4"/>
      <c r="FLM14" s="4"/>
      <c r="FLN14" s="4"/>
      <c r="FLO14" s="4"/>
      <c r="FLP14" s="4"/>
      <c r="FLQ14" s="4"/>
      <c r="FLR14" s="4"/>
      <c r="FLS14" s="4"/>
      <c r="FLT14" s="4"/>
      <c r="FLU14" s="4"/>
      <c r="FLV14" s="4"/>
      <c r="FLW14" s="4"/>
      <c r="FLX14" s="4"/>
      <c r="FLY14" s="4"/>
      <c r="FLZ14" s="4"/>
      <c r="FMA14" s="4"/>
      <c r="FMB14" s="4"/>
      <c r="FMC14" s="4"/>
      <c r="FMD14" s="4"/>
      <c r="FME14" s="4"/>
      <c r="FMF14" s="4"/>
      <c r="FMG14" s="4"/>
      <c r="FMH14" s="4"/>
      <c r="FMI14" s="4"/>
      <c r="FMJ14" s="4"/>
      <c r="FMK14" s="4"/>
      <c r="FML14" s="4"/>
      <c r="FMM14" s="4"/>
      <c r="FMN14" s="4"/>
      <c r="FMO14" s="4"/>
      <c r="FMP14" s="4"/>
      <c r="FMQ14" s="4"/>
      <c r="FMR14" s="4"/>
      <c r="FMS14" s="4"/>
      <c r="FMT14" s="4"/>
      <c r="FMU14" s="4"/>
      <c r="FMV14" s="4"/>
      <c r="FMW14" s="4"/>
      <c r="FMX14" s="4"/>
      <c r="FMY14" s="4"/>
      <c r="FMZ14" s="4"/>
      <c r="FNA14" s="4"/>
      <c r="FNB14" s="4"/>
      <c r="FNC14" s="4"/>
      <c r="FND14" s="4"/>
      <c r="FNE14" s="4"/>
      <c r="FNF14" s="4"/>
      <c r="FNG14" s="4"/>
      <c r="FNH14" s="4"/>
      <c r="FNI14" s="4"/>
      <c r="FNJ14" s="4"/>
      <c r="FNK14" s="4"/>
      <c r="FNL14" s="4"/>
      <c r="FNM14" s="4"/>
      <c r="FNN14" s="4"/>
      <c r="FNO14" s="4"/>
      <c r="FNP14" s="4"/>
      <c r="FNQ14" s="4"/>
      <c r="FNR14" s="4"/>
      <c r="FNS14" s="4"/>
      <c r="FNT14" s="4"/>
      <c r="FNU14" s="4"/>
      <c r="FNV14" s="4"/>
      <c r="FNW14" s="4"/>
      <c r="FNX14" s="4"/>
      <c r="FNY14" s="4"/>
      <c r="FNZ14" s="4"/>
      <c r="FOA14" s="4"/>
      <c r="FOB14" s="4"/>
      <c r="FOC14" s="4"/>
      <c r="FOD14" s="4"/>
      <c r="FOE14" s="4"/>
      <c r="FOF14" s="4"/>
      <c r="FOG14" s="4"/>
      <c r="FOH14" s="4"/>
      <c r="FOI14" s="4"/>
      <c r="FOJ14" s="4"/>
      <c r="FOK14" s="4"/>
      <c r="FOL14" s="4"/>
      <c r="FOM14" s="4"/>
      <c r="FON14" s="4"/>
      <c r="FOO14" s="4"/>
      <c r="FOP14" s="4"/>
      <c r="FOQ14" s="4"/>
      <c r="FOR14" s="4"/>
      <c r="FOS14" s="4"/>
      <c r="FOT14" s="4"/>
      <c r="FOU14" s="4"/>
      <c r="FOV14" s="4"/>
      <c r="FOW14" s="4"/>
      <c r="FOX14" s="4"/>
      <c r="FOY14" s="4"/>
      <c r="FOZ14" s="4"/>
      <c r="FPA14" s="4"/>
      <c r="FPB14" s="4"/>
      <c r="FPC14" s="4"/>
      <c r="FPD14" s="4"/>
      <c r="FPE14" s="4"/>
      <c r="FPF14" s="4"/>
      <c r="FPG14" s="4"/>
      <c r="FPH14" s="4"/>
      <c r="FPI14" s="4"/>
      <c r="FPJ14" s="4"/>
      <c r="FPK14" s="4"/>
      <c r="FPL14" s="4"/>
      <c r="FPM14" s="4"/>
      <c r="FPN14" s="4"/>
      <c r="FPO14" s="4"/>
      <c r="FPP14" s="4"/>
      <c r="FPQ14" s="4"/>
      <c r="FPR14" s="4"/>
      <c r="FPS14" s="4"/>
      <c r="FPT14" s="4"/>
      <c r="FPU14" s="4"/>
      <c r="FPV14" s="4"/>
      <c r="FPW14" s="4"/>
      <c r="FPX14" s="4"/>
      <c r="FPY14" s="4"/>
      <c r="FPZ14" s="4"/>
      <c r="FQA14" s="4"/>
      <c r="FQB14" s="4"/>
      <c r="FQC14" s="4"/>
      <c r="FQD14" s="4"/>
      <c r="FQE14" s="4"/>
      <c r="FQF14" s="4"/>
      <c r="FQG14" s="4"/>
      <c r="FQH14" s="4"/>
      <c r="FQI14" s="4"/>
      <c r="FQJ14" s="4"/>
      <c r="FQK14" s="4"/>
      <c r="FQL14" s="4"/>
      <c r="FQM14" s="4"/>
      <c r="FQN14" s="4"/>
      <c r="FQO14" s="4"/>
      <c r="FQP14" s="4"/>
      <c r="FQQ14" s="4"/>
      <c r="FQR14" s="4"/>
      <c r="FQS14" s="4"/>
      <c r="FQT14" s="4"/>
      <c r="FQU14" s="4"/>
      <c r="FQV14" s="4"/>
      <c r="FQW14" s="4"/>
      <c r="FQX14" s="4"/>
      <c r="FQY14" s="4"/>
      <c r="FQZ14" s="4"/>
      <c r="FRA14" s="4"/>
      <c r="FRB14" s="4"/>
      <c r="FRC14" s="4"/>
      <c r="FRD14" s="4"/>
      <c r="FRE14" s="4"/>
      <c r="FRF14" s="4"/>
      <c r="FRG14" s="4"/>
      <c r="FRH14" s="4"/>
      <c r="FRI14" s="4"/>
      <c r="FRJ14" s="4"/>
      <c r="FRK14" s="4"/>
      <c r="FRL14" s="4"/>
      <c r="FRM14" s="4"/>
      <c r="FRN14" s="4"/>
      <c r="FRO14" s="4"/>
      <c r="FRP14" s="4"/>
      <c r="FRQ14" s="4"/>
      <c r="FRR14" s="4"/>
      <c r="FRS14" s="4"/>
      <c r="FRT14" s="4"/>
      <c r="FRU14" s="4"/>
      <c r="FRV14" s="4"/>
      <c r="FRW14" s="4"/>
      <c r="FRX14" s="4"/>
      <c r="FRY14" s="4"/>
      <c r="FRZ14" s="4"/>
      <c r="FSA14" s="4"/>
      <c r="FSB14" s="4"/>
      <c r="FSC14" s="4"/>
      <c r="FSD14" s="4"/>
      <c r="FSE14" s="4"/>
      <c r="FSF14" s="4"/>
      <c r="FSG14" s="4"/>
      <c r="FSH14" s="4"/>
      <c r="FSI14" s="4"/>
      <c r="FSJ14" s="4"/>
      <c r="FSK14" s="4"/>
      <c r="FSL14" s="4"/>
      <c r="FSM14" s="4"/>
      <c r="FSN14" s="4"/>
      <c r="FSO14" s="4"/>
      <c r="FSP14" s="4"/>
      <c r="FSQ14" s="4"/>
      <c r="FSR14" s="4"/>
      <c r="FSS14" s="4"/>
      <c r="FST14" s="4"/>
      <c r="FSU14" s="4"/>
      <c r="FSV14" s="4"/>
      <c r="FSW14" s="4"/>
      <c r="FSX14" s="4"/>
      <c r="FSY14" s="4"/>
      <c r="FSZ14" s="4"/>
      <c r="FTA14" s="4"/>
      <c r="FTB14" s="4"/>
      <c r="FTC14" s="4"/>
      <c r="FTD14" s="4"/>
      <c r="FTE14" s="4"/>
      <c r="FTF14" s="4"/>
      <c r="FTG14" s="4"/>
      <c r="FTH14" s="4"/>
      <c r="FTI14" s="4"/>
      <c r="FTJ14" s="4"/>
      <c r="FTK14" s="4"/>
      <c r="FTL14" s="4"/>
      <c r="FTM14" s="4"/>
      <c r="FTN14" s="4"/>
      <c r="FTO14" s="4"/>
      <c r="FTP14" s="4"/>
      <c r="FTQ14" s="4"/>
      <c r="FTR14" s="4"/>
      <c r="FTS14" s="4"/>
      <c r="FTT14" s="4"/>
      <c r="FTU14" s="4"/>
      <c r="FTV14" s="4"/>
      <c r="FTW14" s="4"/>
      <c r="FTX14" s="4"/>
      <c r="FTY14" s="4"/>
      <c r="FTZ14" s="4"/>
      <c r="FUA14" s="4"/>
      <c r="FUB14" s="4"/>
      <c r="FUC14" s="4"/>
      <c r="FUD14" s="4"/>
      <c r="FUE14" s="4"/>
      <c r="FUF14" s="4"/>
      <c r="FUG14" s="4"/>
      <c r="FUH14" s="4"/>
      <c r="FUI14" s="4"/>
      <c r="FUJ14" s="4"/>
      <c r="FUK14" s="4"/>
      <c r="FUL14" s="4"/>
      <c r="FUM14" s="4"/>
      <c r="FUN14" s="4"/>
      <c r="FUO14" s="4"/>
      <c r="FUP14" s="4"/>
      <c r="FUQ14" s="4"/>
      <c r="FUR14" s="4"/>
      <c r="FUS14" s="4"/>
      <c r="FUT14" s="4"/>
      <c r="FUU14" s="4"/>
      <c r="FUV14" s="4"/>
      <c r="FUW14" s="4"/>
      <c r="FUX14" s="4"/>
      <c r="FUY14" s="4"/>
      <c r="FUZ14" s="4"/>
      <c r="FVA14" s="4"/>
      <c r="FVB14" s="4"/>
      <c r="FVC14" s="4"/>
      <c r="FVD14" s="4"/>
      <c r="FVE14" s="4"/>
      <c r="FVF14" s="4"/>
      <c r="FVG14" s="4"/>
      <c r="FVH14" s="4"/>
      <c r="FVI14" s="4"/>
      <c r="FVJ14" s="4"/>
      <c r="FVK14" s="4"/>
      <c r="FVL14" s="4"/>
      <c r="FVM14" s="4"/>
      <c r="FVN14" s="4"/>
      <c r="FVO14" s="4"/>
      <c r="FVP14" s="4"/>
      <c r="FVQ14" s="4"/>
      <c r="FVR14" s="4"/>
      <c r="FVS14" s="4"/>
      <c r="FVT14" s="4"/>
      <c r="FVU14" s="4"/>
      <c r="FVV14" s="4"/>
      <c r="FVW14" s="4"/>
      <c r="FVX14" s="4"/>
      <c r="FVY14" s="4"/>
      <c r="FVZ14" s="4"/>
      <c r="FWA14" s="4"/>
      <c r="FWB14" s="4"/>
      <c r="FWC14" s="4"/>
      <c r="FWD14" s="4"/>
      <c r="FWE14" s="4"/>
      <c r="FWF14" s="4"/>
      <c r="FWG14" s="4"/>
      <c r="FWH14" s="4"/>
      <c r="FWI14" s="4"/>
      <c r="FWJ14" s="4"/>
      <c r="FWK14" s="4"/>
      <c r="FWL14" s="4"/>
      <c r="FWM14" s="4"/>
      <c r="FWN14" s="4"/>
      <c r="FWO14" s="4"/>
      <c r="FWP14" s="4"/>
      <c r="FWQ14" s="4"/>
      <c r="FWR14" s="4"/>
      <c r="FWS14" s="4"/>
      <c r="FWT14" s="4"/>
      <c r="FWU14" s="4"/>
      <c r="FWV14" s="4"/>
      <c r="FWW14" s="4"/>
      <c r="FWX14" s="4"/>
      <c r="FWY14" s="4"/>
      <c r="FWZ14" s="4"/>
      <c r="FXA14" s="4"/>
      <c r="FXB14" s="4"/>
      <c r="FXC14" s="4"/>
      <c r="FXD14" s="4"/>
      <c r="FXE14" s="4"/>
      <c r="FXF14" s="4"/>
      <c r="FXG14" s="4"/>
      <c r="FXH14" s="4"/>
      <c r="FXI14" s="4"/>
      <c r="FXJ14" s="4"/>
      <c r="FXK14" s="4"/>
      <c r="FXL14" s="4"/>
      <c r="FXM14" s="4"/>
      <c r="FXN14" s="4"/>
      <c r="FXO14" s="4"/>
      <c r="FXP14" s="4"/>
      <c r="FXQ14" s="4"/>
      <c r="FXR14" s="4"/>
      <c r="FXS14" s="4"/>
      <c r="FXT14" s="4"/>
      <c r="FXU14" s="4"/>
      <c r="FXV14" s="4"/>
      <c r="FXW14" s="4"/>
      <c r="FXX14" s="4"/>
      <c r="FXY14" s="4"/>
      <c r="FXZ14" s="4"/>
      <c r="FYA14" s="4"/>
      <c r="FYB14" s="4"/>
      <c r="FYC14" s="4"/>
      <c r="FYD14" s="4"/>
      <c r="FYE14" s="4"/>
      <c r="FYF14" s="4"/>
      <c r="FYG14" s="4"/>
      <c r="FYH14" s="4"/>
      <c r="FYI14" s="4"/>
      <c r="FYJ14" s="4"/>
      <c r="FYK14" s="4"/>
      <c r="FYL14" s="4"/>
      <c r="FYM14" s="4"/>
      <c r="FYN14" s="4"/>
      <c r="FYO14" s="4"/>
      <c r="FYP14" s="4"/>
      <c r="FYQ14" s="4"/>
      <c r="FYR14" s="4"/>
      <c r="FYS14" s="4"/>
      <c r="FYT14" s="4"/>
      <c r="FYU14" s="4"/>
      <c r="FYV14" s="4"/>
      <c r="FYW14" s="4"/>
      <c r="FYX14" s="4"/>
      <c r="FYY14" s="4"/>
      <c r="FYZ14" s="4"/>
      <c r="FZA14" s="4"/>
      <c r="FZB14" s="4"/>
      <c r="FZC14" s="4"/>
      <c r="FZD14" s="4"/>
      <c r="FZE14" s="4"/>
      <c r="FZF14" s="4"/>
      <c r="FZG14" s="4"/>
      <c r="FZH14" s="4"/>
      <c r="FZI14" s="4"/>
      <c r="FZJ14" s="4"/>
      <c r="FZK14" s="4"/>
      <c r="FZL14" s="4"/>
      <c r="FZM14" s="4"/>
      <c r="FZN14" s="4"/>
      <c r="FZO14" s="4"/>
      <c r="FZP14" s="4"/>
      <c r="FZQ14" s="4"/>
      <c r="FZR14" s="4"/>
      <c r="FZS14" s="4"/>
      <c r="FZT14" s="4"/>
      <c r="FZU14" s="4"/>
      <c r="FZV14" s="4"/>
      <c r="FZW14" s="4"/>
      <c r="FZX14" s="4"/>
      <c r="FZY14" s="4"/>
      <c r="FZZ14" s="4"/>
      <c r="GAA14" s="4"/>
      <c r="GAB14" s="4"/>
      <c r="GAC14" s="4"/>
      <c r="GAD14" s="4"/>
      <c r="GAE14" s="4"/>
      <c r="GAF14" s="4"/>
      <c r="GAG14" s="4"/>
      <c r="GAH14" s="4"/>
      <c r="GAI14" s="4"/>
      <c r="GAJ14" s="4"/>
      <c r="GAK14" s="4"/>
      <c r="GAL14" s="4"/>
      <c r="GAM14" s="4"/>
      <c r="GAN14" s="4"/>
      <c r="GAO14" s="4"/>
      <c r="GAP14" s="4"/>
      <c r="GAQ14" s="4"/>
      <c r="GAR14" s="4"/>
      <c r="GAS14" s="4"/>
      <c r="GAT14" s="4"/>
      <c r="GAU14" s="4"/>
      <c r="GAV14" s="4"/>
      <c r="GAW14" s="4"/>
      <c r="GAX14" s="4"/>
      <c r="GAY14" s="4"/>
      <c r="GAZ14" s="4"/>
      <c r="GBA14" s="4"/>
      <c r="GBB14" s="4"/>
      <c r="GBC14" s="4"/>
      <c r="GBD14" s="4"/>
      <c r="GBE14" s="4"/>
      <c r="GBF14" s="4"/>
      <c r="GBG14" s="4"/>
      <c r="GBH14" s="4"/>
      <c r="GBI14" s="4"/>
      <c r="GBJ14" s="4"/>
      <c r="GBK14" s="4"/>
      <c r="GBL14" s="4"/>
      <c r="GBM14" s="4"/>
      <c r="GBN14" s="4"/>
      <c r="GBO14" s="4"/>
      <c r="GBP14" s="4"/>
      <c r="GBQ14" s="4"/>
      <c r="GBR14" s="4"/>
      <c r="GBS14" s="4"/>
      <c r="GBT14" s="4"/>
      <c r="GBU14" s="4"/>
      <c r="GBV14" s="4"/>
      <c r="GBW14" s="4"/>
      <c r="GBX14" s="4"/>
      <c r="GBY14" s="4"/>
      <c r="GBZ14" s="4"/>
      <c r="GCA14" s="4"/>
      <c r="GCB14" s="4"/>
      <c r="GCC14" s="4"/>
      <c r="GCD14" s="4"/>
      <c r="GCE14" s="4"/>
      <c r="GCF14" s="4"/>
      <c r="GCG14" s="4"/>
      <c r="GCH14" s="4"/>
      <c r="GCI14" s="4"/>
      <c r="GCJ14" s="4"/>
      <c r="GCK14" s="4"/>
      <c r="GCL14" s="4"/>
      <c r="GCM14" s="4"/>
      <c r="GCN14" s="4"/>
      <c r="GCO14" s="4"/>
      <c r="GCP14" s="4"/>
      <c r="GCQ14" s="4"/>
      <c r="GCR14" s="4"/>
      <c r="GCS14" s="4"/>
      <c r="GCT14" s="4"/>
      <c r="GCU14" s="4"/>
      <c r="GCV14" s="4"/>
      <c r="GCW14" s="4"/>
      <c r="GCX14" s="4"/>
      <c r="GCY14" s="4"/>
      <c r="GCZ14" s="4"/>
      <c r="GDA14" s="4"/>
      <c r="GDB14" s="4"/>
      <c r="GDC14" s="4"/>
      <c r="GDD14" s="4"/>
      <c r="GDE14" s="4"/>
      <c r="GDF14" s="4"/>
      <c r="GDG14" s="4"/>
      <c r="GDH14" s="4"/>
      <c r="GDI14" s="4"/>
      <c r="GDJ14" s="4"/>
      <c r="GDK14" s="4"/>
      <c r="GDL14" s="4"/>
      <c r="GDM14" s="4"/>
      <c r="GDN14" s="4"/>
      <c r="GDO14" s="4"/>
      <c r="GDP14" s="4"/>
      <c r="GDQ14" s="4"/>
      <c r="GDR14" s="4"/>
      <c r="GDS14" s="4"/>
      <c r="GDT14" s="4"/>
      <c r="GDU14" s="4"/>
      <c r="GDV14" s="4"/>
      <c r="GDW14" s="4"/>
      <c r="GDX14" s="4"/>
      <c r="GDY14" s="4"/>
      <c r="GDZ14" s="4"/>
      <c r="GEA14" s="4"/>
      <c r="GEB14" s="4"/>
      <c r="GEC14" s="4"/>
      <c r="GED14" s="4"/>
      <c r="GEE14" s="4"/>
      <c r="GEF14" s="4"/>
      <c r="GEG14" s="4"/>
      <c r="GEH14" s="4"/>
      <c r="GEI14" s="4"/>
      <c r="GEJ14" s="4"/>
      <c r="GEK14" s="4"/>
      <c r="GEL14" s="4"/>
      <c r="GEM14" s="4"/>
      <c r="GEN14" s="4"/>
      <c r="GEO14" s="4"/>
      <c r="GEP14" s="4"/>
      <c r="GEQ14" s="4"/>
      <c r="GER14" s="4"/>
      <c r="GES14" s="4"/>
      <c r="GET14" s="4"/>
      <c r="GEU14" s="4"/>
      <c r="GEV14" s="4"/>
      <c r="GEW14" s="4"/>
      <c r="GEX14" s="4"/>
      <c r="GEY14" s="4"/>
      <c r="GEZ14" s="4"/>
      <c r="GFA14" s="4"/>
      <c r="GFB14" s="4"/>
      <c r="GFC14" s="4"/>
      <c r="GFD14" s="4"/>
      <c r="GFE14" s="4"/>
      <c r="GFF14" s="4"/>
      <c r="GFG14" s="4"/>
      <c r="GFH14" s="4"/>
      <c r="GFI14" s="4"/>
      <c r="GFJ14" s="4"/>
      <c r="GFK14" s="4"/>
      <c r="GFL14" s="4"/>
      <c r="GFM14" s="4"/>
      <c r="GFN14" s="4"/>
      <c r="GFO14" s="4"/>
      <c r="GFP14" s="4"/>
      <c r="GFQ14" s="4"/>
      <c r="GFR14" s="4"/>
      <c r="GFS14" s="4"/>
      <c r="GFT14" s="4"/>
      <c r="GFU14" s="4"/>
      <c r="GFV14" s="4"/>
      <c r="GFW14" s="4"/>
      <c r="GFX14" s="4"/>
      <c r="GFY14" s="4"/>
      <c r="GFZ14" s="4"/>
      <c r="GGA14" s="4"/>
      <c r="GGB14" s="4"/>
      <c r="GGC14" s="4"/>
      <c r="GGD14" s="4"/>
      <c r="GGE14" s="4"/>
      <c r="GGF14" s="4"/>
      <c r="GGG14" s="4"/>
      <c r="GGH14" s="4"/>
      <c r="GGI14" s="4"/>
      <c r="GGJ14" s="4"/>
      <c r="GGK14" s="4"/>
      <c r="GGL14" s="4"/>
      <c r="GGM14" s="4"/>
      <c r="GGN14" s="4"/>
      <c r="GGO14" s="4"/>
      <c r="GGP14" s="4"/>
      <c r="GGQ14" s="4"/>
      <c r="GGR14" s="4"/>
      <c r="GGS14" s="4"/>
      <c r="GGT14" s="4"/>
      <c r="GGU14" s="4"/>
      <c r="GGV14" s="4"/>
      <c r="GGW14" s="4"/>
      <c r="GGX14" s="4"/>
      <c r="GGY14" s="4"/>
      <c r="GGZ14" s="4"/>
      <c r="GHA14" s="4"/>
      <c r="GHB14" s="4"/>
      <c r="GHC14" s="4"/>
      <c r="GHD14" s="4"/>
      <c r="GHE14" s="4"/>
      <c r="GHF14" s="4"/>
      <c r="GHG14" s="4"/>
      <c r="GHH14" s="4"/>
      <c r="GHI14" s="4"/>
      <c r="GHJ14" s="4"/>
      <c r="GHK14" s="4"/>
      <c r="GHL14" s="4"/>
      <c r="GHM14" s="4"/>
      <c r="GHN14" s="4"/>
      <c r="GHO14" s="4"/>
      <c r="GHP14" s="4"/>
      <c r="GHQ14" s="4"/>
      <c r="GHR14" s="4"/>
      <c r="GHS14" s="4"/>
      <c r="GHT14" s="4"/>
      <c r="GHU14" s="4"/>
      <c r="GHV14" s="4"/>
      <c r="GHW14" s="4"/>
      <c r="GHX14" s="4"/>
      <c r="GHY14" s="4"/>
      <c r="GHZ14" s="4"/>
      <c r="GIA14" s="4"/>
      <c r="GIB14" s="4"/>
      <c r="GIC14" s="4"/>
      <c r="GID14" s="4"/>
      <c r="GIE14" s="4"/>
      <c r="GIF14" s="4"/>
      <c r="GIG14" s="4"/>
      <c r="GIH14" s="4"/>
      <c r="GII14" s="4"/>
      <c r="GIJ14" s="4"/>
      <c r="GIK14" s="4"/>
      <c r="GIL14" s="4"/>
      <c r="GIM14" s="4"/>
      <c r="GIN14" s="4"/>
      <c r="GIO14" s="4"/>
      <c r="GIP14" s="4"/>
      <c r="GIQ14" s="4"/>
      <c r="GIR14" s="4"/>
      <c r="GIS14" s="4"/>
      <c r="GIT14" s="4"/>
      <c r="GIU14" s="4"/>
      <c r="GIV14" s="4"/>
      <c r="GIW14" s="4"/>
      <c r="GIX14" s="4"/>
      <c r="GIY14" s="4"/>
      <c r="GIZ14" s="4"/>
      <c r="GJA14" s="4"/>
      <c r="GJB14" s="4"/>
      <c r="GJC14" s="4"/>
      <c r="GJD14" s="4"/>
      <c r="GJE14" s="4"/>
      <c r="GJF14" s="4"/>
      <c r="GJG14" s="4"/>
      <c r="GJH14" s="4"/>
      <c r="GJI14" s="4"/>
      <c r="GJJ14" s="4"/>
      <c r="GJK14" s="4"/>
      <c r="GJL14" s="4"/>
      <c r="GJM14" s="4"/>
      <c r="GJN14" s="4"/>
      <c r="GJO14" s="4"/>
      <c r="GJP14" s="4"/>
      <c r="GJQ14" s="4"/>
      <c r="GJR14" s="4"/>
      <c r="GJS14" s="4"/>
      <c r="GJT14" s="4"/>
      <c r="GJU14" s="4"/>
      <c r="GJV14" s="4"/>
      <c r="GJW14" s="4"/>
      <c r="GJX14" s="4"/>
      <c r="GJY14" s="4"/>
      <c r="GJZ14" s="4"/>
      <c r="GKA14" s="4"/>
      <c r="GKB14" s="4"/>
      <c r="GKC14" s="4"/>
      <c r="GKD14" s="4"/>
      <c r="GKE14" s="4"/>
      <c r="GKF14" s="4"/>
      <c r="GKG14" s="4"/>
      <c r="GKH14" s="4"/>
      <c r="GKI14" s="4"/>
      <c r="GKJ14" s="4"/>
      <c r="GKK14" s="4"/>
      <c r="GKL14" s="4"/>
      <c r="GKM14" s="4"/>
      <c r="GKN14" s="4"/>
      <c r="GKO14" s="4"/>
      <c r="GKP14" s="4"/>
      <c r="GKQ14" s="4"/>
      <c r="GKR14" s="4"/>
      <c r="GKS14" s="4"/>
      <c r="GKT14" s="4"/>
      <c r="GKU14" s="4"/>
      <c r="GKV14" s="4"/>
      <c r="GKW14" s="4"/>
      <c r="GKX14" s="4"/>
      <c r="GKY14" s="4"/>
      <c r="GKZ14" s="4"/>
      <c r="GLA14" s="4"/>
      <c r="GLB14" s="4"/>
      <c r="GLC14" s="4"/>
      <c r="GLD14" s="4"/>
      <c r="GLE14" s="4"/>
      <c r="GLF14" s="4"/>
      <c r="GLG14" s="4"/>
      <c r="GLH14" s="4"/>
      <c r="GLI14" s="4"/>
      <c r="GLJ14" s="4"/>
      <c r="GLK14" s="4"/>
      <c r="GLL14" s="4"/>
      <c r="GLM14" s="4"/>
      <c r="GLN14" s="4"/>
      <c r="GLO14" s="4"/>
      <c r="GLP14" s="4"/>
      <c r="GLQ14" s="4"/>
      <c r="GLR14" s="4"/>
      <c r="GLS14" s="4"/>
      <c r="GLT14" s="4"/>
      <c r="GLU14" s="4"/>
      <c r="GLV14" s="4"/>
      <c r="GLW14" s="4"/>
      <c r="GLX14" s="4"/>
      <c r="GLY14" s="4"/>
      <c r="GLZ14" s="4"/>
      <c r="GMA14" s="4"/>
      <c r="GMB14" s="4"/>
      <c r="GMC14" s="4"/>
      <c r="GMD14" s="4"/>
      <c r="GME14" s="4"/>
      <c r="GMF14" s="4"/>
      <c r="GMG14" s="4"/>
      <c r="GMH14" s="4"/>
      <c r="GMI14" s="4"/>
      <c r="GMJ14" s="4"/>
      <c r="GMK14" s="4"/>
      <c r="GML14" s="4"/>
      <c r="GMM14" s="4"/>
      <c r="GMN14" s="4"/>
      <c r="GMO14" s="4"/>
      <c r="GMP14" s="4"/>
      <c r="GMQ14" s="4"/>
      <c r="GMR14" s="4"/>
      <c r="GMS14" s="4"/>
      <c r="GMT14" s="4"/>
      <c r="GMU14" s="4"/>
      <c r="GMV14" s="4"/>
      <c r="GMW14" s="4"/>
      <c r="GMX14" s="4"/>
      <c r="GMY14" s="4"/>
      <c r="GMZ14" s="4"/>
      <c r="GNA14" s="4"/>
      <c r="GNB14" s="4"/>
      <c r="GNC14" s="4"/>
      <c r="GND14" s="4"/>
      <c r="GNE14" s="4"/>
      <c r="GNF14" s="4"/>
      <c r="GNG14" s="4"/>
      <c r="GNH14" s="4"/>
      <c r="GNI14" s="4"/>
      <c r="GNJ14" s="4"/>
      <c r="GNK14" s="4"/>
      <c r="GNL14" s="4"/>
      <c r="GNM14" s="4"/>
      <c r="GNN14" s="4"/>
      <c r="GNO14" s="4"/>
      <c r="GNP14" s="4"/>
      <c r="GNQ14" s="4"/>
      <c r="GNR14" s="4"/>
      <c r="GNS14" s="4"/>
      <c r="GNT14" s="4"/>
      <c r="GNU14" s="4"/>
      <c r="GNV14" s="4"/>
      <c r="GNW14" s="4"/>
      <c r="GNX14" s="4"/>
      <c r="GNY14" s="4"/>
      <c r="GNZ14" s="4"/>
      <c r="GOA14" s="4"/>
      <c r="GOB14" s="4"/>
      <c r="GOC14" s="4"/>
      <c r="GOD14" s="4"/>
      <c r="GOE14" s="4"/>
      <c r="GOF14" s="4"/>
      <c r="GOG14" s="4"/>
      <c r="GOH14" s="4"/>
      <c r="GOI14" s="4"/>
      <c r="GOJ14" s="4"/>
      <c r="GOK14" s="4"/>
      <c r="GOL14" s="4"/>
      <c r="GOM14" s="4"/>
      <c r="GON14" s="4"/>
      <c r="GOO14" s="4"/>
      <c r="GOP14" s="4"/>
      <c r="GOQ14" s="4"/>
      <c r="GOR14" s="4"/>
      <c r="GOS14" s="4"/>
      <c r="GOT14" s="4"/>
      <c r="GOU14" s="4"/>
      <c r="GOV14" s="4"/>
      <c r="GOW14" s="4"/>
      <c r="GOX14" s="4"/>
      <c r="GOY14" s="4"/>
      <c r="GOZ14" s="4"/>
      <c r="GPA14" s="4"/>
      <c r="GPB14" s="4"/>
      <c r="GPC14" s="4"/>
      <c r="GPD14" s="4"/>
      <c r="GPE14" s="4"/>
      <c r="GPF14" s="4"/>
      <c r="GPG14" s="4"/>
      <c r="GPH14" s="4"/>
      <c r="GPI14" s="4"/>
      <c r="GPJ14" s="4"/>
      <c r="GPK14" s="4"/>
      <c r="GPL14" s="4"/>
      <c r="GPM14" s="4"/>
      <c r="GPN14" s="4"/>
      <c r="GPO14" s="4"/>
      <c r="GPP14" s="4"/>
      <c r="GPQ14" s="4"/>
      <c r="GPR14" s="4"/>
      <c r="GPS14" s="4"/>
      <c r="GPT14" s="4"/>
      <c r="GPU14" s="4"/>
      <c r="GPV14" s="4"/>
      <c r="GPW14" s="4"/>
      <c r="GPX14" s="4"/>
      <c r="GPY14" s="4"/>
      <c r="GPZ14" s="4"/>
      <c r="GQA14" s="4"/>
      <c r="GQB14" s="4"/>
      <c r="GQC14" s="4"/>
      <c r="GQD14" s="4"/>
      <c r="GQE14" s="4"/>
      <c r="GQF14" s="4"/>
      <c r="GQG14" s="4"/>
      <c r="GQH14" s="4"/>
      <c r="GQI14" s="4"/>
      <c r="GQJ14" s="4"/>
      <c r="GQK14" s="4"/>
      <c r="GQL14" s="4"/>
      <c r="GQM14" s="4"/>
      <c r="GQN14" s="4"/>
      <c r="GQO14" s="4"/>
      <c r="GQP14" s="4"/>
      <c r="GQQ14" s="4"/>
      <c r="GQR14" s="4"/>
      <c r="GQS14" s="4"/>
      <c r="GQT14" s="4"/>
      <c r="GQU14" s="4"/>
      <c r="GQV14" s="4"/>
      <c r="GQW14" s="4"/>
      <c r="GQX14" s="4"/>
      <c r="GQY14" s="4"/>
      <c r="GQZ14" s="4"/>
      <c r="GRA14" s="4"/>
      <c r="GRB14" s="4"/>
      <c r="GRC14" s="4"/>
      <c r="GRD14" s="4"/>
      <c r="GRE14" s="4"/>
      <c r="GRF14" s="4"/>
      <c r="GRG14" s="4"/>
      <c r="GRH14" s="4"/>
      <c r="GRI14" s="4"/>
      <c r="GRJ14" s="4"/>
      <c r="GRK14" s="4"/>
      <c r="GRL14" s="4"/>
      <c r="GRM14" s="4"/>
      <c r="GRN14" s="4"/>
      <c r="GRO14" s="4"/>
      <c r="GRP14" s="4"/>
      <c r="GRQ14" s="4"/>
      <c r="GRR14" s="4"/>
      <c r="GRS14" s="4"/>
      <c r="GRT14" s="4"/>
      <c r="GRU14" s="4"/>
      <c r="GRV14" s="4"/>
      <c r="GRW14" s="4"/>
      <c r="GRX14" s="4"/>
      <c r="GRY14" s="4"/>
      <c r="GRZ14" s="4"/>
      <c r="GSA14" s="4"/>
      <c r="GSB14" s="4"/>
      <c r="GSC14" s="4"/>
      <c r="GSD14" s="4"/>
      <c r="GSE14" s="4"/>
      <c r="GSF14" s="4"/>
      <c r="GSG14" s="4"/>
      <c r="GSH14" s="4"/>
      <c r="GSI14" s="4"/>
      <c r="GSJ14" s="4"/>
      <c r="GSK14" s="4"/>
      <c r="GSL14" s="4"/>
      <c r="GSM14" s="4"/>
      <c r="GSN14" s="4"/>
      <c r="GSO14" s="4"/>
      <c r="GSP14" s="4"/>
      <c r="GSQ14" s="4"/>
      <c r="GSR14" s="4"/>
      <c r="GSS14" s="4"/>
      <c r="GST14" s="4"/>
      <c r="GSU14" s="4"/>
      <c r="GSV14" s="4"/>
      <c r="GSW14" s="4"/>
      <c r="GSX14" s="4"/>
      <c r="GSY14" s="4"/>
      <c r="GSZ14" s="4"/>
      <c r="GTA14" s="4"/>
      <c r="GTB14" s="4"/>
      <c r="GTC14" s="4"/>
      <c r="GTD14" s="4"/>
      <c r="GTE14" s="4"/>
      <c r="GTF14" s="4"/>
      <c r="GTG14" s="4"/>
      <c r="GTH14" s="4"/>
      <c r="GTI14" s="4"/>
      <c r="GTJ14" s="4"/>
      <c r="GTK14" s="4"/>
      <c r="GTL14" s="4"/>
      <c r="GTM14" s="4"/>
      <c r="GTN14" s="4"/>
      <c r="GTO14" s="4"/>
      <c r="GTP14" s="4"/>
      <c r="GTQ14" s="4"/>
      <c r="GTR14" s="4"/>
      <c r="GTS14" s="4"/>
      <c r="GTT14" s="4"/>
      <c r="GTU14" s="4"/>
      <c r="GTV14" s="4"/>
      <c r="GTW14" s="4"/>
      <c r="GTX14" s="4"/>
      <c r="GTY14" s="4"/>
      <c r="GTZ14" s="4"/>
      <c r="GUA14" s="4"/>
      <c r="GUB14" s="4"/>
      <c r="GUC14" s="4"/>
      <c r="GUD14" s="4"/>
      <c r="GUE14" s="4"/>
      <c r="GUF14" s="4"/>
      <c r="GUG14" s="4"/>
      <c r="GUH14" s="4"/>
      <c r="GUI14" s="4"/>
      <c r="GUJ14" s="4"/>
      <c r="GUK14" s="4"/>
      <c r="GUL14" s="4"/>
      <c r="GUM14" s="4"/>
      <c r="GUN14" s="4"/>
      <c r="GUO14" s="4"/>
      <c r="GUP14" s="4"/>
      <c r="GUQ14" s="4"/>
      <c r="GUR14" s="4"/>
      <c r="GUS14" s="4"/>
      <c r="GUT14" s="4"/>
      <c r="GUU14" s="4"/>
      <c r="GUV14" s="4"/>
      <c r="GUW14" s="4"/>
      <c r="GUX14" s="4"/>
      <c r="GUY14" s="4"/>
      <c r="GUZ14" s="4"/>
      <c r="GVA14" s="4"/>
      <c r="GVB14" s="4"/>
      <c r="GVC14" s="4"/>
      <c r="GVD14" s="4"/>
      <c r="GVE14" s="4"/>
      <c r="GVF14" s="4"/>
      <c r="GVG14" s="4"/>
      <c r="GVH14" s="4"/>
      <c r="GVI14" s="4"/>
      <c r="GVJ14" s="4"/>
      <c r="GVK14" s="4"/>
      <c r="GVL14" s="4"/>
      <c r="GVM14" s="4"/>
      <c r="GVN14" s="4"/>
      <c r="GVO14" s="4"/>
      <c r="GVP14" s="4"/>
      <c r="GVQ14" s="4"/>
      <c r="GVR14" s="4"/>
      <c r="GVS14" s="4"/>
      <c r="GVT14" s="4"/>
      <c r="GVU14" s="4"/>
      <c r="GVV14" s="4"/>
      <c r="GVW14" s="4"/>
      <c r="GVX14" s="4"/>
      <c r="GVY14" s="4"/>
      <c r="GVZ14" s="4"/>
      <c r="GWA14" s="4"/>
      <c r="GWB14" s="4"/>
      <c r="GWC14" s="4"/>
      <c r="GWD14" s="4"/>
      <c r="GWE14" s="4"/>
      <c r="GWF14" s="4"/>
      <c r="GWG14" s="4"/>
      <c r="GWH14" s="4"/>
      <c r="GWI14" s="4"/>
      <c r="GWJ14" s="4"/>
      <c r="GWK14" s="4"/>
      <c r="GWL14" s="4"/>
      <c r="GWM14" s="4"/>
      <c r="GWN14" s="4"/>
      <c r="GWO14" s="4"/>
      <c r="GWP14" s="4"/>
      <c r="GWQ14" s="4"/>
      <c r="GWR14" s="4"/>
      <c r="GWS14" s="4"/>
      <c r="GWT14" s="4"/>
      <c r="GWU14" s="4"/>
      <c r="GWV14" s="4"/>
      <c r="GWW14" s="4"/>
      <c r="GWX14" s="4"/>
      <c r="GWY14" s="4"/>
      <c r="GWZ14" s="4"/>
      <c r="GXA14" s="4"/>
      <c r="GXB14" s="4"/>
      <c r="GXC14" s="4"/>
      <c r="GXD14" s="4"/>
      <c r="GXE14" s="4"/>
      <c r="GXF14" s="4"/>
      <c r="GXG14" s="4"/>
      <c r="GXH14" s="4"/>
      <c r="GXI14" s="4"/>
      <c r="GXJ14" s="4"/>
      <c r="GXK14" s="4"/>
      <c r="GXL14" s="4"/>
      <c r="GXM14" s="4"/>
      <c r="GXN14" s="4"/>
      <c r="GXO14" s="4"/>
      <c r="GXP14" s="4"/>
      <c r="GXQ14" s="4"/>
      <c r="GXR14" s="4"/>
      <c r="GXS14" s="4"/>
      <c r="GXT14" s="4"/>
      <c r="GXU14" s="4"/>
      <c r="GXV14" s="4"/>
      <c r="GXW14" s="4"/>
      <c r="GXX14" s="4"/>
      <c r="GXY14" s="4"/>
      <c r="GXZ14" s="4"/>
      <c r="GYA14" s="4"/>
      <c r="GYB14" s="4"/>
      <c r="GYC14" s="4"/>
      <c r="GYD14" s="4"/>
      <c r="GYE14" s="4"/>
      <c r="GYF14" s="4"/>
      <c r="GYG14" s="4"/>
      <c r="GYH14" s="4"/>
      <c r="GYI14" s="4"/>
      <c r="GYJ14" s="4"/>
      <c r="GYK14" s="4"/>
      <c r="GYL14" s="4"/>
      <c r="GYM14" s="4"/>
      <c r="GYN14" s="4"/>
      <c r="GYO14" s="4"/>
      <c r="GYP14" s="4"/>
      <c r="GYQ14" s="4"/>
      <c r="GYR14" s="4"/>
      <c r="GYS14" s="4"/>
      <c r="GYT14" s="4"/>
      <c r="GYU14" s="4"/>
      <c r="GYV14" s="4"/>
      <c r="GYW14" s="4"/>
      <c r="GYX14" s="4"/>
      <c r="GYY14" s="4"/>
      <c r="GYZ14" s="4"/>
      <c r="GZA14" s="4"/>
      <c r="GZB14" s="4"/>
      <c r="GZC14" s="4"/>
      <c r="GZD14" s="4"/>
      <c r="GZE14" s="4"/>
      <c r="GZF14" s="4"/>
      <c r="GZG14" s="4"/>
      <c r="GZH14" s="4"/>
      <c r="GZI14" s="4"/>
      <c r="GZJ14" s="4"/>
      <c r="GZK14" s="4"/>
      <c r="GZL14" s="4"/>
      <c r="GZM14" s="4"/>
      <c r="GZN14" s="4"/>
      <c r="GZO14" s="4"/>
      <c r="GZP14" s="4"/>
      <c r="GZQ14" s="4"/>
      <c r="GZR14" s="4"/>
      <c r="GZS14" s="4"/>
      <c r="GZT14" s="4"/>
      <c r="GZU14" s="4"/>
      <c r="GZV14" s="4"/>
      <c r="GZW14" s="4"/>
      <c r="GZX14" s="4"/>
      <c r="GZY14" s="4"/>
      <c r="GZZ14" s="4"/>
      <c r="HAA14" s="4"/>
      <c r="HAB14" s="4"/>
      <c r="HAC14" s="4"/>
      <c r="HAD14" s="4"/>
      <c r="HAE14" s="4"/>
      <c r="HAF14" s="4"/>
      <c r="HAG14" s="4"/>
      <c r="HAH14" s="4"/>
      <c r="HAI14" s="4"/>
      <c r="HAJ14" s="4"/>
      <c r="HAK14" s="4"/>
      <c r="HAL14" s="4"/>
      <c r="HAM14" s="4"/>
      <c r="HAN14" s="4"/>
      <c r="HAO14" s="4"/>
      <c r="HAP14" s="4"/>
      <c r="HAQ14" s="4"/>
      <c r="HAR14" s="4"/>
      <c r="HAS14" s="4"/>
      <c r="HAT14" s="4"/>
      <c r="HAU14" s="4"/>
      <c r="HAV14" s="4"/>
      <c r="HAW14" s="4"/>
      <c r="HAX14" s="4"/>
      <c r="HAY14" s="4"/>
      <c r="HAZ14" s="4"/>
      <c r="HBA14" s="4"/>
      <c r="HBB14" s="4"/>
      <c r="HBC14" s="4"/>
      <c r="HBD14" s="4"/>
      <c r="HBE14" s="4"/>
      <c r="HBF14" s="4"/>
      <c r="HBG14" s="4"/>
      <c r="HBH14" s="4"/>
      <c r="HBI14" s="4"/>
      <c r="HBJ14" s="4"/>
      <c r="HBK14" s="4"/>
      <c r="HBL14" s="4"/>
      <c r="HBM14" s="4"/>
      <c r="HBN14" s="4"/>
      <c r="HBO14" s="4"/>
      <c r="HBP14" s="4"/>
      <c r="HBQ14" s="4"/>
      <c r="HBR14" s="4"/>
      <c r="HBS14" s="4"/>
      <c r="HBT14" s="4"/>
      <c r="HBU14" s="4"/>
      <c r="HBV14" s="4"/>
      <c r="HBW14" s="4"/>
      <c r="HBX14" s="4"/>
      <c r="HBY14" s="4"/>
      <c r="HBZ14" s="4"/>
      <c r="HCA14" s="4"/>
      <c r="HCB14" s="4"/>
      <c r="HCC14" s="4"/>
      <c r="HCD14" s="4"/>
      <c r="HCE14" s="4"/>
      <c r="HCF14" s="4"/>
      <c r="HCG14" s="4"/>
      <c r="HCH14" s="4"/>
      <c r="HCI14" s="4"/>
      <c r="HCJ14" s="4"/>
      <c r="HCK14" s="4"/>
      <c r="HCL14" s="4"/>
      <c r="HCM14" s="4"/>
      <c r="HCN14" s="4"/>
      <c r="HCO14" s="4"/>
      <c r="HCP14" s="4"/>
      <c r="HCQ14" s="4"/>
      <c r="HCR14" s="4"/>
      <c r="HCS14" s="4"/>
      <c r="HCT14" s="4"/>
      <c r="HCU14" s="4"/>
      <c r="HCV14" s="4"/>
      <c r="HCW14" s="4"/>
      <c r="HCX14" s="4"/>
      <c r="HCY14" s="4"/>
      <c r="HCZ14" s="4"/>
      <c r="HDA14" s="4"/>
      <c r="HDB14" s="4"/>
      <c r="HDC14" s="4"/>
      <c r="HDD14" s="4"/>
      <c r="HDE14" s="4"/>
      <c r="HDF14" s="4"/>
      <c r="HDG14" s="4"/>
      <c r="HDH14" s="4"/>
      <c r="HDI14" s="4"/>
      <c r="HDJ14" s="4"/>
      <c r="HDK14" s="4"/>
      <c r="HDL14" s="4"/>
      <c r="HDM14" s="4"/>
      <c r="HDN14" s="4"/>
      <c r="HDO14" s="4"/>
      <c r="HDP14" s="4"/>
      <c r="HDQ14" s="4"/>
      <c r="HDR14" s="4"/>
      <c r="HDS14" s="4"/>
      <c r="HDT14" s="4"/>
      <c r="HDU14" s="4"/>
      <c r="HDV14" s="4"/>
      <c r="HDW14" s="4"/>
      <c r="HDX14" s="4"/>
      <c r="HDY14" s="4"/>
      <c r="HDZ14" s="4"/>
      <c r="HEA14" s="4"/>
      <c r="HEB14" s="4"/>
      <c r="HEC14" s="4"/>
      <c r="HED14" s="4"/>
      <c r="HEE14" s="4"/>
      <c r="HEF14" s="4"/>
      <c r="HEG14" s="4"/>
      <c r="HEH14" s="4"/>
      <c r="HEI14" s="4"/>
      <c r="HEJ14" s="4"/>
      <c r="HEK14" s="4"/>
      <c r="HEL14" s="4"/>
      <c r="HEM14" s="4"/>
      <c r="HEN14" s="4"/>
      <c r="HEO14" s="4"/>
      <c r="HEP14" s="4"/>
      <c r="HEQ14" s="4"/>
      <c r="HER14" s="4"/>
      <c r="HES14" s="4"/>
      <c r="HET14" s="4"/>
      <c r="HEU14" s="4"/>
      <c r="HEV14" s="4"/>
      <c r="HEW14" s="4"/>
      <c r="HEX14" s="4"/>
      <c r="HEY14" s="4"/>
      <c r="HEZ14" s="4"/>
      <c r="HFA14" s="4"/>
      <c r="HFB14" s="4"/>
      <c r="HFC14" s="4"/>
      <c r="HFD14" s="4"/>
      <c r="HFE14" s="4"/>
      <c r="HFF14" s="4"/>
      <c r="HFG14" s="4"/>
      <c r="HFH14" s="4"/>
      <c r="HFI14" s="4"/>
      <c r="HFJ14" s="4"/>
      <c r="HFK14" s="4"/>
      <c r="HFL14" s="4"/>
      <c r="HFM14" s="4"/>
      <c r="HFN14" s="4"/>
      <c r="HFO14" s="4"/>
      <c r="HFP14" s="4"/>
      <c r="HFQ14" s="4"/>
      <c r="HFR14" s="4"/>
      <c r="HFS14" s="4"/>
      <c r="HFT14" s="4"/>
      <c r="HFU14" s="4"/>
      <c r="HFV14" s="4"/>
      <c r="HFW14" s="4"/>
      <c r="HFX14" s="4"/>
      <c r="HFY14" s="4"/>
      <c r="HFZ14" s="4"/>
      <c r="HGA14" s="4"/>
      <c r="HGB14" s="4"/>
      <c r="HGC14" s="4"/>
      <c r="HGD14" s="4"/>
      <c r="HGE14" s="4"/>
      <c r="HGF14" s="4"/>
      <c r="HGG14" s="4"/>
      <c r="HGH14" s="4"/>
      <c r="HGI14" s="4"/>
      <c r="HGJ14" s="4"/>
      <c r="HGK14" s="4"/>
      <c r="HGL14" s="4"/>
      <c r="HGM14" s="4"/>
      <c r="HGN14" s="4"/>
      <c r="HGO14" s="4"/>
      <c r="HGP14" s="4"/>
      <c r="HGQ14" s="4"/>
      <c r="HGR14" s="4"/>
      <c r="HGS14" s="4"/>
      <c r="HGT14" s="4"/>
      <c r="HGU14" s="4"/>
      <c r="HGV14" s="4"/>
      <c r="HGW14" s="4"/>
      <c r="HGX14" s="4"/>
      <c r="HGY14" s="4"/>
      <c r="HGZ14" s="4"/>
      <c r="HHA14" s="4"/>
      <c r="HHB14" s="4"/>
      <c r="HHC14" s="4"/>
      <c r="HHD14" s="4"/>
      <c r="HHE14" s="4"/>
      <c r="HHF14" s="4"/>
      <c r="HHG14" s="4"/>
      <c r="HHH14" s="4"/>
      <c r="HHI14" s="4"/>
      <c r="HHJ14" s="4"/>
      <c r="HHK14" s="4"/>
      <c r="HHL14" s="4"/>
      <c r="HHM14" s="4"/>
      <c r="HHN14" s="4"/>
      <c r="HHO14" s="4"/>
      <c r="HHP14" s="4"/>
      <c r="HHQ14" s="4"/>
      <c r="HHR14" s="4"/>
      <c r="HHS14" s="4"/>
      <c r="HHT14" s="4"/>
      <c r="HHU14" s="4"/>
      <c r="HHV14" s="4"/>
      <c r="HHW14" s="4"/>
      <c r="HHX14" s="4"/>
      <c r="HHY14" s="4"/>
      <c r="HHZ14" s="4"/>
      <c r="HIA14" s="4"/>
      <c r="HIB14" s="4"/>
      <c r="HIC14" s="4"/>
      <c r="HID14" s="4"/>
      <c r="HIE14" s="4"/>
      <c r="HIF14" s="4"/>
      <c r="HIG14" s="4"/>
      <c r="HIH14" s="4"/>
      <c r="HII14" s="4"/>
      <c r="HIJ14" s="4"/>
      <c r="HIK14" s="4"/>
      <c r="HIL14" s="4"/>
      <c r="HIM14" s="4"/>
      <c r="HIN14" s="4"/>
      <c r="HIO14" s="4"/>
      <c r="HIP14" s="4"/>
      <c r="HIQ14" s="4"/>
      <c r="HIR14" s="4"/>
      <c r="HIS14" s="4"/>
      <c r="HIT14" s="4"/>
      <c r="HIU14" s="4"/>
      <c r="HIV14" s="4"/>
      <c r="HIW14" s="4"/>
      <c r="HIX14" s="4"/>
      <c r="HIY14" s="4"/>
      <c r="HIZ14" s="4"/>
      <c r="HJA14" s="4"/>
      <c r="HJB14" s="4"/>
      <c r="HJC14" s="4"/>
      <c r="HJD14" s="4"/>
      <c r="HJE14" s="4"/>
      <c r="HJF14" s="4"/>
      <c r="HJG14" s="4"/>
      <c r="HJH14" s="4"/>
      <c r="HJI14" s="4"/>
      <c r="HJJ14" s="4"/>
      <c r="HJK14" s="4"/>
      <c r="HJL14" s="4"/>
      <c r="HJM14" s="4"/>
      <c r="HJN14" s="4"/>
      <c r="HJO14" s="4"/>
      <c r="HJP14" s="4"/>
      <c r="HJQ14" s="4"/>
      <c r="HJR14" s="4"/>
      <c r="HJS14" s="4"/>
      <c r="HJT14" s="4"/>
      <c r="HJU14" s="4"/>
      <c r="HJV14" s="4"/>
      <c r="HJW14" s="4"/>
      <c r="HJX14" s="4"/>
      <c r="HJY14" s="4"/>
      <c r="HJZ14" s="4"/>
      <c r="HKA14" s="4"/>
      <c r="HKB14" s="4"/>
      <c r="HKC14" s="4"/>
      <c r="HKD14" s="4"/>
      <c r="HKE14" s="4"/>
      <c r="HKF14" s="4"/>
      <c r="HKG14" s="4"/>
      <c r="HKH14" s="4"/>
      <c r="HKI14" s="4"/>
      <c r="HKJ14" s="4"/>
      <c r="HKK14" s="4"/>
      <c r="HKL14" s="4"/>
      <c r="HKM14" s="4"/>
      <c r="HKN14" s="4"/>
      <c r="HKO14" s="4"/>
      <c r="HKP14" s="4"/>
      <c r="HKQ14" s="4"/>
      <c r="HKR14" s="4"/>
      <c r="HKS14" s="4"/>
      <c r="HKT14" s="4"/>
      <c r="HKU14" s="4"/>
      <c r="HKV14" s="4"/>
      <c r="HKW14" s="4"/>
      <c r="HKX14" s="4"/>
      <c r="HKY14" s="4"/>
      <c r="HKZ14" s="4"/>
      <c r="HLA14" s="4"/>
      <c r="HLB14" s="4"/>
      <c r="HLC14" s="4"/>
      <c r="HLD14" s="4"/>
      <c r="HLE14" s="4"/>
      <c r="HLF14" s="4"/>
      <c r="HLG14" s="4"/>
      <c r="HLH14" s="4"/>
      <c r="HLI14" s="4"/>
      <c r="HLJ14" s="4"/>
      <c r="HLK14" s="4"/>
      <c r="HLL14" s="4"/>
      <c r="HLM14" s="4"/>
      <c r="HLN14" s="4"/>
      <c r="HLO14" s="4"/>
      <c r="HLP14" s="4"/>
      <c r="HLQ14" s="4"/>
      <c r="HLR14" s="4"/>
      <c r="HLS14" s="4"/>
      <c r="HLT14" s="4"/>
      <c r="HLU14" s="4"/>
      <c r="HLV14" s="4"/>
      <c r="HLW14" s="4"/>
      <c r="HLX14" s="4"/>
      <c r="HLY14" s="4"/>
      <c r="HLZ14" s="4"/>
      <c r="HMA14" s="4"/>
      <c r="HMB14" s="4"/>
      <c r="HMC14" s="4"/>
      <c r="HMD14" s="4"/>
      <c r="HME14" s="4"/>
      <c r="HMF14" s="4"/>
      <c r="HMG14" s="4"/>
      <c r="HMH14" s="4"/>
      <c r="HMI14" s="4"/>
      <c r="HMJ14" s="4"/>
      <c r="HMK14" s="4"/>
      <c r="HML14" s="4"/>
      <c r="HMM14" s="4"/>
      <c r="HMN14" s="4"/>
      <c r="HMO14" s="4"/>
      <c r="HMP14" s="4"/>
      <c r="HMQ14" s="4"/>
      <c r="HMR14" s="4"/>
      <c r="HMS14" s="4"/>
      <c r="HMT14" s="4"/>
      <c r="HMU14" s="4"/>
      <c r="HMV14" s="4"/>
      <c r="HMW14" s="4"/>
      <c r="HMX14" s="4"/>
      <c r="HMY14" s="4"/>
      <c r="HMZ14" s="4"/>
      <c r="HNA14" s="4"/>
      <c r="HNB14" s="4"/>
      <c r="HNC14" s="4"/>
      <c r="HND14" s="4"/>
      <c r="HNE14" s="4"/>
      <c r="HNF14" s="4"/>
      <c r="HNG14" s="4"/>
      <c r="HNH14" s="4"/>
      <c r="HNI14" s="4"/>
      <c r="HNJ14" s="4"/>
      <c r="HNK14" s="4"/>
      <c r="HNL14" s="4"/>
      <c r="HNM14" s="4"/>
      <c r="HNN14" s="4"/>
      <c r="HNO14" s="4"/>
      <c r="HNP14" s="4"/>
      <c r="HNQ14" s="4"/>
      <c r="HNR14" s="4"/>
      <c r="HNS14" s="4"/>
      <c r="HNT14" s="4"/>
      <c r="HNU14" s="4"/>
      <c r="HNV14" s="4"/>
      <c r="HNW14" s="4"/>
      <c r="HNX14" s="4"/>
      <c r="HNY14" s="4"/>
      <c r="HNZ14" s="4"/>
      <c r="HOA14" s="4"/>
      <c r="HOB14" s="4"/>
      <c r="HOC14" s="4"/>
      <c r="HOD14" s="4"/>
      <c r="HOE14" s="4"/>
      <c r="HOF14" s="4"/>
      <c r="HOG14" s="4"/>
      <c r="HOH14" s="4"/>
      <c r="HOI14" s="4"/>
      <c r="HOJ14" s="4"/>
      <c r="HOK14" s="4"/>
      <c r="HOL14" s="4"/>
      <c r="HOM14" s="4"/>
      <c r="HON14" s="4"/>
      <c r="HOO14" s="4"/>
      <c r="HOP14" s="4"/>
      <c r="HOQ14" s="4"/>
      <c r="HOR14" s="4"/>
      <c r="HOS14" s="4"/>
      <c r="HOT14" s="4"/>
      <c r="HOU14" s="4"/>
      <c r="HOV14" s="4"/>
      <c r="HOW14" s="4"/>
      <c r="HOX14" s="4"/>
      <c r="HOY14" s="4"/>
      <c r="HOZ14" s="4"/>
      <c r="HPA14" s="4"/>
      <c r="HPB14" s="4"/>
      <c r="HPC14" s="4"/>
      <c r="HPD14" s="4"/>
      <c r="HPE14" s="4"/>
      <c r="HPF14" s="4"/>
      <c r="HPG14" s="4"/>
      <c r="HPH14" s="4"/>
      <c r="HPI14" s="4"/>
      <c r="HPJ14" s="4"/>
      <c r="HPK14" s="4"/>
      <c r="HPL14" s="4"/>
      <c r="HPM14" s="4"/>
      <c r="HPN14" s="4"/>
      <c r="HPO14" s="4"/>
      <c r="HPP14" s="4"/>
      <c r="HPQ14" s="4"/>
      <c r="HPR14" s="4"/>
      <c r="HPS14" s="4"/>
      <c r="HPT14" s="4"/>
      <c r="HPU14" s="4"/>
      <c r="HPV14" s="4"/>
      <c r="HPW14" s="4"/>
      <c r="HPX14" s="4"/>
      <c r="HPY14" s="4"/>
      <c r="HPZ14" s="4"/>
      <c r="HQA14" s="4"/>
      <c r="HQB14" s="4"/>
      <c r="HQC14" s="4"/>
      <c r="HQD14" s="4"/>
      <c r="HQE14" s="4"/>
      <c r="HQF14" s="4"/>
      <c r="HQG14" s="4"/>
      <c r="HQH14" s="4"/>
      <c r="HQI14" s="4"/>
      <c r="HQJ14" s="4"/>
      <c r="HQK14" s="4"/>
      <c r="HQL14" s="4"/>
      <c r="HQM14" s="4"/>
      <c r="HQN14" s="4"/>
      <c r="HQO14" s="4"/>
      <c r="HQP14" s="4"/>
      <c r="HQQ14" s="4"/>
      <c r="HQR14" s="4"/>
      <c r="HQS14" s="4"/>
      <c r="HQT14" s="4"/>
      <c r="HQU14" s="4"/>
      <c r="HQV14" s="4"/>
      <c r="HQW14" s="4"/>
      <c r="HQX14" s="4"/>
      <c r="HQY14" s="4"/>
      <c r="HQZ14" s="4"/>
      <c r="HRA14" s="4"/>
      <c r="HRB14" s="4"/>
      <c r="HRC14" s="4"/>
      <c r="HRD14" s="4"/>
      <c r="HRE14" s="4"/>
      <c r="HRF14" s="4"/>
      <c r="HRG14" s="4"/>
      <c r="HRH14" s="4"/>
      <c r="HRI14" s="4"/>
      <c r="HRJ14" s="4"/>
      <c r="HRK14" s="4"/>
      <c r="HRL14" s="4"/>
      <c r="HRM14" s="4"/>
      <c r="HRN14" s="4"/>
      <c r="HRO14" s="4"/>
      <c r="HRP14" s="4"/>
      <c r="HRQ14" s="4"/>
      <c r="HRR14" s="4"/>
      <c r="HRS14" s="4"/>
      <c r="HRT14" s="4"/>
      <c r="HRU14" s="4"/>
      <c r="HRV14" s="4"/>
      <c r="HRW14" s="4"/>
      <c r="HRX14" s="4"/>
      <c r="HRY14" s="4"/>
      <c r="HRZ14" s="4"/>
      <c r="HSA14" s="4"/>
      <c r="HSB14" s="4"/>
      <c r="HSC14" s="4"/>
      <c r="HSD14" s="4"/>
      <c r="HSE14" s="4"/>
      <c r="HSF14" s="4"/>
      <c r="HSG14" s="4"/>
      <c r="HSH14" s="4"/>
      <c r="HSI14" s="4"/>
      <c r="HSJ14" s="4"/>
      <c r="HSK14" s="4"/>
      <c r="HSL14" s="4"/>
      <c r="HSM14" s="4"/>
      <c r="HSN14" s="4"/>
      <c r="HSO14" s="4"/>
      <c r="HSP14" s="4"/>
      <c r="HSQ14" s="4"/>
      <c r="HSR14" s="4"/>
      <c r="HSS14" s="4"/>
      <c r="HST14" s="4"/>
      <c r="HSU14" s="4"/>
      <c r="HSV14" s="4"/>
      <c r="HSW14" s="4"/>
      <c r="HSX14" s="4"/>
      <c r="HSY14" s="4"/>
      <c r="HSZ14" s="4"/>
      <c r="HTA14" s="4"/>
      <c r="HTB14" s="4"/>
      <c r="HTC14" s="4"/>
      <c r="HTD14" s="4"/>
      <c r="HTE14" s="4"/>
      <c r="HTF14" s="4"/>
      <c r="HTG14" s="4"/>
      <c r="HTH14" s="4"/>
      <c r="HTI14" s="4"/>
      <c r="HTJ14" s="4"/>
      <c r="HTK14" s="4"/>
      <c r="HTL14" s="4"/>
      <c r="HTM14" s="4"/>
      <c r="HTN14" s="4"/>
      <c r="HTO14" s="4"/>
      <c r="HTP14" s="4"/>
      <c r="HTQ14" s="4"/>
      <c r="HTR14" s="4"/>
      <c r="HTS14" s="4"/>
      <c r="HTT14" s="4"/>
      <c r="HTU14" s="4"/>
      <c r="HTV14" s="4"/>
      <c r="HTW14" s="4"/>
      <c r="HTX14" s="4"/>
      <c r="HTY14" s="4"/>
      <c r="HTZ14" s="4"/>
      <c r="HUA14" s="4"/>
      <c r="HUB14" s="4"/>
      <c r="HUC14" s="4"/>
      <c r="HUD14" s="4"/>
      <c r="HUE14" s="4"/>
      <c r="HUF14" s="4"/>
      <c r="HUG14" s="4"/>
      <c r="HUH14" s="4"/>
      <c r="HUI14" s="4"/>
      <c r="HUJ14" s="4"/>
      <c r="HUK14" s="4"/>
      <c r="HUL14" s="4"/>
      <c r="HUM14" s="4"/>
      <c r="HUN14" s="4"/>
      <c r="HUO14" s="4"/>
      <c r="HUP14" s="4"/>
      <c r="HUQ14" s="4"/>
      <c r="HUR14" s="4"/>
      <c r="HUS14" s="4"/>
      <c r="HUT14" s="4"/>
      <c r="HUU14" s="4"/>
      <c r="HUV14" s="4"/>
      <c r="HUW14" s="4"/>
      <c r="HUX14" s="4"/>
      <c r="HUY14" s="4"/>
      <c r="HUZ14" s="4"/>
      <c r="HVA14" s="4"/>
      <c r="HVB14" s="4"/>
      <c r="HVC14" s="4"/>
      <c r="HVD14" s="4"/>
      <c r="HVE14" s="4"/>
      <c r="HVF14" s="4"/>
      <c r="HVG14" s="4"/>
      <c r="HVH14" s="4"/>
      <c r="HVI14" s="4"/>
      <c r="HVJ14" s="4"/>
      <c r="HVK14" s="4"/>
      <c r="HVL14" s="4"/>
      <c r="HVM14" s="4"/>
      <c r="HVN14" s="4"/>
      <c r="HVO14" s="4"/>
      <c r="HVP14" s="4"/>
      <c r="HVQ14" s="4"/>
      <c r="HVR14" s="4"/>
      <c r="HVS14" s="4"/>
      <c r="HVT14" s="4"/>
      <c r="HVU14" s="4"/>
      <c r="HVV14" s="4"/>
      <c r="HVW14" s="4"/>
      <c r="HVX14" s="4"/>
      <c r="HVY14" s="4"/>
      <c r="HVZ14" s="4"/>
      <c r="HWA14" s="4"/>
      <c r="HWB14" s="4"/>
      <c r="HWC14" s="4"/>
      <c r="HWD14" s="4"/>
      <c r="HWE14" s="4"/>
      <c r="HWF14" s="4"/>
      <c r="HWG14" s="4"/>
      <c r="HWH14" s="4"/>
      <c r="HWI14" s="4"/>
      <c r="HWJ14" s="4"/>
      <c r="HWK14" s="4"/>
      <c r="HWL14" s="4"/>
      <c r="HWM14" s="4"/>
      <c r="HWN14" s="4"/>
      <c r="HWO14" s="4"/>
      <c r="HWP14" s="4"/>
      <c r="HWQ14" s="4"/>
      <c r="HWR14" s="4"/>
      <c r="HWS14" s="4"/>
      <c r="HWT14" s="4"/>
      <c r="HWU14" s="4"/>
      <c r="HWV14" s="4"/>
      <c r="HWW14" s="4"/>
      <c r="HWX14" s="4"/>
      <c r="HWY14" s="4"/>
      <c r="HWZ14" s="4"/>
      <c r="HXA14" s="4"/>
      <c r="HXB14" s="4"/>
      <c r="HXC14" s="4"/>
      <c r="HXD14" s="4"/>
      <c r="HXE14" s="4"/>
      <c r="HXF14" s="4"/>
      <c r="HXG14" s="4"/>
      <c r="HXH14" s="4"/>
      <c r="HXI14" s="4"/>
      <c r="HXJ14" s="4"/>
      <c r="HXK14" s="4"/>
      <c r="HXL14" s="4"/>
      <c r="HXM14" s="4"/>
      <c r="HXN14" s="4"/>
      <c r="HXO14" s="4"/>
      <c r="HXP14" s="4"/>
      <c r="HXQ14" s="4"/>
      <c r="HXR14" s="4"/>
      <c r="HXS14" s="4"/>
      <c r="HXT14" s="4"/>
      <c r="HXU14" s="4"/>
      <c r="HXV14" s="4"/>
      <c r="HXW14" s="4"/>
      <c r="HXX14" s="4"/>
      <c r="HXY14" s="4"/>
      <c r="HXZ14" s="4"/>
      <c r="HYA14" s="4"/>
      <c r="HYB14" s="4"/>
      <c r="HYC14" s="4"/>
      <c r="HYD14" s="4"/>
      <c r="HYE14" s="4"/>
      <c r="HYF14" s="4"/>
      <c r="HYG14" s="4"/>
      <c r="HYH14" s="4"/>
      <c r="HYI14" s="4"/>
      <c r="HYJ14" s="4"/>
      <c r="HYK14" s="4"/>
      <c r="HYL14" s="4"/>
      <c r="HYM14" s="4"/>
      <c r="HYN14" s="4"/>
      <c r="HYO14" s="4"/>
      <c r="HYP14" s="4"/>
      <c r="HYQ14" s="4"/>
      <c r="HYR14" s="4"/>
      <c r="HYS14" s="4"/>
      <c r="HYT14" s="4"/>
      <c r="HYU14" s="4"/>
      <c r="HYV14" s="4"/>
      <c r="HYW14" s="4"/>
      <c r="HYX14" s="4"/>
      <c r="HYY14" s="4"/>
      <c r="HYZ14" s="4"/>
      <c r="HZA14" s="4"/>
      <c r="HZB14" s="4"/>
      <c r="HZC14" s="4"/>
      <c r="HZD14" s="4"/>
      <c r="HZE14" s="4"/>
      <c r="HZF14" s="4"/>
      <c r="HZG14" s="4"/>
      <c r="HZH14" s="4"/>
      <c r="HZI14" s="4"/>
      <c r="HZJ14" s="4"/>
      <c r="HZK14" s="4"/>
      <c r="HZL14" s="4"/>
      <c r="HZM14" s="4"/>
      <c r="HZN14" s="4"/>
      <c r="HZO14" s="4"/>
      <c r="HZP14" s="4"/>
      <c r="HZQ14" s="4"/>
      <c r="HZR14" s="4"/>
      <c r="HZS14" s="4"/>
      <c r="HZT14" s="4"/>
      <c r="HZU14" s="4"/>
      <c r="HZV14" s="4"/>
      <c r="HZW14" s="4"/>
      <c r="HZX14" s="4"/>
      <c r="HZY14" s="4"/>
      <c r="HZZ14" s="4"/>
      <c r="IAA14" s="4"/>
      <c r="IAB14" s="4"/>
      <c r="IAC14" s="4"/>
      <c r="IAD14" s="4"/>
      <c r="IAE14" s="4"/>
      <c r="IAF14" s="4"/>
      <c r="IAG14" s="4"/>
      <c r="IAH14" s="4"/>
      <c r="IAI14" s="4"/>
      <c r="IAJ14" s="4"/>
      <c r="IAK14" s="4"/>
      <c r="IAL14" s="4"/>
      <c r="IAM14" s="4"/>
      <c r="IAN14" s="4"/>
      <c r="IAO14" s="4"/>
      <c r="IAP14" s="4"/>
      <c r="IAQ14" s="4"/>
      <c r="IAR14" s="4"/>
      <c r="IAS14" s="4"/>
      <c r="IAT14" s="4"/>
      <c r="IAU14" s="4"/>
      <c r="IAV14" s="4"/>
      <c r="IAW14" s="4"/>
      <c r="IAX14" s="4"/>
      <c r="IAY14" s="4"/>
      <c r="IAZ14" s="4"/>
      <c r="IBA14" s="4"/>
      <c r="IBB14" s="4"/>
      <c r="IBC14" s="4"/>
      <c r="IBD14" s="4"/>
      <c r="IBE14" s="4"/>
      <c r="IBF14" s="4"/>
      <c r="IBG14" s="4"/>
      <c r="IBH14" s="4"/>
      <c r="IBI14" s="4"/>
      <c r="IBJ14" s="4"/>
      <c r="IBK14" s="4"/>
      <c r="IBL14" s="4"/>
      <c r="IBM14" s="4"/>
      <c r="IBN14" s="4"/>
      <c r="IBO14" s="4"/>
      <c r="IBP14" s="4"/>
      <c r="IBQ14" s="4"/>
      <c r="IBR14" s="4"/>
      <c r="IBS14" s="4"/>
      <c r="IBT14" s="4"/>
      <c r="IBU14" s="4"/>
      <c r="IBV14" s="4"/>
      <c r="IBW14" s="4"/>
      <c r="IBX14" s="4"/>
      <c r="IBY14" s="4"/>
      <c r="IBZ14" s="4"/>
      <c r="ICA14" s="4"/>
      <c r="ICB14" s="4"/>
      <c r="ICC14" s="4"/>
      <c r="ICD14" s="4"/>
      <c r="ICE14" s="4"/>
      <c r="ICF14" s="4"/>
      <c r="ICG14" s="4"/>
      <c r="ICH14" s="4"/>
      <c r="ICI14" s="4"/>
      <c r="ICJ14" s="4"/>
      <c r="ICK14" s="4"/>
      <c r="ICL14" s="4"/>
      <c r="ICM14" s="4"/>
      <c r="ICN14" s="4"/>
      <c r="ICO14" s="4"/>
      <c r="ICP14" s="4"/>
      <c r="ICQ14" s="4"/>
      <c r="ICR14" s="4"/>
      <c r="ICS14" s="4"/>
      <c r="ICT14" s="4"/>
      <c r="ICU14" s="4"/>
      <c r="ICV14" s="4"/>
      <c r="ICW14" s="4"/>
      <c r="ICX14" s="4"/>
      <c r="ICY14" s="4"/>
      <c r="ICZ14" s="4"/>
      <c r="IDA14" s="4"/>
      <c r="IDB14" s="4"/>
      <c r="IDC14" s="4"/>
      <c r="IDD14" s="4"/>
      <c r="IDE14" s="4"/>
      <c r="IDF14" s="4"/>
      <c r="IDG14" s="4"/>
      <c r="IDH14" s="4"/>
      <c r="IDI14" s="4"/>
      <c r="IDJ14" s="4"/>
      <c r="IDK14" s="4"/>
      <c r="IDL14" s="4"/>
      <c r="IDM14" s="4"/>
      <c r="IDN14" s="4"/>
      <c r="IDO14" s="4"/>
      <c r="IDP14" s="4"/>
      <c r="IDQ14" s="4"/>
      <c r="IDR14" s="4"/>
      <c r="IDS14" s="4"/>
      <c r="IDT14" s="4"/>
      <c r="IDU14" s="4"/>
      <c r="IDV14" s="4"/>
      <c r="IDW14" s="4"/>
      <c r="IDX14" s="4"/>
      <c r="IDY14" s="4"/>
      <c r="IDZ14" s="4"/>
      <c r="IEA14" s="4"/>
      <c r="IEB14" s="4"/>
      <c r="IEC14" s="4"/>
      <c r="IED14" s="4"/>
      <c r="IEE14" s="4"/>
      <c r="IEF14" s="4"/>
      <c r="IEG14" s="4"/>
      <c r="IEH14" s="4"/>
      <c r="IEI14" s="4"/>
      <c r="IEJ14" s="4"/>
      <c r="IEK14" s="4"/>
      <c r="IEL14" s="4"/>
      <c r="IEM14" s="4"/>
      <c r="IEN14" s="4"/>
      <c r="IEO14" s="4"/>
      <c r="IEP14" s="4"/>
      <c r="IEQ14" s="4"/>
      <c r="IER14" s="4"/>
      <c r="IES14" s="4"/>
      <c r="IET14" s="4"/>
      <c r="IEU14" s="4"/>
      <c r="IEV14" s="4"/>
      <c r="IEW14" s="4"/>
      <c r="IEX14" s="4"/>
      <c r="IEY14" s="4"/>
      <c r="IEZ14" s="4"/>
      <c r="IFA14" s="4"/>
      <c r="IFB14" s="4"/>
      <c r="IFC14" s="4"/>
      <c r="IFD14" s="4"/>
      <c r="IFE14" s="4"/>
      <c r="IFF14" s="4"/>
      <c r="IFG14" s="4"/>
      <c r="IFH14" s="4"/>
      <c r="IFI14" s="4"/>
      <c r="IFJ14" s="4"/>
      <c r="IFK14" s="4"/>
      <c r="IFL14" s="4"/>
      <c r="IFM14" s="4"/>
      <c r="IFN14" s="4"/>
      <c r="IFO14" s="4"/>
      <c r="IFP14" s="4"/>
      <c r="IFQ14" s="4"/>
      <c r="IFR14" s="4"/>
      <c r="IFS14" s="4"/>
      <c r="IFT14" s="4"/>
      <c r="IFU14" s="4"/>
      <c r="IFV14" s="4"/>
      <c r="IFW14" s="4"/>
      <c r="IFX14" s="4"/>
      <c r="IFY14" s="4"/>
      <c r="IFZ14" s="4"/>
      <c r="IGA14" s="4"/>
      <c r="IGB14" s="4"/>
      <c r="IGC14" s="4"/>
      <c r="IGD14" s="4"/>
      <c r="IGE14" s="4"/>
      <c r="IGF14" s="4"/>
      <c r="IGG14" s="4"/>
      <c r="IGH14" s="4"/>
      <c r="IGI14" s="4"/>
      <c r="IGJ14" s="4"/>
      <c r="IGK14" s="4"/>
      <c r="IGL14" s="4"/>
      <c r="IGM14" s="4"/>
      <c r="IGN14" s="4"/>
      <c r="IGO14" s="4"/>
      <c r="IGP14" s="4"/>
      <c r="IGQ14" s="4"/>
      <c r="IGR14" s="4"/>
      <c r="IGS14" s="4"/>
      <c r="IGT14" s="4"/>
      <c r="IGU14" s="4"/>
      <c r="IGV14" s="4"/>
      <c r="IGW14" s="4"/>
      <c r="IGX14" s="4"/>
      <c r="IGY14" s="4"/>
      <c r="IGZ14" s="4"/>
      <c r="IHA14" s="4"/>
      <c r="IHB14" s="4"/>
      <c r="IHC14" s="4"/>
      <c r="IHD14" s="4"/>
      <c r="IHE14" s="4"/>
      <c r="IHF14" s="4"/>
      <c r="IHG14" s="4"/>
      <c r="IHH14" s="4"/>
      <c r="IHI14" s="4"/>
      <c r="IHJ14" s="4"/>
      <c r="IHK14" s="4"/>
      <c r="IHL14" s="4"/>
      <c r="IHM14" s="4"/>
      <c r="IHN14" s="4"/>
      <c r="IHO14" s="4"/>
      <c r="IHP14" s="4"/>
      <c r="IHQ14" s="4"/>
      <c r="IHR14" s="4"/>
      <c r="IHS14" s="4"/>
      <c r="IHT14" s="4"/>
      <c r="IHU14" s="4"/>
      <c r="IHV14" s="4"/>
      <c r="IHW14" s="4"/>
      <c r="IHX14" s="4"/>
      <c r="IHY14" s="4"/>
      <c r="IHZ14" s="4"/>
      <c r="IIA14" s="4"/>
      <c r="IIB14" s="4"/>
      <c r="IIC14" s="4"/>
      <c r="IID14" s="4"/>
      <c r="IIE14" s="4"/>
      <c r="IIF14" s="4"/>
      <c r="IIG14" s="4"/>
      <c r="IIH14" s="4"/>
      <c r="III14" s="4"/>
      <c r="IIJ14" s="4"/>
      <c r="IIK14" s="4"/>
      <c r="IIL14" s="4"/>
      <c r="IIM14" s="4"/>
      <c r="IIN14" s="4"/>
      <c r="IIO14" s="4"/>
      <c r="IIP14" s="4"/>
      <c r="IIQ14" s="4"/>
      <c r="IIR14" s="4"/>
      <c r="IIS14" s="4"/>
      <c r="IIT14" s="4"/>
      <c r="IIU14" s="4"/>
      <c r="IIV14" s="4"/>
      <c r="IIW14" s="4"/>
      <c r="IIX14" s="4"/>
      <c r="IIY14" s="4"/>
      <c r="IIZ14" s="4"/>
      <c r="IJA14" s="4"/>
      <c r="IJB14" s="4"/>
      <c r="IJC14" s="4"/>
      <c r="IJD14" s="4"/>
      <c r="IJE14" s="4"/>
      <c r="IJF14" s="4"/>
      <c r="IJG14" s="4"/>
      <c r="IJH14" s="4"/>
      <c r="IJI14" s="4"/>
      <c r="IJJ14" s="4"/>
      <c r="IJK14" s="4"/>
      <c r="IJL14" s="4"/>
      <c r="IJM14" s="4"/>
      <c r="IJN14" s="4"/>
      <c r="IJO14" s="4"/>
      <c r="IJP14" s="4"/>
      <c r="IJQ14" s="4"/>
      <c r="IJR14" s="4"/>
      <c r="IJS14" s="4"/>
      <c r="IJT14" s="4"/>
      <c r="IJU14" s="4"/>
      <c r="IJV14" s="4"/>
      <c r="IJW14" s="4"/>
      <c r="IJX14" s="4"/>
      <c r="IJY14" s="4"/>
      <c r="IJZ14" s="4"/>
      <c r="IKA14" s="4"/>
      <c r="IKB14" s="4"/>
      <c r="IKC14" s="4"/>
      <c r="IKD14" s="4"/>
      <c r="IKE14" s="4"/>
      <c r="IKF14" s="4"/>
      <c r="IKG14" s="4"/>
      <c r="IKH14" s="4"/>
      <c r="IKI14" s="4"/>
      <c r="IKJ14" s="4"/>
      <c r="IKK14" s="4"/>
      <c r="IKL14" s="4"/>
      <c r="IKM14" s="4"/>
      <c r="IKN14" s="4"/>
      <c r="IKO14" s="4"/>
      <c r="IKP14" s="4"/>
      <c r="IKQ14" s="4"/>
      <c r="IKR14" s="4"/>
      <c r="IKS14" s="4"/>
      <c r="IKT14" s="4"/>
      <c r="IKU14" s="4"/>
      <c r="IKV14" s="4"/>
      <c r="IKW14" s="4"/>
      <c r="IKX14" s="4"/>
      <c r="IKY14" s="4"/>
      <c r="IKZ14" s="4"/>
      <c r="ILA14" s="4"/>
      <c r="ILB14" s="4"/>
      <c r="ILC14" s="4"/>
      <c r="ILD14" s="4"/>
      <c r="ILE14" s="4"/>
      <c r="ILF14" s="4"/>
      <c r="ILG14" s="4"/>
      <c r="ILH14" s="4"/>
      <c r="ILI14" s="4"/>
      <c r="ILJ14" s="4"/>
      <c r="ILK14" s="4"/>
      <c r="ILL14" s="4"/>
      <c r="ILM14" s="4"/>
      <c r="ILN14" s="4"/>
      <c r="ILO14" s="4"/>
      <c r="ILP14" s="4"/>
      <c r="ILQ14" s="4"/>
      <c r="ILR14" s="4"/>
      <c r="ILS14" s="4"/>
      <c r="ILT14" s="4"/>
      <c r="ILU14" s="4"/>
      <c r="ILV14" s="4"/>
      <c r="ILW14" s="4"/>
      <c r="ILX14" s="4"/>
      <c r="ILY14" s="4"/>
      <c r="ILZ14" s="4"/>
      <c r="IMA14" s="4"/>
      <c r="IMB14" s="4"/>
      <c r="IMC14" s="4"/>
      <c r="IMD14" s="4"/>
      <c r="IME14" s="4"/>
      <c r="IMF14" s="4"/>
      <c r="IMG14" s="4"/>
      <c r="IMH14" s="4"/>
      <c r="IMI14" s="4"/>
      <c r="IMJ14" s="4"/>
      <c r="IMK14" s="4"/>
      <c r="IML14" s="4"/>
      <c r="IMM14" s="4"/>
      <c r="IMN14" s="4"/>
      <c r="IMO14" s="4"/>
      <c r="IMP14" s="4"/>
      <c r="IMQ14" s="4"/>
      <c r="IMR14" s="4"/>
      <c r="IMS14" s="4"/>
      <c r="IMT14" s="4"/>
      <c r="IMU14" s="4"/>
      <c r="IMV14" s="4"/>
      <c r="IMW14" s="4"/>
      <c r="IMX14" s="4"/>
      <c r="IMY14" s="4"/>
      <c r="IMZ14" s="4"/>
      <c r="INA14" s="4"/>
      <c r="INB14" s="4"/>
      <c r="INC14" s="4"/>
      <c r="IND14" s="4"/>
      <c r="INE14" s="4"/>
      <c r="INF14" s="4"/>
      <c r="ING14" s="4"/>
      <c r="INH14" s="4"/>
      <c r="INI14" s="4"/>
      <c r="INJ14" s="4"/>
      <c r="INK14" s="4"/>
      <c r="INL14" s="4"/>
      <c r="INM14" s="4"/>
      <c r="INN14" s="4"/>
      <c r="INO14" s="4"/>
      <c r="INP14" s="4"/>
      <c r="INQ14" s="4"/>
      <c r="INR14" s="4"/>
      <c r="INS14" s="4"/>
      <c r="INT14" s="4"/>
      <c r="INU14" s="4"/>
      <c r="INV14" s="4"/>
      <c r="INW14" s="4"/>
      <c r="INX14" s="4"/>
      <c r="INY14" s="4"/>
      <c r="INZ14" s="4"/>
      <c r="IOA14" s="4"/>
      <c r="IOB14" s="4"/>
      <c r="IOC14" s="4"/>
      <c r="IOD14" s="4"/>
      <c r="IOE14" s="4"/>
      <c r="IOF14" s="4"/>
      <c r="IOG14" s="4"/>
      <c r="IOH14" s="4"/>
      <c r="IOI14" s="4"/>
      <c r="IOJ14" s="4"/>
      <c r="IOK14" s="4"/>
      <c r="IOL14" s="4"/>
      <c r="IOM14" s="4"/>
      <c r="ION14" s="4"/>
      <c r="IOO14" s="4"/>
      <c r="IOP14" s="4"/>
      <c r="IOQ14" s="4"/>
      <c r="IOR14" s="4"/>
      <c r="IOS14" s="4"/>
      <c r="IOT14" s="4"/>
      <c r="IOU14" s="4"/>
      <c r="IOV14" s="4"/>
      <c r="IOW14" s="4"/>
      <c r="IOX14" s="4"/>
      <c r="IOY14" s="4"/>
      <c r="IOZ14" s="4"/>
      <c r="IPA14" s="4"/>
      <c r="IPB14" s="4"/>
      <c r="IPC14" s="4"/>
      <c r="IPD14" s="4"/>
      <c r="IPE14" s="4"/>
      <c r="IPF14" s="4"/>
      <c r="IPG14" s="4"/>
      <c r="IPH14" s="4"/>
      <c r="IPI14" s="4"/>
      <c r="IPJ14" s="4"/>
      <c r="IPK14" s="4"/>
      <c r="IPL14" s="4"/>
      <c r="IPM14" s="4"/>
      <c r="IPN14" s="4"/>
      <c r="IPO14" s="4"/>
      <c r="IPP14" s="4"/>
      <c r="IPQ14" s="4"/>
      <c r="IPR14" s="4"/>
      <c r="IPS14" s="4"/>
      <c r="IPT14" s="4"/>
      <c r="IPU14" s="4"/>
      <c r="IPV14" s="4"/>
      <c r="IPW14" s="4"/>
      <c r="IPX14" s="4"/>
      <c r="IPY14" s="4"/>
      <c r="IPZ14" s="4"/>
      <c r="IQA14" s="4"/>
      <c r="IQB14" s="4"/>
      <c r="IQC14" s="4"/>
      <c r="IQD14" s="4"/>
      <c r="IQE14" s="4"/>
      <c r="IQF14" s="4"/>
      <c r="IQG14" s="4"/>
      <c r="IQH14" s="4"/>
      <c r="IQI14" s="4"/>
      <c r="IQJ14" s="4"/>
      <c r="IQK14" s="4"/>
      <c r="IQL14" s="4"/>
      <c r="IQM14" s="4"/>
      <c r="IQN14" s="4"/>
      <c r="IQO14" s="4"/>
      <c r="IQP14" s="4"/>
      <c r="IQQ14" s="4"/>
      <c r="IQR14" s="4"/>
      <c r="IQS14" s="4"/>
      <c r="IQT14" s="4"/>
      <c r="IQU14" s="4"/>
      <c r="IQV14" s="4"/>
      <c r="IQW14" s="4"/>
      <c r="IQX14" s="4"/>
      <c r="IQY14" s="4"/>
      <c r="IQZ14" s="4"/>
      <c r="IRA14" s="4"/>
      <c r="IRB14" s="4"/>
      <c r="IRC14" s="4"/>
      <c r="IRD14" s="4"/>
      <c r="IRE14" s="4"/>
      <c r="IRF14" s="4"/>
      <c r="IRG14" s="4"/>
      <c r="IRH14" s="4"/>
      <c r="IRI14" s="4"/>
      <c r="IRJ14" s="4"/>
      <c r="IRK14" s="4"/>
      <c r="IRL14" s="4"/>
      <c r="IRM14" s="4"/>
      <c r="IRN14" s="4"/>
      <c r="IRO14" s="4"/>
      <c r="IRP14" s="4"/>
      <c r="IRQ14" s="4"/>
      <c r="IRR14" s="4"/>
      <c r="IRS14" s="4"/>
      <c r="IRT14" s="4"/>
      <c r="IRU14" s="4"/>
      <c r="IRV14" s="4"/>
      <c r="IRW14" s="4"/>
      <c r="IRX14" s="4"/>
      <c r="IRY14" s="4"/>
      <c r="IRZ14" s="4"/>
      <c r="ISA14" s="4"/>
      <c r="ISB14" s="4"/>
      <c r="ISC14" s="4"/>
      <c r="ISD14" s="4"/>
      <c r="ISE14" s="4"/>
      <c r="ISF14" s="4"/>
      <c r="ISG14" s="4"/>
      <c r="ISH14" s="4"/>
      <c r="ISI14" s="4"/>
      <c r="ISJ14" s="4"/>
      <c r="ISK14" s="4"/>
      <c r="ISL14" s="4"/>
      <c r="ISM14" s="4"/>
      <c r="ISN14" s="4"/>
      <c r="ISO14" s="4"/>
      <c r="ISP14" s="4"/>
      <c r="ISQ14" s="4"/>
      <c r="ISR14" s="4"/>
      <c r="ISS14" s="4"/>
      <c r="IST14" s="4"/>
      <c r="ISU14" s="4"/>
      <c r="ISV14" s="4"/>
      <c r="ISW14" s="4"/>
      <c r="ISX14" s="4"/>
      <c r="ISY14" s="4"/>
      <c r="ISZ14" s="4"/>
      <c r="ITA14" s="4"/>
      <c r="ITB14" s="4"/>
      <c r="ITC14" s="4"/>
      <c r="ITD14" s="4"/>
      <c r="ITE14" s="4"/>
      <c r="ITF14" s="4"/>
      <c r="ITG14" s="4"/>
      <c r="ITH14" s="4"/>
      <c r="ITI14" s="4"/>
      <c r="ITJ14" s="4"/>
      <c r="ITK14" s="4"/>
      <c r="ITL14" s="4"/>
      <c r="ITM14" s="4"/>
      <c r="ITN14" s="4"/>
      <c r="ITO14" s="4"/>
      <c r="ITP14" s="4"/>
      <c r="ITQ14" s="4"/>
      <c r="ITR14" s="4"/>
      <c r="ITS14" s="4"/>
      <c r="ITT14" s="4"/>
      <c r="ITU14" s="4"/>
      <c r="ITV14" s="4"/>
      <c r="ITW14" s="4"/>
      <c r="ITX14" s="4"/>
      <c r="ITY14" s="4"/>
      <c r="ITZ14" s="4"/>
      <c r="IUA14" s="4"/>
      <c r="IUB14" s="4"/>
      <c r="IUC14" s="4"/>
      <c r="IUD14" s="4"/>
      <c r="IUE14" s="4"/>
      <c r="IUF14" s="4"/>
      <c r="IUG14" s="4"/>
      <c r="IUH14" s="4"/>
      <c r="IUI14" s="4"/>
      <c r="IUJ14" s="4"/>
      <c r="IUK14" s="4"/>
      <c r="IUL14" s="4"/>
      <c r="IUM14" s="4"/>
      <c r="IUN14" s="4"/>
      <c r="IUO14" s="4"/>
      <c r="IUP14" s="4"/>
      <c r="IUQ14" s="4"/>
      <c r="IUR14" s="4"/>
      <c r="IUS14" s="4"/>
      <c r="IUT14" s="4"/>
      <c r="IUU14" s="4"/>
      <c r="IUV14" s="4"/>
      <c r="IUW14" s="4"/>
      <c r="IUX14" s="4"/>
      <c r="IUY14" s="4"/>
      <c r="IUZ14" s="4"/>
      <c r="IVA14" s="4"/>
      <c r="IVB14" s="4"/>
      <c r="IVC14" s="4"/>
      <c r="IVD14" s="4"/>
      <c r="IVE14" s="4"/>
      <c r="IVF14" s="4"/>
      <c r="IVG14" s="4"/>
      <c r="IVH14" s="4"/>
      <c r="IVI14" s="4"/>
      <c r="IVJ14" s="4"/>
      <c r="IVK14" s="4"/>
      <c r="IVL14" s="4"/>
      <c r="IVM14" s="4"/>
      <c r="IVN14" s="4"/>
      <c r="IVO14" s="4"/>
      <c r="IVP14" s="4"/>
      <c r="IVQ14" s="4"/>
      <c r="IVR14" s="4"/>
      <c r="IVS14" s="4"/>
      <c r="IVT14" s="4"/>
      <c r="IVU14" s="4"/>
      <c r="IVV14" s="4"/>
      <c r="IVW14" s="4"/>
      <c r="IVX14" s="4"/>
      <c r="IVY14" s="4"/>
      <c r="IVZ14" s="4"/>
      <c r="IWA14" s="4"/>
      <c r="IWB14" s="4"/>
      <c r="IWC14" s="4"/>
      <c r="IWD14" s="4"/>
      <c r="IWE14" s="4"/>
      <c r="IWF14" s="4"/>
      <c r="IWG14" s="4"/>
      <c r="IWH14" s="4"/>
      <c r="IWI14" s="4"/>
      <c r="IWJ14" s="4"/>
      <c r="IWK14" s="4"/>
      <c r="IWL14" s="4"/>
      <c r="IWM14" s="4"/>
      <c r="IWN14" s="4"/>
      <c r="IWO14" s="4"/>
      <c r="IWP14" s="4"/>
      <c r="IWQ14" s="4"/>
      <c r="IWR14" s="4"/>
      <c r="IWS14" s="4"/>
      <c r="IWT14" s="4"/>
      <c r="IWU14" s="4"/>
      <c r="IWV14" s="4"/>
      <c r="IWW14" s="4"/>
      <c r="IWX14" s="4"/>
      <c r="IWY14" s="4"/>
      <c r="IWZ14" s="4"/>
      <c r="IXA14" s="4"/>
      <c r="IXB14" s="4"/>
      <c r="IXC14" s="4"/>
      <c r="IXD14" s="4"/>
      <c r="IXE14" s="4"/>
      <c r="IXF14" s="4"/>
      <c r="IXG14" s="4"/>
      <c r="IXH14" s="4"/>
      <c r="IXI14" s="4"/>
      <c r="IXJ14" s="4"/>
      <c r="IXK14" s="4"/>
      <c r="IXL14" s="4"/>
      <c r="IXM14" s="4"/>
      <c r="IXN14" s="4"/>
      <c r="IXO14" s="4"/>
      <c r="IXP14" s="4"/>
      <c r="IXQ14" s="4"/>
      <c r="IXR14" s="4"/>
      <c r="IXS14" s="4"/>
      <c r="IXT14" s="4"/>
      <c r="IXU14" s="4"/>
      <c r="IXV14" s="4"/>
      <c r="IXW14" s="4"/>
      <c r="IXX14" s="4"/>
      <c r="IXY14" s="4"/>
      <c r="IXZ14" s="4"/>
      <c r="IYA14" s="4"/>
      <c r="IYB14" s="4"/>
      <c r="IYC14" s="4"/>
      <c r="IYD14" s="4"/>
      <c r="IYE14" s="4"/>
      <c r="IYF14" s="4"/>
      <c r="IYG14" s="4"/>
      <c r="IYH14" s="4"/>
      <c r="IYI14" s="4"/>
      <c r="IYJ14" s="4"/>
      <c r="IYK14" s="4"/>
      <c r="IYL14" s="4"/>
      <c r="IYM14" s="4"/>
      <c r="IYN14" s="4"/>
      <c r="IYO14" s="4"/>
      <c r="IYP14" s="4"/>
      <c r="IYQ14" s="4"/>
      <c r="IYR14" s="4"/>
      <c r="IYS14" s="4"/>
      <c r="IYT14" s="4"/>
      <c r="IYU14" s="4"/>
      <c r="IYV14" s="4"/>
      <c r="IYW14" s="4"/>
      <c r="IYX14" s="4"/>
      <c r="IYY14" s="4"/>
      <c r="IYZ14" s="4"/>
      <c r="IZA14" s="4"/>
      <c r="IZB14" s="4"/>
      <c r="IZC14" s="4"/>
      <c r="IZD14" s="4"/>
      <c r="IZE14" s="4"/>
      <c r="IZF14" s="4"/>
      <c r="IZG14" s="4"/>
      <c r="IZH14" s="4"/>
      <c r="IZI14" s="4"/>
      <c r="IZJ14" s="4"/>
      <c r="IZK14" s="4"/>
      <c r="IZL14" s="4"/>
      <c r="IZM14" s="4"/>
      <c r="IZN14" s="4"/>
      <c r="IZO14" s="4"/>
      <c r="IZP14" s="4"/>
      <c r="IZQ14" s="4"/>
      <c r="IZR14" s="4"/>
      <c r="IZS14" s="4"/>
      <c r="IZT14" s="4"/>
      <c r="IZU14" s="4"/>
      <c r="IZV14" s="4"/>
      <c r="IZW14" s="4"/>
      <c r="IZX14" s="4"/>
      <c r="IZY14" s="4"/>
      <c r="IZZ14" s="4"/>
      <c r="JAA14" s="4"/>
      <c r="JAB14" s="4"/>
      <c r="JAC14" s="4"/>
      <c r="JAD14" s="4"/>
      <c r="JAE14" s="4"/>
      <c r="JAF14" s="4"/>
      <c r="JAG14" s="4"/>
      <c r="JAH14" s="4"/>
      <c r="JAI14" s="4"/>
      <c r="JAJ14" s="4"/>
      <c r="JAK14" s="4"/>
      <c r="JAL14" s="4"/>
      <c r="JAM14" s="4"/>
      <c r="JAN14" s="4"/>
      <c r="JAO14" s="4"/>
      <c r="JAP14" s="4"/>
      <c r="JAQ14" s="4"/>
      <c r="JAR14" s="4"/>
      <c r="JAS14" s="4"/>
      <c r="JAT14" s="4"/>
      <c r="JAU14" s="4"/>
      <c r="JAV14" s="4"/>
      <c r="JAW14" s="4"/>
      <c r="JAX14" s="4"/>
      <c r="JAY14" s="4"/>
      <c r="JAZ14" s="4"/>
      <c r="JBA14" s="4"/>
      <c r="JBB14" s="4"/>
      <c r="JBC14" s="4"/>
      <c r="JBD14" s="4"/>
      <c r="JBE14" s="4"/>
      <c r="JBF14" s="4"/>
      <c r="JBG14" s="4"/>
      <c r="JBH14" s="4"/>
      <c r="JBI14" s="4"/>
      <c r="JBJ14" s="4"/>
      <c r="JBK14" s="4"/>
      <c r="JBL14" s="4"/>
      <c r="JBM14" s="4"/>
      <c r="JBN14" s="4"/>
      <c r="JBO14" s="4"/>
      <c r="JBP14" s="4"/>
      <c r="JBQ14" s="4"/>
      <c r="JBR14" s="4"/>
      <c r="JBS14" s="4"/>
      <c r="JBT14" s="4"/>
      <c r="JBU14" s="4"/>
      <c r="JBV14" s="4"/>
      <c r="JBW14" s="4"/>
      <c r="JBX14" s="4"/>
      <c r="JBY14" s="4"/>
      <c r="JBZ14" s="4"/>
      <c r="JCA14" s="4"/>
      <c r="JCB14" s="4"/>
      <c r="JCC14" s="4"/>
      <c r="JCD14" s="4"/>
      <c r="JCE14" s="4"/>
      <c r="JCF14" s="4"/>
      <c r="JCG14" s="4"/>
      <c r="JCH14" s="4"/>
      <c r="JCI14" s="4"/>
      <c r="JCJ14" s="4"/>
      <c r="JCK14" s="4"/>
      <c r="JCL14" s="4"/>
      <c r="JCM14" s="4"/>
      <c r="JCN14" s="4"/>
      <c r="JCO14" s="4"/>
      <c r="JCP14" s="4"/>
      <c r="JCQ14" s="4"/>
      <c r="JCR14" s="4"/>
      <c r="JCS14" s="4"/>
      <c r="JCT14" s="4"/>
      <c r="JCU14" s="4"/>
      <c r="JCV14" s="4"/>
      <c r="JCW14" s="4"/>
      <c r="JCX14" s="4"/>
      <c r="JCY14" s="4"/>
      <c r="JCZ14" s="4"/>
      <c r="JDA14" s="4"/>
      <c r="JDB14" s="4"/>
      <c r="JDC14" s="4"/>
      <c r="JDD14" s="4"/>
      <c r="JDE14" s="4"/>
      <c r="JDF14" s="4"/>
      <c r="JDG14" s="4"/>
      <c r="JDH14" s="4"/>
      <c r="JDI14" s="4"/>
      <c r="JDJ14" s="4"/>
      <c r="JDK14" s="4"/>
      <c r="JDL14" s="4"/>
      <c r="JDM14" s="4"/>
      <c r="JDN14" s="4"/>
      <c r="JDO14" s="4"/>
      <c r="JDP14" s="4"/>
      <c r="JDQ14" s="4"/>
      <c r="JDR14" s="4"/>
      <c r="JDS14" s="4"/>
      <c r="JDT14" s="4"/>
      <c r="JDU14" s="4"/>
      <c r="JDV14" s="4"/>
      <c r="JDW14" s="4"/>
      <c r="JDX14" s="4"/>
      <c r="JDY14" s="4"/>
      <c r="JDZ14" s="4"/>
      <c r="JEA14" s="4"/>
      <c r="JEB14" s="4"/>
      <c r="JEC14" s="4"/>
      <c r="JED14" s="4"/>
      <c r="JEE14" s="4"/>
      <c r="JEF14" s="4"/>
      <c r="JEG14" s="4"/>
      <c r="JEH14" s="4"/>
      <c r="JEI14" s="4"/>
      <c r="JEJ14" s="4"/>
      <c r="JEK14" s="4"/>
      <c r="JEL14" s="4"/>
      <c r="JEM14" s="4"/>
      <c r="JEN14" s="4"/>
      <c r="JEO14" s="4"/>
      <c r="JEP14" s="4"/>
      <c r="JEQ14" s="4"/>
      <c r="JER14" s="4"/>
      <c r="JES14" s="4"/>
      <c r="JET14" s="4"/>
      <c r="JEU14" s="4"/>
      <c r="JEV14" s="4"/>
      <c r="JEW14" s="4"/>
      <c r="JEX14" s="4"/>
      <c r="JEY14" s="4"/>
      <c r="JEZ14" s="4"/>
      <c r="JFA14" s="4"/>
      <c r="JFB14" s="4"/>
      <c r="JFC14" s="4"/>
      <c r="JFD14" s="4"/>
      <c r="JFE14" s="4"/>
      <c r="JFF14" s="4"/>
      <c r="JFG14" s="4"/>
      <c r="JFH14" s="4"/>
      <c r="JFI14" s="4"/>
      <c r="JFJ14" s="4"/>
      <c r="JFK14" s="4"/>
      <c r="JFL14" s="4"/>
      <c r="JFM14" s="4"/>
      <c r="JFN14" s="4"/>
      <c r="JFO14" s="4"/>
      <c r="JFP14" s="4"/>
      <c r="JFQ14" s="4"/>
      <c r="JFR14" s="4"/>
      <c r="JFS14" s="4"/>
      <c r="JFT14" s="4"/>
      <c r="JFU14" s="4"/>
      <c r="JFV14" s="4"/>
      <c r="JFW14" s="4"/>
      <c r="JFX14" s="4"/>
      <c r="JFY14" s="4"/>
      <c r="JFZ14" s="4"/>
      <c r="JGA14" s="4"/>
      <c r="JGB14" s="4"/>
      <c r="JGC14" s="4"/>
      <c r="JGD14" s="4"/>
      <c r="JGE14" s="4"/>
      <c r="JGF14" s="4"/>
      <c r="JGG14" s="4"/>
      <c r="JGH14" s="4"/>
      <c r="JGI14" s="4"/>
      <c r="JGJ14" s="4"/>
      <c r="JGK14" s="4"/>
      <c r="JGL14" s="4"/>
      <c r="JGM14" s="4"/>
      <c r="JGN14" s="4"/>
      <c r="JGO14" s="4"/>
      <c r="JGP14" s="4"/>
      <c r="JGQ14" s="4"/>
      <c r="JGR14" s="4"/>
      <c r="JGS14" s="4"/>
      <c r="JGT14" s="4"/>
      <c r="JGU14" s="4"/>
      <c r="JGV14" s="4"/>
      <c r="JGW14" s="4"/>
      <c r="JGX14" s="4"/>
      <c r="JGY14" s="4"/>
      <c r="JGZ14" s="4"/>
      <c r="JHA14" s="4"/>
      <c r="JHB14" s="4"/>
      <c r="JHC14" s="4"/>
      <c r="JHD14" s="4"/>
      <c r="JHE14" s="4"/>
      <c r="JHF14" s="4"/>
      <c r="JHG14" s="4"/>
      <c r="JHH14" s="4"/>
      <c r="JHI14" s="4"/>
      <c r="JHJ14" s="4"/>
      <c r="JHK14" s="4"/>
      <c r="JHL14" s="4"/>
      <c r="JHM14" s="4"/>
      <c r="JHN14" s="4"/>
      <c r="JHO14" s="4"/>
      <c r="JHP14" s="4"/>
      <c r="JHQ14" s="4"/>
      <c r="JHR14" s="4"/>
      <c r="JHS14" s="4"/>
      <c r="JHT14" s="4"/>
      <c r="JHU14" s="4"/>
      <c r="JHV14" s="4"/>
      <c r="JHW14" s="4"/>
      <c r="JHX14" s="4"/>
      <c r="JHY14" s="4"/>
      <c r="JHZ14" s="4"/>
      <c r="JIA14" s="4"/>
      <c r="JIB14" s="4"/>
      <c r="JIC14" s="4"/>
      <c r="JID14" s="4"/>
      <c r="JIE14" s="4"/>
      <c r="JIF14" s="4"/>
      <c r="JIG14" s="4"/>
      <c r="JIH14" s="4"/>
      <c r="JII14" s="4"/>
      <c r="JIJ14" s="4"/>
      <c r="JIK14" s="4"/>
      <c r="JIL14" s="4"/>
      <c r="JIM14" s="4"/>
      <c r="JIN14" s="4"/>
      <c r="JIO14" s="4"/>
      <c r="JIP14" s="4"/>
      <c r="JIQ14" s="4"/>
      <c r="JIR14" s="4"/>
      <c r="JIS14" s="4"/>
      <c r="JIT14" s="4"/>
      <c r="JIU14" s="4"/>
      <c r="JIV14" s="4"/>
      <c r="JIW14" s="4"/>
      <c r="JIX14" s="4"/>
      <c r="JIY14" s="4"/>
      <c r="JIZ14" s="4"/>
      <c r="JJA14" s="4"/>
      <c r="JJB14" s="4"/>
      <c r="JJC14" s="4"/>
      <c r="JJD14" s="4"/>
      <c r="JJE14" s="4"/>
      <c r="JJF14" s="4"/>
      <c r="JJG14" s="4"/>
      <c r="JJH14" s="4"/>
      <c r="JJI14" s="4"/>
      <c r="JJJ14" s="4"/>
      <c r="JJK14" s="4"/>
      <c r="JJL14" s="4"/>
      <c r="JJM14" s="4"/>
      <c r="JJN14" s="4"/>
      <c r="JJO14" s="4"/>
      <c r="JJP14" s="4"/>
      <c r="JJQ14" s="4"/>
      <c r="JJR14" s="4"/>
      <c r="JJS14" s="4"/>
      <c r="JJT14" s="4"/>
      <c r="JJU14" s="4"/>
      <c r="JJV14" s="4"/>
      <c r="JJW14" s="4"/>
      <c r="JJX14" s="4"/>
      <c r="JJY14" s="4"/>
      <c r="JJZ14" s="4"/>
      <c r="JKA14" s="4"/>
      <c r="JKB14" s="4"/>
      <c r="JKC14" s="4"/>
      <c r="JKD14" s="4"/>
      <c r="JKE14" s="4"/>
      <c r="JKF14" s="4"/>
      <c r="JKG14" s="4"/>
      <c r="JKH14" s="4"/>
      <c r="JKI14" s="4"/>
      <c r="JKJ14" s="4"/>
      <c r="JKK14" s="4"/>
      <c r="JKL14" s="4"/>
      <c r="JKM14" s="4"/>
      <c r="JKN14" s="4"/>
      <c r="JKO14" s="4"/>
      <c r="JKP14" s="4"/>
      <c r="JKQ14" s="4"/>
      <c r="JKR14" s="4"/>
      <c r="JKS14" s="4"/>
      <c r="JKT14" s="4"/>
      <c r="JKU14" s="4"/>
      <c r="JKV14" s="4"/>
      <c r="JKW14" s="4"/>
      <c r="JKX14" s="4"/>
      <c r="JKY14" s="4"/>
      <c r="JKZ14" s="4"/>
      <c r="JLA14" s="4"/>
      <c r="JLB14" s="4"/>
      <c r="JLC14" s="4"/>
      <c r="JLD14" s="4"/>
      <c r="JLE14" s="4"/>
      <c r="JLF14" s="4"/>
      <c r="JLG14" s="4"/>
      <c r="JLH14" s="4"/>
      <c r="JLI14" s="4"/>
      <c r="JLJ14" s="4"/>
      <c r="JLK14" s="4"/>
      <c r="JLL14" s="4"/>
      <c r="JLM14" s="4"/>
      <c r="JLN14" s="4"/>
      <c r="JLO14" s="4"/>
      <c r="JLP14" s="4"/>
      <c r="JLQ14" s="4"/>
      <c r="JLR14" s="4"/>
      <c r="JLS14" s="4"/>
      <c r="JLT14" s="4"/>
      <c r="JLU14" s="4"/>
      <c r="JLV14" s="4"/>
      <c r="JLW14" s="4"/>
      <c r="JLX14" s="4"/>
      <c r="JLY14" s="4"/>
      <c r="JLZ14" s="4"/>
      <c r="JMA14" s="4"/>
      <c r="JMB14" s="4"/>
      <c r="JMC14" s="4"/>
      <c r="JMD14" s="4"/>
      <c r="JME14" s="4"/>
      <c r="JMF14" s="4"/>
      <c r="JMG14" s="4"/>
      <c r="JMH14" s="4"/>
      <c r="JMI14" s="4"/>
      <c r="JMJ14" s="4"/>
      <c r="JMK14" s="4"/>
      <c r="JML14" s="4"/>
      <c r="JMM14" s="4"/>
      <c r="JMN14" s="4"/>
      <c r="JMO14" s="4"/>
      <c r="JMP14" s="4"/>
      <c r="JMQ14" s="4"/>
      <c r="JMR14" s="4"/>
      <c r="JMS14" s="4"/>
      <c r="JMT14" s="4"/>
      <c r="JMU14" s="4"/>
      <c r="JMV14" s="4"/>
      <c r="JMW14" s="4"/>
      <c r="JMX14" s="4"/>
      <c r="JMY14" s="4"/>
      <c r="JMZ14" s="4"/>
      <c r="JNA14" s="4"/>
      <c r="JNB14" s="4"/>
      <c r="JNC14" s="4"/>
      <c r="JND14" s="4"/>
      <c r="JNE14" s="4"/>
      <c r="JNF14" s="4"/>
      <c r="JNG14" s="4"/>
      <c r="JNH14" s="4"/>
      <c r="JNI14" s="4"/>
      <c r="JNJ14" s="4"/>
      <c r="JNK14" s="4"/>
      <c r="JNL14" s="4"/>
      <c r="JNM14" s="4"/>
      <c r="JNN14" s="4"/>
      <c r="JNO14" s="4"/>
      <c r="JNP14" s="4"/>
      <c r="JNQ14" s="4"/>
      <c r="JNR14" s="4"/>
      <c r="JNS14" s="4"/>
      <c r="JNT14" s="4"/>
      <c r="JNU14" s="4"/>
      <c r="JNV14" s="4"/>
      <c r="JNW14" s="4"/>
      <c r="JNX14" s="4"/>
      <c r="JNY14" s="4"/>
      <c r="JNZ14" s="4"/>
      <c r="JOA14" s="4"/>
      <c r="JOB14" s="4"/>
      <c r="JOC14" s="4"/>
      <c r="JOD14" s="4"/>
      <c r="JOE14" s="4"/>
      <c r="JOF14" s="4"/>
      <c r="JOG14" s="4"/>
      <c r="JOH14" s="4"/>
      <c r="JOI14" s="4"/>
      <c r="JOJ14" s="4"/>
      <c r="JOK14" s="4"/>
      <c r="JOL14" s="4"/>
      <c r="JOM14" s="4"/>
      <c r="JON14" s="4"/>
      <c r="JOO14" s="4"/>
      <c r="JOP14" s="4"/>
      <c r="JOQ14" s="4"/>
      <c r="JOR14" s="4"/>
      <c r="JOS14" s="4"/>
      <c r="JOT14" s="4"/>
      <c r="JOU14" s="4"/>
      <c r="JOV14" s="4"/>
      <c r="JOW14" s="4"/>
      <c r="JOX14" s="4"/>
      <c r="JOY14" s="4"/>
      <c r="JOZ14" s="4"/>
      <c r="JPA14" s="4"/>
      <c r="JPB14" s="4"/>
      <c r="JPC14" s="4"/>
      <c r="JPD14" s="4"/>
      <c r="JPE14" s="4"/>
      <c r="JPF14" s="4"/>
      <c r="JPG14" s="4"/>
      <c r="JPH14" s="4"/>
      <c r="JPI14" s="4"/>
      <c r="JPJ14" s="4"/>
      <c r="JPK14" s="4"/>
      <c r="JPL14" s="4"/>
      <c r="JPM14" s="4"/>
      <c r="JPN14" s="4"/>
      <c r="JPO14" s="4"/>
      <c r="JPP14" s="4"/>
      <c r="JPQ14" s="4"/>
      <c r="JPR14" s="4"/>
      <c r="JPS14" s="4"/>
      <c r="JPT14" s="4"/>
      <c r="JPU14" s="4"/>
      <c r="JPV14" s="4"/>
      <c r="JPW14" s="4"/>
      <c r="JPX14" s="4"/>
      <c r="JPY14" s="4"/>
      <c r="JPZ14" s="4"/>
      <c r="JQA14" s="4"/>
      <c r="JQB14" s="4"/>
      <c r="JQC14" s="4"/>
      <c r="JQD14" s="4"/>
      <c r="JQE14" s="4"/>
      <c r="JQF14" s="4"/>
      <c r="JQG14" s="4"/>
      <c r="JQH14" s="4"/>
      <c r="JQI14" s="4"/>
      <c r="JQJ14" s="4"/>
      <c r="JQK14" s="4"/>
      <c r="JQL14" s="4"/>
      <c r="JQM14" s="4"/>
      <c r="JQN14" s="4"/>
      <c r="JQO14" s="4"/>
      <c r="JQP14" s="4"/>
      <c r="JQQ14" s="4"/>
      <c r="JQR14" s="4"/>
      <c r="JQS14" s="4"/>
      <c r="JQT14" s="4"/>
      <c r="JQU14" s="4"/>
      <c r="JQV14" s="4"/>
      <c r="JQW14" s="4"/>
      <c r="JQX14" s="4"/>
      <c r="JQY14" s="4"/>
      <c r="JQZ14" s="4"/>
      <c r="JRA14" s="4"/>
      <c r="JRB14" s="4"/>
      <c r="JRC14" s="4"/>
      <c r="JRD14" s="4"/>
      <c r="JRE14" s="4"/>
      <c r="JRF14" s="4"/>
      <c r="JRG14" s="4"/>
      <c r="JRH14" s="4"/>
      <c r="JRI14" s="4"/>
      <c r="JRJ14" s="4"/>
      <c r="JRK14" s="4"/>
      <c r="JRL14" s="4"/>
      <c r="JRM14" s="4"/>
      <c r="JRN14" s="4"/>
      <c r="JRO14" s="4"/>
      <c r="JRP14" s="4"/>
      <c r="JRQ14" s="4"/>
      <c r="JRR14" s="4"/>
      <c r="JRS14" s="4"/>
      <c r="JRT14" s="4"/>
      <c r="JRU14" s="4"/>
      <c r="JRV14" s="4"/>
      <c r="JRW14" s="4"/>
      <c r="JRX14" s="4"/>
      <c r="JRY14" s="4"/>
      <c r="JRZ14" s="4"/>
      <c r="JSA14" s="4"/>
      <c r="JSB14" s="4"/>
      <c r="JSC14" s="4"/>
      <c r="JSD14" s="4"/>
      <c r="JSE14" s="4"/>
      <c r="JSF14" s="4"/>
      <c r="JSG14" s="4"/>
      <c r="JSH14" s="4"/>
      <c r="JSI14" s="4"/>
      <c r="JSJ14" s="4"/>
      <c r="JSK14" s="4"/>
      <c r="JSL14" s="4"/>
      <c r="JSM14" s="4"/>
      <c r="JSN14" s="4"/>
      <c r="JSO14" s="4"/>
      <c r="JSP14" s="4"/>
      <c r="JSQ14" s="4"/>
      <c r="JSR14" s="4"/>
      <c r="JSS14" s="4"/>
      <c r="JST14" s="4"/>
      <c r="JSU14" s="4"/>
      <c r="JSV14" s="4"/>
      <c r="JSW14" s="4"/>
      <c r="JSX14" s="4"/>
      <c r="JSY14" s="4"/>
      <c r="JSZ14" s="4"/>
      <c r="JTA14" s="4"/>
      <c r="JTB14" s="4"/>
      <c r="JTC14" s="4"/>
      <c r="JTD14" s="4"/>
      <c r="JTE14" s="4"/>
      <c r="JTF14" s="4"/>
      <c r="JTG14" s="4"/>
      <c r="JTH14" s="4"/>
      <c r="JTI14" s="4"/>
      <c r="JTJ14" s="4"/>
      <c r="JTK14" s="4"/>
      <c r="JTL14" s="4"/>
      <c r="JTM14" s="4"/>
      <c r="JTN14" s="4"/>
      <c r="JTO14" s="4"/>
      <c r="JTP14" s="4"/>
      <c r="JTQ14" s="4"/>
      <c r="JTR14" s="4"/>
      <c r="JTS14" s="4"/>
      <c r="JTT14" s="4"/>
      <c r="JTU14" s="4"/>
      <c r="JTV14" s="4"/>
      <c r="JTW14" s="4"/>
      <c r="JTX14" s="4"/>
      <c r="JTY14" s="4"/>
      <c r="JTZ14" s="4"/>
      <c r="JUA14" s="4"/>
      <c r="JUB14" s="4"/>
      <c r="JUC14" s="4"/>
      <c r="JUD14" s="4"/>
      <c r="JUE14" s="4"/>
      <c r="JUF14" s="4"/>
      <c r="JUG14" s="4"/>
      <c r="JUH14" s="4"/>
      <c r="JUI14" s="4"/>
      <c r="JUJ14" s="4"/>
      <c r="JUK14" s="4"/>
      <c r="JUL14" s="4"/>
      <c r="JUM14" s="4"/>
      <c r="JUN14" s="4"/>
      <c r="JUO14" s="4"/>
      <c r="JUP14" s="4"/>
      <c r="JUQ14" s="4"/>
      <c r="JUR14" s="4"/>
      <c r="JUS14" s="4"/>
      <c r="JUT14" s="4"/>
      <c r="JUU14" s="4"/>
      <c r="JUV14" s="4"/>
      <c r="JUW14" s="4"/>
      <c r="JUX14" s="4"/>
      <c r="JUY14" s="4"/>
      <c r="JUZ14" s="4"/>
      <c r="JVA14" s="4"/>
      <c r="JVB14" s="4"/>
      <c r="JVC14" s="4"/>
      <c r="JVD14" s="4"/>
      <c r="JVE14" s="4"/>
      <c r="JVF14" s="4"/>
      <c r="JVG14" s="4"/>
      <c r="JVH14" s="4"/>
      <c r="JVI14" s="4"/>
      <c r="JVJ14" s="4"/>
      <c r="JVK14" s="4"/>
      <c r="JVL14" s="4"/>
      <c r="JVM14" s="4"/>
      <c r="JVN14" s="4"/>
      <c r="JVO14" s="4"/>
      <c r="JVP14" s="4"/>
      <c r="JVQ14" s="4"/>
      <c r="JVR14" s="4"/>
      <c r="JVS14" s="4"/>
      <c r="JVT14" s="4"/>
      <c r="JVU14" s="4"/>
      <c r="JVV14" s="4"/>
      <c r="JVW14" s="4"/>
      <c r="JVX14" s="4"/>
      <c r="JVY14" s="4"/>
      <c r="JVZ14" s="4"/>
      <c r="JWA14" s="4"/>
      <c r="JWB14" s="4"/>
      <c r="JWC14" s="4"/>
      <c r="JWD14" s="4"/>
      <c r="JWE14" s="4"/>
      <c r="JWF14" s="4"/>
      <c r="JWG14" s="4"/>
      <c r="JWH14" s="4"/>
      <c r="JWI14" s="4"/>
      <c r="JWJ14" s="4"/>
      <c r="JWK14" s="4"/>
      <c r="JWL14" s="4"/>
      <c r="JWM14" s="4"/>
      <c r="JWN14" s="4"/>
      <c r="JWO14" s="4"/>
      <c r="JWP14" s="4"/>
      <c r="JWQ14" s="4"/>
      <c r="JWR14" s="4"/>
      <c r="JWS14" s="4"/>
      <c r="JWT14" s="4"/>
      <c r="JWU14" s="4"/>
      <c r="JWV14" s="4"/>
      <c r="JWW14" s="4"/>
      <c r="JWX14" s="4"/>
      <c r="JWY14" s="4"/>
      <c r="JWZ14" s="4"/>
      <c r="JXA14" s="4"/>
      <c r="JXB14" s="4"/>
      <c r="JXC14" s="4"/>
      <c r="JXD14" s="4"/>
      <c r="JXE14" s="4"/>
      <c r="JXF14" s="4"/>
      <c r="JXG14" s="4"/>
      <c r="JXH14" s="4"/>
      <c r="JXI14" s="4"/>
      <c r="JXJ14" s="4"/>
      <c r="JXK14" s="4"/>
      <c r="JXL14" s="4"/>
      <c r="JXM14" s="4"/>
      <c r="JXN14" s="4"/>
      <c r="JXO14" s="4"/>
      <c r="JXP14" s="4"/>
      <c r="JXQ14" s="4"/>
      <c r="JXR14" s="4"/>
      <c r="JXS14" s="4"/>
      <c r="JXT14" s="4"/>
      <c r="JXU14" s="4"/>
      <c r="JXV14" s="4"/>
      <c r="JXW14" s="4"/>
      <c r="JXX14" s="4"/>
      <c r="JXY14" s="4"/>
      <c r="JXZ14" s="4"/>
      <c r="JYA14" s="4"/>
      <c r="JYB14" s="4"/>
      <c r="JYC14" s="4"/>
      <c r="JYD14" s="4"/>
      <c r="JYE14" s="4"/>
      <c r="JYF14" s="4"/>
      <c r="JYG14" s="4"/>
      <c r="JYH14" s="4"/>
      <c r="JYI14" s="4"/>
      <c r="JYJ14" s="4"/>
      <c r="JYK14" s="4"/>
      <c r="JYL14" s="4"/>
      <c r="JYM14" s="4"/>
      <c r="JYN14" s="4"/>
      <c r="JYO14" s="4"/>
      <c r="JYP14" s="4"/>
      <c r="JYQ14" s="4"/>
      <c r="JYR14" s="4"/>
      <c r="JYS14" s="4"/>
      <c r="JYT14" s="4"/>
      <c r="JYU14" s="4"/>
      <c r="JYV14" s="4"/>
      <c r="JYW14" s="4"/>
      <c r="JYX14" s="4"/>
      <c r="JYY14" s="4"/>
      <c r="JYZ14" s="4"/>
      <c r="JZA14" s="4"/>
      <c r="JZB14" s="4"/>
      <c r="JZC14" s="4"/>
      <c r="JZD14" s="4"/>
      <c r="JZE14" s="4"/>
      <c r="JZF14" s="4"/>
      <c r="JZG14" s="4"/>
      <c r="JZH14" s="4"/>
      <c r="JZI14" s="4"/>
      <c r="JZJ14" s="4"/>
      <c r="JZK14" s="4"/>
      <c r="JZL14" s="4"/>
      <c r="JZM14" s="4"/>
      <c r="JZN14" s="4"/>
      <c r="JZO14" s="4"/>
      <c r="JZP14" s="4"/>
      <c r="JZQ14" s="4"/>
      <c r="JZR14" s="4"/>
      <c r="JZS14" s="4"/>
      <c r="JZT14" s="4"/>
      <c r="JZU14" s="4"/>
      <c r="JZV14" s="4"/>
      <c r="JZW14" s="4"/>
      <c r="JZX14" s="4"/>
      <c r="JZY14" s="4"/>
      <c r="JZZ14" s="4"/>
      <c r="KAA14" s="4"/>
      <c r="KAB14" s="4"/>
      <c r="KAC14" s="4"/>
      <c r="KAD14" s="4"/>
      <c r="KAE14" s="4"/>
      <c r="KAF14" s="4"/>
      <c r="KAG14" s="4"/>
      <c r="KAH14" s="4"/>
      <c r="KAI14" s="4"/>
      <c r="KAJ14" s="4"/>
      <c r="KAK14" s="4"/>
      <c r="KAL14" s="4"/>
      <c r="KAM14" s="4"/>
      <c r="KAN14" s="4"/>
      <c r="KAO14" s="4"/>
      <c r="KAP14" s="4"/>
      <c r="KAQ14" s="4"/>
      <c r="KAR14" s="4"/>
      <c r="KAS14" s="4"/>
      <c r="KAT14" s="4"/>
      <c r="KAU14" s="4"/>
      <c r="KAV14" s="4"/>
      <c r="KAW14" s="4"/>
      <c r="KAX14" s="4"/>
      <c r="KAY14" s="4"/>
      <c r="KAZ14" s="4"/>
      <c r="KBA14" s="4"/>
      <c r="KBB14" s="4"/>
      <c r="KBC14" s="4"/>
      <c r="KBD14" s="4"/>
      <c r="KBE14" s="4"/>
      <c r="KBF14" s="4"/>
      <c r="KBG14" s="4"/>
      <c r="KBH14" s="4"/>
      <c r="KBI14" s="4"/>
      <c r="KBJ14" s="4"/>
      <c r="KBK14" s="4"/>
      <c r="KBL14" s="4"/>
      <c r="KBM14" s="4"/>
      <c r="KBN14" s="4"/>
      <c r="KBO14" s="4"/>
      <c r="KBP14" s="4"/>
      <c r="KBQ14" s="4"/>
      <c r="KBR14" s="4"/>
      <c r="KBS14" s="4"/>
      <c r="KBT14" s="4"/>
      <c r="KBU14" s="4"/>
      <c r="KBV14" s="4"/>
      <c r="KBW14" s="4"/>
      <c r="KBX14" s="4"/>
      <c r="KBY14" s="4"/>
      <c r="KBZ14" s="4"/>
      <c r="KCA14" s="4"/>
      <c r="KCB14" s="4"/>
      <c r="KCC14" s="4"/>
      <c r="KCD14" s="4"/>
      <c r="KCE14" s="4"/>
      <c r="KCF14" s="4"/>
      <c r="KCG14" s="4"/>
      <c r="KCH14" s="4"/>
      <c r="KCI14" s="4"/>
      <c r="KCJ14" s="4"/>
      <c r="KCK14" s="4"/>
      <c r="KCL14" s="4"/>
      <c r="KCM14" s="4"/>
      <c r="KCN14" s="4"/>
      <c r="KCO14" s="4"/>
      <c r="KCP14" s="4"/>
      <c r="KCQ14" s="4"/>
      <c r="KCR14" s="4"/>
      <c r="KCS14" s="4"/>
      <c r="KCT14" s="4"/>
      <c r="KCU14" s="4"/>
      <c r="KCV14" s="4"/>
      <c r="KCW14" s="4"/>
      <c r="KCX14" s="4"/>
      <c r="KCY14" s="4"/>
      <c r="KCZ14" s="4"/>
      <c r="KDA14" s="4"/>
      <c r="KDB14" s="4"/>
      <c r="KDC14" s="4"/>
      <c r="KDD14" s="4"/>
      <c r="KDE14" s="4"/>
      <c r="KDF14" s="4"/>
      <c r="KDG14" s="4"/>
      <c r="KDH14" s="4"/>
      <c r="KDI14" s="4"/>
      <c r="KDJ14" s="4"/>
      <c r="KDK14" s="4"/>
      <c r="KDL14" s="4"/>
      <c r="KDM14" s="4"/>
      <c r="KDN14" s="4"/>
      <c r="KDO14" s="4"/>
      <c r="KDP14" s="4"/>
      <c r="KDQ14" s="4"/>
      <c r="KDR14" s="4"/>
      <c r="KDS14" s="4"/>
      <c r="KDT14" s="4"/>
      <c r="KDU14" s="4"/>
      <c r="KDV14" s="4"/>
      <c r="KDW14" s="4"/>
      <c r="KDX14" s="4"/>
      <c r="KDY14" s="4"/>
      <c r="KDZ14" s="4"/>
      <c r="KEA14" s="4"/>
      <c r="KEB14" s="4"/>
      <c r="KEC14" s="4"/>
      <c r="KED14" s="4"/>
      <c r="KEE14" s="4"/>
      <c r="KEF14" s="4"/>
      <c r="KEG14" s="4"/>
      <c r="KEH14" s="4"/>
      <c r="KEI14" s="4"/>
      <c r="KEJ14" s="4"/>
      <c r="KEK14" s="4"/>
      <c r="KEL14" s="4"/>
      <c r="KEM14" s="4"/>
      <c r="KEN14" s="4"/>
      <c r="KEO14" s="4"/>
      <c r="KEP14" s="4"/>
      <c r="KEQ14" s="4"/>
      <c r="KER14" s="4"/>
      <c r="KES14" s="4"/>
      <c r="KET14" s="4"/>
      <c r="KEU14" s="4"/>
      <c r="KEV14" s="4"/>
      <c r="KEW14" s="4"/>
      <c r="KEX14" s="4"/>
      <c r="KEY14" s="4"/>
      <c r="KEZ14" s="4"/>
      <c r="KFA14" s="4"/>
      <c r="KFB14" s="4"/>
      <c r="KFC14" s="4"/>
      <c r="KFD14" s="4"/>
      <c r="KFE14" s="4"/>
      <c r="KFF14" s="4"/>
      <c r="KFG14" s="4"/>
      <c r="KFH14" s="4"/>
      <c r="KFI14" s="4"/>
      <c r="KFJ14" s="4"/>
      <c r="KFK14" s="4"/>
      <c r="KFL14" s="4"/>
      <c r="KFM14" s="4"/>
      <c r="KFN14" s="4"/>
      <c r="KFO14" s="4"/>
      <c r="KFP14" s="4"/>
      <c r="KFQ14" s="4"/>
      <c r="KFR14" s="4"/>
      <c r="KFS14" s="4"/>
      <c r="KFT14" s="4"/>
      <c r="KFU14" s="4"/>
      <c r="KFV14" s="4"/>
      <c r="KFW14" s="4"/>
      <c r="KFX14" s="4"/>
      <c r="KFY14" s="4"/>
      <c r="KFZ14" s="4"/>
      <c r="KGA14" s="4"/>
      <c r="KGB14" s="4"/>
      <c r="KGC14" s="4"/>
      <c r="KGD14" s="4"/>
      <c r="KGE14" s="4"/>
      <c r="KGF14" s="4"/>
      <c r="KGG14" s="4"/>
      <c r="KGH14" s="4"/>
      <c r="KGI14" s="4"/>
      <c r="KGJ14" s="4"/>
      <c r="KGK14" s="4"/>
      <c r="KGL14" s="4"/>
      <c r="KGM14" s="4"/>
      <c r="KGN14" s="4"/>
      <c r="KGO14" s="4"/>
      <c r="KGP14" s="4"/>
      <c r="KGQ14" s="4"/>
      <c r="KGR14" s="4"/>
      <c r="KGS14" s="4"/>
      <c r="KGT14" s="4"/>
      <c r="KGU14" s="4"/>
      <c r="KGV14" s="4"/>
      <c r="KGW14" s="4"/>
      <c r="KGX14" s="4"/>
      <c r="KGY14" s="4"/>
      <c r="KGZ14" s="4"/>
      <c r="KHA14" s="4"/>
      <c r="KHB14" s="4"/>
      <c r="KHC14" s="4"/>
      <c r="KHD14" s="4"/>
      <c r="KHE14" s="4"/>
      <c r="KHF14" s="4"/>
      <c r="KHG14" s="4"/>
      <c r="KHH14" s="4"/>
      <c r="KHI14" s="4"/>
      <c r="KHJ14" s="4"/>
      <c r="KHK14" s="4"/>
      <c r="KHL14" s="4"/>
      <c r="KHM14" s="4"/>
      <c r="KHN14" s="4"/>
      <c r="KHO14" s="4"/>
      <c r="KHP14" s="4"/>
      <c r="KHQ14" s="4"/>
      <c r="KHR14" s="4"/>
      <c r="KHS14" s="4"/>
      <c r="KHT14" s="4"/>
      <c r="KHU14" s="4"/>
      <c r="KHV14" s="4"/>
      <c r="KHW14" s="4"/>
      <c r="KHX14" s="4"/>
      <c r="KHY14" s="4"/>
      <c r="KHZ14" s="4"/>
      <c r="KIA14" s="4"/>
      <c r="KIB14" s="4"/>
      <c r="KIC14" s="4"/>
      <c r="KID14" s="4"/>
      <c r="KIE14" s="4"/>
      <c r="KIF14" s="4"/>
      <c r="KIG14" s="4"/>
      <c r="KIH14" s="4"/>
      <c r="KII14" s="4"/>
      <c r="KIJ14" s="4"/>
      <c r="KIK14" s="4"/>
      <c r="KIL14" s="4"/>
      <c r="KIM14" s="4"/>
      <c r="KIN14" s="4"/>
      <c r="KIO14" s="4"/>
      <c r="KIP14" s="4"/>
      <c r="KIQ14" s="4"/>
      <c r="KIR14" s="4"/>
      <c r="KIS14" s="4"/>
      <c r="KIT14" s="4"/>
      <c r="KIU14" s="4"/>
      <c r="KIV14" s="4"/>
      <c r="KIW14" s="4"/>
      <c r="KIX14" s="4"/>
      <c r="KIY14" s="4"/>
      <c r="KIZ14" s="4"/>
      <c r="KJA14" s="4"/>
      <c r="KJB14" s="4"/>
      <c r="KJC14" s="4"/>
      <c r="KJD14" s="4"/>
      <c r="KJE14" s="4"/>
      <c r="KJF14" s="4"/>
      <c r="KJG14" s="4"/>
      <c r="KJH14" s="4"/>
      <c r="KJI14" s="4"/>
      <c r="KJJ14" s="4"/>
      <c r="KJK14" s="4"/>
      <c r="KJL14" s="4"/>
      <c r="KJM14" s="4"/>
      <c r="KJN14" s="4"/>
      <c r="KJO14" s="4"/>
      <c r="KJP14" s="4"/>
      <c r="KJQ14" s="4"/>
      <c r="KJR14" s="4"/>
      <c r="KJS14" s="4"/>
      <c r="KJT14" s="4"/>
      <c r="KJU14" s="4"/>
      <c r="KJV14" s="4"/>
      <c r="KJW14" s="4"/>
      <c r="KJX14" s="4"/>
      <c r="KJY14" s="4"/>
      <c r="KJZ14" s="4"/>
      <c r="KKA14" s="4"/>
      <c r="KKB14" s="4"/>
      <c r="KKC14" s="4"/>
      <c r="KKD14" s="4"/>
      <c r="KKE14" s="4"/>
      <c r="KKF14" s="4"/>
      <c r="KKG14" s="4"/>
      <c r="KKH14" s="4"/>
      <c r="KKI14" s="4"/>
      <c r="KKJ14" s="4"/>
      <c r="KKK14" s="4"/>
      <c r="KKL14" s="4"/>
      <c r="KKM14" s="4"/>
      <c r="KKN14" s="4"/>
      <c r="KKO14" s="4"/>
      <c r="KKP14" s="4"/>
      <c r="KKQ14" s="4"/>
      <c r="KKR14" s="4"/>
      <c r="KKS14" s="4"/>
      <c r="KKT14" s="4"/>
      <c r="KKU14" s="4"/>
      <c r="KKV14" s="4"/>
      <c r="KKW14" s="4"/>
      <c r="KKX14" s="4"/>
      <c r="KKY14" s="4"/>
      <c r="KKZ14" s="4"/>
      <c r="KLA14" s="4"/>
      <c r="KLB14" s="4"/>
      <c r="KLC14" s="4"/>
      <c r="KLD14" s="4"/>
      <c r="KLE14" s="4"/>
      <c r="KLF14" s="4"/>
      <c r="KLG14" s="4"/>
      <c r="KLH14" s="4"/>
      <c r="KLI14" s="4"/>
      <c r="KLJ14" s="4"/>
      <c r="KLK14" s="4"/>
      <c r="KLL14" s="4"/>
      <c r="KLM14" s="4"/>
      <c r="KLN14" s="4"/>
      <c r="KLO14" s="4"/>
      <c r="KLP14" s="4"/>
      <c r="KLQ14" s="4"/>
      <c r="KLR14" s="4"/>
      <c r="KLS14" s="4"/>
      <c r="KLT14" s="4"/>
      <c r="KLU14" s="4"/>
      <c r="KLV14" s="4"/>
      <c r="KLW14" s="4"/>
      <c r="KLX14" s="4"/>
      <c r="KLY14" s="4"/>
      <c r="KLZ14" s="4"/>
      <c r="KMA14" s="4"/>
      <c r="KMB14" s="4"/>
      <c r="KMC14" s="4"/>
      <c r="KMD14" s="4"/>
      <c r="KME14" s="4"/>
      <c r="KMF14" s="4"/>
      <c r="KMG14" s="4"/>
      <c r="KMH14" s="4"/>
      <c r="KMI14" s="4"/>
      <c r="KMJ14" s="4"/>
      <c r="KMK14" s="4"/>
      <c r="KML14" s="4"/>
      <c r="KMM14" s="4"/>
      <c r="KMN14" s="4"/>
      <c r="KMO14" s="4"/>
      <c r="KMP14" s="4"/>
      <c r="KMQ14" s="4"/>
      <c r="KMR14" s="4"/>
      <c r="KMS14" s="4"/>
      <c r="KMT14" s="4"/>
      <c r="KMU14" s="4"/>
      <c r="KMV14" s="4"/>
      <c r="KMW14" s="4"/>
      <c r="KMX14" s="4"/>
      <c r="KMY14" s="4"/>
      <c r="KMZ14" s="4"/>
      <c r="KNA14" s="4"/>
      <c r="KNB14" s="4"/>
      <c r="KNC14" s="4"/>
      <c r="KND14" s="4"/>
      <c r="KNE14" s="4"/>
      <c r="KNF14" s="4"/>
      <c r="KNG14" s="4"/>
      <c r="KNH14" s="4"/>
      <c r="KNI14" s="4"/>
      <c r="KNJ14" s="4"/>
      <c r="KNK14" s="4"/>
      <c r="KNL14" s="4"/>
      <c r="KNM14" s="4"/>
      <c r="KNN14" s="4"/>
      <c r="KNO14" s="4"/>
      <c r="KNP14" s="4"/>
      <c r="KNQ14" s="4"/>
      <c r="KNR14" s="4"/>
      <c r="KNS14" s="4"/>
      <c r="KNT14" s="4"/>
      <c r="KNU14" s="4"/>
      <c r="KNV14" s="4"/>
      <c r="KNW14" s="4"/>
      <c r="KNX14" s="4"/>
      <c r="KNY14" s="4"/>
      <c r="KNZ14" s="4"/>
      <c r="KOA14" s="4"/>
      <c r="KOB14" s="4"/>
      <c r="KOC14" s="4"/>
      <c r="KOD14" s="4"/>
      <c r="KOE14" s="4"/>
      <c r="KOF14" s="4"/>
      <c r="KOG14" s="4"/>
      <c r="KOH14" s="4"/>
      <c r="KOI14" s="4"/>
      <c r="KOJ14" s="4"/>
      <c r="KOK14" s="4"/>
      <c r="KOL14" s="4"/>
      <c r="KOM14" s="4"/>
      <c r="KON14" s="4"/>
      <c r="KOO14" s="4"/>
      <c r="KOP14" s="4"/>
      <c r="KOQ14" s="4"/>
      <c r="KOR14" s="4"/>
      <c r="KOS14" s="4"/>
      <c r="KOT14" s="4"/>
      <c r="KOU14" s="4"/>
      <c r="KOV14" s="4"/>
      <c r="KOW14" s="4"/>
      <c r="KOX14" s="4"/>
      <c r="KOY14" s="4"/>
      <c r="KOZ14" s="4"/>
      <c r="KPA14" s="4"/>
      <c r="KPB14" s="4"/>
      <c r="KPC14" s="4"/>
      <c r="KPD14" s="4"/>
      <c r="KPE14" s="4"/>
      <c r="KPF14" s="4"/>
      <c r="KPG14" s="4"/>
      <c r="KPH14" s="4"/>
      <c r="KPI14" s="4"/>
      <c r="KPJ14" s="4"/>
      <c r="KPK14" s="4"/>
      <c r="KPL14" s="4"/>
      <c r="KPM14" s="4"/>
      <c r="KPN14" s="4"/>
      <c r="KPO14" s="4"/>
      <c r="KPP14" s="4"/>
      <c r="KPQ14" s="4"/>
      <c r="KPR14" s="4"/>
      <c r="KPS14" s="4"/>
      <c r="KPT14" s="4"/>
      <c r="KPU14" s="4"/>
      <c r="KPV14" s="4"/>
      <c r="KPW14" s="4"/>
      <c r="KPX14" s="4"/>
      <c r="KPY14" s="4"/>
      <c r="KPZ14" s="4"/>
      <c r="KQA14" s="4"/>
      <c r="KQB14" s="4"/>
      <c r="KQC14" s="4"/>
      <c r="KQD14" s="4"/>
      <c r="KQE14" s="4"/>
      <c r="KQF14" s="4"/>
      <c r="KQG14" s="4"/>
      <c r="KQH14" s="4"/>
      <c r="KQI14" s="4"/>
      <c r="KQJ14" s="4"/>
      <c r="KQK14" s="4"/>
      <c r="KQL14" s="4"/>
      <c r="KQM14" s="4"/>
      <c r="KQN14" s="4"/>
      <c r="KQO14" s="4"/>
      <c r="KQP14" s="4"/>
      <c r="KQQ14" s="4"/>
      <c r="KQR14" s="4"/>
      <c r="KQS14" s="4"/>
      <c r="KQT14" s="4"/>
      <c r="KQU14" s="4"/>
      <c r="KQV14" s="4"/>
      <c r="KQW14" s="4"/>
      <c r="KQX14" s="4"/>
      <c r="KQY14" s="4"/>
      <c r="KQZ14" s="4"/>
      <c r="KRA14" s="4"/>
      <c r="KRB14" s="4"/>
      <c r="KRC14" s="4"/>
      <c r="KRD14" s="4"/>
      <c r="KRE14" s="4"/>
      <c r="KRF14" s="4"/>
      <c r="KRG14" s="4"/>
      <c r="KRH14" s="4"/>
      <c r="KRI14" s="4"/>
      <c r="KRJ14" s="4"/>
      <c r="KRK14" s="4"/>
      <c r="KRL14" s="4"/>
      <c r="KRM14" s="4"/>
      <c r="KRN14" s="4"/>
      <c r="KRO14" s="4"/>
      <c r="KRP14" s="4"/>
      <c r="KRQ14" s="4"/>
      <c r="KRR14" s="4"/>
      <c r="KRS14" s="4"/>
      <c r="KRT14" s="4"/>
      <c r="KRU14" s="4"/>
      <c r="KRV14" s="4"/>
      <c r="KRW14" s="4"/>
      <c r="KRX14" s="4"/>
      <c r="KRY14" s="4"/>
      <c r="KRZ14" s="4"/>
      <c r="KSA14" s="4"/>
      <c r="KSB14" s="4"/>
      <c r="KSC14" s="4"/>
      <c r="KSD14" s="4"/>
      <c r="KSE14" s="4"/>
      <c r="KSF14" s="4"/>
      <c r="KSG14" s="4"/>
      <c r="KSH14" s="4"/>
      <c r="KSI14" s="4"/>
      <c r="KSJ14" s="4"/>
      <c r="KSK14" s="4"/>
      <c r="KSL14" s="4"/>
      <c r="KSM14" s="4"/>
      <c r="KSN14" s="4"/>
      <c r="KSO14" s="4"/>
      <c r="KSP14" s="4"/>
      <c r="KSQ14" s="4"/>
      <c r="KSR14" s="4"/>
      <c r="KSS14" s="4"/>
      <c r="KST14" s="4"/>
      <c r="KSU14" s="4"/>
      <c r="KSV14" s="4"/>
      <c r="KSW14" s="4"/>
      <c r="KSX14" s="4"/>
      <c r="KSY14" s="4"/>
      <c r="KSZ14" s="4"/>
      <c r="KTA14" s="4"/>
      <c r="KTB14" s="4"/>
      <c r="KTC14" s="4"/>
      <c r="KTD14" s="4"/>
      <c r="KTE14" s="4"/>
      <c r="KTF14" s="4"/>
      <c r="KTG14" s="4"/>
      <c r="KTH14" s="4"/>
      <c r="KTI14" s="4"/>
      <c r="KTJ14" s="4"/>
      <c r="KTK14" s="4"/>
      <c r="KTL14" s="4"/>
      <c r="KTM14" s="4"/>
      <c r="KTN14" s="4"/>
      <c r="KTO14" s="4"/>
      <c r="KTP14" s="4"/>
      <c r="KTQ14" s="4"/>
      <c r="KTR14" s="4"/>
      <c r="KTS14" s="4"/>
      <c r="KTT14" s="4"/>
      <c r="KTU14" s="4"/>
      <c r="KTV14" s="4"/>
      <c r="KTW14" s="4"/>
      <c r="KTX14" s="4"/>
      <c r="KTY14" s="4"/>
      <c r="KTZ14" s="4"/>
      <c r="KUA14" s="4"/>
      <c r="KUB14" s="4"/>
      <c r="KUC14" s="4"/>
      <c r="KUD14" s="4"/>
      <c r="KUE14" s="4"/>
      <c r="KUF14" s="4"/>
      <c r="KUG14" s="4"/>
      <c r="KUH14" s="4"/>
      <c r="KUI14" s="4"/>
      <c r="KUJ14" s="4"/>
      <c r="KUK14" s="4"/>
      <c r="KUL14" s="4"/>
      <c r="KUM14" s="4"/>
      <c r="KUN14" s="4"/>
      <c r="KUO14" s="4"/>
      <c r="KUP14" s="4"/>
      <c r="KUQ14" s="4"/>
      <c r="KUR14" s="4"/>
      <c r="KUS14" s="4"/>
      <c r="KUT14" s="4"/>
      <c r="KUU14" s="4"/>
      <c r="KUV14" s="4"/>
      <c r="KUW14" s="4"/>
      <c r="KUX14" s="4"/>
      <c r="KUY14" s="4"/>
      <c r="KUZ14" s="4"/>
      <c r="KVA14" s="4"/>
      <c r="KVB14" s="4"/>
      <c r="KVC14" s="4"/>
      <c r="KVD14" s="4"/>
      <c r="KVE14" s="4"/>
      <c r="KVF14" s="4"/>
      <c r="KVG14" s="4"/>
      <c r="KVH14" s="4"/>
      <c r="KVI14" s="4"/>
      <c r="KVJ14" s="4"/>
      <c r="KVK14" s="4"/>
      <c r="KVL14" s="4"/>
      <c r="KVM14" s="4"/>
      <c r="KVN14" s="4"/>
      <c r="KVO14" s="4"/>
      <c r="KVP14" s="4"/>
      <c r="KVQ14" s="4"/>
      <c r="KVR14" s="4"/>
      <c r="KVS14" s="4"/>
      <c r="KVT14" s="4"/>
      <c r="KVU14" s="4"/>
      <c r="KVV14" s="4"/>
      <c r="KVW14" s="4"/>
      <c r="KVX14" s="4"/>
      <c r="KVY14" s="4"/>
      <c r="KVZ14" s="4"/>
      <c r="KWA14" s="4"/>
      <c r="KWB14" s="4"/>
      <c r="KWC14" s="4"/>
      <c r="KWD14" s="4"/>
      <c r="KWE14" s="4"/>
      <c r="KWF14" s="4"/>
      <c r="KWG14" s="4"/>
      <c r="KWH14" s="4"/>
      <c r="KWI14" s="4"/>
      <c r="KWJ14" s="4"/>
      <c r="KWK14" s="4"/>
      <c r="KWL14" s="4"/>
      <c r="KWM14" s="4"/>
      <c r="KWN14" s="4"/>
      <c r="KWO14" s="4"/>
      <c r="KWP14" s="4"/>
      <c r="KWQ14" s="4"/>
      <c r="KWR14" s="4"/>
      <c r="KWS14" s="4"/>
      <c r="KWT14" s="4"/>
      <c r="KWU14" s="4"/>
      <c r="KWV14" s="4"/>
      <c r="KWW14" s="4"/>
      <c r="KWX14" s="4"/>
      <c r="KWY14" s="4"/>
      <c r="KWZ14" s="4"/>
      <c r="KXA14" s="4"/>
      <c r="KXB14" s="4"/>
      <c r="KXC14" s="4"/>
      <c r="KXD14" s="4"/>
      <c r="KXE14" s="4"/>
      <c r="KXF14" s="4"/>
      <c r="KXG14" s="4"/>
      <c r="KXH14" s="4"/>
      <c r="KXI14" s="4"/>
      <c r="KXJ14" s="4"/>
      <c r="KXK14" s="4"/>
      <c r="KXL14" s="4"/>
      <c r="KXM14" s="4"/>
      <c r="KXN14" s="4"/>
      <c r="KXO14" s="4"/>
      <c r="KXP14" s="4"/>
      <c r="KXQ14" s="4"/>
      <c r="KXR14" s="4"/>
      <c r="KXS14" s="4"/>
      <c r="KXT14" s="4"/>
      <c r="KXU14" s="4"/>
      <c r="KXV14" s="4"/>
      <c r="KXW14" s="4"/>
      <c r="KXX14" s="4"/>
      <c r="KXY14" s="4"/>
      <c r="KXZ14" s="4"/>
      <c r="KYA14" s="4"/>
      <c r="KYB14" s="4"/>
      <c r="KYC14" s="4"/>
      <c r="KYD14" s="4"/>
      <c r="KYE14" s="4"/>
      <c r="KYF14" s="4"/>
      <c r="KYG14" s="4"/>
      <c r="KYH14" s="4"/>
      <c r="KYI14" s="4"/>
      <c r="KYJ14" s="4"/>
      <c r="KYK14" s="4"/>
      <c r="KYL14" s="4"/>
      <c r="KYM14" s="4"/>
      <c r="KYN14" s="4"/>
      <c r="KYO14" s="4"/>
      <c r="KYP14" s="4"/>
      <c r="KYQ14" s="4"/>
      <c r="KYR14" s="4"/>
      <c r="KYS14" s="4"/>
      <c r="KYT14" s="4"/>
      <c r="KYU14" s="4"/>
      <c r="KYV14" s="4"/>
      <c r="KYW14" s="4"/>
      <c r="KYX14" s="4"/>
      <c r="KYY14" s="4"/>
      <c r="KYZ14" s="4"/>
      <c r="KZA14" s="4"/>
      <c r="KZB14" s="4"/>
      <c r="KZC14" s="4"/>
      <c r="KZD14" s="4"/>
      <c r="KZE14" s="4"/>
      <c r="KZF14" s="4"/>
      <c r="KZG14" s="4"/>
      <c r="KZH14" s="4"/>
      <c r="KZI14" s="4"/>
      <c r="KZJ14" s="4"/>
      <c r="KZK14" s="4"/>
      <c r="KZL14" s="4"/>
      <c r="KZM14" s="4"/>
      <c r="KZN14" s="4"/>
      <c r="KZO14" s="4"/>
      <c r="KZP14" s="4"/>
      <c r="KZQ14" s="4"/>
      <c r="KZR14" s="4"/>
      <c r="KZS14" s="4"/>
      <c r="KZT14" s="4"/>
      <c r="KZU14" s="4"/>
      <c r="KZV14" s="4"/>
      <c r="KZW14" s="4"/>
      <c r="KZX14" s="4"/>
      <c r="KZY14" s="4"/>
      <c r="KZZ14" s="4"/>
      <c r="LAA14" s="4"/>
      <c r="LAB14" s="4"/>
      <c r="LAC14" s="4"/>
      <c r="LAD14" s="4"/>
      <c r="LAE14" s="4"/>
      <c r="LAF14" s="4"/>
      <c r="LAG14" s="4"/>
      <c r="LAH14" s="4"/>
      <c r="LAI14" s="4"/>
      <c r="LAJ14" s="4"/>
      <c r="LAK14" s="4"/>
      <c r="LAL14" s="4"/>
      <c r="LAM14" s="4"/>
      <c r="LAN14" s="4"/>
      <c r="LAO14" s="4"/>
      <c r="LAP14" s="4"/>
      <c r="LAQ14" s="4"/>
      <c r="LAR14" s="4"/>
      <c r="LAS14" s="4"/>
      <c r="LAT14" s="4"/>
      <c r="LAU14" s="4"/>
      <c r="LAV14" s="4"/>
      <c r="LAW14" s="4"/>
      <c r="LAX14" s="4"/>
      <c r="LAY14" s="4"/>
      <c r="LAZ14" s="4"/>
      <c r="LBA14" s="4"/>
      <c r="LBB14" s="4"/>
      <c r="LBC14" s="4"/>
      <c r="LBD14" s="4"/>
      <c r="LBE14" s="4"/>
      <c r="LBF14" s="4"/>
      <c r="LBG14" s="4"/>
      <c r="LBH14" s="4"/>
      <c r="LBI14" s="4"/>
      <c r="LBJ14" s="4"/>
      <c r="LBK14" s="4"/>
      <c r="LBL14" s="4"/>
      <c r="LBM14" s="4"/>
      <c r="LBN14" s="4"/>
      <c r="LBO14" s="4"/>
      <c r="LBP14" s="4"/>
      <c r="LBQ14" s="4"/>
      <c r="LBR14" s="4"/>
      <c r="LBS14" s="4"/>
      <c r="LBT14" s="4"/>
      <c r="LBU14" s="4"/>
      <c r="LBV14" s="4"/>
      <c r="LBW14" s="4"/>
      <c r="LBX14" s="4"/>
      <c r="LBY14" s="4"/>
      <c r="LBZ14" s="4"/>
      <c r="LCA14" s="4"/>
      <c r="LCB14" s="4"/>
      <c r="LCC14" s="4"/>
      <c r="LCD14" s="4"/>
      <c r="LCE14" s="4"/>
      <c r="LCF14" s="4"/>
      <c r="LCG14" s="4"/>
      <c r="LCH14" s="4"/>
      <c r="LCI14" s="4"/>
      <c r="LCJ14" s="4"/>
      <c r="LCK14" s="4"/>
      <c r="LCL14" s="4"/>
      <c r="LCM14" s="4"/>
      <c r="LCN14" s="4"/>
      <c r="LCO14" s="4"/>
      <c r="LCP14" s="4"/>
      <c r="LCQ14" s="4"/>
      <c r="LCR14" s="4"/>
      <c r="LCS14" s="4"/>
      <c r="LCT14" s="4"/>
      <c r="LCU14" s="4"/>
      <c r="LCV14" s="4"/>
      <c r="LCW14" s="4"/>
      <c r="LCX14" s="4"/>
      <c r="LCY14" s="4"/>
      <c r="LCZ14" s="4"/>
      <c r="LDA14" s="4"/>
      <c r="LDB14" s="4"/>
      <c r="LDC14" s="4"/>
      <c r="LDD14" s="4"/>
      <c r="LDE14" s="4"/>
      <c r="LDF14" s="4"/>
      <c r="LDG14" s="4"/>
      <c r="LDH14" s="4"/>
      <c r="LDI14" s="4"/>
      <c r="LDJ14" s="4"/>
      <c r="LDK14" s="4"/>
      <c r="LDL14" s="4"/>
      <c r="LDM14" s="4"/>
      <c r="LDN14" s="4"/>
      <c r="LDO14" s="4"/>
      <c r="LDP14" s="4"/>
      <c r="LDQ14" s="4"/>
      <c r="LDR14" s="4"/>
      <c r="LDS14" s="4"/>
      <c r="LDT14" s="4"/>
      <c r="LDU14" s="4"/>
      <c r="LDV14" s="4"/>
      <c r="LDW14" s="4"/>
      <c r="LDX14" s="4"/>
      <c r="LDY14" s="4"/>
      <c r="LDZ14" s="4"/>
      <c r="LEA14" s="4"/>
      <c r="LEB14" s="4"/>
      <c r="LEC14" s="4"/>
      <c r="LED14" s="4"/>
      <c r="LEE14" s="4"/>
      <c r="LEF14" s="4"/>
      <c r="LEG14" s="4"/>
      <c r="LEH14" s="4"/>
      <c r="LEI14" s="4"/>
      <c r="LEJ14" s="4"/>
      <c r="LEK14" s="4"/>
      <c r="LEL14" s="4"/>
      <c r="LEM14" s="4"/>
      <c r="LEN14" s="4"/>
      <c r="LEO14" s="4"/>
      <c r="LEP14" s="4"/>
      <c r="LEQ14" s="4"/>
      <c r="LER14" s="4"/>
      <c r="LES14" s="4"/>
      <c r="LET14" s="4"/>
      <c r="LEU14" s="4"/>
      <c r="LEV14" s="4"/>
      <c r="LEW14" s="4"/>
      <c r="LEX14" s="4"/>
      <c r="LEY14" s="4"/>
      <c r="LEZ14" s="4"/>
      <c r="LFA14" s="4"/>
      <c r="LFB14" s="4"/>
      <c r="LFC14" s="4"/>
      <c r="LFD14" s="4"/>
      <c r="LFE14" s="4"/>
      <c r="LFF14" s="4"/>
      <c r="LFG14" s="4"/>
      <c r="LFH14" s="4"/>
      <c r="LFI14" s="4"/>
      <c r="LFJ14" s="4"/>
      <c r="LFK14" s="4"/>
      <c r="LFL14" s="4"/>
      <c r="LFM14" s="4"/>
      <c r="LFN14" s="4"/>
      <c r="LFO14" s="4"/>
      <c r="LFP14" s="4"/>
      <c r="LFQ14" s="4"/>
      <c r="LFR14" s="4"/>
      <c r="LFS14" s="4"/>
      <c r="LFT14" s="4"/>
      <c r="LFU14" s="4"/>
      <c r="LFV14" s="4"/>
      <c r="LFW14" s="4"/>
      <c r="LFX14" s="4"/>
      <c r="LFY14" s="4"/>
      <c r="LFZ14" s="4"/>
      <c r="LGA14" s="4"/>
      <c r="LGB14" s="4"/>
      <c r="LGC14" s="4"/>
      <c r="LGD14" s="4"/>
      <c r="LGE14" s="4"/>
      <c r="LGF14" s="4"/>
      <c r="LGG14" s="4"/>
      <c r="LGH14" s="4"/>
      <c r="LGI14" s="4"/>
      <c r="LGJ14" s="4"/>
      <c r="LGK14" s="4"/>
      <c r="LGL14" s="4"/>
      <c r="LGM14" s="4"/>
      <c r="LGN14" s="4"/>
      <c r="LGO14" s="4"/>
      <c r="LGP14" s="4"/>
      <c r="LGQ14" s="4"/>
      <c r="LGR14" s="4"/>
      <c r="LGS14" s="4"/>
      <c r="LGT14" s="4"/>
      <c r="LGU14" s="4"/>
      <c r="LGV14" s="4"/>
      <c r="LGW14" s="4"/>
      <c r="LGX14" s="4"/>
      <c r="LGY14" s="4"/>
      <c r="LGZ14" s="4"/>
      <c r="LHA14" s="4"/>
      <c r="LHB14" s="4"/>
      <c r="LHC14" s="4"/>
      <c r="LHD14" s="4"/>
      <c r="LHE14" s="4"/>
      <c r="LHF14" s="4"/>
      <c r="LHG14" s="4"/>
      <c r="LHH14" s="4"/>
      <c r="LHI14" s="4"/>
      <c r="LHJ14" s="4"/>
      <c r="LHK14" s="4"/>
      <c r="LHL14" s="4"/>
      <c r="LHM14" s="4"/>
      <c r="LHN14" s="4"/>
      <c r="LHO14" s="4"/>
      <c r="LHP14" s="4"/>
      <c r="LHQ14" s="4"/>
      <c r="LHR14" s="4"/>
      <c r="LHS14" s="4"/>
      <c r="LHT14" s="4"/>
      <c r="LHU14" s="4"/>
      <c r="LHV14" s="4"/>
      <c r="LHW14" s="4"/>
      <c r="LHX14" s="4"/>
      <c r="LHY14" s="4"/>
      <c r="LHZ14" s="4"/>
      <c r="LIA14" s="4"/>
      <c r="LIB14" s="4"/>
      <c r="LIC14" s="4"/>
      <c r="LID14" s="4"/>
      <c r="LIE14" s="4"/>
      <c r="LIF14" s="4"/>
      <c r="LIG14" s="4"/>
      <c r="LIH14" s="4"/>
      <c r="LII14" s="4"/>
      <c r="LIJ14" s="4"/>
      <c r="LIK14" s="4"/>
      <c r="LIL14" s="4"/>
      <c r="LIM14" s="4"/>
      <c r="LIN14" s="4"/>
      <c r="LIO14" s="4"/>
      <c r="LIP14" s="4"/>
      <c r="LIQ14" s="4"/>
      <c r="LIR14" s="4"/>
      <c r="LIS14" s="4"/>
      <c r="LIT14" s="4"/>
      <c r="LIU14" s="4"/>
      <c r="LIV14" s="4"/>
      <c r="LIW14" s="4"/>
      <c r="LIX14" s="4"/>
      <c r="LIY14" s="4"/>
      <c r="LIZ14" s="4"/>
      <c r="LJA14" s="4"/>
      <c r="LJB14" s="4"/>
      <c r="LJC14" s="4"/>
      <c r="LJD14" s="4"/>
      <c r="LJE14" s="4"/>
      <c r="LJF14" s="4"/>
      <c r="LJG14" s="4"/>
      <c r="LJH14" s="4"/>
      <c r="LJI14" s="4"/>
      <c r="LJJ14" s="4"/>
      <c r="LJK14" s="4"/>
      <c r="LJL14" s="4"/>
      <c r="LJM14" s="4"/>
      <c r="LJN14" s="4"/>
      <c r="LJO14" s="4"/>
      <c r="LJP14" s="4"/>
      <c r="LJQ14" s="4"/>
      <c r="LJR14" s="4"/>
      <c r="LJS14" s="4"/>
      <c r="LJT14" s="4"/>
      <c r="LJU14" s="4"/>
      <c r="LJV14" s="4"/>
      <c r="LJW14" s="4"/>
      <c r="LJX14" s="4"/>
      <c r="LJY14" s="4"/>
      <c r="LJZ14" s="4"/>
      <c r="LKA14" s="4"/>
      <c r="LKB14" s="4"/>
      <c r="LKC14" s="4"/>
      <c r="LKD14" s="4"/>
      <c r="LKE14" s="4"/>
      <c r="LKF14" s="4"/>
      <c r="LKG14" s="4"/>
      <c r="LKH14" s="4"/>
      <c r="LKI14" s="4"/>
      <c r="LKJ14" s="4"/>
      <c r="LKK14" s="4"/>
      <c r="LKL14" s="4"/>
      <c r="LKM14" s="4"/>
      <c r="LKN14" s="4"/>
      <c r="LKO14" s="4"/>
      <c r="LKP14" s="4"/>
      <c r="LKQ14" s="4"/>
      <c r="LKR14" s="4"/>
      <c r="LKS14" s="4"/>
      <c r="LKT14" s="4"/>
      <c r="LKU14" s="4"/>
      <c r="LKV14" s="4"/>
      <c r="LKW14" s="4"/>
      <c r="LKX14" s="4"/>
      <c r="LKY14" s="4"/>
      <c r="LKZ14" s="4"/>
      <c r="LLA14" s="4"/>
      <c r="LLB14" s="4"/>
      <c r="LLC14" s="4"/>
      <c r="LLD14" s="4"/>
      <c r="LLE14" s="4"/>
      <c r="LLF14" s="4"/>
      <c r="LLG14" s="4"/>
      <c r="LLH14" s="4"/>
      <c r="LLI14" s="4"/>
      <c r="LLJ14" s="4"/>
      <c r="LLK14" s="4"/>
      <c r="LLL14" s="4"/>
      <c r="LLM14" s="4"/>
      <c r="LLN14" s="4"/>
      <c r="LLO14" s="4"/>
      <c r="LLP14" s="4"/>
      <c r="LLQ14" s="4"/>
      <c r="LLR14" s="4"/>
      <c r="LLS14" s="4"/>
      <c r="LLT14" s="4"/>
      <c r="LLU14" s="4"/>
      <c r="LLV14" s="4"/>
      <c r="LLW14" s="4"/>
      <c r="LLX14" s="4"/>
      <c r="LLY14" s="4"/>
      <c r="LLZ14" s="4"/>
      <c r="LMA14" s="4"/>
      <c r="LMB14" s="4"/>
      <c r="LMC14" s="4"/>
      <c r="LMD14" s="4"/>
      <c r="LME14" s="4"/>
      <c r="LMF14" s="4"/>
      <c r="LMG14" s="4"/>
      <c r="LMH14" s="4"/>
      <c r="LMI14" s="4"/>
      <c r="LMJ14" s="4"/>
      <c r="LMK14" s="4"/>
      <c r="LML14" s="4"/>
      <c r="LMM14" s="4"/>
      <c r="LMN14" s="4"/>
      <c r="LMO14" s="4"/>
      <c r="LMP14" s="4"/>
      <c r="LMQ14" s="4"/>
      <c r="LMR14" s="4"/>
      <c r="LMS14" s="4"/>
      <c r="LMT14" s="4"/>
      <c r="LMU14" s="4"/>
      <c r="LMV14" s="4"/>
      <c r="LMW14" s="4"/>
      <c r="LMX14" s="4"/>
      <c r="LMY14" s="4"/>
      <c r="LMZ14" s="4"/>
      <c r="LNA14" s="4"/>
      <c r="LNB14" s="4"/>
      <c r="LNC14" s="4"/>
      <c r="LND14" s="4"/>
      <c r="LNE14" s="4"/>
      <c r="LNF14" s="4"/>
      <c r="LNG14" s="4"/>
      <c r="LNH14" s="4"/>
      <c r="LNI14" s="4"/>
      <c r="LNJ14" s="4"/>
      <c r="LNK14" s="4"/>
      <c r="LNL14" s="4"/>
      <c r="LNM14" s="4"/>
      <c r="LNN14" s="4"/>
      <c r="LNO14" s="4"/>
      <c r="LNP14" s="4"/>
      <c r="LNQ14" s="4"/>
      <c r="LNR14" s="4"/>
      <c r="LNS14" s="4"/>
      <c r="LNT14" s="4"/>
      <c r="LNU14" s="4"/>
      <c r="LNV14" s="4"/>
      <c r="LNW14" s="4"/>
      <c r="LNX14" s="4"/>
      <c r="LNY14" s="4"/>
      <c r="LNZ14" s="4"/>
      <c r="LOA14" s="4"/>
      <c r="LOB14" s="4"/>
      <c r="LOC14" s="4"/>
      <c r="LOD14" s="4"/>
      <c r="LOE14" s="4"/>
      <c r="LOF14" s="4"/>
      <c r="LOG14" s="4"/>
      <c r="LOH14" s="4"/>
      <c r="LOI14" s="4"/>
      <c r="LOJ14" s="4"/>
      <c r="LOK14" s="4"/>
      <c r="LOL14" s="4"/>
      <c r="LOM14" s="4"/>
      <c r="LON14" s="4"/>
      <c r="LOO14" s="4"/>
      <c r="LOP14" s="4"/>
      <c r="LOQ14" s="4"/>
      <c r="LOR14" s="4"/>
      <c r="LOS14" s="4"/>
      <c r="LOT14" s="4"/>
      <c r="LOU14" s="4"/>
      <c r="LOV14" s="4"/>
      <c r="LOW14" s="4"/>
      <c r="LOX14" s="4"/>
      <c r="LOY14" s="4"/>
      <c r="LOZ14" s="4"/>
      <c r="LPA14" s="4"/>
      <c r="LPB14" s="4"/>
      <c r="LPC14" s="4"/>
      <c r="LPD14" s="4"/>
      <c r="LPE14" s="4"/>
      <c r="LPF14" s="4"/>
      <c r="LPG14" s="4"/>
      <c r="LPH14" s="4"/>
      <c r="LPI14" s="4"/>
      <c r="LPJ14" s="4"/>
      <c r="LPK14" s="4"/>
      <c r="LPL14" s="4"/>
      <c r="LPM14" s="4"/>
      <c r="LPN14" s="4"/>
      <c r="LPO14" s="4"/>
      <c r="LPP14" s="4"/>
      <c r="LPQ14" s="4"/>
      <c r="LPR14" s="4"/>
      <c r="LPS14" s="4"/>
      <c r="LPT14" s="4"/>
      <c r="LPU14" s="4"/>
      <c r="LPV14" s="4"/>
      <c r="LPW14" s="4"/>
      <c r="LPX14" s="4"/>
      <c r="LPY14" s="4"/>
      <c r="LPZ14" s="4"/>
      <c r="LQA14" s="4"/>
      <c r="LQB14" s="4"/>
      <c r="LQC14" s="4"/>
      <c r="LQD14" s="4"/>
      <c r="LQE14" s="4"/>
      <c r="LQF14" s="4"/>
      <c r="LQG14" s="4"/>
      <c r="LQH14" s="4"/>
      <c r="LQI14" s="4"/>
      <c r="LQJ14" s="4"/>
      <c r="LQK14" s="4"/>
      <c r="LQL14" s="4"/>
      <c r="LQM14" s="4"/>
      <c r="LQN14" s="4"/>
      <c r="LQO14" s="4"/>
      <c r="LQP14" s="4"/>
      <c r="LQQ14" s="4"/>
      <c r="LQR14" s="4"/>
      <c r="LQS14" s="4"/>
      <c r="LQT14" s="4"/>
      <c r="LQU14" s="4"/>
      <c r="LQV14" s="4"/>
      <c r="LQW14" s="4"/>
      <c r="LQX14" s="4"/>
      <c r="LQY14" s="4"/>
      <c r="LQZ14" s="4"/>
      <c r="LRA14" s="4"/>
      <c r="LRB14" s="4"/>
      <c r="LRC14" s="4"/>
      <c r="LRD14" s="4"/>
      <c r="LRE14" s="4"/>
      <c r="LRF14" s="4"/>
      <c r="LRG14" s="4"/>
      <c r="LRH14" s="4"/>
      <c r="LRI14" s="4"/>
      <c r="LRJ14" s="4"/>
      <c r="LRK14" s="4"/>
      <c r="LRL14" s="4"/>
      <c r="LRM14" s="4"/>
      <c r="LRN14" s="4"/>
      <c r="LRO14" s="4"/>
      <c r="LRP14" s="4"/>
      <c r="LRQ14" s="4"/>
      <c r="LRR14" s="4"/>
      <c r="LRS14" s="4"/>
      <c r="LRT14" s="4"/>
      <c r="LRU14" s="4"/>
      <c r="LRV14" s="4"/>
      <c r="LRW14" s="4"/>
      <c r="LRX14" s="4"/>
      <c r="LRY14" s="4"/>
      <c r="LRZ14" s="4"/>
      <c r="LSA14" s="4"/>
      <c r="LSB14" s="4"/>
      <c r="LSC14" s="4"/>
      <c r="LSD14" s="4"/>
      <c r="LSE14" s="4"/>
      <c r="LSF14" s="4"/>
      <c r="LSG14" s="4"/>
      <c r="LSH14" s="4"/>
      <c r="LSI14" s="4"/>
      <c r="LSJ14" s="4"/>
      <c r="LSK14" s="4"/>
      <c r="LSL14" s="4"/>
      <c r="LSM14" s="4"/>
      <c r="LSN14" s="4"/>
      <c r="LSO14" s="4"/>
      <c r="LSP14" s="4"/>
      <c r="LSQ14" s="4"/>
      <c r="LSR14" s="4"/>
      <c r="LSS14" s="4"/>
      <c r="LST14" s="4"/>
      <c r="LSU14" s="4"/>
      <c r="LSV14" s="4"/>
      <c r="LSW14" s="4"/>
      <c r="LSX14" s="4"/>
      <c r="LSY14" s="4"/>
      <c r="LSZ14" s="4"/>
      <c r="LTA14" s="4"/>
      <c r="LTB14" s="4"/>
      <c r="LTC14" s="4"/>
      <c r="LTD14" s="4"/>
      <c r="LTE14" s="4"/>
      <c r="LTF14" s="4"/>
      <c r="LTG14" s="4"/>
      <c r="LTH14" s="4"/>
      <c r="LTI14" s="4"/>
      <c r="LTJ14" s="4"/>
      <c r="LTK14" s="4"/>
      <c r="LTL14" s="4"/>
      <c r="LTM14" s="4"/>
      <c r="LTN14" s="4"/>
      <c r="LTO14" s="4"/>
      <c r="LTP14" s="4"/>
      <c r="LTQ14" s="4"/>
      <c r="LTR14" s="4"/>
      <c r="LTS14" s="4"/>
      <c r="LTT14" s="4"/>
      <c r="LTU14" s="4"/>
      <c r="LTV14" s="4"/>
      <c r="LTW14" s="4"/>
      <c r="LTX14" s="4"/>
      <c r="LTY14" s="4"/>
      <c r="LTZ14" s="4"/>
      <c r="LUA14" s="4"/>
      <c r="LUB14" s="4"/>
      <c r="LUC14" s="4"/>
      <c r="LUD14" s="4"/>
      <c r="LUE14" s="4"/>
      <c r="LUF14" s="4"/>
      <c r="LUG14" s="4"/>
      <c r="LUH14" s="4"/>
      <c r="LUI14" s="4"/>
      <c r="LUJ14" s="4"/>
      <c r="LUK14" s="4"/>
      <c r="LUL14" s="4"/>
      <c r="LUM14" s="4"/>
      <c r="LUN14" s="4"/>
      <c r="LUO14" s="4"/>
      <c r="LUP14" s="4"/>
      <c r="LUQ14" s="4"/>
      <c r="LUR14" s="4"/>
      <c r="LUS14" s="4"/>
      <c r="LUT14" s="4"/>
      <c r="LUU14" s="4"/>
      <c r="LUV14" s="4"/>
      <c r="LUW14" s="4"/>
      <c r="LUX14" s="4"/>
      <c r="LUY14" s="4"/>
      <c r="LUZ14" s="4"/>
      <c r="LVA14" s="4"/>
      <c r="LVB14" s="4"/>
      <c r="LVC14" s="4"/>
      <c r="LVD14" s="4"/>
      <c r="LVE14" s="4"/>
      <c r="LVF14" s="4"/>
      <c r="LVG14" s="4"/>
      <c r="LVH14" s="4"/>
      <c r="LVI14" s="4"/>
      <c r="LVJ14" s="4"/>
      <c r="LVK14" s="4"/>
      <c r="LVL14" s="4"/>
      <c r="LVM14" s="4"/>
      <c r="LVN14" s="4"/>
      <c r="LVO14" s="4"/>
      <c r="LVP14" s="4"/>
      <c r="LVQ14" s="4"/>
      <c r="LVR14" s="4"/>
      <c r="LVS14" s="4"/>
      <c r="LVT14" s="4"/>
      <c r="LVU14" s="4"/>
      <c r="LVV14" s="4"/>
      <c r="LVW14" s="4"/>
      <c r="LVX14" s="4"/>
      <c r="LVY14" s="4"/>
      <c r="LVZ14" s="4"/>
      <c r="LWA14" s="4"/>
      <c r="LWB14" s="4"/>
      <c r="LWC14" s="4"/>
      <c r="LWD14" s="4"/>
      <c r="LWE14" s="4"/>
      <c r="LWF14" s="4"/>
      <c r="LWG14" s="4"/>
      <c r="LWH14" s="4"/>
      <c r="LWI14" s="4"/>
      <c r="LWJ14" s="4"/>
      <c r="LWK14" s="4"/>
      <c r="LWL14" s="4"/>
      <c r="LWM14" s="4"/>
      <c r="LWN14" s="4"/>
      <c r="LWO14" s="4"/>
      <c r="LWP14" s="4"/>
      <c r="LWQ14" s="4"/>
      <c r="LWR14" s="4"/>
      <c r="LWS14" s="4"/>
      <c r="LWT14" s="4"/>
      <c r="LWU14" s="4"/>
      <c r="LWV14" s="4"/>
      <c r="LWW14" s="4"/>
      <c r="LWX14" s="4"/>
      <c r="LWY14" s="4"/>
      <c r="LWZ14" s="4"/>
      <c r="LXA14" s="4"/>
      <c r="LXB14" s="4"/>
      <c r="LXC14" s="4"/>
      <c r="LXD14" s="4"/>
      <c r="LXE14" s="4"/>
      <c r="LXF14" s="4"/>
      <c r="LXG14" s="4"/>
      <c r="LXH14" s="4"/>
      <c r="LXI14" s="4"/>
      <c r="LXJ14" s="4"/>
      <c r="LXK14" s="4"/>
      <c r="LXL14" s="4"/>
      <c r="LXM14" s="4"/>
      <c r="LXN14" s="4"/>
      <c r="LXO14" s="4"/>
      <c r="LXP14" s="4"/>
      <c r="LXQ14" s="4"/>
      <c r="LXR14" s="4"/>
      <c r="LXS14" s="4"/>
      <c r="LXT14" s="4"/>
      <c r="LXU14" s="4"/>
      <c r="LXV14" s="4"/>
      <c r="LXW14" s="4"/>
      <c r="LXX14" s="4"/>
      <c r="LXY14" s="4"/>
      <c r="LXZ14" s="4"/>
      <c r="LYA14" s="4"/>
      <c r="LYB14" s="4"/>
      <c r="LYC14" s="4"/>
      <c r="LYD14" s="4"/>
      <c r="LYE14" s="4"/>
      <c r="LYF14" s="4"/>
      <c r="LYG14" s="4"/>
      <c r="LYH14" s="4"/>
      <c r="LYI14" s="4"/>
      <c r="LYJ14" s="4"/>
      <c r="LYK14" s="4"/>
      <c r="LYL14" s="4"/>
      <c r="LYM14" s="4"/>
      <c r="LYN14" s="4"/>
      <c r="LYO14" s="4"/>
      <c r="LYP14" s="4"/>
      <c r="LYQ14" s="4"/>
      <c r="LYR14" s="4"/>
      <c r="LYS14" s="4"/>
      <c r="LYT14" s="4"/>
      <c r="LYU14" s="4"/>
      <c r="LYV14" s="4"/>
      <c r="LYW14" s="4"/>
      <c r="LYX14" s="4"/>
      <c r="LYY14" s="4"/>
      <c r="LYZ14" s="4"/>
      <c r="LZA14" s="4"/>
      <c r="LZB14" s="4"/>
      <c r="LZC14" s="4"/>
      <c r="LZD14" s="4"/>
      <c r="LZE14" s="4"/>
      <c r="LZF14" s="4"/>
      <c r="LZG14" s="4"/>
      <c r="LZH14" s="4"/>
      <c r="LZI14" s="4"/>
      <c r="LZJ14" s="4"/>
      <c r="LZK14" s="4"/>
      <c r="LZL14" s="4"/>
      <c r="LZM14" s="4"/>
      <c r="LZN14" s="4"/>
      <c r="LZO14" s="4"/>
      <c r="LZP14" s="4"/>
      <c r="LZQ14" s="4"/>
      <c r="LZR14" s="4"/>
      <c r="LZS14" s="4"/>
      <c r="LZT14" s="4"/>
      <c r="LZU14" s="4"/>
      <c r="LZV14" s="4"/>
      <c r="LZW14" s="4"/>
      <c r="LZX14" s="4"/>
      <c r="LZY14" s="4"/>
      <c r="LZZ14" s="4"/>
      <c r="MAA14" s="4"/>
      <c r="MAB14" s="4"/>
      <c r="MAC14" s="4"/>
      <c r="MAD14" s="4"/>
      <c r="MAE14" s="4"/>
      <c r="MAF14" s="4"/>
      <c r="MAG14" s="4"/>
      <c r="MAH14" s="4"/>
      <c r="MAI14" s="4"/>
      <c r="MAJ14" s="4"/>
      <c r="MAK14" s="4"/>
      <c r="MAL14" s="4"/>
      <c r="MAM14" s="4"/>
      <c r="MAN14" s="4"/>
      <c r="MAO14" s="4"/>
      <c r="MAP14" s="4"/>
      <c r="MAQ14" s="4"/>
      <c r="MAR14" s="4"/>
      <c r="MAS14" s="4"/>
      <c r="MAT14" s="4"/>
      <c r="MAU14" s="4"/>
      <c r="MAV14" s="4"/>
      <c r="MAW14" s="4"/>
      <c r="MAX14" s="4"/>
      <c r="MAY14" s="4"/>
      <c r="MAZ14" s="4"/>
      <c r="MBA14" s="4"/>
      <c r="MBB14" s="4"/>
      <c r="MBC14" s="4"/>
      <c r="MBD14" s="4"/>
      <c r="MBE14" s="4"/>
      <c r="MBF14" s="4"/>
      <c r="MBG14" s="4"/>
      <c r="MBH14" s="4"/>
      <c r="MBI14" s="4"/>
      <c r="MBJ14" s="4"/>
      <c r="MBK14" s="4"/>
      <c r="MBL14" s="4"/>
      <c r="MBM14" s="4"/>
      <c r="MBN14" s="4"/>
      <c r="MBO14" s="4"/>
      <c r="MBP14" s="4"/>
      <c r="MBQ14" s="4"/>
      <c r="MBR14" s="4"/>
      <c r="MBS14" s="4"/>
      <c r="MBT14" s="4"/>
      <c r="MBU14" s="4"/>
      <c r="MBV14" s="4"/>
      <c r="MBW14" s="4"/>
      <c r="MBX14" s="4"/>
      <c r="MBY14" s="4"/>
      <c r="MBZ14" s="4"/>
      <c r="MCA14" s="4"/>
      <c r="MCB14" s="4"/>
      <c r="MCC14" s="4"/>
      <c r="MCD14" s="4"/>
      <c r="MCE14" s="4"/>
      <c r="MCF14" s="4"/>
      <c r="MCG14" s="4"/>
      <c r="MCH14" s="4"/>
      <c r="MCI14" s="4"/>
      <c r="MCJ14" s="4"/>
      <c r="MCK14" s="4"/>
      <c r="MCL14" s="4"/>
      <c r="MCM14" s="4"/>
      <c r="MCN14" s="4"/>
      <c r="MCO14" s="4"/>
      <c r="MCP14" s="4"/>
      <c r="MCQ14" s="4"/>
      <c r="MCR14" s="4"/>
      <c r="MCS14" s="4"/>
      <c r="MCT14" s="4"/>
      <c r="MCU14" s="4"/>
      <c r="MCV14" s="4"/>
      <c r="MCW14" s="4"/>
      <c r="MCX14" s="4"/>
      <c r="MCY14" s="4"/>
      <c r="MCZ14" s="4"/>
      <c r="MDA14" s="4"/>
      <c r="MDB14" s="4"/>
      <c r="MDC14" s="4"/>
      <c r="MDD14" s="4"/>
      <c r="MDE14" s="4"/>
      <c r="MDF14" s="4"/>
      <c r="MDG14" s="4"/>
      <c r="MDH14" s="4"/>
      <c r="MDI14" s="4"/>
      <c r="MDJ14" s="4"/>
      <c r="MDK14" s="4"/>
      <c r="MDL14" s="4"/>
      <c r="MDM14" s="4"/>
      <c r="MDN14" s="4"/>
      <c r="MDO14" s="4"/>
      <c r="MDP14" s="4"/>
      <c r="MDQ14" s="4"/>
      <c r="MDR14" s="4"/>
      <c r="MDS14" s="4"/>
      <c r="MDT14" s="4"/>
      <c r="MDU14" s="4"/>
      <c r="MDV14" s="4"/>
      <c r="MDW14" s="4"/>
      <c r="MDX14" s="4"/>
      <c r="MDY14" s="4"/>
      <c r="MDZ14" s="4"/>
      <c r="MEA14" s="4"/>
      <c r="MEB14" s="4"/>
      <c r="MEC14" s="4"/>
      <c r="MED14" s="4"/>
      <c r="MEE14" s="4"/>
      <c r="MEF14" s="4"/>
      <c r="MEG14" s="4"/>
      <c r="MEH14" s="4"/>
      <c r="MEI14" s="4"/>
      <c r="MEJ14" s="4"/>
      <c r="MEK14" s="4"/>
      <c r="MEL14" s="4"/>
      <c r="MEM14" s="4"/>
      <c r="MEN14" s="4"/>
      <c r="MEO14" s="4"/>
      <c r="MEP14" s="4"/>
      <c r="MEQ14" s="4"/>
      <c r="MER14" s="4"/>
      <c r="MES14" s="4"/>
      <c r="MET14" s="4"/>
      <c r="MEU14" s="4"/>
      <c r="MEV14" s="4"/>
      <c r="MEW14" s="4"/>
      <c r="MEX14" s="4"/>
      <c r="MEY14" s="4"/>
      <c r="MEZ14" s="4"/>
      <c r="MFA14" s="4"/>
      <c r="MFB14" s="4"/>
      <c r="MFC14" s="4"/>
      <c r="MFD14" s="4"/>
      <c r="MFE14" s="4"/>
      <c r="MFF14" s="4"/>
      <c r="MFG14" s="4"/>
      <c r="MFH14" s="4"/>
      <c r="MFI14" s="4"/>
      <c r="MFJ14" s="4"/>
      <c r="MFK14" s="4"/>
      <c r="MFL14" s="4"/>
      <c r="MFM14" s="4"/>
      <c r="MFN14" s="4"/>
      <c r="MFO14" s="4"/>
      <c r="MFP14" s="4"/>
      <c r="MFQ14" s="4"/>
      <c r="MFR14" s="4"/>
      <c r="MFS14" s="4"/>
      <c r="MFT14" s="4"/>
      <c r="MFU14" s="4"/>
      <c r="MFV14" s="4"/>
      <c r="MFW14" s="4"/>
      <c r="MFX14" s="4"/>
      <c r="MFY14" s="4"/>
      <c r="MFZ14" s="4"/>
      <c r="MGA14" s="4"/>
      <c r="MGB14" s="4"/>
      <c r="MGC14" s="4"/>
      <c r="MGD14" s="4"/>
      <c r="MGE14" s="4"/>
      <c r="MGF14" s="4"/>
      <c r="MGG14" s="4"/>
      <c r="MGH14" s="4"/>
      <c r="MGI14" s="4"/>
      <c r="MGJ14" s="4"/>
      <c r="MGK14" s="4"/>
      <c r="MGL14" s="4"/>
      <c r="MGM14" s="4"/>
      <c r="MGN14" s="4"/>
      <c r="MGO14" s="4"/>
      <c r="MGP14" s="4"/>
      <c r="MGQ14" s="4"/>
      <c r="MGR14" s="4"/>
      <c r="MGS14" s="4"/>
      <c r="MGT14" s="4"/>
      <c r="MGU14" s="4"/>
      <c r="MGV14" s="4"/>
      <c r="MGW14" s="4"/>
      <c r="MGX14" s="4"/>
      <c r="MGY14" s="4"/>
      <c r="MGZ14" s="4"/>
      <c r="MHA14" s="4"/>
      <c r="MHB14" s="4"/>
      <c r="MHC14" s="4"/>
      <c r="MHD14" s="4"/>
      <c r="MHE14" s="4"/>
      <c r="MHF14" s="4"/>
      <c r="MHG14" s="4"/>
      <c r="MHH14" s="4"/>
      <c r="MHI14" s="4"/>
      <c r="MHJ14" s="4"/>
      <c r="MHK14" s="4"/>
      <c r="MHL14" s="4"/>
      <c r="MHM14" s="4"/>
      <c r="MHN14" s="4"/>
      <c r="MHO14" s="4"/>
      <c r="MHP14" s="4"/>
      <c r="MHQ14" s="4"/>
      <c r="MHR14" s="4"/>
      <c r="MHS14" s="4"/>
      <c r="MHT14" s="4"/>
      <c r="MHU14" s="4"/>
      <c r="MHV14" s="4"/>
      <c r="MHW14" s="4"/>
      <c r="MHX14" s="4"/>
      <c r="MHY14" s="4"/>
      <c r="MHZ14" s="4"/>
      <c r="MIA14" s="4"/>
      <c r="MIB14" s="4"/>
      <c r="MIC14" s="4"/>
      <c r="MID14" s="4"/>
      <c r="MIE14" s="4"/>
      <c r="MIF14" s="4"/>
      <c r="MIG14" s="4"/>
      <c r="MIH14" s="4"/>
      <c r="MII14" s="4"/>
      <c r="MIJ14" s="4"/>
      <c r="MIK14" s="4"/>
      <c r="MIL14" s="4"/>
      <c r="MIM14" s="4"/>
      <c r="MIN14" s="4"/>
      <c r="MIO14" s="4"/>
      <c r="MIP14" s="4"/>
      <c r="MIQ14" s="4"/>
      <c r="MIR14" s="4"/>
      <c r="MIS14" s="4"/>
      <c r="MIT14" s="4"/>
      <c r="MIU14" s="4"/>
      <c r="MIV14" s="4"/>
      <c r="MIW14" s="4"/>
      <c r="MIX14" s="4"/>
      <c r="MIY14" s="4"/>
      <c r="MIZ14" s="4"/>
      <c r="MJA14" s="4"/>
      <c r="MJB14" s="4"/>
      <c r="MJC14" s="4"/>
      <c r="MJD14" s="4"/>
      <c r="MJE14" s="4"/>
      <c r="MJF14" s="4"/>
      <c r="MJG14" s="4"/>
      <c r="MJH14" s="4"/>
      <c r="MJI14" s="4"/>
      <c r="MJJ14" s="4"/>
      <c r="MJK14" s="4"/>
      <c r="MJL14" s="4"/>
      <c r="MJM14" s="4"/>
      <c r="MJN14" s="4"/>
      <c r="MJO14" s="4"/>
      <c r="MJP14" s="4"/>
      <c r="MJQ14" s="4"/>
      <c r="MJR14" s="4"/>
      <c r="MJS14" s="4"/>
      <c r="MJT14" s="4"/>
      <c r="MJU14" s="4"/>
      <c r="MJV14" s="4"/>
      <c r="MJW14" s="4"/>
      <c r="MJX14" s="4"/>
      <c r="MJY14" s="4"/>
      <c r="MJZ14" s="4"/>
      <c r="MKA14" s="4"/>
      <c r="MKB14" s="4"/>
      <c r="MKC14" s="4"/>
      <c r="MKD14" s="4"/>
      <c r="MKE14" s="4"/>
      <c r="MKF14" s="4"/>
      <c r="MKG14" s="4"/>
      <c r="MKH14" s="4"/>
      <c r="MKI14" s="4"/>
      <c r="MKJ14" s="4"/>
      <c r="MKK14" s="4"/>
      <c r="MKL14" s="4"/>
      <c r="MKM14" s="4"/>
      <c r="MKN14" s="4"/>
      <c r="MKO14" s="4"/>
      <c r="MKP14" s="4"/>
      <c r="MKQ14" s="4"/>
      <c r="MKR14" s="4"/>
      <c r="MKS14" s="4"/>
      <c r="MKT14" s="4"/>
      <c r="MKU14" s="4"/>
      <c r="MKV14" s="4"/>
      <c r="MKW14" s="4"/>
      <c r="MKX14" s="4"/>
      <c r="MKY14" s="4"/>
      <c r="MKZ14" s="4"/>
      <c r="MLA14" s="4"/>
      <c r="MLB14" s="4"/>
      <c r="MLC14" s="4"/>
      <c r="MLD14" s="4"/>
      <c r="MLE14" s="4"/>
      <c r="MLF14" s="4"/>
      <c r="MLG14" s="4"/>
      <c r="MLH14" s="4"/>
      <c r="MLI14" s="4"/>
      <c r="MLJ14" s="4"/>
      <c r="MLK14" s="4"/>
      <c r="MLL14" s="4"/>
      <c r="MLM14" s="4"/>
      <c r="MLN14" s="4"/>
      <c r="MLO14" s="4"/>
      <c r="MLP14" s="4"/>
      <c r="MLQ14" s="4"/>
      <c r="MLR14" s="4"/>
      <c r="MLS14" s="4"/>
      <c r="MLT14" s="4"/>
      <c r="MLU14" s="4"/>
      <c r="MLV14" s="4"/>
      <c r="MLW14" s="4"/>
      <c r="MLX14" s="4"/>
      <c r="MLY14" s="4"/>
      <c r="MLZ14" s="4"/>
      <c r="MMA14" s="4"/>
      <c r="MMB14" s="4"/>
      <c r="MMC14" s="4"/>
      <c r="MMD14" s="4"/>
      <c r="MME14" s="4"/>
      <c r="MMF14" s="4"/>
      <c r="MMG14" s="4"/>
      <c r="MMH14" s="4"/>
      <c r="MMI14" s="4"/>
      <c r="MMJ14" s="4"/>
      <c r="MMK14" s="4"/>
      <c r="MML14" s="4"/>
      <c r="MMM14" s="4"/>
      <c r="MMN14" s="4"/>
      <c r="MMO14" s="4"/>
      <c r="MMP14" s="4"/>
      <c r="MMQ14" s="4"/>
      <c r="MMR14" s="4"/>
      <c r="MMS14" s="4"/>
      <c r="MMT14" s="4"/>
      <c r="MMU14" s="4"/>
      <c r="MMV14" s="4"/>
      <c r="MMW14" s="4"/>
      <c r="MMX14" s="4"/>
      <c r="MMY14" s="4"/>
      <c r="MMZ14" s="4"/>
      <c r="MNA14" s="4"/>
      <c r="MNB14" s="4"/>
      <c r="MNC14" s="4"/>
      <c r="MND14" s="4"/>
      <c r="MNE14" s="4"/>
      <c r="MNF14" s="4"/>
      <c r="MNG14" s="4"/>
      <c r="MNH14" s="4"/>
      <c r="MNI14" s="4"/>
      <c r="MNJ14" s="4"/>
      <c r="MNK14" s="4"/>
      <c r="MNL14" s="4"/>
      <c r="MNM14" s="4"/>
      <c r="MNN14" s="4"/>
      <c r="MNO14" s="4"/>
      <c r="MNP14" s="4"/>
      <c r="MNQ14" s="4"/>
      <c r="MNR14" s="4"/>
      <c r="MNS14" s="4"/>
      <c r="MNT14" s="4"/>
      <c r="MNU14" s="4"/>
      <c r="MNV14" s="4"/>
      <c r="MNW14" s="4"/>
      <c r="MNX14" s="4"/>
      <c r="MNY14" s="4"/>
      <c r="MNZ14" s="4"/>
      <c r="MOA14" s="4"/>
      <c r="MOB14" s="4"/>
      <c r="MOC14" s="4"/>
      <c r="MOD14" s="4"/>
      <c r="MOE14" s="4"/>
      <c r="MOF14" s="4"/>
      <c r="MOG14" s="4"/>
      <c r="MOH14" s="4"/>
      <c r="MOI14" s="4"/>
      <c r="MOJ14" s="4"/>
      <c r="MOK14" s="4"/>
      <c r="MOL14" s="4"/>
      <c r="MOM14" s="4"/>
      <c r="MON14" s="4"/>
      <c r="MOO14" s="4"/>
      <c r="MOP14" s="4"/>
      <c r="MOQ14" s="4"/>
      <c r="MOR14" s="4"/>
      <c r="MOS14" s="4"/>
      <c r="MOT14" s="4"/>
      <c r="MOU14" s="4"/>
      <c r="MOV14" s="4"/>
      <c r="MOW14" s="4"/>
      <c r="MOX14" s="4"/>
      <c r="MOY14" s="4"/>
      <c r="MOZ14" s="4"/>
      <c r="MPA14" s="4"/>
      <c r="MPB14" s="4"/>
      <c r="MPC14" s="4"/>
      <c r="MPD14" s="4"/>
      <c r="MPE14" s="4"/>
      <c r="MPF14" s="4"/>
      <c r="MPG14" s="4"/>
      <c r="MPH14" s="4"/>
      <c r="MPI14" s="4"/>
      <c r="MPJ14" s="4"/>
      <c r="MPK14" s="4"/>
      <c r="MPL14" s="4"/>
      <c r="MPM14" s="4"/>
      <c r="MPN14" s="4"/>
      <c r="MPO14" s="4"/>
      <c r="MPP14" s="4"/>
      <c r="MPQ14" s="4"/>
      <c r="MPR14" s="4"/>
      <c r="MPS14" s="4"/>
      <c r="MPT14" s="4"/>
      <c r="MPU14" s="4"/>
      <c r="MPV14" s="4"/>
      <c r="MPW14" s="4"/>
      <c r="MPX14" s="4"/>
      <c r="MPY14" s="4"/>
      <c r="MPZ14" s="4"/>
      <c r="MQA14" s="4"/>
      <c r="MQB14" s="4"/>
      <c r="MQC14" s="4"/>
      <c r="MQD14" s="4"/>
      <c r="MQE14" s="4"/>
      <c r="MQF14" s="4"/>
      <c r="MQG14" s="4"/>
      <c r="MQH14" s="4"/>
      <c r="MQI14" s="4"/>
      <c r="MQJ14" s="4"/>
      <c r="MQK14" s="4"/>
      <c r="MQL14" s="4"/>
      <c r="MQM14" s="4"/>
      <c r="MQN14" s="4"/>
      <c r="MQO14" s="4"/>
      <c r="MQP14" s="4"/>
      <c r="MQQ14" s="4"/>
      <c r="MQR14" s="4"/>
      <c r="MQS14" s="4"/>
      <c r="MQT14" s="4"/>
      <c r="MQU14" s="4"/>
      <c r="MQV14" s="4"/>
      <c r="MQW14" s="4"/>
      <c r="MQX14" s="4"/>
      <c r="MQY14" s="4"/>
      <c r="MQZ14" s="4"/>
      <c r="MRA14" s="4"/>
      <c r="MRB14" s="4"/>
      <c r="MRC14" s="4"/>
      <c r="MRD14" s="4"/>
      <c r="MRE14" s="4"/>
      <c r="MRF14" s="4"/>
      <c r="MRG14" s="4"/>
      <c r="MRH14" s="4"/>
      <c r="MRI14" s="4"/>
      <c r="MRJ14" s="4"/>
      <c r="MRK14" s="4"/>
      <c r="MRL14" s="4"/>
      <c r="MRM14" s="4"/>
      <c r="MRN14" s="4"/>
      <c r="MRO14" s="4"/>
      <c r="MRP14" s="4"/>
      <c r="MRQ14" s="4"/>
      <c r="MRR14" s="4"/>
      <c r="MRS14" s="4"/>
      <c r="MRT14" s="4"/>
      <c r="MRU14" s="4"/>
      <c r="MRV14" s="4"/>
      <c r="MRW14" s="4"/>
      <c r="MRX14" s="4"/>
      <c r="MRY14" s="4"/>
      <c r="MRZ14" s="4"/>
      <c r="MSA14" s="4"/>
      <c r="MSB14" s="4"/>
      <c r="MSC14" s="4"/>
      <c r="MSD14" s="4"/>
      <c r="MSE14" s="4"/>
      <c r="MSF14" s="4"/>
      <c r="MSG14" s="4"/>
      <c r="MSH14" s="4"/>
      <c r="MSI14" s="4"/>
      <c r="MSJ14" s="4"/>
      <c r="MSK14" s="4"/>
      <c r="MSL14" s="4"/>
      <c r="MSM14" s="4"/>
      <c r="MSN14" s="4"/>
      <c r="MSO14" s="4"/>
      <c r="MSP14" s="4"/>
      <c r="MSQ14" s="4"/>
      <c r="MSR14" s="4"/>
      <c r="MSS14" s="4"/>
      <c r="MST14" s="4"/>
      <c r="MSU14" s="4"/>
      <c r="MSV14" s="4"/>
      <c r="MSW14" s="4"/>
      <c r="MSX14" s="4"/>
      <c r="MSY14" s="4"/>
      <c r="MSZ14" s="4"/>
      <c r="MTA14" s="4"/>
      <c r="MTB14" s="4"/>
      <c r="MTC14" s="4"/>
      <c r="MTD14" s="4"/>
      <c r="MTE14" s="4"/>
      <c r="MTF14" s="4"/>
      <c r="MTG14" s="4"/>
      <c r="MTH14" s="4"/>
      <c r="MTI14" s="4"/>
      <c r="MTJ14" s="4"/>
      <c r="MTK14" s="4"/>
      <c r="MTL14" s="4"/>
      <c r="MTM14" s="4"/>
      <c r="MTN14" s="4"/>
      <c r="MTO14" s="4"/>
      <c r="MTP14" s="4"/>
      <c r="MTQ14" s="4"/>
      <c r="MTR14" s="4"/>
      <c r="MTS14" s="4"/>
      <c r="MTT14" s="4"/>
      <c r="MTU14" s="4"/>
      <c r="MTV14" s="4"/>
      <c r="MTW14" s="4"/>
      <c r="MTX14" s="4"/>
      <c r="MTY14" s="4"/>
      <c r="MTZ14" s="4"/>
      <c r="MUA14" s="4"/>
      <c r="MUB14" s="4"/>
      <c r="MUC14" s="4"/>
      <c r="MUD14" s="4"/>
      <c r="MUE14" s="4"/>
      <c r="MUF14" s="4"/>
      <c r="MUG14" s="4"/>
      <c r="MUH14" s="4"/>
      <c r="MUI14" s="4"/>
      <c r="MUJ14" s="4"/>
      <c r="MUK14" s="4"/>
      <c r="MUL14" s="4"/>
      <c r="MUM14" s="4"/>
      <c r="MUN14" s="4"/>
      <c r="MUO14" s="4"/>
      <c r="MUP14" s="4"/>
      <c r="MUQ14" s="4"/>
      <c r="MUR14" s="4"/>
      <c r="MUS14" s="4"/>
      <c r="MUT14" s="4"/>
      <c r="MUU14" s="4"/>
      <c r="MUV14" s="4"/>
      <c r="MUW14" s="4"/>
      <c r="MUX14" s="4"/>
      <c r="MUY14" s="4"/>
      <c r="MUZ14" s="4"/>
      <c r="MVA14" s="4"/>
      <c r="MVB14" s="4"/>
      <c r="MVC14" s="4"/>
      <c r="MVD14" s="4"/>
      <c r="MVE14" s="4"/>
      <c r="MVF14" s="4"/>
      <c r="MVG14" s="4"/>
      <c r="MVH14" s="4"/>
      <c r="MVI14" s="4"/>
      <c r="MVJ14" s="4"/>
      <c r="MVK14" s="4"/>
      <c r="MVL14" s="4"/>
      <c r="MVM14" s="4"/>
      <c r="MVN14" s="4"/>
      <c r="MVO14" s="4"/>
      <c r="MVP14" s="4"/>
      <c r="MVQ14" s="4"/>
      <c r="MVR14" s="4"/>
      <c r="MVS14" s="4"/>
      <c r="MVT14" s="4"/>
      <c r="MVU14" s="4"/>
      <c r="MVV14" s="4"/>
      <c r="MVW14" s="4"/>
      <c r="MVX14" s="4"/>
      <c r="MVY14" s="4"/>
      <c r="MVZ14" s="4"/>
      <c r="MWA14" s="4"/>
      <c r="MWB14" s="4"/>
      <c r="MWC14" s="4"/>
      <c r="MWD14" s="4"/>
      <c r="MWE14" s="4"/>
      <c r="MWF14" s="4"/>
      <c r="MWG14" s="4"/>
      <c r="MWH14" s="4"/>
      <c r="MWI14" s="4"/>
      <c r="MWJ14" s="4"/>
      <c r="MWK14" s="4"/>
      <c r="MWL14" s="4"/>
      <c r="MWM14" s="4"/>
      <c r="MWN14" s="4"/>
      <c r="MWO14" s="4"/>
      <c r="MWP14" s="4"/>
      <c r="MWQ14" s="4"/>
      <c r="MWR14" s="4"/>
      <c r="MWS14" s="4"/>
      <c r="MWT14" s="4"/>
      <c r="MWU14" s="4"/>
      <c r="MWV14" s="4"/>
      <c r="MWW14" s="4"/>
      <c r="MWX14" s="4"/>
      <c r="MWY14" s="4"/>
      <c r="MWZ14" s="4"/>
      <c r="MXA14" s="4"/>
      <c r="MXB14" s="4"/>
      <c r="MXC14" s="4"/>
      <c r="MXD14" s="4"/>
      <c r="MXE14" s="4"/>
      <c r="MXF14" s="4"/>
      <c r="MXG14" s="4"/>
      <c r="MXH14" s="4"/>
      <c r="MXI14" s="4"/>
      <c r="MXJ14" s="4"/>
      <c r="MXK14" s="4"/>
      <c r="MXL14" s="4"/>
      <c r="MXM14" s="4"/>
      <c r="MXN14" s="4"/>
      <c r="MXO14" s="4"/>
      <c r="MXP14" s="4"/>
      <c r="MXQ14" s="4"/>
      <c r="MXR14" s="4"/>
      <c r="MXS14" s="4"/>
      <c r="MXT14" s="4"/>
      <c r="MXU14" s="4"/>
      <c r="MXV14" s="4"/>
      <c r="MXW14" s="4"/>
      <c r="MXX14" s="4"/>
      <c r="MXY14" s="4"/>
      <c r="MXZ14" s="4"/>
      <c r="MYA14" s="4"/>
      <c r="MYB14" s="4"/>
      <c r="MYC14" s="4"/>
      <c r="MYD14" s="4"/>
      <c r="MYE14" s="4"/>
      <c r="MYF14" s="4"/>
      <c r="MYG14" s="4"/>
      <c r="MYH14" s="4"/>
      <c r="MYI14" s="4"/>
      <c r="MYJ14" s="4"/>
      <c r="MYK14" s="4"/>
      <c r="MYL14" s="4"/>
      <c r="MYM14" s="4"/>
      <c r="MYN14" s="4"/>
      <c r="MYO14" s="4"/>
      <c r="MYP14" s="4"/>
      <c r="MYQ14" s="4"/>
      <c r="MYR14" s="4"/>
      <c r="MYS14" s="4"/>
      <c r="MYT14" s="4"/>
      <c r="MYU14" s="4"/>
      <c r="MYV14" s="4"/>
      <c r="MYW14" s="4"/>
      <c r="MYX14" s="4"/>
      <c r="MYY14" s="4"/>
      <c r="MYZ14" s="4"/>
      <c r="MZA14" s="4"/>
      <c r="MZB14" s="4"/>
      <c r="MZC14" s="4"/>
      <c r="MZD14" s="4"/>
      <c r="MZE14" s="4"/>
      <c r="MZF14" s="4"/>
      <c r="MZG14" s="4"/>
      <c r="MZH14" s="4"/>
      <c r="MZI14" s="4"/>
      <c r="MZJ14" s="4"/>
      <c r="MZK14" s="4"/>
      <c r="MZL14" s="4"/>
      <c r="MZM14" s="4"/>
      <c r="MZN14" s="4"/>
      <c r="MZO14" s="4"/>
      <c r="MZP14" s="4"/>
      <c r="MZQ14" s="4"/>
      <c r="MZR14" s="4"/>
      <c r="MZS14" s="4"/>
      <c r="MZT14" s="4"/>
      <c r="MZU14" s="4"/>
      <c r="MZV14" s="4"/>
      <c r="MZW14" s="4"/>
      <c r="MZX14" s="4"/>
      <c r="MZY14" s="4"/>
      <c r="MZZ14" s="4"/>
      <c r="NAA14" s="4"/>
      <c r="NAB14" s="4"/>
      <c r="NAC14" s="4"/>
      <c r="NAD14" s="4"/>
      <c r="NAE14" s="4"/>
      <c r="NAF14" s="4"/>
      <c r="NAG14" s="4"/>
      <c r="NAH14" s="4"/>
      <c r="NAI14" s="4"/>
      <c r="NAJ14" s="4"/>
      <c r="NAK14" s="4"/>
      <c r="NAL14" s="4"/>
      <c r="NAM14" s="4"/>
      <c r="NAN14" s="4"/>
      <c r="NAO14" s="4"/>
      <c r="NAP14" s="4"/>
      <c r="NAQ14" s="4"/>
      <c r="NAR14" s="4"/>
      <c r="NAS14" s="4"/>
      <c r="NAT14" s="4"/>
      <c r="NAU14" s="4"/>
      <c r="NAV14" s="4"/>
      <c r="NAW14" s="4"/>
      <c r="NAX14" s="4"/>
      <c r="NAY14" s="4"/>
      <c r="NAZ14" s="4"/>
      <c r="NBA14" s="4"/>
      <c r="NBB14" s="4"/>
      <c r="NBC14" s="4"/>
      <c r="NBD14" s="4"/>
      <c r="NBE14" s="4"/>
      <c r="NBF14" s="4"/>
      <c r="NBG14" s="4"/>
      <c r="NBH14" s="4"/>
      <c r="NBI14" s="4"/>
      <c r="NBJ14" s="4"/>
      <c r="NBK14" s="4"/>
      <c r="NBL14" s="4"/>
      <c r="NBM14" s="4"/>
      <c r="NBN14" s="4"/>
      <c r="NBO14" s="4"/>
      <c r="NBP14" s="4"/>
      <c r="NBQ14" s="4"/>
      <c r="NBR14" s="4"/>
      <c r="NBS14" s="4"/>
      <c r="NBT14" s="4"/>
      <c r="NBU14" s="4"/>
      <c r="NBV14" s="4"/>
      <c r="NBW14" s="4"/>
      <c r="NBX14" s="4"/>
      <c r="NBY14" s="4"/>
      <c r="NBZ14" s="4"/>
      <c r="NCA14" s="4"/>
      <c r="NCB14" s="4"/>
      <c r="NCC14" s="4"/>
      <c r="NCD14" s="4"/>
      <c r="NCE14" s="4"/>
      <c r="NCF14" s="4"/>
      <c r="NCG14" s="4"/>
      <c r="NCH14" s="4"/>
      <c r="NCI14" s="4"/>
      <c r="NCJ14" s="4"/>
      <c r="NCK14" s="4"/>
      <c r="NCL14" s="4"/>
      <c r="NCM14" s="4"/>
      <c r="NCN14" s="4"/>
      <c r="NCO14" s="4"/>
      <c r="NCP14" s="4"/>
      <c r="NCQ14" s="4"/>
      <c r="NCR14" s="4"/>
      <c r="NCS14" s="4"/>
      <c r="NCT14" s="4"/>
      <c r="NCU14" s="4"/>
      <c r="NCV14" s="4"/>
      <c r="NCW14" s="4"/>
      <c r="NCX14" s="4"/>
      <c r="NCY14" s="4"/>
      <c r="NCZ14" s="4"/>
      <c r="NDA14" s="4"/>
      <c r="NDB14" s="4"/>
      <c r="NDC14" s="4"/>
      <c r="NDD14" s="4"/>
      <c r="NDE14" s="4"/>
      <c r="NDF14" s="4"/>
      <c r="NDG14" s="4"/>
      <c r="NDH14" s="4"/>
      <c r="NDI14" s="4"/>
      <c r="NDJ14" s="4"/>
      <c r="NDK14" s="4"/>
      <c r="NDL14" s="4"/>
      <c r="NDM14" s="4"/>
      <c r="NDN14" s="4"/>
      <c r="NDO14" s="4"/>
      <c r="NDP14" s="4"/>
      <c r="NDQ14" s="4"/>
      <c r="NDR14" s="4"/>
      <c r="NDS14" s="4"/>
      <c r="NDT14" s="4"/>
      <c r="NDU14" s="4"/>
      <c r="NDV14" s="4"/>
      <c r="NDW14" s="4"/>
      <c r="NDX14" s="4"/>
      <c r="NDY14" s="4"/>
      <c r="NDZ14" s="4"/>
      <c r="NEA14" s="4"/>
      <c r="NEB14" s="4"/>
      <c r="NEC14" s="4"/>
      <c r="NED14" s="4"/>
      <c r="NEE14" s="4"/>
      <c r="NEF14" s="4"/>
      <c r="NEG14" s="4"/>
      <c r="NEH14" s="4"/>
      <c r="NEI14" s="4"/>
      <c r="NEJ14" s="4"/>
      <c r="NEK14" s="4"/>
      <c r="NEL14" s="4"/>
      <c r="NEM14" s="4"/>
      <c r="NEN14" s="4"/>
      <c r="NEO14" s="4"/>
      <c r="NEP14" s="4"/>
      <c r="NEQ14" s="4"/>
      <c r="NER14" s="4"/>
      <c r="NES14" s="4"/>
      <c r="NET14" s="4"/>
      <c r="NEU14" s="4"/>
      <c r="NEV14" s="4"/>
      <c r="NEW14" s="4"/>
      <c r="NEX14" s="4"/>
      <c r="NEY14" s="4"/>
      <c r="NEZ14" s="4"/>
      <c r="NFA14" s="4"/>
      <c r="NFB14" s="4"/>
      <c r="NFC14" s="4"/>
      <c r="NFD14" s="4"/>
      <c r="NFE14" s="4"/>
      <c r="NFF14" s="4"/>
      <c r="NFG14" s="4"/>
      <c r="NFH14" s="4"/>
      <c r="NFI14" s="4"/>
      <c r="NFJ14" s="4"/>
      <c r="NFK14" s="4"/>
      <c r="NFL14" s="4"/>
      <c r="NFM14" s="4"/>
      <c r="NFN14" s="4"/>
      <c r="NFO14" s="4"/>
      <c r="NFP14" s="4"/>
      <c r="NFQ14" s="4"/>
      <c r="NFR14" s="4"/>
      <c r="NFS14" s="4"/>
      <c r="NFT14" s="4"/>
      <c r="NFU14" s="4"/>
      <c r="NFV14" s="4"/>
      <c r="NFW14" s="4"/>
      <c r="NFX14" s="4"/>
      <c r="NFY14" s="4"/>
      <c r="NFZ14" s="4"/>
      <c r="NGA14" s="4"/>
      <c r="NGB14" s="4"/>
      <c r="NGC14" s="4"/>
      <c r="NGD14" s="4"/>
      <c r="NGE14" s="4"/>
      <c r="NGF14" s="4"/>
      <c r="NGG14" s="4"/>
      <c r="NGH14" s="4"/>
      <c r="NGI14" s="4"/>
      <c r="NGJ14" s="4"/>
      <c r="NGK14" s="4"/>
      <c r="NGL14" s="4"/>
      <c r="NGM14" s="4"/>
      <c r="NGN14" s="4"/>
      <c r="NGO14" s="4"/>
      <c r="NGP14" s="4"/>
      <c r="NGQ14" s="4"/>
      <c r="NGR14" s="4"/>
      <c r="NGS14" s="4"/>
      <c r="NGT14" s="4"/>
      <c r="NGU14" s="4"/>
      <c r="NGV14" s="4"/>
      <c r="NGW14" s="4"/>
      <c r="NGX14" s="4"/>
      <c r="NGY14" s="4"/>
      <c r="NGZ14" s="4"/>
      <c r="NHA14" s="4"/>
      <c r="NHB14" s="4"/>
      <c r="NHC14" s="4"/>
      <c r="NHD14" s="4"/>
      <c r="NHE14" s="4"/>
      <c r="NHF14" s="4"/>
      <c r="NHG14" s="4"/>
      <c r="NHH14" s="4"/>
      <c r="NHI14" s="4"/>
      <c r="NHJ14" s="4"/>
      <c r="NHK14" s="4"/>
      <c r="NHL14" s="4"/>
      <c r="NHM14" s="4"/>
      <c r="NHN14" s="4"/>
      <c r="NHO14" s="4"/>
      <c r="NHP14" s="4"/>
      <c r="NHQ14" s="4"/>
      <c r="NHR14" s="4"/>
      <c r="NHS14" s="4"/>
      <c r="NHT14" s="4"/>
      <c r="NHU14" s="4"/>
      <c r="NHV14" s="4"/>
      <c r="NHW14" s="4"/>
      <c r="NHX14" s="4"/>
      <c r="NHY14" s="4"/>
      <c r="NHZ14" s="4"/>
      <c r="NIA14" s="4"/>
      <c r="NIB14" s="4"/>
      <c r="NIC14" s="4"/>
      <c r="NID14" s="4"/>
      <c r="NIE14" s="4"/>
      <c r="NIF14" s="4"/>
      <c r="NIG14" s="4"/>
      <c r="NIH14" s="4"/>
      <c r="NII14" s="4"/>
      <c r="NIJ14" s="4"/>
      <c r="NIK14" s="4"/>
      <c r="NIL14" s="4"/>
      <c r="NIM14" s="4"/>
      <c r="NIN14" s="4"/>
      <c r="NIO14" s="4"/>
      <c r="NIP14" s="4"/>
      <c r="NIQ14" s="4"/>
      <c r="NIR14" s="4"/>
      <c r="NIS14" s="4"/>
      <c r="NIT14" s="4"/>
      <c r="NIU14" s="4"/>
      <c r="NIV14" s="4"/>
      <c r="NIW14" s="4"/>
      <c r="NIX14" s="4"/>
      <c r="NIY14" s="4"/>
      <c r="NIZ14" s="4"/>
      <c r="NJA14" s="4"/>
      <c r="NJB14" s="4"/>
      <c r="NJC14" s="4"/>
      <c r="NJD14" s="4"/>
      <c r="NJE14" s="4"/>
      <c r="NJF14" s="4"/>
      <c r="NJG14" s="4"/>
      <c r="NJH14" s="4"/>
      <c r="NJI14" s="4"/>
      <c r="NJJ14" s="4"/>
      <c r="NJK14" s="4"/>
      <c r="NJL14" s="4"/>
      <c r="NJM14" s="4"/>
      <c r="NJN14" s="4"/>
      <c r="NJO14" s="4"/>
      <c r="NJP14" s="4"/>
      <c r="NJQ14" s="4"/>
      <c r="NJR14" s="4"/>
      <c r="NJS14" s="4"/>
      <c r="NJT14" s="4"/>
      <c r="NJU14" s="4"/>
      <c r="NJV14" s="4"/>
      <c r="NJW14" s="4"/>
      <c r="NJX14" s="4"/>
      <c r="NJY14" s="4"/>
      <c r="NJZ14" s="4"/>
      <c r="NKA14" s="4"/>
      <c r="NKB14" s="4"/>
      <c r="NKC14" s="4"/>
      <c r="NKD14" s="4"/>
      <c r="NKE14" s="4"/>
      <c r="NKF14" s="4"/>
      <c r="NKG14" s="4"/>
      <c r="NKH14" s="4"/>
      <c r="NKI14" s="4"/>
      <c r="NKJ14" s="4"/>
      <c r="NKK14" s="4"/>
      <c r="NKL14" s="4"/>
      <c r="NKM14" s="4"/>
      <c r="NKN14" s="4"/>
      <c r="NKO14" s="4"/>
      <c r="NKP14" s="4"/>
      <c r="NKQ14" s="4"/>
      <c r="NKR14" s="4"/>
      <c r="NKS14" s="4"/>
      <c r="NKT14" s="4"/>
      <c r="NKU14" s="4"/>
      <c r="NKV14" s="4"/>
      <c r="NKW14" s="4"/>
      <c r="NKX14" s="4"/>
      <c r="NKY14" s="4"/>
      <c r="NKZ14" s="4"/>
      <c r="NLA14" s="4"/>
      <c r="NLB14" s="4"/>
      <c r="NLC14" s="4"/>
      <c r="NLD14" s="4"/>
      <c r="NLE14" s="4"/>
      <c r="NLF14" s="4"/>
      <c r="NLG14" s="4"/>
      <c r="NLH14" s="4"/>
      <c r="NLI14" s="4"/>
      <c r="NLJ14" s="4"/>
      <c r="NLK14" s="4"/>
      <c r="NLL14" s="4"/>
      <c r="NLM14" s="4"/>
      <c r="NLN14" s="4"/>
      <c r="NLO14" s="4"/>
      <c r="NLP14" s="4"/>
      <c r="NLQ14" s="4"/>
      <c r="NLR14" s="4"/>
      <c r="NLS14" s="4"/>
      <c r="NLT14" s="4"/>
      <c r="NLU14" s="4"/>
      <c r="NLV14" s="4"/>
      <c r="NLW14" s="4"/>
      <c r="NLX14" s="4"/>
      <c r="NLY14" s="4"/>
      <c r="NLZ14" s="4"/>
      <c r="NMA14" s="4"/>
      <c r="NMB14" s="4"/>
      <c r="NMC14" s="4"/>
      <c r="NMD14" s="4"/>
      <c r="NME14" s="4"/>
      <c r="NMF14" s="4"/>
      <c r="NMG14" s="4"/>
      <c r="NMH14" s="4"/>
      <c r="NMI14" s="4"/>
      <c r="NMJ14" s="4"/>
      <c r="NMK14" s="4"/>
      <c r="NML14" s="4"/>
      <c r="NMM14" s="4"/>
      <c r="NMN14" s="4"/>
      <c r="NMO14" s="4"/>
      <c r="NMP14" s="4"/>
      <c r="NMQ14" s="4"/>
      <c r="NMR14" s="4"/>
      <c r="NMS14" s="4"/>
      <c r="NMT14" s="4"/>
      <c r="NMU14" s="4"/>
      <c r="NMV14" s="4"/>
      <c r="NMW14" s="4"/>
      <c r="NMX14" s="4"/>
      <c r="NMY14" s="4"/>
      <c r="NMZ14" s="4"/>
      <c r="NNA14" s="4"/>
      <c r="NNB14" s="4"/>
      <c r="NNC14" s="4"/>
      <c r="NND14" s="4"/>
      <c r="NNE14" s="4"/>
      <c r="NNF14" s="4"/>
      <c r="NNG14" s="4"/>
      <c r="NNH14" s="4"/>
      <c r="NNI14" s="4"/>
      <c r="NNJ14" s="4"/>
      <c r="NNK14" s="4"/>
      <c r="NNL14" s="4"/>
      <c r="NNM14" s="4"/>
      <c r="NNN14" s="4"/>
      <c r="NNO14" s="4"/>
      <c r="NNP14" s="4"/>
      <c r="NNQ14" s="4"/>
      <c r="NNR14" s="4"/>
      <c r="NNS14" s="4"/>
      <c r="NNT14" s="4"/>
      <c r="NNU14" s="4"/>
      <c r="NNV14" s="4"/>
      <c r="NNW14" s="4"/>
      <c r="NNX14" s="4"/>
      <c r="NNY14" s="4"/>
      <c r="NNZ14" s="4"/>
      <c r="NOA14" s="4"/>
      <c r="NOB14" s="4"/>
      <c r="NOC14" s="4"/>
      <c r="NOD14" s="4"/>
      <c r="NOE14" s="4"/>
      <c r="NOF14" s="4"/>
      <c r="NOG14" s="4"/>
      <c r="NOH14" s="4"/>
      <c r="NOI14" s="4"/>
      <c r="NOJ14" s="4"/>
      <c r="NOK14" s="4"/>
      <c r="NOL14" s="4"/>
      <c r="NOM14" s="4"/>
      <c r="NON14" s="4"/>
      <c r="NOO14" s="4"/>
      <c r="NOP14" s="4"/>
      <c r="NOQ14" s="4"/>
      <c r="NOR14" s="4"/>
      <c r="NOS14" s="4"/>
      <c r="NOT14" s="4"/>
      <c r="NOU14" s="4"/>
      <c r="NOV14" s="4"/>
      <c r="NOW14" s="4"/>
      <c r="NOX14" s="4"/>
      <c r="NOY14" s="4"/>
      <c r="NOZ14" s="4"/>
      <c r="NPA14" s="4"/>
      <c r="NPB14" s="4"/>
      <c r="NPC14" s="4"/>
      <c r="NPD14" s="4"/>
      <c r="NPE14" s="4"/>
      <c r="NPF14" s="4"/>
      <c r="NPG14" s="4"/>
      <c r="NPH14" s="4"/>
      <c r="NPI14" s="4"/>
      <c r="NPJ14" s="4"/>
      <c r="NPK14" s="4"/>
      <c r="NPL14" s="4"/>
      <c r="NPM14" s="4"/>
      <c r="NPN14" s="4"/>
      <c r="NPO14" s="4"/>
      <c r="NPP14" s="4"/>
      <c r="NPQ14" s="4"/>
      <c r="NPR14" s="4"/>
      <c r="NPS14" s="4"/>
      <c r="NPT14" s="4"/>
      <c r="NPU14" s="4"/>
      <c r="NPV14" s="4"/>
      <c r="NPW14" s="4"/>
      <c r="NPX14" s="4"/>
      <c r="NPY14" s="4"/>
      <c r="NPZ14" s="4"/>
      <c r="NQA14" s="4"/>
      <c r="NQB14" s="4"/>
      <c r="NQC14" s="4"/>
      <c r="NQD14" s="4"/>
      <c r="NQE14" s="4"/>
      <c r="NQF14" s="4"/>
      <c r="NQG14" s="4"/>
      <c r="NQH14" s="4"/>
      <c r="NQI14" s="4"/>
      <c r="NQJ14" s="4"/>
      <c r="NQK14" s="4"/>
      <c r="NQL14" s="4"/>
      <c r="NQM14" s="4"/>
      <c r="NQN14" s="4"/>
      <c r="NQO14" s="4"/>
      <c r="NQP14" s="4"/>
      <c r="NQQ14" s="4"/>
      <c r="NQR14" s="4"/>
      <c r="NQS14" s="4"/>
      <c r="NQT14" s="4"/>
      <c r="NQU14" s="4"/>
      <c r="NQV14" s="4"/>
      <c r="NQW14" s="4"/>
      <c r="NQX14" s="4"/>
      <c r="NQY14" s="4"/>
      <c r="NQZ14" s="4"/>
      <c r="NRA14" s="4"/>
      <c r="NRB14" s="4"/>
      <c r="NRC14" s="4"/>
      <c r="NRD14" s="4"/>
      <c r="NRE14" s="4"/>
      <c r="NRF14" s="4"/>
      <c r="NRG14" s="4"/>
      <c r="NRH14" s="4"/>
      <c r="NRI14" s="4"/>
      <c r="NRJ14" s="4"/>
      <c r="NRK14" s="4"/>
      <c r="NRL14" s="4"/>
      <c r="NRM14" s="4"/>
      <c r="NRN14" s="4"/>
      <c r="NRO14" s="4"/>
      <c r="NRP14" s="4"/>
      <c r="NRQ14" s="4"/>
      <c r="NRR14" s="4"/>
      <c r="NRS14" s="4"/>
      <c r="NRT14" s="4"/>
      <c r="NRU14" s="4"/>
      <c r="NRV14" s="4"/>
      <c r="NRW14" s="4"/>
      <c r="NRX14" s="4"/>
      <c r="NRY14" s="4"/>
      <c r="NRZ14" s="4"/>
      <c r="NSA14" s="4"/>
      <c r="NSB14" s="4"/>
      <c r="NSC14" s="4"/>
      <c r="NSD14" s="4"/>
      <c r="NSE14" s="4"/>
      <c r="NSF14" s="4"/>
      <c r="NSG14" s="4"/>
      <c r="NSH14" s="4"/>
      <c r="NSI14" s="4"/>
      <c r="NSJ14" s="4"/>
      <c r="NSK14" s="4"/>
      <c r="NSL14" s="4"/>
      <c r="NSM14" s="4"/>
      <c r="NSN14" s="4"/>
      <c r="NSO14" s="4"/>
      <c r="NSP14" s="4"/>
      <c r="NSQ14" s="4"/>
      <c r="NSR14" s="4"/>
      <c r="NSS14" s="4"/>
      <c r="NST14" s="4"/>
      <c r="NSU14" s="4"/>
      <c r="NSV14" s="4"/>
      <c r="NSW14" s="4"/>
      <c r="NSX14" s="4"/>
      <c r="NSY14" s="4"/>
      <c r="NSZ14" s="4"/>
      <c r="NTA14" s="4"/>
      <c r="NTB14" s="4"/>
      <c r="NTC14" s="4"/>
      <c r="NTD14" s="4"/>
      <c r="NTE14" s="4"/>
      <c r="NTF14" s="4"/>
      <c r="NTG14" s="4"/>
      <c r="NTH14" s="4"/>
      <c r="NTI14" s="4"/>
      <c r="NTJ14" s="4"/>
      <c r="NTK14" s="4"/>
      <c r="NTL14" s="4"/>
      <c r="NTM14" s="4"/>
      <c r="NTN14" s="4"/>
      <c r="NTO14" s="4"/>
      <c r="NTP14" s="4"/>
      <c r="NTQ14" s="4"/>
      <c r="NTR14" s="4"/>
      <c r="NTS14" s="4"/>
      <c r="NTT14" s="4"/>
      <c r="NTU14" s="4"/>
      <c r="NTV14" s="4"/>
      <c r="NTW14" s="4"/>
      <c r="NTX14" s="4"/>
      <c r="NTY14" s="4"/>
      <c r="NTZ14" s="4"/>
      <c r="NUA14" s="4"/>
      <c r="NUB14" s="4"/>
      <c r="NUC14" s="4"/>
      <c r="NUD14" s="4"/>
      <c r="NUE14" s="4"/>
      <c r="NUF14" s="4"/>
      <c r="NUG14" s="4"/>
      <c r="NUH14" s="4"/>
      <c r="NUI14" s="4"/>
      <c r="NUJ14" s="4"/>
      <c r="NUK14" s="4"/>
      <c r="NUL14" s="4"/>
      <c r="NUM14" s="4"/>
      <c r="NUN14" s="4"/>
      <c r="NUO14" s="4"/>
      <c r="NUP14" s="4"/>
      <c r="NUQ14" s="4"/>
      <c r="NUR14" s="4"/>
      <c r="NUS14" s="4"/>
      <c r="NUT14" s="4"/>
      <c r="NUU14" s="4"/>
      <c r="NUV14" s="4"/>
      <c r="NUW14" s="4"/>
      <c r="NUX14" s="4"/>
      <c r="NUY14" s="4"/>
      <c r="NUZ14" s="4"/>
      <c r="NVA14" s="4"/>
      <c r="NVB14" s="4"/>
      <c r="NVC14" s="4"/>
      <c r="NVD14" s="4"/>
      <c r="NVE14" s="4"/>
      <c r="NVF14" s="4"/>
      <c r="NVG14" s="4"/>
      <c r="NVH14" s="4"/>
      <c r="NVI14" s="4"/>
      <c r="NVJ14" s="4"/>
      <c r="NVK14" s="4"/>
      <c r="NVL14" s="4"/>
      <c r="NVM14" s="4"/>
      <c r="NVN14" s="4"/>
      <c r="NVO14" s="4"/>
      <c r="NVP14" s="4"/>
      <c r="NVQ14" s="4"/>
      <c r="NVR14" s="4"/>
      <c r="NVS14" s="4"/>
      <c r="NVT14" s="4"/>
      <c r="NVU14" s="4"/>
      <c r="NVV14" s="4"/>
      <c r="NVW14" s="4"/>
      <c r="NVX14" s="4"/>
      <c r="NVY14" s="4"/>
      <c r="NVZ14" s="4"/>
      <c r="NWA14" s="4"/>
      <c r="NWB14" s="4"/>
      <c r="NWC14" s="4"/>
      <c r="NWD14" s="4"/>
      <c r="NWE14" s="4"/>
      <c r="NWF14" s="4"/>
      <c r="NWG14" s="4"/>
      <c r="NWH14" s="4"/>
      <c r="NWI14" s="4"/>
      <c r="NWJ14" s="4"/>
      <c r="NWK14" s="4"/>
      <c r="NWL14" s="4"/>
      <c r="NWM14" s="4"/>
      <c r="NWN14" s="4"/>
      <c r="NWO14" s="4"/>
      <c r="NWP14" s="4"/>
      <c r="NWQ14" s="4"/>
      <c r="NWR14" s="4"/>
      <c r="NWS14" s="4"/>
      <c r="NWT14" s="4"/>
      <c r="NWU14" s="4"/>
      <c r="NWV14" s="4"/>
      <c r="NWW14" s="4"/>
      <c r="NWX14" s="4"/>
      <c r="NWY14" s="4"/>
      <c r="NWZ14" s="4"/>
      <c r="NXA14" s="4"/>
      <c r="NXB14" s="4"/>
      <c r="NXC14" s="4"/>
      <c r="NXD14" s="4"/>
      <c r="NXE14" s="4"/>
      <c r="NXF14" s="4"/>
      <c r="NXG14" s="4"/>
      <c r="NXH14" s="4"/>
      <c r="NXI14" s="4"/>
      <c r="NXJ14" s="4"/>
      <c r="NXK14" s="4"/>
      <c r="NXL14" s="4"/>
      <c r="NXM14" s="4"/>
      <c r="NXN14" s="4"/>
      <c r="NXO14" s="4"/>
      <c r="NXP14" s="4"/>
      <c r="NXQ14" s="4"/>
      <c r="NXR14" s="4"/>
      <c r="NXS14" s="4"/>
      <c r="NXT14" s="4"/>
      <c r="NXU14" s="4"/>
      <c r="NXV14" s="4"/>
      <c r="NXW14" s="4"/>
      <c r="NXX14" s="4"/>
      <c r="NXY14" s="4"/>
      <c r="NXZ14" s="4"/>
      <c r="NYA14" s="4"/>
      <c r="NYB14" s="4"/>
      <c r="NYC14" s="4"/>
      <c r="NYD14" s="4"/>
      <c r="NYE14" s="4"/>
      <c r="NYF14" s="4"/>
      <c r="NYG14" s="4"/>
      <c r="NYH14" s="4"/>
      <c r="NYI14" s="4"/>
      <c r="NYJ14" s="4"/>
      <c r="NYK14" s="4"/>
      <c r="NYL14" s="4"/>
      <c r="NYM14" s="4"/>
      <c r="NYN14" s="4"/>
      <c r="NYO14" s="4"/>
      <c r="NYP14" s="4"/>
      <c r="NYQ14" s="4"/>
      <c r="NYR14" s="4"/>
      <c r="NYS14" s="4"/>
      <c r="NYT14" s="4"/>
      <c r="NYU14" s="4"/>
      <c r="NYV14" s="4"/>
      <c r="NYW14" s="4"/>
      <c r="NYX14" s="4"/>
      <c r="NYY14" s="4"/>
      <c r="NYZ14" s="4"/>
      <c r="NZA14" s="4"/>
      <c r="NZB14" s="4"/>
      <c r="NZC14" s="4"/>
      <c r="NZD14" s="4"/>
      <c r="NZE14" s="4"/>
      <c r="NZF14" s="4"/>
      <c r="NZG14" s="4"/>
      <c r="NZH14" s="4"/>
      <c r="NZI14" s="4"/>
      <c r="NZJ14" s="4"/>
      <c r="NZK14" s="4"/>
      <c r="NZL14" s="4"/>
      <c r="NZM14" s="4"/>
      <c r="NZN14" s="4"/>
      <c r="NZO14" s="4"/>
      <c r="NZP14" s="4"/>
      <c r="NZQ14" s="4"/>
      <c r="NZR14" s="4"/>
      <c r="NZS14" s="4"/>
      <c r="NZT14" s="4"/>
      <c r="NZU14" s="4"/>
      <c r="NZV14" s="4"/>
      <c r="NZW14" s="4"/>
      <c r="NZX14" s="4"/>
      <c r="NZY14" s="4"/>
      <c r="NZZ14" s="4"/>
      <c r="OAA14" s="4"/>
      <c r="OAB14" s="4"/>
      <c r="OAC14" s="4"/>
      <c r="OAD14" s="4"/>
      <c r="OAE14" s="4"/>
      <c r="OAF14" s="4"/>
      <c r="OAG14" s="4"/>
      <c r="OAH14" s="4"/>
      <c r="OAI14" s="4"/>
      <c r="OAJ14" s="4"/>
      <c r="OAK14" s="4"/>
      <c r="OAL14" s="4"/>
      <c r="OAM14" s="4"/>
      <c r="OAN14" s="4"/>
      <c r="OAO14" s="4"/>
      <c r="OAP14" s="4"/>
      <c r="OAQ14" s="4"/>
      <c r="OAR14" s="4"/>
      <c r="OAS14" s="4"/>
      <c r="OAT14" s="4"/>
      <c r="OAU14" s="4"/>
      <c r="OAV14" s="4"/>
      <c r="OAW14" s="4"/>
      <c r="OAX14" s="4"/>
      <c r="OAY14" s="4"/>
      <c r="OAZ14" s="4"/>
      <c r="OBA14" s="4"/>
      <c r="OBB14" s="4"/>
      <c r="OBC14" s="4"/>
      <c r="OBD14" s="4"/>
      <c r="OBE14" s="4"/>
      <c r="OBF14" s="4"/>
      <c r="OBG14" s="4"/>
      <c r="OBH14" s="4"/>
      <c r="OBI14" s="4"/>
      <c r="OBJ14" s="4"/>
      <c r="OBK14" s="4"/>
      <c r="OBL14" s="4"/>
      <c r="OBM14" s="4"/>
      <c r="OBN14" s="4"/>
      <c r="OBO14" s="4"/>
      <c r="OBP14" s="4"/>
      <c r="OBQ14" s="4"/>
      <c r="OBR14" s="4"/>
      <c r="OBS14" s="4"/>
      <c r="OBT14" s="4"/>
      <c r="OBU14" s="4"/>
      <c r="OBV14" s="4"/>
      <c r="OBW14" s="4"/>
      <c r="OBX14" s="4"/>
      <c r="OBY14" s="4"/>
      <c r="OBZ14" s="4"/>
      <c r="OCA14" s="4"/>
      <c r="OCB14" s="4"/>
      <c r="OCC14" s="4"/>
      <c r="OCD14" s="4"/>
      <c r="OCE14" s="4"/>
      <c r="OCF14" s="4"/>
      <c r="OCG14" s="4"/>
      <c r="OCH14" s="4"/>
      <c r="OCI14" s="4"/>
      <c r="OCJ14" s="4"/>
      <c r="OCK14" s="4"/>
      <c r="OCL14" s="4"/>
      <c r="OCM14" s="4"/>
      <c r="OCN14" s="4"/>
      <c r="OCO14" s="4"/>
      <c r="OCP14" s="4"/>
      <c r="OCQ14" s="4"/>
      <c r="OCR14" s="4"/>
      <c r="OCS14" s="4"/>
      <c r="OCT14" s="4"/>
      <c r="OCU14" s="4"/>
      <c r="OCV14" s="4"/>
      <c r="OCW14" s="4"/>
      <c r="OCX14" s="4"/>
      <c r="OCY14" s="4"/>
      <c r="OCZ14" s="4"/>
      <c r="ODA14" s="4"/>
      <c r="ODB14" s="4"/>
      <c r="ODC14" s="4"/>
      <c r="ODD14" s="4"/>
      <c r="ODE14" s="4"/>
      <c r="ODF14" s="4"/>
      <c r="ODG14" s="4"/>
      <c r="ODH14" s="4"/>
      <c r="ODI14" s="4"/>
      <c r="ODJ14" s="4"/>
      <c r="ODK14" s="4"/>
      <c r="ODL14" s="4"/>
      <c r="ODM14" s="4"/>
      <c r="ODN14" s="4"/>
      <c r="ODO14" s="4"/>
      <c r="ODP14" s="4"/>
      <c r="ODQ14" s="4"/>
      <c r="ODR14" s="4"/>
      <c r="ODS14" s="4"/>
      <c r="ODT14" s="4"/>
      <c r="ODU14" s="4"/>
      <c r="ODV14" s="4"/>
      <c r="ODW14" s="4"/>
      <c r="ODX14" s="4"/>
      <c r="ODY14" s="4"/>
      <c r="ODZ14" s="4"/>
      <c r="OEA14" s="4"/>
      <c r="OEB14" s="4"/>
      <c r="OEC14" s="4"/>
      <c r="OED14" s="4"/>
      <c r="OEE14" s="4"/>
      <c r="OEF14" s="4"/>
      <c r="OEG14" s="4"/>
      <c r="OEH14" s="4"/>
      <c r="OEI14" s="4"/>
      <c r="OEJ14" s="4"/>
      <c r="OEK14" s="4"/>
      <c r="OEL14" s="4"/>
      <c r="OEM14" s="4"/>
      <c r="OEN14" s="4"/>
      <c r="OEO14" s="4"/>
      <c r="OEP14" s="4"/>
      <c r="OEQ14" s="4"/>
      <c r="OER14" s="4"/>
      <c r="OES14" s="4"/>
      <c r="OET14" s="4"/>
      <c r="OEU14" s="4"/>
      <c r="OEV14" s="4"/>
      <c r="OEW14" s="4"/>
      <c r="OEX14" s="4"/>
      <c r="OEY14" s="4"/>
      <c r="OEZ14" s="4"/>
      <c r="OFA14" s="4"/>
      <c r="OFB14" s="4"/>
      <c r="OFC14" s="4"/>
      <c r="OFD14" s="4"/>
      <c r="OFE14" s="4"/>
      <c r="OFF14" s="4"/>
      <c r="OFG14" s="4"/>
      <c r="OFH14" s="4"/>
      <c r="OFI14" s="4"/>
      <c r="OFJ14" s="4"/>
      <c r="OFK14" s="4"/>
      <c r="OFL14" s="4"/>
      <c r="OFM14" s="4"/>
      <c r="OFN14" s="4"/>
      <c r="OFO14" s="4"/>
      <c r="OFP14" s="4"/>
      <c r="OFQ14" s="4"/>
      <c r="OFR14" s="4"/>
      <c r="OFS14" s="4"/>
      <c r="OFT14" s="4"/>
      <c r="OFU14" s="4"/>
      <c r="OFV14" s="4"/>
      <c r="OFW14" s="4"/>
      <c r="OFX14" s="4"/>
      <c r="OFY14" s="4"/>
      <c r="OFZ14" s="4"/>
      <c r="OGA14" s="4"/>
      <c r="OGB14" s="4"/>
      <c r="OGC14" s="4"/>
      <c r="OGD14" s="4"/>
      <c r="OGE14" s="4"/>
      <c r="OGF14" s="4"/>
      <c r="OGG14" s="4"/>
      <c r="OGH14" s="4"/>
      <c r="OGI14" s="4"/>
      <c r="OGJ14" s="4"/>
      <c r="OGK14" s="4"/>
      <c r="OGL14" s="4"/>
      <c r="OGM14" s="4"/>
      <c r="OGN14" s="4"/>
      <c r="OGO14" s="4"/>
      <c r="OGP14" s="4"/>
      <c r="OGQ14" s="4"/>
      <c r="OGR14" s="4"/>
      <c r="OGS14" s="4"/>
      <c r="OGT14" s="4"/>
      <c r="OGU14" s="4"/>
      <c r="OGV14" s="4"/>
      <c r="OGW14" s="4"/>
      <c r="OGX14" s="4"/>
      <c r="OGY14" s="4"/>
      <c r="OGZ14" s="4"/>
      <c r="OHA14" s="4"/>
      <c r="OHB14" s="4"/>
      <c r="OHC14" s="4"/>
      <c r="OHD14" s="4"/>
      <c r="OHE14" s="4"/>
      <c r="OHF14" s="4"/>
      <c r="OHG14" s="4"/>
      <c r="OHH14" s="4"/>
      <c r="OHI14" s="4"/>
      <c r="OHJ14" s="4"/>
      <c r="OHK14" s="4"/>
      <c r="OHL14" s="4"/>
      <c r="OHM14" s="4"/>
      <c r="OHN14" s="4"/>
      <c r="OHO14" s="4"/>
      <c r="OHP14" s="4"/>
      <c r="OHQ14" s="4"/>
      <c r="OHR14" s="4"/>
      <c r="OHS14" s="4"/>
      <c r="OHT14" s="4"/>
      <c r="OHU14" s="4"/>
      <c r="OHV14" s="4"/>
      <c r="OHW14" s="4"/>
      <c r="OHX14" s="4"/>
      <c r="OHY14" s="4"/>
      <c r="OHZ14" s="4"/>
      <c r="OIA14" s="4"/>
      <c r="OIB14" s="4"/>
      <c r="OIC14" s="4"/>
      <c r="OID14" s="4"/>
      <c r="OIE14" s="4"/>
      <c r="OIF14" s="4"/>
      <c r="OIG14" s="4"/>
      <c r="OIH14" s="4"/>
      <c r="OII14" s="4"/>
      <c r="OIJ14" s="4"/>
      <c r="OIK14" s="4"/>
      <c r="OIL14" s="4"/>
      <c r="OIM14" s="4"/>
      <c r="OIN14" s="4"/>
      <c r="OIO14" s="4"/>
      <c r="OIP14" s="4"/>
      <c r="OIQ14" s="4"/>
      <c r="OIR14" s="4"/>
      <c r="OIS14" s="4"/>
      <c r="OIT14" s="4"/>
      <c r="OIU14" s="4"/>
      <c r="OIV14" s="4"/>
      <c r="OIW14" s="4"/>
      <c r="OIX14" s="4"/>
      <c r="OIY14" s="4"/>
      <c r="OIZ14" s="4"/>
      <c r="OJA14" s="4"/>
      <c r="OJB14" s="4"/>
      <c r="OJC14" s="4"/>
      <c r="OJD14" s="4"/>
      <c r="OJE14" s="4"/>
      <c r="OJF14" s="4"/>
      <c r="OJG14" s="4"/>
      <c r="OJH14" s="4"/>
      <c r="OJI14" s="4"/>
      <c r="OJJ14" s="4"/>
      <c r="OJK14" s="4"/>
      <c r="OJL14" s="4"/>
      <c r="OJM14" s="4"/>
      <c r="OJN14" s="4"/>
      <c r="OJO14" s="4"/>
      <c r="OJP14" s="4"/>
      <c r="OJQ14" s="4"/>
      <c r="OJR14" s="4"/>
      <c r="OJS14" s="4"/>
      <c r="OJT14" s="4"/>
      <c r="OJU14" s="4"/>
      <c r="OJV14" s="4"/>
      <c r="OJW14" s="4"/>
      <c r="OJX14" s="4"/>
      <c r="OJY14" s="4"/>
      <c r="OJZ14" s="4"/>
      <c r="OKA14" s="4"/>
      <c r="OKB14" s="4"/>
      <c r="OKC14" s="4"/>
      <c r="OKD14" s="4"/>
      <c r="OKE14" s="4"/>
      <c r="OKF14" s="4"/>
      <c r="OKG14" s="4"/>
      <c r="OKH14" s="4"/>
      <c r="OKI14" s="4"/>
      <c r="OKJ14" s="4"/>
      <c r="OKK14" s="4"/>
      <c r="OKL14" s="4"/>
      <c r="OKM14" s="4"/>
      <c r="OKN14" s="4"/>
      <c r="OKO14" s="4"/>
      <c r="OKP14" s="4"/>
      <c r="OKQ14" s="4"/>
      <c r="OKR14" s="4"/>
      <c r="OKS14" s="4"/>
      <c r="OKT14" s="4"/>
      <c r="OKU14" s="4"/>
      <c r="OKV14" s="4"/>
      <c r="OKW14" s="4"/>
      <c r="OKX14" s="4"/>
      <c r="OKY14" s="4"/>
      <c r="OKZ14" s="4"/>
      <c r="OLA14" s="4"/>
      <c r="OLB14" s="4"/>
      <c r="OLC14" s="4"/>
      <c r="OLD14" s="4"/>
      <c r="OLE14" s="4"/>
      <c r="OLF14" s="4"/>
      <c r="OLG14" s="4"/>
      <c r="OLH14" s="4"/>
      <c r="OLI14" s="4"/>
      <c r="OLJ14" s="4"/>
      <c r="OLK14" s="4"/>
      <c r="OLL14" s="4"/>
      <c r="OLM14" s="4"/>
      <c r="OLN14" s="4"/>
      <c r="OLO14" s="4"/>
      <c r="OLP14" s="4"/>
      <c r="OLQ14" s="4"/>
      <c r="OLR14" s="4"/>
      <c r="OLS14" s="4"/>
      <c r="OLT14" s="4"/>
      <c r="OLU14" s="4"/>
      <c r="OLV14" s="4"/>
      <c r="OLW14" s="4"/>
      <c r="OLX14" s="4"/>
      <c r="OLY14" s="4"/>
      <c r="OLZ14" s="4"/>
      <c r="OMA14" s="4"/>
      <c r="OMB14" s="4"/>
      <c r="OMC14" s="4"/>
      <c r="OMD14" s="4"/>
      <c r="OME14" s="4"/>
      <c r="OMF14" s="4"/>
      <c r="OMG14" s="4"/>
      <c r="OMH14" s="4"/>
      <c r="OMI14" s="4"/>
      <c r="OMJ14" s="4"/>
      <c r="OMK14" s="4"/>
      <c r="OML14" s="4"/>
      <c r="OMM14" s="4"/>
      <c r="OMN14" s="4"/>
      <c r="OMO14" s="4"/>
      <c r="OMP14" s="4"/>
      <c r="OMQ14" s="4"/>
      <c r="OMR14" s="4"/>
      <c r="OMS14" s="4"/>
      <c r="OMT14" s="4"/>
      <c r="OMU14" s="4"/>
      <c r="OMV14" s="4"/>
      <c r="OMW14" s="4"/>
      <c r="OMX14" s="4"/>
      <c r="OMY14" s="4"/>
      <c r="OMZ14" s="4"/>
      <c r="ONA14" s="4"/>
      <c r="ONB14" s="4"/>
      <c r="ONC14" s="4"/>
      <c r="OND14" s="4"/>
      <c r="ONE14" s="4"/>
      <c r="ONF14" s="4"/>
      <c r="ONG14" s="4"/>
      <c r="ONH14" s="4"/>
      <c r="ONI14" s="4"/>
      <c r="ONJ14" s="4"/>
      <c r="ONK14" s="4"/>
      <c r="ONL14" s="4"/>
      <c r="ONM14" s="4"/>
      <c r="ONN14" s="4"/>
      <c r="ONO14" s="4"/>
      <c r="ONP14" s="4"/>
      <c r="ONQ14" s="4"/>
      <c r="ONR14" s="4"/>
      <c r="ONS14" s="4"/>
      <c r="ONT14" s="4"/>
      <c r="ONU14" s="4"/>
      <c r="ONV14" s="4"/>
      <c r="ONW14" s="4"/>
      <c r="ONX14" s="4"/>
      <c r="ONY14" s="4"/>
      <c r="ONZ14" s="4"/>
      <c r="OOA14" s="4"/>
      <c r="OOB14" s="4"/>
      <c r="OOC14" s="4"/>
      <c r="OOD14" s="4"/>
      <c r="OOE14" s="4"/>
      <c r="OOF14" s="4"/>
      <c r="OOG14" s="4"/>
      <c r="OOH14" s="4"/>
      <c r="OOI14" s="4"/>
      <c r="OOJ14" s="4"/>
      <c r="OOK14" s="4"/>
      <c r="OOL14" s="4"/>
      <c r="OOM14" s="4"/>
      <c r="OON14" s="4"/>
      <c r="OOO14" s="4"/>
      <c r="OOP14" s="4"/>
      <c r="OOQ14" s="4"/>
      <c r="OOR14" s="4"/>
      <c r="OOS14" s="4"/>
      <c r="OOT14" s="4"/>
      <c r="OOU14" s="4"/>
      <c r="OOV14" s="4"/>
      <c r="OOW14" s="4"/>
      <c r="OOX14" s="4"/>
      <c r="OOY14" s="4"/>
      <c r="OOZ14" s="4"/>
      <c r="OPA14" s="4"/>
      <c r="OPB14" s="4"/>
      <c r="OPC14" s="4"/>
      <c r="OPD14" s="4"/>
      <c r="OPE14" s="4"/>
      <c r="OPF14" s="4"/>
      <c r="OPG14" s="4"/>
      <c r="OPH14" s="4"/>
      <c r="OPI14" s="4"/>
      <c r="OPJ14" s="4"/>
      <c r="OPK14" s="4"/>
      <c r="OPL14" s="4"/>
      <c r="OPM14" s="4"/>
      <c r="OPN14" s="4"/>
      <c r="OPO14" s="4"/>
      <c r="OPP14" s="4"/>
      <c r="OPQ14" s="4"/>
      <c r="OPR14" s="4"/>
      <c r="OPS14" s="4"/>
      <c r="OPT14" s="4"/>
      <c r="OPU14" s="4"/>
      <c r="OPV14" s="4"/>
      <c r="OPW14" s="4"/>
      <c r="OPX14" s="4"/>
      <c r="OPY14" s="4"/>
      <c r="OPZ14" s="4"/>
      <c r="OQA14" s="4"/>
      <c r="OQB14" s="4"/>
      <c r="OQC14" s="4"/>
      <c r="OQD14" s="4"/>
      <c r="OQE14" s="4"/>
      <c r="OQF14" s="4"/>
      <c r="OQG14" s="4"/>
      <c r="OQH14" s="4"/>
      <c r="OQI14" s="4"/>
      <c r="OQJ14" s="4"/>
      <c r="OQK14" s="4"/>
      <c r="OQL14" s="4"/>
      <c r="OQM14" s="4"/>
      <c r="OQN14" s="4"/>
      <c r="OQO14" s="4"/>
      <c r="OQP14" s="4"/>
      <c r="OQQ14" s="4"/>
      <c r="OQR14" s="4"/>
      <c r="OQS14" s="4"/>
      <c r="OQT14" s="4"/>
      <c r="OQU14" s="4"/>
      <c r="OQV14" s="4"/>
      <c r="OQW14" s="4"/>
      <c r="OQX14" s="4"/>
      <c r="OQY14" s="4"/>
      <c r="OQZ14" s="4"/>
      <c r="ORA14" s="4"/>
      <c r="ORB14" s="4"/>
      <c r="ORC14" s="4"/>
      <c r="ORD14" s="4"/>
      <c r="ORE14" s="4"/>
      <c r="ORF14" s="4"/>
      <c r="ORG14" s="4"/>
      <c r="ORH14" s="4"/>
      <c r="ORI14" s="4"/>
      <c r="ORJ14" s="4"/>
      <c r="ORK14" s="4"/>
      <c r="ORL14" s="4"/>
      <c r="ORM14" s="4"/>
      <c r="ORN14" s="4"/>
      <c r="ORO14" s="4"/>
      <c r="ORP14" s="4"/>
      <c r="ORQ14" s="4"/>
      <c r="ORR14" s="4"/>
      <c r="ORS14" s="4"/>
      <c r="ORT14" s="4"/>
      <c r="ORU14" s="4"/>
      <c r="ORV14" s="4"/>
      <c r="ORW14" s="4"/>
      <c r="ORX14" s="4"/>
      <c r="ORY14" s="4"/>
      <c r="ORZ14" s="4"/>
      <c r="OSA14" s="4"/>
      <c r="OSB14" s="4"/>
      <c r="OSC14" s="4"/>
      <c r="OSD14" s="4"/>
      <c r="OSE14" s="4"/>
      <c r="OSF14" s="4"/>
      <c r="OSG14" s="4"/>
      <c r="OSH14" s="4"/>
      <c r="OSI14" s="4"/>
      <c r="OSJ14" s="4"/>
      <c r="OSK14" s="4"/>
      <c r="OSL14" s="4"/>
      <c r="OSM14" s="4"/>
      <c r="OSN14" s="4"/>
      <c r="OSO14" s="4"/>
      <c r="OSP14" s="4"/>
      <c r="OSQ14" s="4"/>
      <c r="OSR14" s="4"/>
      <c r="OSS14" s="4"/>
      <c r="OST14" s="4"/>
      <c r="OSU14" s="4"/>
      <c r="OSV14" s="4"/>
      <c r="OSW14" s="4"/>
      <c r="OSX14" s="4"/>
      <c r="OSY14" s="4"/>
      <c r="OSZ14" s="4"/>
      <c r="OTA14" s="4"/>
      <c r="OTB14" s="4"/>
      <c r="OTC14" s="4"/>
      <c r="OTD14" s="4"/>
      <c r="OTE14" s="4"/>
      <c r="OTF14" s="4"/>
      <c r="OTG14" s="4"/>
      <c r="OTH14" s="4"/>
      <c r="OTI14" s="4"/>
      <c r="OTJ14" s="4"/>
      <c r="OTK14" s="4"/>
      <c r="OTL14" s="4"/>
      <c r="OTM14" s="4"/>
      <c r="OTN14" s="4"/>
      <c r="OTO14" s="4"/>
      <c r="OTP14" s="4"/>
      <c r="OTQ14" s="4"/>
      <c r="OTR14" s="4"/>
      <c r="OTS14" s="4"/>
      <c r="OTT14" s="4"/>
      <c r="OTU14" s="4"/>
      <c r="OTV14" s="4"/>
      <c r="OTW14" s="4"/>
      <c r="OTX14" s="4"/>
      <c r="OTY14" s="4"/>
      <c r="OTZ14" s="4"/>
      <c r="OUA14" s="4"/>
      <c r="OUB14" s="4"/>
      <c r="OUC14" s="4"/>
      <c r="OUD14" s="4"/>
      <c r="OUE14" s="4"/>
      <c r="OUF14" s="4"/>
      <c r="OUG14" s="4"/>
      <c r="OUH14" s="4"/>
      <c r="OUI14" s="4"/>
      <c r="OUJ14" s="4"/>
      <c r="OUK14" s="4"/>
      <c r="OUL14" s="4"/>
      <c r="OUM14" s="4"/>
      <c r="OUN14" s="4"/>
      <c r="OUO14" s="4"/>
      <c r="OUP14" s="4"/>
      <c r="OUQ14" s="4"/>
      <c r="OUR14" s="4"/>
      <c r="OUS14" s="4"/>
      <c r="OUT14" s="4"/>
      <c r="OUU14" s="4"/>
      <c r="OUV14" s="4"/>
      <c r="OUW14" s="4"/>
      <c r="OUX14" s="4"/>
      <c r="OUY14" s="4"/>
      <c r="OUZ14" s="4"/>
      <c r="OVA14" s="4"/>
      <c r="OVB14" s="4"/>
      <c r="OVC14" s="4"/>
      <c r="OVD14" s="4"/>
      <c r="OVE14" s="4"/>
      <c r="OVF14" s="4"/>
      <c r="OVG14" s="4"/>
      <c r="OVH14" s="4"/>
      <c r="OVI14" s="4"/>
      <c r="OVJ14" s="4"/>
      <c r="OVK14" s="4"/>
      <c r="OVL14" s="4"/>
      <c r="OVM14" s="4"/>
      <c r="OVN14" s="4"/>
      <c r="OVO14" s="4"/>
      <c r="OVP14" s="4"/>
      <c r="OVQ14" s="4"/>
      <c r="OVR14" s="4"/>
      <c r="OVS14" s="4"/>
      <c r="OVT14" s="4"/>
      <c r="OVU14" s="4"/>
      <c r="OVV14" s="4"/>
      <c r="OVW14" s="4"/>
      <c r="OVX14" s="4"/>
      <c r="OVY14" s="4"/>
      <c r="OVZ14" s="4"/>
      <c r="OWA14" s="4"/>
      <c r="OWB14" s="4"/>
      <c r="OWC14" s="4"/>
      <c r="OWD14" s="4"/>
      <c r="OWE14" s="4"/>
      <c r="OWF14" s="4"/>
      <c r="OWG14" s="4"/>
      <c r="OWH14" s="4"/>
      <c r="OWI14" s="4"/>
      <c r="OWJ14" s="4"/>
      <c r="OWK14" s="4"/>
      <c r="OWL14" s="4"/>
      <c r="OWM14" s="4"/>
      <c r="OWN14" s="4"/>
      <c r="OWO14" s="4"/>
      <c r="OWP14" s="4"/>
      <c r="OWQ14" s="4"/>
      <c r="OWR14" s="4"/>
      <c r="OWS14" s="4"/>
      <c r="OWT14" s="4"/>
      <c r="OWU14" s="4"/>
      <c r="OWV14" s="4"/>
      <c r="OWW14" s="4"/>
      <c r="OWX14" s="4"/>
      <c r="OWY14" s="4"/>
      <c r="OWZ14" s="4"/>
      <c r="OXA14" s="4"/>
      <c r="OXB14" s="4"/>
      <c r="OXC14" s="4"/>
      <c r="OXD14" s="4"/>
      <c r="OXE14" s="4"/>
      <c r="OXF14" s="4"/>
      <c r="OXG14" s="4"/>
      <c r="OXH14" s="4"/>
      <c r="OXI14" s="4"/>
      <c r="OXJ14" s="4"/>
      <c r="OXK14" s="4"/>
      <c r="OXL14" s="4"/>
      <c r="OXM14" s="4"/>
      <c r="OXN14" s="4"/>
      <c r="OXO14" s="4"/>
      <c r="OXP14" s="4"/>
      <c r="OXQ14" s="4"/>
      <c r="OXR14" s="4"/>
      <c r="OXS14" s="4"/>
      <c r="OXT14" s="4"/>
      <c r="OXU14" s="4"/>
      <c r="OXV14" s="4"/>
      <c r="OXW14" s="4"/>
      <c r="OXX14" s="4"/>
      <c r="OXY14" s="4"/>
      <c r="OXZ14" s="4"/>
      <c r="OYA14" s="4"/>
      <c r="OYB14" s="4"/>
      <c r="OYC14" s="4"/>
      <c r="OYD14" s="4"/>
      <c r="OYE14" s="4"/>
      <c r="OYF14" s="4"/>
      <c r="OYG14" s="4"/>
      <c r="OYH14" s="4"/>
      <c r="OYI14" s="4"/>
      <c r="OYJ14" s="4"/>
      <c r="OYK14" s="4"/>
      <c r="OYL14" s="4"/>
      <c r="OYM14" s="4"/>
      <c r="OYN14" s="4"/>
      <c r="OYO14" s="4"/>
      <c r="OYP14" s="4"/>
      <c r="OYQ14" s="4"/>
      <c r="OYR14" s="4"/>
      <c r="OYS14" s="4"/>
      <c r="OYT14" s="4"/>
      <c r="OYU14" s="4"/>
      <c r="OYV14" s="4"/>
      <c r="OYW14" s="4"/>
      <c r="OYX14" s="4"/>
      <c r="OYY14" s="4"/>
      <c r="OYZ14" s="4"/>
      <c r="OZA14" s="4"/>
      <c r="OZB14" s="4"/>
      <c r="OZC14" s="4"/>
      <c r="OZD14" s="4"/>
      <c r="OZE14" s="4"/>
      <c r="OZF14" s="4"/>
      <c r="OZG14" s="4"/>
      <c r="OZH14" s="4"/>
      <c r="OZI14" s="4"/>
      <c r="OZJ14" s="4"/>
      <c r="OZK14" s="4"/>
      <c r="OZL14" s="4"/>
      <c r="OZM14" s="4"/>
      <c r="OZN14" s="4"/>
      <c r="OZO14" s="4"/>
      <c r="OZP14" s="4"/>
      <c r="OZQ14" s="4"/>
      <c r="OZR14" s="4"/>
      <c r="OZS14" s="4"/>
      <c r="OZT14" s="4"/>
      <c r="OZU14" s="4"/>
      <c r="OZV14" s="4"/>
      <c r="OZW14" s="4"/>
      <c r="OZX14" s="4"/>
      <c r="OZY14" s="4"/>
      <c r="OZZ14" s="4"/>
      <c r="PAA14" s="4"/>
      <c r="PAB14" s="4"/>
      <c r="PAC14" s="4"/>
      <c r="PAD14" s="4"/>
      <c r="PAE14" s="4"/>
      <c r="PAF14" s="4"/>
      <c r="PAG14" s="4"/>
      <c r="PAH14" s="4"/>
      <c r="PAI14" s="4"/>
      <c r="PAJ14" s="4"/>
      <c r="PAK14" s="4"/>
      <c r="PAL14" s="4"/>
      <c r="PAM14" s="4"/>
      <c r="PAN14" s="4"/>
      <c r="PAO14" s="4"/>
      <c r="PAP14" s="4"/>
      <c r="PAQ14" s="4"/>
      <c r="PAR14" s="4"/>
      <c r="PAS14" s="4"/>
      <c r="PAT14" s="4"/>
      <c r="PAU14" s="4"/>
      <c r="PAV14" s="4"/>
      <c r="PAW14" s="4"/>
      <c r="PAX14" s="4"/>
      <c r="PAY14" s="4"/>
      <c r="PAZ14" s="4"/>
      <c r="PBA14" s="4"/>
      <c r="PBB14" s="4"/>
      <c r="PBC14" s="4"/>
      <c r="PBD14" s="4"/>
      <c r="PBE14" s="4"/>
      <c r="PBF14" s="4"/>
      <c r="PBG14" s="4"/>
      <c r="PBH14" s="4"/>
      <c r="PBI14" s="4"/>
      <c r="PBJ14" s="4"/>
      <c r="PBK14" s="4"/>
      <c r="PBL14" s="4"/>
      <c r="PBM14" s="4"/>
      <c r="PBN14" s="4"/>
      <c r="PBO14" s="4"/>
      <c r="PBP14" s="4"/>
      <c r="PBQ14" s="4"/>
      <c r="PBR14" s="4"/>
      <c r="PBS14" s="4"/>
      <c r="PBT14" s="4"/>
      <c r="PBU14" s="4"/>
      <c r="PBV14" s="4"/>
      <c r="PBW14" s="4"/>
      <c r="PBX14" s="4"/>
      <c r="PBY14" s="4"/>
      <c r="PBZ14" s="4"/>
      <c r="PCA14" s="4"/>
      <c r="PCB14" s="4"/>
      <c r="PCC14" s="4"/>
      <c r="PCD14" s="4"/>
      <c r="PCE14" s="4"/>
      <c r="PCF14" s="4"/>
      <c r="PCG14" s="4"/>
      <c r="PCH14" s="4"/>
      <c r="PCI14" s="4"/>
      <c r="PCJ14" s="4"/>
      <c r="PCK14" s="4"/>
      <c r="PCL14" s="4"/>
      <c r="PCM14" s="4"/>
      <c r="PCN14" s="4"/>
      <c r="PCO14" s="4"/>
      <c r="PCP14" s="4"/>
      <c r="PCQ14" s="4"/>
      <c r="PCR14" s="4"/>
      <c r="PCS14" s="4"/>
      <c r="PCT14" s="4"/>
      <c r="PCU14" s="4"/>
      <c r="PCV14" s="4"/>
      <c r="PCW14" s="4"/>
      <c r="PCX14" s="4"/>
      <c r="PCY14" s="4"/>
      <c r="PCZ14" s="4"/>
      <c r="PDA14" s="4"/>
      <c r="PDB14" s="4"/>
      <c r="PDC14" s="4"/>
      <c r="PDD14" s="4"/>
      <c r="PDE14" s="4"/>
      <c r="PDF14" s="4"/>
      <c r="PDG14" s="4"/>
      <c r="PDH14" s="4"/>
      <c r="PDI14" s="4"/>
      <c r="PDJ14" s="4"/>
      <c r="PDK14" s="4"/>
      <c r="PDL14" s="4"/>
      <c r="PDM14" s="4"/>
      <c r="PDN14" s="4"/>
      <c r="PDO14" s="4"/>
      <c r="PDP14" s="4"/>
      <c r="PDQ14" s="4"/>
      <c r="PDR14" s="4"/>
      <c r="PDS14" s="4"/>
      <c r="PDT14" s="4"/>
      <c r="PDU14" s="4"/>
      <c r="PDV14" s="4"/>
      <c r="PDW14" s="4"/>
      <c r="PDX14" s="4"/>
      <c r="PDY14" s="4"/>
      <c r="PDZ14" s="4"/>
      <c r="PEA14" s="4"/>
      <c r="PEB14" s="4"/>
      <c r="PEC14" s="4"/>
      <c r="PED14" s="4"/>
      <c r="PEE14" s="4"/>
      <c r="PEF14" s="4"/>
      <c r="PEG14" s="4"/>
      <c r="PEH14" s="4"/>
      <c r="PEI14" s="4"/>
      <c r="PEJ14" s="4"/>
      <c r="PEK14" s="4"/>
      <c r="PEL14" s="4"/>
      <c r="PEM14" s="4"/>
      <c r="PEN14" s="4"/>
      <c r="PEO14" s="4"/>
      <c r="PEP14" s="4"/>
      <c r="PEQ14" s="4"/>
      <c r="PER14" s="4"/>
      <c r="PES14" s="4"/>
      <c r="PET14" s="4"/>
      <c r="PEU14" s="4"/>
      <c r="PEV14" s="4"/>
      <c r="PEW14" s="4"/>
      <c r="PEX14" s="4"/>
      <c r="PEY14" s="4"/>
      <c r="PEZ14" s="4"/>
      <c r="PFA14" s="4"/>
      <c r="PFB14" s="4"/>
      <c r="PFC14" s="4"/>
      <c r="PFD14" s="4"/>
      <c r="PFE14" s="4"/>
      <c r="PFF14" s="4"/>
      <c r="PFG14" s="4"/>
      <c r="PFH14" s="4"/>
      <c r="PFI14" s="4"/>
      <c r="PFJ14" s="4"/>
      <c r="PFK14" s="4"/>
      <c r="PFL14" s="4"/>
      <c r="PFM14" s="4"/>
      <c r="PFN14" s="4"/>
      <c r="PFO14" s="4"/>
      <c r="PFP14" s="4"/>
      <c r="PFQ14" s="4"/>
      <c r="PFR14" s="4"/>
      <c r="PFS14" s="4"/>
      <c r="PFT14" s="4"/>
      <c r="PFU14" s="4"/>
      <c r="PFV14" s="4"/>
      <c r="PFW14" s="4"/>
      <c r="PFX14" s="4"/>
      <c r="PFY14" s="4"/>
      <c r="PFZ14" s="4"/>
      <c r="PGA14" s="4"/>
      <c r="PGB14" s="4"/>
      <c r="PGC14" s="4"/>
      <c r="PGD14" s="4"/>
      <c r="PGE14" s="4"/>
      <c r="PGF14" s="4"/>
      <c r="PGG14" s="4"/>
      <c r="PGH14" s="4"/>
      <c r="PGI14" s="4"/>
      <c r="PGJ14" s="4"/>
      <c r="PGK14" s="4"/>
      <c r="PGL14" s="4"/>
      <c r="PGM14" s="4"/>
      <c r="PGN14" s="4"/>
      <c r="PGO14" s="4"/>
      <c r="PGP14" s="4"/>
      <c r="PGQ14" s="4"/>
      <c r="PGR14" s="4"/>
      <c r="PGS14" s="4"/>
      <c r="PGT14" s="4"/>
      <c r="PGU14" s="4"/>
      <c r="PGV14" s="4"/>
      <c r="PGW14" s="4"/>
      <c r="PGX14" s="4"/>
      <c r="PGY14" s="4"/>
      <c r="PGZ14" s="4"/>
      <c r="PHA14" s="4"/>
      <c r="PHB14" s="4"/>
      <c r="PHC14" s="4"/>
      <c r="PHD14" s="4"/>
      <c r="PHE14" s="4"/>
      <c r="PHF14" s="4"/>
      <c r="PHG14" s="4"/>
      <c r="PHH14" s="4"/>
      <c r="PHI14" s="4"/>
      <c r="PHJ14" s="4"/>
      <c r="PHK14" s="4"/>
      <c r="PHL14" s="4"/>
      <c r="PHM14" s="4"/>
      <c r="PHN14" s="4"/>
      <c r="PHO14" s="4"/>
      <c r="PHP14" s="4"/>
      <c r="PHQ14" s="4"/>
      <c r="PHR14" s="4"/>
      <c r="PHS14" s="4"/>
      <c r="PHT14" s="4"/>
      <c r="PHU14" s="4"/>
      <c r="PHV14" s="4"/>
      <c r="PHW14" s="4"/>
      <c r="PHX14" s="4"/>
      <c r="PHY14" s="4"/>
      <c r="PHZ14" s="4"/>
      <c r="PIA14" s="4"/>
      <c r="PIB14" s="4"/>
      <c r="PIC14" s="4"/>
      <c r="PID14" s="4"/>
      <c r="PIE14" s="4"/>
      <c r="PIF14" s="4"/>
      <c r="PIG14" s="4"/>
      <c r="PIH14" s="4"/>
      <c r="PII14" s="4"/>
      <c r="PIJ14" s="4"/>
      <c r="PIK14" s="4"/>
      <c r="PIL14" s="4"/>
      <c r="PIM14" s="4"/>
      <c r="PIN14" s="4"/>
      <c r="PIO14" s="4"/>
      <c r="PIP14" s="4"/>
      <c r="PIQ14" s="4"/>
      <c r="PIR14" s="4"/>
      <c r="PIS14" s="4"/>
      <c r="PIT14" s="4"/>
      <c r="PIU14" s="4"/>
      <c r="PIV14" s="4"/>
      <c r="PIW14" s="4"/>
      <c r="PIX14" s="4"/>
      <c r="PIY14" s="4"/>
      <c r="PIZ14" s="4"/>
      <c r="PJA14" s="4"/>
      <c r="PJB14" s="4"/>
      <c r="PJC14" s="4"/>
      <c r="PJD14" s="4"/>
      <c r="PJE14" s="4"/>
      <c r="PJF14" s="4"/>
      <c r="PJG14" s="4"/>
      <c r="PJH14" s="4"/>
      <c r="PJI14" s="4"/>
      <c r="PJJ14" s="4"/>
      <c r="PJK14" s="4"/>
      <c r="PJL14" s="4"/>
      <c r="PJM14" s="4"/>
      <c r="PJN14" s="4"/>
      <c r="PJO14" s="4"/>
      <c r="PJP14" s="4"/>
      <c r="PJQ14" s="4"/>
      <c r="PJR14" s="4"/>
      <c r="PJS14" s="4"/>
      <c r="PJT14" s="4"/>
      <c r="PJU14" s="4"/>
      <c r="PJV14" s="4"/>
      <c r="PJW14" s="4"/>
      <c r="PJX14" s="4"/>
      <c r="PJY14" s="4"/>
      <c r="PJZ14" s="4"/>
      <c r="PKA14" s="4"/>
      <c r="PKB14" s="4"/>
      <c r="PKC14" s="4"/>
      <c r="PKD14" s="4"/>
      <c r="PKE14" s="4"/>
      <c r="PKF14" s="4"/>
      <c r="PKG14" s="4"/>
      <c r="PKH14" s="4"/>
      <c r="PKI14" s="4"/>
      <c r="PKJ14" s="4"/>
      <c r="PKK14" s="4"/>
      <c r="PKL14" s="4"/>
      <c r="PKM14" s="4"/>
      <c r="PKN14" s="4"/>
      <c r="PKO14" s="4"/>
      <c r="PKP14" s="4"/>
      <c r="PKQ14" s="4"/>
      <c r="PKR14" s="4"/>
      <c r="PKS14" s="4"/>
      <c r="PKT14" s="4"/>
      <c r="PKU14" s="4"/>
      <c r="PKV14" s="4"/>
      <c r="PKW14" s="4"/>
      <c r="PKX14" s="4"/>
      <c r="PKY14" s="4"/>
      <c r="PKZ14" s="4"/>
      <c r="PLA14" s="4"/>
      <c r="PLB14" s="4"/>
      <c r="PLC14" s="4"/>
      <c r="PLD14" s="4"/>
      <c r="PLE14" s="4"/>
      <c r="PLF14" s="4"/>
      <c r="PLG14" s="4"/>
      <c r="PLH14" s="4"/>
      <c r="PLI14" s="4"/>
      <c r="PLJ14" s="4"/>
      <c r="PLK14" s="4"/>
      <c r="PLL14" s="4"/>
      <c r="PLM14" s="4"/>
      <c r="PLN14" s="4"/>
      <c r="PLO14" s="4"/>
      <c r="PLP14" s="4"/>
      <c r="PLQ14" s="4"/>
      <c r="PLR14" s="4"/>
      <c r="PLS14" s="4"/>
      <c r="PLT14" s="4"/>
      <c r="PLU14" s="4"/>
      <c r="PLV14" s="4"/>
      <c r="PLW14" s="4"/>
      <c r="PLX14" s="4"/>
      <c r="PLY14" s="4"/>
      <c r="PLZ14" s="4"/>
      <c r="PMA14" s="4"/>
      <c r="PMB14" s="4"/>
      <c r="PMC14" s="4"/>
      <c r="PMD14" s="4"/>
      <c r="PME14" s="4"/>
      <c r="PMF14" s="4"/>
      <c r="PMG14" s="4"/>
      <c r="PMH14" s="4"/>
      <c r="PMI14" s="4"/>
      <c r="PMJ14" s="4"/>
      <c r="PMK14" s="4"/>
      <c r="PML14" s="4"/>
      <c r="PMM14" s="4"/>
      <c r="PMN14" s="4"/>
      <c r="PMO14" s="4"/>
      <c r="PMP14" s="4"/>
      <c r="PMQ14" s="4"/>
      <c r="PMR14" s="4"/>
      <c r="PMS14" s="4"/>
      <c r="PMT14" s="4"/>
      <c r="PMU14" s="4"/>
      <c r="PMV14" s="4"/>
      <c r="PMW14" s="4"/>
      <c r="PMX14" s="4"/>
      <c r="PMY14" s="4"/>
      <c r="PMZ14" s="4"/>
      <c r="PNA14" s="4"/>
      <c r="PNB14" s="4"/>
      <c r="PNC14" s="4"/>
      <c r="PND14" s="4"/>
      <c r="PNE14" s="4"/>
      <c r="PNF14" s="4"/>
      <c r="PNG14" s="4"/>
      <c r="PNH14" s="4"/>
      <c r="PNI14" s="4"/>
      <c r="PNJ14" s="4"/>
      <c r="PNK14" s="4"/>
      <c r="PNL14" s="4"/>
      <c r="PNM14" s="4"/>
      <c r="PNN14" s="4"/>
      <c r="PNO14" s="4"/>
      <c r="PNP14" s="4"/>
      <c r="PNQ14" s="4"/>
      <c r="PNR14" s="4"/>
      <c r="PNS14" s="4"/>
      <c r="PNT14" s="4"/>
      <c r="PNU14" s="4"/>
      <c r="PNV14" s="4"/>
      <c r="PNW14" s="4"/>
      <c r="PNX14" s="4"/>
      <c r="PNY14" s="4"/>
      <c r="PNZ14" s="4"/>
      <c r="POA14" s="4"/>
      <c r="POB14" s="4"/>
      <c r="POC14" s="4"/>
      <c r="POD14" s="4"/>
      <c r="POE14" s="4"/>
      <c r="POF14" s="4"/>
      <c r="POG14" s="4"/>
      <c r="POH14" s="4"/>
      <c r="POI14" s="4"/>
      <c r="POJ14" s="4"/>
      <c r="POK14" s="4"/>
      <c r="POL14" s="4"/>
      <c r="POM14" s="4"/>
      <c r="PON14" s="4"/>
      <c r="POO14" s="4"/>
      <c r="POP14" s="4"/>
      <c r="POQ14" s="4"/>
      <c r="POR14" s="4"/>
      <c r="POS14" s="4"/>
      <c r="POT14" s="4"/>
      <c r="POU14" s="4"/>
      <c r="POV14" s="4"/>
      <c r="POW14" s="4"/>
      <c r="POX14" s="4"/>
      <c r="POY14" s="4"/>
      <c r="POZ14" s="4"/>
      <c r="PPA14" s="4"/>
      <c r="PPB14" s="4"/>
      <c r="PPC14" s="4"/>
      <c r="PPD14" s="4"/>
      <c r="PPE14" s="4"/>
      <c r="PPF14" s="4"/>
      <c r="PPG14" s="4"/>
      <c r="PPH14" s="4"/>
      <c r="PPI14" s="4"/>
      <c r="PPJ14" s="4"/>
      <c r="PPK14" s="4"/>
      <c r="PPL14" s="4"/>
      <c r="PPM14" s="4"/>
      <c r="PPN14" s="4"/>
      <c r="PPO14" s="4"/>
      <c r="PPP14" s="4"/>
      <c r="PPQ14" s="4"/>
      <c r="PPR14" s="4"/>
      <c r="PPS14" s="4"/>
      <c r="PPT14" s="4"/>
      <c r="PPU14" s="4"/>
      <c r="PPV14" s="4"/>
      <c r="PPW14" s="4"/>
      <c r="PPX14" s="4"/>
      <c r="PPY14" s="4"/>
      <c r="PPZ14" s="4"/>
      <c r="PQA14" s="4"/>
      <c r="PQB14" s="4"/>
      <c r="PQC14" s="4"/>
      <c r="PQD14" s="4"/>
      <c r="PQE14" s="4"/>
      <c r="PQF14" s="4"/>
      <c r="PQG14" s="4"/>
      <c r="PQH14" s="4"/>
      <c r="PQI14" s="4"/>
      <c r="PQJ14" s="4"/>
      <c r="PQK14" s="4"/>
      <c r="PQL14" s="4"/>
      <c r="PQM14" s="4"/>
      <c r="PQN14" s="4"/>
      <c r="PQO14" s="4"/>
      <c r="PQP14" s="4"/>
      <c r="PQQ14" s="4"/>
      <c r="PQR14" s="4"/>
      <c r="PQS14" s="4"/>
      <c r="PQT14" s="4"/>
      <c r="PQU14" s="4"/>
      <c r="PQV14" s="4"/>
      <c r="PQW14" s="4"/>
      <c r="PQX14" s="4"/>
      <c r="PQY14" s="4"/>
      <c r="PQZ14" s="4"/>
      <c r="PRA14" s="4"/>
      <c r="PRB14" s="4"/>
      <c r="PRC14" s="4"/>
      <c r="PRD14" s="4"/>
      <c r="PRE14" s="4"/>
      <c r="PRF14" s="4"/>
      <c r="PRG14" s="4"/>
      <c r="PRH14" s="4"/>
      <c r="PRI14" s="4"/>
      <c r="PRJ14" s="4"/>
      <c r="PRK14" s="4"/>
      <c r="PRL14" s="4"/>
      <c r="PRM14" s="4"/>
      <c r="PRN14" s="4"/>
      <c r="PRO14" s="4"/>
      <c r="PRP14" s="4"/>
      <c r="PRQ14" s="4"/>
      <c r="PRR14" s="4"/>
      <c r="PRS14" s="4"/>
      <c r="PRT14" s="4"/>
      <c r="PRU14" s="4"/>
      <c r="PRV14" s="4"/>
      <c r="PRW14" s="4"/>
      <c r="PRX14" s="4"/>
      <c r="PRY14" s="4"/>
      <c r="PRZ14" s="4"/>
      <c r="PSA14" s="4"/>
      <c r="PSB14" s="4"/>
      <c r="PSC14" s="4"/>
      <c r="PSD14" s="4"/>
      <c r="PSE14" s="4"/>
      <c r="PSF14" s="4"/>
      <c r="PSG14" s="4"/>
      <c r="PSH14" s="4"/>
      <c r="PSI14" s="4"/>
      <c r="PSJ14" s="4"/>
      <c r="PSK14" s="4"/>
      <c r="PSL14" s="4"/>
      <c r="PSM14" s="4"/>
      <c r="PSN14" s="4"/>
      <c r="PSO14" s="4"/>
      <c r="PSP14" s="4"/>
      <c r="PSQ14" s="4"/>
      <c r="PSR14" s="4"/>
      <c r="PSS14" s="4"/>
      <c r="PST14" s="4"/>
      <c r="PSU14" s="4"/>
      <c r="PSV14" s="4"/>
      <c r="PSW14" s="4"/>
      <c r="PSX14" s="4"/>
      <c r="PSY14" s="4"/>
      <c r="PSZ14" s="4"/>
      <c r="PTA14" s="4"/>
      <c r="PTB14" s="4"/>
      <c r="PTC14" s="4"/>
      <c r="PTD14" s="4"/>
      <c r="PTE14" s="4"/>
      <c r="PTF14" s="4"/>
      <c r="PTG14" s="4"/>
      <c r="PTH14" s="4"/>
      <c r="PTI14" s="4"/>
      <c r="PTJ14" s="4"/>
      <c r="PTK14" s="4"/>
      <c r="PTL14" s="4"/>
      <c r="PTM14" s="4"/>
      <c r="PTN14" s="4"/>
      <c r="PTO14" s="4"/>
      <c r="PTP14" s="4"/>
      <c r="PTQ14" s="4"/>
      <c r="PTR14" s="4"/>
      <c r="PTS14" s="4"/>
      <c r="PTT14" s="4"/>
      <c r="PTU14" s="4"/>
      <c r="PTV14" s="4"/>
      <c r="PTW14" s="4"/>
      <c r="PTX14" s="4"/>
      <c r="PTY14" s="4"/>
      <c r="PTZ14" s="4"/>
      <c r="PUA14" s="4"/>
      <c r="PUB14" s="4"/>
      <c r="PUC14" s="4"/>
      <c r="PUD14" s="4"/>
      <c r="PUE14" s="4"/>
      <c r="PUF14" s="4"/>
      <c r="PUG14" s="4"/>
      <c r="PUH14" s="4"/>
      <c r="PUI14" s="4"/>
      <c r="PUJ14" s="4"/>
      <c r="PUK14" s="4"/>
      <c r="PUL14" s="4"/>
      <c r="PUM14" s="4"/>
      <c r="PUN14" s="4"/>
      <c r="PUO14" s="4"/>
      <c r="PUP14" s="4"/>
      <c r="PUQ14" s="4"/>
      <c r="PUR14" s="4"/>
      <c r="PUS14" s="4"/>
      <c r="PUT14" s="4"/>
      <c r="PUU14" s="4"/>
      <c r="PUV14" s="4"/>
      <c r="PUW14" s="4"/>
      <c r="PUX14" s="4"/>
      <c r="PUY14" s="4"/>
      <c r="PUZ14" s="4"/>
      <c r="PVA14" s="4"/>
      <c r="PVB14" s="4"/>
      <c r="PVC14" s="4"/>
      <c r="PVD14" s="4"/>
      <c r="PVE14" s="4"/>
      <c r="PVF14" s="4"/>
      <c r="PVG14" s="4"/>
      <c r="PVH14" s="4"/>
      <c r="PVI14" s="4"/>
      <c r="PVJ14" s="4"/>
      <c r="PVK14" s="4"/>
      <c r="PVL14" s="4"/>
      <c r="PVM14" s="4"/>
      <c r="PVN14" s="4"/>
      <c r="PVO14" s="4"/>
      <c r="PVP14" s="4"/>
      <c r="PVQ14" s="4"/>
      <c r="PVR14" s="4"/>
      <c r="PVS14" s="4"/>
      <c r="PVT14" s="4"/>
      <c r="PVU14" s="4"/>
      <c r="PVV14" s="4"/>
      <c r="PVW14" s="4"/>
      <c r="PVX14" s="4"/>
      <c r="PVY14" s="4"/>
      <c r="PVZ14" s="4"/>
      <c r="PWA14" s="4"/>
      <c r="PWB14" s="4"/>
      <c r="PWC14" s="4"/>
      <c r="PWD14" s="4"/>
      <c r="PWE14" s="4"/>
      <c r="PWF14" s="4"/>
      <c r="PWG14" s="4"/>
      <c r="PWH14" s="4"/>
      <c r="PWI14" s="4"/>
      <c r="PWJ14" s="4"/>
      <c r="PWK14" s="4"/>
      <c r="PWL14" s="4"/>
      <c r="PWM14" s="4"/>
      <c r="PWN14" s="4"/>
      <c r="PWO14" s="4"/>
      <c r="PWP14" s="4"/>
      <c r="PWQ14" s="4"/>
      <c r="PWR14" s="4"/>
      <c r="PWS14" s="4"/>
      <c r="PWT14" s="4"/>
      <c r="PWU14" s="4"/>
      <c r="PWV14" s="4"/>
      <c r="PWW14" s="4"/>
      <c r="PWX14" s="4"/>
      <c r="PWY14" s="4"/>
      <c r="PWZ14" s="4"/>
      <c r="PXA14" s="4"/>
      <c r="PXB14" s="4"/>
      <c r="PXC14" s="4"/>
      <c r="PXD14" s="4"/>
      <c r="PXE14" s="4"/>
      <c r="PXF14" s="4"/>
      <c r="PXG14" s="4"/>
      <c r="PXH14" s="4"/>
      <c r="PXI14" s="4"/>
      <c r="PXJ14" s="4"/>
      <c r="PXK14" s="4"/>
      <c r="PXL14" s="4"/>
      <c r="PXM14" s="4"/>
      <c r="PXN14" s="4"/>
      <c r="PXO14" s="4"/>
      <c r="PXP14" s="4"/>
      <c r="PXQ14" s="4"/>
      <c r="PXR14" s="4"/>
      <c r="PXS14" s="4"/>
      <c r="PXT14" s="4"/>
      <c r="PXU14" s="4"/>
      <c r="PXV14" s="4"/>
      <c r="PXW14" s="4"/>
      <c r="PXX14" s="4"/>
      <c r="PXY14" s="4"/>
      <c r="PXZ14" s="4"/>
      <c r="PYA14" s="4"/>
      <c r="PYB14" s="4"/>
      <c r="PYC14" s="4"/>
      <c r="PYD14" s="4"/>
      <c r="PYE14" s="4"/>
      <c r="PYF14" s="4"/>
      <c r="PYG14" s="4"/>
      <c r="PYH14" s="4"/>
      <c r="PYI14" s="4"/>
      <c r="PYJ14" s="4"/>
      <c r="PYK14" s="4"/>
      <c r="PYL14" s="4"/>
      <c r="PYM14" s="4"/>
      <c r="PYN14" s="4"/>
      <c r="PYO14" s="4"/>
      <c r="PYP14" s="4"/>
      <c r="PYQ14" s="4"/>
      <c r="PYR14" s="4"/>
      <c r="PYS14" s="4"/>
      <c r="PYT14" s="4"/>
      <c r="PYU14" s="4"/>
      <c r="PYV14" s="4"/>
      <c r="PYW14" s="4"/>
      <c r="PYX14" s="4"/>
      <c r="PYY14" s="4"/>
      <c r="PYZ14" s="4"/>
      <c r="PZA14" s="4"/>
      <c r="PZB14" s="4"/>
      <c r="PZC14" s="4"/>
      <c r="PZD14" s="4"/>
      <c r="PZE14" s="4"/>
      <c r="PZF14" s="4"/>
      <c r="PZG14" s="4"/>
      <c r="PZH14" s="4"/>
      <c r="PZI14" s="4"/>
      <c r="PZJ14" s="4"/>
      <c r="PZK14" s="4"/>
      <c r="PZL14" s="4"/>
      <c r="PZM14" s="4"/>
      <c r="PZN14" s="4"/>
      <c r="PZO14" s="4"/>
      <c r="PZP14" s="4"/>
      <c r="PZQ14" s="4"/>
      <c r="PZR14" s="4"/>
      <c r="PZS14" s="4"/>
      <c r="PZT14" s="4"/>
      <c r="PZU14" s="4"/>
      <c r="PZV14" s="4"/>
      <c r="PZW14" s="4"/>
      <c r="PZX14" s="4"/>
      <c r="PZY14" s="4"/>
      <c r="PZZ14" s="4"/>
      <c r="QAA14" s="4"/>
      <c r="QAB14" s="4"/>
      <c r="QAC14" s="4"/>
      <c r="QAD14" s="4"/>
      <c r="QAE14" s="4"/>
      <c r="QAF14" s="4"/>
      <c r="QAG14" s="4"/>
      <c r="QAH14" s="4"/>
      <c r="QAI14" s="4"/>
      <c r="QAJ14" s="4"/>
      <c r="QAK14" s="4"/>
      <c r="QAL14" s="4"/>
      <c r="QAM14" s="4"/>
      <c r="QAN14" s="4"/>
      <c r="QAO14" s="4"/>
      <c r="QAP14" s="4"/>
      <c r="QAQ14" s="4"/>
      <c r="QAR14" s="4"/>
      <c r="QAS14" s="4"/>
      <c r="QAT14" s="4"/>
      <c r="QAU14" s="4"/>
      <c r="QAV14" s="4"/>
      <c r="QAW14" s="4"/>
      <c r="QAX14" s="4"/>
      <c r="QAY14" s="4"/>
      <c r="QAZ14" s="4"/>
      <c r="QBA14" s="4"/>
      <c r="QBB14" s="4"/>
      <c r="QBC14" s="4"/>
      <c r="QBD14" s="4"/>
      <c r="QBE14" s="4"/>
      <c r="QBF14" s="4"/>
      <c r="QBG14" s="4"/>
      <c r="QBH14" s="4"/>
      <c r="QBI14" s="4"/>
      <c r="QBJ14" s="4"/>
      <c r="QBK14" s="4"/>
      <c r="QBL14" s="4"/>
      <c r="QBM14" s="4"/>
      <c r="QBN14" s="4"/>
      <c r="QBO14" s="4"/>
      <c r="QBP14" s="4"/>
      <c r="QBQ14" s="4"/>
      <c r="QBR14" s="4"/>
      <c r="QBS14" s="4"/>
      <c r="QBT14" s="4"/>
      <c r="QBU14" s="4"/>
      <c r="QBV14" s="4"/>
      <c r="QBW14" s="4"/>
      <c r="QBX14" s="4"/>
      <c r="QBY14" s="4"/>
      <c r="QBZ14" s="4"/>
      <c r="QCA14" s="4"/>
      <c r="QCB14" s="4"/>
      <c r="QCC14" s="4"/>
      <c r="QCD14" s="4"/>
      <c r="QCE14" s="4"/>
      <c r="QCF14" s="4"/>
      <c r="QCG14" s="4"/>
      <c r="QCH14" s="4"/>
      <c r="QCI14" s="4"/>
      <c r="QCJ14" s="4"/>
      <c r="QCK14" s="4"/>
      <c r="QCL14" s="4"/>
      <c r="QCM14" s="4"/>
      <c r="QCN14" s="4"/>
      <c r="QCO14" s="4"/>
      <c r="QCP14" s="4"/>
      <c r="QCQ14" s="4"/>
      <c r="QCR14" s="4"/>
      <c r="QCS14" s="4"/>
      <c r="QCT14" s="4"/>
      <c r="QCU14" s="4"/>
      <c r="QCV14" s="4"/>
      <c r="QCW14" s="4"/>
      <c r="QCX14" s="4"/>
      <c r="QCY14" s="4"/>
      <c r="QCZ14" s="4"/>
      <c r="QDA14" s="4"/>
      <c r="QDB14" s="4"/>
      <c r="QDC14" s="4"/>
      <c r="QDD14" s="4"/>
      <c r="QDE14" s="4"/>
      <c r="QDF14" s="4"/>
      <c r="QDG14" s="4"/>
      <c r="QDH14" s="4"/>
      <c r="QDI14" s="4"/>
      <c r="QDJ14" s="4"/>
      <c r="QDK14" s="4"/>
      <c r="QDL14" s="4"/>
      <c r="QDM14" s="4"/>
      <c r="QDN14" s="4"/>
      <c r="QDO14" s="4"/>
      <c r="QDP14" s="4"/>
      <c r="QDQ14" s="4"/>
      <c r="QDR14" s="4"/>
      <c r="QDS14" s="4"/>
      <c r="QDT14" s="4"/>
      <c r="QDU14" s="4"/>
      <c r="QDV14" s="4"/>
      <c r="QDW14" s="4"/>
      <c r="QDX14" s="4"/>
      <c r="QDY14" s="4"/>
      <c r="QDZ14" s="4"/>
      <c r="QEA14" s="4"/>
      <c r="QEB14" s="4"/>
      <c r="QEC14" s="4"/>
      <c r="QED14" s="4"/>
      <c r="QEE14" s="4"/>
      <c r="QEF14" s="4"/>
      <c r="QEG14" s="4"/>
      <c r="QEH14" s="4"/>
      <c r="QEI14" s="4"/>
      <c r="QEJ14" s="4"/>
      <c r="QEK14" s="4"/>
      <c r="QEL14" s="4"/>
      <c r="QEM14" s="4"/>
      <c r="QEN14" s="4"/>
      <c r="QEO14" s="4"/>
      <c r="QEP14" s="4"/>
      <c r="QEQ14" s="4"/>
      <c r="QER14" s="4"/>
      <c r="QES14" s="4"/>
      <c r="QET14" s="4"/>
      <c r="QEU14" s="4"/>
      <c r="QEV14" s="4"/>
      <c r="QEW14" s="4"/>
      <c r="QEX14" s="4"/>
      <c r="QEY14" s="4"/>
      <c r="QEZ14" s="4"/>
      <c r="QFA14" s="4"/>
      <c r="QFB14" s="4"/>
      <c r="QFC14" s="4"/>
      <c r="QFD14" s="4"/>
      <c r="QFE14" s="4"/>
      <c r="QFF14" s="4"/>
      <c r="QFG14" s="4"/>
      <c r="QFH14" s="4"/>
      <c r="QFI14" s="4"/>
      <c r="QFJ14" s="4"/>
      <c r="QFK14" s="4"/>
      <c r="QFL14" s="4"/>
      <c r="QFM14" s="4"/>
      <c r="QFN14" s="4"/>
      <c r="QFO14" s="4"/>
      <c r="QFP14" s="4"/>
      <c r="QFQ14" s="4"/>
      <c r="QFR14" s="4"/>
      <c r="QFS14" s="4"/>
      <c r="QFT14" s="4"/>
      <c r="QFU14" s="4"/>
      <c r="QFV14" s="4"/>
      <c r="QFW14" s="4"/>
      <c r="QFX14" s="4"/>
      <c r="QFY14" s="4"/>
      <c r="QFZ14" s="4"/>
      <c r="QGA14" s="4"/>
      <c r="QGB14" s="4"/>
      <c r="QGC14" s="4"/>
      <c r="QGD14" s="4"/>
      <c r="QGE14" s="4"/>
      <c r="QGF14" s="4"/>
      <c r="QGG14" s="4"/>
      <c r="QGH14" s="4"/>
      <c r="QGI14" s="4"/>
      <c r="QGJ14" s="4"/>
      <c r="QGK14" s="4"/>
      <c r="QGL14" s="4"/>
      <c r="QGM14" s="4"/>
      <c r="QGN14" s="4"/>
      <c r="QGO14" s="4"/>
      <c r="QGP14" s="4"/>
      <c r="QGQ14" s="4"/>
      <c r="QGR14" s="4"/>
      <c r="QGS14" s="4"/>
      <c r="QGT14" s="4"/>
      <c r="QGU14" s="4"/>
      <c r="QGV14" s="4"/>
      <c r="QGW14" s="4"/>
      <c r="QGX14" s="4"/>
      <c r="QGY14" s="4"/>
      <c r="QGZ14" s="4"/>
      <c r="QHA14" s="4"/>
      <c r="QHB14" s="4"/>
      <c r="QHC14" s="4"/>
      <c r="QHD14" s="4"/>
      <c r="QHE14" s="4"/>
      <c r="QHF14" s="4"/>
      <c r="QHG14" s="4"/>
      <c r="QHH14" s="4"/>
      <c r="QHI14" s="4"/>
      <c r="QHJ14" s="4"/>
      <c r="QHK14" s="4"/>
      <c r="QHL14" s="4"/>
      <c r="QHM14" s="4"/>
      <c r="QHN14" s="4"/>
      <c r="QHO14" s="4"/>
      <c r="QHP14" s="4"/>
      <c r="QHQ14" s="4"/>
      <c r="QHR14" s="4"/>
      <c r="QHS14" s="4"/>
      <c r="QHT14" s="4"/>
      <c r="QHU14" s="4"/>
      <c r="QHV14" s="4"/>
      <c r="QHW14" s="4"/>
      <c r="QHX14" s="4"/>
      <c r="QHY14" s="4"/>
      <c r="QHZ14" s="4"/>
      <c r="QIA14" s="4"/>
      <c r="QIB14" s="4"/>
      <c r="QIC14" s="4"/>
      <c r="QID14" s="4"/>
      <c r="QIE14" s="4"/>
      <c r="QIF14" s="4"/>
      <c r="QIG14" s="4"/>
      <c r="QIH14" s="4"/>
      <c r="QII14" s="4"/>
      <c r="QIJ14" s="4"/>
      <c r="QIK14" s="4"/>
      <c r="QIL14" s="4"/>
      <c r="QIM14" s="4"/>
      <c r="QIN14" s="4"/>
      <c r="QIO14" s="4"/>
      <c r="QIP14" s="4"/>
      <c r="QIQ14" s="4"/>
      <c r="QIR14" s="4"/>
      <c r="QIS14" s="4"/>
      <c r="QIT14" s="4"/>
      <c r="QIU14" s="4"/>
      <c r="QIV14" s="4"/>
      <c r="QIW14" s="4"/>
      <c r="QIX14" s="4"/>
      <c r="QIY14" s="4"/>
      <c r="QIZ14" s="4"/>
      <c r="QJA14" s="4"/>
      <c r="QJB14" s="4"/>
      <c r="QJC14" s="4"/>
      <c r="QJD14" s="4"/>
      <c r="QJE14" s="4"/>
      <c r="QJF14" s="4"/>
      <c r="QJG14" s="4"/>
      <c r="QJH14" s="4"/>
      <c r="QJI14" s="4"/>
      <c r="QJJ14" s="4"/>
      <c r="QJK14" s="4"/>
      <c r="QJL14" s="4"/>
      <c r="QJM14" s="4"/>
      <c r="QJN14" s="4"/>
      <c r="QJO14" s="4"/>
      <c r="QJP14" s="4"/>
      <c r="QJQ14" s="4"/>
      <c r="QJR14" s="4"/>
      <c r="QJS14" s="4"/>
      <c r="QJT14" s="4"/>
      <c r="QJU14" s="4"/>
      <c r="QJV14" s="4"/>
      <c r="QJW14" s="4"/>
      <c r="QJX14" s="4"/>
      <c r="QJY14" s="4"/>
      <c r="QJZ14" s="4"/>
      <c r="QKA14" s="4"/>
      <c r="QKB14" s="4"/>
      <c r="QKC14" s="4"/>
      <c r="QKD14" s="4"/>
      <c r="QKE14" s="4"/>
      <c r="QKF14" s="4"/>
      <c r="QKG14" s="4"/>
      <c r="QKH14" s="4"/>
      <c r="QKI14" s="4"/>
      <c r="QKJ14" s="4"/>
      <c r="QKK14" s="4"/>
      <c r="QKL14" s="4"/>
      <c r="QKM14" s="4"/>
      <c r="QKN14" s="4"/>
      <c r="QKO14" s="4"/>
      <c r="QKP14" s="4"/>
      <c r="QKQ14" s="4"/>
      <c r="QKR14" s="4"/>
      <c r="QKS14" s="4"/>
      <c r="QKT14" s="4"/>
      <c r="QKU14" s="4"/>
      <c r="QKV14" s="4"/>
      <c r="QKW14" s="4"/>
      <c r="QKX14" s="4"/>
      <c r="QKY14" s="4"/>
      <c r="QKZ14" s="4"/>
      <c r="QLA14" s="4"/>
      <c r="QLB14" s="4"/>
      <c r="QLC14" s="4"/>
      <c r="QLD14" s="4"/>
      <c r="QLE14" s="4"/>
      <c r="QLF14" s="4"/>
      <c r="QLG14" s="4"/>
      <c r="QLH14" s="4"/>
      <c r="QLI14" s="4"/>
      <c r="QLJ14" s="4"/>
      <c r="QLK14" s="4"/>
      <c r="QLL14" s="4"/>
      <c r="QLM14" s="4"/>
      <c r="QLN14" s="4"/>
      <c r="QLO14" s="4"/>
      <c r="QLP14" s="4"/>
      <c r="QLQ14" s="4"/>
      <c r="QLR14" s="4"/>
      <c r="QLS14" s="4"/>
      <c r="QLT14" s="4"/>
      <c r="QLU14" s="4"/>
      <c r="QLV14" s="4"/>
      <c r="QLW14" s="4"/>
      <c r="QLX14" s="4"/>
      <c r="QLY14" s="4"/>
      <c r="QLZ14" s="4"/>
      <c r="QMA14" s="4"/>
      <c r="QMB14" s="4"/>
      <c r="QMC14" s="4"/>
      <c r="QMD14" s="4"/>
      <c r="QME14" s="4"/>
      <c r="QMF14" s="4"/>
      <c r="QMG14" s="4"/>
      <c r="QMH14" s="4"/>
      <c r="QMI14" s="4"/>
      <c r="QMJ14" s="4"/>
      <c r="QMK14" s="4"/>
      <c r="QML14" s="4"/>
      <c r="QMM14" s="4"/>
      <c r="QMN14" s="4"/>
      <c r="QMO14" s="4"/>
      <c r="QMP14" s="4"/>
      <c r="QMQ14" s="4"/>
      <c r="QMR14" s="4"/>
      <c r="QMS14" s="4"/>
      <c r="QMT14" s="4"/>
      <c r="QMU14" s="4"/>
      <c r="QMV14" s="4"/>
      <c r="QMW14" s="4"/>
      <c r="QMX14" s="4"/>
      <c r="QMY14" s="4"/>
      <c r="QMZ14" s="4"/>
      <c r="QNA14" s="4"/>
      <c r="QNB14" s="4"/>
      <c r="QNC14" s="4"/>
      <c r="QND14" s="4"/>
      <c r="QNE14" s="4"/>
      <c r="QNF14" s="4"/>
      <c r="QNG14" s="4"/>
      <c r="QNH14" s="4"/>
      <c r="QNI14" s="4"/>
      <c r="QNJ14" s="4"/>
      <c r="QNK14" s="4"/>
      <c r="QNL14" s="4"/>
      <c r="QNM14" s="4"/>
      <c r="QNN14" s="4"/>
      <c r="QNO14" s="4"/>
      <c r="QNP14" s="4"/>
      <c r="QNQ14" s="4"/>
      <c r="QNR14" s="4"/>
      <c r="QNS14" s="4"/>
      <c r="QNT14" s="4"/>
      <c r="QNU14" s="4"/>
      <c r="QNV14" s="4"/>
      <c r="QNW14" s="4"/>
      <c r="QNX14" s="4"/>
      <c r="QNY14" s="4"/>
      <c r="QNZ14" s="4"/>
      <c r="QOA14" s="4"/>
      <c r="QOB14" s="4"/>
      <c r="QOC14" s="4"/>
      <c r="QOD14" s="4"/>
      <c r="QOE14" s="4"/>
      <c r="QOF14" s="4"/>
      <c r="QOG14" s="4"/>
      <c r="QOH14" s="4"/>
      <c r="QOI14" s="4"/>
      <c r="QOJ14" s="4"/>
      <c r="QOK14" s="4"/>
      <c r="QOL14" s="4"/>
      <c r="QOM14" s="4"/>
      <c r="QON14" s="4"/>
      <c r="QOO14" s="4"/>
      <c r="QOP14" s="4"/>
      <c r="QOQ14" s="4"/>
      <c r="QOR14" s="4"/>
      <c r="QOS14" s="4"/>
      <c r="QOT14" s="4"/>
      <c r="QOU14" s="4"/>
      <c r="QOV14" s="4"/>
      <c r="QOW14" s="4"/>
      <c r="QOX14" s="4"/>
      <c r="QOY14" s="4"/>
      <c r="QOZ14" s="4"/>
      <c r="QPA14" s="4"/>
      <c r="QPB14" s="4"/>
      <c r="QPC14" s="4"/>
      <c r="QPD14" s="4"/>
      <c r="QPE14" s="4"/>
      <c r="QPF14" s="4"/>
      <c r="QPG14" s="4"/>
      <c r="QPH14" s="4"/>
      <c r="QPI14" s="4"/>
      <c r="QPJ14" s="4"/>
      <c r="QPK14" s="4"/>
      <c r="QPL14" s="4"/>
      <c r="QPM14" s="4"/>
      <c r="QPN14" s="4"/>
      <c r="QPO14" s="4"/>
      <c r="QPP14" s="4"/>
      <c r="QPQ14" s="4"/>
      <c r="QPR14" s="4"/>
      <c r="QPS14" s="4"/>
      <c r="QPT14" s="4"/>
      <c r="QPU14" s="4"/>
      <c r="QPV14" s="4"/>
      <c r="QPW14" s="4"/>
      <c r="QPX14" s="4"/>
      <c r="QPY14" s="4"/>
      <c r="QPZ14" s="4"/>
      <c r="QQA14" s="4"/>
      <c r="QQB14" s="4"/>
      <c r="QQC14" s="4"/>
      <c r="QQD14" s="4"/>
      <c r="QQE14" s="4"/>
      <c r="QQF14" s="4"/>
      <c r="QQG14" s="4"/>
      <c r="QQH14" s="4"/>
      <c r="QQI14" s="4"/>
      <c r="QQJ14" s="4"/>
      <c r="QQK14" s="4"/>
      <c r="QQL14" s="4"/>
      <c r="QQM14" s="4"/>
      <c r="QQN14" s="4"/>
      <c r="QQO14" s="4"/>
      <c r="QQP14" s="4"/>
      <c r="QQQ14" s="4"/>
      <c r="QQR14" s="4"/>
      <c r="QQS14" s="4"/>
      <c r="QQT14" s="4"/>
      <c r="QQU14" s="4"/>
      <c r="QQV14" s="4"/>
      <c r="QQW14" s="4"/>
      <c r="QQX14" s="4"/>
      <c r="QQY14" s="4"/>
      <c r="QQZ14" s="4"/>
      <c r="QRA14" s="4"/>
      <c r="QRB14" s="4"/>
      <c r="QRC14" s="4"/>
      <c r="QRD14" s="4"/>
      <c r="QRE14" s="4"/>
      <c r="QRF14" s="4"/>
      <c r="QRG14" s="4"/>
      <c r="QRH14" s="4"/>
      <c r="QRI14" s="4"/>
      <c r="QRJ14" s="4"/>
      <c r="QRK14" s="4"/>
      <c r="QRL14" s="4"/>
      <c r="QRM14" s="4"/>
      <c r="QRN14" s="4"/>
      <c r="QRO14" s="4"/>
      <c r="QRP14" s="4"/>
      <c r="QRQ14" s="4"/>
      <c r="QRR14" s="4"/>
      <c r="QRS14" s="4"/>
      <c r="QRT14" s="4"/>
      <c r="QRU14" s="4"/>
      <c r="QRV14" s="4"/>
      <c r="QRW14" s="4"/>
      <c r="QRX14" s="4"/>
      <c r="QRY14" s="4"/>
      <c r="QRZ14" s="4"/>
      <c r="QSA14" s="4"/>
      <c r="QSB14" s="4"/>
      <c r="QSC14" s="4"/>
      <c r="QSD14" s="4"/>
      <c r="QSE14" s="4"/>
      <c r="QSF14" s="4"/>
      <c r="QSG14" s="4"/>
      <c r="QSH14" s="4"/>
      <c r="QSI14" s="4"/>
      <c r="QSJ14" s="4"/>
      <c r="QSK14" s="4"/>
      <c r="QSL14" s="4"/>
      <c r="QSM14" s="4"/>
      <c r="QSN14" s="4"/>
      <c r="QSO14" s="4"/>
      <c r="QSP14" s="4"/>
      <c r="QSQ14" s="4"/>
      <c r="QSR14" s="4"/>
      <c r="QSS14" s="4"/>
      <c r="QST14" s="4"/>
      <c r="QSU14" s="4"/>
      <c r="QSV14" s="4"/>
      <c r="QSW14" s="4"/>
      <c r="QSX14" s="4"/>
      <c r="QSY14" s="4"/>
      <c r="QSZ14" s="4"/>
      <c r="QTA14" s="4"/>
      <c r="QTB14" s="4"/>
      <c r="QTC14" s="4"/>
      <c r="QTD14" s="4"/>
      <c r="QTE14" s="4"/>
      <c r="QTF14" s="4"/>
      <c r="QTG14" s="4"/>
      <c r="QTH14" s="4"/>
      <c r="QTI14" s="4"/>
      <c r="QTJ14" s="4"/>
      <c r="QTK14" s="4"/>
      <c r="QTL14" s="4"/>
      <c r="QTM14" s="4"/>
      <c r="QTN14" s="4"/>
      <c r="QTO14" s="4"/>
      <c r="QTP14" s="4"/>
      <c r="QTQ14" s="4"/>
      <c r="QTR14" s="4"/>
      <c r="QTS14" s="4"/>
      <c r="QTT14" s="4"/>
      <c r="QTU14" s="4"/>
      <c r="QTV14" s="4"/>
      <c r="QTW14" s="4"/>
      <c r="QTX14" s="4"/>
      <c r="QTY14" s="4"/>
      <c r="QTZ14" s="4"/>
      <c r="QUA14" s="4"/>
      <c r="QUB14" s="4"/>
      <c r="QUC14" s="4"/>
      <c r="QUD14" s="4"/>
      <c r="QUE14" s="4"/>
      <c r="QUF14" s="4"/>
      <c r="QUG14" s="4"/>
      <c r="QUH14" s="4"/>
      <c r="QUI14" s="4"/>
      <c r="QUJ14" s="4"/>
      <c r="QUK14" s="4"/>
      <c r="QUL14" s="4"/>
      <c r="QUM14" s="4"/>
      <c r="QUN14" s="4"/>
      <c r="QUO14" s="4"/>
      <c r="QUP14" s="4"/>
      <c r="QUQ14" s="4"/>
      <c r="QUR14" s="4"/>
      <c r="QUS14" s="4"/>
      <c r="QUT14" s="4"/>
      <c r="QUU14" s="4"/>
      <c r="QUV14" s="4"/>
      <c r="QUW14" s="4"/>
      <c r="QUX14" s="4"/>
      <c r="QUY14" s="4"/>
      <c r="QUZ14" s="4"/>
      <c r="QVA14" s="4"/>
      <c r="QVB14" s="4"/>
      <c r="QVC14" s="4"/>
      <c r="QVD14" s="4"/>
      <c r="QVE14" s="4"/>
      <c r="QVF14" s="4"/>
      <c r="QVG14" s="4"/>
      <c r="QVH14" s="4"/>
      <c r="QVI14" s="4"/>
      <c r="QVJ14" s="4"/>
      <c r="QVK14" s="4"/>
      <c r="QVL14" s="4"/>
      <c r="QVM14" s="4"/>
      <c r="QVN14" s="4"/>
      <c r="QVO14" s="4"/>
      <c r="QVP14" s="4"/>
      <c r="QVQ14" s="4"/>
      <c r="QVR14" s="4"/>
      <c r="QVS14" s="4"/>
      <c r="QVT14" s="4"/>
      <c r="QVU14" s="4"/>
      <c r="QVV14" s="4"/>
      <c r="QVW14" s="4"/>
      <c r="QVX14" s="4"/>
      <c r="QVY14" s="4"/>
      <c r="QVZ14" s="4"/>
      <c r="QWA14" s="4"/>
      <c r="QWB14" s="4"/>
      <c r="QWC14" s="4"/>
      <c r="QWD14" s="4"/>
      <c r="QWE14" s="4"/>
      <c r="QWF14" s="4"/>
      <c r="QWG14" s="4"/>
      <c r="QWH14" s="4"/>
      <c r="QWI14" s="4"/>
      <c r="QWJ14" s="4"/>
      <c r="QWK14" s="4"/>
      <c r="QWL14" s="4"/>
      <c r="QWM14" s="4"/>
      <c r="QWN14" s="4"/>
      <c r="QWO14" s="4"/>
      <c r="QWP14" s="4"/>
      <c r="QWQ14" s="4"/>
      <c r="QWR14" s="4"/>
      <c r="QWS14" s="4"/>
      <c r="QWT14" s="4"/>
      <c r="QWU14" s="4"/>
      <c r="QWV14" s="4"/>
      <c r="QWW14" s="4"/>
      <c r="QWX14" s="4"/>
      <c r="QWY14" s="4"/>
      <c r="QWZ14" s="4"/>
      <c r="QXA14" s="4"/>
      <c r="QXB14" s="4"/>
      <c r="QXC14" s="4"/>
      <c r="QXD14" s="4"/>
      <c r="QXE14" s="4"/>
      <c r="QXF14" s="4"/>
      <c r="QXG14" s="4"/>
      <c r="QXH14" s="4"/>
      <c r="QXI14" s="4"/>
      <c r="QXJ14" s="4"/>
      <c r="QXK14" s="4"/>
      <c r="QXL14" s="4"/>
      <c r="QXM14" s="4"/>
      <c r="QXN14" s="4"/>
      <c r="QXO14" s="4"/>
      <c r="QXP14" s="4"/>
      <c r="QXQ14" s="4"/>
      <c r="QXR14" s="4"/>
      <c r="QXS14" s="4"/>
      <c r="QXT14" s="4"/>
      <c r="QXU14" s="4"/>
      <c r="QXV14" s="4"/>
      <c r="QXW14" s="4"/>
      <c r="QXX14" s="4"/>
      <c r="QXY14" s="4"/>
      <c r="QXZ14" s="4"/>
      <c r="QYA14" s="4"/>
      <c r="QYB14" s="4"/>
      <c r="QYC14" s="4"/>
      <c r="QYD14" s="4"/>
      <c r="QYE14" s="4"/>
      <c r="QYF14" s="4"/>
      <c r="QYG14" s="4"/>
      <c r="QYH14" s="4"/>
      <c r="QYI14" s="4"/>
      <c r="QYJ14" s="4"/>
      <c r="QYK14" s="4"/>
      <c r="QYL14" s="4"/>
      <c r="QYM14" s="4"/>
      <c r="QYN14" s="4"/>
      <c r="QYO14" s="4"/>
      <c r="QYP14" s="4"/>
      <c r="QYQ14" s="4"/>
      <c r="QYR14" s="4"/>
      <c r="QYS14" s="4"/>
      <c r="QYT14" s="4"/>
      <c r="QYU14" s="4"/>
      <c r="QYV14" s="4"/>
      <c r="QYW14" s="4"/>
      <c r="QYX14" s="4"/>
      <c r="QYY14" s="4"/>
      <c r="QYZ14" s="4"/>
      <c r="QZA14" s="4"/>
      <c r="QZB14" s="4"/>
      <c r="QZC14" s="4"/>
      <c r="QZD14" s="4"/>
      <c r="QZE14" s="4"/>
      <c r="QZF14" s="4"/>
      <c r="QZG14" s="4"/>
      <c r="QZH14" s="4"/>
      <c r="QZI14" s="4"/>
      <c r="QZJ14" s="4"/>
      <c r="QZK14" s="4"/>
      <c r="QZL14" s="4"/>
      <c r="QZM14" s="4"/>
      <c r="QZN14" s="4"/>
      <c r="QZO14" s="4"/>
      <c r="QZP14" s="4"/>
      <c r="QZQ14" s="4"/>
      <c r="QZR14" s="4"/>
      <c r="QZS14" s="4"/>
      <c r="QZT14" s="4"/>
      <c r="QZU14" s="4"/>
      <c r="QZV14" s="4"/>
      <c r="QZW14" s="4"/>
      <c r="QZX14" s="4"/>
      <c r="QZY14" s="4"/>
      <c r="QZZ14" s="4"/>
      <c r="RAA14" s="4"/>
      <c r="RAB14" s="4"/>
      <c r="RAC14" s="4"/>
      <c r="RAD14" s="4"/>
      <c r="RAE14" s="4"/>
      <c r="RAF14" s="4"/>
      <c r="RAG14" s="4"/>
      <c r="RAH14" s="4"/>
      <c r="RAI14" s="4"/>
      <c r="RAJ14" s="4"/>
      <c r="RAK14" s="4"/>
      <c r="RAL14" s="4"/>
      <c r="RAM14" s="4"/>
      <c r="RAN14" s="4"/>
      <c r="RAO14" s="4"/>
      <c r="RAP14" s="4"/>
      <c r="RAQ14" s="4"/>
      <c r="RAR14" s="4"/>
      <c r="RAS14" s="4"/>
      <c r="RAT14" s="4"/>
      <c r="RAU14" s="4"/>
      <c r="RAV14" s="4"/>
      <c r="RAW14" s="4"/>
      <c r="RAX14" s="4"/>
      <c r="RAY14" s="4"/>
      <c r="RAZ14" s="4"/>
      <c r="RBA14" s="4"/>
      <c r="RBB14" s="4"/>
      <c r="RBC14" s="4"/>
      <c r="RBD14" s="4"/>
      <c r="RBE14" s="4"/>
      <c r="RBF14" s="4"/>
      <c r="RBG14" s="4"/>
      <c r="RBH14" s="4"/>
      <c r="RBI14" s="4"/>
      <c r="RBJ14" s="4"/>
      <c r="RBK14" s="4"/>
      <c r="RBL14" s="4"/>
      <c r="RBM14" s="4"/>
      <c r="RBN14" s="4"/>
      <c r="RBO14" s="4"/>
      <c r="RBP14" s="4"/>
      <c r="RBQ14" s="4"/>
      <c r="RBR14" s="4"/>
      <c r="RBS14" s="4"/>
      <c r="RBT14" s="4"/>
      <c r="RBU14" s="4"/>
      <c r="RBV14" s="4"/>
      <c r="RBW14" s="4"/>
      <c r="RBX14" s="4"/>
      <c r="RBY14" s="4"/>
      <c r="RBZ14" s="4"/>
      <c r="RCA14" s="4"/>
      <c r="RCB14" s="4"/>
      <c r="RCC14" s="4"/>
      <c r="RCD14" s="4"/>
      <c r="RCE14" s="4"/>
      <c r="RCF14" s="4"/>
      <c r="RCG14" s="4"/>
      <c r="RCH14" s="4"/>
      <c r="RCI14" s="4"/>
      <c r="RCJ14" s="4"/>
      <c r="RCK14" s="4"/>
      <c r="RCL14" s="4"/>
      <c r="RCM14" s="4"/>
      <c r="RCN14" s="4"/>
      <c r="RCO14" s="4"/>
      <c r="RCP14" s="4"/>
      <c r="RCQ14" s="4"/>
      <c r="RCR14" s="4"/>
      <c r="RCS14" s="4"/>
      <c r="RCT14" s="4"/>
      <c r="RCU14" s="4"/>
      <c r="RCV14" s="4"/>
      <c r="RCW14" s="4"/>
      <c r="RCX14" s="4"/>
      <c r="RCY14" s="4"/>
      <c r="RCZ14" s="4"/>
      <c r="RDA14" s="4"/>
      <c r="RDB14" s="4"/>
      <c r="RDC14" s="4"/>
      <c r="RDD14" s="4"/>
      <c r="RDE14" s="4"/>
      <c r="RDF14" s="4"/>
      <c r="RDG14" s="4"/>
      <c r="RDH14" s="4"/>
      <c r="RDI14" s="4"/>
      <c r="RDJ14" s="4"/>
      <c r="RDK14" s="4"/>
      <c r="RDL14" s="4"/>
      <c r="RDM14" s="4"/>
      <c r="RDN14" s="4"/>
      <c r="RDO14" s="4"/>
      <c r="RDP14" s="4"/>
      <c r="RDQ14" s="4"/>
      <c r="RDR14" s="4"/>
      <c r="RDS14" s="4"/>
      <c r="RDT14" s="4"/>
      <c r="RDU14" s="4"/>
      <c r="RDV14" s="4"/>
      <c r="RDW14" s="4"/>
      <c r="RDX14" s="4"/>
      <c r="RDY14" s="4"/>
      <c r="RDZ14" s="4"/>
      <c r="REA14" s="4"/>
      <c r="REB14" s="4"/>
      <c r="REC14" s="4"/>
      <c r="RED14" s="4"/>
      <c r="REE14" s="4"/>
      <c r="REF14" s="4"/>
      <c r="REG14" s="4"/>
      <c r="REH14" s="4"/>
      <c r="REI14" s="4"/>
      <c r="REJ14" s="4"/>
      <c r="REK14" s="4"/>
      <c r="REL14" s="4"/>
      <c r="REM14" s="4"/>
      <c r="REN14" s="4"/>
      <c r="REO14" s="4"/>
      <c r="REP14" s="4"/>
      <c r="REQ14" s="4"/>
      <c r="RER14" s="4"/>
      <c r="RES14" s="4"/>
      <c r="RET14" s="4"/>
      <c r="REU14" s="4"/>
      <c r="REV14" s="4"/>
      <c r="REW14" s="4"/>
      <c r="REX14" s="4"/>
      <c r="REY14" s="4"/>
      <c r="REZ14" s="4"/>
      <c r="RFA14" s="4"/>
      <c r="RFB14" s="4"/>
      <c r="RFC14" s="4"/>
      <c r="RFD14" s="4"/>
      <c r="RFE14" s="4"/>
      <c r="RFF14" s="4"/>
      <c r="RFG14" s="4"/>
      <c r="RFH14" s="4"/>
      <c r="RFI14" s="4"/>
      <c r="RFJ14" s="4"/>
      <c r="RFK14" s="4"/>
      <c r="RFL14" s="4"/>
      <c r="RFM14" s="4"/>
      <c r="RFN14" s="4"/>
      <c r="RFO14" s="4"/>
      <c r="RFP14" s="4"/>
      <c r="RFQ14" s="4"/>
      <c r="RFR14" s="4"/>
      <c r="RFS14" s="4"/>
      <c r="RFT14" s="4"/>
      <c r="RFU14" s="4"/>
      <c r="RFV14" s="4"/>
      <c r="RFW14" s="4"/>
      <c r="RFX14" s="4"/>
      <c r="RFY14" s="4"/>
      <c r="RFZ14" s="4"/>
      <c r="RGA14" s="4"/>
      <c r="RGB14" s="4"/>
      <c r="RGC14" s="4"/>
      <c r="RGD14" s="4"/>
      <c r="RGE14" s="4"/>
      <c r="RGF14" s="4"/>
      <c r="RGG14" s="4"/>
      <c r="RGH14" s="4"/>
      <c r="RGI14" s="4"/>
      <c r="RGJ14" s="4"/>
      <c r="RGK14" s="4"/>
      <c r="RGL14" s="4"/>
      <c r="RGM14" s="4"/>
      <c r="RGN14" s="4"/>
      <c r="RGO14" s="4"/>
      <c r="RGP14" s="4"/>
      <c r="RGQ14" s="4"/>
      <c r="RGR14" s="4"/>
      <c r="RGS14" s="4"/>
      <c r="RGT14" s="4"/>
      <c r="RGU14" s="4"/>
      <c r="RGV14" s="4"/>
      <c r="RGW14" s="4"/>
      <c r="RGX14" s="4"/>
      <c r="RGY14" s="4"/>
      <c r="RGZ14" s="4"/>
      <c r="RHA14" s="4"/>
      <c r="RHB14" s="4"/>
      <c r="RHC14" s="4"/>
      <c r="RHD14" s="4"/>
      <c r="RHE14" s="4"/>
      <c r="RHF14" s="4"/>
      <c r="RHG14" s="4"/>
      <c r="RHH14" s="4"/>
      <c r="RHI14" s="4"/>
      <c r="RHJ14" s="4"/>
      <c r="RHK14" s="4"/>
      <c r="RHL14" s="4"/>
      <c r="RHM14" s="4"/>
      <c r="RHN14" s="4"/>
      <c r="RHO14" s="4"/>
      <c r="RHP14" s="4"/>
      <c r="RHQ14" s="4"/>
      <c r="RHR14" s="4"/>
      <c r="RHS14" s="4"/>
      <c r="RHT14" s="4"/>
      <c r="RHU14" s="4"/>
      <c r="RHV14" s="4"/>
      <c r="RHW14" s="4"/>
      <c r="RHX14" s="4"/>
      <c r="RHY14" s="4"/>
      <c r="RHZ14" s="4"/>
      <c r="RIA14" s="4"/>
      <c r="RIB14" s="4"/>
      <c r="RIC14" s="4"/>
      <c r="RID14" s="4"/>
      <c r="RIE14" s="4"/>
      <c r="RIF14" s="4"/>
      <c r="RIG14" s="4"/>
      <c r="RIH14" s="4"/>
      <c r="RII14" s="4"/>
      <c r="RIJ14" s="4"/>
      <c r="RIK14" s="4"/>
      <c r="RIL14" s="4"/>
      <c r="RIM14" s="4"/>
      <c r="RIN14" s="4"/>
      <c r="RIO14" s="4"/>
      <c r="RIP14" s="4"/>
      <c r="RIQ14" s="4"/>
      <c r="RIR14" s="4"/>
      <c r="RIS14" s="4"/>
      <c r="RIT14" s="4"/>
      <c r="RIU14" s="4"/>
      <c r="RIV14" s="4"/>
      <c r="RIW14" s="4"/>
      <c r="RIX14" s="4"/>
      <c r="RIY14" s="4"/>
      <c r="RIZ14" s="4"/>
      <c r="RJA14" s="4"/>
      <c r="RJB14" s="4"/>
      <c r="RJC14" s="4"/>
      <c r="RJD14" s="4"/>
      <c r="RJE14" s="4"/>
      <c r="RJF14" s="4"/>
      <c r="RJG14" s="4"/>
      <c r="RJH14" s="4"/>
      <c r="RJI14" s="4"/>
      <c r="RJJ14" s="4"/>
      <c r="RJK14" s="4"/>
      <c r="RJL14" s="4"/>
      <c r="RJM14" s="4"/>
      <c r="RJN14" s="4"/>
      <c r="RJO14" s="4"/>
      <c r="RJP14" s="4"/>
      <c r="RJQ14" s="4"/>
      <c r="RJR14" s="4"/>
      <c r="RJS14" s="4"/>
      <c r="RJT14" s="4"/>
      <c r="RJU14" s="4"/>
      <c r="RJV14" s="4"/>
      <c r="RJW14" s="4"/>
      <c r="RJX14" s="4"/>
      <c r="RJY14" s="4"/>
      <c r="RJZ14" s="4"/>
      <c r="RKA14" s="4"/>
      <c r="RKB14" s="4"/>
      <c r="RKC14" s="4"/>
      <c r="RKD14" s="4"/>
      <c r="RKE14" s="4"/>
      <c r="RKF14" s="4"/>
      <c r="RKG14" s="4"/>
      <c r="RKH14" s="4"/>
      <c r="RKI14" s="4"/>
      <c r="RKJ14" s="4"/>
      <c r="RKK14" s="4"/>
      <c r="RKL14" s="4"/>
      <c r="RKM14" s="4"/>
      <c r="RKN14" s="4"/>
      <c r="RKO14" s="4"/>
      <c r="RKP14" s="4"/>
      <c r="RKQ14" s="4"/>
      <c r="RKR14" s="4"/>
      <c r="RKS14" s="4"/>
      <c r="RKT14" s="4"/>
      <c r="RKU14" s="4"/>
      <c r="RKV14" s="4"/>
      <c r="RKW14" s="4"/>
      <c r="RKX14" s="4"/>
      <c r="RKY14" s="4"/>
      <c r="RKZ14" s="4"/>
      <c r="RLA14" s="4"/>
      <c r="RLB14" s="4"/>
      <c r="RLC14" s="4"/>
      <c r="RLD14" s="4"/>
      <c r="RLE14" s="4"/>
      <c r="RLF14" s="4"/>
      <c r="RLG14" s="4"/>
      <c r="RLH14" s="4"/>
      <c r="RLI14" s="4"/>
      <c r="RLJ14" s="4"/>
      <c r="RLK14" s="4"/>
      <c r="RLL14" s="4"/>
      <c r="RLM14" s="4"/>
      <c r="RLN14" s="4"/>
      <c r="RLO14" s="4"/>
      <c r="RLP14" s="4"/>
      <c r="RLQ14" s="4"/>
      <c r="RLR14" s="4"/>
      <c r="RLS14" s="4"/>
      <c r="RLT14" s="4"/>
      <c r="RLU14" s="4"/>
      <c r="RLV14" s="4"/>
      <c r="RLW14" s="4"/>
      <c r="RLX14" s="4"/>
      <c r="RLY14" s="4"/>
      <c r="RLZ14" s="4"/>
      <c r="RMA14" s="4"/>
      <c r="RMB14" s="4"/>
      <c r="RMC14" s="4"/>
      <c r="RMD14" s="4"/>
      <c r="RME14" s="4"/>
      <c r="RMF14" s="4"/>
      <c r="RMG14" s="4"/>
      <c r="RMH14" s="4"/>
      <c r="RMI14" s="4"/>
      <c r="RMJ14" s="4"/>
      <c r="RMK14" s="4"/>
      <c r="RML14" s="4"/>
      <c r="RMM14" s="4"/>
      <c r="RMN14" s="4"/>
      <c r="RMO14" s="4"/>
      <c r="RMP14" s="4"/>
      <c r="RMQ14" s="4"/>
      <c r="RMR14" s="4"/>
      <c r="RMS14" s="4"/>
      <c r="RMT14" s="4"/>
      <c r="RMU14" s="4"/>
      <c r="RMV14" s="4"/>
      <c r="RMW14" s="4"/>
      <c r="RMX14" s="4"/>
      <c r="RMY14" s="4"/>
      <c r="RMZ14" s="4"/>
      <c r="RNA14" s="4"/>
      <c r="RNB14" s="4"/>
      <c r="RNC14" s="4"/>
      <c r="RND14" s="4"/>
      <c r="RNE14" s="4"/>
      <c r="RNF14" s="4"/>
      <c r="RNG14" s="4"/>
      <c r="RNH14" s="4"/>
      <c r="RNI14" s="4"/>
      <c r="RNJ14" s="4"/>
      <c r="RNK14" s="4"/>
      <c r="RNL14" s="4"/>
      <c r="RNM14" s="4"/>
      <c r="RNN14" s="4"/>
      <c r="RNO14" s="4"/>
      <c r="RNP14" s="4"/>
      <c r="RNQ14" s="4"/>
      <c r="RNR14" s="4"/>
      <c r="RNS14" s="4"/>
      <c r="RNT14" s="4"/>
      <c r="RNU14" s="4"/>
      <c r="RNV14" s="4"/>
      <c r="RNW14" s="4"/>
      <c r="RNX14" s="4"/>
      <c r="RNY14" s="4"/>
      <c r="RNZ14" s="4"/>
      <c r="ROA14" s="4"/>
      <c r="ROB14" s="4"/>
      <c r="ROC14" s="4"/>
      <c r="ROD14" s="4"/>
      <c r="ROE14" s="4"/>
      <c r="ROF14" s="4"/>
      <c r="ROG14" s="4"/>
      <c r="ROH14" s="4"/>
      <c r="ROI14" s="4"/>
      <c r="ROJ14" s="4"/>
      <c r="ROK14" s="4"/>
      <c r="ROL14" s="4"/>
      <c r="ROM14" s="4"/>
      <c r="RON14" s="4"/>
      <c r="ROO14" s="4"/>
      <c r="ROP14" s="4"/>
      <c r="ROQ14" s="4"/>
      <c r="ROR14" s="4"/>
      <c r="ROS14" s="4"/>
      <c r="ROT14" s="4"/>
      <c r="ROU14" s="4"/>
      <c r="ROV14" s="4"/>
      <c r="ROW14" s="4"/>
      <c r="ROX14" s="4"/>
      <c r="ROY14" s="4"/>
      <c r="ROZ14" s="4"/>
      <c r="RPA14" s="4"/>
      <c r="RPB14" s="4"/>
      <c r="RPC14" s="4"/>
      <c r="RPD14" s="4"/>
      <c r="RPE14" s="4"/>
      <c r="RPF14" s="4"/>
      <c r="RPG14" s="4"/>
      <c r="RPH14" s="4"/>
      <c r="RPI14" s="4"/>
      <c r="RPJ14" s="4"/>
      <c r="RPK14" s="4"/>
      <c r="RPL14" s="4"/>
      <c r="RPM14" s="4"/>
      <c r="RPN14" s="4"/>
      <c r="RPO14" s="4"/>
      <c r="RPP14" s="4"/>
      <c r="RPQ14" s="4"/>
      <c r="RPR14" s="4"/>
      <c r="RPS14" s="4"/>
      <c r="RPT14" s="4"/>
      <c r="RPU14" s="4"/>
      <c r="RPV14" s="4"/>
      <c r="RPW14" s="4"/>
      <c r="RPX14" s="4"/>
      <c r="RPY14" s="4"/>
      <c r="RPZ14" s="4"/>
      <c r="RQA14" s="4"/>
      <c r="RQB14" s="4"/>
      <c r="RQC14" s="4"/>
      <c r="RQD14" s="4"/>
      <c r="RQE14" s="4"/>
      <c r="RQF14" s="4"/>
      <c r="RQG14" s="4"/>
      <c r="RQH14" s="4"/>
      <c r="RQI14" s="4"/>
      <c r="RQJ14" s="4"/>
      <c r="RQK14" s="4"/>
      <c r="RQL14" s="4"/>
      <c r="RQM14" s="4"/>
      <c r="RQN14" s="4"/>
      <c r="RQO14" s="4"/>
      <c r="RQP14" s="4"/>
      <c r="RQQ14" s="4"/>
      <c r="RQR14" s="4"/>
      <c r="RQS14" s="4"/>
      <c r="RQT14" s="4"/>
      <c r="RQU14" s="4"/>
      <c r="RQV14" s="4"/>
      <c r="RQW14" s="4"/>
      <c r="RQX14" s="4"/>
      <c r="RQY14" s="4"/>
      <c r="RQZ14" s="4"/>
      <c r="RRA14" s="4"/>
      <c r="RRB14" s="4"/>
      <c r="RRC14" s="4"/>
      <c r="RRD14" s="4"/>
      <c r="RRE14" s="4"/>
      <c r="RRF14" s="4"/>
      <c r="RRG14" s="4"/>
      <c r="RRH14" s="4"/>
      <c r="RRI14" s="4"/>
      <c r="RRJ14" s="4"/>
      <c r="RRK14" s="4"/>
      <c r="RRL14" s="4"/>
      <c r="RRM14" s="4"/>
      <c r="RRN14" s="4"/>
      <c r="RRO14" s="4"/>
      <c r="RRP14" s="4"/>
      <c r="RRQ14" s="4"/>
      <c r="RRR14" s="4"/>
      <c r="RRS14" s="4"/>
      <c r="RRT14" s="4"/>
      <c r="RRU14" s="4"/>
      <c r="RRV14" s="4"/>
      <c r="RRW14" s="4"/>
      <c r="RRX14" s="4"/>
      <c r="RRY14" s="4"/>
      <c r="RRZ14" s="4"/>
      <c r="RSA14" s="4"/>
      <c r="RSB14" s="4"/>
      <c r="RSC14" s="4"/>
      <c r="RSD14" s="4"/>
      <c r="RSE14" s="4"/>
      <c r="RSF14" s="4"/>
      <c r="RSG14" s="4"/>
      <c r="RSH14" s="4"/>
      <c r="RSI14" s="4"/>
      <c r="RSJ14" s="4"/>
      <c r="RSK14" s="4"/>
      <c r="RSL14" s="4"/>
      <c r="RSM14" s="4"/>
      <c r="RSN14" s="4"/>
      <c r="RSO14" s="4"/>
      <c r="RSP14" s="4"/>
      <c r="RSQ14" s="4"/>
      <c r="RSR14" s="4"/>
      <c r="RSS14" s="4"/>
      <c r="RST14" s="4"/>
      <c r="RSU14" s="4"/>
      <c r="RSV14" s="4"/>
      <c r="RSW14" s="4"/>
      <c r="RSX14" s="4"/>
      <c r="RSY14" s="4"/>
      <c r="RSZ14" s="4"/>
      <c r="RTA14" s="4"/>
      <c r="RTB14" s="4"/>
      <c r="RTC14" s="4"/>
      <c r="RTD14" s="4"/>
      <c r="RTE14" s="4"/>
      <c r="RTF14" s="4"/>
      <c r="RTG14" s="4"/>
      <c r="RTH14" s="4"/>
      <c r="RTI14" s="4"/>
      <c r="RTJ14" s="4"/>
      <c r="RTK14" s="4"/>
      <c r="RTL14" s="4"/>
      <c r="RTM14" s="4"/>
      <c r="RTN14" s="4"/>
      <c r="RTO14" s="4"/>
      <c r="RTP14" s="4"/>
      <c r="RTQ14" s="4"/>
      <c r="RTR14" s="4"/>
      <c r="RTS14" s="4"/>
      <c r="RTT14" s="4"/>
      <c r="RTU14" s="4"/>
      <c r="RTV14" s="4"/>
      <c r="RTW14" s="4"/>
      <c r="RTX14" s="4"/>
      <c r="RTY14" s="4"/>
      <c r="RTZ14" s="4"/>
      <c r="RUA14" s="4"/>
      <c r="RUB14" s="4"/>
      <c r="RUC14" s="4"/>
      <c r="RUD14" s="4"/>
      <c r="RUE14" s="4"/>
      <c r="RUF14" s="4"/>
      <c r="RUG14" s="4"/>
      <c r="RUH14" s="4"/>
      <c r="RUI14" s="4"/>
      <c r="RUJ14" s="4"/>
      <c r="RUK14" s="4"/>
      <c r="RUL14" s="4"/>
      <c r="RUM14" s="4"/>
      <c r="RUN14" s="4"/>
      <c r="RUO14" s="4"/>
      <c r="RUP14" s="4"/>
      <c r="RUQ14" s="4"/>
      <c r="RUR14" s="4"/>
      <c r="RUS14" s="4"/>
      <c r="RUT14" s="4"/>
      <c r="RUU14" s="4"/>
      <c r="RUV14" s="4"/>
      <c r="RUW14" s="4"/>
      <c r="RUX14" s="4"/>
      <c r="RUY14" s="4"/>
      <c r="RUZ14" s="4"/>
      <c r="RVA14" s="4"/>
      <c r="RVB14" s="4"/>
      <c r="RVC14" s="4"/>
      <c r="RVD14" s="4"/>
      <c r="RVE14" s="4"/>
      <c r="RVF14" s="4"/>
      <c r="RVG14" s="4"/>
      <c r="RVH14" s="4"/>
      <c r="RVI14" s="4"/>
      <c r="RVJ14" s="4"/>
      <c r="RVK14" s="4"/>
      <c r="RVL14" s="4"/>
      <c r="RVM14" s="4"/>
      <c r="RVN14" s="4"/>
      <c r="RVO14" s="4"/>
      <c r="RVP14" s="4"/>
      <c r="RVQ14" s="4"/>
      <c r="RVR14" s="4"/>
      <c r="RVS14" s="4"/>
      <c r="RVT14" s="4"/>
      <c r="RVU14" s="4"/>
      <c r="RVV14" s="4"/>
      <c r="RVW14" s="4"/>
      <c r="RVX14" s="4"/>
      <c r="RVY14" s="4"/>
      <c r="RVZ14" s="4"/>
      <c r="RWA14" s="4"/>
      <c r="RWB14" s="4"/>
      <c r="RWC14" s="4"/>
      <c r="RWD14" s="4"/>
      <c r="RWE14" s="4"/>
      <c r="RWF14" s="4"/>
      <c r="RWG14" s="4"/>
      <c r="RWH14" s="4"/>
      <c r="RWI14" s="4"/>
      <c r="RWJ14" s="4"/>
      <c r="RWK14" s="4"/>
      <c r="RWL14" s="4"/>
      <c r="RWM14" s="4"/>
      <c r="RWN14" s="4"/>
      <c r="RWO14" s="4"/>
      <c r="RWP14" s="4"/>
      <c r="RWQ14" s="4"/>
      <c r="RWR14" s="4"/>
      <c r="RWS14" s="4"/>
      <c r="RWT14" s="4"/>
      <c r="RWU14" s="4"/>
      <c r="RWV14" s="4"/>
      <c r="RWW14" s="4"/>
      <c r="RWX14" s="4"/>
      <c r="RWY14" s="4"/>
      <c r="RWZ14" s="4"/>
      <c r="RXA14" s="4"/>
      <c r="RXB14" s="4"/>
      <c r="RXC14" s="4"/>
      <c r="RXD14" s="4"/>
      <c r="RXE14" s="4"/>
      <c r="RXF14" s="4"/>
      <c r="RXG14" s="4"/>
      <c r="RXH14" s="4"/>
      <c r="RXI14" s="4"/>
      <c r="RXJ14" s="4"/>
      <c r="RXK14" s="4"/>
      <c r="RXL14" s="4"/>
      <c r="RXM14" s="4"/>
      <c r="RXN14" s="4"/>
      <c r="RXO14" s="4"/>
      <c r="RXP14" s="4"/>
      <c r="RXQ14" s="4"/>
      <c r="RXR14" s="4"/>
      <c r="RXS14" s="4"/>
      <c r="RXT14" s="4"/>
      <c r="RXU14" s="4"/>
      <c r="RXV14" s="4"/>
      <c r="RXW14" s="4"/>
      <c r="RXX14" s="4"/>
      <c r="RXY14" s="4"/>
      <c r="RXZ14" s="4"/>
      <c r="RYA14" s="4"/>
      <c r="RYB14" s="4"/>
      <c r="RYC14" s="4"/>
      <c r="RYD14" s="4"/>
      <c r="RYE14" s="4"/>
      <c r="RYF14" s="4"/>
      <c r="RYG14" s="4"/>
      <c r="RYH14" s="4"/>
      <c r="RYI14" s="4"/>
      <c r="RYJ14" s="4"/>
      <c r="RYK14" s="4"/>
      <c r="RYL14" s="4"/>
      <c r="RYM14" s="4"/>
      <c r="RYN14" s="4"/>
      <c r="RYO14" s="4"/>
      <c r="RYP14" s="4"/>
      <c r="RYQ14" s="4"/>
      <c r="RYR14" s="4"/>
      <c r="RYS14" s="4"/>
      <c r="RYT14" s="4"/>
      <c r="RYU14" s="4"/>
      <c r="RYV14" s="4"/>
      <c r="RYW14" s="4"/>
      <c r="RYX14" s="4"/>
      <c r="RYY14" s="4"/>
      <c r="RYZ14" s="4"/>
      <c r="RZA14" s="4"/>
      <c r="RZB14" s="4"/>
      <c r="RZC14" s="4"/>
      <c r="RZD14" s="4"/>
      <c r="RZE14" s="4"/>
      <c r="RZF14" s="4"/>
      <c r="RZG14" s="4"/>
      <c r="RZH14" s="4"/>
      <c r="RZI14" s="4"/>
      <c r="RZJ14" s="4"/>
      <c r="RZK14" s="4"/>
      <c r="RZL14" s="4"/>
      <c r="RZM14" s="4"/>
      <c r="RZN14" s="4"/>
      <c r="RZO14" s="4"/>
      <c r="RZP14" s="4"/>
      <c r="RZQ14" s="4"/>
      <c r="RZR14" s="4"/>
      <c r="RZS14" s="4"/>
      <c r="RZT14" s="4"/>
      <c r="RZU14" s="4"/>
      <c r="RZV14" s="4"/>
      <c r="RZW14" s="4"/>
      <c r="RZX14" s="4"/>
      <c r="RZY14" s="4"/>
      <c r="RZZ14" s="4"/>
      <c r="SAA14" s="4"/>
      <c r="SAB14" s="4"/>
      <c r="SAC14" s="4"/>
      <c r="SAD14" s="4"/>
      <c r="SAE14" s="4"/>
      <c r="SAF14" s="4"/>
      <c r="SAG14" s="4"/>
      <c r="SAH14" s="4"/>
      <c r="SAI14" s="4"/>
      <c r="SAJ14" s="4"/>
      <c r="SAK14" s="4"/>
      <c r="SAL14" s="4"/>
      <c r="SAM14" s="4"/>
      <c r="SAN14" s="4"/>
      <c r="SAO14" s="4"/>
      <c r="SAP14" s="4"/>
      <c r="SAQ14" s="4"/>
      <c r="SAR14" s="4"/>
      <c r="SAS14" s="4"/>
      <c r="SAT14" s="4"/>
      <c r="SAU14" s="4"/>
      <c r="SAV14" s="4"/>
      <c r="SAW14" s="4"/>
      <c r="SAX14" s="4"/>
      <c r="SAY14" s="4"/>
      <c r="SAZ14" s="4"/>
      <c r="SBA14" s="4"/>
      <c r="SBB14" s="4"/>
      <c r="SBC14" s="4"/>
      <c r="SBD14" s="4"/>
      <c r="SBE14" s="4"/>
      <c r="SBF14" s="4"/>
      <c r="SBG14" s="4"/>
      <c r="SBH14" s="4"/>
      <c r="SBI14" s="4"/>
      <c r="SBJ14" s="4"/>
      <c r="SBK14" s="4"/>
      <c r="SBL14" s="4"/>
      <c r="SBM14" s="4"/>
      <c r="SBN14" s="4"/>
      <c r="SBO14" s="4"/>
      <c r="SBP14" s="4"/>
      <c r="SBQ14" s="4"/>
      <c r="SBR14" s="4"/>
      <c r="SBS14" s="4"/>
      <c r="SBT14" s="4"/>
      <c r="SBU14" s="4"/>
      <c r="SBV14" s="4"/>
      <c r="SBW14" s="4"/>
      <c r="SBX14" s="4"/>
      <c r="SBY14" s="4"/>
      <c r="SBZ14" s="4"/>
      <c r="SCA14" s="4"/>
      <c r="SCB14" s="4"/>
      <c r="SCC14" s="4"/>
      <c r="SCD14" s="4"/>
      <c r="SCE14" s="4"/>
      <c r="SCF14" s="4"/>
      <c r="SCG14" s="4"/>
      <c r="SCH14" s="4"/>
      <c r="SCI14" s="4"/>
      <c r="SCJ14" s="4"/>
      <c r="SCK14" s="4"/>
      <c r="SCL14" s="4"/>
      <c r="SCM14" s="4"/>
      <c r="SCN14" s="4"/>
      <c r="SCO14" s="4"/>
      <c r="SCP14" s="4"/>
      <c r="SCQ14" s="4"/>
      <c r="SCR14" s="4"/>
      <c r="SCS14" s="4"/>
      <c r="SCT14" s="4"/>
      <c r="SCU14" s="4"/>
      <c r="SCV14" s="4"/>
      <c r="SCW14" s="4"/>
      <c r="SCX14" s="4"/>
      <c r="SCY14" s="4"/>
      <c r="SCZ14" s="4"/>
      <c r="SDA14" s="4"/>
      <c r="SDB14" s="4"/>
      <c r="SDC14" s="4"/>
      <c r="SDD14" s="4"/>
      <c r="SDE14" s="4"/>
      <c r="SDF14" s="4"/>
      <c r="SDG14" s="4"/>
      <c r="SDH14" s="4"/>
      <c r="SDI14" s="4"/>
      <c r="SDJ14" s="4"/>
      <c r="SDK14" s="4"/>
      <c r="SDL14" s="4"/>
      <c r="SDM14" s="4"/>
      <c r="SDN14" s="4"/>
      <c r="SDO14" s="4"/>
      <c r="SDP14" s="4"/>
      <c r="SDQ14" s="4"/>
      <c r="SDR14" s="4"/>
      <c r="SDS14" s="4"/>
      <c r="SDT14" s="4"/>
      <c r="SDU14" s="4"/>
      <c r="SDV14" s="4"/>
      <c r="SDW14" s="4"/>
      <c r="SDX14" s="4"/>
      <c r="SDY14" s="4"/>
      <c r="SDZ14" s="4"/>
      <c r="SEA14" s="4"/>
      <c r="SEB14" s="4"/>
      <c r="SEC14" s="4"/>
      <c r="SED14" s="4"/>
      <c r="SEE14" s="4"/>
      <c r="SEF14" s="4"/>
      <c r="SEG14" s="4"/>
      <c r="SEH14" s="4"/>
      <c r="SEI14" s="4"/>
      <c r="SEJ14" s="4"/>
      <c r="SEK14" s="4"/>
      <c r="SEL14" s="4"/>
      <c r="SEM14" s="4"/>
      <c r="SEN14" s="4"/>
      <c r="SEO14" s="4"/>
      <c r="SEP14" s="4"/>
      <c r="SEQ14" s="4"/>
      <c r="SER14" s="4"/>
      <c r="SES14" s="4"/>
      <c r="SET14" s="4"/>
      <c r="SEU14" s="4"/>
      <c r="SEV14" s="4"/>
      <c r="SEW14" s="4"/>
      <c r="SEX14" s="4"/>
      <c r="SEY14" s="4"/>
      <c r="SEZ14" s="4"/>
      <c r="SFA14" s="4"/>
      <c r="SFB14" s="4"/>
      <c r="SFC14" s="4"/>
      <c r="SFD14" s="4"/>
      <c r="SFE14" s="4"/>
      <c r="SFF14" s="4"/>
      <c r="SFG14" s="4"/>
      <c r="SFH14" s="4"/>
      <c r="SFI14" s="4"/>
      <c r="SFJ14" s="4"/>
      <c r="SFK14" s="4"/>
      <c r="SFL14" s="4"/>
      <c r="SFM14" s="4"/>
      <c r="SFN14" s="4"/>
      <c r="SFO14" s="4"/>
      <c r="SFP14" s="4"/>
      <c r="SFQ14" s="4"/>
      <c r="SFR14" s="4"/>
      <c r="SFS14" s="4"/>
      <c r="SFT14" s="4"/>
      <c r="SFU14" s="4"/>
      <c r="SFV14" s="4"/>
      <c r="SFW14" s="4"/>
      <c r="SFX14" s="4"/>
      <c r="SFY14" s="4"/>
      <c r="SFZ14" s="4"/>
      <c r="SGA14" s="4"/>
      <c r="SGB14" s="4"/>
      <c r="SGC14" s="4"/>
      <c r="SGD14" s="4"/>
      <c r="SGE14" s="4"/>
      <c r="SGF14" s="4"/>
      <c r="SGG14" s="4"/>
      <c r="SGH14" s="4"/>
      <c r="SGI14" s="4"/>
      <c r="SGJ14" s="4"/>
      <c r="SGK14" s="4"/>
      <c r="SGL14" s="4"/>
      <c r="SGM14" s="4"/>
      <c r="SGN14" s="4"/>
      <c r="SGO14" s="4"/>
      <c r="SGP14" s="4"/>
      <c r="SGQ14" s="4"/>
      <c r="SGR14" s="4"/>
      <c r="SGS14" s="4"/>
      <c r="SGT14" s="4"/>
      <c r="SGU14" s="4"/>
      <c r="SGV14" s="4"/>
      <c r="SGW14" s="4"/>
      <c r="SGX14" s="4"/>
      <c r="SGY14" s="4"/>
      <c r="SGZ14" s="4"/>
      <c r="SHA14" s="4"/>
      <c r="SHB14" s="4"/>
      <c r="SHC14" s="4"/>
      <c r="SHD14" s="4"/>
      <c r="SHE14" s="4"/>
      <c r="SHF14" s="4"/>
      <c r="SHG14" s="4"/>
      <c r="SHH14" s="4"/>
      <c r="SHI14" s="4"/>
      <c r="SHJ14" s="4"/>
      <c r="SHK14" s="4"/>
      <c r="SHL14" s="4"/>
      <c r="SHM14" s="4"/>
      <c r="SHN14" s="4"/>
      <c r="SHO14" s="4"/>
      <c r="SHP14" s="4"/>
      <c r="SHQ14" s="4"/>
      <c r="SHR14" s="4"/>
      <c r="SHS14" s="4"/>
      <c r="SHT14" s="4"/>
      <c r="SHU14" s="4"/>
      <c r="SHV14" s="4"/>
      <c r="SHW14" s="4"/>
      <c r="SHX14" s="4"/>
      <c r="SHY14" s="4"/>
      <c r="SHZ14" s="4"/>
      <c r="SIA14" s="4"/>
      <c r="SIB14" s="4"/>
      <c r="SIC14" s="4"/>
      <c r="SID14" s="4"/>
      <c r="SIE14" s="4"/>
      <c r="SIF14" s="4"/>
      <c r="SIG14" s="4"/>
      <c r="SIH14" s="4"/>
      <c r="SII14" s="4"/>
      <c r="SIJ14" s="4"/>
      <c r="SIK14" s="4"/>
      <c r="SIL14" s="4"/>
      <c r="SIM14" s="4"/>
      <c r="SIN14" s="4"/>
      <c r="SIO14" s="4"/>
      <c r="SIP14" s="4"/>
      <c r="SIQ14" s="4"/>
      <c r="SIR14" s="4"/>
      <c r="SIS14" s="4"/>
      <c r="SIT14" s="4"/>
      <c r="SIU14" s="4"/>
      <c r="SIV14" s="4"/>
      <c r="SIW14" s="4"/>
      <c r="SIX14" s="4"/>
      <c r="SIY14" s="4"/>
      <c r="SIZ14" s="4"/>
      <c r="SJA14" s="4"/>
      <c r="SJB14" s="4"/>
      <c r="SJC14" s="4"/>
      <c r="SJD14" s="4"/>
      <c r="SJE14" s="4"/>
      <c r="SJF14" s="4"/>
      <c r="SJG14" s="4"/>
      <c r="SJH14" s="4"/>
      <c r="SJI14" s="4"/>
      <c r="SJJ14" s="4"/>
      <c r="SJK14" s="4"/>
      <c r="SJL14" s="4"/>
      <c r="SJM14" s="4"/>
      <c r="SJN14" s="4"/>
      <c r="SJO14" s="4"/>
      <c r="SJP14" s="4"/>
      <c r="SJQ14" s="4"/>
      <c r="SJR14" s="4"/>
      <c r="SJS14" s="4"/>
      <c r="SJT14" s="4"/>
      <c r="SJU14" s="4"/>
      <c r="SJV14" s="4"/>
      <c r="SJW14" s="4"/>
      <c r="SJX14" s="4"/>
      <c r="SJY14" s="4"/>
      <c r="SJZ14" s="4"/>
      <c r="SKA14" s="4"/>
      <c r="SKB14" s="4"/>
      <c r="SKC14" s="4"/>
      <c r="SKD14" s="4"/>
      <c r="SKE14" s="4"/>
      <c r="SKF14" s="4"/>
      <c r="SKG14" s="4"/>
      <c r="SKH14" s="4"/>
      <c r="SKI14" s="4"/>
      <c r="SKJ14" s="4"/>
      <c r="SKK14" s="4"/>
      <c r="SKL14" s="4"/>
      <c r="SKM14" s="4"/>
      <c r="SKN14" s="4"/>
      <c r="SKO14" s="4"/>
      <c r="SKP14" s="4"/>
      <c r="SKQ14" s="4"/>
      <c r="SKR14" s="4"/>
      <c r="SKS14" s="4"/>
      <c r="SKT14" s="4"/>
      <c r="SKU14" s="4"/>
      <c r="SKV14" s="4"/>
      <c r="SKW14" s="4"/>
      <c r="SKX14" s="4"/>
      <c r="SKY14" s="4"/>
      <c r="SKZ14" s="4"/>
      <c r="SLA14" s="4"/>
      <c r="SLB14" s="4"/>
      <c r="SLC14" s="4"/>
      <c r="SLD14" s="4"/>
      <c r="SLE14" s="4"/>
      <c r="SLF14" s="4"/>
      <c r="SLG14" s="4"/>
      <c r="SLH14" s="4"/>
      <c r="SLI14" s="4"/>
      <c r="SLJ14" s="4"/>
      <c r="SLK14" s="4"/>
      <c r="SLL14" s="4"/>
      <c r="SLM14" s="4"/>
      <c r="SLN14" s="4"/>
      <c r="SLO14" s="4"/>
      <c r="SLP14" s="4"/>
      <c r="SLQ14" s="4"/>
      <c r="SLR14" s="4"/>
      <c r="SLS14" s="4"/>
      <c r="SLT14" s="4"/>
      <c r="SLU14" s="4"/>
      <c r="SLV14" s="4"/>
      <c r="SLW14" s="4"/>
      <c r="SLX14" s="4"/>
      <c r="SLY14" s="4"/>
      <c r="SLZ14" s="4"/>
      <c r="SMA14" s="4"/>
      <c r="SMB14" s="4"/>
      <c r="SMC14" s="4"/>
      <c r="SMD14" s="4"/>
      <c r="SME14" s="4"/>
      <c r="SMF14" s="4"/>
      <c r="SMG14" s="4"/>
      <c r="SMH14" s="4"/>
      <c r="SMI14" s="4"/>
      <c r="SMJ14" s="4"/>
      <c r="SMK14" s="4"/>
      <c r="SML14" s="4"/>
      <c r="SMM14" s="4"/>
      <c r="SMN14" s="4"/>
      <c r="SMO14" s="4"/>
      <c r="SMP14" s="4"/>
      <c r="SMQ14" s="4"/>
      <c r="SMR14" s="4"/>
      <c r="SMS14" s="4"/>
      <c r="SMT14" s="4"/>
      <c r="SMU14" s="4"/>
      <c r="SMV14" s="4"/>
      <c r="SMW14" s="4"/>
      <c r="SMX14" s="4"/>
      <c r="SMY14" s="4"/>
      <c r="SMZ14" s="4"/>
      <c r="SNA14" s="4"/>
      <c r="SNB14" s="4"/>
      <c r="SNC14" s="4"/>
      <c r="SND14" s="4"/>
      <c r="SNE14" s="4"/>
      <c r="SNF14" s="4"/>
      <c r="SNG14" s="4"/>
      <c r="SNH14" s="4"/>
      <c r="SNI14" s="4"/>
      <c r="SNJ14" s="4"/>
      <c r="SNK14" s="4"/>
      <c r="SNL14" s="4"/>
      <c r="SNM14" s="4"/>
      <c r="SNN14" s="4"/>
      <c r="SNO14" s="4"/>
      <c r="SNP14" s="4"/>
      <c r="SNQ14" s="4"/>
      <c r="SNR14" s="4"/>
      <c r="SNS14" s="4"/>
      <c r="SNT14" s="4"/>
      <c r="SNU14" s="4"/>
      <c r="SNV14" s="4"/>
      <c r="SNW14" s="4"/>
      <c r="SNX14" s="4"/>
      <c r="SNY14" s="4"/>
      <c r="SNZ14" s="4"/>
      <c r="SOA14" s="4"/>
      <c r="SOB14" s="4"/>
      <c r="SOC14" s="4"/>
      <c r="SOD14" s="4"/>
      <c r="SOE14" s="4"/>
      <c r="SOF14" s="4"/>
      <c r="SOG14" s="4"/>
      <c r="SOH14" s="4"/>
      <c r="SOI14" s="4"/>
      <c r="SOJ14" s="4"/>
      <c r="SOK14" s="4"/>
      <c r="SOL14" s="4"/>
      <c r="SOM14" s="4"/>
      <c r="SON14" s="4"/>
      <c r="SOO14" s="4"/>
      <c r="SOP14" s="4"/>
      <c r="SOQ14" s="4"/>
      <c r="SOR14" s="4"/>
      <c r="SOS14" s="4"/>
      <c r="SOT14" s="4"/>
      <c r="SOU14" s="4"/>
      <c r="SOV14" s="4"/>
      <c r="SOW14" s="4"/>
      <c r="SOX14" s="4"/>
      <c r="SOY14" s="4"/>
      <c r="SOZ14" s="4"/>
      <c r="SPA14" s="4"/>
      <c r="SPB14" s="4"/>
      <c r="SPC14" s="4"/>
      <c r="SPD14" s="4"/>
      <c r="SPE14" s="4"/>
      <c r="SPF14" s="4"/>
      <c r="SPG14" s="4"/>
      <c r="SPH14" s="4"/>
      <c r="SPI14" s="4"/>
      <c r="SPJ14" s="4"/>
      <c r="SPK14" s="4"/>
      <c r="SPL14" s="4"/>
      <c r="SPM14" s="4"/>
      <c r="SPN14" s="4"/>
      <c r="SPO14" s="4"/>
      <c r="SPP14" s="4"/>
      <c r="SPQ14" s="4"/>
      <c r="SPR14" s="4"/>
      <c r="SPS14" s="4"/>
      <c r="SPT14" s="4"/>
      <c r="SPU14" s="4"/>
      <c r="SPV14" s="4"/>
      <c r="SPW14" s="4"/>
      <c r="SPX14" s="4"/>
      <c r="SPY14" s="4"/>
      <c r="SPZ14" s="4"/>
      <c r="SQA14" s="4"/>
      <c r="SQB14" s="4"/>
      <c r="SQC14" s="4"/>
      <c r="SQD14" s="4"/>
      <c r="SQE14" s="4"/>
      <c r="SQF14" s="4"/>
      <c r="SQG14" s="4"/>
      <c r="SQH14" s="4"/>
      <c r="SQI14" s="4"/>
      <c r="SQJ14" s="4"/>
      <c r="SQK14" s="4"/>
      <c r="SQL14" s="4"/>
      <c r="SQM14" s="4"/>
      <c r="SQN14" s="4"/>
      <c r="SQO14" s="4"/>
      <c r="SQP14" s="4"/>
      <c r="SQQ14" s="4"/>
      <c r="SQR14" s="4"/>
      <c r="SQS14" s="4"/>
      <c r="SQT14" s="4"/>
      <c r="SQU14" s="4"/>
      <c r="SQV14" s="4"/>
      <c r="SQW14" s="4"/>
      <c r="SQX14" s="4"/>
      <c r="SQY14" s="4"/>
      <c r="SQZ14" s="4"/>
      <c r="SRA14" s="4"/>
      <c r="SRB14" s="4"/>
      <c r="SRC14" s="4"/>
      <c r="SRD14" s="4"/>
      <c r="SRE14" s="4"/>
      <c r="SRF14" s="4"/>
      <c r="SRG14" s="4"/>
      <c r="SRH14" s="4"/>
      <c r="SRI14" s="4"/>
      <c r="SRJ14" s="4"/>
      <c r="SRK14" s="4"/>
      <c r="SRL14" s="4"/>
      <c r="SRM14" s="4"/>
      <c r="SRN14" s="4"/>
      <c r="SRO14" s="4"/>
      <c r="SRP14" s="4"/>
      <c r="SRQ14" s="4"/>
      <c r="SRR14" s="4"/>
      <c r="SRS14" s="4"/>
      <c r="SRT14" s="4"/>
      <c r="SRU14" s="4"/>
      <c r="SRV14" s="4"/>
      <c r="SRW14" s="4"/>
      <c r="SRX14" s="4"/>
      <c r="SRY14" s="4"/>
      <c r="SRZ14" s="4"/>
      <c r="SSA14" s="4"/>
      <c r="SSB14" s="4"/>
      <c r="SSC14" s="4"/>
      <c r="SSD14" s="4"/>
      <c r="SSE14" s="4"/>
      <c r="SSF14" s="4"/>
      <c r="SSG14" s="4"/>
      <c r="SSH14" s="4"/>
      <c r="SSI14" s="4"/>
      <c r="SSJ14" s="4"/>
      <c r="SSK14" s="4"/>
      <c r="SSL14" s="4"/>
      <c r="SSM14" s="4"/>
      <c r="SSN14" s="4"/>
      <c r="SSO14" s="4"/>
      <c r="SSP14" s="4"/>
      <c r="SSQ14" s="4"/>
      <c r="SSR14" s="4"/>
      <c r="SSS14" s="4"/>
      <c r="SST14" s="4"/>
      <c r="SSU14" s="4"/>
      <c r="SSV14" s="4"/>
      <c r="SSW14" s="4"/>
      <c r="SSX14" s="4"/>
      <c r="SSY14" s="4"/>
      <c r="SSZ14" s="4"/>
      <c r="STA14" s="4"/>
      <c r="STB14" s="4"/>
      <c r="STC14" s="4"/>
      <c r="STD14" s="4"/>
      <c r="STE14" s="4"/>
      <c r="STF14" s="4"/>
      <c r="STG14" s="4"/>
      <c r="STH14" s="4"/>
      <c r="STI14" s="4"/>
      <c r="STJ14" s="4"/>
      <c r="STK14" s="4"/>
      <c r="STL14" s="4"/>
      <c r="STM14" s="4"/>
      <c r="STN14" s="4"/>
      <c r="STO14" s="4"/>
      <c r="STP14" s="4"/>
      <c r="STQ14" s="4"/>
      <c r="STR14" s="4"/>
      <c r="STS14" s="4"/>
      <c r="STT14" s="4"/>
      <c r="STU14" s="4"/>
      <c r="STV14" s="4"/>
      <c r="STW14" s="4"/>
      <c r="STX14" s="4"/>
      <c r="STY14" s="4"/>
      <c r="STZ14" s="4"/>
      <c r="SUA14" s="4"/>
      <c r="SUB14" s="4"/>
      <c r="SUC14" s="4"/>
      <c r="SUD14" s="4"/>
      <c r="SUE14" s="4"/>
      <c r="SUF14" s="4"/>
      <c r="SUG14" s="4"/>
      <c r="SUH14" s="4"/>
      <c r="SUI14" s="4"/>
      <c r="SUJ14" s="4"/>
      <c r="SUK14" s="4"/>
      <c r="SUL14" s="4"/>
      <c r="SUM14" s="4"/>
      <c r="SUN14" s="4"/>
      <c r="SUO14" s="4"/>
      <c r="SUP14" s="4"/>
      <c r="SUQ14" s="4"/>
      <c r="SUR14" s="4"/>
      <c r="SUS14" s="4"/>
      <c r="SUT14" s="4"/>
      <c r="SUU14" s="4"/>
      <c r="SUV14" s="4"/>
      <c r="SUW14" s="4"/>
      <c r="SUX14" s="4"/>
      <c r="SUY14" s="4"/>
      <c r="SUZ14" s="4"/>
      <c r="SVA14" s="4"/>
      <c r="SVB14" s="4"/>
      <c r="SVC14" s="4"/>
      <c r="SVD14" s="4"/>
      <c r="SVE14" s="4"/>
      <c r="SVF14" s="4"/>
      <c r="SVG14" s="4"/>
      <c r="SVH14" s="4"/>
      <c r="SVI14" s="4"/>
      <c r="SVJ14" s="4"/>
      <c r="SVK14" s="4"/>
      <c r="SVL14" s="4"/>
      <c r="SVM14" s="4"/>
      <c r="SVN14" s="4"/>
      <c r="SVO14" s="4"/>
      <c r="SVP14" s="4"/>
      <c r="SVQ14" s="4"/>
      <c r="SVR14" s="4"/>
      <c r="SVS14" s="4"/>
      <c r="SVT14" s="4"/>
      <c r="SVU14" s="4"/>
      <c r="SVV14" s="4"/>
      <c r="SVW14" s="4"/>
      <c r="SVX14" s="4"/>
      <c r="SVY14" s="4"/>
      <c r="SVZ14" s="4"/>
      <c r="SWA14" s="4"/>
      <c r="SWB14" s="4"/>
      <c r="SWC14" s="4"/>
      <c r="SWD14" s="4"/>
      <c r="SWE14" s="4"/>
      <c r="SWF14" s="4"/>
      <c r="SWG14" s="4"/>
      <c r="SWH14" s="4"/>
      <c r="SWI14" s="4"/>
      <c r="SWJ14" s="4"/>
      <c r="SWK14" s="4"/>
      <c r="SWL14" s="4"/>
      <c r="SWM14" s="4"/>
      <c r="SWN14" s="4"/>
      <c r="SWO14" s="4"/>
      <c r="SWP14" s="4"/>
      <c r="SWQ14" s="4"/>
      <c r="SWR14" s="4"/>
      <c r="SWS14" s="4"/>
      <c r="SWT14" s="4"/>
      <c r="SWU14" s="4"/>
      <c r="SWV14" s="4"/>
      <c r="SWW14" s="4"/>
      <c r="SWX14" s="4"/>
      <c r="SWY14" s="4"/>
      <c r="SWZ14" s="4"/>
      <c r="SXA14" s="4"/>
      <c r="SXB14" s="4"/>
      <c r="SXC14" s="4"/>
      <c r="SXD14" s="4"/>
      <c r="SXE14" s="4"/>
      <c r="SXF14" s="4"/>
      <c r="SXG14" s="4"/>
      <c r="SXH14" s="4"/>
      <c r="SXI14" s="4"/>
      <c r="SXJ14" s="4"/>
      <c r="SXK14" s="4"/>
      <c r="SXL14" s="4"/>
      <c r="SXM14" s="4"/>
      <c r="SXN14" s="4"/>
      <c r="SXO14" s="4"/>
      <c r="SXP14" s="4"/>
      <c r="SXQ14" s="4"/>
      <c r="SXR14" s="4"/>
      <c r="SXS14" s="4"/>
      <c r="SXT14" s="4"/>
      <c r="SXU14" s="4"/>
      <c r="SXV14" s="4"/>
      <c r="SXW14" s="4"/>
      <c r="SXX14" s="4"/>
      <c r="SXY14" s="4"/>
      <c r="SXZ14" s="4"/>
      <c r="SYA14" s="4"/>
      <c r="SYB14" s="4"/>
      <c r="SYC14" s="4"/>
      <c r="SYD14" s="4"/>
      <c r="SYE14" s="4"/>
      <c r="SYF14" s="4"/>
      <c r="SYG14" s="4"/>
      <c r="SYH14" s="4"/>
      <c r="SYI14" s="4"/>
      <c r="SYJ14" s="4"/>
      <c r="SYK14" s="4"/>
      <c r="SYL14" s="4"/>
      <c r="SYM14" s="4"/>
      <c r="SYN14" s="4"/>
      <c r="SYO14" s="4"/>
      <c r="SYP14" s="4"/>
      <c r="SYQ14" s="4"/>
      <c r="SYR14" s="4"/>
      <c r="SYS14" s="4"/>
      <c r="SYT14" s="4"/>
      <c r="SYU14" s="4"/>
      <c r="SYV14" s="4"/>
      <c r="SYW14" s="4"/>
      <c r="SYX14" s="4"/>
      <c r="SYY14" s="4"/>
      <c r="SYZ14" s="4"/>
      <c r="SZA14" s="4"/>
      <c r="SZB14" s="4"/>
      <c r="SZC14" s="4"/>
      <c r="SZD14" s="4"/>
      <c r="SZE14" s="4"/>
      <c r="SZF14" s="4"/>
      <c r="SZG14" s="4"/>
      <c r="SZH14" s="4"/>
      <c r="SZI14" s="4"/>
      <c r="SZJ14" s="4"/>
      <c r="SZK14" s="4"/>
      <c r="SZL14" s="4"/>
      <c r="SZM14" s="4"/>
      <c r="SZN14" s="4"/>
      <c r="SZO14" s="4"/>
      <c r="SZP14" s="4"/>
      <c r="SZQ14" s="4"/>
      <c r="SZR14" s="4"/>
      <c r="SZS14" s="4"/>
      <c r="SZT14" s="4"/>
      <c r="SZU14" s="4"/>
      <c r="SZV14" s="4"/>
      <c r="SZW14" s="4"/>
      <c r="SZX14" s="4"/>
      <c r="SZY14" s="4"/>
      <c r="SZZ14" s="4"/>
      <c r="TAA14" s="4"/>
      <c r="TAB14" s="4"/>
      <c r="TAC14" s="4"/>
      <c r="TAD14" s="4"/>
      <c r="TAE14" s="4"/>
      <c r="TAF14" s="4"/>
      <c r="TAG14" s="4"/>
      <c r="TAH14" s="4"/>
      <c r="TAI14" s="4"/>
      <c r="TAJ14" s="4"/>
      <c r="TAK14" s="4"/>
      <c r="TAL14" s="4"/>
      <c r="TAM14" s="4"/>
      <c r="TAN14" s="4"/>
      <c r="TAO14" s="4"/>
      <c r="TAP14" s="4"/>
      <c r="TAQ14" s="4"/>
      <c r="TAR14" s="4"/>
      <c r="TAS14" s="4"/>
      <c r="TAT14" s="4"/>
      <c r="TAU14" s="4"/>
      <c r="TAV14" s="4"/>
      <c r="TAW14" s="4"/>
      <c r="TAX14" s="4"/>
      <c r="TAY14" s="4"/>
      <c r="TAZ14" s="4"/>
      <c r="TBA14" s="4"/>
      <c r="TBB14" s="4"/>
      <c r="TBC14" s="4"/>
      <c r="TBD14" s="4"/>
      <c r="TBE14" s="4"/>
      <c r="TBF14" s="4"/>
      <c r="TBG14" s="4"/>
      <c r="TBH14" s="4"/>
      <c r="TBI14" s="4"/>
      <c r="TBJ14" s="4"/>
      <c r="TBK14" s="4"/>
      <c r="TBL14" s="4"/>
      <c r="TBM14" s="4"/>
      <c r="TBN14" s="4"/>
      <c r="TBO14" s="4"/>
      <c r="TBP14" s="4"/>
      <c r="TBQ14" s="4"/>
      <c r="TBR14" s="4"/>
      <c r="TBS14" s="4"/>
      <c r="TBT14" s="4"/>
      <c r="TBU14" s="4"/>
      <c r="TBV14" s="4"/>
      <c r="TBW14" s="4"/>
      <c r="TBX14" s="4"/>
      <c r="TBY14" s="4"/>
      <c r="TBZ14" s="4"/>
      <c r="TCA14" s="4"/>
      <c r="TCB14" s="4"/>
      <c r="TCC14" s="4"/>
      <c r="TCD14" s="4"/>
      <c r="TCE14" s="4"/>
      <c r="TCF14" s="4"/>
      <c r="TCG14" s="4"/>
      <c r="TCH14" s="4"/>
      <c r="TCI14" s="4"/>
      <c r="TCJ14" s="4"/>
      <c r="TCK14" s="4"/>
      <c r="TCL14" s="4"/>
      <c r="TCM14" s="4"/>
      <c r="TCN14" s="4"/>
      <c r="TCO14" s="4"/>
      <c r="TCP14" s="4"/>
      <c r="TCQ14" s="4"/>
      <c r="TCR14" s="4"/>
      <c r="TCS14" s="4"/>
      <c r="TCT14" s="4"/>
      <c r="TCU14" s="4"/>
      <c r="TCV14" s="4"/>
      <c r="TCW14" s="4"/>
      <c r="TCX14" s="4"/>
      <c r="TCY14" s="4"/>
      <c r="TCZ14" s="4"/>
      <c r="TDA14" s="4"/>
      <c r="TDB14" s="4"/>
      <c r="TDC14" s="4"/>
      <c r="TDD14" s="4"/>
      <c r="TDE14" s="4"/>
      <c r="TDF14" s="4"/>
      <c r="TDG14" s="4"/>
      <c r="TDH14" s="4"/>
      <c r="TDI14" s="4"/>
      <c r="TDJ14" s="4"/>
      <c r="TDK14" s="4"/>
      <c r="TDL14" s="4"/>
      <c r="TDM14" s="4"/>
      <c r="TDN14" s="4"/>
      <c r="TDO14" s="4"/>
      <c r="TDP14" s="4"/>
      <c r="TDQ14" s="4"/>
      <c r="TDR14" s="4"/>
      <c r="TDS14" s="4"/>
      <c r="TDT14" s="4"/>
      <c r="TDU14" s="4"/>
      <c r="TDV14" s="4"/>
      <c r="TDW14" s="4"/>
      <c r="TDX14" s="4"/>
      <c r="TDY14" s="4"/>
      <c r="TDZ14" s="4"/>
      <c r="TEA14" s="4"/>
      <c r="TEB14" s="4"/>
      <c r="TEC14" s="4"/>
      <c r="TED14" s="4"/>
      <c r="TEE14" s="4"/>
      <c r="TEF14" s="4"/>
      <c r="TEG14" s="4"/>
      <c r="TEH14" s="4"/>
      <c r="TEI14" s="4"/>
      <c r="TEJ14" s="4"/>
      <c r="TEK14" s="4"/>
      <c r="TEL14" s="4"/>
      <c r="TEM14" s="4"/>
      <c r="TEN14" s="4"/>
      <c r="TEO14" s="4"/>
      <c r="TEP14" s="4"/>
      <c r="TEQ14" s="4"/>
      <c r="TER14" s="4"/>
      <c r="TES14" s="4"/>
      <c r="TET14" s="4"/>
      <c r="TEU14" s="4"/>
      <c r="TEV14" s="4"/>
      <c r="TEW14" s="4"/>
      <c r="TEX14" s="4"/>
      <c r="TEY14" s="4"/>
      <c r="TEZ14" s="4"/>
      <c r="TFA14" s="4"/>
      <c r="TFB14" s="4"/>
      <c r="TFC14" s="4"/>
      <c r="TFD14" s="4"/>
      <c r="TFE14" s="4"/>
      <c r="TFF14" s="4"/>
      <c r="TFG14" s="4"/>
      <c r="TFH14" s="4"/>
      <c r="TFI14" s="4"/>
      <c r="TFJ14" s="4"/>
      <c r="TFK14" s="4"/>
      <c r="TFL14" s="4"/>
      <c r="TFM14" s="4"/>
      <c r="TFN14" s="4"/>
      <c r="TFO14" s="4"/>
      <c r="TFP14" s="4"/>
      <c r="TFQ14" s="4"/>
      <c r="TFR14" s="4"/>
      <c r="TFS14" s="4"/>
      <c r="TFT14" s="4"/>
      <c r="TFU14" s="4"/>
      <c r="TFV14" s="4"/>
      <c r="TFW14" s="4"/>
      <c r="TFX14" s="4"/>
      <c r="TFY14" s="4"/>
      <c r="TFZ14" s="4"/>
      <c r="TGA14" s="4"/>
      <c r="TGB14" s="4"/>
      <c r="TGC14" s="4"/>
      <c r="TGD14" s="4"/>
      <c r="TGE14" s="4"/>
      <c r="TGF14" s="4"/>
      <c r="TGG14" s="4"/>
      <c r="TGH14" s="4"/>
      <c r="TGI14" s="4"/>
      <c r="TGJ14" s="4"/>
      <c r="TGK14" s="4"/>
      <c r="TGL14" s="4"/>
      <c r="TGM14" s="4"/>
      <c r="TGN14" s="4"/>
      <c r="TGO14" s="4"/>
      <c r="TGP14" s="4"/>
      <c r="TGQ14" s="4"/>
      <c r="TGR14" s="4"/>
      <c r="TGS14" s="4"/>
      <c r="TGT14" s="4"/>
      <c r="TGU14" s="4"/>
      <c r="TGV14" s="4"/>
      <c r="TGW14" s="4"/>
      <c r="TGX14" s="4"/>
      <c r="TGY14" s="4"/>
      <c r="TGZ14" s="4"/>
      <c r="THA14" s="4"/>
      <c r="THB14" s="4"/>
      <c r="THC14" s="4"/>
      <c r="THD14" s="4"/>
      <c r="THE14" s="4"/>
      <c r="THF14" s="4"/>
      <c r="THG14" s="4"/>
      <c r="THH14" s="4"/>
      <c r="THI14" s="4"/>
      <c r="THJ14" s="4"/>
      <c r="THK14" s="4"/>
      <c r="THL14" s="4"/>
      <c r="THM14" s="4"/>
      <c r="THN14" s="4"/>
      <c r="THO14" s="4"/>
      <c r="THP14" s="4"/>
      <c r="THQ14" s="4"/>
      <c r="THR14" s="4"/>
      <c r="THS14" s="4"/>
      <c r="THT14" s="4"/>
      <c r="THU14" s="4"/>
      <c r="THV14" s="4"/>
      <c r="THW14" s="4"/>
      <c r="THX14" s="4"/>
      <c r="THY14" s="4"/>
      <c r="THZ14" s="4"/>
      <c r="TIA14" s="4"/>
      <c r="TIB14" s="4"/>
      <c r="TIC14" s="4"/>
      <c r="TID14" s="4"/>
      <c r="TIE14" s="4"/>
      <c r="TIF14" s="4"/>
      <c r="TIG14" s="4"/>
      <c r="TIH14" s="4"/>
      <c r="TII14" s="4"/>
      <c r="TIJ14" s="4"/>
      <c r="TIK14" s="4"/>
      <c r="TIL14" s="4"/>
      <c r="TIM14" s="4"/>
      <c r="TIN14" s="4"/>
      <c r="TIO14" s="4"/>
      <c r="TIP14" s="4"/>
      <c r="TIQ14" s="4"/>
      <c r="TIR14" s="4"/>
      <c r="TIS14" s="4"/>
      <c r="TIT14" s="4"/>
      <c r="TIU14" s="4"/>
      <c r="TIV14" s="4"/>
      <c r="TIW14" s="4"/>
      <c r="TIX14" s="4"/>
      <c r="TIY14" s="4"/>
      <c r="TIZ14" s="4"/>
      <c r="TJA14" s="4"/>
      <c r="TJB14" s="4"/>
      <c r="TJC14" s="4"/>
      <c r="TJD14" s="4"/>
      <c r="TJE14" s="4"/>
      <c r="TJF14" s="4"/>
      <c r="TJG14" s="4"/>
      <c r="TJH14" s="4"/>
      <c r="TJI14" s="4"/>
      <c r="TJJ14" s="4"/>
      <c r="TJK14" s="4"/>
      <c r="TJL14" s="4"/>
      <c r="TJM14" s="4"/>
      <c r="TJN14" s="4"/>
      <c r="TJO14" s="4"/>
      <c r="TJP14" s="4"/>
      <c r="TJQ14" s="4"/>
      <c r="TJR14" s="4"/>
      <c r="TJS14" s="4"/>
      <c r="TJT14" s="4"/>
      <c r="TJU14" s="4"/>
      <c r="TJV14" s="4"/>
      <c r="TJW14" s="4"/>
      <c r="TJX14" s="4"/>
      <c r="TJY14" s="4"/>
      <c r="TJZ14" s="4"/>
      <c r="TKA14" s="4"/>
      <c r="TKB14" s="4"/>
      <c r="TKC14" s="4"/>
      <c r="TKD14" s="4"/>
      <c r="TKE14" s="4"/>
      <c r="TKF14" s="4"/>
      <c r="TKG14" s="4"/>
      <c r="TKH14" s="4"/>
      <c r="TKI14" s="4"/>
      <c r="TKJ14" s="4"/>
      <c r="TKK14" s="4"/>
      <c r="TKL14" s="4"/>
      <c r="TKM14" s="4"/>
      <c r="TKN14" s="4"/>
      <c r="TKO14" s="4"/>
      <c r="TKP14" s="4"/>
      <c r="TKQ14" s="4"/>
      <c r="TKR14" s="4"/>
      <c r="TKS14" s="4"/>
      <c r="TKT14" s="4"/>
      <c r="TKU14" s="4"/>
      <c r="TKV14" s="4"/>
      <c r="TKW14" s="4"/>
      <c r="TKX14" s="4"/>
      <c r="TKY14" s="4"/>
      <c r="TKZ14" s="4"/>
      <c r="TLA14" s="4"/>
      <c r="TLB14" s="4"/>
      <c r="TLC14" s="4"/>
      <c r="TLD14" s="4"/>
      <c r="TLE14" s="4"/>
      <c r="TLF14" s="4"/>
      <c r="TLG14" s="4"/>
      <c r="TLH14" s="4"/>
      <c r="TLI14" s="4"/>
      <c r="TLJ14" s="4"/>
      <c r="TLK14" s="4"/>
      <c r="TLL14" s="4"/>
      <c r="TLM14" s="4"/>
      <c r="TLN14" s="4"/>
      <c r="TLO14" s="4"/>
      <c r="TLP14" s="4"/>
      <c r="TLQ14" s="4"/>
      <c r="TLR14" s="4"/>
      <c r="TLS14" s="4"/>
      <c r="TLT14" s="4"/>
      <c r="TLU14" s="4"/>
      <c r="TLV14" s="4"/>
      <c r="TLW14" s="4"/>
      <c r="TLX14" s="4"/>
      <c r="TLY14" s="4"/>
      <c r="TLZ14" s="4"/>
      <c r="TMA14" s="4"/>
      <c r="TMB14" s="4"/>
      <c r="TMC14" s="4"/>
      <c r="TMD14" s="4"/>
      <c r="TME14" s="4"/>
      <c r="TMF14" s="4"/>
      <c r="TMG14" s="4"/>
      <c r="TMH14" s="4"/>
      <c r="TMI14" s="4"/>
      <c r="TMJ14" s="4"/>
      <c r="TMK14" s="4"/>
      <c r="TML14" s="4"/>
      <c r="TMM14" s="4"/>
      <c r="TMN14" s="4"/>
      <c r="TMO14" s="4"/>
      <c r="TMP14" s="4"/>
      <c r="TMQ14" s="4"/>
      <c r="TMR14" s="4"/>
      <c r="TMS14" s="4"/>
      <c r="TMT14" s="4"/>
      <c r="TMU14" s="4"/>
      <c r="TMV14" s="4"/>
      <c r="TMW14" s="4"/>
      <c r="TMX14" s="4"/>
      <c r="TMY14" s="4"/>
      <c r="TMZ14" s="4"/>
      <c r="TNA14" s="4"/>
      <c r="TNB14" s="4"/>
      <c r="TNC14" s="4"/>
      <c r="TND14" s="4"/>
      <c r="TNE14" s="4"/>
      <c r="TNF14" s="4"/>
      <c r="TNG14" s="4"/>
      <c r="TNH14" s="4"/>
      <c r="TNI14" s="4"/>
      <c r="TNJ14" s="4"/>
      <c r="TNK14" s="4"/>
      <c r="TNL14" s="4"/>
      <c r="TNM14" s="4"/>
      <c r="TNN14" s="4"/>
      <c r="TNO14" s="4"/>
      <c r="TNP14" s="4"/>
      <c r="TNQ14" s="4"/>
      <c r="TNR14" s="4"/>
      <c r="TNS14" s="4"/>
      <c r="TNT14" s="4"/>
      <c r="TNU14" s="4"/>
      <c r="TNV14" s="4"/>
      <c r="TNW14" s="4"/>
      <c r="TNX14" s="4"/>
      <c r="TNY14" s="4"/>
      <c r="TNZ14" s="4"/>
      <c r="TOA14" s="4"/>
      <c r="TOB14" s="4"/>
      <c r="TOC14" s="4"/>
      <c r="TOD14" s="4"/>
      <c r="TOE14" s="4"/>
      <c r="TOF14" s="4"/>
      <c r="TOG14" s="4"/>
      <c r="TOH14" s="4"/>
      <c r="TOI14" s="4"/>
      <c r="TOJ14" s="4"/>
      <c r="TOK14" s="4"/>
      <c r="TOL14" s="4"/>
      <c r="TOM14" s="4"/>
      <c r="TON14" s="4"/>
      <c r="TOO14" s="4"/>
      <c r="TOP14" s="4"/>
      <c r="TOQ14" s="4"/>
      <c r="TOR14" s="4"/>
      <c r="TOS14" s="4"/>
      <c r="TOT14" s="4"/>
      <c r="TOU14" s="4"/>
      <c r="TOV14" s="4"/>
      <c r="TOW14" s="4"/>
      <c r="TOX14" s="4"/>
      <c r="TOY14" s="4"/>
      <c r="TOZ14" s="4"/>
      <c r="TPA14" s="4"/>
      <c r="TPB14" s="4"/>
      <c r="TPC14" s="4"/>
      <c r="TPD14" s="4"/>
      <c r="TPE14" s="4"/>
      <c r="TPF14" s="4"/>
      <c r="TPG14" s="4"/>
      <c r="TPH14" s="4"/>
      <c r="TPI14" s="4"/>
      <c r="TPJ14" s="4"/>
      <c r="TPK14" s="4"/>
      <c r="TPL14" s="4"/>
      <c r="TPM14" s="4"/>
      <c r="TPN14" s="4"/>
      <c r="TPO14" s="4"/>
      <c r="TPP14" s="4"/>
      <c r="TPQ14" s="4"/>
      <c r="TPR14" s="4"/>
      <c r="TPS14" s="4"/>
      <c r="TPT14" s="4"/>
      <c r="TPU14" s="4"/>
      <c r="TPV14" s="4"/>
      <c r="TPW14" s="4"/>
      <c r="TPX14" s="4"/>
      <c r="TPY14" s="4"/>
      <c r="TPZ14" s="4"/>
      <c r="TQA14" s="4"/>
      <c r="TQB14" s="4"/>
      <c r="TQC14" s="4"/>
      <c r="TQD14" s="4"/>
      <c r="TQE14" s="4"/>
      <c r="TQF14" s="4"/>
      <c r="TQG14" s="4"/>
      <c r="TQH14" s="4"/>
      <c r="TQI14" s="4"/>
      <c r="TQJ14" s="4"/>
      <c r="TQK14" s="4"/>
      <c r="TQL14" s="4"/>
      <c r="TQM14" s="4"/>
      <c r="TQN14" s="4"/>
      <c r="TQO14" s="4"/>
      <c r="TQP14" s="4"/>
      <c r="TQQ14" s="4"/>
      <c r="TQR14" s="4"/>
      <c r="TQS14" s="4"/>
      <c r="TQT14" s="4"/>
      <c r="TQU14" s="4"/>
      <c r="TQV14" s="4"/>
      <c r="TQW14" s="4"/>
      <c r="TQX14" s="4"/>
      <c r="TQY14" s="4"/>
      <c r="TQZ14" s="4"/>
      <c r="TRA14" s="4"/>
      <c r="TRB14" s="4"/>
      <c r="TRC14" s="4"/>
      <c r="TRD14" s="4"/>
      <c r="TRE14" s="4"/>
      <c r="TRF14" s="4"/>
      <c r="TRG14" s="4"/>
      <c r="TRH14" s="4"/>
      <c r="TRI14" s="4"/>
      <c r="TRJ14" s="4"/>
      <c r="TRK14" s="4"/>
      <c r="TRL14" s="4"/>
      <c r="TRM14" s="4"/>
      <c r="TRN14" s="4"/>
      <c r="TRO14" s="4"/>
      <c r="TRP14" s="4"/>
      <c r="TRQ14" s="4"/>
      <c r="TRR14" s="4"/>
      <c r="TRS14" s="4"/>
      <c r="TRT14" s="4"/>
      <c r="TRU14" s="4"/>
      <c r="TRV14" s="4"/>
      <c r="TRW14" s="4"/>
      <c r="TRX14" s="4"/>
      <c r="TRY14" s="4"/>
      <c r="TRZ14" s="4"/>
      <c r="TSA14" s="4"/>
      <c r="TSB14" s="4"/>
      <c r="TSC14" s="4"/>
      <c r="TSD14" s="4"/>
      <c r="TSE14" s="4"/>
      <c r="TSF14" s="4"/>
      <c r="TSG14" s="4"/>
      <c r="TSH14" s="4"/>
      <c r="TSI14" s="4"/>
      <c r="TSJ14" s="4"/>
      <c r="TSK14" s="4"/>
      <c r="TSL14" s="4"/>
      <c r="TSM14" s="4"/>
      <c r="TSN14" s="4"/>
      <c r="TSO14" s="4"/>
      <c r="TSP14" s="4"/>
      <c r="TSQ14" s="4"/>
      <c r="TSR14" s="4"/>
      <c r="TSS14" s="4"/>
      <c r="TST14" s="4"/>
      <c r="TSU14" s="4"/>
      <c r="TSV14" s="4"/>
      <c r="TSW14" s="4"/>
      <c r="TSX14" s="4"/>
      <c r="TSY14" s="4"/>
      <c r="TSZ14" s="4"/>
      <c r="TTA14" s="4"/>
      <c r="TTB14" s="4"/>
      <c r="TTC14" s="4"/>
      <c r="TTD14" s="4"/>
      <c r="TTE14" s="4"/>
      <c r="TTF14" s="4"/>
      <c r="TTG14" s="4"/>
      <c r="TTH14" s="4"/>
      <c r="TTI14" s="4"/>
      <c r="TTJ14" s="4"/>
      <c r="TTK14" s="4"/>
      <c r="TTL14" s="4"/>
      <c r="TTM14" s="4"/>
      <c r="TTN14" s="4"/>
      <c r="TTO14" s="4"/>
      <c r="TTP14" s="4"/>
      <c r="TTQ14" s="4"/>
      <c r="TTR14" s="4"/>
      <c r="TTS14" s="4"/>
      <c r="TTT14" s="4"/>
      <c r="TTU14" s="4"/>
      <c r="TTV14" s="4"/>
      <c r="TTW14" s="4"/>
      <c r="TTX14" s="4"/>
      <c r="TTY14" s="4"/>
      <c r="TTZ14" s="4"/>
      <c r="TUA14" s="4"/>
      <c r="TUB14" s="4"/>
      <c r="TUC14" s="4"/>
      <c r="TUD14" s="4"/>
      <c r="TUE14" s="4"/>
      <c r="TUF14" s="4"/>
      <c r="TUG14" s="4"/>
      <c r="TUH14" s="4"/>
      <c r="TUI14" s="4"/>
      <c r="TUJ14" s="4"/>
      <c r="TUK14" s="4"/>
      <c r="TUL14" s="4"/>
      <c r="TUM14" s="4"/>
      <c r="TUN14" s="4"/>
      <c r="TUO14" s="4"/>
      <c r="TUP14" s="4"/>
      <c r="TUQ14" s="4"/>
      <c r="TUR14" s="4"/>
      <c r="TUS14" s="4"/>
      <c r="TUT14" s="4"/>
      <c r="TUU14" s="4"/>
      <c r="TUV14" s="4"/>
      <c r="TUW14" s="4"/>
      <c r="TUX14" s="4"/>
      <c r="TUY14" s="4"/>
      <c r="TUZ14" s="4"/>
      <c r="TVA14" s="4"/>
      <c r="TVB14" s="4"/>
      <c r="TVC14" s="4"/>
      <c r="TVD14" s="4"/>
      <c r="TVE14" s="4"/>
      <c r="TVF14" s="4"/>
      <c r="TVG14" s="4"/>
      <c r="TVH14" s="4"/>
      <c r="TVI14" s="4"/>
      <c r="TVJ14" s="4"/>
      <c r="TVK14" s="4"/>
      <c r="TVL14" s="4"/>
      <c r="TVM14" s="4"/>
      <c r="TVN14" s="4"/>
      <c r="TVO14" s="4"/>
      <c r="TVP14" s="4"/>
      <c r="TVQ14" s="4"/>
      <c r="TVR14" s="4"/>
      <c r="TVS14" s="4"/>
      <c r="TVT14" s="4"/>
      <c r="TVU14" s="4"/>
      <c r="TVV14" s="4"/>
      <c r="TVW14" s="4"/>
      <c r="TVX14" s="4"/>
      <c r="TVY14" s="4"/>
      <c r="TVZ14" s="4"/>
      <c r="TWA14" s="4"/>
      <c r="TWB14" s="4"/>
      <c r="TWC14" s="4"/>
      <c r="TWD14" s="4"/>
      <c r="TWE14" s="4"/>
      <c r="TWF14" s="4"/>
      <c r="TWG14" s="4"/>
      <c r="TWH14" s="4"/>
      <c r="TWI14" s="4"/>
      <c r="TWJ14" s="4"/>
      <c r="TWK14" s="4"/>
      <c r="TWL14" s="4"/>
      <c r="TWM14" s="4"/>
      <c r="TWN14" s="4"/>
      <c r="TWO14" s="4"/>
      <c r="TWP14" s="4"/>
      <c r="TWQ14" s="4"/>
      <c r="TWR14" s="4"/>
      <c r="TWS14" s="4"/>
      <c r="TWT14" s="4"/>
      <c r="TWU14" s="4"/>
      <c r="TWV14" s="4"/>
      <c r="TWW14" s="4"/>
      <c r="TWX14" s="4"/>
      <c r="TWY14" s="4"/>
      <c r="TWZ14" s="4"/>
      <c r="TXA14" s="4"/>
      <c r="TXB14" s="4"/>
      <c r="TXC14" s="4"/>
      <c r="TXD14" s="4"/>
      <c r="TXE14" s="4"/>
      <c r="TXF14" s="4"/>
      <c r="TXG14" s="4"/>
      <c r="TXH14" s="4"/>
      <c r="TXI14" s="4"/>
      <c r="TXJ14" s="4"/>
      <c r="TXK14" s="4"/>
      <c r="TXL14" s="4"/>
      <c r="TXM14" s="4"/>
      <c r="TXN14" s="4"/>
      <c r="TXO14" s="4"/>
      <c r="TXP14" s="4"/>
      <c r="TXQ14" s="4"/>
      <c r="TXR14" s="4"/>
      <c r="TXS14" s="4"/>
      <c r="TXT14" s="4"/>
      <c r="TXU14" s="4"/>
      <c r="TXV14" s="4"/>
      <c r="TXW14" s="4"/>
      <c r="TXX14" s="4"/>
      <c r="TXY14" s="4"/>
      <c r="TXZ14" s="4"/>
      <c r="TYA14" s="4"/>
      <c r="TYB14" s="4"/>
      <c r="TYC14" s="4"/>
      <c r="TYD14" s="4"/>
      <c r="TYE14" s="4"/>
      <c r="TYF14" s="4"/>
      <c r="TYG14" s="4"/>
      <c r="TYH14" s="4"/>
      <c r="TYI14" s="4"/>
      <c r="TYJ14" s="4"/>
      <c r="TYK14" s="4"/>
      <c r="TYL14" s="4"/>
      <c r="TYM14" s="4"/>
      <c r="TYN14" s="4"/>
      <c r="TYO14" s="4"/>
      <c r="TYP14" s="4"/>
      <c r="TYQ14" s="4"/>
      <c r="TYR14" s="4"/>
      <c r="TYS14" s="4"/>
      <c r="TYT14" s="4"/>
      <c r="TYU14" s="4"/>
      <c r="TYV14" s="4"/>
      <c r="TYW14" s="4"/>
      <c r="TYX14" s="4"/>
      <c r="TYY14" s="4"/>
      <c r="TYZ14" s="4"/>
      <c r="TZA14" s="4"/>
      <c r="TZB14" s="4"/>
      <c r="TZC14" s="4"/>
      <c r="TZD14" s="4"/>
      <c r="TZE14" s="4"/>
      <c r="TZF14" s="4"/>
      <c r="TZG14" s="4"/>
      <c r="TZH14" s="4"/>
      <c r="TZI14" s="4"/>
      <c r="TZJ14" s="4"/>
      <c r="TZK14" s="4"/>
      <c r="TZL14" s="4"/>
      <c r="TZM14" s="4"/>
      <c r="TZN14" s="4"/>
      <c r="TZO14" s="4"/>
      <c r="TZP14" s="4"/>
      <c r="TZQ14" s="4"/>
      <c r="TZR14" s="4"/>
      <c r="TZS14" s="4"/>
      <c r="TZT14" s="4"/>
      <c r="TZU14" s="4"/>
      <c r="TZV14" s="4"/>
      <c r="TZW14" s="4"/>
      <c r="TZX14" s="4"/>
      <c r="TZY14" s="4"/>
      <c r="TZZ14" s="4"/>
      <c r="UAA14" s="4"/>
      <c r="UAB14" s="4"/>
      <c r="UAC14" s="4"/>
      <c r="UAD14" s="4"/>
      <c r="UAE14" s="4"/>
      <c r="UAF14" s="4"/>
      <c r="UAG14" s="4"/>
      <c r="UAH14" s="4"/>
      <c r="UAI14" s="4"/>
      <c r="UAJ14" s="4"/>
      <c r="UAK14" s="4"/>
      <c r="UAL14" s="4"/>
      <c r="UAM14" s="4"/>
      <c r="UAN14" s="4"/>
      <c r="UAO14" s="4"/>
      <c r="UAP14" s="4"/>
      <c r="UAQ14" s="4"/>
      <c r="UAR14" s="4"/>
      <c r="UAS14" s="4"/>
      <c r="UAT14" s="4"/>
      <c r="UAU14" s="4"/>
      <c r="UAV14" s="4"/>
      <c r="UAW14" s="4"/>
      <c r="UAX14" s="4"/>
      <c r="UAY14" s="4"/>
      <c r="UAZ14" s="4"/>
      <c r="UBA14" s="4"/>
      <c r="UBB14" s="4"/>
      <c r="UBC14" s="4"/>
      <c r="UBD14" s="4"/>
      <c r="UBE14" s="4"/>
      <c r="UBF14" s="4"/>
      <c r="UBG14" s="4"/>
      <c r="UBH14" s="4"/>
      <c r="UBI14" s="4"/>
      <c r="UBJ14" s="4"/>
      <c r="UBK14" s="4"/>
      <c r="UBL14" s="4"/>
      <c r="UBM14" s="4"/>
      <c r="UBN14" s="4"/>
      <c r="UBO14" s="4"/>
      <c r="UBP14" s="4"/>
      <c r="UBQ14" s="4"/>
      <c r="UBR14" s="4"/>
      <c r="UBS14" s="4"/>
      <c r="UBT14" s="4"/>
      <c r="UBU14" s="4"/>
      <c r="UBV14" s="4"/>
      <c r="UBW14" s="4"/>
      <c r="UBX14" s="4"/>
      <c r="UBY14" s="4"/>
      <c r="UBZ14" s="4"/>
      <c r="UCA14" s="4"/>
      <c r="UCB14" s="4"/>
      <c r="UCC14" s="4"/>
      <c r="UCD14" s="4"/>
      <c r="UCE14" s="4"/>
      <c r="UCF14" s="4"/>
      <c r="UCG14" s="4"/>
      <c r="UCH14" s="4"/>
      <c r="UCI14" s="4"/>
      <c r="UCJ14" s="4"/>
      <c r="UCK14" s="4"/>
      <c r="UCL14" s="4"/>
      <c r="UCM14" s="4"/>
      <c r="UCN14" s="4"/>
      <c r="UCO14" s="4"/>
      <c r="UCP14" s="4"/>
      <c r="UCQ14" s="4"/>
      <c r="UCR14" s="4"/>
      <c r="UCS14" s="4"/>
      <c r="UCT14" s="4"/>
      <c r="UCU14" s="4"/>
      <c r="UCV14" s="4"/>
      <c r="UCW14" s="4"/>
      <c r="UCX14" s="4"/>
      <c r="UCY14" s="4"/>
      <c r="UCZ14" s="4"/>
      <c r="UDA14" s="4"/>
      <c r="UDB14" s="4"/>
      <c r="UDC14" s="4"/>
      <c r="UDD14" s="4"/>
      <c r="UDE14" s="4"/>
      <c r="UDF14" s="4"/>
      <c r="UDG14" s="4"/>
      <c r="UDH14" s="4"/>
      <c r="UDI14" s="4"/>
      <c r="UDJ14" s="4"/>
      <c r="UDK14" s="4"/>
      <c r="UDL14" s="4"/>
      <c r="UDM14" s="4"/>
      <c r="UDN14" s="4"/>
      <c r="UDO14" s="4"/>
      <c r="UDP14" s="4"/>
      <c r="UDQ14" s="4"/>
      <c r="UDR14" s="4"/>
      <c r="UDS14" s="4"/>
      <c r="UDT14" s="4"/>
      <c r="UDU14" s="4"/>
      <c r="UDV14" s="4"/>
      <c r="UDW14" s="4"/>
      <c r="UDX14" s="4"/>
      <c r="UDY14" s="4"/>
      <c r="UDZ14" s="4"/>
      <c r="UEA14" s="4"/>
      <c r="UEB14" s="4"/>
      <c r="UEC14" s="4"/>
      <c r="UED14" s="4"/>
      <c r="UEE14" s="4"/>
      <c r="UEF14" s="4"/>
      <c r="UEG14" s="4"/>
      <c r="UEH14" s="4"/>
      <c r="UEI14" s="4"/>
      <c r="UEJ14" s="4"/>
      <c r="UEK14" s="4"/>
      <c r="UEL14" s="4"/>
      <c r="UEM14" s="4"/>
      <c r="UEN14" s="4"/>
      <c r="UEO14" s="4"/>
      <c r="UEP14" s="4"/>
      <c r="UEQ14" s="4"/>
      <c r="UER14" s="4"/>
      <c r="UES14" s="4"/>
      <c r="UET14" s="4"/>
      <c r="UEU14" s="4"/>
      <c r="UEV14" s="4"/>
      <c r="UEW14" s="4"/>
      <c r="UEX14" s="4"/>
      <c r="UEY14" s="4"/>
      <c r="UEZ14" s="4"/>
      <c r="UFA14" s="4"/>
      <c r="UFB14" s="4"/>
      <c r="UFC14" s="4"/>
      <c r="UFD14" s="4"/>
      <c r="UFE14" s="4"/>
      <c r="UFF14" s="4"/>
      <c r="UFG14" s="4"/>
      <c r="UFH14" s="4"/>
      <c r="UFI14" s="4"/>
      <c r="UFJ14" s="4"/>
      <c r="UFK14" s="4"/>
      <c r="UFL14" s="4"/>
      <c r="UFM14" s="4"/>
      <c r="UFN14" s="4"/>
      <c r="UFO14" s="4"/>
      <c r="UFP14" s="4"/>
      <c r="UFQ14" s="4"/>
      <c r="UFR14" s="4"/>
      <c r="UFS14" s="4"/>
      <c r="UFT14" s="4"/>
      <c r="UFU14" s="4"/>
      <c r="UFV14" s="4"/>
      <c r="UFW14" s="4"/>
      <c r="UFX14" s="4"/>
      <c r="UFY14" s="4"/>
      <c r="UFZ14" s="4"/>
      <c r="UGA14" s="4"/>
      <c r="UGB14" s="4"/>
      <c r="UGC14" s="4"/>
      <c r="UGD14" s="4"/>
      <c r="UGE14" s="4"/>
      <c r="UGF14" s="4"/>
      <c r="UGG14" s="4"/>
      <c r="UGH14" s="4"/>
      <c r="UGI14" s="4"/>
      <c r="UGJ14" s="4"/>
      <c r="UGK14" s="4"/>
      <c r="UGL14" s="4"/>
      <c r="UGM14" s="4"/>
      <c r="UGN14" s="4"/>
      <c r="UGO14" s="4"/>
      <c r="UGP14" s="4"/>
      <c r="UGQ14" s="4"/>
      <c r="UGR14" s="4"/>
      <c r="UGS14" s="4"/>
      <c r="UGT14" s="4"/>
      <c r="UGU14" s="4"/>
      <c r="UGV14" s="4"/>
      <c r="UGW14" s="4"/>
      <c r="UGX14" s="4"/>
      <c r="UGY14" s="4"/>
      <c r="UGZ14" s="4"/>
      <c r="UHA14" s="4"/>
      <c r="UHB14" s="4"/>
      <c r="UHC14" s="4"/>
      <c r="UHD14" s="4"/>
      <c r="UHE14" s="4"/>
      <c r="UHF14" s="4"/>
      <c r="UHG14" s="4"/>
      <c r="UHH14" s="4"/>
      <c r="UHI14" s="4"/>
      <c r="UHJ14" s="4"/>
      <c r="UHK14" s="4"/>
      <c r="UHL14" s="4"/>
      <c r="UHM14" s="4"/>
      <c r="UHN14" s="4"/>
      <c r="UHO14" s="4"/>
      <c r="UHP14" s="4"/>
      <c r="UHQ14" s="4"/>
      <c r="UHR14" s="4"/>
      <c r="UHS14" s="4"/>
      <c r="UHT14" s="4"/>
      <c r="UHU14" s="4"/>
      <c r="UHV14" s="4"/>
      <c r="UHW14" s="4"/>
      <c r="UHX14" s="4"/>
      <c r="UHY14" s="4"/>
      <c r="UHZ14" s="4"/>
      <c r="UIA14" s="4"/>
      <c r="UIB14" s="4"/>
      <c r="UIC14" s="4"/>
      <c r="UID14" s="4"/>
      <c r="UIE14" s="4"/>
      <c r="UIF14" s="4"/>
      <c r="UIG14" s="4"/>
      <c r="UIH14" s="4"/>
      <c r="UII14" s="4"/>
      <c r="UIJ14" s="4"/>
      <c r="UIK14" s="4"/>
      <c r="UIL14" s="4"/>
      <c r="UIM14" s="4"/>
      <c r="UIN14" s="4"/>
      <c r="UIO14" s="4"/>
      <c r="UIP14" s="4"/>
      <c r="UIQ14" s="4"/>
      <c r="UIR14" s="4"/>
      <c r="UIS14" s="4"/>
      <c r="UIT14" s="4"/>
      <c r="UIU14" s="4"/>
      <c r="UIV14" s="4"/>
      <c r="UIW14" s="4"/>
      <c r="UIX14" s="4"/>
      <c r="UIY14" s="4"/>
      <c r="UIZ14" s="4"/>
      <c r="UJA14" s="4"/>
      <c r="UJB14" s="4"/>
      <c r="UJC14" s="4"/>
      <c r="UJD14" s="4"/>
      <c r="UJE14" s="4"/>
      <c r="UJF14" s="4"/>
      <c r="UJG14" s="4"/>
      <c r="UJH14" s="4"/>
      <c r="UJI14" s="4"/>
      <c r="UJJ14" s="4"/>
      <c r="UJK14" s="4"/>
      <c r="UJL14" s="4"/>
      <c r="UJM14" s="4"/>
      <c r="UJN14" s="4"/>
      <c r="UJO14" s="4"/>
      <c r="UJP14" s="4"/>
      <c r="UJQ14" s="4"/>
      <c r="UJR14" s="4"/>
      <c r="UJS14" s="4"/>
      <c r="UJT14" s="4"/>
      <c r="UJU14" s="4"/>
      <c r="UJV14" s="4"/>
      <c r="UJW14" s="4"/>
      <c r="UJX14" s="4"/>
      <c r="UJY14" s="4"/>
      <c r="UJZ14" s="4"/>
      <c r="UKA14" s="4"/>
      <c r="UKB14" s="4"/>
      <c r="UKC14" s="4"/>
      <c r="UKD14" s="4"/>
      <c r="UKE14" s="4"/>
      <c r="UKF14" s="4"/>
      <c r="UKG14" s="4"/>
      <c r="UKH14" s="4"/>
      <c r="UKI14" s="4"/>
      <c r="UKJ14" s="4"/>
      <c r="UKK14" s="4"/>
      <c r="UKL14" s="4"/>
      <c r="UKM14" s="4"/>
      <c r="UKN14" s="4"/>
      <c r="UKO14" s="4"/>
      <c r="UKP14" s="4"/>
      <c r="UKQ14" s="4"/>
      <c r="UKR14" s="4"/>
      <c r="UKS14" s="4"/>
      <c r="UKT14" s="4"/>
      <c r="UKU14" s="4"/>
      <c r="UKV14" s="4"/>
      <c r="UKW14" s="4"/>
      <c r="UKX14" s="4"/>
      <c r="UKY14" s="4"/>
      <c r="UKZ14" s="4"/>
      <c r="ULA14" s="4"/>
      <c r="ULB14" s="4"/>
      <c r="ULC14" s="4"/>
      <c r="ULD14" s="4"/>
      <c r="ULE14" s="4"/>
      <c r="ULF14" s="4"/>
      <c r="ULG14" s="4"/>
      <c r="ULH14" s="4"/>
      <c r="ULI14" s="4"/>
      <c r="ULJ14" s="4"/>
      <c r="ULK14" s="4"/>
      <c r="ULL14" s="4"/>
      <c r="ULM14" s="4"/>
      <c r="ULN14" s="4"/>
      <c r="ULO14" s="4"/>
      <c r="ULP14" s="4"/>
      <c r="ULQ14" s="4"/>
      <c r="ULR14" s="4"/>
      <c r="ULS14" s="4"/>
      <c r="ULT14" s="4"/>
      <c r="ULU14" s="4"/>
      <c r="ULV14" s="4"/>
      <c r="ULW14" s="4"/>
      <c r="ULX14" s="4"/>
      <c r="ULY14" s="4"/>
      <c r="ULZ14" s="4"/>
      <c r="UMA14" s="4"/>
      <c r="UMB14" s="4"/>
      <c r="UMC14" s="4"/>
      <c r="UMD14" s="4"/>
      <c r="UME14" s="4"/>
      <c r="UMF14" s="4"/>
      <c r="UMG14" s="4"/>
      <c r="UMH14" s="4"/>
      <c r="UMI14" s="4"/>
      <c r="UMJ14" s="4"/>
      <c r="UMK14" s="4"/>
      <c r="UML14" s="4"/>
      <c r="UMM14" s="4"/>
      <c r="UMN14" s="4"/>
      <c r="UMO14" s="4"/>
      <c r="UMP14" s="4"/>
      <c r="UMQ14" s="4"/>
      <c r="UMR14" s="4"/>
      <c r="UMS14" s="4"/>
      <c r="UMT14" s="4"/>
      <c r="UMU14" s="4"/>
      <c r="UMV14" s="4"/>
      <c r="UMW14" s="4"/>
      <c r="UMX14" s="4"/>
      <c r="UMY14" s="4"/>
      <c r="UMZ14" s="4"/>
      <c r="UNA14" s="4"/>
      <c r="UNB14" s="4"/>
      <c r="UNC14" s="4"/>
      <c r="UND14" s="4"/>
      <c r="UNE14" s="4"/>
      <c r="UNF14" s="4"/>
      <c r="UNG14" s="4"/>
      <c r="UNH14" s="4"/>
      <c r="UNI14" s="4"/>
      <c r="UNJ14" s="4"/>
      <c r="UNK14" s="4"/>
      <c r="UNL14" s="4"/>
      <c r="UNM14" s="4"/>
      <c r="UNN14" s="4"/>
      <c r="UNO14" s="4"/>
      <c r="UNP14" s="4"/>
      <c r="UNQ14" s="4"/>
      <c r="UNR14" s="4"/>
      <c r="UNS14" s="4"/>
      <c r="UNT14" s="4"/>
      <c r="UNU14" s="4"/>
      <c r="UNV14" s="4"/>
      <c r="UNW14" s="4"/>
      <c r="UNX14" s="4"/>
      <c r="UNY14" s="4"/>
      <c r="UNZ14" s="4"/>
      <c r="UOA14" s="4"/>
      <c r="UOB14" s="4"/>
      <c r="UOC14" s="4"/>
      <c r="UOD14" s="4"/>
      <c r="UOE14" s="4"/>
      <c r="UOF14" s="4"/>
      <c r="UOG14" s="4"/>
      <c r="UOH14" s="4"/>
      <c r="UOI14" s="4"/>
      <c r="UOJ14" s="4"/>
      <c r="UOK14" s="4"/>
      <c r="UOL14" s="4"/>
      <c r="UOM14" s="4"/>
      <c r="UON14" s="4"/>
      <c r="UOO14" s="4"/>
      <c r="UOP14" s="4"/>
      <c r="UOQ14" s="4"/>
      <c r="UOR14" s="4"/>
      <c r="UOS14" s="4"/>
      <c r="UOT14" s="4"/>
      <c r="UOU14" s="4"/>
      <c r="UOV14" s="4"/>
      <c r="UOW14" s="4"/>
      <c r="UOX14" s="4"/>
      <c r="UOY14" s="4"/>
      <c r="UOZ14" s="4"/>
      <c r="UPA14" s="4"/>
      <c r="UPB14" s="4"/>
      <c r="UPC14" s="4"/>
      <c r="UPD14" s="4"/>
      <c r="UPE14" s="4"/>
      <c r="UPF14" s="4"/>
      <c r="UPG14" s="4"/>
      <c r="UPH14" s="4"/>
      <c r="UPI14" s="4"/>
      <c r="UPJ14" s="4"/>
      <c r="UPK14" s="4"/>
      <c r="UPL14" s="4"/>
      <c r="UPM14" s="4"/>
      <c r="UPN14" s="4"/>
      <c r="UPO14" s="4"/>
      <c r="UPP14" s="4"/>
      <c r="UPQ14" s="4"/>
      <c r="UPR14" s="4"/>
      <c r="UPS14" s="4"/>
      <c r="UPT14" s="4"/>
      <c r="UPU14" s="4"/>
      <c r="UPV14" s="4"/>
      <c r="UPW14" s="4"/>
      <c r="UPX14" s="4"/>
      <c r="UPY14" s="4"/>
      <c r="UPZ14" s="4"/>
      <c r="UQA14" s="4"/>
      <c r="UQB14" s="4"/>
      <c r="UQC14" s="4"/>
      <c r="UQD14" s="4"/>
      <c r="UQE14" s="4"/>
      <c r="UQF14" s="4"/>
      <c r="UQG14" s="4"/>
      <c r="UQH14" s="4"/>
      <c r="UQI14" s="4"/>
      <c r="UQJ14" s="4"/>
      <c r="UQK14" s="4"/>
      <c r="UQL14" s="4"/>
      <c r="UQM14" s="4"/>
      <c r="UQN14" s="4"/>
      <c r="UQO14" s="4"/>
      <c r="UQP14" s="4"/>
      <c r="UQQ14" s="4"/>
      <c r="UQR14" s="4"/>
      <c r="UQS14" s="4"/>
      <c r="UQT14" s="4"/>
      <c r="UQU14" s="4"/>
      <c r="UQV14" s="4"/>
      <c r="UQW14" s="4"/>
      <c r="UQX14" s="4"/>
      <c r="UQY14" s="4"/>
      <c r="UQZ14" s="4"/>
      <c r="URA14" s="4"/>
      <c r="URB14" s="4"/>
      <c r="URC14" s="4"/>
      <c r="URD14" s="4"/>
      <c r="URE14" s="4"/>
      <c r="URF14" s="4"/>
      <c r="URG14" s="4"/>
      <c r="URH14" s="4"/>
      <c r="URI14" s="4"/>
      <c r="URJ14" s="4"/>
      <c r="URK14" s="4"/>
      <c r="URL14" s="4"/>
      <c r="URM14" s="4"/>
      <c r="URN14" s="4"/>
      <c r="URO14" s="4"/>
      <c r="URP14" s="4"/>
      <c r="URQ14" s="4"/>
      <c r="URR14" s="4"/>
      <c r="URS14" s="4"/>
      <c r="URT14" s="4"/>
      <c r="URU14" s="4"/>
      <c r="URV14" s="4"/>
      <c r="URW14" s="4"/>
      <c r="URX14" s="4"/>
      <c r="URY14" s="4"/>
      <c r="URZ14" s="4"/>
      <c r="USA14" s="4"/>
      <c r="USB14" s="4"/>
      <c r="USC14" s="4"/>
      <c r="USD14" s="4"/>
      <c r="USE14" s="4"/>
      <c r="USF14" s="4"/>
      <c r="USG14" s="4"/>
      <c r="USH14" s="4"/>
      <c r="USI14" s="4"/>
      <c r="USJ14" s="4"/>
      <c r="USK14" s="4"/>
      <c r="USL14" s="4"/>
      <c r="USM14" s="4"/>
      <c r="USN14" s="4"/>
      <c r="USO14" s="4"/>
      <c r="USP14" s="4"/>
      <c r="USQ14" s="4"/>
      <c r="USR14" s="4"/>
      <c r="USS14" s="4"/>
      <c r="UST14" s="4"/>
      <c r="USU14" s="4"/>
      <c r="USV14" s="4"/>
      <c r="USW14" s="4"/>
      <c r="USX14" s="4"/>
      <c r="USY14" s="4"/>
      <c r="USZ14" s="4"/>
      <c r="UTA14" s="4"/>
      <c r="UTB14" s="4"/>
      <c r="UTC14" s="4"/>
      <c r="UTD14" s="4"/>
      <c r="UTE14" s="4"/>
      <c r="UTF14" s="4"/>
      <c r="UTG14" s="4"/>
      <c r="UTH14" s="4"/>
      <c r="UTI14" s="4"/>
      <c r="UTJ14" s="4"/>
      <c r="UTK14" s="4"/>
      <c r="UTL14" s="4"/>
      <c r="UTM14" s="4"/>
      <c r="UTN14" s="4"/>
      <c r="UTO14" s="4"/>
      <c r="UTP14" s="4"/>
      <c r="UTQ14" s="4"/>
      <c r="UTR14" s="4"/>
      <c r="UTS14" s="4"/>
      <c r="UTT14" s="4"/>
      <c r="UTU14" s="4"/>
      <c r="UTV14" s="4"/>
      <c r="UTW14" s="4"/>
      <c r="UTX14" s="4"/>
      <c r="UTY14" s="4"/>
      <c r="UTZ14" s="4"/>
      <c r="UUA14" s="4"/>
      <c r="UUB14" s="4"/>
      <c r="UUC14" s="4"/>
      <c r="UUD14" s="4"/>
      <c r="UUE14" s="4"/>
      <c r="UUF14" s="4"/>
      <c r="UUG14" s="4"/>
      <c r="UUH14" s="4"/>
      <c r="UUI14" s="4"/>
      <c r="UUJ14" s="4"/>
      <c r="UUK14" s="4"/>
      <c r="UUL14" s="4"/>
      <c r="UUM14" s="4"/>
      <c r="UUN14" s="4"/>
      <c r="UUO14" s="4"/>
      <c r="UUP14" s="4"/>
      <c r="UUQ14" s="4"/>
      <c r="UUR14" s="4"/>
      <c r="UUS14" s="4"/>
      <c r="UUT14" s="4"/>
      <c r="UUU14" s="4"/>
      <c r="UUV14" s="4"/>
      <c r="UUW14" s="4"/>
      <c r="UUX14" s="4"/>
      <c r="UUY14" s="4"/>
      <c r="UUZ14" s="4"/>
      <c r="UVA14" s="4"/>
      <c r="UVB14" s="4"/>
      <c r="UVC14" s="4"/>
      <c r="UVD14" s="4"/>
      <c r="UVE14" s="4"/>
      <c r="UVF14" s="4"/>
      <c r="UVG14" s="4"/>
      <c r="UVH14" s="4"/>
      <c r="UVI14" s="4"/>
      <c r="UVJ14" s="4"/>
      <c r="UVK14" s="4"/>
      <c r="UVL14" s="4"/>
      <c r="UVM14" s="4"/>
      <c r="UVN14" s="4"/>
      <c r="UVO14" s="4"/>
      <c r="UVP14" s="4"/>
      <c r="UVQ14" s="4"/>
      <c r="UVR14" s="4"/>
      <c r="UVS14" s="4"/>
      <c r="UVT14" s="4"/>
      <c r="UVU14" s="4"/>
      <c r="UVV14" s="4"/>
      <c r="UVW14" s="4"/>
      <c r="UVX14" s="4"/>
      <c r="UVY14" s="4"/>
      <c r="UVZ14" s="4"/>
      <c r="UWA14" s="4"/>
      <c r="UWB14" s="4"/>
      <c r="UWC14" s="4"/>
      <c r="UWD14" s="4"/>
      <c r="UWE14" s="4"/>
      <c r="UWF14" s="4"/>
      <c r="UWG14" s="4"/>
      <c r="UWH14" s="4"/>
      <c r="UWI14" s="4"/>
      <c r="UWJ14" s="4"/>
      <c r="UWK14" s="4"/>
      <c r="UWL14" s="4"/>
      <c r="UWM14" s="4"/>
      <c r="UWN14" s="4"/>
      <c r="UWO14" s="4"/>
      <c r="UWP14" s="4"/>
      <c r="UWQ14" s="4"/>
      <c r="UWR14" s="4"/>
      <c r="UWS14" s="4"/>
      <c r="UWT14" s="4"/>
      <c r="UWU14" s="4"/>
      <c r="UWV14" s="4"/>
      <c r="UWW14" s="4"/>
      <c r="UWX14" s="4"/>
      <c r="UWY14" s="4"/>
      <c r="UWZ14" s="4"/>
      <c r="UXA14" s="4"/>
      <c r="UXB14" s="4"/>
      <c r="UXC14" s="4"/>
      <c r="UXD14" s="4"/>
      <c r="UXE14" s="4"/>
      <c r="UXF14" s="4"/>
      <c r="UXG14" s="4"/>
      <c r="UXH14" s="4"/>
      <c r="UXI14" s="4"/>
      <c r="UXJ14" s="4"/>
      <c r="UXK14" s="4"/>
      <c r="UXL14" s="4"/>
      <c r="UXM14" s="4"/>
      <c r="UXN14" s="4"/>
      <c r="UXO14" s="4"/>
      <c r="UXP14" s="4"/>
      <c r="UXQ14" s="4"/>
      <c r="UXR14" s="4"/>
      <c r="UXS14" s="4"/>
      <c r="UXT14" s="4"/>
      <c r="UXU14" s="4"/>
      <c r="UXV14" s="4"/>
      <c r="UXW14" s="4"/>
      <c r="UXX14" s="4"/>
      <c r="UXY14" s="4"/>
      <c r="UXZ14" s="4"/>
      <c r="UYA14" s="4"/>
      <c r="UYB14" s="4"/>
      <c r="UYC14" s="4"/>
      <c r="UYD14" s="4"/>
      <c r="UYE14" s="4"/>
      <c r="UYF14" s="4"/>
      <c r="UYG14" s="4"/>
      <c r="UYH14" s="4"/>
      <c r="UYI14" s="4"/>
      <c r="UYJ14" s="4"/>
      <c r="UYK14" s="4"/>
      <c r="UYL14" s="4"/>
      <c r="UYM14" s="4"/>
      <c r="UYN14" s="4"/>
      <c r="UYO14" s="4"/>
      <c r="UYP14" s="4"/>
      <c r="UYQ14" s="4"/>
      <c r="UYR14" s="4"/>
      <c r="UYS14" s="4"/>
      <c r="UYT14" s="4"/>
      <c r="UYU14" s="4"/>
      <c r="UYV14" s="4"/>
      <c r="UYW14" s="4"/>
      <c r="UYX14" s="4"/>
      <c r="UYY14" s="4"/>
      <c r="UYZ14" s="4"/>
      <c r="UZA14" s="4"/>
      <c r="UZB14" s="4"/>
      <c r="UZC14" s="4"/>
      <c r="UZD14" s="4"/>
      <c r="UZE14" s="4"/>
      <c r="UZF14" s="4"/>
      <c r="UZG14" s="4"/>
      <c r="UZH14" s="4"/>
      <c r="UZI14" s="4"/>
      <c r="UZJ14" s="4"/>
      <c r="UZK14" s="4"/>
      <c r="UZL14" s="4"/>
      <c r="UZM14" s="4"/>
      <c r="UZN14" s="4"/>
      <c r="UZO14" s="4"/>
      <c r="UZP14" s="4"/>
      <c r="UZQ14" s="4"/>
      <c r="UZR14" s="4"/>
      <c r="UZS14" s="4"/>
      <c r="UZT14" s="4"/>
      <c r="UZU14" s="4"/>
      <c r="UZV14" s="4"/>
      <c r="UZW14" s="4"/>
      <c r="UZX14" s="4"/>
      <c r="UZY14" s="4"/>
      <c r="UZZ14" s="4"/>
      <c r="VAA14" s="4"/>
      <c r="VAB14" s="4"/>
      <c r="VAC14" s="4"/>
      <c r="VAD14" s="4"/>
      <c r="VAE14" s="4"/>
      <c r="VAF14" s="4"/>
      <c r="VAG14" s="4"/>
      <c r="VAH14" s="4"/>
      <c r="VAI14" s="4"/>
      <c r="VAJ14" s="4"/>
      <c r="VAK14" s="4"/>
      <c r="VAL14" s="4"/>
      <c r="VAM14" s="4"/>
      <c r="VAN14" s="4"/>
      <c r="VAO14" s="4"/>
      <c r="VAP14" s="4"/>
      <c r="VAQ14" s="4"/>
      <c r="VAR14" s="4"/>
      <c r="VAS14" s="4"/>
      <c r="VAT14" s="4"/>
      <c r="VAU14" s="4"/>
      <c r="VAV14" s="4"/>
      <c r="VAW14" s="4"/>
      <c r="VAX14" s="4"/>
      <c r="VAY14" s="4"/>
      <c r="VAZ14" s="4"/>
      <c r="VBA14" s="4"/>
      <c r="VBB14" s="4"/>
      <c r="VBC14" s="4"/>
      <c r="VBD14" s="4"/>
      <c r="VBE14" s="4"/>
      <c r="VBF14" s="4"/>
      <c r="VBG14" s="4"/>
      <c r="VBH14" s="4"/>
      <c r="VBI14" s="4"/>
      <c r="VBJ14" s="4"/>
      <c r="VBK14" s="4"/>
      <c r="VBL14" s="4"/>
      <c r="VBM14" s="4"/>
      <c r="VBN14" s="4"/>
      <c r="VBO14" s="4"/>
      <c r="VBP14" s="4"/>
      <c r="VBQ14" s="4"/>
      <c r="VBR14" s="4"/>
      <c r="VBS14" s="4"/>
      <c r="VBT14" s="4"/>
      <c r="VBU14" s="4"/>
      <c r="VBV14" s="4"/>
      <c r="VBW14" s="4"/>
      <c r="VBX14" s="4"/>
      <c r="VBY14" s="4"/>
      <c r="VBZ14" s="4"/>
      <c r="VCA14" s="4"/>
      <c r="VCB14" s="4"/>
      <c r="VCC14" s="4"/>
      <c r="VCD14" s="4"/>
      <c r="VCE14" s="4"/>
      <c r="VCF14" s="4"/>
      <c r="VCG14" s="4"/>
      <c r="VCH14" s="4"/>
      <c r="VCI14" s="4"/>
      <c r="VCJ14" s="4"/>
      <c r="VCK14" s="4"/>
      <c r="VCL14" s="4"/>
      <c r="VCM14" s="4"/>
      <c r="VCN14" s="4"/>
      <c r="VCO14" s="4"/>
      <c r="VCP14" s="4"/>
      <c r="VCQ14" s="4"/>
      <c r="VCR14" s="4"/>
      <c r="VCS14" s="4"/>
      <c r="VCT14" s="4"/>
      <c r="VCU14" s="4"/>
      <c r="VCV14" s="4"/>
      <c r="VCW14" s="4"/>
      <c r="VCX14" s="4"/>
      <c r="VCY14" s="4"/>
      <c r="VCZ14" s="4"/>
      <c r="VDA14" s="4"/>
      <c r="VDB14" s="4"/>
      <c r="VDC14" s="4"/>
      <c r="VDD14" s="4"/>
      <c r="VDE14" s="4"/>
      <c r="VDF14" s="4"/>
      <c r="VDG14" s="4"/>
      <c r="VDH14" s="4"/>
      <c r="VDI14" s="4"/>
      <c r="VDJ14" s="4"/>
      <c r="VDK14" s="4"/>
      <c r="VDL14" s="4"/>
      <c r="VDM14" s="4"/>
      <c r="VDN14" s="4"/>
      <c r="VDO14" s="4"/>
      <c r="VDP14" s="4"/>
      <c r="VDQ14" s="4"/>
      <c r="VDR14" s="4"/>
      <c r="VDS14" s="4"/>
      <c r="VDT14" s="4"/>
      <c r="VDU14" s="4"/>
      <c r="VDV14" s="4"/>
      <c r="VDW14" s="4"/>
      <c r="VDX14" s="4"/>
      <c r="VDY14" s="4"/>
      <c r="VDZ14" s="4"/>
      <c r="VEA14" s="4"/>
      <c r="VEB14" s="4"/>
      <c r="VEC14" s="4"/>
      <c r="VED14" s="4"/>
      <c r="VEE14" s="4"/>
      <c r="VEF14" s="4"/>
      <c r="VEG14" s="4"/>
      <c r="VEH14" s="4"/>
      <c r="VEI14" s="4"/>
      <c r="VEJ14" s="4"/>
      <c r="VEK14" s="4"/>
      <c r="VEL14" s="4"/>
      <c r="VEM14" s="4"/>
      <c r="VEN14" s="4"/>
      <c r="VEO14" s="4"/>
      <c r="VEP14" s="4"/>
      <c r="VEQ14" s="4"/>
      <c r="VER14" s="4"/>
      <c r="VES14" s="4"/>
      <c r="VET14" s="4"/>
      <c r="VEU14" s="4"/>
      <c r="VEV14" s="4"/>
      <c r="VEW14" s="4"/>
      <c r="VEX14" s="4"/>
      <c r="VEY14" s="4"/>
      <c r="VEZ14" s="4"/>
      <c r="VFA14" s="4"/>
      <c r="VFB14" s="4"/>
      <c r="VFC14" s="4"/>
      <c r="VFD14" s="4"/>
      <c r="VFE14" s="4"/>
      <c r="VFF14" s="4"/>
      <c r="VFG14" s="4"/>
      <c r="VFH14" s="4"/>
      <c r="VFI14" s="4"/>
      <c r="VFJ14" s="4"/>
      <c r="VFK14" s="4"/>
      <c r="VFL14" s="4"/>
      <c r="VFM14" s="4"/>
      <c r="VFN14" s="4"/>
      <c r="VFO14" s="4"/>
      <c r="VFP14" s="4"/>
      <c r="VFQ14" s="4"/>
      <c r="VFR14" s="4"/>
      <c r="VFS14" s="4"/>
      <c r="VFT14" s="4"/>
      <c r="VFU14" s="4"/>
      <c r="VFV14" s="4"/>
      <c r="VFW14" s="4"/>
      <c r="VFX14" s="4"/>
      <c r="VFY14" s="4"/>
      <c r="VFZ14" s="4"/>
      <c r="VGA14" s="4"/>
      <c r="VGB14" s="4"/>
      <c r="VGC14" s="4"/>
      <c r="VGD14" s="4"/>
      <c r="VGE14" s="4"/>
      <c r="VGF14" s="4"/>
      <c r="VGG14" s="4"/>
      <c r="VGH14" s="4"/>
      <c r="VGI14" s="4"/>
      <c r="VGJ14" s="4"/>
      <c r="VGK14" s="4"/>
      <c r="VGL14" s="4"/>
      <c r="VGM14" s="4"/>
      <c r="VGN14" s="4"/>
      <c r="VGO14" s="4"/>
      <c r="VGP14" s="4"/>
      <c r="VGQ14" s="4"/>
      <c r="VGR14" s="4"/>
      <c r="VGS14" s="4"/>
      <c r="VGT14" s="4"/>
      <c r="VGU14" s="4"/>
      <c r="VGV14" s="4"/>
      <c r="VGW14" s="4"/>
      <c r="VGX14" s="4"/>
      <c r="VGY14" s="4"/>
      <c r="VGZ14" s="4"/>
      <c r="VHA14" s="4"/>
      <c r="VHB14" s="4"/>
      <c r="VHC14" s="4"/>
      <c r="VHD14" s="4"/>
      <c r="VHE14" s="4"/>
      <c r="VHF14" s="4"/>
      <c r="VHG14" s="4"/>
      <c r="VHH14" s="4"/>
      <c r="VHI14" s="4"/>
      <c r="VHJ14" s="4"/>
      <c r="VHK14" s="4"/>
      <c r="VHL14" s="4"/>
      <c r="VHM14" s="4"/>
      <c r="VHN14" s="4"/>
      <c r="VHO14" s="4"/>
      <c r="VHP14" s="4"/>
      <c r="VHQ14" s="4"/>
      <c r="VHR14" s="4"/>
      <c r="VHS14" s="4"/>
      <c r="VHT14" s="4"/>
      <c r="VHU14" s="4"/>
      <c r="VHV14" s="4"/>
      <c r="VHW14" s="4"/>
      <c r="VHX14" s="4"/>
      <c r="VHY14" s="4"/>
      <c r="VHZ14" s="4"/>
      <c r="VIA14" s="4"/>
      <c r="VIB14" s="4"/>
      <c r="VIC14" s="4"/>
      <c r="VID14" s="4"/>
      <c r="VIE14" s="4"/>
      <c r="VIF14" s="4"/>
      <c r="VIG14" s="4"/>
      <c r="VIH14" s="4"/>
      <c r="VII14" s="4"/>
      <c r="VIJ14" s="4"/>
      <c r="VIK14" s="4"/>
      <c r="VIL14" s="4"/>
      <c r="VIM14" s="4"/>
      <c r="VIN14" s="4"/>
      <c r="VIO14" s="4"/>
      <c r="VIP14" s="4"/>
      <c r="VIQ14" s="4"/>
      <c r="VIR14" s="4"/>
      <c r="VIS14" s="4"/>
      <c r="VIT14" s="4"/>
      <c r="VIU14" s="4"/>
      <c r="VIV14" s="4"/>
      <c r="VIW14" s="4"/>
      <c r="VIX14" s="4"/>
      <c r="VIY14" s="4"/>
      <c r="VIZ14" s="4"/>
      <c r="VJA14" s="4"/>
      <c r="VJB14" s="4"/>
      <c r="VJC14" s="4"/>
      <c r="VJD14" s="4"/>
      <c r="VJE14" s="4"/>
      <c r="VJF14" s="4"/>
      <c r="VJG14" s="4"/>
      <c r="VJH14" s="4"/>
      <c r="VJI14" s="4"/>
      <c r="VJJ14" s="4"/>
      <c r="VJK14" s="4"/>
      <c r="VJL14" s="4"/>
      <c r="VJM14" s="4"/>
      <c r="VJN14" s="4"/>
      <c r="VJO14" s="4"/>
      <c r="VJP14" s="4"/>
      <c r="VJQ14" s="4"/>
      <c r="VJR14" s="4"/>
      <c r="VJS14" s="4"/>
      <c r="VJT14" s="4"/>
      <c r="VJU14" s="4"/>
      <c r="VJV14" s="4"/>
      <c r="VJW14" s="4"/>
      <c r="VJX14" s="4"/>
      <c r="VJY14" s="4"/>
      <c r="VJZ14" s="4"/>
      <c r="VKA14" s="4"/>
      <c r="VKB14" s="4"/>
      <c r="VKC14" s="4"/>
      <c r="VKD14" s="4"/>
      <c r="VKE14" s="4"/>
      <c r="VKF14" s="4"/>
      <c r="VKG14" s="4"/>
      <c r="VKH14" s="4"/>
      <c r="VKI14" s="4"/>
      <c r="VKJ14" s="4"/>
      <c r="VKK14" s="4"/>
      <c r="VKL14" s="4"/>
      <c r="VKM14" s="4"/>
      <c r="VKN14" s="4"/>
      <c r="VKO14" s="4"/>
      <c r="VKP14" s="4"/>
      <c r="VKQ14" s="4"/>
      <c r="VKR14" s="4"/>
      <c r="VKS14" s="4"/>
      <c r="VKT14" s="4"/>
      <c r="VKU14" s="4"/>
      <c r="VKV14" s="4"/>
      <c r="VKW14" s="4"/>
      <c r="VKX14" s="4"/>
      <c r="VKY14" s="4"/>
      <c r="VKZ14" s="4"/>
      <c r="VLA14" s="4"/>
      <c r="VLB14" s="4"/>
      <c r="VLC14" s="4"/>
      <c r="VLD14" s="4"/>
      <c r="VLE14" s="4"/>
      <c r="VLF14" s="4"/>
      <c r="VLG14" s="4"/>
      <c r="VLH14" s="4"/>
      <c r="VLI14" s="4"/>
      <c r="VLJ14" s="4"/>
      <c r="VLK14" s="4"/>
      <c r="VLL14" s="4"/>
      <c r="VLM14" s="4"/>
      <c r="VLN14" s="4"/>
      <c r="VLO14" s="4"/>
      <c r="VLP14" s="4"/>
      <c r="VLQ14" s="4"/>
      <c r="VLR14" s="4"/>
      <c r="VLS14" s="4"/>
      <c r="VLT14" s="4"/>
      <c r="VLU14" s="4"/>
      <c r="VLV14" s="4"/>
      <c r="VLW14" s="4"/>
      <c r="VLX14" s="4"/>
      <c r="VLY14" s="4"/>
      <c r="VLZ14" s="4"/>
      <c r="VMA14" s="4"/>
      <c r="VMB14" s="4"/>
      <c r="VMC14" s="4"/>
      <c r="VMD14" s="4"/>
      <c r="VME14" s="4"/>
      <c r="VMF14" s="4"/>
      <c r="VMG14" s="4"/>
      <c r="VMH14" s="4"/>
      <c r="VMI14" s="4"/>
      <c r="VMJ14" s="4"/>
      <c r="VMK14" s="4"/>
      <c r="VML14" s="4"/>
      <c r="VMM14" s="4"/>
      <c r="VMN14" s="4"/>
      <c r="VMO14" s="4"/>
      <c r="VMP14" s="4"/>
      <c r="VMQ14" s="4"/>
      <c r="VMR14" s="4"/>
      <c r="VMS14" s="4"/>
      <c r="VMT14" s="4"/>
      <c r="VMU14" s="4"/>
      <c r="VMV14" s="4"/>
      <c r="VMW14" s="4"/>
      <c r="VMX14" s="4"/>
      <c r="VMY14" s="4"/>
      <c r="VMZ14" s="4"/>
      <c r="VNA14" s="4"/>
      <c r="VNB14" s="4"/>
      <c r="VNC14" s="4"/>
      <c r="VND14" s="4"/>
      <c r="VNE14" s="4"/>
      <c r="VNF14" s="4"/>
      <c r="VNG14" s="4"/>
      <c r="VNH14" s="4"/>
      <c r="VNI14" s="4"/>
      <c r="VNJ14" s="4"/>
      <c r="VNK14" s="4"/>
      <c r="VNL14" s="4"/>
      <c r="VNM14" s="4"/>
      <c r="VNN14" s="4"/>
      <c r="VNO14" s="4"/>
      <c r="VNP14" s="4"/>
      <c r="VNQ14" s="4"/>
      <c r="VNR14" s="4"/>
      <c r="VNS14" s="4"/>
      <c r="VNT14" s="4"/>
      <c r="VNU14" s="4"/>
      <c r="VNV14" s="4"/>
      <c r="VNW14" s="4"/>
      <c r="VNX14" s="4"/>
      <c r="VNY14" s="4"/>
      <c r="VNZ14" s="4"/>
      <c r="VOA14" s="4"/>
      <c r="VOB14" s="4"/>
      <c r="VOC14" s="4"/>
      <c r="VOD14" s="4"/>
      <c r="VOE14" s="4"/>
      <c r="VOF14" s="4"/>
      <c r="VOG14" s="4"/>
      <c r="VOH14" s="4"/>
      <c r="VOI14" s="4"/>
      <c r="VOJ14" s="4"/>
      <c r="VOK14" s="4"/>
      <c r="VOL14" s="4"/>
      <c r="VOM14" s="4"/>
      <c r="VON14" s="4"/>
      <c r="VOO14" s="4"/>
      <c r="VOP14" s="4"/>
      <c r="VOQ14" s="4"/>
      <c r="VOR14" s="4"/>
      <c r="VOS14" s="4"/>
      <c r="VOT14" s="4"/>
      <c r="VOU14" s="4"/>
      <c r="VOV14" s="4"/>
      <c r="VOW14" s="4"/>
      <c r="VOX14" s="4"/>
      <c r="VOY14" s="4"/>
      <c r="VOZ14" s="4"/>
      <c r="VPA14" s="4"/>
      <c r="VPB14" s="4"/>
      <c r="VPC14" s="4"/>
      <c r="VPD14" s="4"/>
      <c r="VPE14" s="4"/>
      <c r="VPF14" s="4"/>
      <c r="VPG14" s="4"/>
      <c r="VPH14" s="4"/>
      <c r="VPI14" s="4"/>
      <c r="VPJ14" s="4"/>
      <c r="VPK14" s="4"/>
      <c r="VPL14" s="4"/>
      <c r="VPM14" s="4"/>
      <c r="VPN14" s="4"/>
      <c r="VPO14" s="4"/>
      <c r="VPP14" s="4"/>
      <c r="VPQ14" s="4"/>
      <c r="VPR14" s="4"/>
      <c r="VPS14" s="4"/>
      <c r="VPT14" s="4"/>
      <c r="VPU14" s="4"/>
      <c r="VPV14" s="4"/>
      <c r="VPW14" s="4"/>
      <c r="VPX14" s="4"/>
      <c r="VPY14" s="4"/>
      <c r="VPZ14" s="4"/>
      <c r="VQA14" s="4"/>
      <c r="VQB14" s="4"/>
      <c r="VQC14" s="4"/>
      <c r="VQD14" s="4"/>
      <c r="VQE14" s="4"/>
      <c r="VQF14" s="4"/>
      <c r="VQG14" s="4"/>
      <c r="VQH14" s="4"/>
      <c r="VQI14" s="4"/>
      <c r="VQJ14" s="4"/>
      <c r="VQK14" s="4"/>
      <c r="VQL14" s="4"/>
      <c r="VQM14" s="4"/>
      <c r="VQN14" s="4"/>
      <c r="VQO14" s="4"/>
      <c r="VQP14" s="4"/>
      <c r="VQQ14" s="4"/>
      <c r="VQR14" s="4"/>
      <c r="VQS14" s="4"/>
      <c r="VQT14" s="4"/>
      <c r="VQU14" s="4"/>
      <c r="VQV14" s="4"/>
      <c r="VQW14" s="4"/>
      <c r="VQX14" s="4"/>
      <c r="VQY14" s="4"/>
      <c r="VQZ14" s="4"/>
      <c r="VRA14" s="4"/>
      <c r="VRB14" s="4"/>
      <c r="VRC14" s="4"/>
      <c r="VRD14" s="4"/>
      <c r="VRE14" s="4"/>
      <c r="VRF14" s="4"/>
      <c r="VRG14" s="4"/>
      <c r="VRH14" s="4"/>
      <c r="VRI14" s="4"/>
      <c r="VRJ14" s="4"/>
      <c r="VRK14" s="4"/>
      <c r="VRL14" s="4"/>
      <c r="VRM14" s="4"/>
      <c r="VRN14" s="4"/>
      <c r="VRO14" s="4"/>
      <c r="VRP14" s="4"/>
      <c r="VRQ14" s="4"/>
      <c r="VRR14" s="4"/>
      <c r="VRS14" s="4"/>
      <c r="VRT14" s="4"/>
      <c r="VRU14" s="4"/>
      <c r="VRV14" s="4"/>
      <c r="VRW14" s="4"/>
      <c r="VRX14" s="4"/>
      <c r="VRY14" s="4"/>
      <c r="VRZ14" s="4"/>
      <c r="VSA14" s="4"/>
      <c r="VSB14" s="4"/>
      <c r="VSC14" s="4"/>
      <c r="VSD14" s="4"/>
      <c r="VSE14" s="4"/>
      <c r="VSF14" s="4"/>
      <c r="VSG14" s="4"/>
      <c r="VSH14" s="4"/>
      <c r="VSI14" s="4"/>
      <c r="VSJ14" s="4"/>
      <c r="VSK14" s="4"/>
      <c r="VSL14" s="4"/>
      <c r="VSM14" s="4"/>
      <c r="VSN14" s="4"/>
      <c r="VSO14" s="4"/>
      <c r="VSP14" s="4"/>
      <c r="VSQ14" s="4"/>
      <c r="VSR14" s="4"/>
      <c r="VSS14" s="4"/>
      <c r="VST14" s="4"/>
      <c r="VSU14" s="4"/>
      <c r="VSV14" s="4"/>
      <c r="VSW14" s="4"/>
      <c r="VSX14" s="4"/>
      <c r="VSY14" s="4"/>
      <c r="VSZ14" s="4"/>
      <c r="VTA14" s="4"/>
      <c r="VTB14" s="4"/>
      <c r="VTC14" s="4"/>
      <c r="VTD14" s="4"/>
      <c r="VTE14" s="4"/>
      <c r="VTF14" s="4"/>
      <c r="VTG14" s="4"/>
      <c r="VTH14" s="4"/>
      <c r="VTI14" s="4"/>
      <c r="VTJ14" s="4"/>
      <c r="VTK14" s="4"/>
      <c r="VTL14" s="4"/>
      <c r="VTM14" s="4"/>
      <c r="VTN14" s="4"/>
      <c r="VTO14" s="4"/>
      <c r="VTP14" s="4"/>
      <c r="VTQ14" s="4"/>
      <c r="VTR14" s="4"/>
      <c r="VTS14" s="4"/>
      <c r="VTT14" s="4"/>
      <c r="VTU14" s="4"/>
      <c r="VTV14" s="4"/>
      <c r="VTW14" s="4"/>
      <c r="VTX14" s="4"/>
      <c r="VTY14" s="4"/>
      <c r="VTZ14" s="4"/>
      <c r="VUA14" s="4"/>
      <c r="VUB14" s="4"/>
      <c r="VUC14" s="4"/>
      <c r="VUD14" s="4"/>
      <c r="VUE14" s="4"/>
      <c r="VUF14" s="4"/>
      <c r="VUG14" s="4"/>
      <c r="VUH14" s="4"/>
      <c r="VUI14" s="4"/>
      <c r="VUJ14" s="4"/>
      <c r="VUK14" s="4"/>
      <c r="VUL14" s="4"/>
      <c r="VUM14" s="4"/>
      <c r="VUN14" s="4"/>
      <c r="VUO14" s="4"/>
      <c r="VUP14" s="4"/>
      <c r="VUQ14" s="4"/>
      <c r="VUR14" s="4"/>
      <c r="VUS14" s="4"/>
      <c r="VUT14" s="4"/>
      <c r="VUU14" s="4"/>
      <c r="VUV14" s="4"/>
      <c r="VUW14" s="4"/>
      <c r="VUX14" s="4"/>
      <c r="VUY14" s="4"/>
      <c r="VUZ14" s="4"/>
      <c r="VVA14" s="4"/>
      <c r="VVB14" s="4"/>
      <c r="VVC14" s="4"/>
      <c r="VVD14" s="4"/>
      <c r="VVE14" s="4"/>
      <c r="VVF14" s="4"/>
      <c r="VVG14" s="4"/>
      <c r="VVH14" s="4"/>
      <c r="VVI14" s="4"/>
      <c r="VVJ14" s="4"/>
      <c r="VVK14" s="4"/>
      <c r="VVL14" s="4"/>
      <c r="VVM14" s="4"/>
      <c r="VVN14" s="4"/>
      <c r="VVO14" s="4"/>
      <c r="VVP14" s="4"/>
      <c r="VVQ14" s="4"/>
      <c r="VVR14" s="4"/>
      <c r="VVS14" s="4"/>
      <c r="VVT14" s="4"/>
      <c r="VVU14" s="4"/>
      <c r="VVV14" s="4"/>
      <c r="VVW14" s="4"/>
      <c r="VVX14" s="4"/>
      <c r="VVY14" s="4"/>
      <c r="VVZ14" s="4"/>
      <c r="VWA14" s="4"/>
      <c r="VWB14" s="4"/>
      <c r="VWC14" s="4"/>
      <c r="VWD14" s="4"/>
      <c r="VWE14" s="4"/>
      <c r="VWF14" s="4"/>
      <c r="VWG14" s="4"/>
      <c r="VWH14" s="4"/>
      <c r="VWI14" s="4"/>
      <c r="VWJ14" s="4"/>
      <c r="VWK14" s="4"/>
      <c r="VWL14" s="4"/>
      <c r="VWM14" s="4"/>
      <c r="VWN14" s="4"/>
      <c r="VWO14" s="4"/>
      <c r="VWP14" s="4"/>
      <c r="VWQ14" s="4"/>
      <c r="VWR14" s="4"/>
      <c r="VWS14" s="4"/>
      <c r="VWT14" s="4"/>
      <c r="VWU14" s="4"/>
      <c r="VWV14" s="4"/>
      <c r="VWW14" s="4"/>
      <c r="VWX14" s="4"/>
      <c r="VWY14" s="4"/>
      <c r="VWZ14" s="4"/>
      <c r="VXA14" s="4"/>
      <c r="VXB14" s="4"/>
      <c r="VXC14" s="4"/>
      <c r="VXD14" s="4"/>
      <c r="VXE14" s="4"/>
      <c r="VXF14" s="4"/>
      <c r="VXG14" s="4"/>
      <c r="VXH14" s="4"/>
      <c r="VXI14" s="4"/>
      <c r="VXJ14" s="4"/>
      <c r="VXK14" s="4"/>
      <c r="VXL14" s="4"/>
      <c r="VXM14" s="4"/>
      <c r="VXN14" s="4"/>
      <c r="VXO14" s="4"/>
      <c r="VXP14" s="4"/>
      <c r="VXQ14" s="4"/>
      <c r="VXR14" s="4"/>
      <c r="VXS14" s="4"/>
      <c r="VXT14" s="4"/>
      <c r="VXU14" s="4"/>
      <c r="VXV14" s="4"/>
      <c r="VXW14" s="4"/>
      <c r="VXX14" s="4"/>
      <c r="VXY14" s="4"/>
      <c r="VXZ14" s="4"/>
      <c r="VYA14" s="4"/>
      <c r="VYB14" s="4"/>
      <c r="VYC14" s="4"/>
      <c r="VYD14" s="4"/>
      <c r="VYE14" s="4"/>
      <c r="VYF14" s="4"/>
      <c r="VYG14" s="4"/>
      <c r="VYH14" s="4"/>
      <c r="VYI14" s="4"/>
      <c r="VYJ14" s="4"/>
      <c r="VYK14" s="4"/>
      <c r="VYL14" s="4"/>
      <c r="VYM14" s="4"/>
      <c r="VYN14" s="4"/>
      <c r="VYO14" s="4"/>
      <c r="VYP14" s="4"/>
      <c r="VYQ14" s="4"/>
      <c r="VYR14" s="4"/>
      <c r="VYS14" s="4"/>
      <c r="VYT14" s="4"/>
      <c r="VYU14" s="4"/>
      <c r="VYV14" s="4"/>
      <c r="VYW14" s="4"/>
      <c r="VYX14" s="4"/>
      <c r="VYY14" s="4"/>
      <c r="VYZ14" s="4"/>
      <c r="VZA14" s="4"/>
      <c r="VZB14" s="4"/>
      <c r="VZC14" s="4"/>
      <c r="VZD14" s="4"/>
      <c r="VZE14" s="4"/>
      <c r="VZF14" s="4"/>
      <c r="VZG14" s="4"/>
      <c r="VZH14" s="4"/>
      <c r="VZI14" s="4"/>
      <c r="VZJ14" s="4"/>
      <c r="VZK14" s="4"/>
      <c r="VZL14" s="4"/>
      <c r="VZM14" s="4"/>
      <c r="VZN14" s="4"/>
      <c r="VZO14" s="4"/>
      <c r="VZP14" s="4"/>
      <c r="VZQ14" s="4"/>
      <c r="VZR14" s="4"/>
      <c r="VZS14" s="4"/>
      <c r="VZT14" s="4"/>
      <c r="VZU14" s="4"/>
      <c r="VZV14" s="4"/>
      <c r="VZW14" s="4"/>
      <c r="VZX14" s="4"/>
      <c r="VZY14" s="4"/>
      <c r="VZZ14" s="4"/>
      <c r="WAA14" s="4"/>
      <c r="WAB14" s="4"/>
      <c r="WAC14" s="4"/>
      <c r="WAD14" s="4"/>
      <c r="WAE14" s="4"/>
      <c r="WAF14" s="4"/>
      <c r="WAG14" s="4"/>
      <c r="WAH14" s="4"/>
      <c r="WAI14" s="4"/>
      <c r="WAJ14" s="4"/>
      <c r="WAK14" s="4"/>
      <c r="WAL14" s="4"/>
      <c r="WAM14" s="4"/>
      <c r="WAN14" s="4"/>
      <c r="WAO14" s="4"/>
      <c r="WAP14" s="4"/>
      <c r="WAQ14" s="4"/>
      <c r="WAR14" s="4"/>
      <c r="WAS14" s="4"/>
      <c r="WAT14" s="4"/>
      <c r="WAU14" s="4"/>
      <c r="WAV14" s="4"/>
      <c r="WAW14" s="4"/>
      <c r="WAX14" s="4"/>
      <c r="WAY14" s="4"/>
      <c r="WAZ14" s="4"/>
      <c r="WBA14" s="4"/>
      <c r="WBB14" s="4"/>
      <c r="WBC14" s="4"/>
      <c r="WBD14" s="4"/>
      <c r="WBE14" s="4"/>
      <c r="WBF14" s="4"/>
      <c r="WBG14" s="4"/>
      <c r="WBH14" s="4"/>
      <c r="WBI14" s="4"/>
      <c r="WBJ14" s="4"/>
      <c r="WBK14" s="4"/>
      <c r="WBL14" s="4"/>
      <c r="WBM14" s="4"/>
      <c r="WBN14" s="4"/>
      <c r="WBO14" s="4"/>
      <c r="WBP14" s="4"/>
      <c r="WBQ14" s="4"/>
      <c r="WBR14" s="4"/>
      <c r="WBS14" s="4"/>
      <c r="WBT14" s="4"/>
      <c r="WBU14" s="4"/>
      <c r="WBV14" s="4"/>
      <c r="WBW14" s="4"/>
      <c r="WBX14" s="4"/>
      <c r="WBY14" s="4"/>
      <c r="WBZ14" s="4"/>
      <c r="WCA14" s="4"/>
      <c r="WCB14" s="4"/>
      <c r="WCC14" s="4"/>
      <c r="WCD14" s="4"/>
      <c r="WCE14" s="4"/>
      <c r="WCF14" s="4"/>
      <c r="WCG14" s="4"/>
      <c r="WCH14" s="4"/>
      <c r="WCI14" s="4"/>
      <c r="WCJ14" s="4"/>
      <c r="WCK14" s="4"/>
      <c r="WCL14" s="4"/>
      <c r="WCM14" s="4"/>
      <c r="WCN14" s="4"/>
      <c r="WCO14" s="4"/>
      <c r="WCP14" s="4"/>
      <c r="WCQ14" s="4"/>
      <c r="WCR14" s="4"/>
      <c r="WCS14" s="4"/>
      <c r="WCT14" s="4"/>
      <c r="WCU14" s="4"/>
      <c r="WCV14" s="4"/>
      <c r="WCW14" s="4"/>
      <c r="WCX14" s="4"/>
      <c r="WCY14" s="4"/>
      <c r="WCZ14" s="4"/>
      <c r="WDA14" s="4"/>
      <c r="WDB14" s="4"/>
      <c r="WDC14" s="4"/>
      <c r="WDD14" s="4"/>
      <c r="WDE14" s="4"/>
      <c r="WDF14" s="4"/>
      <c r="WDG14" s="4"/>
      <c r="WDH14" s="4"/>
      <c r="WDI14" s="4"/>
      <c r="WDJ14" s="4"/>
      <c r="WDK14" s="4"/>
      <c r="WDL14" s="4"/>
      <c r="WDM14" s="4"/>
      <c r="WDN14" s="4"/>
      <c r="WDO14" s="4"/>
      <c r="WDP14" s="4"/>
      <c r="WDQ14" s="4"/>
      <c r="WDR14" s="4"/>
      <c r="WDS14" s="4"/>
      <c r="WDT14" s="4"/>
      <c r="WDU14" s="4"/>
      <c r="WDV14" s="4"/>
      <c r="WDW14" s="4"/>
      <c r="WDX14" s="4"/>
      <c r="WDY14" s="4"/>
      <c r="WDZ14" s="4"/>
      <c r="WEA14" s="4"/>
      <c r="WEB14" s="4"/>
      <c r="WEC14" s="4"/>
      <c r="WED14" s="4"/>
      <c r="WEE14" s="4"/>
      <c r="WEF14" s="4"/>
      <c r="WEG14" s="4"/>
      <c r="WEH14" s="4"/>
      <c r="WEI14" s="4"/>
      <c r="WEJ14" s="4"/>
      <c r="WEK14" s="4"/>
      <c r="WEL14" s="4"/>
      <c r="WEM14" s="4"/>
      <c r="WEN14" s="4"/>
      <c r="WEO14" s="4"/>
      <c r="WEP14" s="4"/>
      <c r="WEQ14" s="4"/>
      <c r="WER14" s="4"/>
      <c r="WES14" s="4"/>
      <c r="WET14" s="4"/>
      <c r="WEU14" s="4"/>
      <c r="WEV14" s="4"/>
      <c r="WEW14" s="4"/>
      <c r="WEX14" s="4"/>
      <c r="WEY14" s="4"/>
      <c r="WEZ14" s="4"/>
      <c r="WFA14" s="4"/>
      <c r="WFB14" s="4"/>
      <c r="WFC14" s="4"/>
      <c r="WFD14" s="4"/>
      <c r="WFE14" s="4"/>
      <c r="WFF14" s="4"/>
      <c r="WFG14" s="4"/>
      <c r="WFH14" s="4"/>
      <c r="WFI14" s="4"/>
      <c r="WFJ14" s="4"/>
      <c r="WFK14" s="4"/>
      <c r="WFL14" s="4"/>
      <c r="WFM14" s="4"/>
      <c r="WFN14" s="4"/>
      <c r="WFO14" s="4"/>
      <c r="WFP14" s="4"/>
      <c r="WFQ14" s="4"/>
      <c r="WFR14" s="4"/>
      <c r="WFS14" s="4"/>
      <c r="WFT14" s="4"/>
      <c r="WFU14" s="4"/>
      <c r="WFV14" s="4"/>
      <c r="WFW14" s="4"/>
      <c r="WFX14" s="4"/>
      <c r="WFY14" s="4"/>
      <c r="WFZ14" s="4"/>
      <c r="WGA14" s="4"/>
      <c r="WGB14" s="4"/>
      <c r="WGC14" s="4"/>
      <c r="WGD14" s="4"/>
      <c r="WGE14" s="4"/>
      <c r="WGF14" s="4"/>
      <c r="WGG14" s="4"/>
      <c r="WGH14" s="4"/>
      <c r="WGI14" s="4"/>
      <c r="WGJ14" s="4"/>
      <c r="WGK14" s="4"/>
      <c r="WGL14" s="4"/>
      <c r="WGM14" s="4"/>
      <c r="WGN14" s="4"/>
      <c r="WGO14" s="4"/>
      <c r="WGP14" s="4"/>
      <c r="WGQ14" s="4"/>
      <c r="WGR14" s="4"/>
      <c r="WGS14" s="4"/>
      <c r="WGT14" s="4"/>
      <c r="WGU14" s="4"/>
      <c r="WGV14" s="4"/>
      <c r="WGW14" s="4"/>
      <c r="WGX14" s="4"/>
      <c r="WGY14" s="4"/>
      <c r="WGZ14" s="4"/>
      <c r="WHA14" s="4"/>
      <c r="WHB14" s="4"/>
      <c r="WHC14" s="4"/>
      <c r="WHD14" s="4"/>
      <c r="WHE14" s="4"/>
      <c r="WHF14" s="4"/>
      <c r="WHG14" s="4"/>
      <c r="WHH14" s="4"/>
      <c r="WHI14" s="4"/>
      <c r="WHJ14" s="4"/>
      <c r="WHK14" s="4"/>
      <c r="WHL14" s="4"/>
      <c r="WHM14" s="4"/>
      <c r="WHN14" s="4"/>
      <c r="WHO14" s="4"/>
      <c r="WHP14" s="4"/>
      <c r="WHQ14" s="4"/>
      <c r="WHR14" s="4"/>
      <c r="WHS14" s="4"/>
      <c r="WHT14" s="4"/>
      <c r="WHU14" s="4"/>
      <c r="WHV14" s="4"/>
      <c r="WHW14" s="4"/>
      <c r="WHX14" s="4"/>
      <c r="WHY14" s="4"/>
      <c r="WHZ14" s="4"/>
      <c r="WIA14" s="4"/>
      <c r="WIB14" s="4"/>
      <c r="WIC14" s="4"/>
      <c r="WID14" s="4"/>
      <c r="WIE14" s="4"/>
      <c r="WIF14" s="4"/>
      <c r="WIG14" s="4"/>
      <c r="WIH14" s="4"/>
      <c r="WII14" s="4"/>
      <c r="WIJ14" s="4"/>
      <c r="WIK14" s="4"/>
      <c r="WIL14" s="4"/>
      <c r="WIM14" s="4"/>
      <c r="WIN14" s="4"/>
      <c r="WIO14" s="4"/>
      <c r="WIP14" s="4"/>
      <c r="WIQ14" s="4"/>
      <c r="WIR14" s="4"/>
      <c r="WIS14" s="4"/>
      <c r="WIT14" s="4"/>
      <c r="WIU14" s="4"/>
      <c r="WIV14" s="4"/>
      <c r="WIW14" s="4"/>
      <c r="WIX14" s="4"/>
      <c r="WIY14" s="4"/>
      <c r="WIZ14" s="4"/>
      <c r="WJA14" s="4"/>
      <c r="WJB14" s="4"/>
      <c r="WJC14" s="4"/>
      <c r="WJD14" s="4"/>
      <c r="WJE14" s="4"/>
      <c r="WJF14" s="4"/>
      <c r="WJG14" s="4"/>
      <c r="WJH14" s="4"/>
      <c r="WJI14" s="4"/>
      <c r="WJJ14" s="4"/>
      <c r="WJK14" s="4"/>
      <c r="WJL14" s="4"/>
      <c r="WJM14" s="4"/>
      <c r="WJN14" s="4"/>
      <c r="WJO14" s="4"/>
      <c r="WJP14" s="4"/>
      <c r="WJQ14" s="4"/>
      <c r="WJR14" s="4"/>
      <c r="WJS14" s="4"/>
      <c r="WJT14" s="4"/>
      <c r="WJU14" s="4"/>
      <c r="WJV14" s="4"/>
      <c r="WJW14" s="4"/>
      <c r="WJX14" s="4"/>
      <c r="WJY14" s="4"/>
      <c r="WJZ14" s="4"/>
      <c r="WKA14" s="4"/>
      <c r="WKB14" s="4"/>
      <c r="WKC14" s="4"/>
      <c r="WKD14" s="4"/>
      <c r="WKE14" s="4"/>
      <c r="WKF14" s="4"/>
      <c r="WKG14" s="4"/>
      <c r="WKH14" s="4"/>
      <c r="WKI14" s="4"/>
      <c r="WKJ14" s="4"/>
      <c r="WKK14" s="4"/>
      <c r="WKL14" s="4"/>
      <c r="WKM14" s="4"/>
      <c r="WKN14" s="4"/>
      <c r="WKO14" s="4"/>
      <c r="WKP14" s="4"/>
      <c r="WKQ14" s="4"/>
      <c r="WKR14" s="4"/>
      <c r="WKS14" s="4"/>
      <c r="WKT14" s="4"/>
      <c r="WKU14" s="4"/>
      <c r="WKV14" s="4"/>
      <c r="WKW14" s="4"/>
      <c r="WKX14" s="4"/>
      <c r="WKY14" s="4"/>
      <c r="WKZ14" s="4"/>
      <c r="WLA14" s="4"/>
      <c r="WLB14" s="4"/>
      <c r="WLC14" s="4"/>
      <c r="WLD14" s="4"/>
      <c r="WLE14" s="4"/>
      <c r="WLF14" s="4"/>
      <c r="WLG14" s="4"/>
      <c r="WLH14" s="4"/>
      <c r="WLI14" s="4"/>
      <c r="WLJ14" s="4"/>
      <c r="WLK14" s="4"/>
      <c r="WLL14" s="4"/>
      <c r="WLM14" s="4"/>
      <c r="WLN14" s="4"/>
      <c r="WLO14" s="4"/>
      <c r="WLP14" s="4"/>
      <c r="WLQ14" s="4"/>
      <c r="WLR14" s="4"/>
      <c r="WLS14" s="4"/>
      <c r="WLT14" s="4"/>
      <c r="WLU14" s="4"/>
      <c r="WLV14" s="4"/>
      <c r="WLW14" s="4"/>
      <c r="WLX14" s="4"/>
      <c r="WLY14" s="4"/>
      <c r="WLZ14" s="4"/>
      <c r="WMA14" s="4"/>
      <c r="WMB14" s="4"/>
      <c r="WMC14" s="4"/>
      <c r="WMD14" s="4"/>
      <c r="WME14" s="4"/>
      <c r="WMF14" s="4"/>
      <c r="WMG14" s="4"/>
      <c r="WMH14" s="4"/>
      <c r="WMI14" s="4"/>
      <c r="WMJ14" s="4"/>
      <c r="WMK14" s="4"/>
      <c r="WML14" s="4"/>
      <c r="WMM14" s="4"/>
      <c r="WMN14" s="4"/>
      <c r="WMO14" s="4"/>
      <c r="WMP14" s="4"/>
      <c r="WMQ14" s="4"/>
      <c r="WMR14" s="4"/>
      <c r="WMS14" s="4"/>
      <c r="WMT14" s="4"/>
      <c r="WMU14" s="4"/>
      <c r="WMV14" s="4"/>
      <c r="WMW14" s="4"/>
      <c r="WMX14" s="4"/>
      <c r="WMY14" s="4"/>
      <c r="WMZ14" s="4"/>
      <c r="WNA14" s="4"/>
      <c r="WNB14" s="4"/>
      <c r="WNC14" s="4"/>
      <c r="WND14" s="4"/>
      <c r="WNE14" s="4"/>
      <c r="WNF14" s="4"/>
      <c r="WNG14" s="4"/>
      <c r="WNH14" s="4"/>
      <c r="WNI14" s="4"/>
      <c r="WNJ14" s="4"/>
      <c r="WNK14" s="4"/>
      <c r="WNL14" s="4"/>
      <c r="WNM14" s="4"/>
      <c r="WNN14" s="4"/>
      <c r="WNO14" s="4"/>
      <c r="WNP14" s="4"/>
      <c r="WNQ14" s="4"/>
      <c r="WNR14" s="4"/>
      <c r="WNS14" s="4"/>
      <c r="WNT14" s="4"/>
      <c r="WNU14" s="4"/>
      <c r="WNV14" s="4"/>
      <c r="WNW14" s="4"/>
      <c r="WNX14" s="4"/>
      <c r="WNY14" s="4"/>
      <c r="WNZ14" s="4"/>
      <c r="WOA14" s="4"/>
      <c r="WOB14" s="4"/>
      <c r="WOC14" s="4"/>
      <c r="WOD14" s="4"/>
      <c r="WOE14" s="4"/>
      <c r="WOF14" s="4"/>
      <c r="WOG14" s="4"/>
      <c r="WOH14" s="4"/>
      <c r="WOI14" s="4"/>
      <c r="WOJ14" s="4"/>
      <c r="WOK14" s="4"/>
      <c r="WOL14" s="4"/>
      <c r="WOM14" s="4"/>
      <c r="WON14" s="4"/>
      <c r="WOO14" s="4"/>
      <c r="WOP14" s="4"/>
      <c r="WOQ14" s="4"/>
      <c r="WOR14" s="4"/>
      <c r="WOS14" s="4"/>
      <c r="WOT14" s="4"/>
      <c r="WOU14" s="4"/>
      <c r="WOV14" s="4"/>
      <c r="WOW14" s="4"/>
      <c r="WOX14" s="4"/>
      <c r="WOY14" s="4"/>
      <c r="WOZ14" s="4"/>
      <c r="WPA14" s="4"/>
      <c r="WPB14" s="4"/>
      <c r="WPC14" s="4"/>
      <c r="WPD14" s="4"/>
      <c r="WPE14" s="4"/>
      <c r="WPF14" s="4"/>
      <c r="WPG14" s="4"/>
      <c r="WPH14" s="4"/>
      <c r="WPI14" s="4"/>
      <c r="WPJ14" s="4"/>
      <c r="WPK14" s="4"/>
      <c r="WPL14" s="4"/>
      <c r="WPM14" s="4"/>
      <c r="WPN14" s="4"/>
      <c r="WPO14" s="4"/>
      <c r="WPP14" s="4"/>
      <c r="WPQ14" s="4"/>
      <c r="WPR14" s="4"/>
      <c r="WPS14" s="4"/>
      <c r="WPT14" s="4"/>
      <c r="WPU14" s="4"/>
      <c r="WPV14" s="4"/>
      <c r="WPW14" s="4"/>
      <c r="WPX14" s="4"/>
      <c r="WPY14" s="4"/>
      <c r="WPZ14" s="4"/>
      <c r="WQA14" s="4"/>
      <c r="WQB14" s="4"/>
      <c r="WQC14" s="4"/>
      <c r="WQD14" s="4"/>
      <c r="WQE14" s="4"/>
      <c r="WQF14" s="4"/>
      <c r="WQG14" s="4"/>
      <c r="WQH14" s="4"/>
      <c r="WQI14" s="4"/>
      <c r="WQJ14" s="4"/>
      <c r="WQK14" s="4"/>
      <c r="WQL14" s="4"/>
      <c r="WQM14" s="4"/>
      <c r="WQN14" s="4"/>
      <c r="WQO14" s="4"/>
      <c r="WQP14" s="4"/>
      <c r="WQQ14" s="4"/>
      <c r="WQR14" s="4"/>
      <c r="WQS14" s="4"/>
      <c r="WQT14" s="4"/>
      <c r="WQU14" s="4"/>
      <c r="WQV14" s="4"/>
      <c r="WQW14" s="4"/>
      <c r="WQX14" s="4"/>
      <c r="WQY14" s="4"/>
      <c r="WQZ14" s="4"/>
      <c r="WRA14" s="4"/>
      <c r="WRB14" s="4"/>
      <c r="WRC14" s="4"/>
      <c r="WRD14" s="4"/>
      <c r="WRE14" s="4"/>
      <c r="WRF14" s="4"/>
      <c r="WRG14" s="4"/>
      <c r="WRH14" s="4"/>
      <c r="WRI14" s="4"/>
      <c r="WRJ14" s="4"/>
      <c r="WRK14" s="4"/>
      <c r="WRL14" s="4"/>
      <c r="WRM14" s="4"/>
      <c r="WRN14" s="4"/>
      <c r="WRO14" s="4"/>
      <c r="WRP14" s="4"/>
      <c r="WRQ14" s="4"/>
      <c r="WRR14" s="4"/>
      <c r="WRS14" s="4"/>
      <c r="WRT14" s="4"/>
      <c r="WRU14" s="4"/>
      <c r="WRV14" s="4"/>
      <c r="WRW14" s="4"/>
      <c r="WRX14" s="4"/>
      <c r="WRY14" s="4"/>
      <c r="WRZ14" s="4"/>
      <c r="WSA14" s="4"/>
      <c r="WSB14" s="4"/>
      <c r="WSC14" s="4"/>
      <c r="WSD14" s="4"/>
      <c r="WSE14" s="4"/>
      <c r="WSF14" s="4"/>
      <c r="WSG14" s="4"/>
      <c r="WSH14" s="4"/>
      <c r="WSI14" s="4"/>
      <c r="WSJ14" s="4"/>
      <c r="WSK14" s="4"/>
      <c r="WSL14" s="4"/>
      <c r="WSM14" s="4"/>
      <c r="WSN14" s="4"/>
      <c r="WSO14" s="4"/>
      <c r="WSP14" s="4"/>
      <c r="WSQ14" s="4"/>
      <c r="WSR14" s="4"/>
      <c r="WSS14" s="4"/>
      <c r="WST14" s="4"/>
      <c r="WSU14" s="4"/>
      <c r="WSV14" s="4"/>
      <c r="WSW14" s="4"/>
      <c r="WSX14" s="4"/>
      <c r="WSY14" s="4"/>
      <c r="WSZ14" s="4"/>
      <c r="WTA14" s="4"/>
      <c r="WTB14" s="4"/>
      <c r="WTC14" s="4"/>
      <c r="WTD14" s="4"/>
      <c r="WTE14" s="4"/>
      <c r="WTF14" s="4"/>
      <c r="WTG14" s="4"/>
      <c r="WTH14" s="4"/>
      <c r="WTI14" s="4"/>
      <c r="WTJ14" s="4"/>
      <c r="WTK14" s="4"/>
      <c r="WTL14" s="4"/>
      <c r="WTM14" s="4"/>
      <c r="WTN14" s="4"/>
      <c r="WTO14" s="4"/>
      <c r="WTP14" s="4"/>
      <c r="WTQ14" s="4"/>
      <c r="WTR14" s="4"/>
      <c r="WTS14" s="4"/>
      <c r="WTT14" s="4"/>
      <c r="WTU14" s="4"/>
      <c r="WTV14" s="4"/>
      <c r="WTW14" s="4"/>
      <c r="WTX14" s="4"/>
      <c r="WTY14" s="4"/>
      <c r="WTZ14" s="4"/>
      <c r="WUA14" s="4"/>
      <c r="WUB14" s="4"/>
      <c r="WUC14" s="4"/>
      <c r="WUD14" s="4"/>
      <c r="WUE14" s="4"/>
      <c r="WUF14" s="4"/>
      <c r="WUG14" s="4"/>
      <c r="WUH14" s="4"/>
      <c r="WUI14" s="4"/>
      <c r="WUJ14" s="4"/>
      <c r="WUK14" s="4"/>
      <c r="WUL14" s="4"/>
      <c r="WUM14" s="4"/>
      <c r="WUN14" s="4"/>
      <c r="WUO14" s="4"/>
      <c r="WUP14" s="4"/>
      <c r="WUQ14" s="4"/>
      <c r="WUR14" s="4"/>
      <c r="WUS14" s="4"/>
      <c r="WUT14" s="4"/>
      <c r="WUU14" s="4"/>
      <c r="WUV14" s="4"/>
      <c r="WUW14" s="4"/>
      <c r="WUX14" s="4"/>
      <c r="WUY14" s="4"/>
      <c r="WUZ14" s="4"/>
      <c r="WVA14" s="4"/>
      <c r="WVB14" s="4"/>
      <c r="WVC14" s="4"/>
      <c r="WVD14" s="4"/>
      <c r="WVE14" s="4"/>
      <c r="WVF14" s="4"/>
      <c r="WVG14" s="4"/>
      <c r="WVH14" s="4"/>
      <c r="WVI14" s="4"/>
      <c r="WVJ14" s="4"/>
      <c r="WVK14" s="4"/>
      <c r="WVL14" s="4"/>
      <c r="WVM14" s="4"/>
      <c r="WVN14" s="4"/>
      <c r="WVO14" s="4"/>
      <c r="WVP14" s="4"/>
      <c r="WVQ14" s="4"/>
      <c r="WVR14" s="4"/>
      <c r="WVS14" s="4"/>
      <c r="WVT14" s="4"/>
      <c r="WVU14" s="4"/>
      <c r="WVV14" s="4"/>
      <c r="WVW14" s="4"/>
      <c r="WVX14" s="4"/>
      <c r="WVY14" s="4"/>
      <c r="WVZ14" s="4"/>
      <c r="WWA14" s="4"/>
      <c r="WWB14" s="4"/>
      <c r="WWC14" s="4"/>
      <c r="WWD14" s="4"/>
      <c r="WWE14" s="4"/>
      <c r="WWF14" s="4"/>
      <c r="WWG14" s="4"/>
      <c r="WWH14" s="4"/>
      <c r="WWI14" s="4"/>
      <c r="WWJ14" s="4"/>
      <c r="WWK14" s="4"/>
      <c r="WWL14" s="4"/>
      <c r="WWM14" s="4"/>
      <c r="WWN14" s="4"/>
      <c r="WWO14" s="4"/>
      <c r="WWP14" s="4"/>
      <c r="WWQ14" s="4"/>
      <c r="WWR14" s="4"/>
      <c r="WWS14" s="4"/>
      <c r="WWT14" s="4"/>
      <c r="WWU14" s="4"/>
      <c r="WWV14" s="4"/>
      <c r="WWW14" s="4"/>
      <c r="WWX14" s="4"/>
      <c r="WWY14" s="4"/>
      <c r="WWZ14" s="4"/>
      <c r="WXA14" s="4"/>
      <c r="WXB14" s="4"/>
      <c r="WXC14" s="4"/>
      <c r="WXD14" s="4"/>
      <c r="WXE14" s="4"/>
      <c r="WXF14" s="4"/>
      <c r="WXG14" s="4"/>
      <c r="WXH14" s="4"/>
      <c r="WXI14" s="4"/>
      <c r="WXJ14" s="4"/>
      <c r="WXK14" s="4"/>
      <c r="WXL14" s="4"/>
      <c r="WXM14" s="4"/>
      <c r="WXN14" s="4"/>
      <c r="WXO14" s="4"/>
      <c r="WXP14" s="4"/>
      <c r="WXQ14" s="4"/>
      <c r="WXR14" s="4"/>
      <c r="WXS14" s="4"/>
      <c r="WXT14" s="4"/>
      <c r="WXU14" s="4"/>
      <c r="WXV14" s="4"/>
      <c r="WXW14" s="4"/>
      <c r="WXX14" s="4"/>
      <c r="WXY14" s="4"/>
      <c r="WXZ14" s="4"/>
      <c r="WYA14" s="4"/>
      <c r="WYB14" s="4"/>
      <c r="WYC14" s="4"/>
      <c r="WYD14" s="4"/>
      <c r="WYE14" s="4"/>
      <c r="WYF14" s="4"/>
      <c r="WYG14" s="4"/>
      <c r="WYH14" s="4"/>
      <c r="WYI14" s="4"/>
      <c r="WYJ14" s="4"/>
      <c r="WYK14" s="4"/>
      <c r="WYL14" s="4"/>
      <c r="WYM14" s="4"/>
      <c r="WYN14" s="4"/>
      <c r="WYO14" s="4"/>
      <c r="WYP14" s="4"/>
      <c r="WYQ14" s="4"/>
      <c r="WYR14" s="4"/>
      <c r="WYS14" s="4"/>
      <c r="WYT14" s="4"/>
      <c r="WYU14" s="4"/>
      <c r="WYV14" s="4"/>
      <c r="WYW14" s="4"/>
      <c r="WYX14" s="4"/>
      <c r="WYY14" s="4"/>
      <c r="WYZ14" s="4"/>
      <c r="WZA14" s="4"/>
      <c r="WZB14" s="4"/>
      <c r="WZC14" s="4"/>
      <c r="WZD14" s="4"/>
      <c r="WZE14" s="4"/>
      <c r="WZF14" s="4"/>
      <c r="WZG14" s="4"/>
      <c r="WZH14" s="4"/>
      <c r="WZI14" s="4"/>
      <c r="WZJ14" s="4"/>
      <c r="WZK14" s="4"/>
      <c r="WZL14" s="4"/>
      <c r="WZM14" s="4"/>
      <c r="WZN14" s="4"/>
      <c r="WZO14" s="4"/>
      <c r="WZP14" s="4"/>
      <c r="WZQ14" s="4"/>
      <c r="WZR14" s="4"/>
      <c r="WZS14" s="4"/>
      <c r="WZT14" s="4"/>
      <c r="WZU14" s="4"/>
      <c r="WZV14" s="4"/>
      <c r="WZW14" s="4"/>
      <c r="WZX14" s="4"/>
      <c r="WZY14" s="4"/>
      <c r="WZZ14" s="4"/>
      <c r="XAA14" s="4"/>
      <c r="XAB14" s="4"/>
      <c r="XAC14" s="4"/>
      <c r="XAD14" s="4"/>
      <c r="XAE14" s="4"/>
      <c r="XAF14" s="4"/>
      <c r="XAG14" s="4"/>
      <c r="XAH14" s="4"/>
      <c r="XAI14" s="4"/>
      <c r="XAJ14" s="4"/>
      <c r="XAK14" s="4"/>
      <c r="XAL14" s="4"/>
      <c r="XAM14" s="4"/>
      <c r="XAN14" s="4"/>
      <c r="XAO14" s="4"/>
      <c r="XAP14" s="4"/>
      <c r="XAQ14" s="4"/>
      <c r="XAR14" s="4"/>
      <c r="XAS14" s="4"/>
      <c r="XAT14" s="4"/>
      <c r="XAU14" s="4"/>
      <c r="XAV14" s="4"/>
      <c r="XAW14" s="4"/>
      <c r="XAX14" s="4"/>
      <c r="XAY14" s="4"/>
      <c r="XAZ14" s="4"/>
      <c r="XBA14" s="4"/>
      <c r="XBB14" s="4"/>
      <c r="XBC14" s="4"/>
      <c r="XBD14" s="4"/>
      <c r="XBE14" s="4"/>
      <c r="XBF14" s="4"/>
      <c r="XBG14" s="4"/>
      <c r="XBH14" s="4"/>
      <c r="XBI14" s="4"/>
      <c r="XBJ14" s="4"/>
      <c r="XBK14" s="4"/>
      <c r="XBL14" s="4"/>
      <c r="XBM14" s="4"/>
      <c r="XBN14" s="4"/>
      <c r="XBO14" s="4"/>
      <c r="XBP14" s="4"/>
      <c r="XBQ14" s="4"/>
      <c r="XBR14" s="4"/>
      <c r="XBS14" s="4"/>
      <c r="XBT14" s="4"/>
      <c r="XBU14" s="4"/>
      <c r="XBV14" s="4"/>
      <c r="XBW14" s="4"/>
      <c r="XBX14" s="4"/>
      <c r="XBY14" s="4"/>
      <c r="XBZ14" s="4"/>
      <c r="XCA14" s="4"/>
      <c r="XCB14" s="4"/>
      <c r="XCC14" s="4"/>
      <c r="XCD14" s="4"/>
      <c r="XCE14" s="4"/>
      <c r="XCF14" s="4"/>
      <c r="XCG14" s="4"/>
      <c r="XCH14" s="4"/>
      <c r="XCI14" s="4"/>
      <c r="XCJ14" s="4"/>
      <c r="XCK14" s="4"/>
      <c r="XCL14" s="4"/>
      <c r="XCM14" s="4"/>
      <c r="XCN14" s="4"/>
      <c r="XCO14" s="4"/>
      <c r="XCP14" s="4"/>
      <c r="XCQ14" s="4"/>
      <c r="XCR14" s="4"/>
      <c r="XCS14" s="4"/>
      <c r="XCT14" s="4"/>
      <c r="XCU14" s="4"/>
      <c r="XCV14" s="4"/>
      <c r="XCW14" s="4"/>
      <c r="XCX14" s="4"/>
      <c r="XCY14" s="4"/>
      <c r="XCZ14" s="4"/>
      <c r="XDA14" s="4"/>
      <c r="XDB14" s="4"/>
      <c r="XDC14" s="4"/>
      <c r="XDD14" s="4"/>
      <c r="XDE14" s="4"/>
      <c r="XDF14" s="4"/>
      <c r="XDG14" s="4"/>
      <c r="XDH14" s="4"/>
      <c r="XDI14" s="4"/>
      <c r="XDJ14" s="4"/>
      <c r="XDK14" s="4"/>
      <c r="XDL14" s="4"/>
      <c r="XDM14" s="4"/>
      <c r="XDN14" s="4"/>
      <c r="XDO14" s="4"/>
      <c r="XDP14" s="4"/>
      <c r="XDQ14" s="4"/>
      <c r="XDR14" s="4"/>
      <c r="XDS14" s="4"/>
      <c r="XDT14" s="4"/>
      <c r="XDU14" s="4"/>
      <c r="XDV14" s="4"/>
      <c r="XDW14" s="4"/>
      <c r="XDX14" s="4"/>
      <c r="XDY14" s="4"/>
      <c r="XDZ14" s="4"/>
      <c r="XEA14" s="4"/>
      <c r="XEB14" s="4"/>
      <c r="XEC14" s="4"/>
      <c r="XED14" s="4"/>
      <c r="XEE14" s="4"/>
      <c r="XEF14" s="4"/>
      <c r="XEG14" s="4"/>
      <c r="XEH14" s="4"/>
      <c r="XEI14" s="4"/>
      <c r="XEJ14" s="4"/>
      <c r="XEK14" s="4"/>
      <c r="XEL14" s="4"/>
      <c r="XEM14" s="4"/>
      <c r="XEN14" s="4"/>
      <c r="XEO14" s="4"/>
      <c r="XEP14" s="4"/>
      <c r="XEQ14" s="4"/>
      <c r="XER14" s="4"/>
      <c r="XES14" s="4"/>
      <c r="XET14" s="4"/>
      <c r="XEU14" s="4"/>
      <c r="XEV14" s="4"/>
      <c r="XEW14" s="4"/>
      <c r="XEX14" s="4"/>
      <c r="XEY14" s="4"/>
      <c r="XEZ14" s="4"/>
      <c r="XFA14" s="4"/>
      <c r="XFB14" s="4"/>
      <c r="XFC14" s="4"/>
      <c r="XFD14" s="4"/>
    </row>
    <row r="15" spans="1:16384" x14ac:dyDescent="0.35">
      <c r="A15" s="28" t="s">
        <v>2565</v>
      </c>
      <c r="B15" t="s">
        <v>3303</v>
      </c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  <c r="GH15" s="4"/>
      <c r="GI15" s="4"/>
      <c r="GJ15" s="4"/>
      <c r="GK15" s="4"/>
      <c r="GL15" s="4"/>
      <c r="GM15" s="4"/>
      <c r="GN15" s="4"/>
      <c r="GO15" s="4"/>
      <c r="GP15" s="4"/>
      <c r="GQ15" s="4"/>
      <c r="GR15" s="4"/>
      <c r="GS15" s="4"/>
      <c r="GT15" s="4"/>
      <c r="GU15" s="4"/>
      <c r="GV15" s="4"/>
      <c r="GW15" s="4"/>
      <c r="GX15" s="4"/>
      <c r="GY15" s="4"/>
      <c r="GZ15" s="4"/>
      <c r="HA15" s="4"/>
      <c r="HB15" s="4"/>
      <c r="HC15" s="4"/>
      <c r="HD15" s="4"/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  <c r="HP15" s="4"/>
      <c r="HQ15" s="4"/>
      <c r="HR15" s="4"/>
      <c r="HS15" s="4"/>
      <c r="HT15" s="4"/>
      <c r="HU15" s="4"/>
      <c r="HV15" s="4"/>
      <c r="HW15" s="4"/>
      <c r="HX15" s="4"/>
      <c r="HY15" s="4"/>
      <c r="HZ15" s="4"/>
      <c r="IA15" s="4"/>
      <c r="IB15" s="4"/>
      <c r="IC15" s="4"/>
      <c r="ID15" s="4"/>
      <c r="IE15" s="4"/>
      <c r="IF15" s="4"/>
      <c r="IG15" s="4"/>
      <c r="IH15" s="4"/>
      <c r="II15" s="4"/>
      <c r="IJ15" s="4"/>
      <c r="IK15" s="4"/>
      <c r="IL15" s="4"/>
      <c r="IM15" s="4"/>
      <c r="IN15" s="4"/>
      <c r="IO15" s="4"/>
      <c r="IP15" s="4"/>
      <c r="IQ15" s="4"/>
      <c r="IR15" s="4"/>
      <c r="IS15" s="4"/>
      <c r="IT15" s="4"/>
      <c r="IU15" s="4"/>
      <c r="IV15" s="4"/>
      <c r="IW15" s="4"/>
      <c r="IX15" s="4"/>
      <c r="IY15" s="4"/>
      <c r="IZ15" s="4"/>
      <c r="JA15" s="4"/>
      <c r="JB15" s="4"/>
      <c r="JC15" s="4"/>
      <c r="JD15" s="4"/>
      <c r="JE15" s="4"/>
      <c r="JF15" s="4"/>
      <c r="JG15" s="4"/>
      <c r="JH15" s="4"/>
      <c r="JI15" s="4"/>
      <c r="JJ15" s="4"/>
      <c r="JK15" s="4"/>
      <c r="JL15" s="4"/>
      <c r="JM15" s="4"/>
      <c r="JN15" s="4"/>
      <c r="JO15" s="4"/>
      <c r="JP15" s="4"/>
      <c r="JQ15" s="4"/>
      <c r="JR15" s="4"/>
      <c r="JS15" s="4"/>
      <c r="JT15" s="4"/>
      <c r="JU15" s="4"/>
      <c r="JV15" s="4"/>
      <c r="JW15" s="4"/>
      <c r="JX15" s="4"/>
      <c r="JY15" s="4"/>
      <c r="JZ15" s="4"/>
      <c r="KA15" s="4"/>
      <c r="KB15" s="4"/>
      <c r="KC15" s="4"/>
      <c r="KD15" s="4"/>
      <c r="KE15" s="4"/>
      <c r="KF15" s="4"/>
      <c r="KG15" s="4"/>
      <c r="KH15" s="4"/>
      <c r="KI15" s="4"/>
      <c r="KJ15" s="4"/>
      <c r="KK15" s="4"/>
      <c r="KL15" s="4"/>
      <c r="KM15" s="4"/>
      <c r="KN15" s="4"/>
      <c r="KO15" s="4"/>
      <c r="KP15" s="4"/>
      <c r="KQ15" s="4"/>
      <c r="KR15" s="4"/>
      <c r="KS15" s="4"/>
      <c r="KT15" s="4"/>
      <c r="KU15" s="4"/>
      <c r="KV15" s="4"/>
      <c r="KW15" s="4"/>
      <c r="KX15" s="4"/>
      <c r="KY15" s="4"/>
      <c r="KZ15" s="4"/>
      <c r="LA15" s="4"/>
      <c r="LB15" s="4"/>
      <c r="LC15" s="4"/>
      <c r="LD15" s="4"/>
      <c r="LE15" s="4"/>
      <c r="LF15" s="4"/>
      <c r="LG15" s="4"/>
      <c r="LH15" s="4"/>
      <c r="LI15" s="4"/>
      <c r="LJ15" s="4"/>
      <c r="LK15" s="4"/>
      <c r="LL15" s="4"/>
      <c r="LM15" s="4"/>
      <c r="LN15" s="4"/>
      <c r="LO15" s="4"/>
      <c r="LP15" s="4"/>
      <c r="LQ15" s="4"/>
      <c r="LR15" s="4"/>
      <c r="LS15" s="4"/>
      <c r="LT15" s="4"/>
      <c r="LU15" s="4"/>
      <c r="LV15" s="4"/>
      <c r="LW15" s="4"/>
      <c r="LX15" s="4"/>
      <c r="LY15" s="4"/>
      <c r="LZ15" s="4"/>
      <c r="MA15" s="4"/>
      <c r="MB15" s="4"/>
      <c r="MC15" s="4"/>
      <c r="MD15" s="4"/>
      <c r="ME15" s="4"/>
      <c r="MF15" s="4"/>
      <c r="MG15" s="4"/>
      <c r="MH15" s="4"/>
      <c r="MI15" s="4"/>
      <c r="MJ15" s="4"/>
      <c r="MK15" s="4"/>
      <c r="ML15" s="4"/>
      <c r="MM15" s="4"/>
      <c r="MN15" s="4"/>
      <c r="MO15" s="4"/>
      <c r="MP15" s="4"/>
      <c r="MQ15" s="4"/>
      <c r="MR15" s="4"/>
      <c r="MS15" s="4"/>
      <c r="MT15" s="4"/>
      <c r="MU15" s="4"/>
      <c r="MV15" s="4"/>
      <c r="MW15" s="4"/>
      <c r="MX15" s="4"/>
      <c r="MY15" s="4"/>
      <c r="MZ15" s="4"/>
      <c r="NA15" s="4"/>
      <c r="NB15" s="4"/>
      <c r="NC15" s="4"/>
      <c r="ND15" s="4"/>
      <c r="NE15" s="4"/>
      <c r="NF15" s="4"/>
      <c r="NG15" s="4"/>
      <c r="NH15" s="4"/>
      <c r="NI15" s="4"/>
      <c r="NJ15" s="4"/>
      <c r="NK15" s="4"/>
      <c r="NL15" s="4"/>
      <c r="NM15" s="4"/>
      <c r="NN15" s="4"/>
      <c r="NO15" s="4"/>
      <c r="NP15" s="4"/>
      <c r="NQ15" s="4"/>
      <c r="NR15" s="4"/>
      <c r="NS15" s="4"/>
      <c r="NT15" s="4"/>
      <c r="NU15" s="4"/>
      <c r="NV15" s="4"/>
      <c r="NW15" s="4"/>
      <c r="NX15" s="4"/>
      <c r="NY15" s="4"/>
      <c r="NZ15" s="4"/>
      <c r="OA15" s="4"/>
      <c r="OB15" s="4"/>
      <c r="OC15" s="4"/>
      <c r="OD15" s="4"/>
      <c r="OE15" s="4"/>
      <c r="OF15" s="4"/>
      <c r="OG15" s="4"/>
      <c r="OH15" s="4"/>
      <c r="OI15" s="4"/>
      <c r="OJ15" s="4"/>
      <c r="OK15" s="4"/>
      <c r="OL15" s="4"/>
      <c r="OM15" s="4"/>
      <c r="ON15" s="4"/>
      <c r="OO15" s="4"/>
      <c r="OP15" s="4"/>
      <c r="OQ15" s="4"/>
      <c r="OR15" s="4"/>
      <c r="OS15" s="4"/>
      <c r="OT15" s="4"/>
      <c r="OU15" s="4"/>
      <c r="OV15" s="4"/>
      <c r="OW15" s="4"/>
      <c r="OX15" s="4"/>
      <c r="OY15" s="4"/>
      <c r="OZ15" s="4"/>
      <c r="PA15" s="4"/>
      <c r="PB15" s="4"/>
      <c r="PC15" s="4"/>
      <c r="PD15" s="4"/>
      <c r="PE15" s="4"/>
      <c r="PF15" s="4"/>
      <c r="PG15" s="4"/>
      <c r="PH15" s="4"/>
      <c r="PI15" s="4"/>
      <c r="PJ15" s="4"/>
      <c r="PK15" s="4"/>
      <c r="PL15" s="4"/>
      <c r="PM15" s="4"/>
      <c r="PN15" s="4"/>
      <c r="PO15" s="4"/>
      <c r="PP15" s="4"/>
      <c r="PQ15" s="4"/>
      <c r="PR15" s="4"/>
      <c r="PS15" s="4"/>
      <c r="PT15" s="4"/>
      <c r="PU15" s="4"/>
      <c r="PV15" s="4"/>
      <c r="PW15" s="4"/>
      <c r="PX15" s="4"/>
      <c r="PY15" s="4"/>
      <c r="PZ15" s="4"/>
      <c r="QA15" s="4"/>
      <c r="QB15" s="4"/>
      <c r="QC15" s="4"/>
      <c r="QD15" s="4"/>
      <c r="QE15" s="4"/>
      <c r="QF15" s="4"/>
      <c r="QG15" s="4"/>
      <c r="QH15" s="4"/>
      <c r="QI15" s="4"/>
      <c r="QJ15" s="4"/>
      <c r="QK15" s="4"/>
      <c r="QL15" s="4"/>
      <c r="QM15" s="4"/>
      <c r="QN15" s="4"/>
      <c r="QO15" s="4"/>
      <c r="QP15" s="4"/>
      <c r="QQ15" s="4"/>
      <c r="QR15" s="4"/>
      <c r="QS15" s="4"/>
      <c r="QT15" s="4"/>
      <c r="QU15" s="4"/>
      <c r="QV15" s="4"/>
      <c r="QW15" s="4"/>
      <c r="QX15" s="4"/>
      <c r="QY15" s="4"/>
      <c r="QZ15" s="4"/>
      <c r="RA15" s="4"/>
      <c r="RB15" s="4"/>
      <c r="RC15" s="4"/>
      <c r="RD15" s="4"/>
      <c r="RE15" s="4"/>
      <c r="RF15" s="4"/>
      <c r="RG15" s="4"/>
      <c r="RH15" s="4"/>
      <c r="RI15" s="4"/>
      <c r="RJ15" s="4"/>
      <c r="RK15" s="4"/>
      <c r="RL15" s="4"/>
      <c r="RM15" s="4"/>
      <c r="RN15" s="4"/>
      <c r="RO15" s="4"/>
      <c r="RP15" s="4"/>
      <c r="RQ15" s="4"/>
      <c r="RR15" s="4"/>
      <c r="RS15" s="4"/>
      <c r="RT15" s="4"/>
      <c r="RU15" s="4"/>
      <c r="RV15" s="4"/>
      <c r="RW15" s="4"/>
      <c r="RX15" s="4"/>
      <c r="RY15" s="4"/>
      <c r="RZ15" s="4"/>
      <c r="SA15" s="4"/>
      <c r="SB15" s="4"/>
      <c r="SC15" s="4"/>
      <c r="SD15" s="4"/>
      <c r="SE15" s="4"/>
      <c r="SF15" s="4"/>
      <c r="SG15" s="4"/>
      <c r="SH15" s="4"/>
      <c r="SI15" s="4"/>
      <c r="SJ15" s="4"/>
      <c r="SK15" s="4"/>
      <c r="SL15" s="4"/>
      <c r="SM15" s="4"/>
      <c r="SN15" s="4"/>
      <c r="SO15" s="4"/>
      <c r="SP15" s="4"/>
      <c r="SQ15" s="4"/>
      <c r="SR15" s="4"/>
      <c r="SS15" s="4"/>
      <c r="ST15" s="4"/>
      <c r="SU15" s="4"/>
      <c r="SV15" s="4"/>
      <c r="SW15" s="4"/>
      <c r="SX15" s="4"/>
      <c r="SY15" s="4"/>
      <c r="SZ15" s="4"/>
      <c r="TA15" s="4"/>
      <c r="TB15" s="4"/>
      <c r="TC15" s="4"/>
      <c r="TD15" s="4"/>
      <c r="TE15" s="4"/>
      <c r="TF15" s="4"/>
      <c r="TG15" s="4"/>
      <c r="TH15" s="4"/>
      <c r="TI15" s="4"/>
      <c r="TJ15" s="4"/>
      <c r="TK15" s="4"/>
      <c r="TL15" s="4"/>
      <c r="TM15" s="4"/>
      <c r="TN15" s="4"/>
      <c r="TO15" s="4"/>
      <c r="TP15" s="4"/>
      <c r="TQ15" s="4"/>
      <c r="TR15" s="4"/>
      <c r="TS15" s="4"/>
      <c r="TT15" s="4"/>
      <c r="TU15" s="4"/>
      <c r="TV15" s="4"/>
      <c r="TW15" s="4"/>
      <c r="TX15" s="4"/>
      <c r="TY15" s="4"/>
      <c r="TZ15" s="4"/>
      <c r="UA15" s="4"/>
      <c r="UB15" s="4"/>
      <c r="UC15" s="4"/>
      <c r="UD15" s="4"/>
      <c r="UE15" s="4"/>
      <c r="UF15" s="4"/>
      <c r="UG15" s="4"/>
      <c r="UH15" s="4"/>
      <c r="UI15" s="4"/>
      <c r="UJ15" s="4"/>
      <c r="UK15" s="4"/>
      <c r="UL15" s="4"/>
      <c r="UM15" s="4"/>
      <c r="UN15" s="4"/>
      <c r="UO15" s="4"/>
      <c r="UP15" s="4"/>
      <c r="UQ15" s="4"/>
      <c r="UR15" s="4"/>
      <c r="US15" s="4"/>
      <c r="UT15" s="4"/>
      <c r="UU15" s="4"/>
      <c r="UV15" s="4"/>
      <c r="UW15" s="4"/>
      <c r="UX15" s="4"/>
      <c r="UY15" s="4"/>
      <c r="UZ15" s="4"/>
      <c r="VA15" s="4"/>
      <c r="VB15" s="4"/>
      <c r="VC15" s="4"/>
      <c r="VD15" s="4"/>
      <c r="VE15" s="4"/>
      <c r="VF15" s="4"/>
      <c r="VG15" s="4"/>
      <c r="VH15" s="4"/>
      <c r="VI15" s="4"/>
      <c r="VJ15" s="4"/>
      <c r="VK15" s="4"/>
      <c r="VL15" s="4"/>
      <c r="VM15" s="4"/>
      <c r="VN15" s="4"/>
      <c r="VO15" s="4"/>
      <c r="VP15" s="4"/>
      <c r="VQ15" s="4"/>
      <c r="VR15" s="4"/>
      <c r="VS15" s="4"/>
      <c r="VT15" s="4"/>
      <c r="VU15" s="4"/>
      <c r="VV15" s="4"/>
      <c r="VW15" s="4"/>
      <c r="VX15" s="4"/>
      <c r="VY15" s="4"/>
      <c r="VZ15" s="4"/>
      <c r="WA15" s="4"/>
      <c r="WB15" s="4"/>
      <c r="WC15" s="4"/>
      <c r="WD15" s="4"/>
      <c r="WE15" s="4"/>
      <c r="WF15" s="4"/>
      <c r="WG15" s="4"/>
      <c r="WH15" s="4"/>
      <c r="WI15" s="4"/>
      <c r="WJ15" s="4"/>
      <c r="WK15" s="4"/>
      <c r="WL15" s="4"/>
      <c r="WM15" s="4"/>
      <c r="WN15" s="4"/>
      <c r="WO15" s="4"/>
      <c r="WP15" s="4"/>
      <c r="WQ15" s="4"/>
      <c r="WR15" s="4"/>
      <c r="WS15" s="4"/>
      <c r="WT15" s="4"/>
      <c r="WU15" s="4"/>
      <c r="WV15" s="4"/>
      <c r="WW15" s="4"/>
      <c r="WX15" s="4"/>
      <c r="WY15" s="4"/>
      <c r="WZ15" s="4"/>
      <c r="XA15" s="4"/>
      <c r="XB15" s="4"/>
      <c r="XC15" s="4"/>
      <c r="XD15" s="4"/>
      <c r="XE15" s="4"/>
      <c r="XF15" s="4"/>
      <c r="XG15" s="4"/>
      <c r="XH15" s="4"/>
      <c r="XI15" s="4"/>
      <c r="XJ15" s="4"/>
      <c r="XK15" s="4"/>
      <c r="XL15" s="4"/>
      <c r="XM15" s="4"/>
      <c r="XN15" s="4"/>
      <c r="XO15" s="4"/>
      <c r="XP15" s="4"/>
      <c r="XQ15" s="4"/>
      <c r="XR15" s="4"/>
      <c r="XS15" s="4"/>
      <c r="XT15" s="4"/>
      <c r="XU15" s="4"/>
      <c r="XV15" s="4"/>
      <c r="XW15" s="4"/>
      <c r="XX15" s="4"/>
      <c r="XY15" s="4"/>
      <c r="XZ15" s="4"/>
      <c r="YA15" s="4"/>
      <c r="YB15" s="4"/>
      <c r="YC15" s="4"/>
      <c r="YD15" s="4"/>
      <c r="YE15" s="4"/>
      <c r="YF15" s="4"/>
      <c r="YG15" s="4"/>
      <c r="YH15" s="4"/>
      <c r="YI15" s="4"/>
      <c r="YJ15" s="4"/>
      <c r="YK15" s="4"/>
      <c r="YL15" s="4"/>
      <c r="YM15" s="4"/>
      <c r="YN15" s="4"/>
      <c r="YO15" s="4"/>
      <c r="YP15" s="4"/>
      <c r="YQ15" s="4"/>
      <c r="YR15" s="4"/>
      <c r="YS15" s="4"/>
      <c r="YT15" s="4"/>
      <c r="YU15" s="4"/>
      <c r="YV15" s="4"/>
      <c r="YW15" s="4"/>
      <c r="YX15" s="4"/>
      <c r="YY15" s="4"/>
      <c r="YZ15" s="4"/>
      <c r="ZA15" s="4"/>
      <c r="ZB15" s="4"/>
      <c r="ZC15" s="4"/>
      <c r="ZD15" s="4"/>
      <c r="ZE15" s="4"/>
      <c r="ZF15" s="4"/>
      <c r="ZG15" s="4"/>
      <c r="ZH15" s="4"/>
      <c r="ZI15" s="4"/>
      <c r="ZJ15" s="4"/>
      <c r="ZK15" s="4"/>
      <c r="ZL15" s="4"/>
      <c r="ZM15" s="4"/>
      <c r="ZN15" s="4"/>
      <c r="ZO15" s="4"/>
      <c r="ZP15" s="4"/>
      <c r="ZQ15" s="4"/>
      <c r="ZR15" s="4"/>
      <c r="ZS15" s="4"/>
      <c r="ZT15" s="4"/>
      <c r="ZU15" s="4"/>
      <c r="ZV15" s="4"/>
      <c r="ZW15" s="4"/>
      <c r="ZX15" s="4"/>
      <c r="ZY15" s="4"/>
      <c r="ZZ15" s="4"/>
      <c r="AAA15" s="4"/>
      <c r="AAB15" s="4"/>
      <c r="AAC15" s="4"/>
      <c r="AAD15" s="4"/>
      <c r="AAE15" s="4"/>
      <c r="AAF15" s="4"/>
      <c r="AAG15" s="4"/>
      <c r="AAH15" s="4"/>
      <c r="AAI15" s="4"/>
      <c r="AAJ15" s="4"/>
      <c r="AAK15" s="4"/>
      <c r="AAL15" s="4"/>
      <c r="AAM15" s="4"/>
      <c r="AAN15" s="4"/>
      <c r="AAO15" s="4"/>
      <c r="AAP15" s="4"/>
      <c r="AAQ15" s="4"/>
      <c r="AAR15" s="4"/>
      <c r="AAS15" s="4"/>
      <c r="AAT15" s="4"/>
      <c r="AAU15" s="4"/>
      <c r="AAV15" s="4"/>
      <c r="AAW15" s="4"/>
      <c r="AAX15" s="4"/>
      <c r="AAY15" s="4"/>
      <c r="AAZ15" s="4"/>
      <c r="ABA15" s="4"/>
      <c r="ABB15" s="4"/>
      <c r="ABC15" s="4"/>
      <c r="ABD15" s="4"/>
      <c r="ABE15" s="4"/>
      <c r="ABF15" s="4"/>
      <c r="ABG15" s="4"/>
      <c r="ABH15" s="4"/>
      <c r="ABI15" s="4"/>
      <c r="ABJ15" s="4"/>
      <c r="ABK15" s="4"/>
      <c r="ABL15" s="4"/>
      <c r="ABM15" s="4"/>
      <c r="ABN15" s="4"/>
      <c r="ABO15" s="4"/>
      <c r="ABP15" s="4"/>
      <c r="ABQ15" s="4"/>
      <c r="ABR15" s="4"/>
      <c r="ABS15" s="4"/>
      <c r="ABT15" s="4"/>
      <c r="ABU15" s="4"/>
      <c r="ABV15" s="4"/>
      <c r="ABW15" s="4"/>
      <c r="ABX15" s="4"/>
      <c r="ABY15" s="4"/>
      <c r="ABZ15" s="4"/>
      <c r="ACA15" s="4"/>
      <c r="ACB15" s="4"/>
      <c r="ACC15" s="4"/>
      <c r="ACD15" s="4"/>
      <c r="ACE15" s="4"/>
      <c r="ACF15" s="4"/>
      <c r="ACG15" s="4"/>
      <c r="ACH15" s="4"/>
      <c r="ACI15" s="4"/>
      <c r="ACJ15" s="4"/>
      <c r="ACK15" s="4"/>
      <c r="ACL15" s="4"/>
      <c r="ACM15" s="4"/>
      <c r="ACN15" s="4"/>
      <c r="ACO15" s="4"/>
      <c r="ACP15" s="4"/>
      <c r="ACQ15" s="4"/>
      <c r="ACR15" s="4"/>
      <c r="ACS15" s="4"/>
      <c r="ACT15" s="4"/>
      <c r="ACU15" s="4"/>
      <c r="ACV15" s="4"/>
      <c r="ACW15" s="4"/>
      <c r="ACX15" s="4"/>
      <c r="ACY15" s="4"/>
      <c r="ACZ15" s="4"/>
      <c r="ADA15" s="4"/>
      <c r="ADB15" s="4"/>
      <c r="ADC15" s="4"/>
      <c r="ADD15" s="4"/>
      <c r="ADE15" s="4"/>
      <c r="ADF15" s="4"/>
      <c r="ADG15" s="4"/>
      <c r="ADH15" s="4"/>
      <c r="ADI15" s="4"/>
      <c r="ADJ15" s="4"/>
      <c r="ADK15" s="4"/>
      <c r="ADL15" s="4"/>
      <c r="ADM15" s="4"/>
      <c r="ADN15" s="4"/>
      <c r="ADO15" s="4"/>
      <c r="ADP15" s="4"/>
      <c r="ADQ15" s="4"/>
      <c r="ADR15" s="4"/>
      <c r="ADS15" s="4"/>
      <c r="ADT15" s="4"/>
      <c r="ADU15" s="4"/>
      <c r="ADV15" s="4"/>
      <c r="ADW15" s="4"/>
      <c r="ADX15" s="4"/>
      <c r="ADY15" s="4"/>
      <c r="ADZ15" s="4"/>
      <c r="AEA15" s="4"/>
      <c r="AEB15" s="4"/>
      <c r="AEC15" s="4"/>
      <c r="AED15" s="4"/>
      <c r="AEE15" s="4"/>
      <c r="AEF15" s="4"/>
      <c r="AEG15" s="4"/>
      <c r="AEH15" s="4"/>
      <c r="AEI15" s="4"/>
      <c r="AEJ15" s="4"/>
      <c r="AEK15" s="4"/>
      <c r="AEL15" s="4"/>
      <c r="AEM15" s="4"/>
      <c r="AEN15" s="4"/>
      <c r="AEO15" s="4"/>
      <c r="AEP15" s="4"/>
      <c r="AEQ15" s="4"/>
      <c r="AER15" s="4"/>
      <c r="AES15" s="4"/>
      <c r="AET15" s="4"/>
      <c r="AEU15" s="4"/>
      <c r="AEV15" s="4"/>
      <c r="AEW15" s="4"/>
      <c r="AEX15" s="4"/>
      <c r="AEY15" s="4"/>
      <c r="AEZ15" s="4"/>
      <c r="AFA15" s="4"/>
      <c r="AFB15" s="4"/>
      <c r="AFC15" s="4"/>
      <c r="AFD15" s="4"/>
      <c r="AFE15" s="4"/>
      <c r="AFF15" s="4"/>
      <c r="AFG15" s="4"/>
      <c r="AFH15" s="4"/>
      <c r="AFI15" s="4"/>
      <c r="AFJ15" s="4"/>
      <c r="AFK15" s="4"/>
      <c r="AFL15" s="4"/>
      <c r="AFM15" s="4"/>
      <c r="AFN15" s="4"/>
      <c r="AFO15" s="4"/>
      <c r="AFP15" s="4"/>
      <c r="AFQ15" s="4"/>
      <c r="AFR15" s="4"/>
      <c r="AFS15" s="4"/>
      <c r="AFT15" s="4"/>
      <c r="AFU15" s="4"/>
      <c r="AFV15" s="4"/>
      <c r="AFW15" s="4"/>
      <c r="AFX15" s="4"/>
      <c r="AFY15" s="4"/>
      <c r="AFZ15" s="4"/>
      <c r="AGA15" s="4"/>
      <c r="AGB15" s="4"/>
      <c r="AGC15" s="4"/>
      <c r="AGD15" s="4"/>
      <c r="AGE15" s="4"/>
      <c r="AGF15" s="4"/>
      <c r="AGG15" s="4"/>
      <c r="AGH15" s="4"/>
      <c r="AGI15" s="4"/>
      <c r="AGJ15" s="4"/>
      <c r="AGK15" s="4"/>
      <c r="AGL15" s="4"/>
      <c r="AGM15" s="4"/>
      <c r="AGN15" s="4"/>
      <c r="AGO15" s="4"/>
      <c r="AGP15" s="4"/>
      <c r="AGQ15" s="4"/>
      <c r="AGR15" s="4"/>
      <c r="AGS15" s="4"/>
      <c r="AGT15" s="4"/>
      <c r="AGU15" s="4"/>
      <c r="AGV15" s="4"/>
      <c r="AGW15" s="4"/>
      <c r="AGX15" s="4"/>
      <c r="AGY15" s="4"/>
      <c r="AGZ15" s="4"/>
      <c r="AHA15" s="4"/>
      <c r="AHB15" s="4"/>
      <c r="AHC15" s="4"/>
      <c r="AHD15" s="4"/>
      <c r="AHE15" s="4"/>
      <c r="AHF15" s="4"/>
      <c r="AHG15" s="4"/>
      <c r="AHH15" s="4"/>
      <c r="AHI15" s="4"/>
      <c r="AHJ15" s="4"/>
      <c r="AHK15" s="4"/>
      <c r="AHL15" s="4"/>
      <c r="AHM15" s="4"/>
      <c r="AHN15" s="4"/>
      <c r="AHO15" s="4"/>
      <c r="AHP15" s="4"/>
      <c r="AHQ15" s="4"/>
      <c r="AHR15" s="4"/>
      <c r="AHS15" s="4"/>
      <c r="AHT15" s="4"/>
      <c r="AHU15" s="4"/>
      <c r="AHV15" s="4"/>
      <c r="AHW15" s="4"/>
      <c r="AHX15" s="4"/>
      <c r="AHY15" s="4"/>
      <c r="AHZ15" s="4"/>
      <c r="AIA15" s="4"/>
      <c r="AIB15" s="4"/>
      <c r="AIC15" s="4"/>
      <c r="AID15" s="4"/>
      <c r="AIE15" s="4"/>
      <c r="AIF15" s="4"/>
      <c r="AIG15" s="4"/>
      <c r="AIH15" s="4"/>
      <c r="AII15" s="4"/>
      <c r="AIJ15" s="4"/>
      <c r="AIK15" s="4"/>
      <c r="AIL15" s="4"/>
      <c r="AIM15" s="4"/>
      <c r="AIN15" s="4"/>
      <c r="AIO15" s="4"/>
      <c r="AIP15" s="4"/>
      <c r="AIQ15" s="4"/>
      <c r="AIR15" s="4"/>
      <c r="AIS15" s="4"/>
      <c r="AIT15" s="4"/>
      <c r="AIU15" s="4"/>
      <c r="AIV15" s="4"/>
      <c r="AIW15" s="4"/>
      <c r="AIX15" s="4"/>
      <c r="AIY15" s="4"/>
      <c r="AIZ15" s="4"/>
      <c r="AJA15" s="4"/>
      <c r="AJB15" s="4"/>
      <c r="AJC15" s="4"/>
      <c r="AJD15" s="4"/>
      <c r="AJE15" s="4"/>
      <c r="AJF15" s="4"/>
      <c r="AJG15" s="4"/>
      <c r="AJH15" s="4"/>
      <c r="AJI15" s="4"/>
      <c r="AJJ15" s="4"/>
      <c r="AJK15" s="4"/>
      <c r="AJL15" s="4"/>
      <c r="AJM15" s="4"/>
      <c r="AJN15" s="4"/>
      <c r="AJO15" s="4"/>
      <c r="AJP15" s="4"/>
      <c r="AJQ15" s="4"/>
      <c r="AJR15" s="4"/>
      <c r="AJS15" s="4"/>
      <c r="AJT15" s="4"/>
      <c r="AJU15" s="4"/>
      <c r="AJV15" s="4"/>
      <c r="AJW15" s="4"/>
      <c r="AJX15" s="4"/>
      <c r="AJY15" s="4"/>
      <c r="AJZ15" s="4"/>
      <c r="AKA15" s="4"/>
      <c r="AKB15" s="4"/>
      <c r="AKC15" s="4"/>
      <c r="AKD15" s="4"/>
      <c r="AKE15" s="4"/>
      <c r="AKF15" s="4"/>
      <c r="AKG15" s="4"/>
      <c r="AKH15" s="4"/>
      <c r="AKI15" s="4"/>
      <c r="AKJ15" s="4"/>
      <c r="AKK15" s="4"/>
      <c r="AKL15" s="4"/>
      <c r="AKM15" s="4"/>
      <c r="AKN15" s="4"/>
      <c r="AKO15" s="4"/>
      <c r="AKP15" s="4"/>
      <c r="AKQ15" s="4"/>
      <c r="AKR15" s="4"/>
      <c r="AKS15" s="4"/>
      <c r="AKT15" s="4"/>
      <c r="AKU15" s="4"/>
      <c r="AKV15" s="4"/>
      <c r="AKW15" s="4"/>
      <c r="AKX15" s="4"/>
      <c r="AKY15" s="4"/>
      <c r="AKZ15" s="4"/>
      <c r="ALA15" s="4"/>
      <c r="ALB15" s="4"/>
      <c r="ALC15" s="4"/>
      <c r="ALD15" s="4"/>
      <c r="ALE15" s="4"/>
      <c r="ALF15" s="4"/>
      <c r="ALG15" s="4"/>
      <c r="ALH15" s="4"/>
      <c r="ALI15" s="4"/>
      <c r="ALJ15" s="4"/>
      <c r="ALK15" s="4"/>
      <c r="ALL15" s="4"/>
      <c r="ALM15" s="4"/>
      <c r="ALN15" s="4"/>
      <c r="ALO15" s="4"/>
      <c r="ALP15" s="4"/>
      <c r="ALQ15" s="4"/>
      <c r="ALR15" s="4"/>
      <c r="ALS15" s="4"/>
      <c r="ALT15" s="4"/>
      <c r="ALU15" s="4"/>
      <c r="ALV15" s="4"/>
      <c r="ALW15" s="4"/>
      <c r="ALX15" s="4"/>
      <c r="ALY15" s="4"/>
      <c r="ALZ15" s="4"/>
      <c r="AMA15" s="4"/>
      <c r="AMB15" s="4"/>
      <c r="AMC15" s="4"/>
      <c r="AMD15" s="4"/>
      <c r="AME15" s="4"/>
      <c r="AMF15" s="4"/>
      <c r="AMG15" s="4"/>
      <c r="AMH15" s="4"/>
      <c r="AMI15" s="4"/>
      <c r="AMJ15" s="4"/>
      <c r="AMK15" s="4"/>
      <c r="AML15" s="4"/>
      <c r="AMM15" s="4"/>
      <c r="AMN15" s="4"/>
      <c r="AMO15" s="4"/>
      <c r="AMP15" s="4"/>
      <c r="AMQ15" s="4"/>
      <c r="AMR15" s="4"/>
      <c r="AMS15" s="4"/>
      <c r="AMT15" s="4"/>
      <c r="AMU15" s="4"/>
      <c r="AMV15" s="4"/>
      <c r="AMW15" s="4"/>
      <c r="AMX15" s="4"/>
      <c r="AMY15" s="4"/>
      <c r="AMZ15" s="4"/>
      <c r="ANA15" s="4"/>
      <c r="ANB15" s="4"/>
      <c r="ANC15" s="4"/>
      <c r="AND15" s="4"/>
      <c r="ANE15" s="4"/>
      <c r="ANF15" s="4"/>
      <c r="ANG15" s="4"/>
      <c r="ANH15" s="4"/>
      <c r="ANI15" s="4"/>
      <c r="ANJ15" s="4"/>
      <c r="ANK15" s="4"/>
      <c r="ANL15" s="4"/>
      <c r="ANM15" s="4"/>
      <c r="ANN15" s="4"/>
      <c r="ANO15" s="4"/>
      <c r="ANP15" s="4"/>
      <c r="ANQ15" s="4"/>
      <c r="ANR15" s="4"/>
      <c r="ANS15" s="4"/>
      <c r="ANT15" s="4"/>
      <c r="ANU15" s="4"/>
      <c r="ANV15" s="4"/>
      <c r="ANW15" s="4"/>
      <c r="ANX15" s="4"/>
      <c r="ANY15" s="4"/>
      <c r="ANZ15" s="4"/>
      <c r="AOA15" s="4"/>
      <c r="AOB15" s="4"/>
      <c r="AOC15" s="4"/>
      <c r="AOD15" s="4"/>
      <c r="AOE15" s="4"/>
      <c r="AOF15" s="4"/>
      <c r="AOG15" s="4"/>
      <c r="AOH15" s="4"/>
      <c r="AOI15" s="4"/>
      <c r="AOJ15" s="4"/>
      <c r="AOK15" s="4"/>
      <c r="AOL15" s="4"/>
      <c r="AOM15" s="4"/>
      <c r="AON15" s="4"/>
      <c r="AOO15" s="4"/>
      <c r="AOP15" s="4"/>
      <c r="AOQ15" s="4"/>
      <c r="AOR15" s="4"/>
      <c r="AOS15" s="4"/>
      <c r="AOT15" s="4"/>
      <c r="AOU15" s="4"/>
      <c r="AOV15" s="4"/>
      <c r="AOW15" s="4"/>
      <c r="AOX15" s="4"/>
      <c r="AOY15" s="4"/>
      <c r="AOZ15" s="4"/>
      <c r="APA15" s="4"/>
      <c r="APB15" s="4"/>
      <c r="APC15" s="4"/>
      <c r="APD15" s="4"/>
      <c r="APE15" s="4"/>
      <c r="APF15" s="4"/>
      <c r="APG15" s="4"/>
      <c r="APH15" s="4"/>
      <c r="API15" s="4"/>
      <c r="APJ15" s="4"/>
      <c r="APK15" s="4"/>
      <c r="APL15" s="4"/>
      <c r="APM15" s="4"/>
      <c r="APN15" s="4"/>
      <c r="APO15" s="4"/>
      <c r="APP15" s="4"/>
      <c r="APQ15" s="4"/>
      <c r="APR15" s="4"/>
      <c r="APS15" s="4"/>
      <c r="APT15" s="4"/>
      <c r="APU15" s="4"/>
      <c r="APV15" s="4"/>
      <c r="APW15" s="4"/>
      <c r="APX15" s="4"/>
      <c r="APY15" s="4"/>
      <c r="APZ15" s="4"/>
      <c r="AQA15" s="4"/>
      <c r="AQB15" s="4"/>
      <c r="AQC15" s="4"/>
      <c r="AQD15" s="4"/>
      <c r="AQE15" s="4"/>
      <c r="AQF15" s="4"/>
      <c r="AQG15" s="4"/>
      <c r="AQH15" s="4"/>
      <c r="AQI15" s="4"/>
      <c r="AQJ15" s="4"/>
      <c r="AQK15" s="4"/>
      <c r="AQL15" s="4"/>
      <c r="AQM15" s="4"/>
      <c r="AQN15" s="4"/>
      <c r="AQO15" s="4"/>
      <c r="AQP15" s="4"/>
      <c r="AQQ15" s="4"/>
      <c r="AQR15" s="4"/>
      <c r="AQS15" s="4"/>
      <c r="AQT15" s="4"/>
      <c r="AQU15" s="4"/>
      <c r="AQV15" s="4"/>
      <c r="AQW15" s="4"/>
      <c r="AQX15" s="4"/>
      <c r="AQY15" s="4"/>
      <c r="AQZ15" s="4"/>
      <c r="ARA15" s="4"/>
      <c r="ARB15" s="4"/>
      <c r="ARC15" s="4"/>
      <c r="ARD15" s="4"/>
      <c r="ARE15" s="4"/>
      <c r="ARF15" s="4"/>
      <c r="ARG15" s="4"/>
      <c r="ARH15" s="4"/>
      <c r="ARI15" s="4"/>
      <c r="ARJ15" s="4"/>
      <c r="ARK15" s="4"/>
      <c r="ARL15" s="4"/>
      <c r="ARM15" s="4"/>
      <c r="ARN15" s="4"/>
      <c r="ARO15" s="4"/>
      <c r="ARP15" s="4"/>
      <c r="ARQ15" s="4"/>
      <c r="ARR15" s="4"/>
      <c r="ARS15" s="4"/>
      <c r="ART15" s="4"/>
      <c r="ARU15" s="4"/>
      <c r="ARV15" s="4"/>
      <c r="ARW15" s="4"/>
      <c r="ARX15" s="4"/>
      <c r="ARY15" s="4"/>
      <c r="ARZ15" s="4"/>
      <c r="ASA15" s="4"/>
      <c r="ASB15" s="4"/>
      <c r="ASC15" s="4"/>
      <c r="ASD15" s="4"/>
      <c r="ASE15" s="4"/>
      <c r="ASF15" s="4"/>
      <c r="ASG15" s="4"/>
      <c r="ASH15" s="4"/>
      <c r="ASI15" s="4"/>
      <c r="ASJ15" s="4"/>
      <c r="ASK15" s="4"/>
      <c r="ASL15" s="4"/>
      <c r="ASM15" s="4"/>
      <c r="ASN15" s="4"/>
      <c r="ASO15" s="4"/>
      <c r="ASP15" s="4"/>
      <c r="ASQ15" s="4"/>
      <c r="ASR15" s="4"/>
      <c r="ASS15" s="4"/>
      <c r="AST15" s="4"/>
      <c r="ASU15" s="4"/>
      <c r="ASV15" s="4"/>
      <c r="ASW15" s="4"/>
      <c r="ASX15" s="4"/>
      <c r="ASY15" s="4"/>
      <c r="ASZ15" s="4"/>
      <c r="ATA15" s="4"/>
      <c r="ATB15" s="4"/>
      <c r="ATC15" s="4"/>
      <c r="ATD15" s="4"/>
      <c r="ATE15" s="4"/>
      <c r="ATF15" s="4"/>
      <c r="ATG15" s="4"/>
      <c r="ATH15" s="4"/>
      <c r="ATI15" s="4"/>
      <c r="ATJ15" s="4"/>
      <c r="ATK15" s="4"/>
      <c r="ATL15" s="4"/>
      <c r="ATM15" s="4"/>
      <c r="ATN15" s="4"/>
      <c r="ATO15" s="4"/>
      <c r="ATP15" s="4"/>
      <c r="ATQ15" s="4"/>
      <c r="ATR15" s="4"/>
      <c r="ATS15" s="4"/>
      <c r="ATT15" s="4"/>
      <c r="ATU15" s="4"/>
      <c r="ATV15" s="4"/>
      <c r="ATW15" s="4"/>
      <c r="ATX15" s="4"/>
      <c r="ATY15" s="4"/>
      <c r="ATZ15" s="4"/>
      <c r="AUA15" s="4"/>
      <c r="AUB15" s="4"/>
      <c r="AUC15" s="4"/>
      <c r="AUD15" s="4"/>
      <c r="AUE15" s="4"/>
      <c r="AUF15" s="4"/>
      <c r="AUG15" s="4"/>
      <c r="AUH15" s="4"/>
      <c r="AUI15" s="4"/>
      <c r="AUJ15" s="4"/>
      <c r="AUK15" s="4"/>
      <c r="AUL15" s="4"/>
      <c r="AUM15" s="4"/>
      <c r="AUN15" s="4"/>
      <c r="AUO15" s="4"/>
      <c r="AUP15" s="4"/>
      <c r="AUQ15" s="4"/>
      <c r="AUR15" s="4"/>
      <c r="AUS15" s="4"/>
      <c r="AUT15" s="4"/>
      <c r="AUU15" s="4"/>
      <c r="AUV15" s="4"/>
      <c r="AUW15" s="4"/>
      <c r="AUX15" s="4"/>
      <c r="AUY15" s="4"/>
      <c r="AUZ15" s="4"/>
      <c r="AVA15" s="4"/>
      <c r="AVB15" s="4"/>
      <c r="AVC15" s="4"/>
      <c r="AVD15" s="4"/>
      <c r="AVE15" s="4"/>
      <c r="AVF15" s="4"/>
      <c r="AVG15" s="4"/>
      <c r="AVH15" s="4"/>
      <c r="AVI15" s="4"/>
      <c r="AVJ15" s="4"/>
      <c r="AVK15" s="4"/>
      <c r="AVL15" s="4"/>
      <c r="AVM15" s="4"/>
      <c r="AVN15" s="4"/>
      <c r="AVO15" s="4"/>
      <c r="AVP15" s="4"/>
      <c r="AVQ15" s="4"/>
      <c r="AVR15" s="4"/>
      <c r="AVS15" s="4"/>
      <c r="AVT15" s="4"/>
      <c r="AVU15" s="4"/>
      <c r="AVV15" s="4"/>
      <c r="AVW15" s="4"/>
      <c r="AVX15" s="4"/>
      <c r="AVY15" s="4"/>
      <c r="AVZ15" s="4"/>
      <c r="AWA15" s="4"/>
      <c r="AWB15" s="4"/>
      <c r="AWC15" s="4"/>
      <c r="AWD15" s="4"/>
      <c r="AWE15" s="4"/>
      <c r="AWF15" s="4"/>
      <c r="AWG15" s="4"/>
      <c r="AWH15" s="4"/>
      <c r="AWI15" s="4"/>
      <c r="AWJ15" s="4"/>
      <c r="AWK15" s="4"/>
      <c r="AWL15" s="4"/>
      <c r="AWM15" s="4"/>
      <c r="AWN15" s="4"/>
      <c r="AWO15" s="4"/>
      <c r="AWP15" s="4"/>
      <c r="AWQ15" s="4"/>
      <c r="AWR15" s="4"/>
      <c r="AWS15" s="4"/>
      <c r="AWT15" s="4"/>
      <c r="AWU15" s="4"/>
      <c r="AWV15" s="4"/>
      <c r="AWW15" s="4"/>
      <c r="AWX15" s="4"/>
      <c r="AWY15" s="4"/>
      <c r="AWZ15" s="4"/>
      <c r="AXA15" s="4"/>
      <c r="AXB15" s="4"/>
      <c r="AXC15" s="4"/>
      <c r="AXD15" s="4"/>
      <c r="AXE15" s="4"/>
      <c r="AXF15" s="4"/>
      <c r="AXG15" s="4"/>
      <c r="AXH15" s="4"/>
      <c r="AXI15" s="4"/>
      <c r="AXJ15" s="4"/>
      <c r="AXK15" s="4"/>
      <c r="AXL15" s="4"/>
      <c r="AXM15" s="4"/>
      <c r="AXN15" s="4"/>
      <c r="AXO15" s="4"/>
      <c r="AXP15" s="4"/>
      <c r="AXQ15" s="4"/>
      <c r="AXR15" s="4"/>
      <c r="AXS15" s="4"/>
      <c r="AXT15" s="4"/>
      <c r="AXU15" s="4"/>
      <c r="AXV15" s="4"/>
      <c r="AXW15" s="4"/>
      <c r="AXX15" s="4"/>
      <c r="AXY15" s="4"/>
      <c r="AXZ15" s="4"/>
      <c r="AYA15" s="4"/>
      <c r="AYB15" s="4"/>
      <c r="AYC15" s="4"/>
      <c r="AYD15" s="4"/>
      <c r="AYE15" s="4"/>
      <c r="AYF15" s="4"/>
      <c r="AYG15" s="4"/>
      <c r="AYH15" s="4"/>
      <c r="AYI15" s="4"/>
      <c r="AYJ15" s="4"/>
      <c r="AYK15" s="4"/>
      <c r="AYL15" s="4"/>
      <c r="AYM15" s="4"/>
      <c r="AYN15" s="4"/>
      <c r="AYO15" s="4"/>
      <c r="AYP15" s="4"/>
      <c r="AYQ15" s="4"/>
      <c r="AYR15" s="4"/>
      <c r="AYS15" s="4"/>
      <c r="AYT15" s="4"/>
      <c r="AYU15" s="4"/>
      <c r="AYV15" s="4"/>
      <c r="AYW15" s="4"/>
      <c r="AYX15" s="4"/>
      <c r="AYY15" s="4"/>
      <c r="AYZ15" s="4"/>
      <c r="AZA15" s="4"/>
      <c r="AZB15" s="4"/>
      <c r="AZC15" s="4"/>
      <c r="AZD15" s="4"/>
      <c r="AZE15" s="4"/>
      <c r="AZF15" s="4"/>
      <c r="AZG15" s="4"/>
      <c r="AZH15" s="4"/>
      <c r="AZI15" s="4"/>
      <c r="AZJ15" s="4"/>
      <c r="AZK15" s="4"/>
      <c r="AZL15" s="4"/>
      <c r="AZM15" s="4"/>
      <c r="AZN15" s="4"/>
      <c r="AZO15" s="4"/>
      <c r="AZP15" s="4"/>
      <c r="AZQ15" s="4"/>
      <c r="AZR15" s="4"/>
      <c r="AZS15" s="4"/>
      <c r="AZT15" s="4"/>
      <c r="AZU15" s="4"/>
      <c r="AZV15" s="4"/>
      <c r="AZW15" s="4"/>
      <c r="AZX15" s="4"/>
      <c r="AZY15" s="4"/>
      <c r="AZZ15" s="4"/>
      <c r="BAA15" s="4"/>
      <c r="BAB15" s="4"/>
      <c r="BAC15" s="4"/>
      <c r="BAD15" s="4"/>
      <c r="BAE15" s="4"/>
      <c r="BAF15" s="4"/>
      <c r="BAG15" s="4"/>
      <c r="BAH15" s="4"/>
      <c r="BAI15" s="4"/>
      <c r="BAJ15" s="4"/>
      <c r="BAK15" s="4"/>
      <c r="BAL15" s="4"/>
      <c r="BAM15" s="4"/>
      <c r="BAN15" s="4"/>
      <c r="BAO15" s="4"/>
      <c r="BAP15" s="4"/>
      <c r="BAQ15" s="4"/>
      <c r="BAR15" s="4"/>
      <c r="BAS15" s="4"/>
      <c r="BAT15" s="4"/>
      <c r="BAU15" s="4"/>
      <c r="BAV15" s="4"/>
      <c r="BAW15" s="4"/>
      <c r="BAX15" s="4"/>
      <c r="BAY15" s="4"/>
      <c r="BAZ15" s="4"/>
      <c r="BBA15" s="4"/>
      <c r="BBB15" s="4"/>
      <c r="BBC15" s="4"/>
      <c r="BBD15" s="4"/>
      <c r="BBE15" s="4"/>
      <c r="BBF15" s="4"/>
      <c r="BBG15" s="4"/>
      <c r="BBH15" s="4"/>
      <c r="BBI15" s="4"/>
      <c r="BBJ15" s="4"/>
      <c r="BBK15" s="4"/>
      <c r="BBL15" s="4"/>
      <c r="BBM15" s="4"/>
      <c r="BBN15" s="4"/>
      <c r="BBO15" s="4"/>
      <c r="BBP15" s="4"/>
      <c r="BBQ15" s="4"/>
      <c r="BBR15" s="4"/>
      <c r="BBS15" s="4"/>
      <c r="BBT15" s="4"/>
      <c r="BBU15" s="4"/>
      <c r="BBV15" s="4"/>
      <c r="BBW15" s="4"/>
      <c r="BBX15" s="4"/>
      <c r="BBY15" s="4"/>
      <c r="BBZ15" s="4"/>
      <c r="BCA15" s="4"/>
      <c r="BCB15" s="4"/>
      <c r="BCC15" s="4"/>
      <c r="BCD15" s="4"/>
      <c r="BCE15" s="4"/>
      <c r="BCF15" s="4"/>
      <c r="BCG15" s="4"/>
      <c r="BCH15" s="4"/>
      <c r="BCI15" s="4"/>
      <c r="BCJ15" s="4"/>
      <c r="BCK15" s="4"/>
      <c r="BCL15" s="4"/>
      <c r="BCM15" s="4"/>
      <c r="BCN15" s="4"/>
      <c r="BCO15" s="4"/>
      <c r="BCP15" s="4"/>
      <c r="BCQ15" s="4"/>
      <c r="BCR15" s="4"/>
      <c r="BCS15" s="4"/>
      <c r="BCT15" s="4"/>
      <c r="BCU15" s="4"/>
      <c r="BCV15" s="4"/>
      <c r="BCW15" s="4"/>
      <c r="BCX15" s="4"/>
      <c r="BCY15" s="4"/>
      <c r="BCZ15" s="4"/>
      <c r="BDA15" s="4"/>
      <c r="BDB15" s="4"/>
      <c r="BDC15" s="4"/>
      <c r="BDD15" s="4"/>
      <c r="BDE15" s="4"/>
      <c r="BDF15" s="4"/>
      <c r="BDG15" s="4"/>
      <c r="BDH15" s="4"/>
      <c r="BDI15" s="4"/>
      <c r="BDJ15" s="4"/>
      <c r="BDK15" s="4"/>
      <c r="BDL15" s="4"/>
      <c r="BDM15" s="4"/>
      <c r="BDN15" s="4"/>
      <c r="BDO15" s="4"/>
      <c r="BDP15" s="4"/>
      <c r="BDQ15" s="4"/>
      <c r="BDR15" s="4"/>
      <c r="BDS15" s="4"/>
      <c r="BDT15" s="4"/>
      <c r="BDU15" s="4"/>
      <c r="BDV15" s="4"/>
      <c r="BDW15" s="4"/>
      <c r="BDX15" s="4"/>
      <c r="BDY15" s="4"/>
      <c r="BDZ15" s="4"/>
      <c r="BEA15" s="4"/>
      <c r="BEB15" s="4"/>
      <c r="BEC15" s="4"/>
      <c r="BED15" s="4"/>
      <c r="BEE15" s="4"/>
      <c r="BEF15" s="4"/>
      <c r="BEG15" s="4"/>
      <c r="BEH15" s="4"/>
      <c r="BEI15" s="4"/>
      <c r="BEJ15" s="4"/>
      <c r="BEK15" s="4"/>
      <c r="BEL15" s="4"/>
      <c r="BEM15" s="4"/>
      <c r="BEN15" s="4"/>
      <c r="BEO15" s="4"/>
      <c r="BEP15" s="4"/>
      <c r="BEQ15" s="4"/>
      <c r="BER15" s="4"/>
      <c r="BES15" s="4"/>
      <c r="BET15" s="4"/>
      <c r="BEU15" s="4"/>
      <c r="BEV15" s="4"/>
      <c r="BEW15" s="4"/>
      <c r="BEX15" s="4"/>
      <c r="BEY15" s="4"/>
      <c r="BEZ15" s="4"/>
      <c r="BFA15" s="4"/>
      <c r="BFB15" s="4"/>
      <c r="BFC15" s="4"/>
      <c r="BFD15" s="4"/>
      <c r="BFE15" s="4"/>
      <c r="BFF15" s="4"/>
      <c r="BFG15" s="4"/>
      <c r="BFH15" s="4"/>
      <c r="BFI15" s="4"/>
      <c r="BFJ15" s="4"/>
      <c r="BFK15" s="4"/>
      <c r="BFL15" s="4"/>
      <c r="BFM15" s="4"/>
      <c r="BFN15" s="4"/>
      <c r="BFO15" s="4"/>
      <c r="BFP15" s="4"/>
      <c r="BFQ15" s="4"/>
      <c r="BFR15" s="4"/>
      <c r="BFS15" s="4"/>
      <c r="BFT15" s="4"/>
      <c r="BFU15" s="4"/>
      <c r="BFV15" s="4"/>
      <c r="BFW15" s="4"/>
      <c r="BFX15" s="4"/>
      <c r="BFY15" s="4"/>
      <c r="BFZ15" s="4"/>
      <c r="BGA15" s="4"/>
      <c r="BGB15" s="4"/>
      <c r="BGC15" s="4"/>
      <c r="BGD15" s="4"/>
      <c r="BGE15" s="4"/>
      <c r="BGF15" s="4"/>
      <c r="BGG15" s="4"/>
      <c r="BGH15" s="4"/>
      <c r="BGI15" s="4"/>
      <c r="BGJ15" s="4"/>
      <c r="BGK15" s="4"/>
      <c r="BGL15" s="4"/>
      <c r="BGM15" s="4"/>
      <c r="BGN15" s="4"/>
      <c r="BGO15" s="4"/>
      <c r="BGP15" s="4"/>
      <c r="BGQ15" s="4"/>
      <c r="BGR15" s="4"/>
      <c r="BGS15" s="4"/>
      <c r="BGT15" s="4"/>
      <c r="BGU15" s="4"/>
      <c r="BGV15" s="4"/>
      <c r="BGW15" s="4"/>
      <c r="BGX15" s="4"/>
      <c r="BGY15" s="4"/>
      <c r="BGZ15" s="4"/>
      <c r="BHA15" s="4"/>
      <c r="BHB15" s="4"/>
      <c r="BHC15" s="4"/>
      <c r="BHD15" s="4"/>
      <c r="BHE15" s="4"/>
      <c r="BHF15" s="4"/>
      <c r="BHG15" s="4"/>
      <c r="BHH15" s="4"/>
      <c r="BHI15" s="4"/>
      <c r="BHJ15" s="4"/>
      <c r="BHK15" s="4"/>
      <c r="BHL15" s="4"/>
      <c r="BHM15" s="4"/>
      <c r="BHN15" s="4"/>
      <c r="BHO15" s="4"/>
      <c r="BHP15" s="4"/>
      <c r="BHQ15" s="4"/>
      <c r="BHR15" s="4"/>
      <c r="BHS15" s="4"/>
      <c r="BHT15" s="4"/>
      <c r="BHU15" s="4"/>
      <c r="BHV15" s="4"/>
      <c r="BHW15" s="4"/>
      <c r="BHX15" s="4"/>
      <c r="BHY15" s="4"/>
      <c r="BHZ15" s="4"/>
      <c r="BIA15" s="4"/>
      <c r="BIB15" s="4"/>
      <c r="BIC15" s="4"/>
      <c r="BID15" s="4"/>
      <c r="BIE15" s="4"/>
      <c r="BIF15" s="4"/>
      <c r="BIG15" s="4"/>
      <c r="BIH15" s="4"/>
      <c r="BII15" s="4"/>
      <c r="BIJ15" s="4"/>
      <c r="BIK15" s="4"/>
      <c r="BIL15" s="4"/>
      <c r="BIM15" s="4"/>
      <c r="BIN15" s="4"/>
      <c r="BIO15" s="4"/>
      <c r="BIP15" s="4"/>
      <c r="BIQ15" s="4"/>
      <c r="BIR15" s="4"/>
      <c r="BIS15" s="4"/>
      <c r="BIT15" s="4"/>
      <c r="BIU15" s="4"/>
      <c r="BIV15" s="4"/>
      <c r="BIW15" s="4"/>
      <c r="BIX15" s="4"/>
      <c r="BIY15" s="4"/>
      <c r="BIZ15" s="4"/>
      <c r="BJA15" s="4"/>
      <c r="BJB15" s="4"/>
      <c r="BJC15" s="4"/>
      <c r="BJD15" s="4"/>
      <c r="BJE15" s="4"/>
      <c r="BJF15" s="4"/>
      <c r="BJG15" s="4"/>
      <c r="BJH15" s="4"/>
      <c r="BJI15" s="4"/>
      <c r="BJJ15" s="4"/>
      <c r="BJK15" s="4"/>
      <c r="BJL15" s="4"/>
      <c r="BJM15" s="4"/>
      <c r="BJN15" s="4"/>
      <c r="BJO15" s="4"/>
      <c r="BJP15" s="4"/>
      <c r="BJQ15" s="4"/>
      <c r="BJR15" s="4"/>
      <c r="BJS15" s="4"/>
      <c r="BJT15" s="4"/>
      <c r="BJU15" s="4"/>
      <c r="BJV15" s="4"/>
      <c r="BJW15" s="4"/>
      <c r="BJX15" s="4"/>
      <c r="BJY15" s="4"/>
      <c r="BJZ15" s="4"/>
      <c r="BKA15" s="4"/>
      <c r="BKB15" s="4"/>
      <c r="BKC15" s="4"/>
      <c r="BKD15" s="4"/>
      <c r="BKE15" s="4"/>
      <c r="BKF15" s="4"/>
      <c r="BKG15" s="4"/>
      <c r="BKH15" s="4"/>
      <c r="BKI15" s="4"/>
      <c r="BKJ15" s="4"/>
      <c r="BKK15" s="4"/>
      <c r="BKL15" s="4"/>
      <c r="BKM15" s="4"/>
      <c r="BKN15" s="4"/>
      <c r="BKO15" s="4"/>
      <c r="BKP15" s="4"/>
      <c r="BKQ15" s="4"/>
      <c r="BKR15" s="4"/>
      <c r="BKS15" s="4"/>
      <c r="BKT15" s="4"/>
      <c r="BKU15" s="4"/>
      <c r="BKV15" s="4"/>
      <c r="BKW15" s="4"/>
      <c r="BKX15" s="4"/>
      <c r="BKY15" s="4"/>
      <c r="BKZ15" s="4"/>
      <c r="BLA15" s="4"/>
      <c r="BLB15" s="4"/>
      <c r="BLC15" s="4"/>
      <c r="BLD15" s="4"/>
      <c r="BLE15" s="4"/>
      <c r="BLF15" s="4"/>
      <c r="BLG15" s="4"/>
      <c r="BLH15" s="4"/>
      <c r="BLI15" s="4"/>
      <c r="BLJ15" s="4"/>
      <c r="BLK15" s="4"/>
      <c r="BLL15" s="4"/>
      <c r="BLM15" s="4"/>
      <c r="BLN15" s="4"/>
      <c r="BLO15" s="4"/>
      <c r="BLP15" s="4"/>
      <c r="BLQ15" s="4"/>
      <c r="BLR15" s="4"/>
      <c r="BLS15" s="4"/>
      <c r="BLT15" s="4"/>
      <c r="BLU15" s="4"/>
      <c r="BLV15" s="4"/>
      <c r="BLW15" s="4"/>
      <c r="BLX15" s="4"/>
      <c r="BLY15" s="4"/>
      <c r="BLZ15" s="4"/>
      <c r="BMA15" s="4"/>
      <c r="BMB15" s="4"/>
      <c r="BMC15" s="4"/>
      <c r="BMD15" s="4"/>
      <c r="BME15" s="4"/>
      <c r="BMF15" s="4"/>
      <c r="BMG15" s="4"/>
      <c r="BMH15" s="4"/>
      <c r="BMI15" s="4"/>
      <c r="BMJ15" s="4"/>
      <c r="BMK15" s="4"/>
      <c r="BML15" s="4"/>
      <c r="BMM15" s="4"/>
      <c r="BMN15" s="4"/>
      <c r="BMO15" s="4"/>
      <c r="BMP15" s="4"/>
      <c r="BMQ15" s="4"/>
      <c r="BMR15" s="4"/>
      <c r="BMS15" s="4"/>
      <c r="BMT15" s="4"/>
      <c r="BMU15" s="4"/>
      <c r="BMV15" s="4"/>
      <c r="BMW15" s="4"/>
      <c r="BMX15" s="4"/>
      <c r="BMY15" s="4"/>
      <c r="BMZ15" s="4"/>
      <c r="BNA15" s="4"/>
      <c r="BNB15" s="4"/>
      <c r="BNC15" s="4"/>
      <c r="BND15" s="4"/>
      <c r="BNE15" s="4"/>
      <c r="BNF15" s="4"/>
      <c r="BNG15" s="4"/>
      <c r="BNH15" s="4"/>
      <c r="BNI15" s="4"/>
      <c r="BNJ15" s="4"/>
      <c r="BNK15" s="4"/>
      <c r="BNL15" s="4"/>
      <c r="BNM15" s="4"/>
      <c r="BNN15" s="4"/>
      <c r="BNO15" s="4"/>
      <c r="BNP15" s="4"/>
      <c r="BNQ15" s="4"/>
      <c r="BNR15" s="4"/>
      <c r="BNS15" s="4"/>
      <c r="BNT15" s="4"/>
      <c r="BNU15" s="4"/>
      <c r="BNV15" s="4"/>
      <c r="BNW15" s="4"/>
      <c r="BNX15" s="4"/>
      <c r="BNY15" s="4"/>
      <c r="BNZ15" s="4"/>
      <c r="BOA15" s="4"/>
      <c r="BOB15" s="4"/>
      <c r="BOC15" s="4"/>
      <c r="BOD15" s="4"/>
      <c r="BOE15" s="4"/>
      <c r="BOF15" s="4"/>
      <c r="BOG15" s="4"/>
      <c r="BOH15" s="4"/>
      <c r="BOI15" s="4"/>
      <c r="BOJ15" s="4"/>
      <c r="BOK15" s="4"/>
      <c r="BOL15" s="4"/>
      <c r="BOM15" s="4"/>
      <c r="BON15" s="4"/>
      <c r="BOO15" s="4"/>
      <c r="BOP15" s="4"/>
      <c r="BOQ15" s="4"/>
      <c r="BOR15" s="4"/>
      <c r="BOS15" s="4"/>
      <c r="BOT15" s="4"/>
      <c r="BOU15" s="4"/>
      <c r="BOV15" s="4"/>
      <c r="BOW15" s="4"/>
      <c r="BOX15" s="4"/>
      <c r="BOY15" s="4"/>
      <c r="BOZ15" s="4"/>
      <c r="BPA15" s="4"/>
      <c r="BPB15" s="4"/>
      <c r="BPC15" s="4"/>
      <c r="BPD15" s="4"/>
      <c r="BPE15" s="4"/>
      <c r="BPF15" s="4"/>
      <c r="BPG15" s="4"/>
      <c r="BPH15" s="4"/>
      <c r="BPI15" s="4"/>
      <c r="BPJ15" s="4"/>
      <c r="BPK15" s="4"/>
      <c r="BPL15" s="4"/>
      <c r="BPM15" s="4"/>
      <c r="BPN15" s="4"/>
      <c r="BPO15" s="4"/>
      <c r="BPP15" s="4"/>
      <c r="BPQ15" s="4"/>
      <c r="BPR15" s="4"/>
      <c r="BPS15" s="4"/>
      <c r="BPT15" s="4"/>
      <c r="BPU15" s="4"/>
      <c r="BPV15" s="4"/>
      <c r="BPW15" s="4"/>
      <c r="BPX15" s="4"/>
      <c r="BPY15" s="4"/>
      <c r="BPZ15" s="4"/>
      <c r="BQA15" s="4"/>
      <c r="BQB15" s="4"/>
      <c r="BQC15" s="4"/>
      <c r="BQD15" s="4"/>
      <c r="BQE15" s="4"/>
      <c r="BQF15" s="4"/>
      <c r="BQG15" s="4"/>
      <c r="BQH15" s="4"/>
      <c r="BQI15" s="4"/>
      <c r="BQJ15" s="4"/>
      <c r="BQK15" s="4"/>
      <c r="BQL15" s="4"/>
      <c r="BQM15" s="4"/>
      <c r="BQN15" s="4"/>
      <c r="BQO15" s="4"/>
      <c r="BQP15" s="4"/>
      <c r="BQQ15" s="4"/>
      <c r="BQR15" s="4"/>
      <c r="BQS15" s="4"/>
      <c r="BQT15" s="4"/>
      <c r="BQU15" s="4"/>
      <c r="BQV15" s="4"/>
      <c r="BQW15" s="4"/>
      <c r="BQX15" s="4"/>
      <c r="BQY15" s="4"/>
      <c r="BQZ15" s="4"/>
      <c r="BRA15" s="4"/>
      <c r="BRB15" s="4"/>
      <c r="BRC15" s="4"/>
      <c r="BRD15" s="4"/>
      <c r="BRE15" s="4"/>
      <c r="BRF15" s="4"/>
      <c r="BRG15" s="4"/>
      <c r="BRH15" s="4"/>
      <c r="BRI15" s="4"/>
      <c r="BRJ15" s="4"/>
      <c r="BRK15" s="4"/>
      <c r="BRL15" s="4"/>
      <c r="BRM15" s="4"/>
      <c r="BRN15" s="4"/>
      <c r="BRO15" s="4"/>
      <c r="BRP15" s="4"/>
      <c r="BRQ15" s="4"/>
      <c r="BRR15" s="4"/>
      <c r="BRS15" s="4"/>
      <c r="BRT15" s="4"/>
      <c r="BRU15" s="4"/>
      <c r="BRV15" s="4"/>
      <c r="BRW15" s="4"/>
      <c r="BRX15" s="4"/>
      <c r="BRY15" s="4"/>
      <c r="BRZ15" s="4"/>
      <c r="BSA15" s="4"/>
      <c r="BSB15" s="4"/>
      <c r="BSC15" s="4"/>
      <c r="BSD15" s="4"/>
      <c r="BSE15" s="4"/>
      <c r="BSF15" s="4"/>
      <c r="BSG15" s="4"/>
      <c r="BSH15" s="4"/>
      <c r="BSI15" s="4"/>
      <c r="BSJ15" s="4"/>
      <c r="BSK15" s="4"/>
      <c r="BSL15" s="4"/>
      <c r="BSM15" s="4"/>
      <c r="BSN15" s="4"/>
      <c r="BSO15" s="4"/>
      <c r="BSP15" s="4"/>
      <c r="BSQ15" s="4"/>
      <c r="BSR15" s="4"/>
      <c r="BSS15" s="4"/>
      <c r="BST15" s="4"/>
      <c r="BSU15" s="4"/>
      <c r="BSV15" s="4"/>
      <c r="BSW15" s="4"/>
      <c r="BSX15" s="4"/>
      <c r="BSY15" s="4"/>
      <c r="BSZ15" s="4"/>
      <c r="BTA15" s="4"/>
      <c r="BTB15" s="4"/>
      <c r="BTC15" s="4"/>
      <c r="BTD15" s="4"/>
      <c r="BTE15" s="4"/>
      <c r="BTF15" s="4"/>
      <c r="BTG15" s="4"/>
      <c r="BTH15" s="4"/>
      <c r="BTI15" s="4"/>
      <c r="BTJ15" s="4"/>
      <c r="BTK15" s="4"/>
      <c r="BTL15" s="4"/>
      <c r="BTM15" s="4"/>
      <c r="BTN15" s="4"/>
      <c r="BTO15" s="4"/>
      <c r="BTP15" s="4"/>
      <c r="BTQ15" s="4"/>
      <c r="BTR15" s="4"/>
      <c r="BTS15" s="4"/>
      <c r="BTT15" s="4"/>
      <c r="BTU15" s="4"/>
      <c r="BTV15" s="4"/>
      <c r="BTW15" s="4"/>
      <c r="BTX15" s="4"/>
      <c r="BTY15" s="4"/>
      <c r="BTZ15" s="4"/>
      <c r="BUA15" s="4"/>
      <c r="BUB15" s="4"/>
      <c r="BUC15" s="4"/>
      <c r="BUD15" s="4"/>
      <c r="BUE15" s="4"/>
      <c r="BUF15" s="4"/>
      <c r="BUG15" s="4"/>
      <c r="BUH15" s="4"/>
      <c r="BUI15" s="4"/>
      <c r="BUJ15" s="4"/>
      <c r="BUK15" s="4"/>
      <c r="BUL15" s="4"/>
      <c r="BUM15" s="4"/>
      <c r="BUN15" s="4"/>
      <c r="BUO15" s="4"/>
      <c r="BUP15" s="4"/>
      <c r="BUQ15" s="4"/>
      <c r="BUR15" s="4"/>
      <c r="BUS15" s="4"/>
      <c r="BUT15" s="4"/>
      <c r="BUU15" s="4"/>
      <c r="BUV15" s="4"/>
      <c r="BUW15" s="4"/>
      <c r="BUX15" s="4"/>
      <c r="BUY15" s="4"/>
      <c r="BUZ15" s="4"/>
      <c r="BVA15" s="4"/>
      <c r="BVB15" s="4"/>
      <c r="BVC15" s="4"/>
      <c r="BVD15" s="4"/>
      <c r="BVE15" s="4"/>
      <c r="BVF15" s="4"/>
      <c r="BVG15" s="4"/>
      <c r="BVH15" s="4"/>
      <c r="BVI15" s="4"/>
      <c r="BVJ15" s="4"/>
      <c r="BVK15" s="4"/>
      <c r="BVL15" s="4"/>
      <c r="BVM15" s="4"/>
      <c r="BVN15" s="4"/>
      <c r="BVO15" s="4"/>
      <c r="BVP15" s="4"/>
      <c r="BVQ15" s="4"/>
      <c r="BVR15" s="4"/>
      <c r="BVS15" s="4"/>
      <c r="BVT15" s="4"/>
      <c r="BVU15" s="4"/>
      <c r="BVV15" s="4"/>
      <c r="BVW15" s="4"/>
      <c r="BVX15" s="4"/>
      <c r="BVY15" s="4"/>
      <c r="BVZ15" s="4"/>
      <c r="BWA15" s="4"/>
      <c r="BWB15" s="4"/>
      <c r="BWC15" s="4"/>
      <c r="BWD15" s="4"/>
      <c r="BWE15" s="4"/>
      <c r="BWF15" s="4"/>
      <c r="BWG15" s="4"/>
      <c r="BWH15" s="4"/>
      <c r="BWI15" s="4"/>
      <c r="BWJ15" s="4"/>
      <c r="BWK15" s="4"/>
      <c r="BWL15" s="4"/>
      <c r="BWM15" s="4"/>
      <c r="BWN15" s="4"/>
      <c r="BWO15" s="4"/>
      <c r="BWP15" s="4"/>
      <c r="BWQ15" s="4"/>
      <c r="BWR15" s="4"/>
      <c r="BWS15" s="4"/>
      <c r="BWT15" s="4"/>
      <c r="BWU15" s="4"/>
      <c r="BWV15" s="4"/>
      <c r="BWW15" s="4"/>
      <c r="BWX15" s="4"/>
      <c r="BWY15" s="4"/>
      <c r="BWZ15" s="4"/>
      <c r="BXA15" s="4"/>
      <c r="BXB15" s="4"/>
      <c r="BXC15" s="4"/>
      <c r="BXD15" s="4"/>
      <c r="BXE15" s="4"/>
      <c r="BXF15" s="4"/>
      <c r="BXG15" s="4"/>
      <c r="BXH15" s="4"/>
      <c r="BXI15" s="4"/>
      <c r="BXJ15" s="4"/>
      <c r="BXK15" s="4"/>
      <c r="BXL15" s="4"/>
      <c r="BXM15" s="4"/>
      <c r="BXN15" s="4"/>
      <c r="BXO15" s="4"/>
      <c r="BXP15" s="4"/>
      <c r="BXQ15" s="4"/>
      <c r="BXR15" s="4"/>
      <c r="BXS15" s="4"/>
      <c r="BXT15" s="4"/>
      <c r="BXU15" s="4"/>
      <c r="BXV15" s="4"/>
      <c r="BXW15" s="4"/>
      <c r="BXX15" s="4"/>
      <c r="BXY15" s="4"/>
      <c r="BXZ15" s="4"/>
      <c r="BYA15" s="4"/>
      <c r="BYB15" s="4"/>
      <c r="BYC15" s="4"/>
      <c r="BYD15" s="4"/>
      <c r="BYE15" s="4"/>
      <c r="BYF15" s="4"/>
      <c r="BYG15" s="4"/>
      <c r="BYH15" s="4"/>
      <c r="BYI15" s="4"/>
      <c r="BYJ15" s="4"/>
      <c r="BYK15" s="4"/>
      <c r="BYL15" s="4"/>
      <c r="BYM15" s="4"/>
      <c r="BYN15" s="4"/>
      <c r="BYO15" s="4"/>
      <c r="BYP15" s="4"/>
      <c r="BYQ15" s="4"/>
      <c r="BYR15" s="4"/>
      <c r="BYS15" s="4"/>
      <c r="BYT15" s="4"/>
      <c r="BYU15" s="4"/>
      <c r="BYV15" s="4"/>
      <c r="BYW15" s="4"/>
      <c r="BYX15" s="4"/>
      <c r="BYY15" s="4"/>
      <c r="BYZ15" s="4"/>
      <c r="BZA15" s="4"/>
      <c r="BZB15" s="4"/>
      <c r="BZC15" s="4"/>
      <c r="BZD15" s="4"/>
      <c r="BZE15" s="4"/>
      <c r="BZF15" s="4"/>
      <c r="BZG15" s="4"/>
      <c r="BZH15" s="4"/>
      <c r="BZI15" s="4"/>
      <c r="BZJ15" s="4"/>
      <c r="BZK15" s="4"/>
      <c r="BZL15" s="4"/>
      <c r="BZM15" s="4"/>
      <c r="BZN15" s="4"/>
      <c r="BZO15" s="4"/>
      <c r="BZP15" s="4"/>
      <c r="BZQ15" s="4"/>
      <c r="BZR15" s="4"/>
      <c r="BZS15" s="4"/>
      <c r="BZT15" s="4"/>
      <c r="BZU15" s="4"/>
      <c r="BZV15" s="4"/>
      <c r="BZW15" s="4"/>
      <c r="BZX15" s="4"/>
      <c r="BZY15" s="4"/>
      <c r="BZZ15" s="4"/>
      <c r="CAA15" s="4"/>
      <c r="CAB15" s="4"/>
      <c r="CAC15" s="4"/>
      <c r="CAD15" s="4"/>
      <c r="CAE15" s="4"/>
      <c r="CAF15" s="4"/>
      <c r="CAG15" s="4"/>
      <c r="CAH15" s="4"/>
      <c r="CAI15" s="4"/>
      <c r="CAJ15" s="4"/>
      <c r="CAK15" s="4"/>
      <c r="CAL15" s="4"/>
      <c r="CAM15" s="4"/>
      <c r="CAN15" s="4"/>
      <c r="CAO15" s="4"/>
      <c r="CAP15" s="4"/>
      <c r="CAQ15" s="4"/>
      <c r="CAR15" s="4"/>
      <c r="CAS15" s="4"/>
      <c r="CAT15" s="4"/>
      <c r="CAU15" s="4"/>
      <c r="CAV15" s="4"/>
      <c r="CAW15" s="4"/>
      <c r="CAX15" s="4"/>
      <c r="CAY15" s="4"/>
      <c r="CAZ15" s="4"/>
      <c r="CBA15" s="4"/>
      <c r="CBB15" s="4"/>
      <c r="CBC15" s="4"/>
      <c r="CBD15" s="4"/>
      <c r="CBE15" s="4"/>
      <c r="CBF15" s="4"/>
      <c r="CBG15" s="4"/>
      <c r="CBH15" s="4"/>
      <c r="CBI15" s="4"/>
      <c r="CBJ15" s="4"/>
      <c r="CBK15" s="4"/>
      <c r="CBL15" s="4"/>
      <c r="CBM15" s="4"/>
      <c r="CBN15" s="4"/>
      <c r="CBO15" s="4"/>
      <c r="CBP15" s="4"/>
      <c r="CBQ15" s="4"/>
      <c r="CBR15" s="4"/>
      <c r="CBS15" s="4"/>
      <c r="CBT15" s="4"/>
      <c r="CBU15" s="4"/>
      <c r="CBV15" s="4"/>
      <c r="CBW15" s="4"/>
      <c r="CBX15" s="4"/>
      <c r="CBY15" s="4"/>
      <c r="CBZ15" s="4"/>
      <c r="CCA15" s="4"/>
      <c r="CCB15" s="4"/>
      <c r="CCC15" s="4"/>
      <c r="CCD15" s="4"/>
      <c r="CCE15" s="4"/>
      <c r="CCF15" s="4"/>
      <c r="CCG15" s="4"/>
      <c r="CCH15" s="4"/>
      <c r="CCI15" s="4"/>
      <c r="CCJ15" s="4"/>
      <c r="CCK15" s="4"/>
      <c r="CCL15" s="4"/>
      <c r="CCM15" s="4"/>
      <c r="CCN15" s="4"/>
      <c r="CCO15" s="4"/>
      <c r="CCP15" s="4"/>
      <c r="CCQ15" s="4"/>
      <c r="CCR15" s="4"/>
      <c r="CCS15" s="4"/>
      <c r="CCT15" s="4"/>
      <c r="CCU15" s="4"/>
      <c r="CCV15" s="4"/>
      <c r="CCW15" s="4"/>
      <c r="CCX15" s="4"/>
      <c r="CCY15" s="4"/>
      <c r="CCZ15" s="4"/>
      <c r="CDA15" s="4"/>
      <c r="CDB15" s="4"/>
      <c r="CDC15" s="4"/>
      <c r="CDD15" s="4"/>
      <c r="CDE15" s="4"/>
      <c r="CDF15" s="4"/>
      <c r="CDG15" s="4"/>
      <c r="CDH15" s="4"/>
      <c r="CDI15" s="4"/>
      <c r="CDJ15" s="4"/>
      <c r="CDK15" s="4"/>
      <c r="CDL15" s="4"/>
      <c r="CDM15" s="4"/>
      <c r="CDN15" s="4"/>
      <c r="CDO15" s="4"/>
      <c r="CDP15" s="4"/>
      <c r="CDQ15" s="4"/>
      <c r="CDR15" s="4"/>
      <c r="CDS15" s="4"/>
      <c r="CDT15" s="4"/>
      <c r="CDU15" s="4"/>
      <c r="CDV15" s="4"/>
      <c r="CDW15" s="4"/>
      <c r="CDX15" s="4"/>
      <c r="CDY15" s="4"/>
      <c r="CDZ15" s="4"/>
      <c r="CEA15" s="4"/>
      <c r="CEB15" s="4"/>
      <c r="CEC15" s="4"/>
      <c r="CED15" s="4"/>
      <c r="CEE15" s="4"/>
      <c r="CEF15" s="4"/>
      <c r="CEG15" s="4"/>
      <c r="CEH15" s="4"/>
      <c r="CEI15" s="4"/>
      <c r="CEJ15" s="4"/>
      <c r="CEK15" s="4"/>
      <c r="CEL15" s="4"/>
      <c r="CEM15" s="4"/>
      <c r="CEN15" s="4"/>
      <c r="CEO15" s="4"/>
      <c r="CEP15" s="4"/>
      <c r="CEQ15" s="4"/>
      <c r="CER15" s="4"/>
      <c r="CES15" s="4"/>
      <c r="CET15" s="4"/>
      <c r="CEU15" s="4"/>
      <c r="CEV15" s="4"/>
      <c r="CEW15" s="4"/>
      <c r="CEX15" s="4"/>
      <c r="CEY15" s="4"/>
      <c r="CEZ15" s="4"/>
      <c r="CFA15" s="4"/>
      <c r="CFB15" s="4"/>
      <c r="CFC15" s="4"/>
      <c r="CFD15" s="4"/>
      <c r="CFE15" s="4"/>
      <c r="CFF15" s="4"/>
      <c r="CFG15" s="4"/>
      <c r="CFH15" s="4"/>
      <c r="CFI15" s="4"/>
      <c r="CFJ15" s="4"/>
      <c r="CFK15" s="4"/>
      <c r="CFL15" s="4"/>
      <c r="CFM15" s="4"/>
      <c r="CFN15" s="4"/>
      <c r="CFO15" s="4"/>
      <c r="CFP15" s="4"/>
      <c r="CFQ15" s="4"/>
      <c r="CFR15" s="4"/>
      <c r="CFS15" s="4"/>
      <c r="CFT15" s="4"/>
      <c r="CFU15" s="4"/>
      <c r="CFV15" s="4"/>
      <c r="CFW15" s="4"/>
      <c r="CFX15" s="4"/>
      <c r="CFY15" s="4"/>
      <c r="CFZ15" s="4"/>
      <c r="CGA15" s="4"/>
      <c r="CGB15" s="4"/>
      <c r="CGC15" s="4"/>
      <c r="CGD15" s="4"/>
      <c r="CGE15" s="4"/>
      <c r="CGF15" s="4"/>
      <c r="CGG15" s="4"/>
      <c r="CGH15" s="4"/>
      <c r="CGI15" s="4"/>
      <c r="CGJ15" s="4"/>
      <c r="CGK15" s="4"/>
      <c r="CGL15" s="4"/>
      <c r="CGM15" s="4"/>
      <c r="CGN15" s="4"/>
      <c r="CGO15" s="4"/>
      <c r="CGP15" s="4"/>
      <c r="CGQ15" s="4"/>
      <c r="CGR15" s="4"/>
      <c r="CGS15" s="4"/>
      <c r="CGT15" s="4"/>
      <c r="CGU15" s="4"/>
      <c r="CGV15" s="4"/>
      <c r="CGW15" s="4"/>
      <c r="CGX15" s="4"/>
      <c r="CGY15" s="4"/>
      <c r="CGZ15" s="4"/>
      <c r="CHA15" s="4"/>
      <c r="CHB15" s="4"/>
      <c r="CHC15" s="4"/>
      <c r="CHD15" s="4"/>
      <c r="CHE15" s="4"/>
      <c r="CHF15" s="4"/>
      <c r="CHG15" s="4"/>
      <c r="CHH15" s="4"/>
      <c r="CHI15" s="4"/>
      <c r="CHJ15" s="4"/>
      <c r="CHK15" s="4"/>
      <c r="CHL15" s="4"/>
      <c r="CHM15" s="4"/>
      <c r="CHN15" s="4"/>
      <c r="CHO15" s="4"/>
      <c r="CHP15" s="4"/>
      <c r="CHQ15" s="4"/>
      <c r="CHR15" s="4"/>
      <c r="CHS15" s="4"/>
      <c r="CHT15" s="4"/>
      <c r="CHU15" s="4"/>
      <c r="CHV15" s="4"/>
      <c r="CHW15" s="4"/>
      <c r="CHX15" s="4"/>
      <c r="CHY15" s="4"/>
      <c r="CHZ15" s="4"/>
      <c r="CIA15" s="4"/>
      <c r="CIB15" s="4"/>
      <c r="CIC15" s="4"/>
      <c r="CID15" s="4"/>
      <c r="CIE15" s="4"/>
      <c r="CIF15" s="4"/>
      <c r="CIG15" s="4"/>
      <c r="CIH15" s="4"/>
      <c r="CII15" s="4"/>
      <c r="CIJ15" s="4"/>
      <c r="CIK15" s="4"/>
      <c r="CIL15" s="4"/>
      <c r="CIM15" s="4"/>
      <c r="CIN15" s="4"/>
      <c r="CIO15" s="4"/>
      <c r="CIP15" s="4"/>
      <c r="CIQ15" s="4"/>
      <c r="CIR15" s="4"/>
      <c r="CIS15" s="4"/>
      <c r="CIT15" s="4"/>
      <c r="CIU15" s="4"/>
      <c r="CIV15" s="4"/>
      <c r="CIW15" s="4"/>
      <c r="CIX15" s="4"/>
      <c r="CIY15" s="4"/>
      <c r="CIZ15" s="4"/>
      <c r="CJA15" s="4"/>
      <c r="CJB15" s="4"/>
      <c r="CJC15" s="4"/>
      <c r="CJD15" s="4"/>
      <c r="CJE15" s="4"/>
      <c r="CJF15" s="4"/>
      <c r="CJG15" s="4"/>
      <c r="CJH15" s="4"/>
      <c r="CJI15" s="4"/>
      <c r="CJJ15" s="4"/>
      <c r="CJK15" s="4"/>
      <c r="CJL15" s="4"/>
      <c r="CJM15" s="4"/>
      <c r="CJN15" s="4"/>
      <c r="CJO15" s="4"/>
      <c r="CJP15" s="4"/>
      <c r="CJQ15" s="4"/>
      <c r="CJR15" s="4"/>
      <c r="CJS15" s="4"/>
      <c r="CJT15" s="4"/>
      <c r="CJU15" s="4"/>
      <c r="CJV15" s="4"/>
      <c r="CJW15" s="4"/>
      <c r="CJX15" s="4"/>
      <c r="CJY15" s="4"/>
      <c r="CJZ15" s="4"/>
      <c r="CKA15" s="4"/>
      <c r="CKB15" s="4"/>
      <c r="CKC15" s="4"/>
      <c r="CKD15" s="4"/>
      <c r="CKE15" s="4"/>
      <c r="CKF15" s="4"/>
      <c r="CKG15" s="4"/>
      <c r="CKH15" s="4"/>
      <c r="CKI15" s="4"/>
      <c r="CKJ15" s="4"/>
      <c r="CKK15" s="4"/>
      <c r="CKL15" s="4"/>
      <c r="CKM15" s="4"/>
      <c r="CKN15" s="4"/>
      <c r="CKO15" s="4"/>
      <c r="CKP15" s="4"/>
      <c r="CKQ15" s="4"/>
      <c r="CKR15" s="4"/>
      <c r="CKS15" s="4"/>
      <c r="CKT15" s="4"/>
      <c r="CKU15" s="4"/>
      <c r="CKV15" s="4"/>
      <c r="CKW15" s="4"/>
      <c r="CKX15" s="4"/>
      <c r="CKY15" s="4"/>
      <c r="CKZ15" s="4"/>
      <c r="CLA15" s="4"/>
      <c r="CLB15" s="4"/>
      <c r="CLC15" s="4"/>
      <c r="CLD15" s="4"/>
      <c r="CLE15" s="4"/>
      <c r="CLF15" s="4"/>
      <c r="CLG15" s="4"/>
      <c r="CLH15" s="4"/>
      <c r="CLI15" s="4"/>
      <c r="CLJ15" s="4"/>
      <c r="CLK15" s="4"/>
      <c r="CLL15" s="4"/>
      <c r="CLM15" s="4"/>
      <c r="CLN15" s="4"/>
      <c r="CLO15" s="4"/>
      <c r="CLP15" s="4"/>
      <c r="CLQ15" s="4"/>
      <c r="CLR15" s="4"/>
      <c r="CLS15" s="4"/>
      <c r="CLT15" s="4"/>
      <c r="CLU15" s="4"/>
      <c r="CLV15" s="4"/>
      <c r="CLW15" s="4"/>
      <c r="CLX15" s="4"/>
      <c r="CLY15" s="4"/>
      <c r="CLZ15" s="4"/>
      <c r="CMA15" s="4"/>
      <c r="CMB15" s="4"/>
      <c r="CMC15" s="4"/>
      <c r="CMD15" s="4"/>
      <c r="CME15" s="4"/>
      <c r="CMF15" s="4"/>
      <c r="CMG15" s="4"/>
      <c r="CMH15" s="4"/>
      <c r="CMI15" s="4"/>
      <c r="CMJ15" s="4"/>
      <c r="CMK15" s="4"/>
      <c r="CML15" s="4"/>
      <c r="CMM15" s="4"/>
      <c r="CMN15" s="4"/>
      <c r="CMO15" s="4"/>
      <c r="CMP15" s="4"/>
      <c r="CMQ15" s="4"/>
      <c r="CMR15" s="4"/>
      <c r="CMS15" s="4"/>
      <c r="CMT15" s="4"/>
      <c r="CMU15" s="4"/>
      <c r="CMV15" s="4"/>
      <c r="CMW15" s="4"/>
      <c r="CMX15" s="4"/>
      <c r="CMY15" s="4"/>
      <c r="CMZ15" s="4"/>
      <c r="CNA15" s="4"/>
      <c r="CNB15" s="4"/>
      <c r="CNC15" s="4"/>
      <c r="CND15" s="4"/>
      <c r="CNE15" s="4"/>
      <c r="CNF15" s="4"/>
      <c r="CNG15" s="4"/>
      <c r="CNH15" s="4"/>
      <c r="CNI15" s="4"/>
      <c r="CNJ15" s="4"/>
      <c r="CNK15" s="4"/>
      <c r="CNL15" s="4"/>
      <c r="CNM15" s="4"/>
      <c r="CNN15" s="4"/>
      <c r="CNO15" s="4"/>
      <c r="CNP15" s="4"/>
      <c r="CNQ15" s="4"/>
      <c r="CNR15" s="4"/>
      <c r="CNS15" s="4"/>
      <c r="CNT15" s="4"/>
      <c r="CNU15" s="4"/>
      <c r="CNV15" s="4"/>
      <c r="CNW15" s="4"/>
      <c r="CNX15" s="4"/>
      <c r="CNY15" s="4"/>
      <c r="CNZ15" s="4"/>
      <c r="COA15" s="4"/>
      <c r="COB15" s="4"/>
      <c r="COC15" s="4"/>
      <c r="COD15" s="4"/>
      <c r="COE15" s="4"/>
      <c r="COF15" s="4"/>
      <c r="COG15" s="4"/>
      <c r="COH15" s="4"/>
      <c r="COI15" s="4"/>
      <c r="COJ15" s="4"/>
      <c r="COK15" s="4"/>
      <c r="COL15" s="4"/>
      <c r="COM15" s="4"/>
      <c r="CON15" s="4"/>
      <c r="COO15" s="4"/>
      <c r="COP15" s="4"/>
      <c r="COQ15" s="4"/>
      <c r="COR15" s="4"/>
      <c r="COS15" s="4"/>
      <c r="COT15" s="4"/>
      <c r="COU15" s="4"/>
      <c r="COV15" s="4"/>
      <c r="COW15" s="4"/>
      <c r="COX15" s="4"/>
      <c r="COY15" s="4"/>
      <c r="COZ15" s="4"/>
      <c r="CPA15" s="4"/>
      <c r="CPB15" s="4"/>
      <c r="CPC15" s="4"/>
      <c r="CPD15" s="4"/>
      <c r="CPE15" s="4"/>
      <c r="CPF15" s="4"/>
      <c r="CPG15" s="4"/>
      <c r="CPH15" s="4"/>
      <c r="CPI15" s="4"/>
      <c r="CPJ15" s="4"/>
      <c r="CPK15" s="4"/>
      <c r="CPL15" s="4"/>
      <c r="CPM15" s="4"/>
      <c r="CPN15" s="4"/>
      <c r="CPO15" s="4"/>
      <c r="CPP15" s="4"/>
      <c r="CPQ15" s="4"/>
      <c r="CPR15" s="4"/>
      <c r="CPS15" s="4"/>
      <c r="CPT15" s="4"/>
      <c r="CPU15" s="4"/>
      <c r="CPV15" s="4"/>
      <c r="CPW15" s="4"/>
      <c r="CPX15" s="4"/>
      <c r="CPY15" s="4"/>
      <c r="CPZ15" s="4"/>
      <c r="CQA15" s="4"/>
      <c r="CQB15" s="4"/>
      <c r="CQC15" s="4"/>
      <c r="CQD15" s="4"/>
      <c r="CQE15" s="4"/>
      <c r="CQF15" s="4"/>
      <c r="CQG15" s="4"/>
      <c r="CQH15" s="4"/>
      <c r="CQI15" s="4"/>
      <c r="CQJ15" s="4"/>
      <c r="CQK15" s="4"/>
      <c r="CQL15" s="4"/>
      <c r="CQM15" s="4"/>
      <c r="CQN15" s="4"/>
      <c r="CQO15" s="4"/>
      <c r="CQP15" s="4"/>
      <c r="CQQ15" s="4"/>
      <c r="CQR15" s="4"/>
      <c r="CQS15" s="4"/>
      <c r="CQT15" s="4"/>
      <c r="CQU15" s="4"/>
      <c r="CQV15" s="4"/>
      <c r="CQW15" s="4"/>
      <c r="CQX15" s="4"/>
      <c r="CQY15" s="4"/>
      <c r="CQZ15" s="4"/>
      <c r="CRA15" s="4"/>
      <c r="CRB15" s="4"/>
      <c r="CRC15" s="4"/>
      <c r="CRD15" s="4"/>
      <c r="CRE15" s="4"/>
      <c r="CRF15" s="4"/>
      <c r="CRG15" s="4"/>
      <c r="CRH15" s="4"/>
      <c r="CRI15" s="4"/>
      <c r="CRJ15" s="4"/>
      <c r="CRK15" s="4"/>
      <c r="CRL15" s="4"/>
      <c r="CRM15" s="4"/>
      <c r="CRN15" s="4"/>
      <c r="CRO15" s="4"/>
      <c r="CRP15" s="4"/>
      <c r="CRQ15" s="4"/>
      <c r="CRR15" s="4"/>
      <c r="CRS15" s="4"/>
      <c r="CRT15" s="4"/>
      <c r="CRU15" s="4"/>
      <c r="CRV15" s="4"/>
      <c r="CRW15" s="4"/>
      <c r="CRX15" s="4"/>
      <c r="CRY15" s="4"/>
      <c r="CRZ15" s="4"/>
      <c r="CSA15" s="4"/>
      <c r="CSB15" s="4"/>
      <c r="CSC15" s="4"/>
      <c r="CSD15" s="4"/>
      <c r="CSE15" s="4"/>
      <c r="CSF15" s="4"/>
      <c r="CSG15" s="4"/>
      <c r="CSH15" s="4"/>
      <c r="CSI15" s="4"/>
      <c r="CSJ15" s="4"/>
      <c r="CSK15" s="4"/>
      <c r="CSL15" s="4"/>
      <c r="CSM15" s="4"/>
      <c r="CSN15" s="4"/>
      <c r="CSO15" s="4"/>
      <c r="CSP15" s="4"/>
      <c r="CSQ15" s="4"/>
      <c r="CSR15" s="4"/>
      <c r="CSS15" s="4"/>
      <c r="CST15" s="4"/>
      <c r="CSU15" s="4"/>
      <c r="CSV15" s="4"/>
      <c r="CSW15" s="4"/>
      <c r="CSX15" s="4"/>
      <c r="CSY15" s="4"/>
      <c r="CSZ15" s="4"/>
      <c r="CTA15" s="4"/>
      <c r="CTB15" s="4"/>
      <c r="CTC15" s="4"/>
      <c r="CTD15" s="4"/>
      <c r="CTE15" s="4"/>
      <c r="CTF15" s="4"/>
      <c r="CTG15" s="4"/>
      <c r="CTH15" s="4"/>
      <c r="CTI15" s="4"/>
      <c r="CTJ15" s="4"/>
      <c r="CTK15" s="4"/>
      <c r="CTL15" s="4"/>
      <c r="CTM15" s="4"/>
      <c r="CTN15" s="4"/>
      <c r="CTO15" s="4"/>
      <c r="CTP15" s="4"/>
      <c r="CTQ15" s="4"/>
      <c r="CTR15" s="4"/>
      <c r="CTS15" s="4"/>
      <c r="CTT15" s="4"/>
      <c r="CTU15" s="4"/>
      <c r="CTV15" s="4"/>
      <c r="CTW15" s="4"/>
      <c r="CTX15" s="4"/>
      <c r="CTY15" s="4"/>
      <c r="CTZ15" s="4"/>
      <c r="CUA15" s="4"/>
      <c r="CUB15" s="4"/>
      <c r="CUC15" s="4"/>
      <c r="CUD15" s="4"/>
      <c r="CUE15" s="4"/>
      <c r="CUF15" s="4"/>
      <c r="CUG15" s="4"/>
      <c r="CUH15" s="4"/>
      <c r="CUI15" s="4"/>
      <c r="CUJ15" s="4"/>
      <c r="CUK15" s="4"/>
      <c r="CUL15" s="4"/>
      <c r="CUM15" s="4"/>
      <c r="CUN15" s="4"/>
      <c r="CUO15" s="4"/>
      <c r="CUP15" s="4"/>
      <c r="CUQ15" s="4"/>
      <c r="CUR15" s="4"/>
      <c r="CUS15" s="4"/>
      <c r="CUT15" s="4"/>
      <c r="CUU15" s="4"/>
      <c r="CUV15" s="4"/>
      <c r="CUW15" s="4"/>
      <c r="CUX15" s="4"/>
      <c r="CUY15" s="4"/>
      <c r="CUZ15" s="4"/>
      <c r="CVA15" s="4"/>
      <c r="CVB15" s="4"/>
      <c r="CVC15" s="4"/>
      <c r="CVD15" s="4"/>
      <c r="CVE15" s="4"/>
      <c r="CVF15" s="4"/>
      <c r="CVG15" s="4"/>
      <c r="CVH15" s="4"/>
      <c r="CVI15" s="4"/>
      <c r="CVJ15" s="4"/>
      <c r="CVK15" s="4"/>
      <c r="CVL15" s="4"/>
      <c r="CVM15" s="4"/>
      <c r="CVN15" s="4"/>
      <c r="CVO15" s="4"/>
      <c r="CVP15" s="4"/>
      <c r="CVQ15" s="4"/>
      <c r="CVR15" s="4"/>
      <c r="CVS15" s="4"/>
      <c r="CVT15" s="4"/>
      <c r="CVU15" s="4"/>
      <c r="CVV15" s="4"/>
      <c r="CVW15" s="4"/>
      <c r="CVX15" s="4"/>
      <c r="CVY15" s="4"/>
      <c r="CVZ15" s="4"/>
      <c r="CWA15" s="4"/>
      <c r="CWB15" s="4"/>
      <c r="CWC15" s="4"/>
      <c r="CWD15" s="4"/>
      <c r="CWE15" s="4"/>
      <c r="CWF15" s="4"/>
      <c r="CWG15" s="4"/>
      <c r="CWH15" s="4"/>
      <c r="CWI15" s="4"/>
      <c r="CWJ15" s="4"/>
      <c r="CWK15" s="4"/>
      <c r="CWL15" s="4"/>
      <c r="CWM15" s="4"/>
      <c r="CWN15" s="4"/>
      <c r="CWO15" s="4"/>
      <c r="CWP15" s="4"/>
      <c r="CWQ15" s="4"/>
      <c r="CWR15" s="4"/>
      <c r="CWS15" s="4"/>
      <c r="CWT15" s="4"/>
      <c r="CWU15" s="4"/>
      <c r="CWV15" s="4"/>
      <c r="CWW15" s="4"/>
      <c r="CWX15" s="4"/>
      <c r="CWY15" s="4"/>
      <c r="CWZ15" s="4"/>
      <c r="CXA15" s="4"/>
      <c r="CXB15" s="4"/>
      <c r="CXC15" s="4"/>
      <c r="CXD15" s="4"/>
      <c r="CXE15" s="4"/>
      <c r="CXF15" s="4"/>
      <c r="CXG15" s="4"/>
      <c r="CXH15" s="4"/>
      <c r="CXI15" s="4"/>
      <c r="CXJ15" s="4"/>
      <c r="CXK15" s="4"/>
      <c r="CXL15" s="4"/>
      <c r="CXM15" s="4"/>
      <c r="CXN15" s="4"/>
      <c r="CXO15" s="4"/>
      <c r="CXP15" s="4"/>
      <c r="CXQ15" s="4"/>
      <c r="CXR15" s="4"/>
      <c r="CXS15" s="4"/>
      <c r="CXT15" s="4"/>
      <c r="CXU15" s="4"/>
      <c r="CXV15" s="4"/>
      <c r="CXW15" s="4"/>
      <c r="CXX15" s="4"/>
      <c r="CXY15" s="4"/>
      <c r="CXZ15" s="4"/>
      <c r="CYA15" s="4"/>
      <c r="CYB15" s="4"/>
      <c r="CYC15" s="4"/>
      <c r="CYD15" s="4"/>
      <c r="CYE15" s="4"/>
      <c r="CYF15" s="4"/>
      <c r="CYG15" s="4"/>
      <c r="CYH15" s="4"/>
      <c r="CYI15" s="4"/>
      <c r="CYJ15" s="4"/>
      <c r="CYK15" s="4"/>
      <c r="CYL15" s="4"/>
      <c r="CYM15" s="4"/>
      <c r="CYN15" s="4"/>
      <c r="CYO15" s="4"/>
      <c r="CYP15" s="4"/>
      <c r="CYQ15" s="4"/>
      <c r="CYR15" s="4"/>
      <c r="CYS15" s="4"/>
      <c r="CYT15" s="4"/>
      <c r="CYU15" s="4"/>
      <c r="CYV15" s="4"/>
      <c r="CYW15" s="4"/>
      <c r="CYX15" s="4"/>
      <c r="CYY15" s="4"/>
      <c r="CYZ15" s="4"/>
      <c r="CZA15" s="4"/>
      <c r="CZB15" s="4"/>
      <c r="CZC15" s="4"/>
      <c r="CZD15" s="4"/>
      <c r="CZE15" s="4"/>
      <c r="CZF15" s="4"/>
      <c r="CZG15" s="4"/>
      <c r="CZH15" s="4"/>
      <c r="CZI15" s="4"/>
      <c r="CZJ15" s="4"/>
      <c r="CZK15" s="4"/>
      <c r="CZL15" s="4"/>
      <c r="CZM15" s="4"/>
      <c r="CZN15" s="4"/>
      <c r="CZO15" s="4"/>
      <c r="CZP15" s="4"/>
      <c r="CZQ15" s="4"/>
      <c r="CZR15" s="4"/>
      <c r="CZS15" s="4"/>
      <c r="CZT15" s="4"/>
      <c r="CZU15" s="4"/>
      <c r="CZV15" s="4"/>
      <c r="CZW15" s="4"/>
      <c r="CZX15" s="4"/>
      <c r="CZY15" s="4"/>
      <c r="CZZ15" s="4"/>
      <c r="DAA15" s="4"/>
      <c r="DAB15" s="4"/>
      <c r="DAC15" s="4"/>
      <c r="DAD15" s="4"/>
      <c r="DAE15" s="4"/>
      <c r="DAF15" s="4"/>
      <c r="DAG15" s="4"/>
      <c r="DAH15" s="4"/>
      <c r="DAI15" s="4"/>
      <c r="DAJ15" s="4"/>
      <c r="DAK15" s="4"/>
      <c r="DAL15" s="4"/>
      <c r="DAM15" s="4"/>
      <c r="DAN15" s="4"/>
      <c r="DAO15" s="4"/>
      <c r="DAP15" s="4"/>
      <c r="DAQ15" s="4"/>
      <c r="DAR15" s="4"/>
      <c r="DAS15" s="4"/>
      <c r="DAT15" s="4"/>
      <c r="DAU15" s="4"/>
      <c r="DAV15" s="4"/>
      <c r="DAW15" s="4"/>
      <c r="DAX15" s="4"/>
      <c r="DAY15" s="4"/>
      <c r="DAZ15" s="4"/>
      <c r="DBA15" s="4"/>
      <c r="DBB15" s="4"/>
      <c r="DBC15" s="4"/>
      <c r="DBD15" s="4"/>
      <c r="DBE15" s="4"/>
      <c r="DBF15" s="4"/>
      <c r="DBG15" s="4"/>
      <c r="DBH15" s="4"/>
      <c r="DBI15" s="4"/>
      <c r="DBJ15" s="4"/>
      <c r="DBK15" s="4"/>
      <c r="DBL15" s="4"/>
      <c r="DBM15" s="4"/>
      <c r="DBN15" s="4"/>
      <c r="DBO15" s="4"/>
      <c r="DBP15" s="4"/>
      <c r="DBQ15" s="4"/>
      <c r="DBR15" s="4"/>
      <c r="DBS15" s="4"/>
      <c r="DBT15" s="4"/>
      <c r="DBU15" s="4"/>
      <c r="DBV15" s="4"/>
      <c r="DBW15" s="4"/>
      <c r="DBX15" s="4"/>
      <c r="DBY15" s="4"/>
      <c r="DBZ15" s="4"/>
      <c r="DCA15" s="4"/>
      <c r="DCB15" s="4"/>
      <c r="DCC15" s="4"/>
      <c r="DCD15" s="4"/>
      <c r="DCE15" s="4"/>
      <c r="DCF15" s="4"/>
      <c r="DCG15" s="4"/>
      <c r="DCH15" s="4"/>
      <c r="DCI15" s="4"/>
      <c r="DCJ15" s="4"/>
      <c r="DCK15" s="4"/>
      <c r="DCL15" s="4"/>
      <c r="DCM15" s="4"/>
      <c r="DCN15" s="4"/>
      <c r="DCO15" s="4"/>
      <c r="DCP15" s="4"/>
      <c r="DCQ15" s="4"/>
      <c r="DCR15" s="4"/>
      <c r="DCS15" s="4"/>
      <c r="DCT15" s="4"/>
      <c r="DCU15" s="4"/>
      <c r="DCV15" s="4"/>
      <c r="DCW15" s="4"/>
      <c r="DCX15" s="4"/>
      <c r="DCY15" s="4"/>
      <c r="DCZ15" s="4"/>
      <c r="DDA15" s="4"/>
      <c r="DDB15" s="4"/>
      <c r="DDC15" s="4"/>
      <c r="DDD15" s="4"/>
      <c r="DDE15" s="4"/>
      <c r="DDF15" s="4"/>
      <c r="DDG15" s="4"/>
      <c r="DDH15" s="4"/>
      <c r="DDI15" s="4"/>
      <c r="DDJ15" s="4"/>
      <c r="DDK15" s="4"/>
      <c r="DDL15" s="4"/>
      <c r="DDM15" s="4"/>
      <c r="DDN15" s="4"/>
      <c r="DDO15" s="4"/>
      <c r="DDP15" s="4"/>
      <c r="DDQ15" s="4"/>
      <c r="DDR15" s="4"/>
      <c r="DDS15" s="4"/>
      <c r="DDT15" s="4"/>
      <c r="DDU15" s="4"/>
      <c r="DDV15" s="4"/>
      <c r="DDW15" s="4"/>
      <c r="DDX15" s="4"/>
      <c r="DDY15" s="4"/>
      <c r="DDZ15" s="4"/>
      <c r="DEA15" s="4"/>
      <c r="DEB15" s="4"/>
      <c r="DEC15" s="4"/>
      <c r="DED15" s="4"/>
      <c r="DEE15" s="4"/>
      <c r="DEF15" s="4"/>
      <c r="DEG15" s="4"/>
      <c r="DEH15" s="4"/>
      <c r="DEI15" s="4"/>
      <c r="DEJ15" s="4"/>
      <c r="DEK15" s="4"/>
      <c r="DEL15" s="4"/>
      <c r="DEM15" s="4"/>
      <c r="DEN15" s="4"/>
      <c r="DEO15" s="4"/>
      <c r="DEP15" s="4"/>
      <c r="DEQ15" s="4"/>
      <c r="DER15" s="4"/>
      <c r="DES15" s="4"/>
      <c r="DET15" s="4"/>
      <c r="DEU15" s="4"/>
      <c r="DEV15" s="4"/>
      <c r="DEW15" s="4"/>
      <c r="DEX15" s="4"/>
      <c r="DEY15" s="4"/>
      <c r="DEZ15" s="4"/>
      <c r="DFA15" s="4"/>
      <c r="DFB15" s="4"/>
      <c r="DFC15" s="4"/>
      <c r="DFD15" s="4"/>
      <c r="DFE15" s="4"/>
      <c r="DFF15" s="4"/>
      <c r="DFG15" s="4"/>
      <c r="DFH15" s="4"/>
      <c r="DFI15" s="4"/>
      <c r="DFJ15" s="4"/>
      <c r="DFK15" s="4"/>
      <c r="DFL15" s="4"/>
      <c r="DFM15" s="4"/>
      <c r="DFN15" s="4"/>
      <c r="DFO15" s="4"/>
      <c r="DFP15" s="4"/>
      <c r="DFQ15" s="4"/>
      <c r="DFR15" s="4"/>
      <c r="DFS15" s="4"/>
      <c r="DFT15" s="4"/>
      <c r="DFU15" s="4"/>
      <c r="DFV15" s="4"/>
      <c r="DFW15" s="4"/>
      <c r="DFX15" s="4"/>
      <c r="DFY15" s="4"/>
      <c r="DFZ15" s="4"/>
      <c r="DGA15" s="4"/>
      <c r="DGB15" s="4"/>
      <c r="DGC15" s="4"/>
      <c r="DGD15" s="4"/>
      <c r="DGE15" s="4"/>
      <c r="DGF15" s="4"/>
      <c r="DGG15" s="4"/>
      <c r="DGH15" s="4"/>
      <c r="DGI15" s="4"/>
      <c r="DGJ15" s="4"/>
      <c r="DGK15" s="4"/>
      <c r="DGL15" s="4"/>
      <c r="DGM15" s="4"/>
      <c r="DGN15" s="4"/>
      <c r="DGO15" s="4"/>
      <c r="DGP15" s="4"/>
      <c r="DGQ15" s="4"/>
      <c r="DGR15" s="4"/>
      <c r="DGS15" s="4"/>
      <c r="DGT15" s="4"/>
      <c r="DGU15" s="4"/>
      <c r="DGV15" s="4"/>
      <c r="DGW15" s="4"/>
      <c r="DGX15" s="4"/>
      <c r="DGY15" s="4"/>
      <c r="DGZ15" s="4"/>
      <c r="DHA15" s="4"/>
      <c r="DHB15" s="4"/>
      <c r="DHC15" s="4"/>
      <c r="DHD15" s="4"/>
      <c r="DHE15" s="4"/>
      <c r="DHF15" s="4"/>
      <c r="DHG15" s="4"/>
      <c r="DHH15" s="4"/>
      <c r="DHI15" s="4"/>
      <c r="DHJ15" s="4"/>
      <c r="DHK15" s="4"/>
      <c r="DHL15" s="4"/>
      <c r="DHM15" s="4"/>
      <c r="DHN15" s="4"/>
      <c r="DHO15" s="4"/>
      <c r="DHP15" s="4"/>
      <c r="DHQ15" s="4"/>
      <c r="DHR15" s="4"/>
      <c r="DHS15" s="4"/>
      <c r="DHT15" s="4"/>
      <c r="DHU15" s="4"/>
      <c r="DHV15" s="4"/>
      <c r="DHW15" s="4"/>
      <c r="DHX15" s="4"/>
      <c r="DHY15" s="4"/>
      <c r="DHZ15" s="4"/>
      <c r="DIA15" s="4"/>
      <c r="DIB15" s="4"/>
      <c r="DIC15" s="4"/>
      <c r="DID15" s="4"/>
      <c r="DIE15" s="4"/>
      <c r="DIF15" s="4"/>
      <c r="DIG15" s="4"/>
      <c r="DIH15" s="4"/>
      <c r="DII15" s="4"/>
      <c r="DIJ15" s="4"/>
      <c r="DIK15" s="4"/>
      <c r="DIL15" s="4"/>
      <c r="DIM15" s="4"/>
      <c r="DIN15" s="4"/>
      <c r="DIO15" s="4"/>
      <c r="DIP15" s="4"/>
      <c r="DIQ15" s="4"/>
      <c r="DIR15" s="4"/>
      <c r="DIS15" s="4"/>
      <c r="DIT15" s="4"/>
      <c r="DIU15" s="4"/>
      <c r="DIV15" s="4"/>
      <c r="DIW15" s="4"/>
      <c r="DIX15" s="4"/>
      <c r="DIY15" s="4"/>
      <c r="DIZ15" s="4"/>
      <c r="DJA15" s="4"/>
      <c r="DJB15" s="4"/>
      <c r="DJC15" s="4"/>
      <c r="DJD15" s="4"/>
      <c r="DJE15" s="4"/>
      <c r="DJF15" s="4"/>
      <c r="DJG15" s="4"/>
      <c r="DJH15" s="4"/>
      <c r="DJI15" s="4"/>
      <c r="DJJ15" s="4"/>
      <c r="DJK15" s="4"/>
      <c r="DJL15" s="4"/>
      <c r="DJM15" s="4"/>
      <c r="DJN15" s="4"/>
      <c r="DJO15" s="4"/>
      <c r="DJP15" s="4"/>
      <c r="DJQ15" s="4"/>
      <c r="DJR15" s="4"/>
      <c r="DJS15" s="4"/>
      <c r="DJT15" s="4"/>
      <c r="DJU15" s="4"/>
      <c r="DJV15" s="4"/>
      <c r="DJW15" s="4"/>
      <c r="DJX15" s="4"/>
      <c r="DJY15" s="4"/>
      <c r="DJZ15" s="4"/>
      <c r="DKA15" s="4"/>
      <c r="DKB15" s="4"/>
      <c r="DKC15" s="4"/>
      <c r="DKD15" s="4"/>
      <c r="DKE15" s="4"/>
      <c r="DKF15" s="4"/>
      <c r="DKG15" s="4"/>
      <c r="DKH15" s="4"/>
      <c r="DKI15" s="4"/>
      <c r="DKJ15" s="4"/>
      <c r="DKK15" s="4"/>
      <c r="DKL15" s="4"/>
      <c r="DKM15" s="4"/>
      <c r="DKN15" s="4"/>
      <c r="DKO15" s="4"/>
      <c r="DKP15" s="4"/>
      <c r="DKQ15" s="4"/>
      <c r="DKR15" s="4"/>
      <c r="DKS15" s="4"/>
      <c r="DKT15" s="4"/>
      <c r="DKU15" s="4"/>
      <c r="DKV15" s="4"/>
      <c r="DKW15" s="4"/>
      <c r="DKX15" s="4"/>
      <c r="DKY15" s="4"/>
      <c r="DKZ15" s="4"/>
      <c r="DLA15" s="4"/>
      <c r="DLB15" s="4"/>
      <c r="DLC15" s="4"/>
      <c r="DLD15" s="4"/>
      <c r="DLE15" s="4"/>
      <c r="DLF15" s="4"/>
      <c r="DLG15" s="4"/>
      <c r="DLH15" s="4"/>
      <c r="DLI15" s="4"/>
      <c r="DLJ15" s="4"/>
      <c r="DLK15" s="4"/>
      <c r="DLL15" s="4"/>
      <c r="DLM15" s="4"/>
      <c r="DLN15" s="4"/>
      <c r="DLO15" s="4"/>
      <c r="DLP15" s="4"/>
      <c r="DLQ15" s="4"/>
      <c r="DLR15" s="4"/>
      <c r="DLS15" s="4"/>
      <c r="DLT15" s="4"/>
      <c r="DLU15" s="4"/>
      <c r="DLV15" s="4"/>
      <c r="DLW15" s="4"/>
      <c r="DLX15" s="4"/>
      <c r="DLY15" s="4"/>
      <c r="DLZ15" s="4"/>
      <c r="DMA15" s="4"/>
      <c r="DMB15" s="4"/>
      <c r="DMC15" s="4"/>
      <c r="DMD15" s="4"/>
      <c r="DME15" s="4"/>
      <c r="DMF15" s="4"/>
      <c r="DMG15" s="4"/>
      <c r="DMH15" s="4"/>
      <c r="DMI15" s="4"/>
      <c r="DMJ15" s="4"/>
      <c r="DMK15" s="4"/>
      <c r="DML15" s="4"/>
      <c r="DMM15" s="4"/>
      <c r="DMN15" s="4"/>
      <c r="DMO15" s="4"/>
      <c r="DMP15" s="4"/>
      <c r="DMQ15" s="4"/>
      <c r="DMR15" s="4"/>
      <c r="DMS15" s="4"/>
      <c r="DMT15" s="4"/>
      <c r="DMU15" s="4"/>
      <c r="DMV15" s="4"/>
      <c r="DMW15" s="4"/>
      <c r="DMX15" s="4"/>
      <c r="DMY15" s="4"/>
      <c r="DMZ15" s="4"/>
      <c r="DNA15" s="4"/>
      <c r="DNB15" s="4"/>
      <c r="DNC15" s="4"/>
      <c r="DND15" s="4"/>
      <c r="DNE15" s="4"/>
      <c r="DNF15" s="4"/>
      <c r="DNG15" s="4"/>
      <c r="DNH15" s="4"/>
      <c r="DNI15" s="4"/>
      <c r="DNJ15" s="4"/>
      <c r="DNK15" s="4"/>
      <c r="DNL15" s="4"/>
      <c r="DNM15" s="4"/>
      <c r="DNN15" s="4"/>
      <c r="DNO15" s="4"/>
      <c r="DNP15" s="4"/>
      <c r="DNQ15" s="4"/>
      <c r="DNR15" s="4"/>
      <c r="DNS15" s="4"/>
      <c r="DNT15" s="4"/>
      <c r="DNU15" s="4"/>
      <c r="DNV15" s="4"/>
      <c r="DNW15" s="4"/>
      <c r="DNX15" s="4"/>
      <c r="DNY15" s="4"/>
      <c r="DNZ15" s="4"/>
      <c r="DOA15" s="4"/>
      <c r="DOB15" s="4"/>
      <c r="DOC15" s="4"/>
      <c r="DOD15" s="4"/>
      <c r="DOE15" s="4"/>
      <c r="DOF15" s="4"/>
      <c r="DOG15" s="4"/>
      <c r="DOH15" s="4"/>
      <c r="DOI15" s="4"/>
      <c r="DOJ15" s="4"/>
      <c r="DOK15" s="4"/>
      <c r="DOL15" s="4"/>
      <c r="DOM15" s="4"/>
      <c r="DON15" s="4"/>
      <c r="DOO15" s="4"/>
      <c r="DOP15" s="4"/>
      <c r="DOQ15" s="4"/>
      <c r="DOR15" s="4"/>
      <c r="DOS15" s="4"/>
      <c r="DOT15" s="4"/>
      <c r="DOU15" s="4"/>
      <c r="DOV15" s="4"/>
      <c r="DOW15" s="4"/>
      <c r="DOX15" s="4"/>
      <c r="DOY15" s="4"/>
      <c r="DOZ15" s="4"/>
      <c r="DPA15" s="4"/>
      <c r="DPB15" s="4"/>
      <c r="DPC15" s="4"/>
      <c r="DPD15" s="4"/>
      <c r="DPE15" s="4"/>
      <c r="DPF15" s="4"/>
      <c r="DPG15" s="4"/>
      <c r="DPH15" s="4"/>
      <c r="DPI15" s="4"/>
      <c r="DPJ15" s="4"/>
      <c r="DPK15" s="4"/>
      <c r="DPL15" s="4"/>
      <c r="DPM15" s="4"/>
      <c r="DPN15" s="4"/>
      <c r="DPO15" s="4"/>
      <c r="DPP15" s="4"/>
      <c r="DPQ15" s="4"/>
      <c r="DPR15" s="4"/>
      <c r="DPS15" s="4"/>
      <c r="DPT15" s="4"/>
      <c r="DPU15" s="4"/>
      <c r="DPV15" s="4"/>
      <c r="DPW15" s="4"/>
      <c r="DPX15" s="4"/>
      <c r="DPY15" s="4"/>
      <c r="DPZ15" s="4"/>
      <c r="DQA15" s="4"/>
      <c r="DQB15" s="4"/>
      <c r="DQC15" s="4"/>
      <c r="DQD15" s="4"/>
      <c r="DQE15" s="4"/>
      <c r="DQF15" s="4"/>
      <c r="DQG15" s="4"/>
      <c r="DQH15" s="4"/>
      <c r="DQI15" s="4"/>
      <c r="DQJ15" s="4"/>
      <c r="DQK15" s="4"/>
      <c r="DQL15" s="4"/>
      <c r="DQM15" s="4"/>
      <c r="DQN15" s="4"/>
      <c r="DQO15" s="4"/>
      <c r="DQP15" s="4"/>
      <c r="DQQ15" s="4"/>
      <c r="DQR15" s="4"/>
      <c r="DQS15" s="4"/>
      <c r="DQT15" s="4"/>
      <c r="DQU15" s="4"/>
      <c r="DQV15" s="4"/>
      <c r="DQW15" s="4"/>
      <c r="DQX15" s="4"/>
      <c r="DQY15" s="4"/>
      <c r="DQZ15" s="4"/>
      <c r="DRA15" s="4"/>
      <c r="DRB15" s="4"/>
      <c r="DRC15" s="4"/>
      <c r="DRD15" s="4"/>
      <c r="DRE15" s="4"/>
      <c r="DRF15" s="4"/>
      <c r="DRG15" s="4"/>
      <c r="DRH15" s="4"/>
      <c r="DRI15" s="4"/>
      <c r="DRJ15" s="4"/>
      <c r="DRK15" s="4"/>
      <c r="DRL15" s="4"/>
      <c r="DRM15" s="4"/>
      <c r="DRN15" s="4"/>
      <c r="DRO15" s="4"/>
      <c r="DRP15" s="4"/>
      <c r="DRQ15" s="4"/>
      <c r="DRR15" s="4"/>
      <c r="DRS15" s="4"/>
      <c r="DRT15" s="4"/>
      <c r="DRU15" s="4"/>
      <c r="DRV15" s="4"/>
      <c r="DRW15" s="4"/>
      <c r="DRX15" s="4"/>
      <c r="DRY15" s="4"/>
      <c r="DRZ15" s="4"/>
      <c r="DSA15" s="4"/>
      <c r="DSB15" s="4"/>
      <c r="DSC15" s="4"/>
      <c r="DSD15" s="4"/>
      <c r="DSE15" s="4"/>
      <c r="DSF15" s="4"/>
      <c r="DSG15" s="4"/>
      <c r="DSH15" s="4"/>
      <c r="DSI15" s="4"/>
      <c r="DSJ15" s="4"/>
      <c r="DSK15" s="4"/>
      <c r="DSL15" s="4"/>
      <c r="DSM15" s="4"/>
      <c r="DSN15" s="4"/>
      <c r="DSO15" s="4"/>
      <c r="DSP15" s="4"/>
      <c r="DSQ15" s="4"/>
      <c r="DSR15" s="4"/>
      <c r="DSS15" s="4"/>
      <c r="DST15" s="4"/>
      <c r="DSU15" s="4"/>
      <c r="DSV15" s="4"/>
      <c r="DSW15" s="4"/>
      <c r="DSX15" s="4"/>
      <c r="DSY15" s="4"/>
      <c r="DSZ15" s="4"/>
      <c r="DTA15" s="4"/>
      <c r="DTB15" s="4"/>
      <c r="DTC15" s="4"/>
      <c r="DTD15" s="4"/>
      <c r="DTE15" s="4"/>
      <c r="DTF15" s="4"/>
      <c r="DTG15" s="4"/>
      <c r="DTH15" s="4"/>
      <c r="DTI15" s="4"/>
      <c r="DTJ15" s="4"/>
      <c r="DTK15" s="4"/>
      <c r="DTL15" s="4"/>
      <c r="DTM15" s="4"/>
      <c r="DTN15" s="4"/>
      <c r="DTO15" s="4"/>
      <c r="DTP15" s="4"/>
      <c r="DTQ15" s="4"/>
      <c r="DTR15" s="4"/>
      <c r="DTS15" s="4"/>
      <c r="DTT15" s="4"/>
      <c r="DTU15" s="4"/>
      <c r="DTV15" s="4"/>
      <c r="DTW15" s="4"/>
      <c r="DTX15" s="4"/>
      <c r="DTY15" s="4"/>
      <c r="DTZ15" s="4"/>
      <c r="DUA15" s="4"/>
      <c r="DUB15" s="4"/>
      <c r="DUC15" s="4"/>
      <c r="DUD15" s="4"/>
      <c r="DUE15" s="4"/>
      <c r="DUF15" s="4"/>
      <c r="DUG15" s="4"/>
      <c r="DUH15" s="4"/>
      <c r="DUI15" s="4"/>
      <c r="DUJ15" s="4"/>
      <c r="DUK15" s="4"/>
      <c r="DUL15" s="4"/>
      <c r="DUM15" s="4"/>
      <c r="DUN15" s="4"/>
      <c r="DUO15" s="4"/>
      <c r="DUP15" s="4"/>
      <c r="DUQ15" s="4"/>
      <c r="DUR15" s="4"/>
      <c r="DUS15" s="4"/>
      <c r="DUT15" s="4"/>
      <c r="DUU15" s="4"/>
      <c r="DUV15" s="4"/>
      <c r="DUW15" s="4"/>
      <c r="DUX15" s="4"/>
      <c r="DUY15" s="4"/>
      <c r="DUZ15" s="4"/>
      <c r="DVA15" s="4"/>
      <c r="DVB15" s="4"/>
      <c r="DVC15" s="4"/>
      <c r="DVD15" s="4"/>
      <c r="DVE15" s="4"/>
      <c r="DVF15" s="4"/>
      <c r="DVG15" s="4"/>
      <c r="DVH15" s="4"/>
      <c r="DVI15" s="4"/>
      <c r="DVJ15" s="4"/>
      <c r="DVK15" s="4"/>
      <c r="DVL15" s="4"/>
      <c r="DVM15" s="4"/>
      <c r="DVN15" s="4"/>
      <c r="DVO15" s="4"/>
      <c r="DVP15" s="4"/>
      <c r="DVQ15" s="4"/>
      <c r="DVR15" s="4"/>
      <c r="DVS15" s="4"/>
      <c r="DVT15" s="4"/>
      <c r="DVU15" s="4"/>
      <c r="DVV15" s="4"/>
      <c r="DVW15" s="4"/>
      <c r="DVX15" s="4"/>
      <c r="DVY15" s="4"/>
      <c r="DVZ15" s="4"/>
      <c r="DWA15" s="4"/>
      <c r="DWB15" s="4"/>
      <c r="DWC15" s="4"/>
      <c r="DWD15" s="4"/>
      <c r="DWE15" s="4"/>
      <c r="DWF15" s="4"/>
      <c r="DWG15" s="4"/>
      <c r="DWH15" s="4"/>
      <c r="DWI15" s="4"/>
      <c r="DWJ15" s="4"/>
      <c r="DWK15" s="4"/>
      <c r="DWL15" s="4"/>
      <c r="DWM15" s="4"/>
      <c r="DWN15" s="4"/>
      <c r="DWO15" s="4"/>
      <c r="DWP15" s="4"/>
      <c r="DWQ15" s="4"/>
      <c r="DWR15" s="4"/>
      <c r="DWS15" s="4"/>
      <c r="DWT15" s="4"/>
      <c r="DWU15" s="4"/>
      <c r="DWV15" s="4"/>
      <c r="DWW15" s="4"/>
      <c r="DWX15" s="4"/>
      <c r="DWY15" s="4"/>
      <c r="DWZ15" s="4"/>
      <c r="DXA15" s="4"/>
      <c r="DXB15" s="4"/>
      <c r="DXC15" s="4"/>
      <c r="DXD15" s="4"/>
      <c r="DXE15" s="4"/>
      <c r="DXF15" s="4"/>
      <c r="DXG15" s="4"/>
      <c r="DXH15" s="4"/>
      <c r="DXI15" s="4"/>
      <c r="DXJ15" s="4"/>
      <c r="DXK15" s="4"/>
      <c r="DXL15" s="4"/>
      <c r="DXM15" s="4"/>
      <c r="DXN15" s="4"/>
      <c r="DXO15" s="4"/>
      <c r="DXP15" s="4"/>
      <c r="DXQ15" s="4"/>
      <c r="DXR15" s="4"/>
      <c r="DXS15" s="4"/>
      <c r="DXT15" s="4"/>
      <c r="DXU15" s="4"/>
      <c r="DXV15" s="4"/>
      <c r="DXW15" s="4"/>
      <c r="DXX15" s="4"/>
      <c r="DXY15" s="4"/>
      <c r="DXZ15" s="4"/>
      <c r="DYA15" s="4"/>
      <c r="DYB15" s="4"/>
      <c r="DYC15" s="4"/>
      <c r="DYD15" s="4"/>
      <c r="DYE15" s="4"/>
      <c r="DYF15" s="4"/>
      <c r="DYG15" s="4"/>
      <c r="DYH15" s="4"/>
      <c r="DYI15" s="4"/>
      <c r="DYJ15" s="4"/>
      <c r="DYK15" s="4"/>
      <c r="DYL15" s="4"/>
      <c r="DYM15" s="4"/>
      <c r="DYN15" s="4"/>
      <c r="DYO15" s="4"/>
      <c r="DYP15" s="4"/>
      <c r="DYQ15" s="4"/>
      <c r="DYR15" s="4"/>
      <c r="DYS15" s="4"/>
      <c r="DYT15" s="4"/>
      <c r="DYU15" s="4"/>
      <c r="DYV15" s="4"/>
      <c r="DYW15" s="4"/>
      <c r="DYX15" s="4"/>
      <c r="DYY15" s="4"/>
      <c r="DYZ15" s="4"/>
      <c r="DZA15" s="4"/>
      <c r="DZB15" s="4"/>
      <c r="DZC15" s="4"/>
      <c r="DZD15" s="4"/>
      <c r="DZE15" s="4"/>
      <c r="DZF15" s="4"/>
      <c r="DZG15" s="4"/>
      <c r="DZH15" s="4"/>
      <c r="DZI15" s="4"/>
      <c r="DZJ15" s="4"/>
      <c r="DZK15" s="4"/>
      <c r="DZL15" s="4"/>
      <c r="DZM15" s="4"/>
      <c r="DZN15" s="4"/>
      <c r="DZO15" s="4"/>
      <c r="DZP15" s="4"/>
      <c r="DZQ15" s="4"/>
      <c r="DZR15" s="4"/>
      <c r="DZS15" s="4"/>
      <c r="DZT15" s="4"/>
      <c r="DZU15" s="4"/>
      <c r="DZV15" s="4"/>
      <c r="DZW15" s="4"/>
      <c r="DZX15" s="4"/>
      <c r="DZY15" s="4"/>
      <c r="DZZ15" s="4"/>
      <c r="EAA15" s="4"/>
      <c r="EAB15" s="4"/>
      <c r="EAC15" s="4"/>
      <c r="EAD15" s="4"/>
      <c r="EAE15" s="4"/>
      <c r="EAF15" s="4"/>
      <c r="EAG15" s="4"/>
      <c r="EAH15" s="4"/>
      <c r="EAI15" s="4"/>
      <c r="EAJ15" s="4"/>
      <c r="EAK15" s="4"/>
      <c r="EAL15" s="4"/>
      <c r="EAM15" s="4"/>
      <c r="EAN15" s="4"/>
      <c r="EAO15" s="4"/>
      <c r="EAP15" s="4"/>
      <c r="EAQ15" s="4"/>
      <c r="EAR15" s="4"/>
      <c r="EAS15" s="4"/>
      <c r="EAT15" s="4"/>
      <c r="EAU15" s="4"/>
      <c r="EAV15" s="4"/>
      <c r="EAW15" s="4"/>
      <c r="EAX15" s="4"/>
      <c r="EAY15" s="4"/>
      <c r="EAZ15" s="4"/>
      <c r="EBA15" s="4"/>
      <c r="EBB15" s="4"/>
      <c r="EBC15" s="4"/>
      <c r="EBD15" s="4"/>
      <c r="EBE15" s="4"/>
      <c r="EBF15" s="4"/>
      <c r="EBG15" s="4"/>
      <c r="EBH15" s="4"/>
      <c r="EBI15" s="4"/>
      <c r="EBJ15" s="4"/>
      <c r="EBK15" s="4"/>
      <c r="EBL15" s="4"/>
      <c r="EBM15" s="4"/>
      <c r="EBN15" s="4"/>
      <c r="EBO15" s="4"/>
      <c r="EBP15" s="4"/>
      <c r="EBQ15" s="4"/>
      <c r="EBR15" s="4"/>
      <c r="EBS15" s="4"/>
      <c r="EBT15" s="4"/>
      <c r="EBU15" s="4"/>
      <c r="EBV15" s="4"/>
      <c r="EBW15" s="4"/>
      <c r="EBX15" s="4"/>
      <c r="EBY15" s="4"/>
      <c r="EBZ15" s="4"/>
      <c r="ECA15" s="4"/>
      <c r="ECB15" s="4"/>
      <c r="ECC15" s="4"/>
      <c r="ECD15" s="4"/>
      <c r="ECE15" s="4"/>
      <c r="ECF15" s="4"/>
      <c r="ECG15" s="4"/>
      <c r="ECH15" s="4"/>
      <c r="ECI15" s="4"/>
      <c r="ECJ15" s="4"/>
      <c r="ECK15" s="4"/>
      <c r="ECL15" s="4"/>
      <c r="ECM15" s="4"/>
      <c r="ECN15" s="4"/>
      <c r="ECO15" s="4"/>
      <c r="ECP15" s="4"/>
      <c r="ECQ15" s="4"/>
      <c r="ECR15" s="4"/>
      <c r="ECS15" s="4"/>
      <c r="ECT15" s="4"/>
      <c r="ECU15" s="4"/>
      <c r="ECV15" s="4"/>
      <c r="ECW15" s="4"/>
      <c r="ECX15" s="4"/>
      <c r="ECY15" s="4"/>
      <c r="ECZ15" s="4"/>
      <c r="EDA15" s="4"/>
      <c r="EDB15" s="4"/>
      <c r="EDC15" s="4"/>
      <c r="EDD15" s="4"/>
      <c r="EDE15" s="4"/>
      <c r="EDF15" s="4"/>
      <c r="EDG15" s="4"/>
      <c r="EDH15" s="4"/>
      <c r="EDI15" s="4"/>
      <c r="EDJ15" s="4"/>
      <c r="EDK15" s="4"/>
      <c r="EDL15" s="4"/>
      <c r="EDM15" s="4"/>
      <c r="EDN15" s="4"/>
      <c r="EDO15" s="4"/>
      <c r="EDP15" s="4"/>
      <c r="EDQ15" s="4"/>
      <c r="EDR15" s="4"/>
      <c r="EDS15" s="4"/>
      <c r="EDT15" s="4"/>
      <c r="EDU15" s="4"/>
      <c r="EDV15" s="4"/>
      <c r="EDW15" s="4"/>
      <c r="EDX15" s="4"/>
      <c r="EDY15" s="4"/>
      <c r="EDZ15" s="4"/>
      <c r="EEA15" s="4"/>
      <c r="EEB15" s="4"/>
      <c r="EEC15" s="4"/>
      <c r="EED15" s="4"/>
      <c r="EEE15" s="4"/>
      <c r="EEF15" s="4"/>
      <c r="EEG15" s="4"/>
      <c r="EEH15" s="4"/>
      <c r="EEI15" s="4"/>
      <c r="EEJ15" s="4"/>
      <c r="EEK15" s="4"/>
      <c r="EEL15" s="4"/>
      <c r="EEM15" s="4"/>
      <c r="EEN15" s="4"/>
      <c r="EEO15" s="4"/>
      <c r="EEP15" s="4"/>
      <c r="EEQ15" s="4"/>
      <c r="EER15" s="4"/>
      <c r="EES15" s="4"/>
      <c r="EET15" s="4"/>
      <c r="EEU15" s="4"/>
      <c r="EEV15" s="4"/>
      <c r="EEW15" s="4"/>
      <c r="EEX15" s="4"/>
      <c r="EEY15" s="4"/>
      <c r="EEZ15" s="4"/>
      <c r="EFA15" s="4"/>
      <c r="EFB15" s="4"/>
      <c r="EFC15" s="4"/>
      <c r="EFD15" s="4"/>
      <c r="EFE15" s="4"/>
      <c r="EFF15" s="4"/>
      <c r="EFG15" s="4"/>
      <c r="EFH15" s="4"/>
      <c r="EFI15" s="4"/>
      <c r="EFJ15" s="4"/>
      <c r="EFK15" s="4"/>
      <c r="EFL15" s="4"/>
      <c r="EFM15" s="4"/>
      <c r="EFN15" s="4"/>
      <c r="EFO15" s="4"/>
      <c r="EFP15" s="4"/>
      <c r="EFQ15" s="4"/>
      <c r="EFR15" s="4"/>
      <c r="EFS15" s="4"/>
      <c r="EFT15" s="4"/>
      <c r="EFU15" s="4"/>
      <c r="EFV15" s="4"/>
      <c r="EFW15" s="4"/>
      <c r="EFX15" s="4"/>
      <c r="EFY15" s="4"/>
      <c r="EFZ15" s="4"/>
      <c r="EGA15" s="4"/>
      <c r="EGB15" s="4"/>
      <c r="EGC15" s="4"/>
      <c r="EGD15" s="4"/>
      <c r="EGE15" s="4"/>
      <c r="EGF15" s="4"/>
      <c r="EGG15" s="4"/>
      <c r="EGH15" s="4"/>
      <c r="EGI15" s="4"/>
      <c r="EGJ15" s="4"/>
      <c r="EGK15" s="4"/>
      <c r="EGL15" s="4"/>
      <c r="EGM15" s="4"/>
      <c r="EGN15" s="4"/>
      <c r="EGO15" s="4"/>
      <c r="EGP15" s="4"/>
      <c r="EGQ15" s="4"/>
      <c r="EGR15" s="4"/>
      <c r="EGS15" s="4"/>
      <c r="EGT15" s="4"/>
      <c r="EGU15" s="4"/>
      <c r="EGV15" s="4"/>
      <c r="EGW15" s="4"/>
      <c r="EGX15" s="4"/>
      <c r="EGY15" s="4"/>
      <c r="EGZ15" s="4"/>
      <c r="EHA15" s="4"/>
      <c r="EHB15" s="4"/>
      <c r="EHC15" s="4"/>
      <c r="EHD15" s="4"/>
      <c r="EHE15" s="4"/>
      <c r="EHF15" s="4"/>
      <c r="EHG15" s="4"/>
      <c r="EHH15" s="4"/>
      <c r="EHI15" s="4"/>
      <c r="EHJ15" s="4"/>
      <c r="EHK15" s="4"/>
      <c r="EHL15" s="4"/>
      <c r="EHM15" s="4"/>
      <c r="EHN15" s="4"/>
      <c r="EHO15" s="4"/>
      <c r="EHP15" s="4"/>
      <c r="EHQ15" s="4"/>
      <c r="EHR15" s="4"/>
      <c r="EHS15" s="4"/>
      <c r="EHT15" s="4"/>
      <c r="EHU15" s="4"/>
      <c r="EHV15" s="4"/>
      <c r="EHW15" s="4"/>
      <c r="EHX15" s="4"/>
      <c r="EHY15" s="4"/>
      <c r="EHZ15" s="4"/>
      <c r="EIA15" s="4"/>
      <c r="EIB15" s="4"/>
      <c r="EIC15" s="4"/>
      <c r="EID15" s="4"/>
      <c r="EIE15" s="4"/>
      <c r="EIF15" s="4"/>
      <c r="EIG15" s="4"/>
      <c r="EIH15" s="4"/>
      <c r="EII15" s="4"/>
      <c r="EIJ15" s="4"/>
      <c r="EIK15" s="4"/>
      <c r="EIL15" s="4"/>
      <c r="EIM15" s="4"/>
      <c r="EIN15" s="4"/>
      <c r="EIO15" s="4"/>
      <c r="EIP15" s="4"/>
      <c r="EIQ15" s="4"/>
      <c r="EIR15" s="4"/>
      <c r="EIS15" s="4"/>
      <c r="EIT15" s="4"/>
      <c r="EIU15" s="4"/>
      <c r="EIV15" s="4"/>
      <c r="EIW15" s="4"/>
      <c r="EIX15" s="4"/>
      <c r="EIY15" s="4"/>
      <c r="EIZ15" s="4"/>
      <c r="EJA15" s="4"/>
      <c r="EJB15" s="4"/>
      <c r="EJC15" s="4"/>
      <c r="EJD15" s="4"/>
      <c r="EJE15" s="4"/>
      <c r="EJF15" s="4"/>
      <c r="EJG15" s="4"/>
      <c r="EJH15" s="4"/>
      <c r="EJI15" s="4"/>
      <c r="EJJ15" s="4"/>
      <c r="EJK15" s="4"/>
      <c r="EJL15" s="4"/>
      <c r="EJM15" s="4"/>
      <c r="EJN15" s="4"/>
      <c r="EJO15" s="4"/>
      <c r="EJP15" s="4"/>
      <c r="EJQ15" s="4"/>
      <c r="EJR15" s="4"/>
      <c r="EJS15" s="4"/>
      <c r="EJT15" s="4"/>
      <c r="EJU15" s="4"/>
      <c r="EJV15" s="4"/>
      <c r="EJW15" s="4"/>
      <c r="EJX15" s="4"/>
      <c r="EJY15" s="4"/>
      <c r="EJZ15" s="4"/>
      <c r="EKA15" s="4"/>
      <c r="EKB15" s="4"/>
      <c r="EKC15" s="4"/>
      <c r="EKD15" s="4"/>
      <c r="EKE15" s="4"/>
      <c r="EKF15" s="4"/>
      <c r="EKG15" s="4"/>
      <c r="EKH15" s="4"/>
      <c r="EKI15" s="4"/>
      <c r="EKJ15" s="4"/>
      <c r="EKK15" s="4"/>
      <c r="EKL15" s="4"/>
      <c r="EKM15" s="4"/>
      <c r="EKN15" s="4"/>
      <c r="EKO15" s="4"/>
      <c r="EKP15" s="4"/>
      <c r="EKQ15" s="4"/>
      <c r="EKR15" s="4"/>
      <c r="EKS15" s="4"/>
      <c r="EKT15" s="4"/>
      <c r="EKU15" s="4"/>
      <c r="EKV15" s="4"/>
      <c r="EKW15" s="4"/>
      <c r="EKX15" s="4"/>
      <c r="EKY15" s="4"/>
      <c r="EKZ15" s="4"/>
      <c r="ELA15" s="4"/>
      <c r="ELB15" s="4"/>
      <c r="ELC15" s="4"/>
      <c r="ELD15" s="4"/>
      <c r="ELE15" s="4"/>
      <c r="ELF15" s="4"/>
      <c r="ELG15" s="4"/>
      <c r="ELH15" s="4"/>
      <c r="ELI15" s="4"/>
      <c r="ELJ15" s="4"/>
      <c r="ELK15" s="4"/>
      <c r="ELL15" s="4"/>
      <c r="ELM15" s="4"/>
      <c r="ELN15" s="4"/>
      <c r="ELO15" s="4"/>
      <c r="ELP15" s="4"/>
      <c r="ELQ15" s="4"/>
      <c r="ELR15" s="4"/>
      <c r="ELS15" s="4"/>
      <c r="ELT15" s="4"/>
      <c r="ELU15" s="4"/>
      <c r="ELV15" s="4"/>
      <c r="ELW15" s="4"/>
      <c r="ELX15" s="4"/>
      <c r="ELY15" s="4"/>
      <c r="ELZ15" s="4"/>
      <c r="EMA15" s="4"/>
      <c r="EMB15" s="4"/>
      <c r="EMC15" s="4"/>
      <c r="EMD15" s="4"/>
      <c r="EME15" s="4"/>
      <c r="EMF15" s="4"/>
      <c r="EMG15" s="4"/>
      <c r="EMH15" s="4"/>
      <c r="EMI15" s="4"/>
      <c r="EMJ15" s="4"/>
      <c r="EMK15" s="4"/>
      <c r="EML15" s="4"/>
      <c r="EMM15" s="4"/>
      <c r="EMN15" s="4"/>
      <c r="EMO15" s="4"/>
      <c r="EMP15" s="4"/>
      <c r="EMQ15" s="4"/>
      <c r="EMR15" s="4"/>
      <c r="EMS15" s="4"/>
      <c r="EMT15" s="4"/>
      <c r="EMU15" s="4"/>
      <c r="EMV15" s="4"/>
      <c r="EMW15" s="4"/>
      <c r="EMX15" s="4"/>
      <c r="EMY15" s="4"/>
      <c r="EMZ15" s="4"/>
      <c r="ENA15" s="4"/>
      <c r="ENB15" s="4"/>
      <c r="ENC15" s="4"/>
      <c r="END15" s="4"/>
      <c r="ENE15" s="4"/>
      <c r="ENF15" s="4"/>
      <c r="ENG15" s="4"/>
      <c r="ENH15" s="4"/>
      <c r="ENI15" s="4"/>
      <c r="ENJ15" s="4"/>
      <c r="ENK15" s="4"/>
      <c r="ENL15" s="4"/>
      <c r="ENM15" s="4"/>
      <c r="ENN15" s="4"/>
      <c r="ENO15" s="4"/>
      <c r="ENP15" s="4"/>
      <c r="ENQ15" s="4"/>
      <c r="ENR15" s="4"/>
      <c r="ENS15" s="4"/>
      <c r="ENT15" s="4"/>
      <c r="ENU15" s="4"/>
      <c r="ENV15" s="4"/>
      <c r="ENW15" s="4"/>
      <c r="ENX15" s="4"/>
      <c r="ENY15" s="4"/>
      <c r="ENZ15" s="4"/>
      <c r="EOA15" s="4"/>
      <c r="EOB15" s="4"/>
      <c r="EOC15" s="4"/>
      <c r="EOD15" s="4"/>
      <c r="EOE15" s="4"/>
      <c r="EOF15" s="4"/>
      <c r="EOG15" s="4"/>
      <c r="EOH15" s="4"/>
      <c r="EOI15" s="4"/>
      <c r="EOJ15" s="4"/>
      <c r="EOK15" s="4"/>
      <c r="EOL15" s="4"/>
      <c r="EOM15" s="4"/>
      <c r="EON15" s="4"/>
      <c r="EOO15" s="4"/>
      <c r="EOP15" s="4"/>
      <c r="EOQ15" s="4"/>
      <c r="EOR15" s="4"/>
      <c r="EOS15" s="4"/>
      <c r="EOT15" s="4"/>
      <c r="EOU15" s="4"/>
      <c r="EOV15" s="4"/>
      <c r="EOW15" s="4"/>
      <c r="EOX15" s="4"/>
      <c r="EOY15" s="4"/>
      <c r="EOZ15" s="4"/>
      <c r="EPA15" s="4"/>
      <c r="EPB15" s="4"/>
      <c r="EPC15" s="4"/>
      <c r="EPD15" s="4"/>
      <c r="EPE15" s="4"/>
      <c r="EPF15" s="4"/>
      <c r="EPG15" s="4"/>
      <c r="EPH15" s="4"/>
      <c r="EPI15" s="4"/>
      <c r="EPJ15" s="4"/>
      <c r="EPK15" s="4"/>
      <c r="EPL15" s="4"/>
      <c r="EPM15" s="4"/>
      <c r="EPN15" s="4"/>
      <c r="EPO15" s="4"/>
      <c r="EPP15" s="4"/>
      <c r="EPQ15" s="4"/>
      <c r="EPR15" s="4"/>
      <c r="EPS15" s="4"/>
      <c r="EPT15" s="4"/>
      <c r="EPU15" s="4"/>
      <c r="EPV15" s="4"/>
      <c r="EPW15" s="4"/>
      <c r="EPX15" s="4"/>
      <c r="EPY15" s="4"/>
      <c r="EPZ15" s="4"/>
      <c r="EQA15" s="4"/>
      <c r="EQB15" s="4"/>
      <c r="EQC15" s="4"/>
      <c r="EQD15" s="4"/>
      <c r="EQE15" s="4"/>
      <c r="EQF15" s="4"/>
      <c r="EQG15" s="4"/>
      <c r="EQH15" s="4"/>
      <c r="EQI15" s="4"/>
      <c r="EQJ15" s="4"/>
      <c r="EQK15" s="4"/>
      <c r="EQL15" s="4"/>
      <c r="EQM15" s="4"/>
      <c r="EQN15" s="4"/>
      <c r="EQO15" s="4"/>
      <c r="EQP15" s="4"/>
      <c r="EQQ15" s="4"/>
      <c r="EQR15" s="4"/>
      <c r="EQS15" s="4"/>
      <c r="EQT15" s="4"/>
      <c r="EQU15" s="4"/>
      <c r="EQV15" s="4"/>
      <c r="EQW15" s="4"/>
      <c r="EQX15" s="4"/>
      <c r="EQY15" s="4"/>
      <c r="EQZ15" s="4"/>
      <c r="ERA15" s="4"/>
      <c r="ERB15" s="4"/>
      <c r="ERC15" s="4"/>
      <c r="ERD15" s="4"/>
      <c r="ERE15" s="4"/>
      <c r="ERF15" s="4"/>
      <c r="ERG15" s="4"/>
      <c r="ERH15" s="4"/>
      <c r="ERI15" s="4"/>
      <c r="ERJ15" s="4"/>
      <c r="ERK15" s="4"/>
      <c r="ERL15" s="4"/>
      <c r="ERM15" s="4"/>
      <c r="ERN15" s="4"/>
      <c r="ERO15" s="4"/>
      <c r="ERP15" s="4"/>
      <c r="ERQ15" s="4"/>
      <c r="ERR15" s="4"/>
      <c r="ERS15" s="4"/>
      <c r="ERT15" s="4"/>
      <c r="ERU15" s="4"/>
      <c r="ERV15" s="4"/>
      <c r="ERW15" s="4"/>
      <c r="ERX15" s="4"/>
      <c r="ERY15" s="4"/>
      <c r="ERZ15" s="4"/>
      <c r="ESA15" s="4"/>
      <c r="ESB15" s="4"/>
      <c r="ESC15" s="4"/>
      <c r="ESD15" s="4"/>
      <c r="ESE15" s="4"/>
      <c r="ESF15" s="4"/>
      <c r="ESG15" s="4"/>
      <c r="ESH15" s="4"/>
      <c r="ESI15" s="4"/>
      <c r="ESJ15" s="4"/>
      <c r="ESK15" s="4"/>
      <c r="ESL15" s="4"/>
      <c r="ESM15" s="4"/>
      <c r="ESN15" s="4"/>
      <c r="ESO15" s="4"/>
      <c r="ESP15" s="4"/>
      <c r="ESQ15" s="4"/>
      <c r="ESR15" s="4"/>
      <c r="ESS15" s="4"/>
      <c r="EST15" s="4"/>
      <c r="ESU15" s="4"/>
      <c r="ESV15" s="4"/>
      <c r="ESW15" s="4"/>
      <c r="ESX15" s="4"/>
      <c r="ESY15" s="4"/>
      <c r="ESZ15" s="4"/>
      <c r="ETA15" s="4"/>
      <c r="ETB15" s="4"/>
      <c r="ETC15" s="4"/>
      <c r="ETD15" s="4"/>
      <c r="ETE15" s="4"/>
      <c r="ETF15" s="4"/>
      <c r="ETG15" s="4"/>
      <c r="ETH15" s="4"/>
      <c r="ETI15" s="4"/>
      <c r="ETJ15" s="4"/>
      <c r="ETK15" s="4"/>
      <c r="ETL15" s="4"/>
      <c r="ETM15" s="4"/>
      <c r="ETN15" s="4"/>
      <c r="ETO15" s="4"/>
      <c r="ETP15" s="4"/>
      <c r="ETQ15" s="4"/>
      <c r="ETR15" s="4"/>
      <c r="ETS15" s="4"/>
      <c r="ETT15" s="4"/>
      <c r="ETU15" s="4"/>
      <c r="ETV15" s="4"/>
      <c r="ETW15" s="4"/>
      <c r="ETX15" s="4"/>
      <c r="ETY15" s="4"/>
      <c r="ETZ15" s="4"/>
      <c r="EUA15" s="4"/>
      <c r="EUB15" s="4"/>
      <c r="EUC15" s="4"/>
      <c r="EUD15" s="4"/>
      <c r="EUE15" s="4"/>
      <c r="EUF15" s="4"/>
      <c r="EUG15" s="4"/>
      <c r="EUH15" s="4"/>
      <c r="EUI15" s="4"/>
      <c r="EUJ15" s="4"/>
      <c r="EUK15" s="4"/>
      <c r="EUL15" s="4"/>
      <c r="EUM15" s="4"/>
      <c r="EUN15" s="4"/>
      <c r="EUO15" s="4"/>
      <c r="EUP15" s="4"/>
      <c r="EUQ15" s="4"/>
      <c r="EUR15" s="4"/>
      <c r="EUS15" s="4"/>
      <c r="EUT15" s="4"/>
      <c r="EUU15" s="4"/>
      <c r="EUV15" s="4"/>
      <c r="EUW15" s="4"/>
      <c r="EUX15" s="4"/>
      <c r="EUY15" s="4"/>
      <c r="EUZ15" s="4"/>
      <c r="EVA15" s="4"/>
      <c r="EVB15" s="4"/>
      <c r="EVC15" s="4"/>
      <c r="EVD15" s="4"/>
      <c r="EVE15" s="4"/>
      <c r="EVF15" s="4"/>
      <c r="EVG15" s="4"/>
      <c r="EVH15" s="4"/>
      <c r="EVI15" s="4"/>
      <c r="EVJ15" s="4"/>
      <c r="EVK15" s="4"/>
      <c r="EVL15" s="4"/>
      <c r="EVM15" s="4"/>
      <c r="EVN15" s="4"/>
      <c r="EVO15" s="4"/>
      <c r="EVP15" s="4"/>
      <c r="EVQ15" s="4"/>
      <c r="EVR15" s="4"/>
      <c r="EVS15" s="4"/>
      <c r="EVT15" s="4"/>
      <c r="EVU15" s="4"/>
      <c r="EVV15" s="4"/>
      <c r="EVW15" s="4"/>
      <c r="EVX15" s="4"/>
      <c r="EVY15" s="4"/>
      <c r="EVZ15" s="4"/>
      <c r="EWA15" s="4"/>
      <c r="EWB15" s="4"/>
      <c r="EWC15" s="4"/>
      <c r="EWD15" s="4"/>
      <c r="EWE15" s="4"/>
      <c r="EWF15" s="4"/>
      <c r="EWG15" s="4"/>
      <c r="EWH15" s="4"/>
      <c r="EWI15" s="4"/>
      <c r="EWJ15" s="4"/>
      <c r="EWK15" s="4"/>
      <c r="EWL15" s="4"/>
      <c r="EWM15" s="4"/>
      <c r="EWN15" s="4"/>
      <c r="EWO15" s="4"/>
      <c r="EWP15" s="4"/>
      <c r="EWQ15" s="4"/>
      <c r="EWR15" s="4"/>
      <c r="EWS15" s="4"/>
      <c r="EWT15" s="4"/>
      <c r="EWU15" s="4"/>
      <c r="EWV15" s="4"/>
      <c r="EWW15" s="4"/>
      <c r="EWX15" s="4"/>
      <c r="EWY15" s="4"/>
      <c r="EWZ15" s="4"/>
      <c r="EXA15" s="4"/>
      <c r="EXB15" s="4"/>
      <c r="EXC15" s="4"/>
      <c r="EXD15" s="4"/>
      <c r="EXE15" s="4"/>
      <c r="EXF15" s="4"/>
      <c r="EXG15" s="4"/>
      <c r="EXH15" s="4"/>
      <c r="EXI15" s="4"/>
      <c r="EXJ15" s="4"/>
      <c r="EXK15" s="4"/>
      <c r="EXL15" s="4"/>
      <c r="EXM15" s="4"/>
      <c r="EXN15" s="4"/>
      <c r="EXO15" s="4"/>
      <c r="EXP15" s="4"/>
      <c r="EXQ15" s="4"/>
      <c r="EXR15" s="4"/>
      <c r="EXS15" s="4"/>
      <c r="EXT15" s="4"/>
      <c r="EXU15" s="4"/>
      <c r="EXV15" s="4"/>
      <c r="EXW15" s="4"/>
      <c r="EXX15" s="4"/>
      <c r="EXY15" s="4"/>
      <c r="EXZ15" s="4"/>
      <c r="EYA15" s="4"/>
      <c r="EYB15" s="4"/>
      <c r="EYC15" s="4"/>
      <c r="EYD15" s="4"/>
      <c r="EYE15" s="4"/>
      <c r="EYF15" s="4"/>
      <c r="EYG15" s="4"/>
      <c r="EYH15" s="4"/>
      <c r="EYI15" s="4"/>
      <c r="EYJ15" s="4"/>
      <c r="EYK15" s="4"/>
      <c r="EYL15" s="4"/>
      <c r="EYM15" s="4"/>
      <c r="EYN15" s="4"/>
      <c r="EYO15" s="4"/>
      <c r="EYP15" s="4"/>
      <c r="EYQ15" s="4"/>
      <c r="EYR15" s="4"/>
      <c r="EYS15" s="4"/>
      <c r="EYT15" s="4"/>
      <c r="EYU15" s="4"/>
      <c r="EYV15" s="4"/>
      <c r="EYW15" s="4"/>
      <c r="EYX15" s="4"/>
      <c r="EYY15" s="4"/>
      <c r="EYZ15" s="4"/>
      <c r="EZA15" s="4"/>
      <c r="EZB15" s="4"/>
      <c r="EZC15" s="4"/>
      <c r="EZD15" s="4"/>
      <c r="EZE15" s="4"/>
      <c r="EZF15" s="4"/>
      <c r="EZG15" s="4"/>
      <c r="EZH15" s="4"/>
      <c r="EZI15" s="4"/>
      <c r="EZJ15" s="4"/>
      <c r="EZK15" s="4"/>
      <c r="EZL15" s="4"/>
      <c r="EZM15" s="4"/>
      <c r="EZN15" s="4"/>
      <c r="EZO15" s="4"/>
      <c r="EZP15" s="4"/>
      <c r="EZQ15" s="4"/>
      <c r="EZR15" s="4"/>
      <c r="EZS15" s="4"/>
      <c r="EZT15" s="4"/>
      <c r="EZU15" s="4"/>
      <c r="EZV15" s="4"/>
      <c r="EZW15" s="4"/>
      <c r="EZX15" s="4"/>
      <c r="EZY15" s="4"/>
      <c r="EZZ15" s="4"/>
      <c r="FAA15" s="4"/>
      <c r="FAB15" s="4"/>
      <c r="FAC15" s="4"/>
      <c r="FAD15" s="4"/>
      <c r="FAE15" s="4"/>
      <c r="FAF15" s="4"/>
      <c r="FAG15" s="4"/>
      <c r="FAH15" s="4"/>
      <c r="FAI15" s="4"/>
      <c r="FAJ15" s="4"/>
      <c r="FAK15" s="4"/>
      <c r="FAL15" s="4"/>
      <c r="FAM15" s="4"/>
      <c r="FAN15" s="4"/>
      <c r="FAO15" s="4"/>
      <c r="FAP15" s="4"/>
      <c r="FAQ15" s="4"/>
      <c r="FAR15" s="4"/>
      <c r="FAS15" s="4"/>
      <c r="FAT15" s="4"/>
      <c r="FAU15" s="4"/>
      <c r="FAV15" s="4"/>
      <c r="FAW15" s="4"/>
      <c r="FAX15" s="4"/>
      <c r="FAY15" s="4"/>
      <c r="FAZ15" s="4"/>
      <c r="FBA15" s="4"/>
      <c r="FBB15" s="4"/>
      <c r="FBC15" s="4"/>
      <c r="FBD15" s="4"/>
      <c r="FBE15" s="4"/>
      <c r="FBF15" s="4"/>
      <c r="FBG15" s="4"/>
      <c r="FBH15" s="4"/>
      <c r="FBI15" s="4"/>
      <c r="FBJ15" s="4"/>
      <c r="FBK15" s="4"/>
      <c r="FBL15" s="4"/>
      <c r="FBM15" s="4"/>
      <c r="FBN15" s="4"/>
      <c r="FBO15" s="4"/>
      <c r="FBP15" s="4"/>
      <c r="FBQ15" s="4"/>
      <c r="FBR15" s="4"/>
      <c r="FBS15" s="4"/>
      <c r="FBT15" s="4"/>
      <c r="FBU15" s="4"/>
      <c r="FBV15" s="4"/>
      <c r="FBW15" s="4"/>
      <c r="FBX15" s="4"/>
      <c r="FBY15" s="4"/>
      <c r="FBZ15" s="4"/>
      <c r="FCA15" s="4"/>
      <c r="FCB15" s="4"/>
      <c r="FCC15" s="4"/>
      <c r="FCD15" s="4"/>
      <c r="FCE15" s="4"/>
      <c r="FCF15" s="4"/>
      <c r="FCG15" s="4"/>
      <c r="FCH15" s="4"/>
      <c r="FCI15" s="4"/>
      <c r="FCJ15" s="4"/>
      <c r="FCK15" s="4"/>
      <c r="FCL15" s="4"/>
      <c r="FCM15" s="4"/>
      <c r="FCN15" s="4"/>
      <c r="FCO15" s="4"/>
      <c r="FCP15" s="4"/>
      <c r="FCQ15" s="4"/>
      <c r="FCR15" s="4"/>
      <c r="FCS15" s="4"/>
      <c r="FCT15" s="4"/>
      <c r="FCU15" s="4"/>
      <c r="FCV15" s="4"/>
      <c r="FCW15" s="4"/>
      <c r="FCX15" s="4"/>
      <c r="FCY15" s="4"/>
      <c r="FCZ15" s="4"/>
      <c r="FDA15" s="4"/>
      <c r="FDB15" s="4"/>
      <c r="FDC15" s="4"/>
      <c r="FDD15" s="4"/>
      <c r="FDE15" s="4"/>
      <c r="FDF15" s="4"/>
      <c r="FDG15" s="4"/>
      <c r="FDH15" s="4"/>
      <c r="FDI15" s="4"/>
      <c r="FDJ15" s="4"/>
      <c r="FDK15" s="4"/>
      <c r="FDL15" s="4"/>
      <c r="FDM15" s="4"/>
      <c r="FDN15" s="4"/>
      <c r="FDO15" s="4"/>
      <c r="FDP15" s="4"/>
      <c r="FDQ15" s="4"/>
      <c r="FDR15" s="4"/>
      <c r="FDS15" s="4"/>
      <c r="FDT15" s="4"/>
      <c r="FDU15" s="4"/>
      <c r="FDV15" s="4"/>
      <c r="FDW15" s="4"/>
      <c r="FDX15" s="4"/>
      <c r="FDY15" s="4"/>
      <c r="FDZ15" s="4"/>
      <c r="FEA15" s="4"/>
      <c r="FEB15" s="4"/>
      <c r="FEC15" s="4"/>
      <c r="FED15" s="4"/>
      <c r="FEE15" s="4"/>
      <c r="FEF15" s="4"/>
      <c r="FEG15" s="4"/>
      <c r="FEH15" s="4"/>
      <c r="FEI15" s="4"/>
      <c r="FEJ15" s="4"/>
      <c r="FEK15" s="4"/>
      <c r="FEL15" s="4"/>
      <c r="FEM15" s="4"/>
      <c r="FEN15" s="4"/>
      <c r="FEO15" s="4"/>
      <c r="FEP15" s="4"/>
      <c r="FEQ15" s="4"/>
      <c r="FER15" s="4"/>
      <c r="FES15" s="4"/>
      <c r="FET15" s="4"/>
      <c r="FEU15" s="4"/>
      <c r="FEV15" s="4"/>
      <c r="FEW15" s="4"/>
      <c r="FEX15" s="4"/>
      <c r="FEY15" s="4"/>
      <c r="FEZ15" s="4"/>
      <c r="FFA15" s="4"/>
      <c r="FFB15" s="4"/>
      <c r="FFC15" s="4"/>
      <c r="FFD15" s="4"/>
      <c r="FFE15" s="4"/>
      <c r="FFF15" s="4"/>
      <c r="FFG15" s="4"/>
      <c r="FFH15" s="4"/>
      <c r="FFI15" s="4"/>
      <c r="FFJ15" s="4"/>
      <c r="FFK15" s="4"/>
      <c r="FFL15" s="4"/>
      <c r="FFM15" s="4"/>
      <c r="FFN15" s="4"/>
      <c r="FFO15" s="4"/>
      <c r="FFP15" s="4"/>
      <c r="FFQ15" s="4"/>
      <c r="FFR15" s="4"/>
      <c r="FFS15" s="4"/>
      <c r="FFT15" s="4"/>
      <c r="FFU15" s="4"/>
      <c r="FFV15" s="4"/>
      <c r="FFW15" s="4"/>
      <c r="FFX15" s="4"/>
      <c r="FFY15" s="4"/>
      <c r="FFZ15" s="4"/>
      <c r="FGA15" s="4"/>
      <c r="FGB15" s="4"/>
      <c r="FGC15" s="4"/>
      <c r="FGD15" s="4"/>
      <c r="FGE15" s="4"/>
      <c r="FGF15" s="4"/>
      <c r="FGG15" s="4"/>
      <c r="FGH15" s="4"/>
      <c r="FGI15" s="4"/>
      <c r="FGJ15" s="4"/>
      <c r="FGK15" s="4"/>
      <c r="FGL15" s="4"/>
      <c r="FGM15" s="4"/>
      <c r="FGN15" s="4"/>
      <c r="FGO15" s="4"/>
      <c r="FGP15" s="4"/>
      <c r="FGQ15" s="4"/>
      <c r="FGR15" s="4"/>
      <c r="FGS15" s="4"/>
      <c r="FGT15" s="4"/>
      <c r="FGU15" s="4"/>
      <c r="FGV15" s="4"/>
      <c r="FGW15" s="4"/>
      <c r="FGX15" s="4"/>
      <c r="FGY15" s="4"/>
      <c r="FGZ15" s="4"/>
      <c r="FHA15" s="4"/>
      <c r="FHB15" s="4"/>
      <c r="FHC15" s="4"/>
      <c r="FHD15" s="4"/>
      <c r="FHE15" s="4"/>
      <c r="FHF15" s="4"/>
      <c r="FHG15" s="4"/>
      <c r="FHH15" s="4"/>
      <c r="FHI15" s="4"/>
      <c r="FHJ15" s="4"/>
      <c r="FHK15" s="4"/>
      <c r="FHL15" s="4"/>
      <c r="FHM15" s="4"/>
      <c r="FHN15" s="4"/>
      <c r="FHO15" s="4"/>
      <c r="FHP15" s="4"/>
      <c r="FHQ15" s="4"/>
      <c r="FHR15" s="4"/>
      <c r="FHS15" s="4"/>
      <c r="FHT15" s="4"/>
      <c r="FHU15" s="4"/>
      <c r="FHV15" s="4"/>
      <c r="FHW15" s="4"/>
      <c r="FHX15" s="4"/>
      <c r="FHY15" s="4"/>
      <c r="FHZ15" s="4"/>
      <c r="FIA15" s="4"/>
      <c r="FIB15" s="4"/>
      <c r="FIC15" s="4"/>
      <c r="FID15" s="4"/>
      <c r="FIE15" s="4"/>
      <c r="FIF15" s="4"/>
      <c r="FIG15" s="4"/>
      <c r="FIH15" s="4"/>
      <c r="FII15" s="4"/>
      <c r="FIJ15" s="4"/>
      <c r="FIK15" s="4"/>
      <c r="FIL15" s="4"/>
      <c r="FIM15" s="4"/>
      <c r="FIN15" s="4"/>
      <c r="FIO15" s="4"/>
      <c r="FIP15" s="4"/>
      <c r="FIQ15" s="4"/>
      <c r="FIR15" s="4"/>
      <c r="FIS15" s="4"/>
      <c r="FIT15" s="4"/>
      <c r="FIU15" s="4"/>
      <c r="FIV15" s="4"/>
      <c r="FIW15" s="4"/>
      <c r="FIX15" s="4"/>
      <c r="FIY15" s="4"/>
      <c r="FIZ15" s="4"/>
      <c r="FJA15" s="4"/>
      <c r="FJB15" s="4"/>
      <c r="FJC15" s="4"/>
      <c r="FJD15" s="4"/>
      <c r="FJE15" s="4"/>
      <c r="FJF15" s="4"/>
      <c r="FJG15" s="4"/>
      <c r="FJH15" s="4"/>
      <c r="FJI15" s="4"/>
      <c r="FJJ15" s="4"/>
      <c r="FJK15" s="4"/>
      <c r="FJL15" s="4"/>
      <c r="FJM15" s="4"/>
      <c r="FJN15" s="4"/>
      <c r="FJO15" s="4"/>
      <c r="FJP15" s="4"/>
      <c r="FJQ15" s="4"/>
      <c r="FJR15" s="4"/>
      <c r="FJS15" s="4"/>
      <c r="FJT15" s="4"/>
      <c r="FJU15" s="4"/>
      <c r="FJV15" s="4"/>
      <c r="FJW15" s="4"/>
      <c r="FJX15" s="4"/>
      <c r="FJY15" s="4"/>
      <c r="FJZ15" s="4"/>
      <c r="FKA15" s="4"/>
      <c r="FKB15" s="4"/>
      <c r="FKC15" s="4"/>
      <c r="FKD15" s="4"/>
      <c r="FKE15" s="4"/>
      <c r="FKF15" s="4"/>
      <c r="FKG15" s="4"/>
      <c r="FKH15" s="4"/>
      <c r="FKI15" s="4"/>
      <c r="FKJ15" s="4"/>
      <c r="FKK15" s="4"/>
      <c r="FKL15" s="4"/>
      <c r="FKM15" s="4"/>
      <c r="FKN15" s="4"/>
      <c r="FKO15" s="4"/>
      <c r="FKP15" s="4"/>
      <c r="FKQ15" s="4"/>
      <c r="FKR15" s="4"/>
      <c r="FKS15" s="4"/>
      <c r="FKT15" s="4"/>
      <c r="FKU15" s="4"/>
      <c r="FKV15" s="4"/>
      <c r="FKW15" s="4"/>
      <c r="FKX15" s="4"/>
      <c r="FKY15" s="4"/>
      <c r="FKZ15" s="4"/>
      <c r="FLA15" s="4"/>
      <c r="FLB15" s="4"/>
      <c r="FLC15" s="4"/>
      <c r="FLD15" s="4"/>
      <c r="FLE15" s="4"/>
      <c r="FLF15" s="4"/>
      <c r="FLG15" s="4"/>
      <c r="FLH15" s="4"/>
      <c r="FLI15" s="4"/>
      <c r="FLJ15" s="4"/>
      <c r="FLK15" s="4"/>
      <c r="FLL15" s="4"/>
      <c r="FLM15" s="4"/>
      <c r="FLN15" s="4"/>
      <c r="FLO15" s="4"/>
      <c r="FLP15" s="4"/>
      <c r="FLQ15" s="4"/>
      <c r="FLR15" s="4"/>
      <c r="FLS15" s="4"/>
      <c r="FLT15" s="4"/>
      <c r="FLU15" s="4"/>
      <c r="FLV15" s="4"/>
      <c r="FLW15" s="4"/>
      <c r="FLX15" s="4"/>
      <c r="FLY15" s="4"/>
      <c r="FLZ15" s="4"/>
      <c r="FMA15" s="4"/>
      <c r="FMB15" s="4"/>
      <c r="FMC15" s="4"/>
      <c r="FMD15" s="4"/>
      <c r="FME15" s="4"/>
      <c r="FMF15" s="4"/>
      <c r="FMG15" s="4"/>
      <c r="FMH15" s="4"/>
      <c r="FMI15" s="4"/>
      <c r="FMJ15" s="4"/>
      <c r="FMK15" s="4"/>
      <c r="FML15" s="4"/>
      <c r="FMM15" s="4"/>
      <c r="FMN15" s="4"/>
      <c r="FMO15" s="4"/>
      <c r="FMP15" s="4"/>
      <c r="FMQ15" s="4"/>
      <c r="FMR15" s="4"/>
      <c r="FMS15" s="4"/>
      <c r="FMT15" s="4"/>
      <c r="FMU15" s="4"/>
      <c r="FMV15" s="4"/>
      <c r="FMW15" s="4"/>
      <c r="FMX15" s="4"/>
      <c r="FMY15" s="4"/>
      <c r="FMZ15" s="4"/>
      <c r="FNA15" s="4"/>
      <c r="FNB15" s="4"/>
      <c r="FNC15" s="4"/>
      <c r="FND15" s="4"/>
      <c r="FNE15" s="4"/>
      <c r="FNF15" s="4"/>
      <c r="FNG15" s="4"/>
      <c r="FNH15" s="4"/>
      <c r="FNI15" s="4"/>
      <c r="FNJ15" s="4"/>
      <c r="FNK15" s="4"/>
      <c r="FNL15" s="4"/>
      <c r="FNM15" s="4"/>
      <c r="FNN15" s="4"/>
      <c r="FNO15" s="4"/>
      <c r="FNP15" s="4"/>
      <c r="FNQ15" s="4"/>
      <c r="FNR15" s="4"/>
      <c r="FNS15" s="4"/>
      <c r="FNT15" s="4"/>
      <c r="FNU15" s="4"/>
      <c r="FNV15" s="4"/>
      <c r="FNW15" s="4"/>
      <c r="FNX15" s="4"/>
      <c r="FNY15" s="4"/>
      <c r="FNZ15" s="4"/>
      <c r="FOA15" s="4"/>
      <c r="FOB15" s="4"/>
      <c r="FOC15" s="4"/>
      <c r="FOD15" s="4"/>
      <c r="FOE15" s="4"/>
      <c r="FOF15" s="4"/>
      <c r="FOG15" s="4"/>
      <c r="FOH15" s="4"/>
      <c r="FOI15" s="4"/>
      <c r="FOJ15" s="4"/>
      <c r="FOK15" s="4"/>
      <c r="FOL15" s="4"/>
      <c r="FOM15" s="4"/>
      <c r="FON15" s="4"/>
      <c r="FOO15" s="4"/>
      <c r="FOP15" s="4"/>
      <c r="FOQ15" s="4"/>
      <c r="FOR15" s="4"/>
      <c r="FOS15" s="4"/>
      <c r="FOT15" s="4"/>
      <c r="FOU15" s="4"/>
      <c r="FOV15" s="4"/>
      <c r="FOW15" s="4"/>
      <c r="FOX15" s="4"/>
      <c r="FOY15" s="4"/>
      <c r="FOZ15" s="4"/>
      <c r="FPA15" s="4"/>
      <c r="FPB15" s="4"/>
      <c r="FPC15" s="4"/>
      <c r="FPD15" s="4"/>
      <c r="FPE15" s="4"/>
      <c r="FPF15" s="4"/>
      <c r="FPG15" s="4"/>
      <c r="FPH15" s="4"/>
      <c r="FPI15" s="4"/>
      <c r="FPJ15" s="4"/>
      <c r="FPK15" s="4"/>
      <c r="FPL15" s="4"/>
      <c r="FPM15" s="4"/>
      <c r="FPN15" s="4"/>
      <c r="FPO15" s="4"/>
      <c r="FPP15" s="4"/>
      <c r="FPQ15" s="4"/>
      <c r="FPR15" s="4"/>
      <c r="FPS15" s="4"/>
      <c r="FPT15" s="4"/>
      <c r="FPU15" s="4"/>
      <c r="FPV15" s="4"/>
      <c r="FPW15" s="4"/>
      <c r="FPX15" s="4"/>
      <c r="FPY15" s="4"/>
      <c r="FPZ15" s="4"/>
      <c r="FQA15" s="4"/>
      <c r="FQB15" s="4"/>
      <c r="FQC15" s="4"/>
      <c r="FQD15" s="4"/>
      <c r="FQE15" s="4"/>
      <c r="FQF15" s="4"/>
      <c r="FQG15" s="4"/>
      <c r="FQH15" s="4"/>
      <c r="FQI15" s="4"/>
      <c r="FQJ15" s="4"/>
      <c r="FQK15" s="4"/>
      <c r="FQL15" s="4"/>
      <c r="FQM15" s="4"/>
      <c r="FQN15" s="4"/>
      <c r="FQO15" s="4"/>
      <c r="FQP15" s="4"/>
      <c r="FQQ15" s="4"/>
      <c r="FQR15" s="4"/>
      <c r="FQS15" s="4"/>
      <c r="FQT15" s="4"/>
      <c r="FQU15" s="4"/>
      <c r="FQV15" s="4"/>
      <c r="FQW15" s="4"/>
      <c r="FQX15" s="4"/>
      <c r="FQY15" s="4"/>
      <c r="FQZ15" s="4"/>
      <c r="FRA15" s="4"/>
      <c r="FRB15" s="4"/>
      <c r="FRC15" s="4"/>
      <c r="FRD15" s="4"/>
      <c r="FRE15" s="4"/>
      <c r="FRF15" s="4"/>
      <c r="FRG15" s="4"/>
      <c r="FRH15" s="4"/>
      <c r="FRI15" s="4"/>
      <c r="FRJ15" s="4"/>
      <c r="FRK15" s="4"/>
      <c r="FRL15" s="4"/>
      <c r="FRM15" s="4"/>
      <c r="FRN15" s="4"/>
      <c r="FRO15" s="4"/>
      <c r="FRP15" s="4"/>
      <c r="FRQ15" s="4"/>
      <c r="FRR15" s="4"/>
      <c r="FRS15" s="4"/>
      <c r="FRT15" s="4"/>
      <c r="FRU15" s="4"/>
      <c r="FRV15" s="4"/>
      <c r="FRW15" s="4"/>
      <c r="FRX15" s="4"/>
      <c r="FRY15" s="4"/>
      <c r="FRZ15" s="4"/>
      <c r="FSA15" s="4"/>
      <c r="FSB15" s="4"/>
      <c r="FSC15" s="4"/>
      <c r="FSD15" s="4"/>
      <c r="FSE15" s="4"/>
      <c r="FSF15" s="4"/>
      <c r="FSG15" s="4"/>
      <c r="FSH15" s="4"/>
      <c r="FSI15" s="4"/>
      <c r="FSJ15" s="4"/>
      <c r="FSK15" s="4"/>
      <c r="FSL15" s="4"/>
      <c r="FSM15" s="4"/>
      <c r="FSN15" s="4"/>
      <c r="FSO15" s="4"/>
      <c r="FSP15" s="4"/>
      <c r="FSQ15" s="4"/>
      <c r="FSR15" s="4"/>
      <c r="FSS15" s="4"/>
      <c r="FST15" s="4"/>
      <c r="FSU15" s="4"/>
      <c r="FSV15" s="4"/>
      <c r="FSW15" s="4"/>
      <c r="FSX15" s="4"/>
      <c r="FSY15" s="4"/>
      <c r="FSZ15" s="4"/>
      <c r="FTA15" s="4"/>
      <c r="FTB15" s="4"/>
      <c r="FTC15" s="4"/>
      <c r="FTD15" s="4"/>
      <c r="FTE15" s="4"/>
      <c r="FTF15" s="4"/>
      <c r="FTG15" s="4"/>
      <c r="FTH15" s="4"/>
      <c r="FTI15" s="4"/>
      <c r="FTJ15" s="4"/>
      <c r="FTK15" s="4"/>
      <c r="FTL15" s="4"/>
      <c r="FTM15" s="4"/>
      <c r="FTN15" s="4"/>
      <c r="FTO15" s="4"/>
      <c r="FTP15" s="4"/>
      <c r="FTQ15" s="4"/>
      <c r="FTR15" s="4"/>
      <c r="FTS15" s="4"/>
      <c r="FTT15" s="4"/>
      <c r="FTU15" s="4"/>
      <c r="FTV15" s="4"/>
      <c r="FTW15" s="4"/>
      <c r="FTX15" s="4"/>
      <c r="FTY15" s="4"/>
      <c r="FTZ15" s="4"/>
      <c r="FUA15" s="4"/>
      <c r="FUB15" s="4"/>
      <c r="FUC15" s="4"/>
      <c r="FUD15" s="4"/>
      <c r="FUE15" s="4"/>
      <c r="FUF15" s="4"/>
      <c r="FUG15" s="4"/>
      <c r="FUH15" s="4"/>
      <c r="FUI15" s="4"/>
      <c r="FUJ15" s="4"/>
      <c r="FUK15" s="4"/>
      <c r="FUL15" s="4"/>
      <c r="FUM15" s="4"/>
      <c r="FUN15" s="4"/>
      <c r="FUO15" s="4"/>
      <c r="FUP15" s="4"/>
      <c r="FUQ15" s="4"/>
      <c r="FUR15" s="4"/>
      <c r="FUS15" s="4"/>
      <c r="FUT15" s="4"/>
      <c r="FUU15" s="4"/>
      <c r="FUV15" s="4"/>
      <c r="FUW15" s="4"/>
      <c r="FUX15" s="4"/>
      <c r="FUY15" s="4"/>
      <c r="FUZ15" s="4"/>
      <c r="FVA15" s="4"/>
      <c r="FVB15" s="4"/>
      <c r="FVC15" s="4"/>
      <c r="FVD15" s="4"/>
      <c r="FVE15" s="4"/>
      <c r="FVF15" s="4"/>
      <c r="FVG15" s="4"/>
      <c r="FVH15" s="4"/>
      <c r="FVI15" s="4"/>
      <c r="FVJ15" s="4"/>
      <c r="FVK15" s="4"/>
      <c r="FVL15" s="4"/>
      <c r="FVM15" s="4"/>
      <c r="FVN15" s="4"/>
      <c r="FVO15" s="4"/>
      <c r="FVP15" s="4"/>
      <c r="FVQ15" s="4"/>
      <c r="FVR15" s="4"/>
      <c r="FVS15" s="4"/>
      <c r="FVT15" s="4"/>
      <c r="FVU15" s="4"/>
      <c r="FVV15" s="4"/>
      <c r="FVW15" s="4"/>
      <c r="FVX15" s="4"/>
      <c r="FVY15" s="4"/>
      <c r="FVZ15" s="4"/>
      <c r="FWA15" s="4"/>
      <c r="FWB15" s="4"/>
      <c r="FWC15" s="4"/>
      <c r="FWD15" s="4"/>
      <c r="FWE15" s="4"/>
      <c r="FWF15" s="4"/>
      <c r="FWG15" s="4"/>
      <c r="FWH15" s="4"/>
      <c r="FWI15" s="4"/>
      <c r="FWJ15" s="4"/>
      <c r="FWK15" s="4"/>
      <c r="FWL15" s="4"/>
      <c r="FWM15" s="4"/>
      <c r="FWN15" s="4"/>
      <c r="FWO15" s="4"/>
      <c r="FWP15" s="4"/>
      <c r="FWQ15" s="4"/>
      <c r="FWR15" s="4"/>
      <c r="FWS15" s="4"/>
      <c r="FWT15" s="4"/>
      <c r="FWU15" s="4"/>
      <c r="FWV15" s="4"/>
      <c r="FWW15" s="4"/>
      <c r="FWX15" s="4"/>
      <c r="FWY15" s="4"/>
      <c r="FWZ15" s="4"/>
      <c r="FXA15" s="4"/>
      <c r="FXB15" s="4"/>
      <c r="FXC15" s="4"/>
      <c r="FXD15" s="4"/>
      <c r="FXE15" s="4"/>
      <c r="FXF15" s="4"/>
      <c r="FXG15" s="4"/>
      <c r="FXH15" s="4"/>
      <c r="FXI15" s="4"/>
      <c r="FXJ15" s="4"/>
      <c r="FXK15" s="4"/>
      <c r="FXL15" s="4"/>
      <c r="FXM15" s="4"/>
      <c r="FXN15" s="4"/>
      <c r="FXO15" s="4"/>
      <c r="FXP15" s="4"/>
      <c r="FXQ15" s="4"/>
      <c r="FXR15" s="4"/>
      <c r="FXS15" s="4"/>
      <c r="FXT15" s="4"/>
      <c r="FXU15" s="4"/>
      <c r="FXV15" s="4"/>
      <c r="FXW15" s="4"/>
      <c r="FXX15" s="4"/>
      <c r="FXY15" s="4"/>
      <c r="FXZ15" s="4"/>
      <c r="FYA15" s="4"/>
      <c r="FYB15" s="4"/>
      <c r="FYC15" s="4"/>
      <c r="FYD15" s="4"/>
      <c r="FYE15" s="4"/>
      <c r="FYF15" s="4"/>
      <c r="FYG15" s="4"/>
      <c r="FYH15" s="4"/>
      <c r="FYI15" s="4"/>
      <c r="FYJ15" s="4"/>
      <c r="FYK15" s="4"/>
      <c r="FYL15" s="4"/>
      <c r="FYM15" s="4"/>
      <c r="FYN15" s="4"/>
      <c r="FYO15" s="4"/>
      <c r="FYP15" s="4"/>
      <c r="FYQ15" s="4"/>
      <c r="FYR15" s="4"/>
      <c r="FYS15" s="4"/>
      <c r="FYT15" s="4"/>
      <c r="FYU15" s="4"/>
      <c r="FYV15" s="4"/>
      <c r="FYW15" s="4"/>
      <c r="FYX15" s="4"/>
      <c r="FYY15" s="4"/>
      <c r="FYZ15" s="4"/>
      <c r="FZA15" s="4"/>
      <c r="FZB15" s="4"/>
      <c r="FZC15" s="4"/>
      <c r="FZD15" s="4"/>
      <c r="FZE15" s="4"/>
      <c r="FZF15" s="4"/>
      <c r="FZG15" s="4"/>
      <c r="FZH15" s="4"/>
      <c r="FZI15" s="4"/>
      <c r="FZJ15" s="4"/>
      <c r="FZK15" s="4"/>
      <c r="FZL15" s="4"/>
      <c r="FZM15" s="4"/>
      <c r="FZN15" s="4"/>
      <c r="FZO15" s="4"/>
      <c r="FZP15" s="4"/>
      <c r="FZQ15" s="4"/>
      <c r="FZR15" s="4"/>
      <c r="FZS15" s="4"/>
      <c r="FZT15" s="4"/>
      <c r="FZU15" s="4"/>
      <c r="FZV15" s="4"/>
      <c r="FZW15" s="4"/>
      <c r="FZX15" s="4"/>
      <c r="FZY15" s="4"/>
      <c r="FZZ15" s="4"/>
      <c r="GAA15" s="4"/>
      <c r="GAB15" s="4"/>
      <c r="GAC15" s="4"/>
      <c r="GAD15" s="4"/>
      <c r="GAE15" s="4"/>
      <c r="GAF15" s="4"/>
      <c r="GAG15" s="4"/>
      <c r="GAH15" s="4"/>
      <c r="GAI15" s="4"/>
      <c r="GAJ15" s="4"/>
      <c r="GAK15" s="4"/>
      <c r="GAL15" s="4"/>
      <c r="GAM15" s="4"/>
      <c r="GAN15" s="4"/>
      <c r="GAO15" s="4"/>
      <c r="GAP15" s="4"/>
      <c r="GAQ15" s="4"/>
      <c r="GAR15" s="4"/>
      <c r="GAS15" s="4"/>
      <c r="GAT15" s="4"/>
      <c r="GAU15" s="4"/>
      <c r="GAV15" s="4"/>
      <c r="GAW15" s="4"/>
      <c r="GAX15" s="4"/>
      <c r="GAY15" s="4"/>
      <c r="GAZ15" s="4"/>
      <c r="GBA15" s="4"/>
      <c r="GBB15" s="4"/>
      <c r="GBC15" s="4"/>
      <c r="GBD15" s="4"/>
      <c r="GBE15" s="4"/>
      <c r="GBF15" s="4"/>
      <c r="GBG15" s="4"/>
      <c r="GBH15" s="4"/>
      <c r="GBI15" s="4"/>
      <c r="GBJ15" s="4"/>
      <c r="GBK15" s="4"/>
      <c r="GBL15" s="4"/>
      <c r="GBM15" s="4"/>
      <c r="GBN15" s="4"/>
      <c r="GBO15" s="4"/>
      <c r="GBP15" s="4"/>
      <c r="GBQ15" s="4"/>
      <c r="GBR15" s="4"/>
      <c r="GBS15" s="4"/>
      <c r="GBT15" s="4"/>
      <c r="GBU15" s="4"/>
      <c r="GBV15" s="4"/>
      <c r="GBW15" s="4"/>
      <c r="GBX15" s="4"/>
      <c r="GBY15" s="4"/>
      <c r="GBZ15" s="4"/>
      <c r="GCA15" s="4"/>
      <c r="GCB15" s="4"/>
      <c r="GCC15" s="4"/>
      <c r="GCD15" s="4"/>
      <c r="GCE15" s="4"/>
      <c r="GCF15" s="4"/>
      <c r="GCG15" s="4"/>
      <c r="GCH15" s="4"/>
      <c r="GCI15" s="4"/>
      <c r="GCJ15" s="4"/>
      <c r="GCK15" s="4"/>
      <c r="GCL15" s="4"/>
      <c r="GCM15" s="4"/>
      <c r="GCN15" s="4"/>
      <c r="GCO15" s="4"/>
      <c r="GCP15" s="4"/>
      <c r="GCQ15" s="4"/>
      <c r="GCR15" s="4"/>
      <c r="GCS15" s="4"/>
      <c r="GCT15" s="4"/>
      <c r="GCU15" s="4"/>
      <c r="GCV15" s="4"/>
      <c r="GCW15" s="4"/>
      <c r="GCX15" s="4"/>
      <c r="GCY15" s="4"/>
      <c r="GCZ15" s="4"/>
      <c r="GDA15" s="4"/>
      <c r="GDB15" s="4"/>
      <c r="GDC15" s="4"/>
      <c r="GDD15" s="4"/>
      <c r="GDE15" s="4"/>
      <c r="GDF15" s="4"/>
      <c r="GDG15" s="4"/>
      <c r="GDH15" s="4"/>
      <c r="GDI15" s="4"/>
      <c r="GDJ15" s="4"/>
      <c r="GDK15" s="4"/>
      <c r="GDL15" s="4"/>
      <c r="GDM15" s="4"/>
      <c r="GDN15" s="4"/>
      <c r="GDO15" s="4"/>
      <c r="GDP15" s="4"/>
      <c r="GDQ15" s="4"/>
      <c r="GDR15" s="4"/>
      <c r="GDS15" s="4"/>
      <c r="GDT15" s="4"/>
      <c r="GDU15" s="4"/>
      <c r="GDV15" s="4"/>
      <c r="GDW15" s="4"/>
      <c r="GDX15" s="4"/>
      <c r="GDY15" s="4"/>
      <c r="GDZ15" s="4"/>
      <c r="GEA15" s="4"/>
      <c r="GEB15" s="4"/>
      <c r="GEC15" s="4"/>
      <c r="GED15" s="4"/>
      <c r="GEE15" s="4"/>
      <c r="GEF15" s="4"/>
      <c r="GEG15" s="4"/>
      <c r="GEH15" s="4"/>
      <c r="GEI15" s="4"/>
      <c r="GEJ15" s="4"/>
      <c r="GEK15" s="4"/>
      <c r="GEL15" s="4"/>
      <c r="GEM15" s="4"/>
      <c r="GEN15" s="4"/>
      <c r="GEO15" s="4"/>
      <c r="GEP15" s="4"/>
      <c r="GEQ15" s="4"/>
      <c r="GER15" s="4"/>
      <c r="GES15" s="4"/>
      <c r="GET15" s="4"/>
      <c r="GEU15" s="4"/>
      <c r="GEV15" s="4"/>
      <c r="GEW15" s="4"/>
      <c r="GEX15" s="4"/>
      <c r="GEY15" s="4"/>
      <c r="GEZ15" s="4"/>
      <c r="GFA15" s="4"/>
      <c r="GFB15" s="4"/>
      <c r="GFC15" s="4"/>
      <c r="GFD15" s="4"/>
      <c r="GFE15" s="4"/>
      <c r="GFF15" s="4"/>
      <c r="GFG15" s="4"/>
      <c r="GFH15" s="4"/>
      <c r="GFI15" s="4"/>
      <c r="GFJ15" s="4"/>
      <c r="GFK15" s="4"/>
      <c r="GFL15" s="4"/>
      <c r="GFM15" s="4"/>
      <c r="GFN15" s="4"/>
      <c r="GFO15" s="4"/>
      <c r="GFP15" s="4"/>
      <c r="GFQ15" s="4"/>
      <c r="GFR15" s="4"/>
      <c r="GFS15" s="4"/>
      <c r="GFT15" s="4"/>
      <c r="GFU15" s="4"/>
      <c r="GFV15" s="4"/>
      <c r="GFW15" s="4"/>
      <c r="GFX15" s="4"/>
      <c r="GFY15" s="4"/>
      <c r="GFZ15" s="4"/>
      <c r="GGA15" s="4"/>
      <c r="GGB15" s="4"/>
      <c r="GGC15" s="4"/>
      <c r="GGD15" s="4"/>
      <c r="GGE15" s="4"/>
      <c r="GGF15" s="4"/>
      <c r="GGG15" s="4"/>
      <c r="GGH15" s="4"/>
      <c r="GGI15" s="4"/>
      <c r="GGJ15" s="4"/>
      <c r="GGK15" s="4"/>
      <c r="GGL15" s="4"/>
      <c r="GGM15" s="4"/>
      <c r="GGN15" s="4"/>
      <c r="GGO15" s="4"/>
      <c r="GGP15" s="4"/>
      <c r="GGQ15" s="4"/>
      <c r="GGR15" s="4"/>
      <c r="GGS15" s="4"/>
      <c r="GGT15" s="4"/>
      <c r="GGU15" s="4"/>
      <c r="GGV15" s="4"/>
      <c r="GGW15" s="4"/>
      <c r="GGX15" s="4"/>
      <c r="GGY15" s="4"/>
      <c r="GGZ15" s="4"/>
      <c r="GHA15" s="4"/>
      <c r="GHB15" s="4"/>
      <c r="GHC15" s="4"/>
      <c r="GHD15" s="4"/>
      <c r="GHE15" s="4"/>
      <c r="GHF15" s="4"/>
      <c r="GHG15" s="4"/>
      <c r="GHH15" s="4"/>
      <c r="GHI15" s="4"/>
      <c r="GHJ15" s="4"/>
      <c r="GHK15" s="4"/>
      <c r="GHL15" s="4"/>
      <c r="GHM15" s="4"/>
      <c r="GHN15" s="4"/>
      <c r="GHO15" s="4"/>
      <c r="GHP15" s="4"/>
      <c r="GHQ15" s="4"/>
      <c r="GHR15" s="4"/>
      <c r="GHS15" s="4"/>
      <c r="GHT15" s="4"/>
      <c r="GHU15" s="4"/>
      <c r="GHV15" s="4"/>
      <c r="GHW15" s="4"/>
      <c r="GHX15" s="4"/>
      <c r="GHY15" s="4"/>
      <c r="GHZ15" s="4"/>
      <c r="GIA15" s="4"/>
      <c r="GIB15" s="4"/>
      <c r="GIC15" s="4"/>
      <c r="GID15" s="4"/>
      <c r="GIE15" s="4"/>
      <c r="GIF15" s="4"/>
      <c r="GIG15" s="4"/>
      <c r="GIH15" s="4"/>
      <c r="GII15" s="4"/>
      <c r="GIJ15" s="4"/>
      <c r="GIK15" s="4"/>
      <c r="GIL15" s="4"/>
      <c r="GIM15" s="4"/>
      <c r="GIN15" s="4"/>
      <c r="GIO15" s="4"/>
      <c r="GIP15" s="4"/>
      <c r="GIQ15" s="4"/>
      <c r="GIR15" s="4"/>
      <c r="GIS15" s="4"/>
      <c r="GIT15" s="4"/>
      <c r="GIU15" s="4"/>
      <c r="GIV15" s="4"/>
      <c r="GIW15" s="4"/>
      <c r="GIX15" s="4"/>
      <c r="GIY15" s="4"/>
      <c r="GIZ15" s="4"/>
      <c r="GJA15" s="4"/>
      <c r="GJB15" s="4"/>
      <c r="GJC15" s="4"/>
      <c r="GJD15" s="4"/>
      <c r="GJE15" s="4"/>
      <c r="GJF15" s="4"/>
      <c r="GJG15" s="4"/>
      <c r="GJH15" s="4"/>
      <c r="GJI15" s="4"/>
      <c r="GJJ15" s="4"/>
      <c r="GJK15" s="4"/>
      <c r="GJL15" s="4"/>
      <c r="GJM15" s="4"/>
      <c r="GJN15" s="4"/>
      <c r="GJO15" s="4"/>
      <c r="GJP15" s="4"/>
      <c r="GJQ15" s="4"/>
      <c r="GJR15" s="4"/>
      <c r="GJS15" s="4"/>
      <c r="GJT15" s="4"/>
      <c r="GJU15" s="4"/>
      <c r="GJV15" s="4"/>
      <c r="GJW15" s="4"/>
      <c r="GJX15" s="4"/>
      <c r="GJY15" s="4"/>
      <c r="GJZ15" s="4"/>
      <c r="GKA15" s="4"/>
      <c r="GKB15" s="4"/>
      <c r="GKC15" s="4"/>
      <c r="GKD15" s="4"/>
      <c r="GKE15" s="4"/>
      <c r="GKF15" s="4"/>
      <c r="GKG15" s="4"/>
      <c r="GKH15" s="4"/>
      <c r="GKI15" s="4"/>
      <c r="GKJ15" s="4"/>
      <c r="GKK15" s="4"/>
      <c r="GKL15" s="4"/>
      <c r="GKM15" s="4"/>
      <c r="GKN15" s="4"/>
      <c r="GKO15" s="4"/>
      <c r="GKP15" s="4"/>
      <c r="GKQ15" s="4"/>
      <c r="GKR15" s="4"/>
      <c r="GKS15" s="4"/>
      <c r="GKT15" s="4"/>
      <c r="GKU15" s="4"/>
      <c r="GKV15" s="4"/>
      <c r="GKW15" s="4"/>
      <c r="GKX15" s="4"/>
      <c r="GKY15" s="4"/>
      <c r="GKZ15" s="4"/>
      <c r="GLA15" s="4"/>
      <c r="GLB15" s="4"/>
      <c r="GLC15" s="4"/>
      <c r="GLD15" s="4"/>
      <c r="GLE15" s="4"/>
      <c r="GLF15" s="4"/>
      <c r="GLG15" s="4"/>
      <c r="GLH15" s="4"/>
      <c r="GLI15" s="4"/>
      <c r="GLJ15" s="4"/>
      <c r="GLK15" s="4"/>
      <c r="GLL15" s="4"/>
      <c r="GLM15" s="4"/>
      <c r="GLN15" s="4"/>
      <c r="GLO15" s="4"/>
      <c r="GLP15" s="4"/>
      <c r="GLQ15" s="4"/>
      <c r="GLR15" s="4"/>
      <c r="GLS15" s="4"/>
      <c r="GLT15" s="4"/>
      <c r="GLU15" s="4"/>
      <c r="GLV15" s="4"/>
      <c r="GLW15" s="4"/>
      <c r="GLX15" s="4"/>
      <c r="GLY15" s="4"/>
      <c r="GLZ15" s="4"/>
      <c r="GMA15" s="4"/>
      <c r="GMB15" s="4"/>
      <c r="GMC15" s="4"/>
      <c r="GMD15" s="4"/>
      <c r="GME15" s="4"/>
      <c r="GMF15" s="4"/>
      <c r="GMG15" s="4"/>
      <c r="GMH15" s="4"/>
      <c r="GMI15" s="4"/>
      <c r="GMJ15" s="4"/>
      <c r="GMK15" s="4"/>
      <c r="GML15" s="4"/>
      <c r="GMM15" s="4"/>
      <c r="GMN15" s="4"/>
      <c r="GMO15" s="4"/>
      <c r="GMP15" s="4"/>
      <c r="GMQ15" s="4"/>
      <c r="GMR15" s="4"/>
      <c r="GMS15" s="4"/>
      <c r="GMT15" s="4"/>
      <c r="GMU15" s="4"/>
      <c r="GMV15" s="4"/>
      <c r="GMW15" s="4"/>
      <c r="GMX15" s="4"/>
      <c r="GMY15" s="4"/>
      <c r="GMZ15" s="4"/>
      <c r="GNA15" s="4"/>
      <c r="GNB15" s="4"/>
      <c r="GNC15" s="4"/>
      <c r="GND15" s="4"/>
      <c r="GNE15" s="4"/>
      <c r="GNF15" s="4"/>
      <c r="GNG15" s="4"/>
      <c r="GNH15" s="4"/>
      <c r="GNI15" s="4"/>
      <c r="GNJ15" s="4"/>
      <c r="GNK15" s="4"/>
      <c r="GNL15" s="4"/>
      <c r="GNM15" s="4"/>
      <c r="GNN15" s="4"/>
      <c r="GNO15" s="4"/>
      <c r="GNP15" s="4"/>
      <c r="GNQ15" s="4"/>
      <c r="GNR15" s="4"/>
      <c r="GNS15" s="4"/>
      <c r="GNT15" s="4"/>
      <c r="GNU15" s="4"/>
      <c r="GNV15" s="4"/>
      <c r="GNW15" s="4"/>
      <c r="GNX15" s="4"/>
      <c r="GNY15" s="4"/>
      <c r="GNZ15" s="4"/>
      <c r="GOA15" s="4"/>
      <c r="GOB15" s="4"/>
      <c r="GOC15" s="4"/>
      <c r="GOD15" s="4"/>
      <c r="GOE15" s="4"/>
      <c r="GOF15" s="4"/>
      <c r="GOG15" s="4"/>
      <c r="GOH15" s="4"/>
      <c r="GOI15" s="4"/>
      <c r="GOJ15" s="4"/>
      <c r="GOK15" s="4"/>
      <c r="GOL15" s="4"/>
      <c r="GOM15" s="4"/>
      <c r="GON15" s="4"/>
      <c r="GOO15" s="4"/>
      <c r="GOP15" s="4"/>
      <c r="GOQ15" s="4"/>
      <c r="GOR15" s="4"/>
      <c r="GOS15" s="4"/>
      <c r="GOT15" s="4"/>
      <c r="GOU15" s="4"/>
      <c r="GOV15" s="4"/>
      <c r="GOW15" s="4"/>
      <c r="GOX15" s="4"/>
      <c r="GOY15" s="4"/>
      <c r="GOZ15" s="4"/>
      <c r="GPA15" s="4"/>
      <c r="GPB15" s="4"/>
      <c r="GPC15" s="4"/>
      <c r="GPD15" s="4"/>
      <c r="GPE15" s="4"/>
      <c r="GPF15" s="4"/>
      <c r="GPG15" s="4"/>
      <c r="GPH15" s="4"/>
      <c r="GPI15" s="4"/>
      <c r="GPJ15" s="4"/>
      <c r="GPK15" s="4"/>
      <c r="GPL15" s="4"/>
      <c r="GPM15" s="4"/>
      <c r="GPN15" s="4"/>
      <c r="GPO15" s="4"/>
      <c r="GPP15" s="4"/>
      <c r="GPQ15" s="4"/>
      <c r="GPR15" s="4"/>
      <c r="GPS15" s="4"/>
      <c r="GPT15" s="4"/>
      <c r="GPU15" s="4"/>
      <c r="GPV15" s="4"/>
      <c r="GPW15" s="4"/>
      <c r="GPX15" s="4"/>
      <c r="GPY15" s="4"/>
      <c r="GPZ15" s="4"/>
      <c r="GQA15" s="4"/>
      <c r="GQB15" s="4"/>
      <c r="GQC15" s="4"/>
      <c r="GQD15" s="4"/>
      <c r="GQE15" s="4"/>
      <c r="GQF15" s="4"/>
      <c r="GQG15" s="4"/>
      <c r="GQH15" s="4"/>
      <c r="GQI15" s="4"/>
      <c r="GQJ15" s="4"/>
      <c r="GQK15" s="4"/>
      <c r="GQL15" s="4"/>
      <c r="GQM15" s="4"/>
      <c r="GQN15" s="4"/>
      <c r="GQO15" s="4"/>
      <c r="GQP15" s="4"/>
      <c r="GQQ15" s="4"/>
      <c r="GQR15" s="4"/>
      <c r="GQS15" s="4"/>
      <c r="GQT15" s="4"/>
      <c r="GQU15" s="4"/>
      <c r="GQV15" s="4"/>
      <c r="GQW15" s="4"/>
      <c r="GQX15" s="4"/>
      <c r="GQY15" s="4"/>
      <c r="GQZ15" s="4"/>
      <c r="GRA15" s="4"/>
      <c r="GRB15" s="4"/>
      <c r="GRC15" s="4"/>
      <c r="GRD15" s="4"/>
      <c r="GRE15" s="4"/>
      <c r="GRF15" s="4"/>
      <c r="GRG15" s="4"/>
      <c r="GRH15" s="4"/>
      <c r="GRI15" s="4"/>
      <c r="GRJ15" s="4"/>
      <c r="GRK15" s="4"/>
      <c r="GRL15" s="4"/>
      <c r="GRM15" s="4"/>
      <c r="GRN15" s="4"/>
      <c r="GRO15" s="4"/>
      <c r="GRP15" s="4"/>
      <c r="GRQ15" s="4"/>
      <c r="GRR15" s="4"/>
      <c r="GRS15" s="4"/>
      <c r="GRT15" s="4"/>
      <c r="GRU15" s="4"/>
      <c r="GRV15" s="4"/>
      <c r="GRW15" s="4"/>
      <c r="GRX15" s="4"/>
      <c r="GRY15" s="4"/>
      <c r="GRZ15" s="4"/>
      <c r="GSA15" s="4"/>
      <c r="GSB15" s="4"/>
      <c r="GSC15" s="4"/>
      <c r="GSD15" s="4"/>
      <c r="GSE15" s="4"/>
      <c r="GSF15" s="4"/>
      <c r="GSG15" s="4"/>
      <c r="GSH15" s="4"/>
      <c r="GSI15" s="4"/>
      <c r="GSJ15" s="4"/>
      <c r="GSK15" s="4"/>
      <c r="GSL15" s="4"/>
      <c r="GSM15" s="4"/>
      <c r="GSN15" s="4"/>
      <c r="GSO15" s="4"/>
      <c r="GSP15" s="4"/>
      <c r="GSQ15" s="4"/>
      <c r="GSR15" s="4"/>
      <c r="GSS15" s="4"/>
      <c r="GST15" s="4"/>
      <c r="GSU15" s="4"/>
      <c r="GSV15" s="4"/>
      <c r="GSW15" s="4"/>
      <c r="GSX15" s="4"/>
      <c r="GSY15" s="4"/>
      <c r="GSZ15" s="4"/>
      <c r="GTA15" s="4"/>
      <c r="GTB15" s="4"/>
      <c r="GTC15" s="4"/>
      <c r="GTD15" s="4"/>
      <c r="GTE15" s="4"/>
      <c r="GTF15" s="4"/>
      <c r="GTG15" s="4"/>
      <c r="GTH15" s="4"/>
      <c r="GTI15" s="4"/>
      <c r="GTJ15" s="4"/>
      <c r="GTK15" s="4"/>
      <c r="GTL15" s="4"/>
      <c r="GTM15" s="4"/>
      <c r="GTN15" s="4"/>
      <c r="GTO15" s="4"/>
      <c r="GTP15" s="4"/>
      <c r="GTQ15" s="4"/>
      <c r="GTR15" s="4"/>
      <c r="GTS15" s="4"/>
      <c r="GTT15" s="4"/>
      <c r="GTU15" s="4"/>
      <c r="GTV15" s="4"/>
      <c r="GTW15" s="4"/>
      <c r="GTX15" s="4"/>
      <c r="GTY15" s="4"/>
      <c r="GTZ15" s="4"/>
      <c r="GUA15" s="4"/>
      <c r="GUB15" s="4"/>
      <c r="GUC15" s="4"/>
      <c r="GUD15" s="4"/>
      <c r="GUE15" s="4"/>
      <c r="GUF15" s="4"/>
      <c r="GUG15" s="4"/>
      <c r="GUH15" s="4"/>
      <c r="GUI15" s="4"/>
      <c r="GUJ15" s="4"/>
      <c r="GUK15" s="4"/>
      <c r="GUL15" s="4"/>
      <c r="GUM15" s="4"/>
      <c r="GUN15" s="4"/>
      <c r="GUO15" s="4"/>
      <c r="GUP15" s="4"/>
      <c r="GUQ15" s="4"/>
      <c r="GUR15" s="4"/>
      <c r="GUS15" s="4"/>
      <c r="GUT15" s="4"/>
      <c r="GUU15" s="4"/>
      <c r="GUV15" s="4"/>
      <c r="GUW15" s="4"/>
      <c r="GUX15" s="4"/>
      <c r="GUY15" s="4"/>
      <c r="GUZ15" s="4"/>
      <c r="GVA15" s="4"/>
      <c r="GVB15" s="4"/>
      <c r="GVC15" s="4"/>
      <c r="GVD15" s="4"/>
      <c r="GVE15" s="4"/>
      <c r="GVF15" s="4"/>
      <c r="GVG15" s="4"/>
      <c r="GVH15" s="4"/>
      <c r="GVI15" s="4"/>
      <c r="GVJ15" s="4"/>
      <c r="GVK15" s="4"/>
      <c r="GVL15" s="4"/>
      <c r="GVM15" s="4"/>
      <c r="GVN15" s="4"/>
      <c r="GVO15" s="4"/>
      <c r="GVP15" s="4"/>
      <c r="GVQ15" s="4"/>
      <c r="GVR15" s="4"/>
      <c r="GVS15" s="4"/>
      <c r="GVT15" s="4"/>
      <c r="GVU15" s="4"/>
      <c r="GVV15" s="4"/>
      <c r="GVW15" s="4"/>
      <c r="GVX15" s="4"/>
      <c r="GVY15" s="4"/>
      <c r="GVZ15" s="4"/>
      <c r="GWA15" s="4"/>
      <c r="GWB15" s="4"/>
      <c r="GWC15" s="4"/>
      <c r="GWD15" s="4"/>
      <c r="GWE15" s="4"/>
      <c r="GWF15" s="4"/>
      <c r="GWG15" s="4"/>
      <c r="GWH15" s="4"/>
      <c r="GWI15" s="4"/>
      <c r="GWJ15" s="4"/>
      <c r="GWK15" s="4"/>
      <c r="GWL15" s="4"/>
      <c r="GWM15" s="4"/>
      <c r="GWN15" s="4"/>
      <c r="GWO15" s="4"/>
      <c r="GWP15" s="4"/>
      <c r="GWQ15" s="4"/>
      <c r="GWR15" s="4"/>
      <c r="GWS15" s="4"/>
      <c r="GWT15" s="4"/>
      <c r="GWU15" s="4"/>
      <c r="GWV15" s="4"/>
      <c r="GWW15" s="4"/>
      <c r="GWX15" s="4"/>
      <c r="GWY15" s="4"/>
      <c r="GWZ15" s="4"/>
      <c r="GXA15" s="4"/>
      <c r="GXB15" s="4"/>
      <c r="GXC15" s="4"/>
      <c r="GXD15" s="4"/>
      <c r="GXE15" s="4"/>
      <c r="GXF15" s="4"/>
      <c r="GXG15" s="4"/>
      <c r="GXH15" s="4"/>
      <c r="GXI15" s="4"/>
      <c r="GXJ15" s="4"/>
      <c r="GXK15" s="4"/>
      <c r="GXL15" s="4"/>
      <c r="GXM15" s="4"/>
      <c r="GXN15" s="4"/>
      <c r="GXO15" s="4"/>
      <c r="GXP15" s="4"/>
      <c r="GXQ15" s="4"/>
      <c r="GXR15" s="4"/>
      <c r="GXS15" s="4"/>
      <c r="GXT15" s="4"/>
      <c r="GXU15" s="4"/>
      <c r="GXV15" s="4"/>
      <c r="GXW15" s="4"/>
      <c r="GXX15" s="4"/>
      <c r="GXY15" s="4"/>
      <c r="GXZ15" s="4"/>
      <c r="GYA15" s="4"/>
      <c r="GYB15" s="4"/>
      <c r="GYC15" s="4"/>
      <c r="GYD15" s="4"/>
      <c r="GYE15" s="4"/>
      <c r="GYF15" s="4"/>
      <c r="GYG15" s="4"/>
      <c r="GYH15" s="4"/>
      <c r="GYI15" s="4"/>
      <c r="GYJ15" s="4"/>
      <c r="GYK15" s="4"/>
      <c r="GYL15" s="4"/>
      <c r="GYM15" s="4"/>
      <c r="GYN15" s="4"/>
      <c r="GYO15" s="4"/>
      <c r="GYP15" s="4"/>
      <c r="GYQ15" s="4"/>
      <c r="GYR15" s="4"/>
      <c r="GYS15" s="4"/>
      <c r="GYT15" s="4"/>
      <c r="GYU15" s="4"/>
      <c r="GYV15" s="4"/>
      <c r="GYW15" s="4"/>
      <c r="GYX15" s="4"/>
      <c r="GYY15" s="4"/>
      <c r="GYZ15" s="4"/>
      <c r="GZA15" s="4"/>
      <c r="GZB15" s="4"/>
      <c r="GZC15" s="4"/>
      <c r="GZD15" s="4"/>
      <c r="GZE15" s="4"/>
      <c r="GZF15" s="4"/>
      <c r="GZG15" s="4"/>
      <c r="GZH15" s="4"/>
      <c r="GZI15" s="4"/>
      <c r="GZJ15" s="4"/>
      <c r="GZK15" s="4"/>
      <c r="GZL15" s="4"/>
      <c r="GZM15" s="4"/>
      <c r="GZN15" s="4"/>
      <c r="GZO15" s="4"/>
      <c r="GZP15" s="4"/>
      <c r="GZQ15" s="4"/>
      <c r="GZR15" s="4"/>
      <c r="GZS15" s="4"/>
      <c r="GZT15" s="4"/>
      <c r="GZU15" s="4"/>
      <c r="GZV15" s="4"/>
      <c r="GZW15" s="4"/>
      <c r="GZX15" s="4"/>
      <c r="GZY15" s="4"/>
      <c r="GZZ15" s="4"/>
      <c r="HAA15" s="4"/>
      <c r="HAB15" s="4"/>
      <c r="HAC15" s="4"/>
      <c r="HAD15" s="4"/>
      <c r="HAE15" s="4"/>
      <c r="HAF15" s="4"/>
      <c r="HAG15" s="4"/>
      <c r="HAH15" s="4"/>
      <c r="HAI15" s="4"/>
      <c r="HAJ15" s="4"/>
      <c r="HAK15" s="4"/>
      <c r="HAL15" s="4"/>
      <c r="HAM15" s="4"/>
      <c r="HAN15" s="4"/>
      <c r="HAO15" s="4"/>
      <c r="HAP15" s="4"/>
      <c r="HAQ15" s="4"/>
      <c r="HAR15" s="4"/>
      <c r="HAS15" s="4"/>
      <c r="HAT15" s="4"/>
      <c r="HAU15" s="4"/>
      <c r="HAV15" s="4"/>
      <c r="HAW15" s="4"/>
      <c r="HAX15" s="4"/>
      <c r="HAY15" s="4"/>
      <c r="HAZ15" s="4"/>
      <c r="HBA15" s="4"/>
      <c r="HBB15" s="4"/>
      <c r="HBC15" s="4"/>
      <c r="HBD15" s="4"/>
      <c r="HBE15" s="4"/>
      <c r="HBF15" s="4"/>
      <c r="HBG15" s="4"/>
      <c r="HBH15" s="4"/>
      <c r="HBI15" s="4"/>
      <c r="HBJ15" s="4"/>
      <c r="HBK15" s="4"/>
      <c r="HBL15" s="4"/>
      <c r="HBM15" s="4"/>
      <c r="HBN15" s="4"/>
      <c r="HBO15" s="4"/>
      <c r="HBP15" s="4"/>
      <c r="HBQ15" s="4"/>
      <c r="HBR15" s="4"/>
      <c r="HBS15" s="4"/>
      <c r="HBT15" s="4"/>
      <c r="HBU15" s="4"/>
      <c r="HBV15" s="4"/>
      <c r="HBW15" s="4"/>
      <c r="HBX15" s="4"/>
      <c r="HBY15" s="4"/>
      <c r="HBZ15" s="4"/>
      <c r="HCA15" s="4"/>
      <c r="HCB15" s="4"/>
      <c r="HCC15" s="4"/>
      <c r="HCD15" s="4"/>
      <c r="HCE15" s="4"/>
      <c r="HCF15" s="4"/>
      <c r="HCG15" s="4"/>
      <c r="HCH15" s="4"/>
      <c r="HCI15" s="4"/>
      <c r="HCJ15" s="4"/>
      <c r="HCK15" s="4"/>
      <c r="HCL15" s="4"/>
      <c r="HCM15" s="4"/>
      <c r="HCN15" s="4"/>
      <c r="HCO15" s="4"/>
      <c r="HCP15" s="4"/>
      <c r="HCQ15" s="4"/>
      <c r="HCR15" s="4"/>
      <c r="HCS15" s="4"/>
      <c r="HCT15" s="4"/>
      <c r="HCU15" s="4"/>
      <c r="HCV15" s="4"/>
      <c r="HCW15" s="4"/>
      <c r="HCX15" s="4"/>
      <c r="HCY15" s="4"/>
      <c r="HCZ15" s="4"/>
      <c r="HDA15" s="4"/>
      <c r="HDB15" s="4"/>
      <c r="HDC15" s="4"/>
      <c r="HDD15" s="4"/>
      <c r="HDE15" s="4"/>
      <c r="HDF15" s="4"/>
      <c r="HDG15" s="4"/>
      <c r="HDH15" s="4"/>
      <c r="HDI15" s="4"/>
      <c r="HDJ15" s="4"/>
      <c r="HDK15" s="4"/>
      <c r="HDL15" s="4"/>
      <c r="HDM15" s="4"/>
      <c r="HDN15" s="4"/>
      <c r="HDO15" s="4"/>
      <c r="HDP15" s="4"/>
      <c r="HDQ15" s="4"/>
      <c r="HDR15" s="4"/>
      <c r="HDS15" s="4"/>
      <c r="HDT15" s="4"/>
      <c r="HDU15" s="4"/>
      <c r="HDV15" s="4"/>
      <c r="HDW15" s="4"/>
      <c r="HDX15" s="4"/>
      <c r="HDY15" s="4"/>
      <c r="HDZ15" s="4"/>
      <c r="HEA15" s="4"/>
      <c r="HEB15" s="4"/>
      <c r="HEC15" s="4"/>
      <c r="HED15" s="4"/>
      <c r="HEE15" s="4"/>
      <c r="HEF15" s="4"/>
      <c r="HEG15" s="4"/>
      <c r="HEH15" s="4"/>
      <c r="HEI15" s="4"/>
      <c r="HEJ15" s="4"/>
      <c r="HEK15" s="4"/>
      <c r="HEL15" s="4"/>
      <c r="HEM15" s="4"/>
      <c r="HEN15" s="4"/>
      <c r="HEO15" s="4"/>
      <c r="HEP15" s="4"/>
      <c r="HEQ15" s="4"/>
      <c r="HER15" s="4"/>
      <c r="HES15" s="4"/>
      <c r="HET15" s="4"/>
      <c r="HEU15" s="4"/>
      <c r="HEV15" s="4"/>
      <c r="HEW15" s="4"/>
      <c r="HEX15" s="4"/>
      <c r="HEY15" s="4"/>
      <c r="HEZ15" s="4"/>
      <c r="HFA15" s="4"/>
      <c r="HFB15" s="4"/>
      <c r="HFC15" s="4"/>
      <c r="HFD15" s="4"/>
      <c r="HFE15" s="4"/>
      <c r="HFF15" s="4"/>
      <c r="HFG15" s="4"/>
      <c r="HFH15" s="4"/>
      <c r="HFI15" s="4"/>
      <c r="HFJ15" s="4"/>
      <c r="HFK15" s="4"/>
      <c r="HFL15" s="4"/>
      <c r="HFM15" s="4"/>
      <c r="HFN15" s="4"/>
      <c r="HFO15" s="4"/>
      <c r="HFP15" s="4"/>
      <c r="HFQ15" s="4"/>
      <c r="HFR15" s="4"/>
      <c r="HFS15" s="4"/>
      <c r="HFT15" s="4"/>
      <c r="HFU15" s="4"/>
      <c r="HFV15" s="4"/>
      <c r="HFW15" s="4"/>
      <c r="HFX15" s="4"/>
      <c r="HFY15" s="4"/>
      <c r="HFZ15" s="4"/>
      <c r="HGA15" s="4"/>
      <c r="HGB15" s="4"/>
      <c r="HGC15" s="4"/>
      <c r="HGD15" s="4"/>
      <c r="HGE15" s="4"/>
      <c r="HGF15" s="4"/>
      <c r="HGG15" s="4"/>
      <c r="HGH15" s="4"/>
      <c r="HGI15" s="4"/>
      <c r="HGJ15" s="4"/>
      <c r="HGK15" s="4"/>
      <c r="HGL15" s="4"/>
      <c r="HGM15" s="4"/>
      <c r="HGN15" s="4"/>
      <c r="HGO15" s="4"/>
      <c r="HGP15" s="4"/>
      <c r="HGQ15" s="4"/>
      <c r="HGR15" s="4"/>
      <c r="HGS15" s="4"/>
      <c r="HGT15" s="4"/>
      <c r="HGU15" s="4"/>
      <c r="HGV15" s="4"/>
      <c r="HGW15" s="4"/>
      <c r="HGX15" s="4"/>
      <c r="HGY15" s="4"/>
      <c r="HGZ15" s="4"/>
      <c r="HHA15" s="4"/>
      <c r="HHB15" s="4"/>
      <c r="HHC15" s="4"/>
      <c r="HHD15" s="4"/>
      <c r="HHE15" s="4"/>
      <c r="HHF15" s="4"/>
      <c r="HHG15" s="4"/>
      <c r="HHH15" s="4"/>
      <c r="HHI15" s="4"/>
      <c r="HHJ15" s="4"/>
      <c r="HHK15" s="4"/>
      <c r="HHL15" s="4"/>
      <c r="HHM15" s="4"/>
      <c r="HHN15" s="4"/>
      <c r="HHO15" s="4"/>
      <c r="HHP15" s="4"/>
      <c r="HHQ15" s="4"/>
      <c r="HHR15" s="4"/>
      <c r="HHS15" s="4"/>
      <c r="HHT15" s="4"/>
      <c r="HHU15" s="4"/>
      <c r="HHV15" s="4"/>
      <c r="HHW15" s="4"/>
      <c r="HHX15" s="4"/>
      <c r="HHY15" s="4"/>
      <c r="HHZ15" s="4"/>
      <c r="HIA15" s="4"/>
      <c r="HIB15" s="4"/>
      <c r="HIC15" s="4"/>
      <c r="HID15" s="4"/>
      <c r="HIE15" s="4"/>
      <c r="HIF15" s="4"/>
      <c r="HIG15" s="4"/>
      <c r="HIH15" s="4"/>
      <c r="HII15" s="4"/>
      <c r="HIJ15" s="4"/>
      <c r="HIK15" s="4"/>
      <c r="HIL15" s="4"/>
      <c r="HIM15" s="4"/>
      <c r="HIN15" s="4"/>
      <c r="HIO15" s="4"/>
      <c r="HIP15" s="4"/>
      <c r="HIQ15" s="4"/>
      <c r="HIR15" s="4"/>
      <c r="HIS15" s="4"/>
      <c r="HIT15" s="4"/>
      <c r="HIU15" s="4"/>
      <c r="HIV15" s="4"/>
      <c r="HIW15" s="4"/>
      <c r="HIX15" s="4"/>
      <c r="HIY15" s="4"/>
      <c r="HIZ15" s="4"/>
      <c r="HJA15" s="4"/>
      <c r="HJB15" s="4"/>
      <c r="HJC15" s="4"/>
      <c r="HJD15" s="4"/>
      <c r="HJE15" s="4"/>
      <c r="HJF15" s="4"/>
      <c r="HJG15" s="4"/>
      <c r="HJH15" s="4"/>
      <c r="HJI15" s="4"/>
      <c r="HJJ15" s="4"/>
      <c r="HJK15" s="4"/>
      <c r="HJL15" s="4"/>
      <c r="HJM15" s="4"/>
      <c r="HJN15" s="4"/>
      <c r="HJO15" s="4"/>
      <c r="HJP15" s="4"/>
      <c r="HJQ15" s="4"/>
      <c r="HJR15" s="4"/>
      <c r="HJS15" s="4"/>
      <c r="HJT15" s="4"/>
      <c r="HJU15" s="4"/>
      <c r="HJV15" s="4"/>
      <c r="HJW15" s="4"/>
      <c r="HJX15" s="4"/>
      <c r="HJY15" s="4"/>
      <c r="HJZ15" s="4"/>
      <c r="HKA15" s="4"/>
      <c r="HKB15" s="4"/>
      <c r="HKC15" s="4"/>
      <c r="HKD15" s="4"/>
      <c r="HKE15" s="4"/>
      <c r="HKF15" s="4"/>
      <c r="HKG15" s="4"/>
      <c r="HKH15" s="4"/>
      <c r="HKI15" s="4"/>
      <c r="HKJ15" s="4"/>
      <c r="HKK15" s="4"/>
      <c r="HKL15" s="4"/>
      <c r="HKM15" s="4"/>
      <c r="HKN15" s="4"/>
      <c r="HKO15" s="4"/>
      <c r="HKP15" s="4"/>
      <c r="HKQ15" s="4"/>
      <c r="HKR15" s="4"/>
      <c r="HKS15" s="4"/>
      <c r="HKT15" s="4"/>
      <c r="HKU15" s="4"/>
      <c r="HKV15" s="4"/>
      <c r="HKW15" s="4"/>
      <c r="HKX15" s="4"/>
      <c r="HKY15" s="4"/>
      <c r="HKZ15" s="4"/>
      <c r="HLA15" s="4"/>
      <c r="HLB15" s="4"/>
      <c r="HLC15" s="4"/>
      <c r="HLD15" s="4"/>
      <c r="HLE15" s="4"/>
      <c r="HLF15" s="4"/>
      <c r="HLG15" s="4"/>
      <c r="HLH15" s="4"/>
      <c r="HLI15" s="4"/>
      <c r="HLJ15" s="4"/>
      <c r="HLK15" s="4"/>
      <c r="HLL15" s="4"/>
      <c r="HLM15" s="4"/>
      <c r="HLN15" s="4"/>
      <c r="HLO15" s="4"/>
      <c r="HLP15" s="4"/>
      <c r="HLQ15" s="4"/>
      <c r="HLR15" s="4"/>
      <c r="HLS15" s="4"/>
      <c r="HLT15" s="4"/>
      <c r="HLU15" s="4"/>
      <c r="HLV15" s="4"/>
      <c r="HLW15" s="4"/>
      <c r="HLX15" s="4"/>
      <c r="HLY15" s="4"/>
      <c r="HLZ15" s="4"/>
      <c r="HMA15" s="4"/>
      <c r="HMB15" s="4"/>
      <c r="HMC15" s="4"/>
      <c r="HMD15" s="4"/>
      <c r="HME15" s="4"/>
      <c r="HMF15" s="4"/>
      <c r="HMG15" s="4"/>
      <c r="HMH15" s="4"/>
      <c r="HMI15" s="4"/>
      <c r="HMJ15" s="4"/>
      <c r="HMK15" s="4"/>
      <c r="HML15" s="4"/>
      <c r="HMM15" s="4"/>
      <c r="HMN15" s="4"/>
      <c r="HMO15" s="4"/>
      <c r="HMP15" s="4"/>
      <c r="HMQ15" s="4"/>
      <c r="HMR15" s="4"/>
      <c r="HMS15" s="4"/>
      <c r="HMT15" s="4"/>
      <c r="HMU15" s="4"/>
      <c r="HMV15" s="4"/>
      <c r="HMW15" s="4"/>
      <c r="HMX15" s="4"/>
      <c r="HMY15" s="4"/>
      <c r="HMZ15" s="4"/>
      <c r="HNA15" s="4"/>
      <c r="HNB15" s="4"/>
      <c r="HNC15" s="4"/>
      <c r="HND15" s="4"/>
      <c r="HNE15" s="4"/>
      <c r="HNF15" s="4"/>
      <c r="HNG15" s="4"/>
      <c r="HNH15" s="4"/>
      <c r="HNI15" s="4"/>
      <c r="HNJ15" s="4"/>
      <c r="HNK15" s="4"/>
      <c r="HNL15" s="4"/>
      <c r="HNM15" s="4"/>
      <c r="HNN15" s="4"/>
      <c r="HNO15" s="4"/>
      <c r="HNP15" s="4"/>
      <c r="HNQ15" s="4"/>
      <c r="HNR15" s="4"/>
      <c r="HNS15" s="4"/>
      <c r="HNT15" s="4"/>
      <c r="HNU15" s="4"/>
      <c r="HNV15" s="4"/>
      <c r="HNW15" s="4"/>
      <c r="HNX15" s="4"/>
      <c r="HNY15" s="4"/>
      <c r="HNZ15" s="4"/>
      <c r="HOA15" s="4"/>
      <c r="HOB15" s="4"/>
      <c r="HOC15" s="4"/>
      <c r="HOD15" s="4"/>
      <c r="HOE15" s="4"/>
      <c r="HOF15" s="4"/>
      <c r="HOG15" s="4"/>
      <c r="HOH15" s="4"/>
      <c r="HOI15" s="4"/>
      <c r="HOJ15" s="4"/>
      <c r="HOK15" s="4"/>
      <c r="HOL15" s="4"/>
      <c r="HOM15" s="4"/>
      <c r="HON15" s="4"/>
      <c r="HOO15" s="4"/>
      <c r="HOP15" s="4"/>
      <c r="HOQ15" s="4"/>
      <c r="HOR15" s="4"/>
      <c r="HOS15" s="4"/>
      <c r="HOT15" s="4"/>
      <c r="HOU15" s="4"/>
      <c r="HOV15" s="4"/>
      <c r="HOW15" s="4"/>
      <c r="HOX15" s="4"/>
      <c r="HOY15" s="4"/>
      <c r="HOZ15" s="4"/>
      <c r="HPA15" s="4"/>
      <c r="HPB15" s="4"/>
      <c r="HPC15" s="4"/>
      <c r="HPD15" s="4"/>
      <c r="HPE15" s="4"/>
      <c r="HPF15" s="4"/>
      <c r="HPG15" s="4"/>
      <c r="HPH15" s="4"/>
      <c r="HPI15" s="4"/>
      <c r="HPJ15" s="4"/>
      <c r="HPK15" s="4"/>
      <c r="HPL15" s="4"/>
      <c r="HPM15" s="4"/>
      <c r="HPN15" s="4"/>
      <c r="HPO15" s="4"/>
      <c r="HPP15" s="4"/>
      <c r="HPQ15" s="4"/>
      <c r="HPR15" s="4"/>
      <c r="HPS15" s="4"/>
      <c r="HPT15" s="4"/>
      <c r="HPU15" s="4"/>
      <c r="HPV15" s="4"/>
      <c r="HPW15" s="4"/>
      <c r="HPX15" s="4"/>
      <c r="HPY15" s="4"/>
      <c r="HPZ15" s="4"/>
      <c r="HQA15" s="4"/>
      <c r="HQB15" s="4"/>
      <c r="HQC15" s="4"/>
      <c r="HQD15" s="4"/>
      <c r="HQE15" s="4"/>
      <c r="HQF15" s="4"/>
      <c r="HQG15" s="4"/>
      <c r="HQH15" s="4"/>
      <c r="HQI15" s="4"/>
      <c r="HQJ15" s="4"/>
      <c r="HQK15" s="4"/>
      <c r="HQL15" s="4"/>
      <c r="HQM15" s="4"/>
      <c r="HQN15" s="4"/>
      <c r="HQO15" s="4"/>
      <c r="HQP15" s="4"/>
      <c r="HQQ15" s="4"/>
      <c r="HQR15" s="4"/>
      <c r="HQS15" s="4"/>
      <c r="HQT15" s="4"/>
      <c r="HQU15" s="4"/>
      <c r="HQV15" s="4"/>
      <c r="HQW15" s="4"/>
      <c r="HQX15" s="4"/>
      <c r="HQY15" s="4"/>
      <c r="HQZ15" s="4"/>
      <c r="HRA15" s="4"/>
      <c r="HRB15" s="4"/>
      <c r="HRC15" s="4"/>
      <c r="HRD15" s="4"/>
      <c r="HRE15" s="4"/>
      <c r="HRF15" s="4"/>
      <c r="HRG15" s="4"/>
      <c r="HRH15" s="4"/>
      <c r="HRI15" s="4"/>
      <c r="HRJ15" s="4"/>
      <c r="HRK15" s="4"/>
      <c r="HRL15" s="4"/>
      <c r="HRM15" s="4"/>
      <c r="HRN15" s="4"/>
      <c r="HRO15" s="4"/>
      <c r="HRP15" s="4"/>
      <c r="HRQ15" s="4"/>
      <c r="HRR15" s="4"/>
      <c r="HRS15" s="4"/>
      <c r="HRT15" s="4"/>
      <c r="HRU15" s="4"/>
      <c r="HRV15" s="4"/>
      <c r="HRW15" s="4"/>
      <c r="HRX15" s="4"/>
      <c r="HRY15" s="4"/>
      <c r="HRZ15" s="4"/>
      <c r="HSA15" s="4"/>
      <c r="HSB15" s="4"/>
      <c r="HSC15" s="4"/>
      <c r="HSD15" s="4"/>
      <c r="HSE15" s="4"/>
      <c r="HSF15" s="4"/>
      <c r="HSG15" s="4"/>
      <c r="HSH15" s="4"/>
      <c r="HSI15" s="4"/>
      <c r="HSJ15" s="4"/>
      <c r="HSK15" s="4"/>
      <c r="HSL15" s="4"/>
      <c r="HSM15" s="4"/>
      <c r="HSN15" s="4"/>
      <c r="HSO15" s="4"/>
      <c r="HSP15" s="4"/>
      <c r="HSQ15" s="4"/>
      <c r="HSR15" s="4"/>
      <c r="HSS15" s="4"/>
      <c r="HST15" s="4"/>
      <c r="HSU15" s="4"/>
      <c r="HSV15" s="4"/>
      <c r="HSW15" s="4"/>
      <c r="HSX15" s="4"/>
      <c r="HSY15" s="4"/>
      <c r="HSZ15" s="4"/>
      <c r="HTA15" s="4"/>
      <c r="HTB15" s="4"/>
      <c r="HTC15" s="4"/>
      <c r="HTD15" s="4"/>
      <c r="HTE15" s="4"/>
      <c r="HTF15" s="4"/>
      <c r="HTG15" s="4"/>
      <c r="HTH15" s="4"/>
      <c r="HTI15" s="4"/>
      <c r="HTJ15" s="4"/>
      <c r="HTK15" s="4"/>
      <c r="HTL15" s="4"/>
      <c r="HTM15" s="4"/>
      <c r="HTN15" s="4"/>
      <c r="HTO15" s="4"/>
      <c r="HTP15" s="4"/>
      <c r="HTQ15" s="4"/>
      <c r="HTR15" s="4"/>
      <c r="HTS15" s="4"/>
      <c r="HTT15" s="4"/>
      <c r="HTU15" s="4"/>
      <c r="HTV15" s="4"/>
      <c r="HTW15" s="4"/>
      <c r="HTX15" s="4"/>
      <c r="HTY15" s="4"/>
      <c r="HTZ15" s="4"/>
      <c r="HUA15" s="4"/>
      <c r="HUB15" s="4"/>
      <c r="HUC15" s="4"/>
      <c r="HUD15" s="4"/>
      <c r="HUE15" s="4"/>
      <c r="HUF15" s="4"/>
      <c r="HUG15" s="4"/>
      <c r="HUH15" s="4"/>
      <c r="HUI15" s="4"/>
      <c r="HUJ15" s="4"/>
      <c r="HUK15" s="4"/>
      <c r="HUL15" s="4"/>
      <c r="HUM15" s="4"/>
      <c r="HUN15" s="4"/>
      <c r="HUO15" s="4"/>
      <c r="HUP15" s="4"/>
      <c r="HUQ15" s="4"/>
      <c r="HUR15" s="4"/>
      <c r="HUS15" s="4"/>
      <c r="HUT15" s="4"/>
      <c r="HUU15" s="4"/>
      <c r="HUV15" s="4"/>
      <c r="HUW15" s="4"/>
      <c r="HUX15" s="4"/>
      <c r="HUY15" s="4"/>
      <c r="HUZ15" s="4"/>
      <c r="HVA15" s="4"/>
      <c r="HVB15" s="4"/>
      <c r="HVC15" s="4"/>
      <c r="HVD15" s="4"/>
      <c r="HVE15" s="4"/>
      <c r="HVF15" s="4"/>
      <c r="HVG15" s="4"/>
      <c r="HVH15" s="4"/>
      <c r="HVI15" s="4"/>
      <c r="HVJ15" s="4"/>
      <c r="HVK15" s="4"/>
      <c r="HVL15" s="4"/>
      <c r="HVM15" s="4"/>
      <c r="HVN15" s="4"/>
      <c r="HVO15" s="4"/>
      <c r="HVP15" s="4"/>
      <c r="HVQ15" s="4"/>
      <c r="HVR15" s="4"/>
      <c r="HVS15" s="4"/>
      <c r="HVT15" s="4"/>
      <c r="HVU15" s="4"/>
      <c r="HVV15" s="4"/>
      <c r="HVW15" s="4"/>
      <c r="HVX15" s="4"/>
      <c r="HVY15" s="4"/>
      <c r="HVZ15" s="4"/>
      <c r="HWA15" s="4"/>
      <c r="HWB15" s="4"/>
      <c r="HWC15" s="4"/>
      <c r="HWD15" s="4"/>
      <c r="HWE15" s="4"/>
      <c r="HWF15" s="4"/>
      <c r="HWG15" s="4"/>
      <c r="HWH15" s="4"/>
      <c r="HWI15" s="4"/>
      <c r="HWJ15" s="4"/>
      <c r="HWK15" s="4"/>
      <c r="HWL15" s="4"/>
      <c r="HWM15" s="4"/>
      <c r="HWN15" s="4"/>
      <c r="HWO15" s="4"/>
      <c r="HWP15" s="4"/>
      <c r="HWQ15" s="4"/>
      <c r="HWR15" s="4"/>
      <c r="HWS15" s="4"/>
      <c r="HWT15" s="4"/>
      <c r="HWU15" s="4"/>
      <c r="HWV15" s="4"/>
      <c r="HWW15" s="4"/>
      <c r="HWX15" s="4"/>
      <c r="HWY15" s="4"/>
      <c r="HWZ15" s="4"/>
      <c r="HXA15" s="4"/>
      <c r="HXB15" s="4"/>
      <c r="HXC15" s="4"/>
      <c r="HXD15" s="4"/>
      <c r="HXE15" s="4"/>
      <c r="HXF15" s="4"/>
      <c r="HXG15" s="4"/>
      <c r="HXH15" s="4"/>
      <c r="HXI15" s="4"/>
      <c r="HXJ15" s="4"/>
      <c r="HXK15" s="4"/>
      <c r="HXL15" s="4"/>
      <c r="HXM15" s="4"/>
      <c r="HXN15" s="4"/>
      <c r="HXO15" s="4"/>
      <c r="HXP15" s="4"/>
      <c r="HXQ15" s="4"/>
      <c r="HXR15" s="4"/>
      <c r="HXS15" s="4"/>
      <c r="HXT15" s="4"/>
      <c r="HXU15" s="4"/>
      <c r="HXV15" s="4"/>
      <c r="HXW15" s="4"/>
      <c r="HXX15" s="4"/>
      <c r="HXY15" s="4"/>
      <c r="HXZ15" s="4"/>
      <c r="HYA15" s="4"/>
      <c r="HYB15" s="4"/>
      <c r="HYC15" s="4"/>
      <c r="HYD15" s="4"/>
      <c r="HYE15" s="4"/>
      <c r="HYF15" s="4"/>
      <c r="HYG15" s="4"/>
      <c r="HYH15" s="4"/>
      <c r="HYI15" s="4"/>
      <c r="HYJ15" s="4"/>
      <c r="HYK15" s="4"/>
      <c r="HYL15" s="4"/>
      <c r="HYM15" s="4"/>
      <c r="HYN15" s="4"/>
      <c r="HYO15" s="4"/>
      <c r="HYP15" s="4"/>
      <c r="HYQ15" s="4"/>
      <c r="HYR15" s="4"/>
      <c r="HYS15" s="4"/>
      <c r="HYT15" s="4"/>
      <c r="HYU15" s="4"/>
      <c r="HYV15" s="4"/>
      <c r="HYW15" s="4"/>
      <c r="HYX15" s="4"/>
      <c r="HYY15" s="4"/>
      <c r="HYZ15" s="4"/>
      <c r="HZA15" s="4"/>
      <c r="HZB15" s="4"/>
      <c r="HZC15" s="4"/>
      <c r="HZD15" s="4"/>
      <c r="HZE15" s="4"/>
      <c r="HZF15" s="4"/>
      <c r="HZG15" s="4"/>
      <c r="HZH15" s="4"/>
      <c r="HZI15" s="4"/>
      <c r="HZJ15" s="4"/>
      <c r="HZK15" s="4"/>
      <c r="HZL15" s="4"/>
      <c r="HZM15" s="4"/>
      <c r="HZN15" s="4"/>
      <c r="HZO15" s="4"/>
      <c r="HZP15" s="4"/>
      <c r="HZQ15" s="4"/>
      <c r="HZR15" s="4"/>
      <c r="HZS15" s="4"/>
      <c r="HZT15" s="4"/>
      <c r="HZU15" s="4"/>
      <c r="HZV15" s="4"/>
      <c r="HZW15" s="4"/>
      <c r="HZX15" s="4"/>
      <c r="HZY15" s="4"/>
      <c r="HZZ15" s="4"/>
      <c r="IAA15" s="4"/>
      <c r="IAB15" s="4"/>
      <c r="IAC15" s="4"/>
      <c r="IAD15" s="4"/>
      <c r="IAE15" s="4"/>
      <c r="IAF15" s="4"/>
      <c r="IAG15" s="4"/>
      <c r="IAH15" s="4"/>
      <c r="IAI15" s="4"/>
      <c r="IAJ15" s="4"/>
      <c r="IAK15" s="4"/>
      <c r="IAL15" s="4"/>
      <c r="IAM15" s="4"/>
      <c r="IAN15" s="4"/>
      <c r="IAO15" s="4"/>
      <c r="IAP15" s="4"/>
      <c r="IAQ15" s="4"/>
      <c r="IAR15" s="4"/>
      <c r="IAS15" s="4"/>
      <c r="IAT15" s="4"/>
      <c r="IAU15" s="4"/>
      <c r="IAV15" s="4"/>
      <c r="IAW15" s="4"/>
      <c r="IAX15" s="4"/>
      <c r="IAY15" s="4"/>
      <c r="IAZ15" s="4"/>
      <c r="IBA15" s="4"/>
      <c r="IBB15" s="4"/>
      <c r="IBC15" s="4"/>
      <c r="IBD15" s="4"/>
      <c r="IBE15" s="4"/>
      <c r="IBF15" s="4"/>
      <c r="IBG15" s="4"/>
      <c r="IBH15" s="4"/>
      <c r="IBI15" s="4"/>
      <c r="IBJ15" s="4"/>
      <c r="IBK15" s="4"/>
      <c r="IBL15" s="4"/>
      <c r="IBM15" s="4"/>
      <c r="IBN15" s="4"/>
      <c r="IBO15" s="4"/>
      <c r="IBP15" s="4"/>
      <c r="IBQ15" s="4"/>
      <c r="IBR15" s="4"/>
      <c r="IBS15" s="4"/>
      <c r="IBT15" s="4"/>
      <c r="IBU15" s="4"/>
      <c r="IBV15" s="4"/>
      <c r="IBW15" s="4"/>
      <c r="IBX15" s="4"/>
      <c r="IBY15" s="4"/>
      <c r="IBZ15" s="4"/>
      <c r="ICA15" s="4"/>
      <c r="ICB15" s="4"/>
      <c r="ICC15" s="4"/>
      <c r="ICD15" s="4"/>
      <c r="ICE15" s="4"/>
      <c r="ICF15" s="4"/>
      <c r="ICG15" s="4"/>
      <c r="ICH15" s="4"/>
      <c r="ICI15" s="4"/>
      <c r="ICJ15" s="4"/>
      <c r="ICK15" s="4"/>
      <c r="ICL15" s="4"/>
      <c r="ICM15" s="4"/>
      <c r="ICN15" s="4"/>
      <c r="ICO15" s="4"/>
      <c r="ICP15" s="4"/>
      <c r="ICQ15" s="4"/>
      <c r="ICR15" s="4"/>
      <c r="ICS15" s="4"/>
      <c r="ICT15" s="4"/>
      <c r="ICU15" s="4"/>
      <c r="ICV15" s="4"/>
      <c r="ICW15" s="4"/>
      <c r="ICX15" s="4"/>
      <c r="ICY15" s="4"/>
      <c r="ICZ15" s="4"/>
      <c r="IDA15" s="4"/>
      <c r="IDB15" s="4"/>
      <c r="IDC15" s="4"/>
      <c r="IDD15" s="4"/>
      <c r="IDE15" s="4"/>
      <c r="IDF15" s="4"/>
      <c r="IDG15" s="4"/>
      <c r="IDH15" s="4"/>
      <c r="IDI15" s="4"/>
      <c r="IDJ15" s="4"/>
      <c r="IDK15" s="4"/>
      <c r="IDL15" s="4"/>
      <c r="IDM15" s="4"/>
      <c r="IDN15" s="4"/>
      <c r="IDO15" s="4"/>
      <c r="IDP15" s="4"/>
      <c r="IDQ15" s="4"/>
      <c r="IDR15" s="4"/>
      <c r="IDS15" s="4"/>
      <c r="IDT15" s="4"/>
      <c r="IDU15" s="4"/>
      <c r="IDV15" s="4"/>
      <c r="IDW15" s="4"/>
      <c r="IDX15" s="4"/>
      <c r="IDY15" s="4"/>
      <c r="IDZ15" s="4"/>
      <c r="IEA15" s="4"/>
      <c r="IEB15" s="4"/>
      <c r="IEC15" s="4"/>
      <c r="IED15" s="4"/>
      <c r="IEE15" s="4"/>
      <c r="IEF15" s="4"/>
      <c r="IEG15" s="4"/>
      <c r="IEH15" s="4"/>
      <c r="IEI15" s="4"/>
      <c r="IEJ15" s="4"/>
      <c r="IEK15" s="4"/>
      <c r="IEL15" s="4"/>
      <c r="IEM15" s="4"/>
      <c r="IEN15" s="4"/>
      <c r="IEO15" s="4"/>
      <c r="IEP15" s="4"/>
      <c r="IEQ15" s="4"/>
      <c r="IER15" s="4"/>
      <c r="IES15" s="4"/>
      <c r="IET15" s="4"/>
      <c r="IEU15" s="4"/>
      <c r="IEV15" s="4"/>
      <c r="IEW15" s="4"/>
      <c r="IEX15" s="4"/>
      <c r="IEY15" s="4"/>
      <c r="IEZ15" s="4"/>
      <c r="IFA15" s="4"/>
      <c r="IFB15" s="4"/>
      <c r="IFC15" s="4"/>
      <c r="IFD15" s="4"/>
      <c r="IFE15" s="4"/>
      <c r="IFF15" s="4"/>
      <c r="IFG15" s="4"/>
      <c r="IFH15" s="4"/>
      <c r="IFI15" s="4"/>
      <c r="IFJ15" s="4"/>
      <c r="IFK15" s="4"/>
      <c r="IFL15" s="4"/>
      <c r="IFM15" s="4"/>
      <c r="IFN15" s="4"/>
      <c r="IFO15" s="4"/>
      <c r="IFP15" s="4"/>
      <c r="IFQ15" s="4"/>
      <c r="IFR15" s="4"/>
      <c r="IFS15" s="4"/>
      <c r="IFT15" s="4"/>
      <c r="IFU15" s="4"/>
      <c r="IFV15" s="4"/>
      <c r="IFW15" s="4"/>
      <c r="IFX15" s="4"/>
      <c r="IFY15" s="4"/>
      <c r="IFZ15" s="4"/>
      <c r="IGA15" s="4"/>
      <c r="IGB15" s="4"/>
      <c r="IGC15" s="4"/>
      <c r="IGD15" s="4"/>
      <c r="IGE15" s="4"/>
      <c r="IGF15" s="4"/>
      <c r="IGG15" s="4"/>
      <c r="IGH15" s="4"/>
      <c r="IGI15" s="4"/>
      <c r="IGJ15" s="4"/>
      <c r="IGK15" s="4"/>
      <c r="IGL15" s="4"/>
      <c r="IGM15" s="4"/>
      <c r="IGN15" s="4"/>
      <c r="IGO15" s="4"/>
      <c r="IGP15" s="4"/>
      <c r="IGQ15" s="4"/>
      <c r="IGR15" s="4"/>
      <c r="IGS15" s="4"/>
      <c r="IGT15" s="4"/>
      <c r="IGU15" s="4"/>
      <c r="IGV15" s="4"/>
      <c r="IGW15" s="4"/>
      <c r="IGX15" s="4"/>
      <c r="IGY15" s="4"/>
      <c r="IGZ15" s="4"/>
      <c r="IHA15" s="4"/>
      <c r="IHB15" s="4"/>
      <c r="IHC15" s="4"/>
      <c r="IHD15" s="4"/>
      <c r="IHE15" s="4"/>
      <c r="IHF15" s="4"/>
      <c r="IHG15" s="4"/>
      <c r="IHH15" s="4"/>
      <c r="IHI15" s="4"/>
      <c r="IHJ15" s="4"/>
      <c r="IHK15" s="4"/>
      <c r="IHL15" s="4"/>
      <c r="IHM15" s="4"/>
      <c r="IHN15" s="4"/>
      <c r="IHO15" s="4"/>
      <c r="IHP15" s="4"/>
      <c r="IHQ15" s="4"/>
      <c r="IHR15" s="4"/>
      <c r="IHS15" s="4"/>
      <c r="IHT15" s="4"/>
      <c r="IHU15" s="4"/>
      <c r="IHV15" s="4"/>
      <c r="IHW15" s="4"/>
      <c r="IHX15" s="4"/>
      <c r="IHY15" s="4"/>
      <c r="IHZ15" s="4"/>
      <c r="IIA15" s="4"/>
      <c r="IIB15" s="4"/>
      <c r="IIC15" s="4"/>
      <c r="IID15" s="4"/>
      <c r="IIE15" s="4"/>
      <c r="IIF15" s="4"/>
      <c r="IIG15" s="4"/>
      <c r="IIH15" s="4"/>
      <c r="III15" s="4"/>
      <c r="IIJ15" s="4"/>
      <c r="IIK15" s="4"/>
      <c r="IIL15" s="4"/>
      <c r="IIM15" s="4"/>
      <c r="IIN15" s="4"/>
      <c r="IIO15" s="4"/>
      <c r="IIP15" s="4"/>
      <c r="IIQ15" s="4"/>
      <c r="IIR15" s="4"/>
      <c r="IIS15" s="4"/>
      <c r="IIT15" s="4"/>
      <c r="IIU15" s="4"/>
      <c r="IIV15" s="4"/>
      <c r="IIW15" s="4"/>
      <c r="IIX15" s="4"/>
      <c r="IIY15" s="4"/>
      <c r="IIZ15" s="4"/>
      <c r="IJA15" s="4"/>
      <c r="IJB15" s="4"/>
      <c r="IJC15" s="4"/>
      <c r="IJD15" s="4"/>
      <c r="IJE15" s="4"/>
      <c r="IJF15" s="4"/>
      <c r="IJG15" s="4"/>
      <c r="IJH15" s="4"/>
      <c r="IJI15" s="4"/>
      <c r="IJJ15" s="4"/>
      <c r="IJK15" s="4"/>
      <c r="IJL15" s="4"/>
      <c r="IJM15" s="4"/>
      <c r="IJN15" s="4"/>
      <c r="IJO15" s="4"/>
      <c r="IJP15" s="4"/>
      <c r="IJQ15" s="4"/>
      <c r="IJR15" s="4"/>
      <c r="IJS15" s="4"/>
      <c r="IJT15" s="4"/>
      <c r="IJU15" s="4"/>
      <c r="IJV15" s="4"/>
      <c r="IJW15" s="4"/>
      <c r="IJX15" s="4"/>
      <c r="IJY15" s="4"/>
      <c r="IJZ15" s="4"/>
      <c r="IKA15" s="4"/>
      <c r="IKB15" s="4"/>
      <c r="IKC15" s="4"/>
      <c r="IKD15" s="4"/>
      <c r="IKE15" s="4"/>
      <c r="IKF15" s="4"/>
      <c r="IKG15" s="4"/>
      <c r="IKH15" s="4"/>
      <c r="IKI15" s="4"/>
      <c r="IKJ15" s="4"/>
      <c r="IKK15" s="4"/>
      <c r="IKL15" s="4"/>
      <c r="IKM15" s="4"/>
      <c r="IKN15" s="4"/>
      <c r="IKO15" s="4"/>
      <c r="IKP15" s="4"/>
      <c r="IKQ15" s="4"/>
      <c r="IKR15" s="4"/>
      <c r="IKS15" s="4"/>
      <c r="IKT15" s="4"/>
      <c r="IKU15" s="4"/>
      <c r="IKV15" s="4"/>
      <c r="IKW15" s="4"/>
      <c r="IKX15" s="4"/>
      <c r="IKY15" s="4"/>
      <c r="IKZ15" s="4"/>
      <c r="ILA15" s="4"/>
      <c r="ILB15" s="4"/>
      <c r="ILC15" s="4"/>
      <c r="ILD15" s="4"/>
      <c r="ILE15" s="4"/>
      <c r="ILF15" s="4"/>
      <c r="ILG15" s="4"/>
      <c r="ILH15" s="4"/>
      <c r="ILI15" s="4"/>
      <c r="ILJ15" s="4"/>
      <c r="ILK15" s="4"/>
      <c r="ILL15" s="4"/>
      <c r="ILM15" s="4"/>
      <c r="ILN15" s="4"/>
      <c r="ILO15" s="4"/>
      <c r="ILP15" s="4"/>
      <c r="ILQ15" s="4"/>
      <c r="ILR15" s="4"/>
      <c r="ILS15" s="4"/>
      <c r="ILT15" s="4"/>
      <c r="ILU15" s="4"/>
      <c r="ILV15" s="4"/>
      <c r="ILW15" s="4"/>
      <c r="ILX15" s="4"/>
      <c r="ILY15" s="4"/>
      <c r="ILZ15" s="4"/>
      <c r="IMA15" s="4"/>
      <c r="IMB15" s="4"/>
      <c r="IMC15" s="4"/>
      <c r="IMD15" s="4"/>
      <c r="IME15" s="4"/>
      <c r="IMF15" s="4"/>
      <c r="IMG15" s="4"/>
      <c r="IMH15" s="4"/>
      <c r="IMI15" s="4"/>
      <c r="IMJ15" s="4"/>
      <c r="IMK15" s="4"/>
      <c r="IML15" s="4"/>
      <c r="IMM15" s="4"/>
      <c r="IMN15" s="4"/>
      <c r="IMO15" s="4"/>
      <c r="IMP15" s="4"/>
      <c r="IMQ15" s="4"/>
      <c r="IMR15" s="4"/>
      <c r="IMS15" s="4"/>
      <c r="IMT15" s="4"/>
      <c r="IMU15" s="4"/>
      <c r="IMV15" s="4"/>
      <c r="IMW15" s="4"/>
      <c r="IMX15" s="4"/>
      <c r="IMY15" s="4"/>
      <c r="IMZ15" s="4"/>
      <c r="INA15" s="4"/>
      <c r="INB15" s="4"/>
      <c r="INC15" s="4"/>
      <c r="IND15" s="4"/>
      <c r="INE15" s="4"/>
      <c r="INF15" s="4"/>
      <c r="ING15" s="4"/>
      <c r="INH15" s="4"/>
      <c r="INI15" s="4"/>
      <c r="INJ15" s="4"/>
      <c r="INK15" s="4"/>
      <c r="INL15" s="4"/>
      <c r="INM15" s="4"/>
      <c r="INN15" s="4"/>
      <c r="INO15" s="4"/>
      <c r="INP15" s="4"/>
      <c r="INQ15" s="4"/>
      <c r="INR15" s="4"/>
      <c r="INS15" s="4"/>
      <c r="INT15" s="4"/>
      <c r="INU15" s="4"/>
      <c r="INV15" s="4"/>
      <c r="INW15" s="4"/>
      <c r="INX15" s="4"/>
      <c r="INY15" s="4"/>
      <c r="INZ15" s="4"/>
      <c r="IOA15" s="4"/>
      <c r="IOB15" s="4"/>
      <c r="IOC15" s="4"/>
      <c r="IOD15" s="4"/>
      <c r="IOE15" s="4"/>
      <c r="IOF15" s="4"/>
      <c r="IOG15" s="4"/>
      <c r="IOH15" s="4"/>
      <c r="IOI15" s="4"/>
      <c r="IOJ15" s="4"/>
      <c r="IOK15" s="4"/>
      <c r="IOL15" s="4"/>
      <c r="IOM15" s="4"/>
      <c r="ION15" s="4"/>
      <c r="IOO15" s="4"/>
      <c r="IOP15" s="4"/>
      <c r="IOQ15" s="4"/>
      <c r="IOR15" s="4"/>
      <c r="IOS15" s="4"/>
      <c r="IOT15" s="4"/>
      <c r="IOU15" s="4"/>
      <c r="IOV15" s="4"/>
      <c r="IOW15" s="4"/>
      <c r="IOX15" s="4"/>
      <c r="IOY15" s="4"/>
      <c r="IOZ15" s="4"/>
      <c r="IPA15" s="4"/>
      <c r="IPB15" s="4"/>
      <c r="IPC15" s="4"/>
      <c r="IPD15" s="4"/>
      <c r="IPE15" s="4"/>
      <c r="IPF15" s="4"/>
      <c r="IPG15" s="4"/>
      <c r="IPH15" s="4"/>
      <c r="IPI15" s="4"/>
      <c r="IPJ15" s="4"/>
      <c r="IPK15" s="4"/>
      <c r="IPL15" s="4"/>
      <c r="IPM15" s="4"/>
      <c r="IPN15" s="4"/>
      <c r="IPO15" s="4"/>
      <c r="IPP15" s="4"/>
      <c r="IPQ15" s="4"/>
      <c r="IPR15" s="4"/>
      <c r="IPS15" s="4"/>
      <c r="IPT15" s="4"/>
      <c r="IPU15" s="4"/>
      <c r="IPV15" s="4"/>
      <c r="IPW15" s="4"/>
      <c r="IPX15" s="4"/>
      <c r="IPY15" s="4"/>
      <c r="IPZ15" s="4"/>
      <c r="IQA15" s="4"/>
      <c r="IQB15" s="4"/>
      <c r="IQC15" s="4"/>
      <c r="IQD15" s="4"/>
      <c r="IQE15" s="4"/>
      <c r="IQF15" s="4"/>
      <c r="IQG15" s="4"/>
      <c r="IQH15" s="4"/>
      <c r="IQI15" s="4"/>
      <c r="IQJ15" s="4"/>
      <c r="IQK15" s="4"/>
      <c r="IQL15" s="4"/>
      <c r="IQM15" s="4"/>
      <c r="IQN15" s="4"/>
      <c r="IQO15" s="4"/>
      <c r="IQP15" s="4"/>
      <c r="IQQ15" s="4"/>
      <c r="IQR15" s="4"/>
      <c r="IQS15" s="4"/>
      <c r="IQT15" s="4"/>
      <c r="IQU15" s="4"/>
      <c r="IQV15" s="4"/>
      <c r="IQW15" s="4"/>
      <c r="IQX15" s="4"/>
      <c r="IQY15" s="4"/>
      <c r="IQZ15" s="4"/>
      <c r="IRA15" s="4"/>
      <c r="IRB15" s="4"/>
      <c r="IRC15" s="4"/>
      <c r="IRD15" s="4"/>
      <c r="IRE15" s="4"/>
      <c r="IRF15" s="4"/>
      <c r="IRG15" s="4"/>
      <c r="IRH15" s="4"/>
      <c r="IRI15" s="4"/>
      <c r="IRJ15" s="4"/>
      <c r="IRK15" s="4"/>
      <c r="IRL15" s="4"/>
      <c r="IRM15" s="4"/>
      <c r="IRN15" s="4"/>
      <c r="IRO15" s="4"/>
      <c r="IRP15" s="4"/>
      <c r="IRQ15" s="4"/>
      <c r="IRR15" s="4"/>
      <c r="IRS15" s="4"/>
      <c r="IRT15" s="4"/>
      <c r="IRU15" s="4"/>
      <c r="IRV15" s="4"/>
      <c r="IRW15" s="4"/>
      <c r="IRX15" s="4"/>
      <c r="IRY15" s="4"/>
      <c r="IRZ15" s="4"/>
      <c r="ISA15" s="4"/>
      <c r="ISB15" s="4"/>
      <c r="ISC15" s="4"/>
      <c r="ISD15" s="4"/>
      <c r="ISE15" s="4"/>
      <c r="ISF15" s="4"/>
      <c r="ISG15" s="4"/>
      <c r="ISH15" s="4"/>
      <c r="ISI15" s="4"/>
      <c r="ISJ15" s="4"/>
      <c r="ISK15" s="4"/>
      <c r="ISL15" s="4"/>
      <c r="ISM15" s="4"/>
      <c r="ISN15" s="4"/>
      <c r="ISO15" s="4"/>
      <c r="ISP15" s="4"/>
      <c r="ISQ15" s="4"/>
      <c r="ISR15" s="4"/>
      <c r="ISS15" s="4"/>
      <c r="IST15" s="4"/>
      <c r="ISU15" s="4"/>
      <c r="ISV15" s="4"/>
      <c r="ISW15" s="4"/>
      <c r="ISX15" s="4"/>
      <c r="ISY15" s="4"/>
      <c r="ISZ15" s="4"/>
      <c r="ITA15" s="4"/>
      <c r="ITB15" s="4"/>
      <c r="ITC15" s="4"/>
      <c r="ITD15" s="4"/>
      <c r="ITE15" s="4"/>
      <c r="ITF15" s="4"/>
      <c r="ITG15" s="4"/>
      <c r="ITH15" s="4"/>
      <c r="ITI15" s="4"/>
      <c r="ITJ15" s="4"/>
      <c r="ITK15" s="4"/>
      <c r="ITL15" s="4"/>
      <c r="ITM15" s="4"/>
      <c r="ITN15" s="4"/>
      <c r="ITO15" s="4"/>
      <c r="ITP15" s="4"/>
      <c r="ITQ15" s="4"/>
      <c r="ITR15" s="4"/>
      <c r="ITS15" s="4"/>
      <c r="ITT15" s="4"/>
      <c r="ITU15" s="4"/>
      <c r="ITV15" s="4"/>
      <c r="ITW15" s="4"/>
      <c r="ITX15" s="4"/>
      <c r="ITY15" s="4"/>
      <c r="ITZ15" s="4"/>
      <c r="IUA15" s="4"/>
      <c r="IUB15" s="4"/>
      <c r="IUC15" s="4"/>
      <c r="IUD15" s="4"/>
      <c r="IUE15" s="4"/>
      <c r="IUF15" s="4"/>
      <c r="IUG15" s="4"/>
      <c r="IUH15" s="4"/>
      <c r="IUI15" s="4"/>
      <c r="IUJ15" s="4"/>
      <c r="IUK15" s="4"/>
      <c r="IUL15" s="4"/>
      <c r="IUM15" s="4"/>
      <c r="IUN15" s="4"/>
      <c r="IUO15" s="4"/>
      <c r="IUP15" s="4"/>
      <c r="IUQ15" s="4"/>
      <c r="IUR15" s="4"/>
      <c r="IUS15" s="4"/>
      <c r="IUT15" s="4"/>
      <c r="IUU15" s="4"/>
      <c r="IUV15" s="4"/>
      <c r="IUW15" s="4"/>
      <c r="IUX15" s="4"/>
      <c r="IUY15" s="4"/>
      <c r="IUZ15" s="4"/>
      <c r="IVA15" s="4"/>
      <c r="IVB15" s="4"/>
      <c r="IVC15" s="4"/>
      <c r="IVD15" s="4"/>
      <c r="IVE15" s="4"/>
      <c r="IVF15" s="4"/>
      <c r="IVG15" s="4"/>
      <c r="IVH15" s="4"/>
      <c r="IVI15" s="4"/>
      <c r="IVJ15" s="4"/>
      <c r="IVK15" s="4"/>
      <c r="IVL15" s="4"/>
      <c r="IVM15" s="4"/>
      <c r="IVN15" s="4"/>
      <c r="IVO15" s="4"/>
      <c r="IVP15" s="4"/>
      <c r="IVQ15" s="4"/>
      <c r="IVR15" s="4"/>
      <c r="IVS15" s="4"/>
      <c r="IVT15" s="4"/>
      <c r="IVU15" s="4"/>
      <c r="IVV15" s="4"/>
      <c r="IVW15" s="4"/>
      <c r="IVX15" s="4"/>
      <c r="IVY15" s="4"/>
      <c r="IVZ15" s="4"/>
      <c r="IWA15" s="4"/>
      <c r="IWB15" s="4"/>
      <c r="IWC15" s="4"/>
      <c r="IWD15" s="4"/>
      <c r="IWE15" s="4"/>
      <c r="IWF15" s="4"/>
      <c r="IWG15" s="4"/>
      <c r="IWH15" s="4"/>
      <c r="IWI15" s="4"/>
      <c r="IWJ15" s="4"/>
      <c r="IWK15" s="4"/>
      <c r="IWL15" s="4"/>
      <c r="IWM15" s="4"/>
      <c r="IWN15" s="4"/>
      <c r="IWO15" s="4"/>
      <c r="IWP15" s="4"/>
      <c r="IWQ15" s="4"/>
      <c r="IWR15" s="4"/>
      <c r="IWS15" s="4"/>
      <c r="IWT15" s="4"/>
      <c r="IWU15" s="4"/>
      <c r="IWV15" s="4"/>
      <c r="IWW15" s="4"/>
      <c r="IWX15" s="4"/>
      <c r="IWY15" s="4"/>
      <c r="IWZ15" s="4"/>
      <c r="IXA15" s="4"/>
      <c r="IXB15" s="4"/>
      <c r="IXC15" s="4"/>
      <c r="IXD15" s="4"/>
      <c r="IXE15" s="4"/>
      <c r="IXF15" s="4"/>
      <c r="IXG15" s="4"/>
      <c r="IXH15" s="4"/>
      <c r="IXI15" s="4"/>
      <c r="IXJ15" s="4"/>
      <c r="IXK15" s="4"/>
      <c r="IXL15" s="4"/>
      <c r="IXM15" s="4"/>
      <c r="IXN15" s="4"/>
      <c r="IXO15" s="4"/>
      <c r="IXP15" s="4"/>
      <c r="IXQ15" s="4"/>
      <c r="IXR15" s="4"/>
      <c r="IXS15" s="4"/>
      <c r="IXT15" s="4"/>
      <c r="IXU15" s="4"/>
      <c r="IXV15" s="4"/>
      <c r="IXW15" s="4"/>
      <c r="IXX15" s="4"/>
      <c r="IXY15" s="4"/>
      <c r="IXZ15" s="4"/>
      <c r="IYA15" s="4"/>
      <c r="IYB15" s="4"/>
      <c r="IYC15" s="4"/>
      <c r="IYD15" s="4"/>
      <c r="IYE15" s="4"/>
      <c r="IYF15" s="4"/>
      <c r="IYG15" s="4"/>
      <c r="IYH15" s="4"/>
      <c r="IYI15" s="4"/>
      <c r="IYJ15" s="4"/>
      <c r="IYK15" s="4"/>
      <c r="IYL15" s="4"/>
      <c r="IYM15" s="4"/>
      <c r="IYN15" s="4"/>
      <c r="IYO15" s="4"/>
      <c r="IYP15" s="4"/>
      <c r="IYQ15" s="4"/>
      <c r="IYR15" s="4"/>
      <c r="IYS15" s="4"/>
      <c r="IYT15" s="4"/>
      <c r="IYU15" s="4"/>
      <c r="IYV15" s="4"/>
      <c r="IYW15" s="4"/>
      <c r="IYX15" s="4"/>
      <c r="IYY15" s="4"/>
      <c r="IYZ15" s="4"/>
      <c r="IZA15" s="4"/>
      <c r="IZB15" s="4"/>
      <c r="IZC15" s="4"/>
      <c r="IZD15" s="4"/>
      <c r="IZE15" s="4"/>
      <c r="IZF15" s="4"/>
      <c r="IZG15" s="4"/>
      <c r="IZH15" s="4"/>
      <c r="IZI15" s="4"/>
      <c r="IZJ15" s="4"/>
      <c r="IZK15" s="4"/>
      <c r="IZL15" s="4"/>
      <c r="IZM15" s="4"/>
      <c r="IZN15" s="4"/>
      <c r="IZO15" s="4"/>
      <c r="IZP15" s="4"/>
      <c r="IZQ15" s="4"/>
      <c r="IZR15" s="4"/>
      <c r="IZS15" s="4"/>
      <c r="IZT15" s="4"/>
      <c r="IZU15" s="4"/>
      <c r="IZV15" s="4"/>
      <c r="IZW15" s="4"/>
      <c r="IZX15" s="4"/>
      <c r="IZY15" s="4"/>
      <c r="IZZ15" s="4"/>
      <c r="JAA15" s="4"/>
      <c r="JAB15" s="4"/>
      <c r="JAC15" s="4"/>
      <c r="JAD15" s="4"/>
      <c r="JAE15" s="4"/>
      <c r="JAF15" s="4"/>
      <c r="JAG15" s="4"/>
      <c r="JAH15" s="4"/>
      <c r="JAI15" s="4"/>
      <c r="JAJ15" s="4"/>
      <c r="JAK15" s="4"/>
      <c r="JAL15" s="4"/>
      <c r="JAM15" s="4"/>
      <c r="JAN15" s="4"/>
      <c r="JAO15" s="4"/>
      <c r="JAP15" s="4"/>
      <c r="JAQ15" s="4"/>
      <c r="JAR15" s="4"/>
      <c r="JAS15" s="4"/>
      <c r="JAT15" s="4"/>
      <c r="JAU15" s="4"/>
      <c r="JAV15" s="4"/>
      <c r="JAW15" s="4"/>
      <c r="JAX15" s="4"/>
      <c r="JAY15" s="4"/>
      <c r="JAZ15" s="4"/>
      <c r="JBA15" s="4"/>
      <c r="JBB15" s="4"/>
      <c r="JBC15" s="4"/>
      <c r="JBD15" s="4"/>
      <c r="JBE15" s="4"/>
      <c r="JBF15" s="4"/>
      <c r="JBG15" s="4"/>
      <c r="JBH15" s="4"/>
      <c r="JBI15" s="4"/>
      <c r="JBJ15" s="4"/>
      <c r="JBK15" s="4"/>
      <c r="JBL15" s="4"/>
      <c r="JBM15" s="4"/>
      <c r="JBN15" s="4"/>
      <c r="JBO15" s="4"/>
      <c r="JBP15" s="4"/>
      <c r="JBQ15" s="4"/>
      <c r="JBR15" s="4"/>
      <c r="JBS15" s="4"/>
      <c r="JBT15" s="4"/>
      <c r="JBU15" s="4"/>
      <c r="JBV15" s="4"/>
      <c r="JBW15" s="4"/>
      <c r="JBX15" s="4"/>
      <c r="JBY15" s="4"/>
      <c r="JBZ15" s="4"/>
      <c r="JCA15" s="4"/>
      <c r="JCB15" s="4"/>
      <c r="JCC15" s="4"/>
      <c r="JCD15" s="4"/>
      <c r="JCE15" s="4"/>
      <c r="JCF15" s="4"/>
      <c r="JCG15" s="4"/>
      <c r="JCH15" s="4"/>
      <c r="JCI15" s="4"/>
      <c r="JCJ15" s="4"/>
      <c r="JCK15" s="4"/>
      <c r="JCL15" s="4"/>
      <c r="JCM15" s="4"/>
      <c r="JCN15" s="4"/>
      <c r="JCO15" s="4"/>
      <c r="JCP15" s="4"/>
      <c r="JCQ15" s="4"/>
      <c r="JCR15" s="4"/>
      <c r="JCS15" s="4"/>
      <c r="JCT15" s="4"/>
      <c r="JCU15" s="4"/>
      <c r="JCV15" s="4"/>
      <c r="JCW15" s="4"/>
      <c r="JCX15" s="4"/>
      <c r="JCY15" s="4"/>
      <c r="JCZ15" s="4"/>
      <c r="JDA15" s="4"/>
      <c r="JDB15" s="4"/>
      <c r="JDC15" s="4"/>
      <c r="JDD15" s="4"/>
      <c r="JDE15" s="4"/>
      <c r="JDF15" s="4"/>
      <c r="JDG15" s="4"/>
      <c r="JDH15" s="4"/>
      <c r="JDI15" s="4"/>
      <c r="JDJ15" s="4"/>
      <c r="JDK15" s="4"/>
      <c r="JDL15" s="4"/>
      <c r="JDM15" s="4"/>
      <c r="JDN15" s="4"/>
      <c r="JDO15" s="4"/>
      <c r="JDP15" s="4"/>
      <c r="JDQ15" s="4"/>
      <c r="JDR15" s="4"/>
      <c r="JDS15" s="4"/>
      <c r="JDT15" s="4"/>
      <c r="JDU15" s="4"/>
      <c r="JDV15" s="4"/>
      <c r="JDW15" s="4"/>
      <c r="JDX15" s="4"/>
      <c r="JDY15" s="4"/>
      <c r="JDZ15" s="4"/>
      <c r="JEA15" s="4"/>
      <c r="JEB15" s="4"/>
      <c r="JEC15" s="4"/>
      <c r="JED15" s="4"/>
      <c r="JEE15" s="4"/>
      <c r="JEF15" s="4"/>
      <c r="JEG15" s="4"/>
      <c r="JEH15" s="4"/>
      <c r="JEI15" s="4"/>
      <c r="JEJ15" s="4"/>
      <c r="JEK15" s="4"/>
      <c r="JEL15" s="4"/>
      <c r="JEM15" s="4"/>
      <c r="JEN15" s="4"/>
      <c r="JEO15" s="4"/>
      <c r="JEP15" s="4"/>
      <c r="JEQ15" s="4"/>
      <c r="JER15" s="4"/>
      <c r="JES15" s="4"/>
      <c r="JET15" s="4"/>
      <c r="JEU15" s="4"/>
      <c r="JEV15" s="4"/>
      <c r="JEW15" s="4"/>
      <c r="JEX15" s="4"/>
      <c r="JEY15" s="4"/>
      <c r="JEZ15" s="4"/>
      <c r="JFA15" s="4"/>
      <c r="JFB15" s="4"/>
      <c r="JFC15" s="4"/>
      <c r="JFD15" s="4"/>
      <c r="JFE15" s="4"/>
      <c r="JFF15" s="4"/>
      <c r="JFG15" s="4"/>
      <c r="JFH15" s="4"/>
      <c r="JFI15" s="4"/>
      <c r="JFJ15" s="4"/>
      <c r="JFK15" s="4"/>
      <c r="JFL15" s="4"/>
      <c r="JFM15" s="4"/>
      <c r="JFN15" s="4"/>
      <c r="JFO15" s="4"/>
      <c r="JFP15" s="4"/>
      <c r="JFQ15" s="4"/>
      <c r="JFR15" s="4"/>
      <c r="JFS15" s="4"/>
      <c r="JFT15" s="4"/>
      <c r="JFU15" s="4"/>
      <c r="JFV15" s="4"/>
      <c r="JFW15" s="4"/>
      <c r="JFX15" s="4"/>
      <c r="JFY15" s="4"/>
      <c r="JFZ15" s="4"/>
      <c r="JGA15" s="4"/>
      <c r="JGB15" s="4"/>
      <c r="JGC15" s="4"/>
      <c r="JGD15" s="4"/>
      <c r="JGE15" s="4"/>
      <c r="JGF15" s="4"/>
      <c r="JGG15" s="4"/>
      <c r="JGH15" s="4"/>
      <c r="JGI15" s="4"/>
      <c r="JGJ15" s="4"/>
      <c r="JGK15" s="4"/>
      <c r="JGL15" s="4"/>
      <c r="JGM15" s="4"/>
      <c r="JGN15" s="4"/>
      <c r="JGO15" s="4"/>
      <c r="JGP15" s="4"/>
      <c r="JGQ15" s="4"/>
      <c r="JGR15" s="4"/>
      <c r="JGS15" s="4"/>
      <c r="JGT15" s="4"/>
      <c r="JGU15" s="4"/>
      <c r="JGV15" s="4"/>
      <c r="JGW15" s="4"/>
      <c r="JGX15" s="4"/>
      <c r="JGY15" s="4"/>
      <c r="JGZ15" s="4"/>
      <c r="JHA15" s="4"/>
      <c r="JHB15" s="4"/>
      <c r="JHC15" s="4"/>
      <c r="JHD15" s="4"/>
      <c r="JHE15" s="4"/>
      <c r="JHF15" s="4"/>
      <c r="JHG15" s="4"/>
      <c r="JHH15" s="4"/>
      <c r="JHI15" s="4"/>
      <c r="JHJ15" s="4"/>
      <c r="JHK15" s="4"/>
      <c r="JHL15" s="4"/>
      <c r="JHM15" s="4"/>
      <c r="JHN15" s="4"/>
      <c r="JHO15" s="4"/>
      <c r="JHP15" s="4"/>
      <c r="JHQ15" s="4"/>
      <c r="JHR15" s="4"/>
      <c r="JHS15" s="4"/>
      <c r="JHT15" s="4"/>
      <c r="JHU15" s="4"/>
      <c r="JHV15" s="4"/>
      <c r="JHW15" s="4"/>
      <c r="JHX15" s="4"/>
      <c r="JHY15" s="4"/>
      <c r="JHZ15" s="4"/>
      <c r="JIA15" s="4"/>
      <c r="JIB15" s="4"/>
      <c r="JIC15" s="4"/>
      <c r="JID15" s="4"/>
      <c r="JIE15" s="4"/>
      <c r="JIF15" s="4"/>
      <c r="JIG15" s="4"/>
      <c r="JIH15" s="4"/>
      <c r="JII15" s="4"/>
      <c r="JIJ15" s="4"/>
      <c r="JIK15" s="4"/>
      <c r="JIL15" s="4"/>
      <c r="JIM15" s="4"/>
      <c r="JIN15" s="4"/>
      <c r="JIO15" s="4"/>
      <c r="JIP15" s="4"/>
      <c r="JIQ15" s="4"/>
      <c r="JIR15" s="4"/>
      <c r="JIS15" s="4"/>
      <c r="JIT15" s="4"/>
      <c r="JIU15" s="4"/>
      <c r="JIV15" s="4"/>
      <c r="JIW15" s="4"/>
      <c r="JIX15" s="4"/>
      <c r="JIY15" s="4"/>
      <c r="JIZ15" s="4"/>
      <c r="JJA15" s="4"/>
      <c r="JJB15" s="4"/>
      <c r="JJC15" s="4"/>
      <c r="JJD15" s="4"/>
      <c r="JJE15" s="4"/>
      <c r="JJF15" s="4"/>
      <c r="JJG15" s="4"/>
      <c r="JJH15" s="4"/>
      <c r="JJI15" s="4"/>
      <c r="JJJ15" s="4"/>
      <c r="JJK15" s="4"/>
      <c r="JJL15" s="4"/>
      <c r="JJM15" s="4"/>
      <c r="JJN15" s="4"/>
      <c r="JJO15" s="4"/>
      <c r="JJP15" s="4"/>
      <c r="JJQ15" s="4"/>
      <c r="JJR15" s="4"/>
      <c r="JJS15" s="4"/>
      <c r="JJT15" s="4"/>
      <c r="JJU15" s="4"/>
      <c r="JJV15" s="4"/>
      <c r="JJW15" s="4"/>
      <c r="JJX15" s="4"/>
      <c r="JJY15" s="4"/>
      <c r="JJZ15" s="4"/>
      <c r="JKA15" s="4"/>
      <c r="JKB15" s="4"/>
      <c r="JKC15" s="4"/>
      <c r="JKD15" s="4"/>
      <c r="JKE15" s="4"/>
      <c r="JKF15" s="4"/>
      <c r="JKG15" s="4"/>
      <c r="JKH15" s="4"/>
      <c r="JKI15" s="4"/>
      <c r="JKJ15" s="4"/>
      <c r="JKK15" s="4"/>
      <c r="JKL15" s="4"/>
      <c r="JKM15" s="4"/>
      <c r="JKN15" s="4"/>
      <c r="JKO15" s="4"/>
      <c r="JKP15" s="4"/>
      <c r="JKQ15" s="4"/>
      <c r="JKR15" s="4"/>
      <c r="JKS15" s="4"/>
      <c r="JKT15" s="4"/>
      <c r="JKU15" s="4"/>
      <c r="JKV15" s="4"/>
      <c r="JKW15" s="4"/>
      <c r="JKX15" s="4"/>
      <c r="JKY15" s="4"/>
      <c r="JKZ15" s="4"/>
      <c r="JLA15" s="4"/>
      <c r="JLB15" s="4"/>
      <c r="JLC15" s="4"/>
      <c r="JLD15" s="4"/>
      <c r="JLE15" s="4"/>
      <c r="JLF15" s="4"/>
      <c r="JLG15" s="4"/>
      <c r="JLH15" s="4"/>
      <c r="JLI15" s="4"/>
      <c r="JLJ15" s="4"/>
      <c r="JLK15" s="4"/>
      <c r="JLL15" s="4"/>
      <c r="JLM15" s="4"/>
      <c r="JLN15" s="4"/>
      <c r="JLO15" s="4"/>
      <c r="JLP15" s="4"/>
      <c r="JLQ15" s="4"/>
      <c r="JLR15" s="4"/>
      <c r="JLS15" s="4"/>
      <c r="JLT15" s="4"/>
      <c r="JLU15" s="4"/>
      <c r="JLV15" s="4"/>
      <c r="JLW15" s="4"/>
      <c r="JLX15" s="4"/>
      <c r="JLY15" s="4"/>
      <c r="JLZ15" s="4"/>
      <c r="JMA15" s="4"/>
      <c r="JMB15" s="4"/>
      <c r="JMC15" s="4"/>
      <c r="JMD15" s="4"/>
      <c r="JME15" s="4"/>
      <c r="JMF15" s="4"/>
      <c r="JMG15" s="4"/>
      <c r="JMH15" s="4"/>
      <c r="JMI15" s="4"/>
      <c r="JMJ15" s="4"/>
      <c r="JMK15" s="4"/>
      <c r="JML15" s="4"/>
      <c r="JMM15" s="4"/>
      <c r="JMN15" s="4"/>
      <c r="JMO15" s="4"/>
      <c r="JMP15" s="4"/>
      <c r="JMQ15" s="4"/>
      <c r="JMR15" s="4"/>
      <c r="JMS15" s="4"/>
      <c r="JMT15" s="4"/>
      <c r="JMU15" s="4"/>
      <c r="JMV15" s="4"/>
      <c r="JMW15" s="4"/>
      <c r="JMX15" s="4"/>
      <c r="JMY15" s="4"/>
      <c r="JMZ15" s="4"/>
      <c r="JNA15" s="4"/>
      <c r="JNB15" s="4"/>
      <c r="JNC15" s="4"/>
      <c r="JND15" s="4"/>
      <c r="JNE15" s="4"/>
      <c r="JNF15" s="4"/>
      <c r="JNG15" s="4"/>
      <c r="JNH15" s="4"/>
      <c r="JNI15" s="4"/>
      <c r="JNJ15" s="4"/>
      <c r="JNK15" s="4"/>
      <c r="JNL15" s="4"/>
      <c r="JNM15" s="4"/>
      <c r="JNN15" s="4"/>
      <c r="JNO15" s="4"/>
      <c r="JNP15" s="4"/>
      <c r="JNQ15" s="4"/>
      <c r="JNR15" s="4"/>
      <c r="JNS15" s="4"/>
      <c r="JNT15" s="4"/>
      <c r="JNU15" s="4"/>
      <c r="JNV15" s="4"/>
      <c r="JNW15" s="4"/>
      <c r="JNX15" s="4"/>
      <c r="JNY15" s="4"/>
      <c r="JNZ15" s="4"/>
      <c r="JOA15" s="4"/>
      <c r="JOB15" s="4"/>
      <c r="JOC15" s="4"/>
      <c r="JOD15" s="4"/>
      <c r="JOE15" s="4"/>
      <c r="JOF15" s="4"/>
      <c r="JOG15" s="4"/>
      <c r="JOH15" s="4"/>
      <c r="JOI15" s="4"/>
      <c r="JOJ15" s="4"/>
      <c r="JOK15" s="4"/>
      <c r="JOL15" s="4"/>
      <c r="JOM15" s="4"/>
      <c r="JON15" s="4"/>
      <c r="JOO15" s="4"/>
      <c r="JOP15" s="4"/>
      <c r="JOQ15" s="4"/>
      <c r="JOR15" s="4"/>
      <c r="JOS15" s="4"/>
      <c r="JOT15" s="4"/>
      <c r="JOU15" s="4"/>
      <c r="JOV15" s="4"/>
      <c r="JOW15" s="4"/>
      <c r="JOX15" s="4"/>
      <c r="JOY15" s="4"/>
      <c r="JOZ15" s="4"/>
      <c r="JPA15" s="4"/>
      <c r="JPB15" s="4"/>
      <c r="JPC15" s="4"/>
      <c r="JPD15" s="4"/>
      <c r="JPE15" s="4"/>
      <c r="JPF15" s="4"/>
      <c r="JPG15" s="4"/>
      <c r="JPH15" s="4"/>
      <c r="JPI15" s="4"/>
      <c r="JPJ15" s="4"/>
      <c r="JPK15" s="4"/>
      <c r="JPL15" s="4"/>
      <c r="JPM15" s="4"/>
      <c r="JPN15" s="4"/>
      <c r="JPO15" s="4"/>
      <c r="JPP15" s="4"/>
      <c r="JPQ15" s="4"/>
      <c r="JPR15" s="4"/>
      <c r="JPS15" s="4"/>
      <c r="JPT15" s="4"/>
      <c r="JPU15" s="4"/>
      <c r="JPV15" s="4"/>
      <c r="JPW15" s="4"/>
      <c r="JPX15" s="4"/>
      <c r="JPY15" s="4"/>
      <c r="JPZ15" s="4"/>
      <c r="JQA15" s="4"/>
      <c r="JQB15" s="4"/>
      <c r="JQC15" s="4"/>
      <c r="JQD15" s="4"/>
      <c r="JQE15" s="4"/>
      <c r="JQF15" s="4"/>
      <c r="JQG15" s="4"/>
      <c r="JQH15" s="4"/>
      <c r="JQI15" s="4"/>
      <c r="JQJ15" s="4"/>
      <c r="JQK15" s="4"/>
      <c r="JQL15" s="4"/>
      <c r="JQM15" s="4"/>
      <c r="JQN15" s="4"/>
      <c r="JQO15" s="4"/>
      <c r="JQP15" s="4"/>
      <c r="JQQ15" s="4"/>
      <c r="JQR15" s="4"/>
      <c r="JQS15" s="4"/>
      <c r="JQT15" s="4"/>
      <c r="JQU15" s="4"/>
      <c r="JQV15" s="4"/>
      <c r="JQW15" s="4"/>
      <c r="JQX15" s="4"/>
      <c r="JQY15" s="4"/>
      <c r="JQZ15" s="4"/>
      <c r="JRA15" s="4"/>
      <c r="JRB15" s="4"/>
      <c r="JRC15" s="4"/>
      <c r="JRD15" s="4"/>
      <c r="JRE15" s="4"/>
      <c r="JRF15" s="4"/>
      <c r="JRG15" s="4"/>
      <c r="JRH15" s="4"/>
      <c r="JRI15" s="4"/>
      <c r="JRJ15" s="4"/>
      <c r="JRK15" s="4"/>
      <c r="JRL15" s="4"/>
      <c r="JRM15" s="4"/>
      <c r="JRN15" s="4"/>
      <c r="JRO15" s="4"/>
      <c r="JRP15" s="4"/>
      <c r="JRQ15" s="4"/>
      <c r="JRR15" s="4"/>
      <c r="JRS15" s="4"/>
      <c r="JRT15" s="4"/>
      <c r="JRU15" s="4"/>
      <c r="JRV15" s="4"/>
      <c r="JRW15" s="4"/>
      <c r="JRX15" s="4"/>
      <c r="JRY15" s="4"/>
      <c r="JRZ15" s="4"/>
      <c r="JSA15" s="4"/>
      <c r="JSB15" s="4"/>
      <c r="JSC15" s="4"/>
      <c r="JSD15" s="4"/>
      <c r="JSE15" s="4"/>
      <c r="JSF15" s="4"/>
      <c r="JSG15" s="4"/>
      <c r="JSH15" s="4"/>
      <c r="JSI15" s="4"/>
      <c r="JSJ15" s="4"/>
      <c r="JSK15" s="4"/>
      <c r="JSL15" s="4"/>
      <c r="JSM15" s="4"/>
      <c r="JSN15" s="4"/>
      <c r="JSO15" s="4"/>
      <c r="JSP15" s="4"/>
      <c r="JSQ15" s="4"/>
      <c r="JSR15" s="4"/>
      <c r="JSS15" s="4"/>
      <c r="JST15" s="4"/>
      <c r="JSU15" s="4"/>
      <c r="JSV15" s="4"/>
      <c r="JSW15" s="4"/>
      <c r="JSX15" s="4"/>
      <c r="JSY15" s="4"/>
      <c r="JSZ15" s="4"/>
      <c r="JTA15" s="4"/>
      <c r="JTB15" s="4"/>
      <c r="JTC15" s="4"/>
      <c r="JTD15" s="4"/>
      <c r="JTE15" s="4"/>
      <c r="JTF15" s="4"/>
      <c r="JTG15" s="4"/>
      <c r="JTH15" s="4"/>
      <c r="JTI15" s="4"/>
      <c r="JTJ15" s="4"/>
      <c r="JTK15" s="4"/>
      <c r="JTL15" s="4"/>
      <c r="JTM15" s="4"/>
      <c r="JTN15" s="4"/>
      <c r="JTO15" s="4"/>
      <c r="JTP15" s="4"/>
      <c r="JTQ15" s="4"/>
      <c r="JTR15" s="4"/>
      <c r="JTS15" s="4"/>
      <c r="JTT15" s="4"/>
      <c r="JTU15" s="4"/>
      <c r="JTV15" s="4"/>
      <c r="JTW15" s="4"/>
      <c r="JTX15" s="4"/>
      <c r="JTY15" s="4"/>
      <c r="JTZ15" s="4"/>
      <c r="JUA15" s="4"/>
      <c r="JUB15" s="4"/>
      <c r="JUC15" s="4"/>
      <c r="JUD15" s="4"/>
      <c r="JUE15" s="4"/>
      <c r="JUF15" s="4"/>
      <c r="JUG15" s="4"/>
      <c r="JUH15" s="4"/>
      <c r="JUI15" s="4"/>
      <c r="JUJ15" s="4"/>
      <c r="JUK15" s="4"/>
      <c r="JUL15" s="4"/>
      <c r="JUM15" s="4"/>
      <c r="JUN15" s="4"/>
      <c r="JUO15" s="4"/>
      <c r="JUP15" s="4"/>
      <c r="JUQ15" s="4"/>
      <c r="JUR15" s="4"/>
      <c r="JUS15" s="4"/>
      <c r="JUT15" s="4"/>
      <c r="JUU15" s="4"/>
      <c r="JUV15" s="4"/>
      <c r="JUW15" s="4"/>
      <c r="JUX15" s="4"/>
      <c r="JUY15" s="4"/>
      <c r="JUZ15" s="4"/>
      <c r="JVA15" s="4"/>
      <c r="JVB15" s="4"/>
      <c r="JVC15" s="4"/>
      <c r="JVD15" s="4"/>
      <c r="JVE15" s="4"/>
      <c r="JVF15" s="4"/>
      <c r="JVG15" s="4"/>
      <c r="JVH15" s="4"/>
      <c r="JVI15" s="4"/>
      <c r="JVJ15" s="4"/>
      <c r="JVK15" s="4"/>
      <c r="JVL15" s="4"/>
      <c r="JVM15" s="4"/>
      <c r="JVN15" s="4"/>
      <c r="JVO15" s="4"/>
      <c r="JVP15" s="4"/>
      <c r="JVQ15" s="4"/>
      <c r="JVR15" s="4"/>
      <c r="JVS15" s="4"/>
      <c r="JVT15" s="4"/>
      <c r="JVU15" s="4"/>
      <c r="JVV15" s="4"/>
      <c r="JVW15" s="4"/>
      <c r="JVX15" s="4"/>
      <c r="JVY15" s="4"/>
      <c r="JVZ15" s="4"/>
      <c r="JWA15" s="4"/>
      <c r="JWB15" s="4"/>
      <c r="JWC15" s="4"/>
      <c r="JWD15" s="4"/>
      <c r="JWE15" s="4"/>
      <c r="JWF15" s="4"/>
      <c r="JWG15" s="4"/>
      <c r="JWH15" s="4"/>
      <c r="JWI15" s="4"/>
      <c r="JWJ15" s="4"/>
      <c r="JWK15" s="4"/>
      <c r="JWL15" s="4"/>
      <c r="JWM15" s="4"/>
      <c r="JWN15" s="4"/>
      <c r="JWO15" s="4"/>
      <c r="JWP15" s="4"/>
      <c r="JWQ15" s="4"/>
      <c r="JWR15" s="4"/>
      <c r="JWS15" s="4"/>
      <c r="JWT15" s="4"/>
      <c r="JWU15" s="4"/>
      <c r="JWV15" s="4"/>
      <c r="JWW15" s="4"/>
      <c r="JWX15" s="4"/>
      <c r="JWY15" s="4"/>
      <c r="JWZ15" s="4"/>
      <c r="JXA15" s="4"/>
      <c r="JXB15" s="4"/>
      <c r="JXC15" s="4"/>
      <c r="JXD15" s="4"/>
      <c r="JXE15" s="4"/>
      <c r="JXF15" s="4"/>
      <c r="JXG15" s="4"/>
      <c r="JXH15" s="4"/>
      <c r="JXI15" s="4"/>
      <c r="JXJ15" s="4"/>
      <c r="JXK15" s="4"/>
      <c r="JXL15" s="4"/>
      <c r="JXM15" s="4"/>
      <c r="JXN15" s="4"/>
      <c r="JXO15" s="4"/>
      <c r="JXP15" s="4"/>
      <c r="JXQ15" s="4"/>
      <c r="JXR15" s="4"/>
      <c r="JXS15" s="4"/>
      <c r="JXT15" s="4"/>
      <c r="JXU15" s="4"/>
      <c r="JXV15" s="4"/>
      <c r="JXW15" s="4"/>
      <c r="JXX15" s="4"/>
      <c r="JXY15" s="4"/>
      <c r="JXZ15" s="4"/>
      <c r="JYA15" s="4"/>
      <c r="JYB15" s="4"/>
      <c r="JYC15" s="4"/>
      <c r="JYD15" s="4"/>
      <c r="JYE15" s="4"/>
      <c r="JYF15" s="4"/>
      <c r="JYG15" s="4"/>
      <c r="JYH15" s="4"/>
      <c r="JYI15" s="4"/>
      <c r="JYJ15" s="4"/>
      <c r="JYK15" s="4"/>
      <c r="JYL15" s="4"/>
      <c r="JYM15" s="4"/>
      <c r="JYN15" s="4"/>
      <c r="JYO15" s="4"/>
      <c r="JYP15" s="4"/>
      <c r="JYQ15" s="4"/>
      <c r="JYR15" s="4"/>
      <c r="JYS15" s="4"/>
      <c r="JYT15" s="4"/>
      <c r="JYU15" s="4"/>
      <c r="JYV15" s="4"/>
      <c r="JYW15" s="4"/>
      <c r="JYX15" s="4"/>
      <c r="JYY15" s="4"/>
      <c r="JYZ15" s="4"/>
      <c r="JZA15" s="4"/>
      <c r="JZB15" s="4"/>
      <c r="JZC15" s="4"/>
      <c r="JZD15" s="4"/>
      <c r="JZE15" s="4"/>
      <c r="JZF15" s="4"/>
      <c r="JZG15" s="4"/>
      <c r="JZH15" s="4"/>
      <c r="JZI15" s="4"/>
      <c r="JZJ15" s="4"/>
      <c r="JZK15" s="4"/>
      <c r="JZL15" s="4"/>
      <c r="JZM15" s="4"/>
      <c r="JZN15" s="4"/>
      <c r="JZO15" s="4"/>
      <c r="JZP15" s="4"/>
      <c r="JZQ15" s="4"/>
      <c r="JZR15" s="4"/>
      <c r="JZS15" s="4"/>
      <c r="JZT15" s="4"/>
      <c r="JZU15" s="4"/>
      <c r="JZV15" s="4"/>
      <c r="JZW15" s="4"/>
      <c r="JZX15" s="4"/>
      <c r="JZY15" s="4"/>
      <c r="JZZ15" s="4"/>
      <c r="KAA15" s="4"/>
      <c r="KAB15" s="4"/>
      <c r="KAC15" s="4"/>
      <c r="KAD15" s="4"/>
      <c r="KAE15" s="4"/>
      <c r="KAF15" s="4"/>
      <c r="KAG15" s="4"/>
      <c r="KAH15" s="4"/>
      <c r="KAI15" s="4"/>
      <c r="KAJ15" s="4"/>
      <c r="KAK15" s="4"/>
      <c r="KAL15" s="4"/>
      <c r="KAM15" s="4"/>
      <c r="KAN15" s="4"/>
      <c r="KAO15" s="4"/>
      <c r="KAP15" s="4"/>
      <c r="KAQ15" s="4"/>
      <c r="KAR15" s="4"/>
      <c r="KAS15" s="4"/>
      <c r="KAT15" s="4"/>
      <c r="KAU15" s="4"/>
      <c r="KAV15" s="4"/>
      <c r="KAW15" s="4"/>
      <c r="KAX15" s="4"/>
      <c r="KAY15" s="4"/>
      <c r="KAZ15" s="4"/>
      <c r="KBA15" s="4"/>
      <c r="KBB15" s="4"/>
      <c r="KBC15" s="4"/>
      <c r="KBD15" s="4"/>
      <c r="KBE15" s="4"/>
      <c r="KBF15" s="4"/>
      <c r="KBG15" s="4"/>
      <c r="KBH15" s="4"/>
      <c r="KBI15" s="4"/>
      <c r="KBJ15" s="4"/>
      <c r="KBK15" s="4"/>
      <c r="KBL15" s="4"/>
      <c r="KBM15" s="4"/>
      <c r="KBN15" s="4"/>
      <c r="KBO15" s="4"/>
      <c r="KBP15" s="4"/>
      <c r="KBQ15" s="4"/>
      <c r="KBR15" s="4"/>
      <c r="KBS15" s="4"/>
      <c r="KBT15" s="4"/>
      <c r="KBU15" s="4"/>
      <c r="KBV15" s="4"/>
      <c r="KBW15" s="4"/>
      <c r="KBX15" s="4"/>
      <c r="KBY15" s="4"/>
      <c r="KBZ15" s="4"/>
      <c r="KCA15" s="4"/>
      <c r="KCB15" s="4"/>
      <c r="KCC15" s="4"/>
      <c r="KCD15" s="4"/>
      <c r="KCE15" s="4"/>
      <c r="KCF15" s="4"/>
      <c r="KCG15" s="4"/>
      <c r="KCH15" s="4"/>
      <c r="KCI15" s="4"/>
      <c r="KCJ15" s="4"/>
      <c r="KCK15" s="4"/>
      <c r="KCL15" s="4"/>
      <c r="KCM15" s="4"/>
      <c r="KCN15" s="4"/>
      <c r="KCO15" s="4"/>
      <c r="KCP15" s="4"/>
      <c r="KCQ15" s="4"/>
      <c r="KCR15" s="4"/>
      <c r="KCS15" s="4"/>
      <c r="KCT15" s="4"/>
      <c r="KCU15" s="4"/>
      <c r="KCV15" s="4"/>
      <c r="KCW15" s="4"/>
      <c r="KCX15" s="4"/>
      <c r="KCY15" s="4"/>
      <c r="KCZ15" s="4"/>
      <c r="KDA15" s="4"/>
      <c r="KDB15" s="4"/>
      <c r="KDC15" s="4"/>
      <c r="KDD15" s="4"/>
      <c r="KDE15" s="4"/>
      <c r="KDF15" s="4"/>
      <c r="KDG15" s="4"/>
      <c r="KDH15" s="4"/>
      <c r="KDI15" s="4"/>
      <c r="KDJ15" s="4"/>
      <c r="KDK15" s="4"/>
      <c r="KDL15" s="4"/>
      <c r="KDM15" s="4"/>
      <c r="KDN15" s="4"/>
      <c r="KDO15" s="4"/>
      <c r="KDP15" s="4"/>
      <c r="KDQ15" s="4"/>
      <c r="KDR15" s="4"/>
      <c r="KDS15" s="4"/>
      <c r="KDT15" s="4"/>
      <c r="KDU15" s="4"/>
      <c r="KDV15" s="4"/>
      <c r="KDW15" s="4"/>
      <c r="KDX15" s="4"/>
      <c r="KDY15" s="4"/>
      <c r="KDZ15" s="4"/>
      <c r="KEA15" s="4"/>
      <c r="KEB15" s="4"/>
      <c r="KEC15" s="4"/>
      <c r="KED15" s="4"/>
      <c r="KEE15" s="4"/>
      <c r="KEF15" s="4"/>
      <c r="KEG15" s="4"/>
      <c r="KEH15" s="4"/>
      <c r="KEI15" s="4"/>
      <c r="KEJ15" s="4"/>
      <c r="KEK15" s="4"/>
      <c r="KEL15" s="4"/>
      <c r="KEM15" s="4"/>
      <c r="KEN15" s="4"/>
      <c r="KEO15" s="4"/>
      <c r="KEP15" s="4"/>
      <c r="KEQ15" s="4"/>
      <c r="KER15" s="4"/>
      <c r="KES15" s="4"/>
      <c r="KET15" s="4"/>
      <c r="KEU15" s="4"/>
      <c r="KEV15" s="4"/>
      <c r="KEW15" s="4"/>
      <c r="KEX15" s="4"/>
      <c r="KEY15" s="4"/>
      <c r="KEZ15" s="4"/>
      <c r="KFA15" s="4"/>
      <c r="KFB15" s="4"/>
      <c r="KFC15" s="4"/>
      <c r="KFD15" s="4"/>
      <c r="KFE15" s="4"/>
      <c r="KFF15" s="4"/>
      <c r="KFG15" s="4"/>
      <c r="KFH15" s="4"/>
      <c r="KFI15" s="4"/>
      <c r="KFJ15" s="4"/>
      <c r="KFK15" s="4"/>
      <c r="KFL15" s="4"/>
      <c r="KFM15" s="4"/>
      <c r="KFN15" s="4"/>
      <c r="KFO15" s="4"/>
      <c r="KFP15" s="4"/>
      <c r="KFQ15" s="4"/>
      <c r="KFR15" s="4"/>
      <c r="KFS15" s="4"/>
      <c r="KFT15" s="4"/>
      <c r="KFU15" s="4"/>
      <c r="KFV15" s="4"/>
      <c r="KFW15" s="4"/>
      <c r="KFX15" s="4"/>
      <c r="KFY15" s="4"/>
      <c r="KFZ15" s="4"/>
      <c r="KGA15" s="4"/>
      <c r="KGB15" s="4"/>
      <c r="KGC15" s="4"/>
      <c r="KGD15" s="4"/>
      <c r="KGE15" s="4"/>
      <c r="KGF15" s="4"/>
      <c r="KGG15" s="4"/>
      <c r="KGH15" s="4"/>
      <c r="KGI15" s="4"/>
      <c r="KGJ15" s="4"/>
      <c r="KGK15" s="4"/>
      <c r="KGL15" s="4"/>
      <c r="KGM15" s="4"/>
      <c r="KGN15" s="4"/>
      <c r="KGO15" s="4"/>
      <c r="KGP15" s="4"/>
      <c r="KGQ15" s="4"/>
      <c r="KGR15" s="4"/>
      <c r="KGS15" s="4"/>
      <c r="KGT15" s="4"/>
      <c r="KGU15" s="4"/>
      <c r="KGV15" s="4"/>
      <c r="KGW15" s="4"/>
      <c r="KGX15" s="4"/>
      <c r="KGY15" s="4"/>
      <c r="KGZ15" s="4"/>
      <c r="KHA15" s="4"/>
      <c r="KHB15" s="4"/>
      <c r="KHC15" s="4"/>
      <c r="KHD15" s="4"/>
      <c r="KHE15" s="4"/>
      <c r="KHF15" s="4"/>
      <c r="KHG15" s="4"/>
      <c r="KHH15" s="4"/>
      <c r="KHI15" s="4"/>
      <c r="KHJ15" s="4"/>
      <c r="KHK15" s="4"/>
      <c r="KHL15" s="4"/>
      <c r="KHM15" s="4"/>
      <c r="KHN15" s="4"/>
      <c r="KHO15" s="4"/>
      <c r="KHP15" s="4"/>
      <c r="KHQ15" s="4"/>
      <c r="KHR15" s="4"/>
      <c r="KHS15" s="4"/>
      <c r="KHT15" s="4"/>
      <c r="KHU15" s="4"/>
      <c r="KHV15" s="4"/>
      <c r="KHW15" s="4"/>
      <c r="KHX15" s="4"/>
      <c r="KHY15" s="4"/>
      <c r="KHZ15" s="4"/>
      <c r="KIA15" s="4"/>
      <c r="KIB15" s="4"/>
      <c r="KIC15" s="4"/>
      <c r="KID15" s="4"/>
      <c r="KIE15" s="4"/>
      <c r="KIF15" s="4"/>
      <c r="KIG15" s="4"/>
      <c r="KIH15" s="4"/>
      <c r="KII15" s="4"/>
      <c r="KIJ15" s="4"/>
      <c r="KIK15" s="4"/>
      <c r="KIL15" s="4"/>
      <c r="KIM15" s="4"/>
      <c r="KIN15" s="4"/>
      <c r="KIO15" s="4"/>
      <c r="KIP15" s="4"/>
      <c r="KIQ15" s="4"/>
      <c r="KIR15" s="4"/>
      <c r="KIS15" s="4"/>
      <c r="KIT15" s="4"/>
      <c r="KIU15" s="4"/>
      <c r="KIV15" s="4"/>
      <c r="KIW15" s="4"/>
      <c r="KIX15" s="4"/>
      <c r="KIY15" s="4"/>
      <c r="KIZ15" s="4"/>
      <c r="KJA15" s="4"/>
      <c r="KJB15" s="4"/>
      <c r="KJC15" s="4"/>
      <c r="KJD15" s="4"/>
      <c r="KJE15" s="4"/>
      <c r="KJF15" s="4"/>
      <c r="KJG15" s="4"/>
      <c r="KJH15" s="4"/>
      <c r="KJI15" s="4"/>
      <c r="KJJ15" s="4"/>
      <c r="KJK15" s="4"/>
      <c r="KJL15" s="4"/>
      <c r="KJM15" s="4"/>
      <c r="KJN15" s="4"/>
      <c r="KJO15" s="4"/>
      <c r="KJP15" s="4"/>
      <c r="KJQ15" s="4"/>
      <c r="KJR15" s="4"/>
      <c r="KJS15" s="4"/>
      <c r="KJT15" s="4"/>
      <c r="KJU15" s="4"/>
      <c r="KJV15" s="4"/>
      <c r="KJW15" s="4"/>
      <c r="KJX15" s="4"/>
      <c r="KJY15" s="4"/>
      <c r="KJZ15" s="4"/>
      <c r="KKA15" s="4"/>
      <c r="KKB15" s="4"/>
      <c r="KKC15" s="4"/>
      <c r="KKD15" s="4"/>
      <c r="KKE15" s="4"/>
      <c r="KKF15" s="4"/>
      <c r="KKG15" s="4"/>
      <c r="KKH15" s="4"/>
      <c r="KKI15" s="4"/>
      <c r="KKJ15" s="4"/>
      <c r="KKK15" s="4"/>
      <c r="KKL15" s="4"/>
      <c r="KKM15" s="4"/>
      <c r="KKN15" s="4"/>
      <c r="KKO15" s="4"/>
      <c r="KKP15" s="4"/>
      <c r="KKQ15" s="4"/>
      <c r="KKR15" s="4"/>
      <c r="KKS15" s="4"/>
      <c r="KKT15" s="4"/>
      <c r="KKU15" s="4"/>
      <c r="KKV15" s="4"/>
      <c r="KKW15" s="4"/>
      <c r="KKX15" s="4"/>
      <c r="KKY15" s="4"/>
      <c r="KKZ15" s="4"/>
      <c r="KLA15" s="4"/>
      <c r="KLB15" s="4"/>
      <c r="KLC15" s="4"/>
      <c r="KLD15" s="4"/>
      <c r="KLE15" s="4"/>
      <c r="KLF15" s="4"/>
      <c r="KLG15" s="4"/>
      <c r="KLH15" s="4"/>
      <c r="KLI15" s="4"/>
      <c r="KLJ15" s="4"/>
      <c r="KLK15" s="4"/>
      <c r="KLL15" s="4"/>
      <c r="KLM15" s="4"/>
      <c r="KLN15" s="4"/>
      <c r="KLO15" s="4"/>
      <c r="KLP15" s="4"/>
      <c r="KLQ15" s="4"/>
      <c r="KLR15" s="4"/>
      <c r="KLS15" s="4"/>
      <c r="KLT15" s="4"/>
      <c r="KLU15" s="4"/>
      <c r="KLV15" s="4"/>
      <c r="KLW15" s="4"/>
      <c r="KLX15" s="4"/>
      <c r="KLY15" s="4"/>
      <c r="KLZ15" s="4"/>
      <c r="KMA15" s="4"/>
      <c r="KMB15" s="4"/>
      <c r="KMC15" s="4"/>
      <c r="KMD15" s="4"/>
      <c r="KME15" s="4"/>
      <c r="KMF15" s="4"/>
      <c r="KMG15" s="4"/>
      <c r="KMH15" s="4"/>
      <c r="KMI15" s="4"/>
      <c r="KMJ15" s="4"/>
      <c r="KMK15" s="4"/>
      <c r="KML15" s="4"/>
      <c r="KMM15" s="4"/>
      <c r="KMN15" s="4"/>
      <c r="KMO15" s="4"/>
      <c r="KMP15" s="4"/>
      <c r="KMQ15" s="4"/>
      <c r="KMR15" s="4"/>
      <c r="KMS15" s="4"/>
      <c r="KMT15" s="4"/>
      <c r="KMU15" s="4"/>
      <c r="KMV15" s="4"/>
      <c r="KMW15" s="4"/>
      <c r="KMX15" s="4"/>
      <c r="KMY15" s="4"/>
      <c r="KMZ15" s="4"/>
      <c r="KNA15" s="4"/>
      <c r="KNB15" s="4"/>
      <c r="KNC15" s="4"/>
      <c r="KND15" s="4"/>
      <c r="KNE15" s="4"/>
      <c r="KNF15" s="4"/>
      <c r="KNG15" s="4"/>
      <c r="KNH15" s="4"/>
      <c r="KNI15" s="4"/>
      <c r="KNJ15" s="4"/>
      <c r="KNK15" s="4"/>
      <c r="KNL15" s="4"/>
      <c r="KNM15" s="4"/>
      <c r="KNN15" s="4"/>
      <c r="KNO15" s="4"/>
      <c r="KNP15" s="4"/>
      <c r="KNQ15" s="4"/>
      <c r="KNR15" s="4"/>
      <c r="KNS15" s="4"/>
      <c r="KNT15" s="4"/>
      <c r="KNU15" s="4"/>
      <c r="KNV15" s="4"/>
      <c r="KNW15" s="4"/>
      <c r="KNX15" s="4"/>
      <c r="KNY15" s="4"/>
      <c r="KNZ15" s="4"/>
      <c r="KOA15" s="4"/>
      <c r="KOB15" s="4"/>
      <c r="KOC15" s="4"/>
      <c r="KOD15" s="4"/>
      <c r="KOE15" s="4"/>
      <c r="KOF15" s="4"/>
      <c r="KOG15" s="4"/>
      <c r="KOH15" s="4"/>
      <c r="KOI15" s="4"/>
      <c r="KOJ15" s="4"/>
      <c r="KOK15" s="4"/>
      <c r="KOL15" s="4"/>
      <c r="KOM15" s="4"/>
      <c r="KON15" s="4"/>
      <c r="KOO15" s="4"/>
      <c r="KOP15" s="4"/>
      <c r="KOQ15" s="4"/>
      <c r="KOR15" s="4"/>
      <c r="KOS15" s="4"/>
      <c r="KOT15" s="4"/>
      <c r="KOU15" s="4"/>
      <c r="KOV15" s="4"/>
      <c r="KOW15" s="4"/>
      <c r="KOX15" s="4"/>
      <c r="KOY15" s="4"/>
      <c r="KOZ15" s="4"/>
      <c r="KPA15" s="4"/>
      <c r="KPB15" s="4"/>
      <c r="KPC15" s="4"/>
      <c r="KPD15" s="4"/>
      <c r="KPE15" s="4"/>
      <c r="KPF15" s="4"/>
      <c r="KPG15" s="4"/>
      <c r="KPH15" s="4"/>
      <c r="KPI15" s="4"/>
      <c r="KPJ15" s="4"/>
      <c r="KPK15" s="4"/>
      <c r="KPL15" s="4"/>
      <c r="KPM15" s="4"/>
      <c r="KPN15" s="4"/>
      <c r="KPO15" s="4"/>
      <c r="KPP15" s="4"/>
      <c r="KPQ15" s="4"/>
      <c r="KPR15" s="4"/>
      <c r="KPS15" s="4"/>
      <c r="KPT15" s="4"/>
      <c r="KPU15" s="4"/>
      <c r="KPV15" s="4"/>
      <c r="KPW15" s="4"/>
      <c r="KPX15" s="4"/>
      <c r="KPY15" s="4"/>
      <c r="KPZ15" s="4"/>
      <c r="KQA15" s="4"/>
      <c r="KQB15" s="4"/>
      <c r="KQC15" s="4"/>
      <c r="KQD15" s="4"/>
      <c r="KQE15" s="4"/>
      <c r="KQF15" s="4"/>
      <c r="KQG15" s="4"/>
      <c r="KQH15" s="4"/>
      <c r="KQI15" s="4"/>
      <c r="KQJ15" s="4"/>
      <c r="KQK15" s="4"/>
      <c r="KQL15" s="4"/>
      <c r="KQM15" s="4"/>
      <c r="KQN15" s="4"/>
      <c r="KQO15" s="4"/>
      <c r="KQP15" s="4"/>
      <c r="KQQ15" s="4"/>
      <c r="KQR15" s="4"/>
      <c r="KQS15" s="4"/>
      <c r="KQT15" s="4"/>
      <c r="KQU15" s="4"/>
      <c r="KQV15" s="4"/>
      <c r="KQW15" s="4"/>
      <c r="KQX15" s="4"/>
      <c r="KQY15" s="4"/>
      <c r="KQZ15" s="4"/>
      <c r="KRA15" s="4"/>
      <c r="KRB15" s="4"/>
      <c r="KRC15" s="4"/>
      <c r="KRD15" s="4"/>
      <c r="KRE15" s="4"/>
      <c r="KRF15" s="4"/>
      <c r="KRG15" s="4"/>
      <c r="KRH15" s="4"/>
      <c r="KRI15" s="4"/>
      <c r="KRJ15" s="4"/>
      <c r="KRK15" s="4"/>
      <c r="KRL15" s="4"/>
      <c r="KRM15" s="4"/>
      <c r="KRN15" s="4"/>
      <c r="KRO15" s="4"/>
      <c r="KRP15" s="4"/>
      <c r="KRQ15" s="4"/>
      <c r="KRR15" s="4"/>
      <c r="KRS15" s="4"/>
      <c r="KRT15" s="4"/>
      <c r="KRU15" s="4"/>
      <c r="KRV15" s="4"/>
      <c r="KRW15" s="4"/>
      <c r="KRX15" s="4"/>
      <c r="KRY15" s="4"/>
      <c r="KRZ15" s="4"/>
      <c r="KSA15" s="4"/>
      <c r="KSB15" s="4"/>
      <c r="KSC15" s="4"/>
      <c r="KSD15" s="4"/>
      <c r="KSE15" s="4"/>
      <c r="KSF15" s="4"/>
      <c r="KSG15" s="4"/>
      <c r="KSH15" s="4"/>
      <c r="KSI15" s="4"/>
      <c r="KSJ15" s="4"/>
      <c r="KSK15" s="4"/>
      <c r="KSL15" s="4"/>
      <c r="KSM15" s="4"/>
      <c r="KSN15" s="4"/>
      <c r="KSO15" s="4"/>
      <c r="KSP15" s="4"/>
      <c r="KSQ15" s="4"/>
      <c r="KSR15" s="4"/>
      <c r="KSS15" s="4"/>
      <c r="KST15" s="4"/>
      <c r="KSU15" s="4"/>
      <c r="KSV15" s="4"/>
      <c r="KSW15" s="4"/>
      <c r="KSX15" s="4"/>
      <c r="KSY15" s="4"/>
      <c r="KSZ15" s="4"/>
      <c r="KTA15" s="4"/>
      <c r="KTB15" s="4"/>
      <c r="KTC15" s="4"/>
      <c r="KTD15" s="4"/>
      <c r="KTE15" s="4"/>
      <c r="KTF15" s="4"/>
      <c r="KTG15" s="4"/>
      <c r="KTH15" s="4"/>
      <c r="KTI15" s="4"/>
      <c r="KTJ15" s="4"/>
      <c r="KTK15" s="4"/>
      <c r="KTL15" s="4"/>
      <c r="KTM15" s="4"/>
      <c r="KTN15" s="4"/>
      <c r="KTO15" s="4"/>
      <c r="KTP15" s="4"/>
      <c r="KTQ15" s="4"/>
      <c r="KTR15" s="4"/>
      <c r="KTS15" s="4"/>
      <c r="KTT15" s="4"/>
      <c r="KTU15" s="4"/>
      <c r="KTV15" s="4"/>
      <c r="KTW15" s="4"/>
      <c r="KTX15" s="4"/>
      <c r="KTY15" s="4"/>
      <c r="KTZ15" s="4"/>
      <c r="KUA15" s="4"/>
      <c r="KUB15" s="4"/>
      <c r="KUC15" s="4"/>
      <c r="KUD15" s="4"/>
      <c r="KUE15" s="4"/>
      <c r="KUF15" s="4"/>
      <c r="KUG15" s="4"/>
      <c r="KUH15" s="4"/>
      <c r="KUI15" s="4"/>
      <c r="KUJ15" s="4"/>
      <c r="KUK15" s="4"/>
      <c r="KUL15" s="4"/>
      <c r="KUM15" s="4"/>
      <c r="KUN15" s="4"/>
      <c r="KUO15" s="4"/>
      <c r="KUP15" s="4"/>
      <c r="KUQ15" s="4"/>
      <c r="KUR15" s="4"/>
      <c r="KUS15" s="4"/>
      <c r="KUT15" s="4"/>
      <c r="KUU15" s="4"/>
      <c r="KUV15" s="4"/>
      <c r="KUW15" s="4"/>
      <c r="KUX15" s="4"/>
      <c r="KUY15" s="4"/>
      <c r="KUZ15" s="4"/>
      <c r="KVA15" s="4"/>
      <c r="KVB15" s="4"/>
      <c r="KVC15" s="4"/>
      <c r="KVD15" s="4"/>
      <c r="KVE15" s="4"/>
      <c r="KVF15" s="4"/>
      <c r="KVG15" s="4"/>
      <c r="KVH15" s="4"/>
      <c r="KVI15" s="4"/>
      <c r="KVJ15" s="4"/>
      <c r="KVK15" s="4"/>
      <c r="KVL15" s="4"/>
      <c r="KVM15" s="4"/>
      <c r="KVN15" s="4"/>
      <c r="KVO15" s="4"/>
      <c r="KVP15" s="4"/>
      <c r="KVQ15" s="4"/>
      <c r="KVR15" s="4"/>
      <c r="KVS15" s="4"/>
      <c r="KVT15" s="4"/>
      <c r="KVU15" s="4"/>
      <c r="KVV15" s="4"/>
      <c r="KVW15" s="4"/>
      <c r="KVX15" s="4"/>
      <c r="KVY15" s="4"/>
      <c r="KVZ15" s="4"/>
      <c r="KWA15" s="4"/>
      <c r="KWB15" s="4"/>
      <c r="KWC15" s="4"/>
      <c r="KWD15" s="4"/>
      <c r="KWE15" s="4"/>
      <c r="KWF15" s="4"/>
      <c r="KWG15" s="4"/>
      <c r="KWH15" s="4"/>
      <c r="KWI15" s="4"/>
      <c r="KWJ15" s="4"/>
      <c r="KWK15" s="4"/>
      <c r="KWL15" s="4"/>
      <c r="KWM15" s="4"/>
      <c r="KWN15" s="4"/>
      <c r="KWO15" s="4"/>
      <c r="KWP15" s="4"/>
      <c r="KWQ15" s="4"/>
      <c r="KWR15" s="4"/>
      <c r="KWS15" s="4"/>
      <c r="KWT15" s="4"/>
      <c r="KWU15" s="4"/>
      <c r="KWV15" s="4"/>
      <c r="KWW15" s="4"/>
      <c r="KWX15" s="4"/>
      <c r="KWY15" s="4"/>
      <c r="KWZ15" s="4"/>
      <c r="KXA15" s="4"/>
      <c r="KXB15" s="4"/>
      <c r="KXC15" s="4"/>
      <c r="KXD15" s="4"/>
      <c r="KXE15" s="4"/>
      <c r="KXF15" s="4"/>
      <c r="KXG15" s="4"/>
      <c r="KXH15" s="4"/>
      <c r="KXI15" s="4"/>
      <c r="KXJ15" s="4"/>
      <c r="KXK15" s="4"/>
      <c r="KXL15" s="4"/>
      <c r="KXM15" s="4"/>
      <c r="KXN15" s="4"/>
      <c r="KXO15" s="4"/>
      <c r="KXP15" s="4"/>
      <c r="KXQ15" s="4"/>
      <c r="KXR15" s="4"/>
      <c r="KXS15" s="4"/>
      <c r="KXT15" s="4"/>
      <c r="KXU15" s="4"/>
      <c r="KXV15" s="4"/>
      <c r="KXW15" s="4"/>
      <c r="KXX15" s="4"/>
      <c r="KXY15" s="4"/>
      <c r="KXZ15" s="4"/>
      <c r="KYA15" s="4"/>
      <c r="KYB15" s="4"/>
      <c r="KYC15" s="4"/>
      <c r="KYD15" s="4"/>
      <c r="KYE15" s="4"/>
      <c r="KYF15" s="4"/>
      <c r="KYG15" s="4"/>
      <c r="KYH15" s="4"/>
      <c r="KYI15" s="4"/>
      <c r="KYJ15" s="4"/>
      <c r="KYK15" s="4"/>
      <c r="KYL15" s="4"/>
      <c r="KYM15" s="4"/>
      <c r="KYN15" s="4"/>
      <c r="KYO15" s="4"/>
      <c r="KYP15" s="4"/>
      <c r="KYQ15" s="4"/>
      <c r="KYR15" s="4"/>
      <c r="KYS15" s="4"/>
      <c r="KYT15" s="4"/>
      <c r="KYU15" s="4"/>
      <c r="KYV15" s="4"/>
      <c r="KYW15" s="4"/>
      <c r="KYX15" s="4"/>
      <c r="KYY15" s="4"/>
      <c r="KYZ15" s="4"/>
      <c r="KZA15" s="4"/>
      <c r="KZB15" s="4"/>
      <c r="KZC15" s="4"/>
      <c r="KZD15" s="4"/>
      <c r="KZE15" s="4"/>
      <c r="KZF15" s="4"/>
      <c r="KZG15" s="4"/>
      <c r="KZH15" s="4"/>
      <c r="KZI15" s="4"/>
      <c r="KZJ15" s="4"/>
      <c r="KZK15" s="4"/>
      <c r="KZL15" s="4"/>
      <c r="KZM15" s="4"/>
      <c r="KZN15" s="4"/>
      <c r="KZO15" s="4"/>
      <c r="KZP15" s="4"/>
      <c r="KZQ15" s="4"/>
      <c r="KZR15" s="4"/>
      <c r="KZS15" s="4"/>
      <c r="KZT15" s="4"/>
      <c r="KZU15" s="4"/>
      <c r="KZV15" s="4"/>
      <c r="KZW15" s="4"/>
      <c r="KZX15" s="4"/>
      <c r="KZY15" s="4"/>
      <c r="KZZ15" s="4"/>
      <c r="LAA15" s="4"/>
      <c r="LAB15" s="4"/>
      <c r="LAC15" s="4"/>
      <c r="LAD15" s="4"/>
      <c r="LAE15" s="4"/>
      <c r="LAF15" s="4"/>
      <c r="LAG15" s="4"/>
      <c r="LAH15" s="4"/>
      <c r="LAI15" s="4"/>
      <c r="LAJ15" s="4"/>
      <c r="LAK15" s="4"/>
      <c r="LAL15" s="4"/>
      <c r="LAM15" s="4"/>
      <c r="LAN15" s="4"/>
      <c r="LAO15" s="4"/>
      <c r="LAP15" s="4"/>
      <c r="LAQ15" s="4"/>
      <c r="LAR15" s="4"/>
      <c r="LAS15" s="4"/>
      <c r="LAT15" s="4"/>
      <c r="LAU15" s="4"/>
      <c r="LAV15" s="4"/>
      <c r="LAW15" s="4"/>
      <c r="LAX15" s="4"/>
      <c r="LAY15" s="4"/>
      <c r="LAZ15" s="4"/>
      <c r="LBA15" s="4"/>
      <c r="LBB15" s="4"/>
      <c r="LBC15" s="4"/>
      <c r="LBD15" s="4"/>
      <c r="LBE15" s="4"/>
      <c r="LBF15" s="4"/>
      <c r="LBG15" s="4"/>
      <c r="LBH15" s="4"/>
      <c r="LBI15" s="4"/>
      <c r="LBJ15" s="4"/>
      <c r="LBK15" s="4"/>
      <c r="LBL15" s="4"/>
      <c r="LBM15" s="4"/>
      <c r="LBN15" s="4"/>
      <c r="LBO15" s="4"/>
      <c r="LBP15" s="4"/>
      <c r="LBQ15" s="4"/>
      <c r="LBR15" s="4"/>
      <c r="LBS15" s="4"/>
      <c r="LBT15" s="4"/>
      <c r="LBU15" s="4"/>
      <c r="LBV15" s="4"/>
      <c r="LBW15" s="4"/>
      <c r="LBX15" s="4"/>
      <c r="LBY15" s="4"/>
      <c r="LBZ15" s="4"/>
      <c r="LCA15" s="4"/>
      <c r="LCB15" s="4"/>
      <c r="LCC15" s="4"/>
      <c r="LCD15" s="4"/>
      <c r="LCE15" s="4"/>
      <c r="LCF15" s="4"/>
      <c r="LCG15" s="4"/>
      <c r="LCH15" s="4"/>
      <c r="LCI15" s="4"/>
      <c r="LCJ15" s="4"/>
      <c r="LCK15" s="4"/>
      <c r="LCL15" s="4"/>
      <c r="LCM15" s="4"/>
      <c r="LCN15" s="4"/>
      <c r="LCO15" s="4"/>
      <c r="LCP15" s="4"/>
      <c r="LCQ15" s="4"/>
      <c r="LCR15" s="4"/>
      <c r="LCS15" s="4"/>
      <c r="LCT15" s="4"/>
      <c r="LCU15" s="4"/>
      <c r="LCV15" s="4"/>
      <c r="LCW15" s="4"/>
      <c r="LCX15" s="4"/>
      <c r="LCY15" s="4"/>
      <c r="LCZ15" s="4"/>
      <c r="LDA15" s="4"/>
      <c r="LDB15" s="4"/>
      <c r="LDC15" s="4"/>
      <c r="LDD15" s="4"/>
      <c r="LDE15" s="4"/>
      <c r="LDF15" s="4"/>
      <c r="LDG15" s="4"/>
      <c r="LDH15" s="4"/>
      <c r="LDI15" s="4"/>
      <c r="LDJ15" s="4"/>
      <c r="LDK15" s="4"/>
      <c r="LDL15" s="4"/>
      <c r="LDM15" s="4"/>
      <c r="LDN15" s="4"/>
      <c r="LDO15" s="4"/>
      <c r="LDP15" s="4"/>
      <c r="LDQ15" s="4"/>
      <c r="LDR15" s="4"/>
      <c r="LDS15" s="4"/>
      <c r="LDT15" s="4"/>
      <c r="LDU15" s="4"/>
      <c r="LDV15" s="4"/>
      <c r="LDW15" s="4"/>
      <c r="LDX15" s="4"/>
      <c r="LDY15" s="4"/>
      <c r="LDZ15" s="4"/>
      <c r="LEA15" s="4"/>
      <c r="LEB15" s="4"/>
      <c r="LEC15" s="4"/>
      <c r="LED15" s="4"/>
      <c r="LEE15" s="4"/>
      <c r="LEF15" s="4"/>
      <c r="LEG15" s="4"/>
      <c r="LEH15" s="4"/>
      <c r="LEI15" s="4"/>
      <c r="LEJ15" s="4"/>
      <c r="LEK15" s="4"/>
      <c r="LEL15" s="4"/>
      <c r="LEM15" s="4"/>
      <c r="LEN15" s="4"/>
      <c r="LEO15" s="4"/>
      <c r="LEP15" s="4"/>
      <c r="LEQ15" s="4"/>
      <c r="LER15" s="4"/>
      <c r="LES15" s="4"/>
      <c r="LET15" s="4"/>
      <c r="LEU15" s="4"/>
      <c r="LEV15" s="4"/>
      <c r="LEW15" s="4"/>
      <c r="LEX15" s="4"/>
      <c r="LEY15" s="4"/>
      <c r="LEZ15" s="4"/>
      <c r="LFA15" s="4"/>
      <c r="LFB15" s="4"/>
      <c r="LFC15" s="4"/>
      <c r="LFD15" s="4"/>
      <c r="LFE15" s="4"/>
      <c r="LFF15" s="4"/>
      <c r="LFG15" s="4"/>
      <c r="LFH15" s="4"/>
      <c r="LFI15" s="4"/>
      <c r="LFJ15" s="4"/>
      <c r="LFK15" s="4"/>
      <c r="LFL15" s="4"/>
      <c r="LFM15" s="4"/>
      <c r="LFN15" s="4"/>
      <c r="LFO15" s="4"/>
      <c r="LFP15" s="4"/>
      <c r="LFQ15" s="4"/>
      <c r="LFR15" s="4"/>
      <c r="LFS15" s="4"/>
      <c r="LFT15" s="4"/>
      <c r="LFU15" s="4"/>
      <c r="LFV15" s="4"/>
      <c r="LFW15" s="4"/>
      <c r="LFX15" s="4"/>
      <c r="LFY15" s="4"/>
      <c r="LFZ15" s="4"/>
      <c r="LGA15" s="4"/>
      <c r="LGB15" s="4"/>
      <c r="LGC15" s="4"/>
      <c r="LGD15" s="4"/>
      <c r="LGE15" s="4"/>
      <c r="LGF15" s="4"/>
      <c r="LGG15" s="4"/>
      <c r="LGH15" s="4"/>
      <c r="LGI15" s="4"/>
      <c r="LGJ15" s="4"/>
      <c r="LGK15" s="4"/>
      <c r="LGL15" s="4"/>
      <c r="LGM15" s="4"/>
      <c r="LGN15" s="4"/>
      <c r="LGO15" s="4"/>
      <c r="LGP15" s="4"/>
      <c r="LGQ15" s="4"/>
      <c r="LGR15" s="4"/>
      <c r="LGS15" s="4"/>
      <c r="LGT15" s="4"/>
      <c r="LGU15" s="4"/>
      <c r="LGV15" s="4"/>
      <c r="LGW15" s="4"/>
      <c r="LGX15" s="4"/>
      <c r="LGY15" s="4"/>
      <c r="LGZ15" s="4"/>
      <c r="LHA15" s="4"/>
      <c r="LHB15" s="4"/>
      <c r="LHC15" s="4"/>
      <c r="LHD15" s="4"/>
      <c r="LHE15" s="4"/>
      <c r="LHF15" s="4"/>
      <c r="LHG15" s="4"/>
      <c r="LHH15" s="4"/>
      <c r="LHI15" s="4"/>
      <c r="LHJ15" s="4"/>
      <c r="LHK15" s="4"/>
      <c r="LHL15" s="4"/>
      <c r="LHM15" s="4"/>
      <c r="LHN15" s="4"/>
      <c r="LHO15" s="4"/>
      <c r="LHP15" s="4"/>
      <c r="LHQ15" s="4"/>
      <c r="LHR15" s="4"/>
      <c r="LHS15" s="4"/>
      <c r="LHT15" s="4"/>
      <c r="LHU15" s="4"/>
      <c r="LHV15" s="4"/>
      <c r="LHW15" s="4"/>
      <c r="LHX15" s="4"/>
      <c r="LHY15" s="4"/>
      <c r="LHZ15" s="4"/>
      <c r="LIA15" s="4"/>
      <c r="LIB15" s="4"/>
      <c r="LIC15" s="4"/>
      <c r="LID15" s="4"/>
      <c r="LIE15" s="4"/>
      <c r="LIF15" s="4"/>
      <c r="LIG15" s="4"/>
      <c r="LIH15" s="4"/>
      <c r="LII15" s="4"/>
      <c r="LIJ15" s="4"/>
      <c r="LIK15" s="4"/>
      <c r="LIL15" s="4"/>
      <c r="LIM15" s="4"/>
      <c r="LIN15" s="4"/>
      <c r="LIO15" s="4"/>
      <c r="LIP15" s="4"/>
      <c r="LIQ15" s="4"/>
      <c r="LIR15" s="4"/>
      <c r="LIS15" s="4"/>
      <c r="LIT15" s="4"/>
      <c r="LIU15" s="4"/>
      <c r="LIV15" s="4"/>
      <c r="LIW15" s="4"/>
      <c r="LIX15" s="4"/>
      <c r="LIY15" s="4"/>
      <c r="LIZ15" s="4"/>
      <c r="LJA15" s="4"/>
      <c r="LJB15" s="4"/>
      <c r="LJC15" s="4"/>
      <c r="LJD15" s="4"/>
      <c r="LJE15" s="4"/>
      <c r="LJF15" s="4"/>
      <c r="LJG15" s="4"/>
      <c r="LJH15" s="4"/>
      <c r="LJI15" s="4"/>
      <c r="LJJ15" s="4"/>
      <c r="LJK15" s="4"/>
      <c r="LJL15" s="4"/>
      <c r="LJM15" s="4"/>
      <c r="LJN15" s="4"/>
      <c r="LJO15" s="4"/>
      <c r="LJP15" s="4"/>
      <c r="LJQ15" s="4"/>
      <c r="LJR15" s="4"/>
      <c r="LJS15" s="4"/>
      <c r="LJT15" s="4"/>
      <c r="LJU15" s="4"/>
      <c r="LJV15" s="4"/>
      <c r="LJW15" s="4"/>
      <c r="LJX15" s="4"/>
      <c r="LJY15" s="4"/>
      <c r="LJZ15" s="4"/>
      <c r="LKA15" s="4"/>
      <c r="LKB15" s="4"/>
      <c r="LKC15" s="4"/>
      <c r="LKD15" s="4"/>
      <c r="LKE15" s="4"/>
      <c r="LKF15" s="4"/>
      <c r="LKG15" s="4"/>
      <c r="LKH15" s="4"/>
      <c r="LKI15" s="4"/>
      <c r="LKJ15" s="4"/>
      <c r="LKK15" s="4"/>
      <c r="LKL15" s="4"/>
      <c r="LKM15" s="4"/>
      <c r="LKN15" s="4"/>
      <c r="LKO15" s="4"/>
      <c r="LKP15" s="4"/>
      <c r="LKQ15" s="4"/>
      <c r="LKR15" s="4"/>
      <c r="LKS15" s="4"/>
      <c r="LKT15" s="4"/>
      <c r="LKU15" s="4"/>
      <c r="LKV15" s="4"/>
      <c r="LKW15" s="4"/>
      <c r="LKX15" s="4"/>
      <c r="LKY15" s="4"/>
      <c r="LKZ15" s="4"/>
      <c r="LLA15" s="4"/>
      <c r="LLB15" s="4"/>
      <c r="LLC15" s="4"/>
      <c r="LLD15" s="4"/>
      <c r="LLE15" s="4"/>
      <c r="LLF15" s="4"/>
      <c r="LLG15" s="4"/>
      <c r="LLH15" s="4"/>
      <c r="LLI15" s="4"/>
      <c r="LLJ15" s="4"/>
      <c r="LLK15" s="4"/>
      <c r="LLL15" s="4"/>
      <c r="LLM15" s="4"/>
      <c r="LLN15" s="4"/>
      <c r="LLO15" s="4"/>
      <c r="LLP15" s="4"/>
      <c r="LLQ15" s="4"/>
      <c r="LLR15" s="4"/>
      <c r="LLS15" s="4"/>
      <c r="LLT15" s="4"/>
      <c r="LLU15" s="4"/>
      <c r="LLV15" s="4"/>
      <c r="LLW15" s="4"/>
      <c r="LLX15" s="4"/>
      <c r="LLY15" s="4"/>
      <c r="LLZ15" s="4"/>
      <c r="LMA15" s="4"/>
      <c r="LMB15" s="4"/>
      <c r="LMC15" s="4"/>
      <c r="LMD15" s="4"/>
      <c r="LME15" s="4"/>
      <c r="LMF15" s="4"/>
      <c r="LMG15" s="4"/>
      <c r="LMH15" s="4"/>
      <c r="LMI15" s="4"/>
      <c r="LMJ15" s="4"/>
      <c r="LMK15" s="4"/>
      <c r="LML15" s="4"/>
      <c r="LMM15" s="4"/>
      <c r="LMN15" s="4"/>
      <c r="LMO15" s="4"/>
      <c r="LMP15" s="4"/>
      <c r="LMQ15" s="4"/>
      <c r="LMR15" s="4"/>
      <c r="LMS15" s="4"/>
      <c r="LMT15" s="4"/>
      <c r="LMU15" s="4"/>
      <c r="LMV15" s="4"/>
      <c r="LMW15" s="4"/>
      <c r="LMX15" s="4"/>
      <c r="LMY15" s="4"/>
      <c r="LMZ15" s="4"/>
      <c r="LNA15" s="4"/>
      <c r="LNB15" s="4"/>
      <c r="LNC15" s="4"/>
      <c r="LND15" s="4"/>
      <c r="LNE15" s="4"/>
      <c r="LNF15" s="4"/>
      <c r="LNG15" s="4"/>
      <c r="LNH15" s="4"/>
      <c r="LNI15" s="4"/>
      <c r="LNJ15" s="4"/>
      <c r="LNK15" s="4"/>
      <c r="LNL15" s="4"/>
      <c r="LNM15" s="4"/>
      <c r="LNN15" s="4"/>
      <c r="LNO15" s="4"/>
      <c r="LNP15" s="4"/>
      <c r="LNQ15" s="4"/>
      <c r="LNR15" s="4"/>
      <c r="LNS15" s="4"/>
      <c r="LNT15" s="4"/>
      <c r="LNU15" s="4"/>
      <c r="LNV15" s="4"/>
      <c r="LNW15" s="4"/>
      <c r="LNX15" s="4"/>
      <c r="LNY15" s="4"/>
      <c r="LNZ15" s="4"/>
      <c r="LOA15" s="4"/>
      <c r="LOB15" s="4"/>
      <c r="LOC15" s="4"/>
      <c r="LOD15" s="4"/>
      <c r="LOE15" s="4"/>
      <c r="LOF15" s="4"/>
      <c r="LOG15" s="4"/>
      <c r="LOH15" s="4"/>
      <c r="LOI15" s="4"/>
      <c r="LOJ15" s="4"/>
      <c r="LOK15" s="4"/>
      <c r="LOL15" s="4"/>
      <c r="LOM15" s="4"/>
      <c r="LON15" s="4"/>
      <c r="LOO15" s="4"/>
      <c r="LOP15" s="4"/>
      <c r="LOQ15" s="4"/>
      <c r="LOR15" s="4"/>
      <c r="LOS15" s="4"/>
      <c r="LOT15" s="4"/>
      <c r="LOU15" s="4"/>
      <c r="LOV15" s="4"/>
      <c r="LOW15" s="4"/>
      <c r="LOX15" s="4"/>
      <c r="LOY15" s="4"/>
      <c r="LOZ15" s="4"/>
      <c r="LPA15" s="4"/>
      <c r="LPB15" s="4"/>
      <c r="LPC15" s="4"/>
      <c r="LPD15" s="4"/>
      <c r="LPE15" s="4"/>
      <c r="LPF15" s="4"/>
      <c r="LPG15" s="4"/>
      <c r="LPH15" s="4"/>
      <c r="LPI15" s="4"/>
      <c r="LPJ15" s="4"/>
      <c r="LPK15" s="4"/>
      <c r="LPL15" s="4"/>
      <c r="LPM15" s="4"/>
      <c r="LPN15" s="4"/>
      <c r="LPO15" s="4"/>
      <c r="LPP15" s="4"/>
      <c r="LPQ15" s="4"/>
      <c r="LPR15" s="4"/>
      <c r="LPS15" s="4"/>
      <c r="LPT15" s="4"/>
      <c r="LPU15" s="4"/>
      <c r="LPV15" s="4"/>
      <c r="LPW15" s="4"/>
      <c r="LPX15" s="4"/>
      <c r="LPY15" s="4"/>
      <c r="LPZ15" s="4"/>
      <c r="LQA15" s="4"/>
      <c r="LQB15" s="4"/>
      <c r="LQC15" s="4"/>
      <c r="LQD15" s="4"/>
      <c r="LQE15" s="4"/>
      <c r="LQF15" s="4"/>
      <c r="LQG15" s="4"/>
      <c r="LQH15" s="4"/>
      <c r="LQI15" s="4"/>
      <c r="LQJ15" s="4"/>
      <c r="LQK15" s="4"/>
      <c r="LQL15" s="4"/>
      <c r="LQM15" s="4"/>
      <c r="LQN15" s="4"/>
      <c r="LQO15" s="4"/>
      <c r="LQP15" s="4"/>
      <c r="LQQ15" s="4"/>
      <c r="LQR15" s="4"/>
      <c r="LQS15" s="4"/>
      <c r="LQT15" s="4"/>
      <c r="LQU15" s="4"/>
      <c r="LQV15" s="4"/>
      <c r="LQW15" s="4"/>
      <c r="LQX15" s="4"/>
      <c r="LQY15" s="4"/>
      <c r="LQZ15" s="4"/>
      <c r="LRA15" s="4"/>
      <c r="LRB15" s="4"/>
      <c r="LRC15" s="4"/>
      <c r="LRD15" s="4"/>
      <c r="LRE15" s="4"/>
      <c r="LRF15" s="4"/>
      <c r="LRG15" s="4"/>
      <c r="LRH15" s="4"/>
      <c r="LRI15" s="4"/>
      <c r="LRJ15" s="4"/>
      <c r="LRK15" s="4"/>
      <c r="LRL15" s="4"/>
      <c r="LRM15" s="4"/>
      <c r="LRN15" s="4"/>
      <c r="LRO15" s="4"/>
      <c r="LRP15" s="4"/>
      <c r="LRQ15" s="4"/>
      <c r="LRR15" s="4"/>
      <c r="LRS15" s="4"/>
      <c r="LRT15" s="4"/>
      <c r="LRU15" s="4"/>
      <c r="LRV15" s="4"/>
      <c r="LRW15" s="4"/>
      <c r="LRX15" s="4"/>
      <c r="LRY15" s="4"/>
      <c r="LRZ15" s="4"/>
      <c r="LSA15" s="4"/>
      <c r="LSB15" s="4"/>
      <c r="LSC15" s="4"/>
      <c r="LSD15" s="4"/>
      <c r="LSE15" s="4"/>
      <c r="LSF15" s="4"/>
      <c r="LSG15" s="4"/>
      <c r="LSH15" s="4"/>
      <c r="LSI15" s="4"/>
      <c r="LSJ15" s="4"/>
      <c r="LSK15" s="4"/>
      <c r="LSL15" s="4"/>
      <c r="LSM15" s="4"/>
      <c r="LSN15" s="4"/>
      <c r="LSO15" s="4"/>
      <c r="LSP15" s="4"/>
      <c r="LSQ15" s="4"/>
      <c r="LSR15" s="4"/>
      <c r="LSS15" s="4"/>
      <c r="LST15" s="4"/>
      <c r="LSU15" s="4"/>
      <c r="LSV15" s="4"/>
      <c r="LSW15" s="4"/>
      <c r="LSX15" s="4"/>
      <c r="LSY15" s="4"/>
      <c r="LSZ15" s="4"/>
      <c r="LTA15" s="4"/>
      <c r="LTB15" s="4"/>
      <c r="LTC15" s="4"/>
      <c r="LTD15" s="4"/>
      <c r="LTE15" s="4"/>
      <c r="LTF15" s="4"/>
      <c r="LTG15" s="4"/>
      <c r="LTH15" s="4"/>
      <c r="LTI15" s="4"/>
      <c r="LTJ15" s="4"/>
      <c r="LTK15" s="4"/>
      <c r="LTL15" s="4"/>
      <c r="LTM15" s="4"/>
      <c r="LTN15" s="4"/>
      <c r="LTO15" s="4"/>
      <c r="LTP15" s="4"/>
      <c r="LTQ15" s="4"/>
      <c r="LTR15" s="4"/>
      <c r="LTS15" s="4"/>
      <c r="LTT15" s="4"/>
      <c r="LTU15" s="4"/>
      <c r="LTV15" s="4"/>
      <c r="LTW15" s="4"/>
      <c r="LTX15" s="4"/>
      <c r="LTY15" s="4"/>
      <c r="LTZ15" s="4"/>
      <c r="LUA15" s="4"/>
      <c r="LUB15" s="4"/>
      <c r="LUC15" s="4"/>
      <c r="LUD15" s="4"/>
      <c r="LUE15" s="4"/>
      <c r="LUF15" s="4"/>
      <c r="LUG15" s="4"/>
      <c r="LUH15" s="4"/>
      <c r="LUI15" s="4"/>
      <c r="LUJ15" s="4"/>
      <c r="LUK15" s="4"/>
      <c r="LUL15" s="4"/>
      <c r="LUM15" s="4"/>
      <c r="LUN15" s="4"/>
      <c r="LUO15" s="4"/>
      <c r="LUP15" s="4"/>
      <c r="LUQ15" s="4"/>
      <c r="LUR15" s="4"/>
      <c r="LUS15" s="4"/>
      <c r="LUT15" s="4"/>
      <c r="LUU15" s="4"/>
      <c r="LUV15" s="4"/>
      <c r="LUW15" s="4"/>
      <c r="LUX15" s="4"/>
      <c r="LUY15" s="4"/>
      <c r="LUZ15" s="4"/>
      <c r="LVA15" s="4"/>
      <c r="LVB15" s="4"/>
      <c r="LVC15" s="4"/>
      <c r="LVD15" s="4"/>
      <c r="LVE15" s="4"/>
      <c r="LVF15" s="4"/>
      <c r="LVG15" s="4"/>
      <c r="LVH15" s="4"/>
      <c r="LVI15" s="4"/>
      <c r="LVJ15" s="4"/>
      <c r="LVK15" s="4"/>
      <c r="LVL15" s="4"/>
      <c r="LVM15" s="4"/>
      <c r="LVN15" s="4"/>
      <c r="LVO15" s="4"/>
      <c r="LVP15" s="4"/>
      <c r="LVQ15" s="4"/>
      <c r="LVR15" s="4"/>
      <c r="LVS15" s="4"/>
      <c r="LVT15" s="4"/>
      <c r="LVU15" s="4"/>
      <c r="LVV15" s="4"/>
      <c r="LVW15" s="4"/>
      <c r="LVX15" s="4"/>
      <c r="LVY15" s="4"/>
      <c r="LVZ15" s="4"/>
      <c r="LWA15" s="4"/>
      <c r="LWB15" s="4"/>
      <c r="LWC15" s="4"/>
      <c r="LWD15" s="4"/>
      <c r="LWE15" s="4"/>
      <c r="LWF15" s="4"/>
      <c r="LWG15" s="4"/>
      <c r="LWH15" s="4"/>
      <c r="LWI15" s="4"/>
      <c r="LWJ15" s="4"/>
      <c r="LWK15" s="4"/>
      <c r="LWL15" s="4"/>
      <c r="LWM15" s="4"/>
      <c r="LWN15" s="4"/>
      <c r="LWO15" s="4"/>
      <c r="LWP15" s="4"/>
      <c r="LWQ15" s="4"/>
      <c r="LWR15" s="4"/>
      <c r="LWS15" s="4"/>
      <c r="LWT15" s="4"/>
      <c r="LWU15" s="4"/>
      <c r="LWV15" s="4"/>
      <c r="LWW15" s="4"/>
      <c r="LWX15" s="4"/>
      <c r="LWY15" s="4"/>
      <c r="LWZ15" s="4"/>
      <c r="LXA15" s="4"/>
      <c r="LXB15" s="4"/>
      <c r="LXC15" s="4"/>
      <c r="LXD15" s="4"/>
      <c r="LXE15" s="4"/>
      <c r="LXF15" s="4"/>
      <c r="LXG15" s="4"/>
      <c r="LXH15" s="4"/>
      <c r="LXI15" s="4"/>
      <c r="LXJ15" s="4"/>
      <c r="LXK15" s="4"/>
      <c r="LXL15" s="4"/>
      <c r="LXM15" s="4"/>
      <c r="LXN15" s="4"/>
      <c r="LXO15" s="4"/>
      <c r="LXP15" s="4"/>
      <c r="LXQ15" s="4"/>
      <c r="LXR15" s="4"/>
      <c r="LXS15" s="4"/>
      <c r="LXT15" s="4"/>
      <c r="LXU15" s="4"/>
      <c r="LXV15" s="4"/>
      <c r="LXW15" s="4"/>
      <c r="LXX15" s="4"/>
      <c r="LXY15" s="4"/>
      <c r="LXZ15" s="4"/>
      <c r="LYA15" s="4"/>
      <c r="LYB15" s="4"/>
      <c r="LYC15" s="4"/>
      <c r="LYD15" s="4"/>
      <c r="LYE15" s="4"/>
      <c r="LYF15" s="4"/>
      <c r="LYG15" s="4"/>
      <c r="LYH15" s="4"/>
      <c r="LYI15" s="4"/>
      <c r="LYJ15" s="4"/>
      <c r="LYK15" s="4"/>
      <c r="LYL15" s="4"/>
      <c r="LYM15" s="4"/>
      <c r="LYN15" s="4"/>
      <c r="LYO15" s="4"/>
      <c r="LYP15" s="4"/>
      <c r="LYQ15" s="4"/>
      <c r="LYR15" s="4"/>
      <c r="LYS15" s="4"/>
      <c r="LYT15" s="4"/>
      <c r="LYU15" s="4"/>
      <c r="LYV15" s="4"/>
      <c r="LYW15" s="4"/>
      <c r="LYX15" s="4"/>
      <c r="LYY15" s="4"/>
      <c r="LYZ15" s="4"/>
      <c r="LZA15" s="4"/>
      <c r="LZB15" s="4"/>
      <c r="LZC15" s="4"/>
      <c r="LZD15" s="4"/>
      <c r="LZE15" s="4"/>
      <c r="LZF15" s="4"/>
      <c r="LZG15" s="4"/>
      <c r="LZH15" s="4"/>
      <c r="LZI15" s="4"/>
      <c r="LZJ15" s="4"/>
      <c r="LZK15" s="4"/>
      <c r="LZL15" s="4"/>
      <c r="LZM15" s="4"/>
      <c r="LZN15" s="4"/>
      <c r="LZO15" s="4"/>
      <c r="LZP15" s="4"/>
      <c r="LZQ15" s="4"/>
      <c r="LZR15" s="4"/>
      <c r="LZS15" s="4"/>
      <c r="LZT15" s="4"/>
      <c r="LZU15" s="4"/>
      <c r="LZV15" s="4"/>
      <c r="LZW15" s="4"/>
      <c r="LZX15" s="4"/>
      <c r="LZY15" s="4"/>
      <c r="LZZ15" s="4"/>
      <c r="MAA15" s="4"/>
      <c r="MAB15" s="4"/>
      <c r="MAC15" s="4"/>
      <c r="MAD15" s="4"/>
      <c r="MAE15" s="4"/>
      <c r="MAF15" s="4"/>
      <c r="MAG15" s="4"/>
      <c r="MAH15" s="4"/>
      <c r="MAI15" s="4"/>
      <c r="MAJ15" s="4"/>
      <c r="MAK15" s="4"/>
      <c r="MAL15" s="4"/>
      <c r="MAM15" s="4"/>
      <c r="MAN15" s="4"/>
      <c r="MAO15" s="4"/>
      <c r="MAP15" s="4"/>
      <c r="MAQ15" s="4"/>
      <c r="MAR15" s="4"/>
      <c r="MAS15" s="4"/>
      <c r="MAT15" s="4"/>
      <c r="MAU15" s="4"/>
      <c r="MAV15" s="4"/>
      <c r="MAW15" s="4"/>
      <c r="MAX15" s="4"/>
      <c r="MAY15" s="4"/>
      <c r="MAZ15" s="4"/>
      <c r="MBA15" s="4"/>
      <c r="MBB15" s="4"/>
      <c r="MBC15" s="4"/>
      <c r="MBD15" s="4"/>
      <c r="MBE15" s="4"/>
      <c r="MBF15" s="4"/>
      <c r="MBG15" s="4"/>
      <c r="MBH15" s="4"/>
      <c r="MBI15" s="4"/>
      <c r="MBJ15" s="4"/>
      <c r="MBK15" s="4"/>
      <c r="MBL15" s="4"/>
      <c r="MBM15" s="4"/>
      <c r="MBN15" s="4"/>
      <c r="MBO15" s="4"/>
      <c r="MBP15" s="4"/>
      <c r="MBQ15" s="4"/>
      <c r="MBR15" s="4"/>
      <c r="MBS15" s="4"/>
      <c r="MBT15" s="4"/>
      <c r="MBU15" s="4"/>
      <c r="MBV15" s="4"/>
      <c r="MBW15" s="4"/>
      <c r="MBX15" s="4"/>
      <c r="MBY15" s="4"/>
      <c r="MBZ15" s="4"/>
      <c r="MCA15" s="4"/>
      <c r="MCB15" s="4"/>
      <c r="MCC15" s="4"/>
      <c r="MCD15" s="4"/>
      <c r="MCE15" s="4"/>
      <c r="MCF15" s="4"/>
      <c r="MCG15" s="4"/>
      <c r="MCH15" s="4"/>
      <c r="MCI15" s="4"/>
      <c r="MCJ15" s="4"/>
      <c r="MCK15" s="4"/>
      <c r="MCL15" s="4"/>
      <c r="MCM15" s="4"/>
      <c r="MCN15" s="4"/>
      <c r="MCO15" s="4"/>
      <c r="MCP15" s="4"/>
      <c r="MCQ15" s="4"/>
      <c r="MCR15" s="4"/>
      <c r="MCS15" s="4"/>
      <c r="MCT15" s="4"/>
      <c r="MCU15" s="4"/>
      <c r="MCV15" s="4"/>
      <c r="MCW15" s="4"/>
      <c r="MCX15" s="4"/>
      <c r="MCY15" s="4"/>
      <c r="MCZ15" s="4"/>
      <c r="MDA15" s="4"/>
      <c r="MDB15" s="4"/>
      <c r="MDC15" s="4"/>
      <c r="MDD15" s="4"/>
      <c r="MDE15" s="4"/>
      <c r="MDF15" s="4"/>
      <c r="MDG15" s="4"/>
      <c r="MDH15" s="4"/>
      <c r="MDI15" s="4"/>
      <c r="MDJ15" s="4"/>
      <c r="MDK15" s="4"/>
      <c r="MDL15" s="4"/>
      <c r="MDM15" s="4"/>
      <c r="MDN15" s="4"/>
      <c r="MDO15" s="4"/>
      <c r="MDP15" s="4"/>
      <c r="MDQ15" s="4"/>
      <c r="MDR15" s="4"/>
      <c r="MDS15" s="4"/>
      <c r="MDT15" s="4"/>
      <c r="MDU15" s="4"/>
      <c r="MDV15" s="4"/>
      <c r="MDW15" s="4"/>
      <c r="MDX15" s="4"/>
      <c r="MDY15" s="4"/>
      <c r="MDZ15" s="4"/>
      <c r="MEA15" s="4"/>
      <c r="MEB15" s="4"/>
      <c r="MEC15" s="4"/>
      <c r="MED15" s="4"/>
      <c r="MEE15" s="4"/>
      <c r="MEF15" s="4"/>
      <c r="MEG15" s="4"/>
      <c r="MEH15" s="4"/>
      <c r="MEI15" s="4"/>
      <c r="MEJ15" s="4"/>
      <c r="MEK15" s="4"/>
      <c r="MEL15" s="4"/>
      <c r="MEM15" s="4"/>
      <c r="MEN15" s="4"/>
      <c r="MEO15" s="4"/>
      <c r="MEP15" s="4"/>
      <c r="MEQ15" s="4"/>
      <c r="MER15" s="4"/>
      <c r="MES15" s="4"/>
      <c r="MET15" s="4"/>
      <c r="MEU15" s="4"/>
      <c r="MEV15" s="4"/>
      <c r="MEW15" s="4"/>
      <c r="MEX15" s="4"/>
      <c r="MEY15" s="4"/>
      <c r="MEZ15" s="4"/>
      <c r="MFA15" s="4"/>
      <c r="MFB15" s="4"/>
      <c r="MFC15" s="4"/>
      <c r="MFD15" s="4"/>
      <c r="MFE15" s="4"/>
      <c r="MFF15" s="4"/>
      <c r="MFG15" s="4"/>
      <c r="MFH15" s="4"/>
      <c r="MFI15" s="4"/>
      <c r="MFJ15" s="4"/>
      <c r="MFK15" s="4"/>
      <c r="MFL15" s="4"/>
      <c r="MFM15" s="4"/>
      <c r="MFN15" s="4"/>
      <c r="MFO15" s="4"/>
      <c r="MFP15" s="4"/>
      <c r="MFQ15" s="4"/>
      <c r="MFR15" s="4"/>
      <c r="MFS15" s="4"/>
      <c r="MFT15" s="4"/>
      <c r="MFU15" s="4"/>
      <c r="MFV15" s="4"/>
      <c r="MFW15" s="4"/>
      <c r="MFX15" s="4"/>
      <c r="MFY15" s="4"/>
      <c r="MFZ15" s="4"/>
      <c r="MGA15" s="4"/>
      <c r="MGB15" s="4"/>
      <c r="MGC15" s="4"/>
      <c r="MGD15" s="4"/>
      <c r="MGE15" s="4"/>
      <c r="MGF15" s="4"/>
      <c r="MGG15" s="4"/>
      <c r="MGH15" s="4"/>
      <c r="MGI15" s="4"/>
      <c r="MGJ15" s="4"/>
      <c r="MGK15" s="4"/>
      <c r="MGL15" s="4"/>
      <c r="MGM15" s="4"/>
      <c r="MGN15" s="4"/>
      <c r="MGO15" s="4"/>
      <c r="MGP15" s="4"/>
      <c r="MGQ15" s="4"/>
      <c r="MGR15" s="4"/>
      <c r="MGS15" s="4"/>
      <c r="MGT15" s="4"/>
      <c r="MGU15" s="4"/>
      <c r="MGV15" s="4"/>
      <c r="MGW15" s="4"/>
      <c r="MGX15" s="4"/>
      <c r="MGY15" s="4"/>
      <c r="MGZ15" s="4"/>
      <c r="MHA15" s="4"/>
      <c r="MHB15" s="4"/>
      <c r="MHC15" s="4"/>
      <c r="MHD15" s="4"/>
      <c r="MHE15" s="4"/>
      <c r="MHF15" s="4"/>
      <c r="MHG15" s="4"/>
      <c r="MHH15" s="4"/>
      <c r="MHI15" s="4"/>
      <c r="MHJ15" s="4"/>
      <c r="MHK15" s="4"/>
      <c r="MHL15" s="4"/>
      <c r="MHM15" s="4"/>
      <c r="MHN15" s="4"/>
      <c r="MHO15" s="4"/>
      <c r="MHP15" s="4"/>
      <c r="MHQ15" s="4"/>
      <c r="MHR15" s="4"/>
      <c r="MHS15" s="4"/>
      <c r="MHT15" s="4"/>
      <c r="MHU15" s="4"/>
      <c r="MHV15" s="4"/>
      <c r="MHW15" s="4"/>
      <c r="MHX15" s="4"/>
      <c r="MHY15" s="4"/>
      <c r="MHZ15" s="4"/>
      <c r="MIA15" s="4"/>
      <c r="MIB15" s="4"/>
      <c r="MIC15" s="4"/>
      <c r="MID15" s="4"/>
      <c r="MIE15" s="4"/>
      <c r="MIF15" s="4"/>
      <c r="MIG15" s="4"/>
      <c r="MIH15" s="4"/>
      <c r="MII15" s="4"/>
      <c r="MIJ15" s="4"/>
      <c r="MIK15" s="4"/>
      <c r="MIL15" s="4"/>
      <c r="MIM15" s="4"/>
      <c r="MIN15" s="4"/>
      <c r="MIO15" s="4"/>
      <c r="MIP15" s="4"/>
      <c r="MIQ15" s="4"/>
      <c r="MIR15" s="4"/>
      <c r="MIS15" s="4"/>
      <c r="MIT15" s="4"/>
      <c r="MIU15" s="4"/>
      <c r="MIV15" s="4"/>
      <c r="MIW15" s="4"/>
      <c r="MIX15" s="4"/>
      <c r="MIY15" s="4"/>
      <c r="MIZ15" s="4"/>
      <c r="MJA15" s="4"/>
      <c r="MJB15" s="4"/>
      <c r="MJC15" s="4"/>
      <c r="MJD15" s="4"/>
      <c r="MJE15" s="4"/>
      <c r="MJF15" s="4"/>
      <c r="MJG15" s="4"/>
      <c r="MJH15" s="4"/>
      <c r="MJI15" s="4"/>
      <c r="MJJ15" s="4"/>
      <c r="MJK15" s="4"/>
      <c r="MJL15" s="4"/>
      <c r="MJM15" s="4"/>
      <c r="MJN15" s="4"/>
      <c r="MJO15" s="4"/>
      <c r="MJP15" s="4"/>
      <c r="MJQ15" s="4"/>
      <c r="MJR15" s="4"/>
      <c r="MJS15" s="4"/>
      <c r="MJT15" s="4"/>
      <c r="MJU15" s="4"/>
      <c r="MJV15" s="4"/>
      <c r="MJW15" s="4"/>
      <c r="MJX15" s="4"/>
      <c r="MJY15" s="4"/>
      <c r="MJZ15" s="4"/>
      <c r="MKA15" s="4"/>
      <c r="MKB15" s="4"/>
      <c r="MKC15" s="4"/>
      <c r="MKD15" s="4"/>
      <c r="MKE15" s="4"/>
      <c r="MKF15" s="4"/>
      <c r="MKG15" s="4"/>
      <c r="MKH15" s="4"/>
      <c r="MKI15" s="4"/>
      <c r="MKJ15" s="4"/>
      <c r="MKK15" s="4"/>
      <c r="MKL15" s="4"/>
      <c r="MKM15" s="4"/>
      <c r="MKN15" s="4"/>
      <c r="MKO15" s="4"/>
      <c r="MKP15" s="4"/>
      <c r="MKQ15" s="4"/>
      <c r="MKR15" s="4"/>
      <c r="MKS15" s="4"/>
      <c r="MKT15" s="4"/>
      <c r="MKU15" s="4"/>
      <c r="MKV15" s="4"/>
      <c r="MKW15" s="4"/>
      <c r="MKX15" s="4"/>
      <c r="MKY15" s="4"/>
      <c r="MKZ15" s="4"/>
      <c r="MLA15" s="4"/>
      <c r="MLB15" s="4"/>
      <c r="MLC15" s="4"/>
      <c r="MLD15" s="4"/>
      <c r="MLE15" s="4"/>
      <c r="MLF15" s="4"/>
      <c r="MLG15" s="4"/>
      <c r="MLH15" s="4"/>
      <c r="MLI15" s="4"/>
      <c r="MLJ15" s="4"/>
      <c r="MLK15" s="4"/>
      <c r="MLL15" s="4"/>
      <c r="MLM15" s="4"/>
      <c r="MLN15" s="4"/>
      <c r="MLO15" s="4"/>
      <c r="MLP15" s="4"/>
      <c r="MLQ15" s="4"/>
      <c r="MLR15" s="4"/>
      <c r="MLS15" s="4"/>
      <c r="MLT15" s="4"/>
      <c r="MLU15" s="4"/>
      <c r="MLV15" s="4"/>
      <c r="MLW15" s="4"/>
      <c r="MLX15" s="4"/>
      <c r="MLY15" s="4"/>
      <c r="MLZ15" s="4"/>
      <c r="MMA15" s="4"/>
      <c r="MMB15" s="4"/>
      <c r="MMC15" s="4"/>
      <c r="MMD15" s="4"/>
      <c r="MME15" s="4"/>
      <c r="MMF15" s="4"/>
      <c r="MMG15" s="4"/>
      <c r="MMH15" s="4"/>
      <c r="MMI15" s="4"/>
      <c r="MMJ15" s="4"/>
      <c r="MMK15" s="4"/>
      <c r="MML15" s="4"/>
      <c r="MMM15" s="4"/>
      <c r="MMN15" s="4"/>
      <c r="MMO15" s="4"/>
      <c r="MMP15" s="4"/>
      <c r="MMQ15" s="4"/>
      <c r="MMR15" s="4"/>
      <c r="MMS15" s="4"/>
      <c r="MMT15" s="4"/>
      <c r="MMU15" s="4"/>
      <c r="MMV15" s="4"/>
      <c r="MMW15" s="4"/>
      <c r="MMX15" s="4"/>
      <c r="MMY15" s="4"/>
      <c r="MMZ15" s="4"/>
      <c r="MNA15" s="4"/>
      <c r="MNB15" s="4"/>
      <c r="MNC15" s="4"/>
      <c r="MND15" s="4"/>
      <c r="MNE15" s="4"/>
      <c r="MNF15" s="4"/>
      <c r="MNG15" s="4"/>
      <c r="MNH15" s="4"/>
      <c r="MNI15" s="4"/>
      <c r="MNJ15" s="4"/>
      <c r="MNK15" s="4"/>
      <c r="MNL15" s="4"/>
      <c r="MNM15" s="4"/>
      <c r="MNN15" s="4"/>
      <c r="MNO15" s="4"/>
      <c r="MNP15" s="4"/>
      <c r="MNQ15" s="4"/>
      <c r="MNR15" s="4"/>
      <c r="MNS15" s="4"/>
      <c r="MNT15" s="4"/>
      <c r="MNU15" s="4"/>
      <c r="MNV15" s="4"/>
      <c r="MNW15" s="4"/>
      <c r="MNX15" s="4"/>
      <c r="MNY15" s="4"/>
      <c r="MNZ15" s="4"/>
      <c r="MOA15" s="4"/>
      <c r="MOB15" s="4"/>
      <c r="MOC15" s="4"/>
      <c r="MOD15" s="4"/>
      <c r="MOE15" s="4"/>
      <c r="MOF15" s="4"/>
      <c r="MOG15" s="4"/>
      <c r="MOH15" s="4"/>
      <c r="MOI15" s="4"/>
      <c r="MOJ15" s="4"/>
      <c r="MOK15" s="4"/>
      <c r="MOL15" s="4"/>
      <c r="MOM15" s="4"/>
      <c r="MON15" s="4"/>
      <c r="MOO15" s="4"/>
      <c r="MOP15" s="4"/>
      <c r="MOQ15" s="4"/>
      <c r="MOR15" s="4"/>
      <c r="MOS15" s="4"/>
      <c r="MOT15" s="4"/>
      <c r="MOU15" s="4"/>
      <c r="MOV15" s="4"/>
      <c r="MOW15" s="4"/>
      <c r="MOX15" s="4"/>
      <c r="MOY15" s="4"/>
      <c r="MOZ15" s="4"/>
      <c r="MPA15" s="4"/>
      <c r="MPB15" s="4"/>
      <c r="MPC15" s="4"/>
      <c r="MPD15" s="4"/>
      <c r="MPE15" s="4"/>
      <c r="MPF15" s="4"/>
      <c r="MPG15" s="4"/>
      <c r="MPH15" s="4"/>
      <c r="MPI15" s="4"/>
      <c r="MPJ15" s="4"/>
      <c r="MPK15" s="4"/>
      <c r="MPL15" s="4"/>
      <c r="MPM15" s="4"/>
      <c r="MPN15" s="4"/>
      <c r="MPO15" s="4"/>
      <c r="MPP15" s="4"/>
      <c r="MPQ15" s="4"/>
      <c r="MPR15" s="4"/>
      <c r="MPS15" s="4"/>
      <c r="MPT15" s="4"/>
      <c r="MPU15" s="4"/>
      <c r="MPV15" s="4"/>
      <c r="MPW15" s="4"/>
      <c r="MPX15" s="4"/>
      <c r="MPY15" s="4"/>
      <c r="MPZ15" s="4"/>
      <c r="MQA15" s="4"/>
      <c r="MQB15" s="4"/>
      <c r="MQC15" s="4"/>
      <c r="MQD15" s="4"/>
      <c r="MQE15" s="4"/>
      <c r="MQF15" s="4"/>
      <c r="MQG15" s="4"/>
      <c r="MQH15" s="4"/>
      <c r="MQI15" s="4"/>
      <c r="MQJ15" s="4"/>
      <c r="MQK15" s="4"/>
      <c r="MQL15" s="4"/>
      <c r="MQM15" s="4"/>
      <c r="MQN15" s="4"/>
      <c r="MQO15" s="4"/>
      <c r="MQP15" s="4"/>
      <c r="MQQ15" s="4"/>
      <c r="MQR15" s="4"/>
      <c r="MQS15" s="4"/>
      <c r="MQT15" s="4"/>
      <c r="MQU15" s="4"/>
      <c r="MQV15" s="4"/>
      <c r="MQW15" s="4"/>
      <c r="MQX15" s="4"/>
      <c r="MQY15" s="4"/>
      <c r="MQZ15" s="4"/>
      <c r="MRA15" s="4"/>
      <c r="MRB15" s="4"/>
      <c r="MRC15" s="4"/>
      <c r="MRD15" s="4"/>
      <c r="MRE15" s="4"/>
      <c r="MRF15" s="4"/>
      <c r="MRG15" s="4"/>
      <c r="MRH15" s="4"/>
      <c r="MRI15" s="4"/>
      <c r="MRJ15" s="4"/>
      <c r="MRK15" s="4"/>
      <c r="MRL15" s="4"/>
      <c r="MRM15" s="4"/>
      <c r="MRN15" s="4"/>
      <c r="MRO15" s="4"/>
      <c r="MRP15" s="4"/>
      <c r="MRQ15" s="4"/>
      <c r="MRR15" s="4"/>
      <c r="MRS15" s="4"/>
      <c r="MRT15" s="4"/>
      <c r="MRU15" s="4"/>
      <c r="MRV15" s="4"/>
      <c r="MRW15" s="4"/>
      <c r="MRX15" s="4"/>
      <c r="MRY15" s="4"/>
      <c r="MRZ15" s="4"/>
      <c r="MSA15" s="4"/>
      <c r="MSB15" s="4"/>
      <c r="MSC15" s="4"/>
      <c r="MSD15" s="4"/>
      <c r="MSE15" s="4"/>
      <c r="MSF15" s="4"/>
      <c r="MSG15" s="4"/>
      <c r="MSH15" s="4"/>
      <c r="MSI15" s="4"/>
      <c r="MSJ15" s="4"/>
      <c r="MSK15" s="4"/>
      <c r="MSL15" s="4"/>
      <c r="MSM15" s="4"/>
      <c r="MSN15" s="4"/>
      <c r="MSO15" s="4"/>
      <c r="MSP15" s="4"/>
      <c r="MSQ15" s="4"/>
      <c r="MSR15" s="4"/>
      <c r="MSS15" s="4"/>
      <c r="MST15" s="4"/>
      <c r="MSU15" s="4"/>
      <c r="MSV15" s="4"/>
      <c r="MSW15" s="4"/>
      <c r="MSX15" s="4"/>
      <c r="MSY15" s="4"/>
      <c r="MSZ15" s="4"/>
      <c r="MTA15" s="4"/>
      <c r="MTB15" s="4"/>
      <c r="MTC15" s="4"/>
      <c r="MTD15" s="4"/>
      <c r="MTE15" s="4"/>
      <c r="MTF15" s="4"/>
      <c r="MTG15" s="4"/>
      <c r="MTH15" s="4"/>
      <c r="MTI15" s="4"/>
      <c r="MTJ15" s="4"/>
      <c r="MTK15" s="4"/>
      <c r="MTL15" s="4"/>
      <c r="MTM15" s="4"/>
      <c r="MTN15" s="4"/>
      <c r="MTO15" s="4"/>
      <c r="MTP15" s="4"/>
      <c r="MTQ15" s="4"/>
      <c r="MTR15" s="4"/>
      <c r="MTS15" s="4"/>
      <c r="MTT15" s="4"/>
      <c r="MTU15" s="4"/>
      <c r="MTV15" s="4"/>
      <c r="MTW15" s="4"/>
      <c r="MTX15" s="4"/>
      <c r="MTY15" s="4"/>
      <c r="MTZ15" s="4"/>
      <c r="MUA15" s="4"/>
      <c r="MUB15" s="4"/>
      <c r="MUC15" s="4"/>
      <c r="MUD15" s="4"/>
      <c r="MUE15" s="4"/>
      <c r="MUF15" s="4"/>
      <c r="MUG15" s="4"/>
      <c r="MUH15" s="4"/>
      <c r="MUI15" s="4"/>
      <c r="MUJ15" s="4"/>
      <c r="MUK15" s="4"/>
      <c r="MUL15" s="4"/>
      <c r="MUM15" s="4"/>
      <c r="MUN15" s="4"/>
      <c r="MUO15" s="4"/>
      <c r="MUP15" s="4"/>
      <c r="MUQ15" s="4"/>
      <c r="MUR15" s="4"/>
      <c r="MUS15" s="4"/>
      <c r="MUT15" s="4"/>
      <c r="MUU15" s="4"/>
      <c r="MUV15" s="4"/>
      <c r="MUW15" s="4"/>
      <c r="MUX15" s="4"/>
      <c r="MUY15" s="4"/>
      <c r="MUZ15" s="4"/>
      <c r="MVA15" s="4"/>
      <c r="MVB15" s="4"/>
      <c r="MVC15" s="4"/>
      <c r="MVD15" s="4"/>
      <c r="MVE15" s="4"/>
      <c r="MVF15" s="4"/>
      <c r="MVG15" s="4"/>
      <c r="MVH15" s="4"/>
      <c r="MVI15" s="4"/>
      <c r="MVJ15" s="4"/>
      <c r="MVK15" s="4"/>
      <c r="MVL15" s="4"/>
      <c r="MVM15" s="4"/>
      <c r="MVN15" s="4"/>
      <c r="MVO15" s="4"/>
      <c r="MVP15" s="4"/>
      <c r="MVQ15" s="4"/>
      <c r="MVR15" s="4"/>
      <c r="MVS15" s="4"/>
      <c r="MVT15" s="4"/>
      <c r="MVU15" s="4"/>
      <c r="MVV15" s="4"/>
      <c r="MVW15" s="4"/>
      <c r="MVX15" s="4"/>
      <c r="MVY15" s="4"/>
      <c r="MVZ15" s="4"/>
      <c r="MWA15" s="4"/>
      <c r="MWB15" s="4"/>
      <c r="MWC15" s="4"/>
      <c r="MWD15" s="4"/>
      <c r="MWE15" s="4"/>
      <c r="MWF15" s="4"/>
      <c r="MWG15" s="4"/>
      <c r="MWH15" s="4"/>
      <c r="MWI15" s="4"/>
      <c r="MWJ15" s="4"/>
      <c r="MWK15" s="4"/>
      <c r="MWL15" s="4"/>
      <c r="MWM15" s="4"/>
      <c r="MWN15" s="4"/>
      <c r="MWO15" s="4"/>
      <c r="MWP15" s="4"/>
      <c r="MWQ15" s="4"/>
      <c r="MWR15" s="4"/>
      <c r="MWS15" s="4"/>
      <c r="MWT15" s="4"/>
      <c r="MWU15" s="4"/>
      <c r="MWV15" s="4"/>
      <c r="MWW15" s="4"/>
      <c r="MWX15" s="4"/>
      <c r="MWY15" s="4"/>
      <c r="MWZ15" s="4"/>
      <c r="MXA15" s="4"/>
      <c r="MXB15" s="4"/>
      <c r="MXC15" s="4"/>
      <c r="MXD15" s="4"/>
      <c r="MXE15" s="4"/>
      <c r="MXF15" s="4"/>
      <c r="MXG15" s="4"/>
      <c r="MXH15" s="4"/>
      <c r="MXI15" s="4"/>
      <c r="MXJ15" s="4"/>
      <c r="MXK15" s="4"/>
      <c r="MXL15" s="4"/>
      <c r="MXM15" s="4"/>
      <c r="MXN15" s="4"/>
      <c r="MXO15" s="4"/>
      <c r="MXP15" s="4"/>
      <c r="MXQ15" s="4"/>
      <c r="MXR15" s="4"/>
      <c r="MXS15" s="4"/>
      <c r="MXT15" s="4"/>
      <c r="MXU15" s="4"/>
      <c r="MXV15" s="4"/>
      <c r="MXW15" s="4"/>
      <c r="MXX15" s="4"/>
      <c r="MXY15" s="4"/>
      <c r="MXZ15" s="4"/>
      <c r="MYA15" s="4"/>
      <c r="MYB15" s="4"/>
      <c r="MYC15" s="4"/>
      <c r="MYD15" s="4"/>
      <c r="MYE15" s="4"/>
      <c r="MYF15" s="4"/>
      <c r="MYG15" s="4"/>
      <c r="MYH15" s="4"/>
      <c r="MYI15" s="4"/>
      <c r="MYJ15" s="4"/>
      <c r="MYK15" s="4"/>
      <c r="MYL15" s="4"/>
      <c r="MYM15" s="4"/>
      <c r="MYN15" s="4"/>
      <c r="MYO15" s="4"/>
      <c r="MYP15" s="4"/>
      <c r="MYQ15" s="4"/>
      <c r="MYR15" s="4"/>
      <c r="MYS15" s="4"/>
      <c r="MYT15" s="4"/>
      <c r="MYU15" s="4"/>
      <c r="MYV15" s="4"/>
      <c r="MYW15" s="4"/>
      <c r="MYX15" s="4"/>
      <c r="MYY15" s="4"/>
      <c r="MYZ15" s="4"/>
      <c r="MZA15" s="4"/>
      <c r="MZB15" s="4"/>
      <c r="MZC15" s="4"/>
      <c r="MZD15" s="4"/>
      <c r="MZE15" s="4"/>
      <c r="MZF15" s="4"/>
      <c r="MZG15" s="4"/>
      <c r="MZH15" s="4"/>
      <c r="MZI15" s="4"/>
      <c r="MZJ15" s="4"/>
      <c r="MZK15" s="4"/>
      <c r="MZL15" s="4"/>
      <c r="MZM15" s="4"/>
      <c r="MZN15" s="4"/>
      <c r="MZO15" s="4"/>
      <c r="MZP15" s="4"/>
      <c r="MZQ15" s="4"/>
      <c r="MZR15" s="4"/>
      <c r="MZS15" s="4"/>
      <c r="MZT15" s="4"/>
      <c r="MZU15" s="4"/>
      <c r="MZV15" s="4"/>
      <c r="MZW15" s="4"/>
      <c r="MZX15" s="4"/>
      <c r="MZY15" s="4"/>
      <c r="MZZ15" s="4"/>
      <c r="NAA15" s="4"/>
      <c r="NAB15" s="4"/>
      <c r="NAC15" s="4"/>
      <c r="NAD15" s="4"/>
      <c r="NAE15" s="4"/>
      <c r="NAF15" s="4"/>
      <c r="NAG15" s="4"/>
      <c r="NAH15" s="4"/>
      <c r="NAI15" s="4"/>
      <c r="NAJ15" s="4"/>
      <c r="NAK15" s="4"/>
      <c r="NAL15" s="4"/>
      <c r="NAM15" s="4"/>
      <c r="NAN15" s="4"/>
      <c r="NAO15" s="4"/>
      <c r="NAP15" s="4"/>
      <c r="NAQ15" s="4"/>
      <c r="NAR15" s="4"/>
      <c r="NAS15" s="4"/>
      <c r="NAT15" s="4"/>
      <c r="NAU15" s="4"/>
      <c r="NAV15" s="4"/>
      <c r="NAW15" s="4"/>
      <c r="NAX15" s="4"/>
      <c r="NAY15" s="4"/>
      <c r="NAZ15" s="4"/>
      <c r="NBA15" s="4"/>
      <c r="NBB15" s="4"/>
      <c r="NBC15" s="4"/>
      <c r="NBD15" s="4"/>
      <c r="NBE15" s="4"/>
      <c r="NBF15" s="4"/>
      <c r="NBG15" s="4"/>
      <c r="NBH15" s="4"/>
      <c r="NBI15" s="4"/>
      <c r="NBJ15" s="4"/>
      <c r="NBK15" s="4"/>
      <c r="NBL15" s="4"/>
      <c r="NBM15" s="4"/>
      <c r="NBN15" s="4"/>
      <c r="NBO15" s="4"/>
      <c r="NBP15" s="4"/>
      <c r="NBQ15" s="4"/>
      <c r="NBR15" s="4"/>
      <c r="NBS15" s="4"/>
      <c r="NBT15" s="4"/>
      <c r="NBU15" s="4"/>
      <c r="NBV15" s="4"/>
      <c r="NBW15" s="4"/>
      <c r="NBX15" s="4"/>
      <c r="NBY15" s="4"/>
      <c r="NBZ15" s="4"/>
      <c r="NCA15" s="4"/>
      <c r="NCB15" s="4"/>
      <c r="NCC15" s="4"/>
      <c r="NCD15" s="4"/>
      <c r="NCE15" s="4"/>
      <c r="NCF15" s="4"/>
      <c r="NCG15" s="4"/>
      <c r="NCH15" s="4"/>
      <c r="NCI15" s="4"/>
      <c r="NCJ15" s="4"/>
      <c r="NCK15" s="4"/>
      <c r="NCL15" s="4"/>
      <c r="NCM15" s="4"/>
      <c r="NCN15" s="4"/>
      <c r="NCO15" s="4"/>
      <c r="NCP15" s="4"/>
      <c r="NCQ15" s="4"/>
      <c r="NCR15" s="4"/>
      <c r="NCS15" s="4"/>
      <c r="NCT15" s="4"/>
      <c r="NCU15" s="4"/>
      <c r="NCV15" s="4"/>
      <c r="NCW15" s="4"/>
      <c r="NCX15" s="4"/>
      <c r="NCY15" s="4"/>
      <c r="NCZ15" s="4"/>
      <c r="NDA15" s="4"/>
      <c r="NDB15" s="4"/>
      <c r="NDC15" s="4"/>
      <c r="NDD15" s="4"/>
      <c r="NDE15" s="4"/>
      <c r="NDF15" s="4"/>
      <c r="NDG15" s="4"/>
      <c r="NDH15" s="4"/>
      <c r="NDI15" s="4"/>
      <c r="NDJ15" s="4"/>
      <c r="NDK15" s="4"/>
      <c r="NDL15" s="4"/>
      <c r="NDM15" s="4"/>
      <c r="NDN15" s="4"/>
      <c r="NDO15" s="4"/>
      <c r="NDP15" s="4"/>
      <c r="NDQ15" s="4"/>
      <c r="NDR15" s="4"/>
      <c r="NDS15" s="4"/>
      <c r="NDT15" s="4"/>
      <c r="NDU15" s="4"/>
      <c r="NDV15" s="4"/>
      <c r="NDW15" s="4"/>
      <c r="NDX15" s="4"/>
      <c r="NDY15" s="4"/>
      <c r="NDZ15" s="4"/>
      <c r="NEA15" s="4"/>
      <c r="NEB15" s="4"/>
      <c r="NEC15" s="4"/>
      <c r="NED15" s="4"/>
      <c r="NEE15" s="4"/>
      <c r="NEF15" s="4"/>
      <c r="NEG15" s="4"/>
      <c r="NEH15" s="4"/>
      <c r="NEI15" s="4"/>
      <c r="NEJ15" s="4"/>
      <c r="NEK15" s="4"/>
      <c r="NEL15" s="4"/>
      <c r="NEM15" s="4"/>
      <c r="NEN15" s="4"/>
      <c r="NEO15" s="4"/>
      <c r="NEP15" s="4"/>
      <c r="NEQ15" s="4"/>
      <c r="NER15" s="4"/>
      <c r="NES15" s="4"/>
      <c r="NET15" s="4"/>
      <c r="NEU15" s="4"/>
      <c r="NEV15" s="4"/>
      <c r="NEW15" s="4"/>
      <c r="NEX15" s="4"/>
      <c r="NEY15" s="4"/>
      <c r="NEZ15" s="4"/>
      <c r="NFA15" s="4"/>
      <c r="NFB15" s="4"/>
      <c r="NFC15" s="4"/>
      <c r="NFD15" s="4"/>
      <c r="NFE15" s="4"/>
      <c r="NFF15" s="4"/>
      <c r="NFG15" s="4"/>
      <c r="NFH15" s="4"/>
      <c r="NFI15" s="4"/>
      <c r="NFJ15" s="4"/>
      <c r="NFK15" s="4"/>
      <c r="NFL15" s="4"/>
      <c r="NFM15" s="4"/>
      <c r="NFN15" s="4"/>
      <c r="NFO15" s="4"/>
      <c r="NFP15" s="4"/>
      <c r="NFQ15" s="4"/>
      <c r="NFR15" s="4"/>
      <c r="NFS15" s="4"/>
      <c r="NFT15" s="4"/>
      <c r="NFU15" s="4"/>
      <c r="NFV15" s="4"/>
      <c r="NFW15" s="4"/>
      <c r="NFX15" s="4"/>
      <c r="NFY15" s="4"/>
      <c r="NFZ15" s="4"/>
      <c r="NGA15" s="4"/>
      <c r="NGB15" s="4"/>
      <c r="NGC15" s="4"/>
      <c r="NGD15" s="4"/>
      <c r="NGE15" s="4"/>
      <c r="NGF15" s="4"/>
      <c r="NGG15" s="4"/>
      <c r="NGH15" s="4"/>
      <c r="NGI15" s="4"/>
      <c r="NGJ15" s="4"/>
      <c r="NGK15" s="4"/>
      <c r="NGL15" s="4"/>
      <c r="NGM15" s="4"/>
      <c r="NGN15" s="4"/>
      <c r="NGO15" s="4"/>
      <c r="NGP15" s="4"/>
      <c r="NGQ15" s="4"/>
      <c r="NGR15" s="4"/>
      <c r="NGS15" s="4"/>
      <c r="NGT15" s="4"/>
      <c r="NGU15" s="4"/>
      <c r="NGV15" s="4"/>
      <c r="NGW15" s="4"/>
      <c r="NGX15" s="4"/>
      <c r="NGY15" s="4"/>
      <c r="NGZ15" s="4"/>
      <c r="NHA15" s="4"/>
      <c r="NHB15" s="4"/>
      <c r="NHC15" s="4"/>
      <c r="NHD15" s="4"/>
      <c r="NHE15" s="4"/>
      <c r="NHF15" s="4"/>
      <c r="NHG15" s="4"/>
      <c r="NHH15" s="4"/>
      <c r="NHI15" s="4"/>
      <c r="NHJ15" s="4"/>
      <c r="NHK15" s="4"/>
      <c r="NHL15" s="4"/>
      <c r="NHM15" s="4"/>
      <c r="NHN15" s="4"/>
      <c r="NHO15" s="4"/>
      <c r="NHP15" s="4"/>
      <c r="NHQ15" s="4"/>
      <c r="NHR15" s="4"/>
      <c r="NHS15" s="4"/>
      <c r="NHT15" s="4"/>
      <c r="NHU15" s="4"/>
      <c r="NHV15" s="4"/>
      <c r="NHW15" s="4"/>
      <c r="NHX15" s="4"/>
      <c r="NHY15" s="4"/>
      <c r="NHZ15" s="4"/>
      <c r="NIA15" s="4"/>
      <c r="NIB15" s="4"/>
      <c r="NIC15" s="4"/>
      <c r="NID15" s="4"/>
      <c r="NIE15" s="4"/>
      <c r="NIF15" s="4"/>
      <c r="NIG15" s="4"/>
      <c r="NIH15" s="4"/>
      <c r="NII15" s="4"/>
      <c r="NIJ15" s="4"/>
      <c r="NIK15" s="4"/>
      <c r="NIL15" s="4"/>
      <c r="NIM15" s="4"/>
      <c r="NIN15" s="4"/>
      <c r="NIO15" s="4"/>
      <c r="NIP15" s="4"/>
      <c r="NIQ15" s="4"/>
      <c r="NIR15" s="4"/>
      <c r="NIS15" s="4"/>
      <c r="NIT15" s="4"/>
      <c r="NIU15" s="4"/>
      <c r="NIV15" s="4"/>
      <c r="NIW15" s="4"/>
      <c r="NIX15" s="4"/>
      <c r="NIY15" s="4"/>
      <c r="NIZ15" s="4"/>
      <c r="NJA15" s="4"/>
      <c r="NJB15" s="4"/>
      <c r="NJC15" s="4"/>
      <c r="NJD15" s="4"/>
      <c r="NJE15" s="4"/>
      <c r="NJF15" s="4"/>
      <c r="NJG15" s="4"/>
      <c r="NJH15" s="4"/>
      <c r="NJI15" s="4"/>
      <c r="NJJ15" s="4"/>
      <c r="NJK15" s="4"/>
      <c r="NJL15" s="4"/>
      <c r="NJM15" s="4"/>
      <c r="NJN15" s="4"/>
      <c r="NJO15" s="4"/>
      <c r="NJP15" s="4"/>
      <c r="NJQ15" s="4"/>
      <c r="NJR15" s="4"/>
      <c r="NJS15" s="4"/>
      <c r="NJT15" s="4"/>
      <c r="NJU15" s="4"/>
      <c r="NJV15" s="4"/>
      <c r="NJW15" s="4"/>
      <c r="NJX15" s="4"/>
      <c r="NJY15" s="4"/>
      <c r="NJZ15" s="4"/>
      <c r="NKA15" s="4"/>
      <c r="NKB15" s="4"/>
      <c r="NKC15" s="4"/>
      <c r="NKD15" s="4"/>
      <c r="NKE15" s="4"/>
      <c r="NKF15" s="4"/>
      <c r="NKG15" s="4"/>
      <c r="NKH15" s="4"/>
      <c r="NKI15" s="4"/>
      <c r="NKJ15" s="4"/>
      <c r="NKK15" s="4"/>
      <c r="NKL15" s="4"/>
      <c r="NKM15" s="4"/>
      <c r="NKN15" s="4"/>
      <c r="NKO15" s="4"/>
      <c r="NKP15" s="4"/>
      <c r="NKQ15" s="4"/>
      <c r="NKR15" s="4"/>
      <c r="NKS15" s="4"/>
      <c r="NKT15" s="4"/>
      <c r="NKU15" s="4"/>
      <c r="NKV15" s="4"/>
      <c r="NKW15" s="4"/>
      <c r="NKX15" s="4"/>
      <c r="NKY15" s="4"/>
      <c r="NKZ15" s="4"/>
      <c r="NLA15" s="4"/>
      <c r="NLB15" s="4"/>
      <c r="NLC15" s="4"/>
      <c r="NLD15" s="4"/>
      <c r="NLE15" s="4"/>
      <c r="NLF15" s="4"/>
      <c r="NLG15" s="4"/>
      <c r="NLH15" s="4"/>
      <c r="NLI15" s="4"/>
      <c r="NLJ15" s="4"/>
      <c r="NLK15" s="4"/>
      <c r="NLL15" s="4"/>
      <c r="NLM15" s="4"/>
      <c r="NLN15" s="4"/>
      <c r="NLO15" s="4"/>
      <c r="NLP15" s="4"/>
      <c r="NLQ15" s="4"/>
      <c r="NLR15" s="4"/>
      <c r="NLS15" s="4"/>
      <c r="NLT15" s="4"/>
      <c r="NLU15" s="4"/>
      <c r="NLV15" s="4"/>
      <c r="NLW15" s="4"/>
      <c r="NLX15" s="4"/>
      <c r="NLY15" s="4"/>
      <c r="NLZ15" s="4"/>
      <c r="NMA15" s="4"/>
      <c r="NMB15" s="4"/>
      <c r="NMC15" s="4"/>
      <c r="NMD15" s="4"/>
      <c r="NME15" s="4"/>
      <c r="NMF15" s="4"/>
      <c r="NMG15" s="4"/>
      <c r="NMH15" s="4"/>
      <c r="NMI15" s="4"/>
      <c r="NMJ15" s="4"/>
      <c r="NMK15" s="4"/>
      <c r="NML15" s="4"/>
      <c r="NMM15" s="4"/>
      <c r="NMN15" s="4"/>
      <c r="NMO15" s="4"/>
      <c r="NMP15" s="4"/>
      <c r="NMQ15" s="4"/>
      <c r="NMR15" s="4"/>
      <c r="NMS15" s="4"/>
      <c r="NMT15" s="4"/>
      <c r="NMU15" s="4"/>
      <c r="NMV15" s="4"/>
      <c r="NMW15" s="4"/>
      <c r="NMX15" s="4"/>
      <c r="NMY15" s="4"/>
      <c r="NMZ15" s="4"/>
      <c r="NNA15" s="4"/>
      <c r="NNB15" s="4"/>
      <c r="NNC15" s="4"/>
      <c r="NND15" s="4"/>
      <c r="NNE15" s="4"/>
      <c r="NNF15" s="4"/>
      <c r="NNG15" s="4"/>
      <c r="NNH15" s="4"/>
      <c r="NNI15" s="4"/>
      <c r="NNJ15" s="4"/>
      <c r="NNK15" s="4"/>
      <c r="NNL15" s="4"/>
      <c r="NNM15" s="4"/>
      <c r="NNN15" s="4"/>
      <c r="NNO15" s="4"/>
      <c r="NNP15" s="4"/>
      <c r="NNQ15" s="4"/>
      <c r="NNR15" s="4"/>
      <c r="NNS15" s="4"/>
      <c r="NNT15" s="4"/>
      <c r="NNU15" s="4"/>
      <c r="NNV15" s="4"/>
      <c r="NNW15" s="4"/>
      <c r="NNX15" s="4"/>
      <c r="NNY15" s="4"/>
      <c r="NNZ15" s="4"/>
      <c r="NOA15" s="4"/>
      <c r="NOB15" s="4"/>
      <c r="NOC15" s="4"/>
      <c r="NOD15" s="4"/>
      <c r="NOE15" s="4"/>
      <c r="NOF15" s="4"/>
      <c r="NOG15" s="4"/>
      <c r="NOH15" s="4"/>
      <c r="NOI15" s="4"/>
      <c r="NOJ15" s="4"/>
      <c r="NOK15" s="4"/>
      <c r="NOL15" s="4"/>
      <c r="NOM15" s="4"/>
      <c r="NON15" s="4"/>
      <c r="NOO15" s="4"/>
      <c r="NOP15" s="4"/>
      <c r="NOQ15" s="4"/>
      <c r="NOR15" s="4"/>
      <c r="NOS15" s="4"/>
      <c r="NOT15" s="4"/>
      <c r="NOU15" s="4"/>
      <c r="NOV15" s="4"/>
      <c r="NOW15" s="4"/>
      <c r="NOX15" s="4"/>
      <c r="NOY15" s="4"/>
      <c r="NOZ15" s="4"/>
      <c r="NPA15" s="4"/>
      <c r="NPB15" s="4"/>
      <c r="NPC15" s="4"/>
      <c r="NPD15" s="4"/>
      <c r="NPE15" s="4"/>
      <c r="NPF15" s="4"/>
      <c r="NPG15" s="4"/>
      <c r="NPH15" s="4"/>
      <c r="NPI15" s="4"/>
      <c r="NPJ15" s="4"/>
      <c r="NPK15" s="4"/>
      <c r="NPL15" s="4"/>
      <c r="NPM15" s="4"/>
      <c r="NPN15" s="4"/>
      <c r="NPO15" s="4"/>
      <c r="NPP15" s="4"/>
      <c r="NPQ15" s="4"/>
      <c r="NPR15" s="4"/>
      <c r="NPS15" s="4"/>
      <c r="NPT15" s="4"/>
      <c r="NPU15" s="4"/>
      <c r="NPV15" s="4"/>
      <c r="NPW15" s="4"/>
      <c r="NPX15" s="4"/>
      <c r="NPY15" s="4"/>
      <c r="NPZ15" s="4"/>
      <c r="NQA15" s="4"/>
      <c r="NQB15" s="4"/>
      <c r="NQC15" s="4"/>
      <c r="NQD15" s="4"/>
      <c r="NQE15" s="4"/>
      <c r="NQF15" s="4"/>
      <c r="NQG15" s="4"/>
      <c r="NQH15" s="4"/>
      <c r="NQI15" s="4"/>
      <c r="NQJ15" s="4"/>
      <c r="NQK15" s="4"/>
      <c r="NQL15" s="4"/>
      <c r="NQM15" s="4"/>
      <c r="NQN15" s="4"/>
      <c r="NQO15" s="4"/>
      <c r="NQP15" s="4"/>
      <c r="NQQ15" s="4"/>
      <c r="NQR15" s="4"/>
      <c r="NQS15" s="4"/>
      <c r="NQT15" s="4"/>
      <c r="NQU15" s="4"/>
      <c r="NQV15" s="4"/>
      <c r="NQW15" s="4"/>
      <c r="NQX15" s="4"/>
      <c r="NQY15" s="4"/>
      <c r="NQZ15" s="4"/>
      <c r="NRA15" s="4"/>
      <c r="NRB15" s="4"/>
      <c r="NRC15" s="4"/>
      <c r="NRD15" s="4"/>
      <c r="NRE15" s="4"/>
      <c r="NRF15" s="4"/>
      <c r="NRG15" s="4"/>
      <c r="NRH15" s="4"/>
      <c r="NRI15" s="4"/>
      <c r="NRJ15" s="4"/>
      <c r="NRK15" s="4"/>
      <c r="NRL15" s="4"/>
      <c r="NRM15" s="4"/>
      <c r="NRN15" s="4"/>
      <c r="NRO15" s="4"/>
      <c r="NRP15" s="4"/>
      <c r="NRQ15" s="4"/>
      <c r="NRR15" s="4"/>
      <c r="NRS15" s="4"/>
      <c r="NRT15" s="4"/>
      <c r="NRU15" s="4"/>
      <c r="NRV15" s="4"/>
      <c r="NRW15" s="4"/>
      <c r="NRX15" s="4"/>
      <c r="NRY15" s="4"/>
      <c r="NRZ15" s="4"/>
      <c r="NSA15" s="4"/>
      <c r="NSB15" s="4"/>
      <c r="NSC15" s="4"/>
      <c r="NSD15" s="4"/>
      <c r="NSE15" s="4"/>
      <c r="NSF15" s="4"/>
      <c r="NSG15" s="4"/>
      <c r="NSH15" s="4"/>
      <c r="NSI15" s="4"/>
      <c r="NSJ15" s="4"/>
      <c r="NSK15" s="4"/>
      <c r="NSL15" s="4"/>
      <c r="NSM15" s="4"/>
      <c r="NSN15" s="4"/>
      <c r="NSO15" s="4"/>
      <c r="NSP15" s="4"/>
      <c r="NSQ15" s="4"/>
      <c r="NSR15" s="4"/>
      <c r="NSS15" s="4"/>
      <c r="NST15" s="4"/>
      <c r="NSU15" s="4"/>
      <c r="NSV15" s="4"/>
      <c r="NSW15" s="4"/>
      <c r="NSX15" s="4"/>
      <c r="NSY15" s="4"/>
      <c r="NSZ15" s="4"/>
      <c r="NTA15" s="4"/>
      <c r="NTB15" s="4"/>
      <c r="NTC15" s="4"/>
      <c r="NTD15" s="4"/>
      <c r="NTE15" s="4"/>
      <c r="NTF15" s="4"/>
      <c r="NTG15" s="4"/>
      <c r="NTH15" s="4"/>
      <c r="NTI15" s="4"/>
      <c r="NTJ15" s="4"/>
      <c r="NTK15" s="4"/>
      <c r="NTL15" s="4"/>
      <c r="NTM15" s="4"/>
      <c r="NTN15" s="4"/>
      <c r="NTO15" s="4"/>
      <c r="NTP15" s="4"/>
      <c r="NTQ15" s="4"/>
      <c r="NTR15" s="4"/>
      <c r="NTS15" s="4"/>
      <c r="NTT15" s="4"/>
      <c r="NTU15" s="4"/>
      <c r="NTV15" s="4"/>
      <c r="NTW15" s="4"/>
      <c r="NTX15" s="4"/>
      <c r="NTY15" s="4"/>
      <c r="NTZ15" s="4"/>
      <c r="NUA15" s="4"/>
      <c r="NUB15" s="4"/>
      <c r="NUC15" s="4"/>
      <c r="NUD15" s="4"/>
      <c r="NUE15" s="4"/>
      <c r="NUF15" s="4"/>
      <c r="NUG15" s="4"/>
      <c r="NUH15" s="4"/>
      <c r="NUI15" s="4"/>
      <c r="NUJ15" s="4"/>
      <c r="NUK15" s="4"/>
      <c r="NUL15" s="4"/>
      <c r="NUM15" s="4"/>
      <c r="NUN15" s="4"/>
      <c r="NUO15" s="4"/>
      <c r="NUP15" s="4"/>
      <c r="NUQ15" s="4"/>
      <c r="NUR15" s="4"/>
      <c r="NUS15" s="4"/>
      <c r="NUT15" s="4"/>
      <c r="NUU15" s="4"/>
      <c r="NUV15" s="4"/>
      <c r="NUW15" s="4"/>
      <c r="NUX15" s="4"/>
      <c r="NUY15" s="4"/>
      <c r="NUZ15" s="4"/>
      <c r="NVA15" s="4"/>
      <c r="NVB15" s="4"/>
      <c r="NVC15" s="4"/>
      <c r="NVD15" s="4"/>
      <c r="NVE15" s="4"/>
      <c r="NVF15" s="4"/>
      <c r="NVG15" s="4"/>
      <c r="NVH15" s="4"/>
      <c r="NVI15" s="4"/>
      <c r="NVJ15" s="4"/>
      <c r="NVK15" s="4"/>
      <c r="NVL15" s="4"/>
      <c r="NVM15" s="4"/>
      <c r="NVN15" s="4"/>
      <c r="NVO15" s="4"/>
      <c r="NVP15" s="4"/>
      <c r="NVQ15" s="4"/>
      <c r="NVR15" s="4"/>
      <c r="NVS15" s="4"/>
      <c r="NVT15" s="4"/>
      <c r="NVU15" s="4"/>
      <c r="NVV15" s="4"/>
      <c r="NVW15" s="4"/>
      <c r="NVX15" s="4"/>
      <c r="NVY15" s="4"/>
      <c r="NVZ15" s="4"/>
      <c r="NWA15" s="4"/>
      <c r="NWB15" s="4"/>
      <c r="NWC15" s="4"/>
      <c r="NWD15" s="4"/>
      <c r="NWE15" s="4"/>
      <c r="NWF15" s="4"/>
      <c r="NWG15" s="4"/>
      <c r="NWH15" s="4"/>
      <c r="NWI15" s="4"/>
      <c r="NWJ15" s="4"/>
      <c r="NWK15" s="4"/>
      <c r="NWL15" s="4"/>
      <c r="NWM15" s="4"/>
      <c r="NWN15" s="4"/>
      <c r="NWO15" s="4"/>
      <c r="NWP15" s="4"/>
      <c r="NWQ15" s="4"/>
      <c r="NWR15" s="4"/>
      <c r="NWS15" s="4"/>
      <c r="NWT15" s="4"/>
      <c r="NWU15" s="4"/>
      <c r="NWV15" s="4"/>
      <c r="NWW15" s="4"/>
      <c r="NWX15" s="4"/>
      <c r="NWY15" s="4"/>
      <c r="NWZ15" s="4"/>
      <c r="NXA15" s="4"/>
      <c r="NXB15" s="4"/>
      <c r="NXC15" s="4"/>
      <c r="NXD15" s="4"/>
      <c r="NXE15" s="4"/>
      <c r="NXF15" s="4"/>
      <c r="NXG15" s="4"/>
      <c r="NXH15" s="4"/>
      <c r="NXI15" s="4"/>
      <c r="NXJ15" s="4"/>
      <c r="NXK15" s="4"/>
      <c r="NXL15" s="4"/>
      <c r="NXM15" s="4"/>
      <c r="NXN15" s="4"/>
      <c r="NXO15" s="4"/>
      <c r="NXP15" s="4"/>
      <c r="NXQ15" s="4"/>
      <c r="NXR15" s="4"/>
      <c r="NXS15" s="4"/>
      <c r="NXT15" s="4"/>
      <c r="NXU15" s="4"/>
      <c r="NXV15" s="4"/>
      <c r="NXW15" s="4"/>
      <c r="NXX15" s="4"/>
      <c r="NXY15" s="4"/>
      <c r="NXZ15" s="4"/>
      <c r="NYA15" s="4"/>
      <c r="NYB15" s="4"/>
      <c r="NYC15" s="4"/>
      <c r="NYD15" s="4"/>
      <c r="NYE15" s="4"/>
      <c r="NYF15" s="4"/>
      <c r="NYG15" s="4"/>
      <c r="NYH15" s="4"/>
      <c r="NYI15" s="4"/>
      <c r="NYJ15" s="4"/>
      <c r="NYK15" s="4"/>
      <c r="NYL15" s="4"/>
      <c r="NYM15" s="4"/>
      <c r="NYN15" s="4"/>
      <c r="NYO15" s="4"/>
      <c r="NYP15" s="4"/>
      <c r="NYQ15" s="4"/>
      <c r="NYR15" s="4"/>
      <c r="NYS15" s="4"/>
      <c r="NYT15" s="4"/>
      <c r="NYU15" s="4"/>
      <c r="NYV15" s="4"/>
      <c r="NYW15" s="4"/>
      <c r="NYX15" s="4"/>
      <c r="NYY15" s="4"/>
      <c r="NYZ15" s="4"/>
      <c r="NZA15" s="4"/>
      <c r="NZB15" s="4"/>
      <c r="NZC15" s="4"/>
      <c r="NZD15" s="4"/>
      <c r="NZE15" s="4"/>
      <c r="NZF15" s="4"/>
      <c r="NZG15" s="4"/>
      <c r="NZH15" s="4"/>
      <c r="NZI15" s="4"/>
      <c r="NZJ15" s="4"/>
      <c r="NZK15" s="4"/>
      <c r="NZL15" s="4"/>
      <c r="NZM15" s="4"/>
      <c r="NZN15" s="4"/>
      <c r="NZO15" s="4"/>
      <c r="NZP15" s="4"/>
      <c r="NZQ15" s="4"/>
      <c r="NZR15" s="4"/>
      <c r="NZS15" s="4"/>
      <c r="NZT15" s="4"/>
      <c r="NZU15" s="4"/>
      <c r="NZV15" s="4"/>
      <c r="NZW15" s="4"/>
      <c r="NZX15" s="4"/>
      <c r="NZY15" s="4"/>
      <c r="NZZ15" s="4"/>
      <c r="OAA15" s="4"/>
      <c r="OAB15" s="4"/>
      <c r="OAC15" s="4"/>
      <c r="OAD15" s="4"/>
      <c r="OAE15" s="4"/>
      <c r="OAF15" s="4"/>
      <c r="OAG15" s="4"/>
      <c r="OAH15" s="4"/>
      <c r="OAI15" s="4"/>
      <c r="OAJ15" s="4"/>
      <c r="OAK15" s="4"/>
      <c r="OAL15" s="4"/>
      <c r="OAM15" s="4"/>
      <c r="OAN15" s="4"/>
      <c r="OAO15" s="4"/>
      <c r="OAP15" s="4"/>
      <c r="OAQ15" s="4"/>
      <c r="OAR15" s="4"/>
      <c r="OAS15" s="4"/>
      <c r="OAT15" s="4"/>
      <c r="OAU15" s="4"/>
      <c r="OAV15" s="4"/>
      <c r="OAW15" s="4"/>
      <c r="OAX15" s="4"/>
      <c r="OAY15" s="4"/>
      <c r="OAZ15" s="4"/>
      <c r="OBA15" s="4"/>
      <c r="OBB15" s="4"/>
      <c r="OBC15" s="4"/>
      <c r="OBD15" s="4"/>
      <c r="OBE15" s="4"/>
      <c r="OBF15" s="4"/>
      <c r="OBG15" s="4"/>
      <c r="OBH15" s="4"/>
      <c r="OBI15" s="4"/>
      <c r="OBJ15" s="4"/>
      <c r="OBK15" s="4"/>
      <c r="OBL15" s="4"/>
      <c r="OBM15" s="4"/>
      <c r="OBN15" s="4"/>
      <c r="OBO15" s="4"/>
      <c r="OBP15" s="4"/>
      <c r="OBQ15" s="4"/>
      <c r="OBR15" s="4"/>
      <c r="OBS15" s="4"/>
      <c r="OBT15" s="4"/>
      <c r="OBU15" s="4"/>
      <c r="OBV15" s="4"/>
      <c r="OBW15" s="4"/>
      <c r="OBX15" s="4"/>
      <c r="OBY15" s="4"/>
      <c r="OBZ15" s="4"/>
      <c r="OCA15" s="4"/>
      <c r="OCB15" s="4"/>
      <c r="OCC15" s="4"/>
      <c r="OCD15" s="4"/>
      <c r="OCE15" s="4"/>
      <c r="OCF15" s="4"/>
      <c r="OCG15" s="4"/>
      <c r="OCH15" s="4"/>
      <c r="OCI15" s="4"/>
      <c r="OCJ15" s="4"/>
      <c r="OCK15" s="4"/>
      <c r="OCL15" s="4"/>
      <c r="OCM15" s="4"/>
      <c r="OCN15" s="4"/>
      <c r="OCO15" s="4"/>
      <c r="OCP15" s="4"/>
      <c r="OCQ15" s="4"/>
      <c r="OCR15" s="4"/>
      <c r="OCS15" s="4"/>
      <c r="OCT15" s="4"/>
      <c r="OCU15" s="4"/>
      <c r="OCV15" s="4"/>
      <c r="OCW15" s="4"/>
      <c r="OCX15" s="4"/>
      <c r="OCY15" s="4"/>
      <c r="OCZ15" s="4"/>
      <c r="ODA15" s="4"/>
      <c r="ODB15" s="4"/>
      <c r="ODC15" s="4"/>
      <c r="ODD15" s="4"/>
      <c r="ODE15" s="4"/>
      <c r="ODF15" s="4"/>
      <c r="ODG15" s="4"/>
      <c r="ODH15" s="4"/>
      <c r="ODI15" s="4"/>
      <c r="ODJ15" s="4"/>
      <c r="ODK15" s="4"/>
      <c r="ODL15" s="4"/>
      <c r="ODM15" s="4"/>
      <c r="ODN15" s="4"/>
      <c r="ODO15" s="4"/>
      <c r="ODP15" s="4"/>
      <c r="ODQ15" s="4"/>
      <c r="ODR15" s="4"/>
      <c r="ODS15" s="4"/>
      <c r="ODT15" s="4"/>
      <c r="ODU15" s="4"/>
      <c r="ODV15" s="4"/>
      <c r="ODW15" s="4"/>
      <c r="ODX15" s="4"/>
      <c r="ODY15" s="4"/>
      <c r="ODZ15" s="4"/>
      <c r="OEA15" s="4"/>
      <c r="OEB15" s="4"/>
      <c r="OEC15" s="4"/>
      <c r="OED15" s="4"/>
      <c r="OEE15" s="4"/>
      <c r="OEF15" s="4"/>
      <c r="OEG15" s="4"/>
      <c r="OEH15" s="4"/>
      <c r="OEI15" s="4"/>
      <c r="OEJ15" s="4"/>
      <c r="OEK15" s="4"/>
      <c r="OEL15" s="4"/>
      <c r="OEM15" s="4"/>
      <c r="OEN15" s="4"/>
      <c r="OEO15" s="4"/>
      <c r="OEP15" s="4"/>
      <c r="OEQ15" s="4"/>
      <c r="OER15" s="4"/>
      <c r="OES15" s="4"/>
      <c r="OET15" s="4"/>
      <c r="OEU15" s="4"/>
      <c r="OEV15" s="4"/>
      <c r="OEW15" s="4"/>
      <c r="OEX15" s="4"/>
      <c r="OEY15" s="4"/>
      <c r="OEZ15" s="4"/>
      <c r="OFA15" s="4"/>
      <c r="OFB15" s="4"/>
      <c r="OFC15" s="4"/>
      <c r="OFD15" s="4"/>
      <c r="OFE15" s="4"/>
      <c r="OFF15" s="4"/>
      <c r="OFG15" s="4"/>
      <c r="OFH15" s="4"/>
      <c r="OFI15" s="4"/>
      <c r="OFJ15" s="4"/>
      <c r="OFK15" s="4"/>
      <c r="OFL15" s="4"/>
      <c r="OFM15" s="4"/>
      <c r="OFN15" s="4"/>
      <c r="OFO15" s="4"/>
      <c r="OFP15" s="4"/>
      <c r="OFQ15" s="4"/>
      <c r="OFR15" s="4"/>
      <c r="OFS15" s="4"/>
      <c r="OFT15" s="4"/>
      <c r="OFU15" s="4"/>
      <c r="OFV15" s="4"/>
      <c r="OFW15" s="4"/>
      <c r="OFX15" s="4"/>
      <c r="OFY15" s="4"/>
      <c r="OFZ15" s="4"/>
      <c r="OGA15" s="4"/>
      <c r="OGB15" s="4"/>
      <c r="OGC15" s="4"/>
      <c r="OGD15" s="4"/>
      <c r="OGE15" s="4"/>
      <c r="OGF15" s="4"/>
      <c r="OGG15" s="4"/>
      <c r="OGH15" s="4"/>
      <c r="OGI15" s="4"/>
      <c r="OGJ15" s="4"/>
      <c r="OGK15" s="4"/>
      <c r="OGL15" s="4"/>
      <c r="OGM15" s="4"/>
      <c r="OGN15" s="4"/>
      <c r="OGO15" s="4"/>
      <c r="OGP15" s="4"/>
      <c r="OGQ15" s="4"/>
      <c r="OGR15" s="4"/>
      <c r="OGS15" s="4"/>
      <c r="OGT15" s="4"/>
      <c r="OGU15" s="4"/>
      <c r="OGV15" s="4"/>
      <c r="OGW15" s="4"/>
      <c r="OGX15" s="4"/>
      <c r="OGY15" s="4"/>
      <c r="OGZ15" s="4"/>
      <c r="OHA15" s="4"/>
      <c r="OHB15" s="4"/>
      <c r="OHC15" s="4"/>
      <c r="OHD15" s="4"/>
      <c r="OHE15" s="4"/>
      <c r="OHF15" s="4"/>
      <c r="OHG15" s="4"/>
      <c r="OHH15" s="4"/>
      <c r="OHI15" s="4"/>
      <c r="OHJ15" s="4"/>
      <c r="OHK15" s="4"/>
      <c r="OHL15" s="4"/>
      <c r="OHM15" s="4"/>
      <c r="OHN15" s="4"/>
      <c r="OHO15" s="4"/>
      <c r="OHP15" s="4"/>
      <c r="OHQ15" s="4"/>
      <c r="OHR15" s="4"/>
      <c r="OHS15" s="4"/>
      <c r="OHT15" s="4"/>
      <c r="OHU15" s="4"/>
      <c r="OHV15" s="4"/>
      <c r="OHW15" s="4"/>
      <c r="OHX15" s="4"/>
      <c r="OHY15" s="4"/>
      <c r="OHZ15" s="4"/>
      <c r="OIA15" s="4"/>
      <c r="OIB15" s="4"/>
      <c r="OIC15" s="4"/>
      <c r="OID15" s="4"/>
      <c r="OIE15" s="4"/>
      <c r="OIF15" s="4"/>
      <c r="OIG15" s="4"/>
      <c r="OIH15" s="4"/>
      <c r="OII15" s="4"/>
      <c r="OIJ15" s="4"/>
      <c r="OIK15" s="4"/>
      <c r="OIL15" s="4"/>
      <c r="OIM15" s="4"/>
      <c r="OIN15" s="4"/>
      <c r="OIO15" s="4"/>
      <c r="OIP15" s="4"/>
      <c r="OIQ15" s="4"/>
      <c r="OIR15" s="4"/>
      <c r="OIS15" s="4"/>
      <c r="OIT15" s="4"/>
      <c r="OIU15" s="4"/>
      <c r="OIV15" s="4"/>
      <c r="OIW15" s="4"/>
      <c r="OIX15" s="4"/>
      <c r="OIY15" s="4"/>
      <c r="OIZ15" s="4"/>
      <c r="OJA15" s="4"/>
      <c r="OJB15" s="4"/>
      <c r="OJC15" s="4"/>
      <c r="OJD15" s="4"/>
      <c r="OJE15" s="4"/>
      <c r="OJF15" s="4"/>
      <c r="OJG15" s="4"/>
      <c r="OJH15" s="4"/>
      <c r="OJI15" s="4"/>
      <c r="OJJ15" s="4"/>
      <c r="OJK15" s="4"/>
      <c r="OJL15" s="4"/>
      <c r="OJM15" s="4"/>
      <c r="OJN15" s="4"/>
      <c r="OJO15" s="4"/>
      <c r="OJP15" s="4"/>
      <c r="OJQ15" s="4"/>
      <c r="OJR15" s="4"/>
      <c r="OJS15" s="4"/>
      <c r="OJT15" s="4"/>
      <c r="OJU15" s="4"/>
      <c r="OJV15" s="4"/>
      <c r="OJW15" s="4"/>
      <c r="OJX15" s="4"/>
      <c r="OJY15" s="4"/>
      <c r="OJZ15" s="4"/>
      <c r="OKA15" s="4"/>
      <c r="OKB15" s="4"/>
      <c r="OKC15" s="4"/>
      <c r="OKD15" s="4"/>
      <c r="OKE15" s="4"/>
      <c r="OKF15" s="4"/>
      <c r="OKG15" s="4"/>
      <c r="OKH15" s="4"/>
      <c r="OKI15" s="4"/>
      <c r="OKJ15" s="4"/>
      <c r="OKK15" s="4"/>
      <c r="OKL15" s="4"/>
      <c r="OKM15" s="4"/>
      <c r="OKN15" s="4"/>
      <c r="OKO15" s="4"/>
      <c r="OKP15" s="4"/>
      <c r="OKQ15" s="4"/>
      <c r="OKR15" s="4"/>
      <c r="OKS15" s="4"/>
      <c r="OKT15" s="4"/>
      <c r="OKU15" s="4"/>
      <c r="OKV15" s="4"/>
      <c r="OKW15" s="4"/>
      <c r="OKX15" s="4"/>
      <c r="OKY15" s="4"/>
      <c r="OKZ15" s="4"/>
      <c r="OLA15" s="4"/>
      <c r="OLB15" s="4"/>
      <c r="OLC15" s="4"/>
      <c r="OLD15" s="4"/>
      <c r="OLE15" s="4"/>
      <c r="OLF15" s="4"/>
      <c r="OLG15" s="4"/>
      <c r="OLH15" s="4"/>
      <c r="OLI15" s="4"/>
      <c r="OLJ15" s="4"/>
      <c r="OLK15" s="4"/>
      <c r="OLL15" s="4"/>
      <c r="OLM15" s="4"/>
      <c r="OLN15" s="4"/>
      <c r="OLO15" s="4"/>
      <c r="OLP15" s="4"/>
      <c r="OLQ15" s="4"/>
      <c r="OLR15" s="4"/>
      <c r="OLS15" s="4"/>
      <c r="OLT15" s="4"/>
      <c r="OLU15" s="4"/>
      <c r="OLV15" s="4"/>
      <c r="OLW15" s="4"/>
      <c r="OLX15" s="4"/>
      <c r="OLY15" s="4"/>
      <c r="OLZ15" s="4"/>
      <c r="OMA15" s="4"/>
      <c r="OMB15" s="4"/>
      <c r="OMC15" s="4"/>
      <c r="OMD15" s="4"/>
      <c r="OME15" s="4"/>
      <c r="OMF15" s="4"/>
      <c r="OMG15" s="4"/>
      <c r="OMH15" s="4"/>
      <c r="OMI15" s="4"/>
      <c r="OMJ15" s="4"/>
      <c r="OMK15" s="4"/>
      <c r="OML15" s="4"/>
      <c r="OMM15" s="4"/>
      <c r="OMN15" s="4"/>
      <c r="OMO15" s="4"/>
      <c r="OMP15" s="4"/>
      <c r="OMQ15" s="4"/>
      <c r="OMR15" s="4"/>
      <c r="OMS15" s="4"/>
      <c r="OMT15" s="4"/>
      <c r="OMU15" s="4"/>
      <c r="OMV15" s="4"/>
      <c r="OMW15" s="4"/>
      <c r="OMX15" s="4"/>
      <c r="OMY15" s="4"/>
      <c r="OMZ15" s="4"/>
      <c r="ONA15" s="4"/>
      <c r="ONB15" s="4"/>
      <c r="ONC15" s="4"/>
      <c r="OND15" s="4"/>
      <c r="ONE15" s="4"/>
      <c r="ONF15" s="4"/>
      <c r="ONG15" s="4"/>
      <c r="ONH15" s="4"/>
      <c r="ONI15" s="4"/>
      <c r="ONJ15" s="4"/>
      <c r="ONK15" s="4"/>
      <c r="ONL15" s="4"/>
      <c r="ONM15" s="4"/>
      <c r="ONN15" s="4"/>
      <c r="ONO15" s="4"/>
      <c r="ONP15" s="4"/>
      <c r="ONQ15" s="4"/>
      <c r="ONR15" s="4"/>
      <c r="ONS15" s="4"/>
      <c r="ONT15" s="4"/>
      <c r="ONU15" s="4"/>
      <c r="ONV15" s="4"/>
      <c r="ONW15" s="4"/>
      <c r="ONX15" s="4"/>
      <c r="ONY15" s="4"/>
      <c r="ONZ15" s="4"/>
      <c r="OOA15" s="4"/>
      <c r="OOB15" s="4"/>
      <c r="OOC15" s="4"/>
      <c r="OOD15" s="4"/>
      <c r="OOE15" s="4"/>
      <c r="OOF15" s="4"/>
      <c r="OOG15" s="4"/>
      <c r="OOH15" s="4"/>
      <c r="OOI15" s="4"/>
      <c r="OOJ15" s="4"/>
      <c r="OOK15" s="4"/>
      <c r="OOL15" s="4"/>
      <c r="OOM15" s="4"/>
      <c r="OON15" s="4"/>
      <c r="OOO15" s="4"/>
      <c r="OOP15" s="4"/>
      <c r="OOQ15" s="4"/>
      <c r="OOR15" s="4"/>
      <c r="OOS15" s="4"/>
      <c r="OOT15" s="4"/>
      <c r="OOU15" s="4"/>
      <c r="OOV15" s="4"/>
      <c r="OOW15" s="4"/>
      <c r="OOX15" s="4"/>
      <c r="OOY15" s="4"/>
      <c r="OOZ15" s="4"/>
      <c r="OPA15" s="4"/>
      <c r="OPB15" s="4"/>
      <c r="OPC15" s="4"/>
      <c r="OPD15" s="4"/>
      <c r="OPE15" s="4"/>
      <c r="OPF15" s="4"/>
      <c r="OPG15" s="4"/>
      <c r="OPH15" s="4"/>
      <c r="OPI15" s="4"/>
      <c r="OPJ15" s="4"/>
      <c r="OPK15" s="4"/>
      <c r="OPL15" s="4"/>
      <c r="OPM15" s="4"/>
      <c r="OPN15" s="4"/>
      <c r="OPO15" s="4"/>
      <c r="OPP15" s="4"/>
      <c r="OPQ15" s="4"/>
      <c r="OPR15" s="4"/>
      <c r="OPS15" s="4"/>
      <c r="OPT15" s="4"/>
      <c r="OPU15" s="4"/>
      <c r="OPV15" s="4"/>
      <c r="OPW15" s="4"/>
      <c r="OPX15" s="4"/>
      <c r="OPY15" s="4"/>
      <c r="OPZ15" s="4"/>
      <c r="OQA15" s="4"/>
      <c r="OQB15" s="4"/>
      <c r="OQC15" s="4"/>
      <c r="OQD15" s="4"/>
      <c r="OQE15" s="4"/>
      <c r="OQF15" s="4"/>
      <c r="OQG15" s="4"/>
      <c r="OQH15" s="4"/>
      <c r="OQI15" s="4"/>
      <c r="OQJ15" s="4"/>
      <c r="OQK15" s="4"/>
      <c r="OQL15" s="4"/>
      <c r="OQM15" s="4"/>
      <c r="OQN15" s="4"/>
      <c r="OQO15" s="4"/>
      <c r="OQP15" s="4"/>
      <c r="OQQ15" s="4"/>
      <c r="OQR15" s="4"/>
      <c r="OQS15" s="4"/>
      <c r="OQT15" s="4"/>
      <c r="OQU15" s="4"/>
      <c r="OQV15" s="4"/>
      <c r="OQW15" s="4"/>
      <c r="OQX15" s="4"/>
      <c r="OQY15" s="4"/>
      <c r="OQZ15" s="4"/>
      <c r="ORA15" s="4"/>
      <c r="ORB15" s="4"/>
      <c r="ORC15" s="4"/>
      <c r="ORD15" s="4"/>
      <c r="ORE15" s="4"/>
      <c r="ORF15" s="4"/>
      <c r="ORG15" s="4"/>
      <c r="ORH15" s="4"/>
      <c r="ORI15" s="4"/>
      <c r="ORJ15" s="4"/>
      <c r="ORK15" s="4"/>
      <c r="ORL15" s="4"/>
      <c r="ORM15" s="4"/>
      <c r="ORN15" s="4"/>
      <c r="ORO15" s="4"/>
      <c r="ORP15" s="4"/>
      <c r="ORQ15" s="4"/>
      <c r="ORR15" s="4"/>
      <c r="ORS15" s="4"/>
      <c r="ORT15" s="4"/>
      <c r="ORU15" s="4"/>
      <c r="ORV15" s="4"/>
      <c r="ORW15" s="4"/>
      <c r="ORX15" s="4"/>
      <c r="ORY15" s="4"/>
      <c r="ORZ15" s="4"/>
      <c r="OSA15" s="4"/>
      <c r="OSB15" s="4"/>
      <c r="OSC15" s="4"/>
      <c r="OSD15" s="4"/>
      <c r="OSE15" s="4"/>
      <c r="OSF15" s="4"/>
      <c r="OSG15" s="4"/>
      <c r="OSH15" s="4"/>
      <c r="OSI15" s="4"/>
      <c r="OSJ15" s="4"/>
      <c r="OSK15" s="4"/>
      <c r="OSL15" s="4"/>
      <c r="OSM15" s="4"/>
      <c r="OSN15" s="4"/>
      <c r="OSO15" s="4"/>
      <c r="OSP15" s="4"/>
      <c r="OSQ15" s="4"/>
      <c r="OSR15" s="4"/>
      <c r="OSS15" s="4"/>
      <c r="OST15" s="4"/>
      <c r="OSU15" s="4"/>
      <c r="OSV15" s="4"/>
      <c r="OSW15" s="4"/>
      <c r="OSX15" s="4"/>
      <c r="OSY15" s="4"/>
      <c r="OSZ15" s="4"/>
      <c r="OTA15" s="4"/>
      <c r="OTB15" s="4"/>
      <c r="OTC15" s="4"/>
      <c r="OTD15" s="4"/>
      <c r="OTE15" s="4"/>
      <c r="OTF15" s="4"/>
      <c r="OTG15" s="4"/>
      <c r="OTH15" s="4"/>
      <c r="OTI15" s="4"/>
      <c r="OTJ15" s="4"/>
      <c r="OTK15" s="4"/>
      <c r="OTL15" s="4"/>
      <c r="OTM15" s="4"/>
      <c r="OTN15" s="4"/>
      <c r="OTO15" s="4"/>
      <c r="OTP15" s="4"/>
      <c r="OTQ15" s="4"/>
      <c r="OTR15" s="4"/>
      <c r="OTS15" s="4"/>
      <c r="OTT15" s="4"/>
      <c r="OTU15" s="4"/>
      <c r="OTV15" s="4"/>
      <c r="OTW15" s="4"/>
      <c r="OTX15" s="4"/>
      <c r="OTY15" s="4"/>
      <c r="OTZ15" s="4"/>
      <c r="OUA15" s="4"/>
      <c r="OUB15" s="4"/>
      <c r="OUC15" s="4"/>
      <c r="OUD15" s="4"/>
      <c r="OUE15" s="4"/>
      <c r="OUF15" s="4"/>
      <c r="OUG15" s="4"/>
      <c r="OUH15" s="4"/>
      <c r="OUI15" s="4"/>
      <c r="OUJ15" s="4"/>
      <c r="OUK15" s="4"/>
      <c r="OUL15" s="4"/>
      <c r="OUM15" s="4"/>
      <c r="OUN15" s="4"/>
      <c r="OUO15" s="4"/>
      <c r="OUP15" s="4"/>
      <c r="OUQ15" s="4"/>
      <c r="OUR15" s="4"/>
      <c r="OUS15" s="4"/>
      <c r="OUT15" s="4"/>
      <c r="OUU15" s="4"/>
      <c r="OUV15" s="4"/>
      <c r="OUW15" s="4"/>
      <c r="OUX15" s="4"/>
      <c r="OUY15" s="4"/>
      <c r="OUZ15" s="4"/>
      <c r="OVA15" s="4"/>
      <c r="OVB15" s="4"/>
      <c r="OVC15" s="4"/>
      <c r="OVD15" s="4"/>
      <c r="OVE15" s="4"/>
      <c r="OVF15" s="4"/>
      <c r="OVG15" s="4"/>
      <c r="OVH15" s="4"/>
      <c r="OVI15" s="4"/>
      <c r="OVJ15" s="4"/>
      <c r="OVK15" s="4"/>
      <c r="OVL15" s="4"/>
      <c r="OVM15" s="4"/>
      <c r="OVN15" s="4"/>
      <c r="OVO15" s="4"/>
      <c r="OVP15" s="4"/>
      <c r="OVQ15" s="4"/>
      <c r="OVR15" s="4"/>
      <c r="OVS15" s="4"/>
      <c r="OVT15" s="4"/>
      <c r="OVU15" s="4"/>
      <c r="OVV15" s="4"/>
      <c r="OVW15" s="4"/>
      <c r="OVX15" s="4"/>
      <c r="OVY15" s="4"/>
      <c r="OVZ15" s="4"/>
      <c r="OWA15" s="4"/>
      <c r="OWB15" s="4"/>
      <c r="OWC15" s="4"/>
      <c r="OWD15" s="4"/>
      <c r="OWE15" s="4"/>
      <c r="OWF15" s="4"/>
      <c r="OWG15" s="4"/>
      <c r="OWH15" s="4"/>
      <c r="OWI15" s="4"/>
      <c r="OWJ15" s="4"/>
      <c r="OWK15" s="4"/>
      <c r="OWL15" s="4"/>
      <c r="OWM15" s="4"/>
      <c r="OWN15" s="4"/>
      <c r="OWO15" s="4"/>
      <c r="OWP15" s="4"/>
      <c r="OWQ15" s="4"/>
      <c r="OWR15" s="4"/>
      <c r="OWS15" s="4"/>
      <c r="OWT15" s="4"/>
      <c r="OWU15" s="4"/>
      <c r="OWV15" s="4"/>
      <c r="OWW15" s="4"/>
      <c r="OWX15" s="4"/>
      <c r="OWY15" s="4"/>
      <c r="OWZ15" s="4"/>
      <c r="OXA15" s="4"/>
      <c r="OXB15" s="4"/>
      <c r="OXC15" s="4"/>
      <c r="OXD15" s="4"/>
      <c r="OXE15" s="4"/>
      <c r="OXF15" s="4"/>
      <c r="OXG15" s="4"/>
      <c r="OXH15" s="4"/>
      <c r="OXI15" s="4"/>
      <c r="OXJ15" s="4"/>
      <c r="OXK15" s="4"/>
      <c r="OXL15" s="4"/>
      <c r="OXM15" s="4"/>
      <c r="OXN15" s="4"/>
      <c r="OXO15" s="4"/>
      <c r="OXP15" s="4"/>
      <c r="OXQ15" s="4"/>
      <c r="OXR15" s="4"/>
      <c r="OXS15" s="4"/>
      <c r="OXT15" s="4"/>
      <c r="OXU15" s="4"/>
      <c r="OXV15" s="4"/>
      <c r="OXW15" s="4"/>
      <c r="OXX15" s="4"/>
      <c r="OXY15" s="4"/>
      <c r="OXZ15" s="4"/>
      <c r="OYA15" s="4"/>
      <c r="OYB15" s="4"/>
      <c r="OYC15" s="4"/>
      <c r="OYD15" s="4"/>
      <c r="OYE15" s="4"/>
      <c r="OYF15" s="4"/>
      <c r="OYG15" s="4"/>
      <c r="OYH15" s="4"/>
      <c r="OYI15" s="4"/>
      <c r="OYJ15" s="4"/>
      <c r="OYK15" s="4"/>
      <c r="OYL15" s="4"/>
      <c r="OYM15" s="4"/>
      <c r="OYN15" s="4"/>
      <c r="OYO15" s="4"/>
      <c r="OYP15" s="4"/>
      <c r="OYQ15" s="4"/>
      <c r="OYR15" s="4"/>
      <c r="OYS15" s="4"/>
      <c r="OYT15" s="4"/>
      <c r="OYU15" s="4"/>
      <c r="OYV15" s="4"/>
      <c r="OYW15" s="4"/>
      <c r="OYX15" s="4"/>
      <c r="OYY15" s="4"/>
      <c r="OYZ15" s="4"/>
      <c r="OZA15" s="4"/>
      <c r="OZB15" s="4"/>
      <c r="OZC15" s="4"/>
      <c r="OZD15" s="4"/>
      <c r="OZE15" s="4"/>
      <c r="OZF15" s="4"/>
      <c r="OZG15" s="4"/>
      <c r="OZH15" s="4"/>
      <c r="OZI15" s="4"/>
      <c r="OZJ15" s="4"/>
      <c r="OZK15" s="4"/>
      <c r="OZL15" s="4"/>
      <c r="OZM15" s="4"/>
      <c r="OZN15" s="4"/>
      <c r="OZO15" s="4"/>
      <c r="OZP15" s="4"/>
      <c r="OZQ15" s="4"/>
      <c r="OZR15" s="4"/>
      <c r="OZS15" s="4"/>
      <c r="OZT15" s="4"/>
      <c r="OZU15" s="4"/>
      <c r="OZV15" s="4"/>
      <c r="OZW15" s="4"/>
      <c r="OZX15" s="4"/>
      <c r="OZY15" s="4"/>
      <c r="OZZ15" s="4"/>
      <c r="PAA15" s="4"/>
      <c r="PAB15" s="4"/>
      <c r="PAC15" s="4"/>
      <c r="PAD15" s="4"/>
      <c r="PAE15" s="4"/>
      <c r="PAF15" s="4"/>
      <c r="PAG15" s="4"/>
      <c r="PAH15" s="4"/>
      <c r="PAI15" s="4"/>
      <c r="PAJ15" s="4"/>
      <c r="PAK15" s="4"/>
      <c r="PAL15" s="4"/>
      <c r="PAM15" s="4"/>
      <c r="PAN15" s="4"/>
      <c r="PAO15" s="4"/>
      <c r="PAP15" s="4"/>
      <c r="PAQ15" s="4"/>
      <c r="PAR15" s="4"/>
      <c r="PAS15" s="4"/>
      <c r="PAT15" s="4"/>
      <c r="PAU15" s="4"/>
      <c r="PAV15" s="4"/>
      <c r="PAW15" s="4"/>
      <c r="PAX15" s="4"/>
      <c r="PAY15" s="4"/>
      <c r="PAZ15" s="4"/>
      <c r="PBA15" s="4"/>
      <c r="PBB15" s="4"/>
      <c r="PBC15" s="4"/>
      <c r="PBD15" s="4"/>
      <c r="PBE15" s="4"/>
      <c r="PBF15" s="4"/>
      <c r="PBG15" s="4"/>
      <c r="PBH15" s="4"/>
      <c r="PBI15" s="4"/>
      <c r="PBJ15" s="4"/>
      <c r="PBK15" s="4"/>
      <c r="PBL15" s="4"/>
      <c r="PBM15" s="4"/>
      <c r="PBN15" s="4"/>
      <c r="PBO15" s="4"/>
      <c r="PBP15" s="4"/>
      <c r="PBQ15" s="4"/>
      <c r="PBR15" s="4"/>
      <c r="PBS15" s="4"/>
      <c r="PBT15" s="4"/>
      <c r="PBU15" s="4"/>
      <c r="PBV15" s="4"/>
      <c r="PBW15" s="4"/>
      <c r="PBX15" s="4"/>
      <c r="PBY15" s="4"/>
      <c r="PBZ15" s="4"/>
      <c r="PCA15" s="4"/>
      <c r="PCB15" s="4"/>
      <c r="PCC15" s="4"/>
      <c r="PCD15" s="4"/>
      <c r="PCE15" s="4"/>
      <c r="PCF15" s="4"/>
      <c r="PCG15" s="4"/>
      <c r="PCH15" s="4"/>
      <c r="PCI15" s="4"/>
      <c r="PCJ15" s="4"/>
      <c r="PCK15" s="4"/>
      <c r="PCL15" s="4"/>
      <c r="PCM15" s="4"/>
      <c r="PCN15" s="4"/>
      <c r="PCO15" s="4"/>
      <c r="PCP15" s="4"/>
      <c r="PCQ15" s="4"/>
      <c r="PCR15" s="4"/>
      <c r="PCS15" s="4"/>
      <c r="PCT15" s="4"/>
      <c r="PCU15" s="4"/>
      <c r="PCV15" s="4"/>
      <c r="PCW15" s="4"/>
      <c r="PCX15" s="4"/>
      <c r="PCY15" s="4"/>
      <c r="PCZ15" s="4"/>
      <c r="PDA15" s="4"/>
      <c r="PDB15" s="4"/>
      <c r="PDC15" s="4"/>
      <c r="PDD15" s="4"/>
      <c r="PDE15" s="4"/>
      <c r="PDF15" s="4"/>
      <c r="PDG15" s="4"/>
      <c r="PDH15" s="4"/>
      <c r="PDI15" s="4"/>
      <c r="PDJ15" s="4"/>
      <c r="PDK15" s="4"/>
      <c r="PDL15" s="4"/>
      <c r="PDM15" s="4"/>
      <c r="PDN15" s="4"/>
      <c r="PDO15" s="4"/>
      <c r="PDP15" s="4"/>
      <c r="PDQ15" s="4"/>
      <c r="PDR15" s="4"/>
      <c r="PDS15" s="4"/>
      <c r="PDT15" s="4"/>
      <c r="PDU15" s="4"/>
      <c r="PDV15" s="4"/>
      <c r="PDW15" s="4"/>
      <c r="PDX15" s="4"/>
      <c r="PDY15" s="4"/>
      <c r="PDZ15" s="4"/>
      <c r="PEA15" s="4"/>
      <c r="PEB15" s="4"/>
      <c r="PEC15" s="4"/>
      <c r="PED15" s="4"/>
      <c r="PEE15" s="4"/>
      <c r="PEF15" s="4"/>
      <c r="PEG15" s="4"/>
      <c r="PEH15" s="4"/>
      <c r="PEI15" s="4"/>
      <c r="PEJ15" s="4"/>
      <c r="PEK15" s="4"/>
      <c r="PEL15" s="4"/>
      <c r="PEM15" s="4"/>
      <c r="PEN15" s="4"/>
      <c r="PEO15" s="4"/>
      <c r="PEP15" s="4"/>
      <c r="PEQ15" s="4"/>
      <c r="PER15" s="4"/>
      <c r="PES15" s="4"/>
      <c r="PET15" s="4"/>
      <c r="PEU15" s="4"/>
      <c r="PEV15" s="4"/>
      <c r="PEW15" s="4"/>
      <c r="PEX15" s="4"/>
      <c r="PEY15" s="4"/>
      <c r="PEZ15" s="4"/>
      <c r="PFA15" s="4"/>
      <c r="PFB15" s="4"/>
      <c r="PFC15" s="4"/>
      <c r="PFD15" s="4"/>
      <c r="PFE15" s="4"/>
      <c r="PFF15" s="4"/>
      <c r="PFG15" s="4"/>
      <c r="PFH15" s="4"/>
      <c r="PFI15" s="4"/>
      <c r="PFJ15" s="4"/>
      <c r="PFK15" s="4"/>
      <c r="PFL15" s="4"/>
      <c r="PFM15" s="4"/>
      <c r="PFN15" s="4"/>
      <c r="PFO15" s="4"/>
      <c r="PFP15" s="4"/>
      <c r="PFQ15" s="4"/>
      <c r="PFR15" s="4"/>
      <c r="PFS15" s="4"/>
      <c r="PFT15" s="4"/>
      <c r="PFU15" s="4"/>
      <c r="PFV15" s="4"/>
      <c r="PFW15" s="4"/>
      <c r="PFX15" s="4"/>
      <c r="PFY15" s="4"/>
      <c r="PFZ15" s="4"/>
      <c r="PGA15" s="4"/>
      <c r="PGB15" s="4"/>
      <c r="PGC15" s="4"/>
      <c r="PGD15" s="4"/>
      <c r="PGE15" s="4"/>
      <c r="PGF15" s="4"/>
      <c r="PGG15" s="4"/>
      <c r="PGH15" s="4"/>
      <c r="PGI15" s="4"/>
      <c r="PGJ15" s="4"/>
      <c r="PGK15" s="4"/>
      <c r="PGL15" s="4"/>
      <c r="PGM15" s="4"/>
      <c r="PGN15" s="4"/>
      <c r="PGO15" s="4"/>
      <c r="PGP15" s="4"/>
      <c r="PGQ15" s="4"/>
      <c r="PGR15" s="4"/>
      <c r="PGS15" s="4"/>
      <c r="PGT15" s="4"/>
      <c r="PGU15" s="4"/>
      <c r="PGV15" s="4"/>
      <c r="PGW15" s="4"/>
      <c r="PGX15" s="4"/>
      <c r="PGY15" s="4"/>
      <c r="PGZ15" s="4"/>
      <c r="PHA15" s="4"/>
      <c r="PHB15" s="4"/>
      <c r="PHC15" s="4"/>
      <c r="PHD15" s="4"/>
      <c r="PHE15" s="4"/>
      <c r="PHF15" s="4"/>
      <c r="PHG15" s="4"/>
      <c r="PHH15" s="4"/>
      <c r="PHI15" s="4"/>
      <c r="PHJ15" s="4"/>
      <c r="PHK15" s="4"/>
      <c r="PHL15" s="4"/>
      <c r="PHM15" s="4"/>
      <c r="PHN15" s="4"/>
      <c r="PHO15" s="4"/>
      <c r="PHP15" s="4"/>
      <c r="PHQ15" s="4"/>
      <c r="PHR15" s="4"/>
      <c r="PHS15" s="4"/>
      <c r="PHT15" s="4"/>
      <c r="PHU15" s="4"/>
      <c r="PHV15" s="4"/>
      <c r="PHW15" s="4"/>
      <c r="PHX15" s="4"/>
      <c r="PHY15" s="4"/>
      <c r="PHZ15" s="4"/>
      <c r="PIA15" s="4"/>
      <c r="PIB15" s="4"/>
      <c r="PIC15" s="4"/>
      <c r="PID15" s="4"/>
      <c r="PIE15" s="4"/>
      <c r="PIF15" s="4"/>
      <c r="PIG15" s="4"/>
      <c r="PIH15" s="4"/>
      <c r="PII15" s="4"/>
      <c r="PIJ15" s="4"/>
      <c r="PIK15" s="4"/>
      <c r="PIL15" s="4"/>
      <c r="PIM15" s="4"/>
      <c r="PIN15" s="4"/>
      <c r="PIO15" s="4"/>
      <c r="PIP15" s="4"/>
      <c r="PIQ15" s="4"/>
      <c r="PIR15" s="4"/>
      <c r="PIS15" s="4"/>
      <c r="PIT15" s="4"/>
      <c r="PIU15" s="4"/>
      <c r="PIV15" s="4"/>
      <c r="PIW15" s="4"/>
      <c r="PIX15" s="4"/>
      <c r="PIY15" s="4"/>
      <c r="PIZ15" s="4"/>
      <c r="PJA15" s="4"/>
      <c r="PJB15" s="4"/>
      <c r="PJC15" s="4"/>
      <c r="PJD15" s="4"/>
      <c r="PJE15" s="4"/>
      <c r="PJF15" s="4"/>
      <c r="PJG15" s="4"/>
      <c r="PJH15" s="4"/>
      <c r="PJI15" s="4"/>
      <c r="PJJ15" s="4"/>
      <c r="PJK15" s="4"/>
      <c r="PJL15" s="4"/>
      <c r="PJM15" s="4"/>
      <c r="PJN15" s="4"/>
      <c r="PJO15" s="4"/>
      <c r="PJP15" s="4"/>
      <c r="PJQ15" s="4"/>
      <c r="PJR15" s="4"/>
      <c r="PJS15" s="4"/>
      <c r="PJT15" s="4"/>
      <c r="PJU15" s="4"/>
      <c r="PJV15" s="4"/>
      <c r="PJW15" s="4"/>
      <c r="PJX15" s="4"/>
      <c r="PJY15" s="4"/>
      <c r="PJZ15" s="4"/>
      <c r="PKA15" s="4"/>
      <c r="PKB15" s="4"/>
      <c r="PKC15" s="4"/>
      <c r="PKD15" s="4"/>
      <c r="PKE15" s="4"/>
      <c r="PKF15" s="4"/>
      <c r="PKG15" s="4"/>
      <c r="PKH15" s="4"/>
      <c r="PKI15" s="4"/>
      <c r="PKJ15" s="4"/>
      <c r="PKK15" s="4"/>
      <c r="PKL15" s="4"/>
      <c r="PKM15" s="4"/>
      <c r="PKN15" s="4"/>
      <c r="PKO15" s="4"/>
      <c r="PKP15" s="4"/>
      <c r="PKQ15" s="4"/>
      <c r="PKR15" s="4"/>
      <c r="PKS15" s="4"/>
      <c r="PKT15" s="4"/>
      <c r="PKU15" s="4"/>
      <c r="PKV15" s="4"/>
      <c r="PKW15" s="4"/>
      <c r="PKX15" s="4"/>
      <c r="PKY15" s="4"/>
      <c r="PKZ15" s="4"/>
      <c r="PLA15" s="4"/>
      <c r="PLB15" s="4"/>
      <c r="PLC15" s="4"/>
      <c r="PLD15" s="4"/>
      <c r="PLE15" s="4"/>
      <c r="PLF15" s="4"/>
      <c r="PLG15" s="4"/>
      <c r="PLH15" s="4"/>
      <c r="PLI15" s="4"/>
      <c r="PLJ15" s="4"/>
      <c r="PLK15" s="4"/>
      <c r="PLL15" s="4"/>
      <c r="PLM15" s="4"/>
      <c r="PLN15" s="4"/>
      <c r="PLO15" s="4"/>
      <c r="PLP15" s="4"/>
      <c r="PLQ15" s="4"/>
      <c r="PLR15" s="4"/>
      <c r="PLS15" s="4"/>
      <c r="PLT15" s="4"/>
      <c r="PLU15" s="4"/>
      <c r="PLV15" s="4"/>
      <c r="PLW15" s="4"/>
      <c r="PLX15" s="4"/>
      <c r="PLY15" s="4"/>
      <c r="PLZ15" s="4"/>
      <c r="PMA15" s="4"/>
      <c r="PMB15" s="4"/>
      <c r="PMC15" s="4"/>
      <c r="PMD15" s="4"/>
      <c r="PME15" s="4"/>
      <c r="PMF15" s="4"/>
      <c r="PMG15" s="4"/>
      <c r="PMH15" s="4"/>
      <c r="PMI15" s="4"/>
      <c r="PMJ15" s="4"/>
      <c r="PMK15" s="4"/>
      <c r="PML15" s="4"/>
      <c r="PMM15" s="4"/>
      <c r="PMN15" s="4"/>
      <c r="PMO15" s="4"/>
      <c r="PMP15" s="4"/>
      <c r="PMQ15" s="4"/>
      <c r="PMR15" s="4"/>
      <c r="PMS15" s="4"/>
      <c r="PMT15" s="4"/>
      <c r="PMU15" s="4"/>
      <c r="PMV15" s="4"/>
      <c r="PMW15" s="4"/>
      <c r="PMX15" s="4"/>
      <c r="PMY15" s="4"/>
      <c r="PMZ15" s="4"/>
      <c r="PNA15" s="4"/>
      <c r="PNB15" s="4"/>
      <c r="PNC15" s="4"/>
      <c r="PND15" s="4"/>
      <c r="PNE15" s="4"/>
      <c r="PNF15" s="4"/>
      <c r="PNG15" s="4"/>
      <c r="PNH15" s="4"/>
      <c r="PNI15" s="4"/>
      <c r="PNJ15" s="4"/>
      <c r="PNK15" s="4"/>
      <c r="PNL15" s="4"/>
      <c r="PNM15" s="4"/>
      <c r="PNN15" s="4"/>
      <c r="PNO15" s="4"/>
      <c r="PNP15" s="4"/>
      <c r="PNQ15" s="4"/>
      <c r="PNR15" s="4"/>
      <c r="PNS15" s="4"/>
      <c r="PNT15" s="4"/>
      <c r="PNU15" s="4"/>
      <c r="PNV15" s="4"/>
      <c r="PNW15" s="4"/>
      <c r="PNX15" s="4"/>
      <c r="PNY15" s="4"/>
      <c r="PNZ15" s="4"/>
      <c r="POA15" s="4"/>
      <c r="POB15" s="4"/>
      <c r="POC15" s="4"/>
      <c r="POD15" s="4"/>
      <c r="POE15" s="4"/>
      <c r="POF15" s="4"/>
      <c r="POG15" s="4"/>
      <c r="POH15" s="4"/>
      <c r="POI15" s="4"/>
      <c r="POJ15" s="4"/>
      <c r="POK15" s="4"/>
      <c r="POL15" s="4"/>
      <c r="POM15" s="4"/>
      <c r="PON15" s="4"/>
      <c r="POO15" s="4"/>
      <c r="POP15" s="4"/>
      <c r="POQ15" s="4"/>
      <c r="POR15" s="4"/>
      <c r="POS15" s="4"/>
      <c r="POT15" s="4"/>
      <c r="POU15" s="4"/>
      <c r="POV15" s="4"/>
      <c r="POW15" s="4"/>
      <c r="POX15" s="4"/>
      <c r="POY15" s="4"/>
      <c r="POZ15" s="4"/>
      <c r="PPA15" s="4"/>
      <c r="PPB15" s="4"/>
      <c r="PPC15" s="4"/>
      <c r="PPD15" s="4"/>
      <c r="PPE15" s="4"/>
      <c r="PPF15" s="4"/>
      <c r="PPG15" s="4"/>
      <c r="PPH15" s="4"/>
      <c r="PPI15" s="4"/>
      <c r="PPJ15" s="4"/>
      <c r="PPK15" s="4"/>
      <c r="PPL15" s="4"/>
      <c r="PPM15" s="4"/>
      <c r="PPN15" s="4"/>
      <c r="PPO15" s="4"/>
      <c r="PPP15" s="4"/>
      <c r="PPQ15" s="4"/>
      <c r="PPR15" s="4"/>
      <c r="PPS15" s="4"/>
      <c r="PPT15" s="4"/>
      <c r="PPU15" s="4"/>
      <c r="PPV15" s="4"/>
      <c r="PPW15" s="4"/>
      <c r="PPX15" s="4"/>
      <c r="PPY15" s="4"/>
      <c r="PPZ15" s="4"/>
      <c r="PQA15" s="4"/>
      <c r="PQB15" s="4"/>
      <c r="PQC15" s="4"/>
      <c r="PQD15" s="4"/>
      <c r="PQE15" s="4"/>
      <c r="PQF15" s="4"/>
      <c r="PQG15" s="4"/>
      <c r="PQH15" s="4"/>
      <c r="PQI15" s="4"/>
      <c r="PQJ15" s="4"/>
      <c r="PQK15" s="4"/>
      <c r="PQL15" s="4"/>
      <c r="PQM15" s="4"/>
      <c r="PQN15" s="4"/>
      <c r="PQO15" s="4"/>
      <c r="PQP15" s="4"/>
      <c r="PQQ15" s="4"/>
      <c r="PQR15" s="4"/>
      <c r="PQS15" s="4"/>
      <c r="PQT15" s="4"/>
      <c r="PQU15" s="4"/>
      <c r="PQV15" s="4"/>
      <c r="PQW15" s="4"/>
      <c r="PQX15" s="4"/>
      <c r="PQY15" s="4"/>
      <c r="PQZ15" s="4"/>
      <c r="PRA15" s="4"/>
      <c r="PRB15" s="4"/>
      <c r="PRC15" s="4"/>
      <c r="PRD15" s="4"/>
      <c r="PRE15" s="4"/>
      <c r="PRF15" s="4"/>
      <c r="PRG15" s="4"/>
      <c r="PRH15" s="4"/>
      <c r="PRI15" s="4"/>
      <c r="PRJ15" s="4"/>
      <c r="PRK15" s="4"/>
      <c r="PRL15" s="4"/>
      <c r="PRM15" s="4"/>
      <c r="PRN15" s="4"/>
      <c r="PRO15" s="4"/>
      <c r="PRP15" s="4"/>
      <c r="PRQ15" s="4"/>
      <c r="PRR15" s="4"/>
      <c r="PRS15" s="4"/>
      <c r="PRT15" s="4"/>
      <c r="PRU15" s="4"/>
      <c r="PRV15" s="4"/>
      <c r="PRW15" s="4"/>
      <c r="PRX15" s="4"/>
      <c r="PRY15" s="4"/>
      <c r="PRZ15" s="4"/>
      <c r="PSA15" s="4"/>
      <c r="PSB15" s="4"/>
      <c r="PSC15" s="4"/>
      <c r="PSD15" s="4"/>
      <c r="PSE15" s="4"/>
      <c r="PSF15" s="4"/>
      <c r="PSG15" s="4"/>
      <c r="PSH15" s="4"/>
      <c r="PSI15" s="4"/>
      <c r="PSJ15" s="4"/>
      <c r="PSK15" s="4"/>
      <c r="PSL15" s="4"/>
      <c r="PSM15" s="4"/>
      <c r="PSN15" s="4"/>
      <c r="PSO15" s="4"/>
      <c r="PSP15" s="4"/>
      <c r="PSQ15" s="4"/>
      <c r="PSR15" s="4"/>
      <c r="PSS15" s="4"/>
      <c r="PST15" s="4"/>
      <c r="PSU15" s="4"/>
      <c r="PSV15" s="4"/>
      <c r="PSW15" s="4"/>
      <c r="PSX15" s="4"/>
      <c r="PSY15" s="4"/>
      <c r="PSZ15" s="4"/>
      <c r="PTA15" s="4"/>
      <c r="PTB15" s="4"/>
      <c r="PTC15" s="4"/>
      <c r="PTD15" s="4"/>
      <c r="PTE15" s="4"/>
      <c r="PTF15" s="4"/>
      <c r="PTG15" s="4"/>
      <c r="PTH15" s="4"/>
      <c r="PTI15" s="4"/>
      <c r="PTJ15" s="4"/>
      <c r="PTK15" s="4"/>
      <c r="PTL15" s="4"/>
      <c r="PTM15" s="4"/>
      <c r="PTN15" s="4"/>
      <c r="PTO15" s="4"/>
      <c r="PTP15" s="4"/>
      <c r="PTQ15" s="4"/>
      <c r="PTR15" s="4"/>
      <c r="PTS15" s="4"/>
      <c r="PTT15" s="4"/>
      <c r="PTU15" s="4"/>
      <c r="PTV15" s="4"/>
      <c r="PTW15" s="4"/>
      <c r="PTX15" s="4"/>
      <c r="PTY15" s="4"/>
      <c r="PTZ15" s="4"/>
      <c r="PUA15" s="4"/>
      <c r="PUB15" s="4"/>
      <c r="PUC15" s="4"/>
      <c r="PUD15" s="4"/>
      <c r="PUE15" s="4"/>
      <c r="PUF15" s="4"/>
      <c r="PUG15" s="4"/>
      <c r="PUH15" s="4"/>
      <c r="PUI15" s="4"/>
      <c r="PUJ15" s="4"/>
      <c r="PUK15" s="4"/>
      <c r="PUL15" s="4"/>
      <c r="PUM15" s="4"/>
      <c r="PUN15" s="4"/>
      <c r="PUO15" s="4"/>
      <c r="PUP15" s="4"/>
      <c r="PUQ15" s="4"/>
      <c r="PUR15" s="4"/>
      <c r="PUS15" s="4"/>
      <c r="PUT15" s="4"/>
      <c r="PUU15" s="4"/>
      <c r="PUV15" s="4"/>
      <c r="PUW15" s="4"/>
      <c r="PUX15" s="4"/>
      <c r="PUY15" s="4"/>
      <c r="PUZ15" s="4"/>
      <c r="PVA15" s="4"/>
      <c r="PVB15" s="4"/>
      <c r="PVC15" s="4"/>
      <c r="PVD15" s="4"/>
      <c r="PVE15" s="4"/>
      <c r="PVF15" s="4"/>
      <c r="PVG15" s="4"/>
      <c r="PVH15" s="4"/>
      <c r="PVI15" s="4"/>
      <c r="PVJ15" s="4"/>
      <c r="PVK15" s="4"/>
      <c r="PVL15" s="4"/>
      <c r="PVM15" s="4"/>
      <c r="PVN15" s="4"/>
      <c r="PVO15" s="4"/>
      <c r="PVP15" s="4"/>
      <c r="PVQ15" s="4"/>
      <c r="PVR15" s="4"/>
      <c r="PVS15" s="4"/>
      <c r="PVT15" s="4"/>
      <c r="PVU15" s="4"/>
      <c r="PVV15" s="4"/>
      <c r="PVW15" s="4"/>
      <c r="PVX15" s="4"/>
      <c r="PVY15" s="4"/>
      <c r="PVZ15" s="4"/>
      <c r="PWA15" s="4"/>
      <c r="PWB15" s="4"/>
      <c r="PWC15" s="4"/>
      <c r="PWD15" s="4"/>
      <c r="PWE15" s="4"/>
      <c r="PWF15" s="4"/>
      <c r="PWG15" s="4"/>
      <c r="PWH15" s="4"/>
      <c r="PWI15" s="4"/>
      <c r="PWJ15" s="4"/>
      <c r="PWK15" s="4"/>
      <c r="PWL15" s="4"/>
      <c r="PWM15" s="4"/>
      <c r="PWN15" s="4"/>
      <c r="PWO15" s="4"/>
      <c r="PWP15" s="4"/>
      <c r="PWQ15" s="4"/>
      <c r="PWR15" s="4"/>
      <c r="PWS15" s="4"/>
      <c r="PWT15" s="4"/>
      <c r="PWU15" s="4"/>
      <c r="PWV15" s="4"/>
      <c r="PWW15" s="4"/>
      <c r="PWX15" s="4"/>
      <c r="PWY15" s="4"/>
      <c r="PWZ15" s="4"/>
      <c r="PXA15" s="4"/>
      <c r="PXB15" s="4"/>
      <c r="PXC15" s="4"/>
      <c r="PXD15" s="4"/>
      <c r="PXE15" s="4"/>
      <c r="PXF15" s="4"/>
      <c r="PXG15" s="4"/>
      <c r="PXH15" s="4"/>
      <c r="PXI15" s="4"/>
      <c r="PXJ15" s="4"/>
      <c r="PXK15" s="4"/>
      <c r="PXL15" s="4"/>
      <c r="PXM15" s="4"/>
      <c r="PXN15" s="4"/>
      <c r="PXO15" s="4"/>
      <c r="PXP15" s="4"/>
      <c r="PXQ15" s="4"/>
      <c r="PXR15" s="4"/>
      <c r="PXS15" s="4"/>
      <c r="PXT15" s="4"/>
      <c r="PXU15" s="4"/>
      <c r="PXV15" s="4"/>
      <c r="PXW15" s="4"/>
      <c r="PXX15" s="4"/>
      <c r="PXY15" s="4"/>
      <c r="PXZ15" s="4"/>
      <c r="PYA15" s="4"/>
      <c r="PYB15" s="4"/>
      <c r="PYC15" s="4"/>
      <c r="PYD15" s="4"/>
      <c r="PYE15" s="4"/>
      <c r="PYF15" s="4"/>
      <c r="PYG15" s="4"/>
      <c r="PYH15" s="4"/>
      <c r="PYI15" s="4"/>
      <c r="PYJ15" s="4"/>
      <c r="PYK15" s="4"/>
      <c r="PYL15" s="4"/>
      <c r="PYM15" s="4"/>
      <c r="PYN15" s="4"/>
      <c r="PYO15" s="4"/>
      <c r="PYP15" s="4"/>
      <c r="PYQ15" s="4"/>
      <c r="PYR15" s="4"/>
      <c r="PYS15" s="4"/>
      <c r="PYT15" s="4"/>
      <c r="PYU15" s="4"/>
      <c r="PYV15" s="4"/>
      <c r="PYW15" s="4"/>
      <c r="PYX15" s="4"/>
      <c r="PYY15" s="4"/>
      <c r="PYZ15" s="4"/>
      <c r="PZA15" s="4"/>
      <c r="PZB15" s="4"/>
      <c r="PZC15" s="4"/>
      <c r="PZD15" s="4"/>
      <c r="PZE15" s="4"/>
      <c r="PZF15" s="4"/>
      <c r="PZG15" s="4"/>
      <c r="PZH15" s="4"/>
      <c r="PZI15" s="4"/>
      <c r="PZJ15" s="4"/>
      <c r="PZK15" s="4"/>
      <c r="PZL15" s="4"/>
      <c r="PZM15" s="4"/>
      <c r="PZN15" s="4"/>
      <c r="PZO15" s="4"/>
      <c r="PZP15" s="4"/>
      <c r="PZQ15" s="4"/>
      <c r="PZR15" s="4"/>
      <c r="PZS15" s="4"/>
      <c r="PZT15" s="4"/>
      <c r="PZU15" s="4"/>
      <c r="PZV15" s="4"/>
      <c r="PZW15" s="4"/>
      <c r="PZX15" s="4"/>
      <c r="PZY15" s="4"/>
      <c r="PZZ15" s="4"/>
      <c r="QAA15" s="4"/>
      <c r="QAB15" s="4"/>
      <c r="QAC15" s="4"/>
      <c r="QAD15" s="4"/>
      <c r="QAE15" s="4"/>
      <c r="QAF15" s="4"/>
      <c r="QAG15" s="4"/>
      <c r="QAH15" s="4"/>
      <c r="QAI15" s="4"/>
      <c r="QAJ15" s="4"/>
      <c r="QAK15" s="4"/>
      <c r="QAL15" s="4"/>
      <c r="QAM15" s="4"/>
      <c r="QAN15" s="4"/>
      <c r="QAO15" s="4"/>
      <c r="QAP15" s="4"/>
      <c r="QAQ15" s="4"/>
      <c r="QAR15" s="4"/>
      <c r="QAS15" s="4"/>
      <c r="QAT15" s="4"/>
      <c r="QAU15" s="4"/>
      <c r="QAV15" s="4"/>
      <c r="QAW15" s="4"/>
      <c r="QAX15" s="4"/>
      <c r="QAY15" s="4"/>
      <c r="QAZ15" s="4"/>
      <c r="QBA15" s="4"/>
      <c r="QBB15" s="4"/>
      <c r="QBC15" s="4"/>
      <c r="QBD15" s="4"/>
      <c r="QBE15" s="4"/>
      <c r="QBF15" s="4"/>
      <c r="QBG15" s="4"/>
      <c r="QBH15" s="4"/>
      <c r="QBI15" s="4"/>
      <c r="QBJ15" s="4"/>
      <c r="QBK15" s="4"/>
      <c r="QBL15" s="4"/>
      <c r="QBM15" s="4"/>
      <c r="QBN15" s="4"/>
      <c r="QBO15" s="4"/>
      <c r="QBP15" s="4"/>
      <c r="QBQ15" s="4"/>
      <c r="QBR15" s="4"/>
      <c r="QBS15" s="4"/>
      <c r="QBT15" s="4"/>
      <c r="QBU15" s="4"/>
      <c r="QBV15" s="4"/>
      <c r="QBW15" s="4"/>
      <c r="QBX15" s="4"/>
      <c r="QBY15" s="4"/>
      <c r="QBZ15" s="4"/>
      <c r="QCA15" s="4"/>
      <c r="QCB15" s="4"/>
      <c r="QCC15" s="4"/>
      <c r="QCD15" s="4"/>
      <c r="QCE15" s="4"/>
      <c r="QCF15" s="4"/>
      <c r="QCG15" s="4"/>
      <c r="QCH15" s="4"/>
      <c r="QCI15" s="4"/>
      <c r="QCJ15" s="4"/>
      <c r="QCK15" s="4"/>
      <c r="QCL15" s="4"/>
      <c r="QCM15" s="4"/>
      <c r="QCN15" s="4"/>
      <c r="QCO15" s="4"/>
      <c r="QCP15" s="4"/>
      <c r="QCQ15" s="4"/>
      <c r="QCR15" s="4"/>
      <c r="QCS15" s="4"/>
      <c r="QCT15" s="4"/>
      <c r="QCU15" s="4"/>
      <c r="QCV15" s="4"/>
      <c r="QCW15" s="4"/>
      <c r="QCX15" s="4"/>
      <c r="QCY15" s="4"/>
      <c r="QCZ15" s="4"/>
      <c r="QDA15" s="4"/>
      <c r="QDB15" s="4"/>
      <c r="QDC15" s="4"/>
      <c r="QDD15" s="4"/>
      <c r="QDE15" s="4"/>
      <c r="QDF15" s="4"/>
      <c r="QDG15" s="4"/>
      <c r="QDH15" s="4"/>
      <c r="QDI15" s="4"/>
      <c r="QDJ15" s="4"/>
      <c r="QDK15" s="4"/>
      <c r="QDL15" s="4"/>
      <c r="QDM15" s="4"/>
      <c r="QDN15" s="4"/>
      <c r="QDO15" s="4"/>
      <c r="QDP15" s="4"/>
      <c r="QDQ15" s="4"/>
      <c r="QDR15" s="4"/>
      <c r="QDS15" s="4"/>
      <c r="QDT15" s="4"/>
      <c r="QDU15" s="4"/>
      <c r="QDV15" s="4"/>
      <c r="QDW15" s="4"/>
      <c r="QDX15" s="4"/>
      <c r="QDY15" s="4"/>
      <c r="QDZ15" s="4"/>
      <c r="QEA15" s="4"/>
      <c r="QEB15" s="4"/>
      <c r="QEC15" s="4"/>
      <c r="QED15" s="4"/>
      <c r="QEE15" s="4"/>
      <c r="QEF15" s="4"/>
      <c r="QEG15" s="4"/>
      <c r="QEH15" s="4"/>
      <c r="QEI15" s="4"/>
      <c r="QEJ15" s="4"/>
      <c r="QEK15" s="4"/>
      <c r="QEL15" s="4"/>
      <c r="QEM15" s="4"/>
      <c r="QEN15" s="4"/>
      <c r="QEO15" s="4"/>
      <c r="QEP15" s="4"/>
      <c r="QEQ15" s="4"/>
      <c r="QER15" s="4"/>
      <c r="QES15" s="4"/>
      <c r="QET15" s="4"/>
      <c r="QEU15" s="4"/>
      <c r="QEV15" s="4"/>
      <c r="QEW15" s="4"/>
      <c r="QEX15" s="4"/>
      <c r="QEY15" s="4"/>
      <c r="QEZ15" s="4"/>
      <c r="QFA15" s="4"/>
      <c r="QFB15" s="4"/>
      <c r="QFC15" s="4"/>
      <c r="QFD15" s="4"/>
      <c r="QFE15" s="4"/>
      <c r="QFF15" s="4"/>
      <c r="QFG15" s="4"/>
      <c r="QFH15" s="4"/>
      <c r="QFI15" s="4"/>
      <c r="QFJ15" s="4"/>
      <c r="QFK15" s="4"/>
      <c r="QFL15" s="4"/>
      <c r="QFM15" s="4"/>
      <c r="QFN15" s="4"/>
      <c r="QFO15" s="4"/>
      <c r="QFP15" s="4"/>
      <c r="QFQ15" s="4"/>
      <c r="QFR15" s="4"/>
      <c r="QFS15" s="4"/>
      <c r="QFT15" s="4"/>
      <c r="QFU15" s="4"/>
      <c r="QFV15" s="4"/>
      <c r="QFW15" s="4"/>
      <c r="QFX15" s="4"/>
      <c r="QFY15" s="4"/>
      <c r="QFZ15" s="4"/>
      <c r="QGA15" s="4"/>
      <c r="QGB15" s="4"/>
      <c r="QGC15" s="4"/>
      <c r="QGD15" s="4"/>
      <c r="QGE15" s="4"/>
      <c r="QGF15" s="4"/>
      <c r="QGG15" s="4"/>
      <c r="QGH15" s="4"/>
      <c r="QGI15" s="4"/>
      <c r="QGJ15" s="4"/>
      <c r="QGK15" s="4"/>
      <c r="QGL15" s="4"/>
      <c r="QGM15" s="4"/>
      <c r="QGN15" s="4"/>
      <c r="QGO15" s="4"/>
      <c r="QGP15" s="4"/>
      <c r="QGQ15" s="4"/>
      <c r="QGR15" s="4"/>
      <c r="QGS15" s="4"/>
      <c r="QGT15" s="4"/>
      <c r="QGU15" s="4"/>
      <c r="QGV15" s="4"/>
      <c r="QGW15" s="4"/>
      <c r="QGX15" s="4"/>
      <c r="QGY15" s="4"/>
      <c r="QGZ15" s="4"/>
      <c r="QHA15" s="4"/>
      <c r="QHB15" s="4"/>
      <c r="QHC15" s="4"/>
      <c r="QHD15" s="4"/>
      <c r="QHE15" s="4"/>
      <c r="QHF15" s="4"/>
      <c r="QHG15" s="4"/>
      <c r="QHH15" s="4"/>
      <c r="QHI15" s="4"/>
      <c r="QHJ15" s="4"/>
      <c r="QHK15" s="4"/>
      <c r="QHL15" s="4"/>
      <c r="QHM15" s="4"/>
      <c r="QHN15" s="4"/>
      <c r="QHO15" s="4"/>
      <c r="QHP15" s="4"/>
      <c r="QHQ15" s="4"/>
      <c r="QHR15" s="4"/>
      <c r="QHS15" s="4"/>
      <c r="QHT15" s="4"/>
      <c r="QHU15" s="4"/>
      <c r="QHV15" s="4"/>
      <c r="QHW15" s="4"/>
      <c r="QHX15" s="4"/>
      <c r="QHY15" s="4"/>
      <c r="QHZ15" s="4"/>
      <c r="QIA15" s="4"/>
      <c r="QIB15" s="4"/>
      <c r="QIC15" s="4"/>
      <c r="QID15" s="4"/>
      <c r="QIE15" s="4"/>
      <c r="QIF15" s="4"/>
      <c r="QIG15" s="4"/>
      <c r="QIH15" s="4"/>
      <c r="QII15" s="4"/>
      <c r="QIJ15" s="4"/>
      <c r="QIK15" s="4"/>
      <c r="QIL15" s="4"/>
      <c r="QIM15" s="4"/>
      <c r="QIN15" s="4"/>
      <c r="QIO15" s="4"/>
      <c r="QIP15" s="4"/>
      <c r="QIQ15" s="4"/>
      <c r="QIR15" s="4"/>
      <c r="QIS15" s="4"/>
      <c r="QIT15" s="4"/>
      <c r="QIU15" s="4"/>
      <c r="QIV15" s="4"/>
      <c r="QIW15" s="4"/>
      <c r="QIX15" s="4"/>
      <c r="QIY15" s="4"/>
      <c r="QIZ15" s="4"/>
      <c r="QJA15" s="4"/>
      <c r="QJB15" s="4"/>
      <c r="QJC15" s="4"/>
      <c r="QJD15" s="4"/>
      <c r="QJE15" s="4"/>
      <c r="QJF15" s="4"/>
      <c r="QJG15" s="4"/>
      <c r="QJH15" s="4"/>
      <c r="QJI15" s="4"/>
      <c r="QJJ15" s="4"/>
      <c r="QJK15" s="4"/>
      <c r="QJL15" s="4"/>
      <c r="QJM15" s="4"/>
      <c r="QJN15" s="4"/>
      <c r="QJO15" s="4"/>
      <c r="QJP15" s="4"/>
      <c r="QJQ15" s="4"/>
      <c r="QJR15" s="4"/>
      <c r="QJS15" s="4"/>
      <c r="QJT15" s="4"/>
      <c r="QJU15" s="4"/>
      <c r="QJV15" s="4"/>
      <c r="QJW15" s="4"/>
      <c r="QJX15" s="4"/>
      <c r="QJY15" s="4"/>
      <c r="QJZ15" s="4"/>
      <c r="QKA15" s="4"/>
      <c r="QKB15" s="4"/>
      <c r="QKC15" s="4"/>
      <c r="QKD15" s="4"/>
      <c r="QKE15" s="4"/>
      <c r="QKF15" s="4"/>
      <c r="QKG15" s="4"/>
      <c r="QKH15" s="4"/>
      <c r="QKI15" s="4"/>
      <c r="QKJ15" s="4"/>
      <c r="QKK15" s="4"/>
      <c r="QKL15" s="4"/>
      <c r="QKM15" s="4"/>
      <c r="QKN15" s="4"/>
      <c r="QKO15" s="4"/>
      <c r="QKP15" s="4"/>
      <c r="QKQ15" s="4"/>
      <c r="QKR15" s="4"/>
      <c r="QKS15" s="4"/>
      <c r="QKT15" s="4"/>
      <c r="QKU15" s="4"/>
      <c r="QKV15" s="4"/>
      <c r="QKW15" s="4"/>
      <c r="QKX15" s="4"/>
      <c r="QKY15" s="4"/>
      <c r="QKZ15" s="4"/>
      <c r="QLA15" s="4"/>
      <c r="QLB15" s="4"/>
      <c r="QLC15" s="4"/>
      <c r="QLD15" s="4"/>
      <c r="QLE15" s="4"/>
      <c r="QLF15" s="4"/>
      <c r="QLG15" s="4"/>
      <c r="QLH15" s="4"/>
      <c r="QLI15" s="4"/>
      <c r="QLJ15" s="4"/>
      <c r="QLK15" s="4"/>
      <c r="QLL15" s="4"/>
      <c r="QLM15" s="4"/>
      <c r="QLN15" s="4"/>
      <c r="QLO15" s="4"/>
      <c r="QLP15" s="4"/>
      <c r="QLQ15" s="4"/>
      <c r="QLR15" s="4"/>
      <c r="QLS15" s="4"/>
      <c r="QLT15" s="4"/>
      <c r="QLU15" s="4"/>
      <c r="QLV15" s="4"/>
      <c r="QLW15" s="4"/>
      <c r="QLX15" s="4"/>
      <c r="QLY15" s="4"/>
      <c r="QLZ15" s="4"/>
      <c r="QMA15" s="4"/>
      <c r="QMB15" s="4"/>
      <c r="QMC15" s="4"/>
      <c r="QMD15" s="4"/>
      <c r="QME15" s="4"/>
      <c r="QMF15" s="4"/>
      <c r="QMG15" s="4"/>
      <c r="QMH15" s="4"/>
      <c r="QMI15" s="4"/>
      <c r="QMJ15" s="4"/>
      <c r="QMK15" s="4"/>
      <c r="QML15" s="4"/>
      <c r="QMM15" s="4"/>
      <c r="QMN15" s="4"/>
      <c r="QMO15" s="4"/>
      <c r="QMP15" s="4"/>
      <c r="QMQ15" s="4"/>
      <c r="QMR15" s="4"/>
      <c r="QMS15" s="4"/>
      <c r="QMT15" s="4"/>
      <c r="QMU15" s="4"/>
      <c r="QMV15" s="4"/>
      <c r="QMW15" s="4"/>
      <c r="QMX15" s="4"/>
      <c r="QMY15" s="4"/>
      <c r="QMZ15" s="4"/>
      <c r="QNA15" s="4"/>
      <c r="QNB15" s="4"/>
      <c r="QNC15" s="4"/>
      <c r="QND15" s="4"/>
      <c r="QNE15" s="4"/>
      <c r="QNF15" s="4"/>
      <c r="QNG15" s="4"/>
      <c r="QNH15" s="4"/>
      <c r="QNI15" s="4"/>
      <c r="QNJ15" s="4"/>
      <c r="QNK15" s="4"/>
      <c r="QNL15" s="4"/>
      <c r="QNM15" s="4"/>
      <c r="QNN15" s="4"/>
      <c r="QNO15" s="4"/>
      <c r="QNP15" s="4"/>
      <c r="QNQ15" s="4"/>
      <c r="QNR15" s="4"/>
      <c r="QNS15" s="4"/>
      <c r="QNT15" s="4"/>
      <c r="QNU15" s="4"/>
      <c r="QNV15" s="4"/>
      <c r="QNW15" s="4"/>
      <c r="QNX15" s="4"/>
      <c r="QNY15" s="4"/>
      <c r="QNZ15" s="4"/>
      <c r="QOA15" s="4"/>
      <c r="QOB15" s="4"/>
      <c r="QOC15" s="4"/>
      <c r="QOD15" s="4"/>
      <c r="QOE15" s="4"/>
      <c r="QOF15" s="4"/>
      <c r="QOG15" s="4"/>
      <c r="QOH15" s="4"/>
      <c r="QOI15" s="4"/>
      <c r="QOJ15" s="4"/>
      <c r="QOK15" s="4"/>
      <c r="QOL15" s="4"/>
      <c r="QOM15" s="4"/>
      <c r="QON15" s="4"/>
      <c r="QOO15" s="4"/>
      <c r="QOP15" s="4"/>
      <c r="QOQ15" s="4"/>
      <c r="QOR15" s="4"/>
      <c r="QOS15" s="4"/>
      <c r="QOT15" s="4"/>
      <c r="QOU15" s="4"/>
      <c r="QOV15" s="4"/>
      <c r="QOW15" s="4"/>
      <c r="QOX15" s="4"/>
      <c r="QOY15" s="4"/>
      <c r="QOZ15" s="4"/>
      <c r="QPA15" s="4"/>
      <c r="QPB15" s="4"/>
      <c r="QPC15" s="4"/>
      <c r="QPD15" s="4"/>
      <c r="QPE15" s="4"/>
      <c r="QPF15" s="4"/>
      <c r="QPG15" s="4"/>
      <c r="QPH15" s="4"/>
      <c r="QPI15" s="4"/>
      <c r="QPJ15" s="4"/>
      <c r="QPK15" s="4"/>
      <c r="QPL15" s="4"/>
      <c r="QPM15" s="4"/>
      <c r="QPN15" s="4"/>
      <c r="QPO15" s="4"/>
      <c r="QPP15" s="4"/>
      <c r="QPQ15" s="4"/>
      <c r="QPR15" s="4"/>
      <c r="QPS15" s="4"/>
      <c r="QPT15" s="4"/>
      <c r="QPU15" s="4"/>
      <c r="QPV15" s="4"/>
      <c r="QPW15" s="4"/>
      <c r="QPX15" s="4"/>
      <c r="QPY15" s="4"/>
      <c r="QPZ15" s="4"/>
      <c r="QQA15" s="4"/>
      <c r="QQB15" s="4"/>
      <c r="QQC15" s="4"/>
      <c r="QQD15" s="4"/>
      <c r="QQE15" s="4"/>
      <c r="QQF15" s="4"/>
      <c r="QQG15" s="4"/>
      <c r="QQH15" s="4"/>
      <c r="QQI15" s="4"/>
      <c r="QQJ15" s="4"/>
      <c r="QQK15" s="4"/>
      <c r="QQL15" s="4"/>
      <c r="QQM15" s="4"/>
      <c r="QQN15" s="4"/>
      <c r="QQO15" s="4"/>
      <c r="QQP15" s="4"/>
      <c r="QQQ15" s="4"/>
      <c r="QQR15" s="4"/>
      <c r="QQS15" s="4"/>
      <c r="QQT15" s="4"/>
      <c r="QQU15" s="4"/>
      <c r="QQV15" s="4"/>
      <c r="QQW15" s="4"/>
      <c r="QQX15" s="4"/>
      <c r="QQY15" s="4"/>
      <c r="QQZ15" s="4"/>
      <c r="QRA15" s="4"/>
      <c r="QRB15" s="4"/>
      <c r="QRC15" s="4"/>
      <c r="QRD15" s="4"/>
      <c r="QRE15" s="4"/>
      <c r="QRF15" s="4"/>
      <c r="QRG15" s="4"/>
      <c r="QRH15" s="4"/>
      <c r="QRI15" s="4"/>
      <c r="QRJ15" s="4"/>
      <c r="QRK15" s="4"/>
      <c r="QRL15" s="4"/>
      <c r="QRM15" s="4"/>
      <c r="QRN15" s="4"/>
      <c r="QRO15" s="4"/>
      <c r="QRP15" s="4"/>
      <c r="QRQ15" s="4"/>
      <c r="QRR15" s="4"/>
      <c r="QRS15" s="4"/>
      <c r="QRT15" s="4"/>
      <c r="QRU15" s="4"/>
      <c r="QRV15" s="4"/>
      <c r="QRW15" s="4"/>
      <c r="QRX15" s="4"/>
      <c r="QRY15" s="4"/>
      <c r="QRZ15" s="4"/>
      <c r="QSA15" s="4"/>
      <c r="QSB15" s="4"/>
      <c r="QSC15" s="4"/>
      <c r="QSD15" s="4"/>
      <c r="QSE15" s="4"/>
      <c r="QSF15" s="4"/>
      <c r="QSG15" s="4"/>
      <c r="QSH15" s="4"/>
      <c r="QSI15" s="4"/>
      <c r="QSJ15" s="4"/>
      <c r="QSK15" s="4"/>
      <c r="QSL15" s="4"/>
      <c r="QSM15" s="4"/>
      <c r="QSN15" s="4"/>
      <c r="QSO15" s="4"/>
      <c r="QSP15" s="4"/>
      <c r="QSQ15" s="4"/>
      <c r="QSR15" s="4"/>
      <c r="QSS15" s="4"/>
      <c r="QST15" s="4"/>
      <c r="QSU15" s="4"/>
      <c r="QSV15" s="4"/>
      <c r="QSW15" s="4"/>
      <c r="QSX15" s="4"/>
      <c r="QSY15" s="4"/>
      <c r="QSZ15" s="4"/>
      <c r="QTA15" s="4"/>
      <c r="QTB15" s="4"/>
      <c r="QTC15" s="4"/>
      <c r="QTD15" s="4"/>
      <c r="QTE15" s="4"/>
      <c r="QTF15" s="4"/>
      <c r="QTG15" s="4"/>
      <c r="QTH15" s="4"/>
      <c r="QTI15" s="4"/>
      <c r="QTJ15" s="4"/>
      <c r="QTK15" s="4"/>
      <c r="QTL15" s="4"/>
      <c r="QTM15" s="4"/>
      <c r="QTN15" s="4"/>
      <c r="QTO15" s="4"/>
      <c r="QTP15" s="4"/>
      <c r="QTQ15" s="4"/>
      <c r="QTR15" s="4"/>
      <c r="QTS15" s="4"/>
      <c r="QTT15" s="4"/>
      <c r="QTU15" s="4"/>
      <c r="QTV15" s="4"/>
      <c r="QTW15" s="4"/>
      <c r="QTX15" s="4"/>
      <c r="QTY15" s="4"/>
      <c r="QTZ15" s="4"/>
      <c r="QUA15" s="4"/>
      <c r="QUB15" s="4"/>
      <c r="QUC15" s="4"/>
      <c r="QUD15" s="4"/>
      <c r="QUE15" s="4"/>
      <c r="QUF15" s="4"/>
      <c r="QUG15" s="4"/>
      <c r="QUH15" s="4"/>
      <c r="QUI15" s="4"/>
      <c r="QUJ15" s="4"/>
      <c r="QUK15" s="4"/>
      <c r="QUL15" s="4"/>
      <c r="QUM15" s="4"/>
      <c r="QUN15" s="4"/>
      <c r="QUO15" s="4"/>
      <c r="QUP15" s="4"/>
      <c r="QUQ15" s="4"/>
      <c r="QUR15" s="4"/>
      <c r="QUS15" s="4"/>
      <c r="QUT15" s="4"/>
      <c r="QUU15" s="4"/>
      <c r="QUV15" s="4"/>
      <c r="QUW15" s="4"/>
      <c r="QUX15" s="4"/>
      <c r="QUY15" s="4"/>
      <c r="QUZ15" s="4"/>
      <c r="QVA15" s="4"/>
      <c r="QVB15" s="4"/>
      <c r="QVC15" s="4"/>
      <c r="QVD15" s="4"/>
      <c r="QVE15" s="4"/>
      <c r="QVF15" s="4"/>
      <c r="QVG15" s="4"/>
      <c r="QVH15" s="4"/>
      <c r="QVI15" s="4"/>
      <c r="QVJ15" s="4"/>
      <c r="QVK15" s="4"/>
      <c r="QVL15" s="4"/>
      <c r="QVM15" s="4"/>
      <c r="QVN15" s="4"/>
      <c r="QVO15" s="4"/>
      <c r="QVP15" s="4"/>
      <c r="QVQ15" s="4"/>
      <c r="QVR15" s="4"/>
      <c r="QVS15" s="4"/>
      <c r="QVT15" s="4"/>
      <c r="QVU15" s="4"/>
      <c r="QVV15" s="4"/>
      <c r="QVW15" s="4"/>
      <c r="QVX15" s="4"/>
      <c r="QVY15" s="4"/>
      <c r="QVZ15" s="4"/>
      <c r="QWA15" s="4"/>
      <c r="QWB15" s="4"/>
      <c r="QWC15" s="4"/>
      <c r="QWD15" s="4"/>
      <c r="QWE15" s="4"/>
      <c r="QWF15" s="4"/>
      <c r="QWG15" s="4"/>
      <c r="QWH15" s="4"/>
      <c r="QWI15" s="4"/>
      <c r="QWJ15" s="4"/>
      <c r="QWK15" s="4"/>
      <c r="QWL15" s="4"/>
      <c r="QWM15" s="4"/>
      <c r="QWN15" s="4"/>
      <c r="QWO15" s="4"/>
      <c r="QWP15" s="4"/>
      <c r="QWQ15" s="4"/>
      <c r="QWR15" s="4"/>
      <c r="QWS15" s="4"/>
      <c r="QWT15" s="4"/>
      <c r="QWU15" s="4"/>
      <c r="QWV15" s="4"/>
      <c r="QWW15" s="4"/>
      <c r="QWX15" s="4"/>
      <c r="QWY15" s="4"/>
      <c r="QWZ15" s="4"/>
      <c r="QXA15" s="4"/>
      <c r="QXB15" s="4"/>
      <c r="QXC15" s="4"/>
      <c r="QXD15" s="4"/>
      <c r="QXE15" s="4"/>
      <c r="QXF15" s="4"/>
      <c r="QXG15" s="4"/>
      <c r="QXH15" s="4"/>
      <c r="QXI15" s="4"/>
      <c r="QXJ15" s="4"/>
      <c r="QXK15" s="4"/>
      <c r="QXL15" s="4"/>
      <c r="QXM15" s="4"/>
      <c r="QXN15" s="4"/>
      <c r="QXO15" s="4"/>
      <c r="QXP15" s="4"/>
      <c r="QXQ15" s="4"/>
      <c r="QXR15" s="4"/>
      <c r="QXS15" s="4"/>
      <c r="QXT15" s="4"/>
      <c r="QXU15" s="4"/>
      <c r="QXV15" s="4"/>
      <c r="QXW15" s="4"/>
      <c r="QXX15" s="4"/>
      <c r="QXY15" s="4"/>
      <c r="QXZ15" s="4"/>
      <c r="QYA15" s="4"/>
      <c r="QYB15" s="4"/>
      <c r="QYC15" s="4"/>
      <c r="QYD15" s="4"/>
      <c r="QYE15" s="4"/>
      <c r="QYF15" s="4"/>
      <c r="QYG15" s="4"/>
      <c r="QYH15" s="4"/>
      <c r="QYI15" s="4"/>
      <c r="QYJ15" s="4"/>
      <c r="QYK15" s="4"/>
      <c r="QYL15" s="4"/>
      <c r="QYM15" s="4"/>
      <c r="QYN15" s="4"/>
      <c r="QYO15" s="4"/>
      <c r="QYP15" s="4"/>
      <c r="QYQ15" s="4"/>
      <c r="QYR15" s="4"/>
      <c r="QYS15" s="4"/>
      <c r="QYT15" s="4"/>
      <c r="QYU15" s="4"/>
      <c r="QYV15" s="4"/>
      <c r="QYW15" s="4"/>
      <c r="QYX15" s="4"/>
      <c r="QYY15" s="4"/>
      <c r="QYZ15" s="4"/>
      <c r="QZA15" s="4"/>
      <c r="QZB15" s="4"/>
      <c r="QZC15" s="4"/>
      <c r="QZD15" s="4"/>
      <c r="QZE15" s="4"/>
      <c r="QZF15" s="4"/>
      <c r="QZG15" s="4"/>
      <c r="QZH15" s="4"/>
      <c r="QZI15" s="4"/>
      <c r="QZJ15" s="4"/>
      <c r="QZK15" s="4"/>
      <c r="QZL15" s="4"/>
      <c r="QZM15" s="4"/>
      <c r="QZN15" s="4"/>
      <c r="QZO15" s="4"/>
      <c r="QZP15" s="4"/>
      <c r="QZQ15" s="4"/>
      <c r="QZR15" s="4"/>
      <c r="QZS15" s="4"/>
      <c r="QZT15" s="4"/>
      <c r="QZU15" s="4"/>
      <c r="QZV15" s="4"/>
      <c r="QZW15" s="4"/>
      <c r="QZX15" s="4"/>
      <c r="QZY15" s="4"/>
      <c r="QZZ15" s="4"/>
      <c r="RAA15" s="4"/>
      <c r="RAB15" s="4"/>
      <c r="RAC15" s="4"/>
      <c r="RAD15" s="4"/>
      <c r="RAE15" s="4"/>
      <c r="RAF15" s="4"/>
      <c r="RAG15" s="4"/>
      <c r="RAH15" s="4"/>
      <c r="RAI15" s="4"/>
      <c r="RAJ15" s="4"/>
      <c r="RAK15" s="4"/>
      <c r="RAL15" s="4"/>
      <c r="RAM15" s="4"/>
      <c r="RAN15" s="4"/>
      <c r="RAO15" s="4"/>
      <c r="RAP15" s="4"/>
      <c r="RAQ15" s="4"/>
      <c r="RAR15" s="4"/>
      <c r="RAS15" s="4"/>
      <c r="RAT15" s="4"/>
      <c r="RAU15" s="4"/>
      <c r="RAV15" s="4"/>
      <c r="RAW15" s="4"/>
      <c r="RAX15" s="4"/>
      <c r="RAY15" s="4"/>
      <c r="RAZ15" s="4"/>
      <c r="RBA15" s="4"/>
      <c r="RBB15" s="4"/>
      <c r="RBC15" s="4"/>
      <c r="RBD15" s="4"/>
      <c r="RBE15" s="4"/>
      <c r="RBF15" s="4"/>
      <c r="RBG15" s="4"/>
      <c r="RBH15" s="4"/>
      <c r="RBI15" s="4"/>
      <c r="RBJ15" s="4"/>
      <c r="RBK15" s="4"/>
      <c r="RBL15" s="4"/>
      <c r="RBM15" s="4"/>
      <c r="RBN15" s="4"/>
      <c r="RBO15" s="4"/>
      <c r="RBP15" s="4"/>
      <c r="RBQ15" s="4"/>
      <c r="RBR15" s="4"/>
      <c r="RBS15" s="4"/>
      <c r="RBT15" s="4"/>
      <c r="RBU15" s="4"/>
      <c r="RBV15" s="4"/>
      <c r="RBW15" s="4"/>
      <c r="RBX15" s="4"/>
      <c r="RBY15" s="4"/>
      <c r="RBZ15" s="4"/>
      <c r="RCA15" s="4"/>
      <c r="RCB15" s="4"/>
      <c r="RCC15" s="4"/>
      <c r="RCD15" s="4"/>
      <c r="RCE15" s="4"/>
      <c r="RCF15" s="4"/>
      <c r="RCG15" s="4"/>
      <c r="RCH15" s="4"/>
      <c r="RCI15" s="4"/>
      <c r="RCJ15" s="4"/>
      <c r="RCK15" s="4"/>
      <c r="RCL15" s="4"/>
      <c r="RCM15" s="4"/>
      <c r="RCN15" s="4"/>
      <c r="RCO15" s="4"/>
      <c r="RCP15" s="4"/>
      <c r="RCQ15" s="4"/>
      <c r="RCR15" s="4"/>
      <c r="RCS15" s="4"/>
      <c r="RCT15" s="4"/>
      <c r="RCU15" s="4"/>
      <c r="RCV15" s="4"/>
      <c r="RCW15" s="4"/>
      <c r="RCX15" s="4"/>
      <c r="RCY15" s="4"/>
      <c r="RCZ15" s="4"/>
      <c r="RDA15" s="4"/>
      <c r="RDB15" s="4"/>
      <c r="RDC15" s="4"/>
      <c r="RDD15" s="4"/>
      <c r="RDE15" s="4"/>
      <c r="RDF15" s="4"/>
      <c r="RDG15" s="4"/>
      <c r="RDH15" s="4"/>
      <c r="RDI15" s="4"/>
      <c r="RDJ15" s="4"/>
      <c r="RDK15" s="4"/>
      <c r="RDL15" s="4"/>
      <c r="RDM15" s="4"/>
      <c r="RDN15" s="4"/>
      <c r="RDO15" s="4"/>
      <c r="RDP15" s="4"/>
      <c r="RDQ15" s="4"/>
      <c r="RDR15" s="4"/>
      <c r="RDS15" s="4"/>
      <c r="RDT15" s="4"/>
      <c r="RDU15" s="4"/>
      <c r="RDV15" s="4"/>
      <c r="RDW15" s="4"/>
      <c r="RDX15" s="4"/>
      <c r="RDY15" s="4"/>
      <c r="RDZ15" s="4"/>
      <c r="REA15" s="4"/>
      <c r="REB15" s="4"/>
      <c r="REC15" s="4"/>
      <c r="RED15" s="4"/>
      <c r="REE15" s="4"/>
      <c r="REF15" s="4"/>
      <c r="REG15" s="4"/>
      <c r="REH15" s="4"/>
      <c r="REI15" s="4"/>
      <c r="REJ15" s="4"/>
      <c r="REK15" s="4"/>
      <c r="REL15" s="4"/>
      <c r="REM15" s="4"/>
      <c r="REN15" s="4"/>
      <c r="REO15" s="4"/>
      <c r="REP15" s="4"/>
      <c r="REQ15" s="4"/>
      <c r="RER15" s="4"/>
      <c r="RES15" s="4"/>
      <c r="RET15" s="4"/>
      <c r="REU15" s="4"/>
      <c r="REV15" s="4"/>
      <c r="REW15" s="4"/>
      <c r="REX15" s="4"/>
      <c r="REY15" s="4"/>
      <c r="REZ15" s="4"/>
      <c r="RFA15" s="4"/>
      <c r="RFB15" s="4"/>
      <c r="RFC15" s="4"/>
      <c r="RFD15" s="4"/>
      <c r="RFE15" s="4"/>
      <c r="RFF15" s="4"/>
      <c r="RFG15" s="4"/>
      <c r="RFH15" s="4"/>
      <c r="RFI15" s="4"/>
      <c r="RFJ15" s="4"/>
      <c r="RFK15" s="4"/>
      <c r="RFL15" s="4"/>
      <c r="RFM15" s="4"/>
      <c r="RFN15" s="4"/>
      <c r="RFO15" s="4"/>
      <c r="RFP15" s="4"/>
      <c r="RFQ15" s="4"/>
      <c r="RFR15" s="4"/>
      <c r="RFS15" s="4"/>
      <c r="RFT15" s="4"/>
      <c r="RFU15" s="4"/>
      <c r="RFV15" s="4"/>
      <c r="RFW15" s="4"/>
      <c r="RFX15" s="4"/>
      <c r="RFY15" s="4"/>
      <c r="RFZ15" s="4"/>
      <c r="RGA15" s="4"/>
      <c r="RGB15" s="4"/>
      <c r="RGC15" s="4"/>
      <c r="RGD15" s="4"/>
      <c r="RGE15" s="4"/>
      <c r="RGF15" s="4"/>
      <c r="RGG15" s="4"/>
      <c r="RGH15" s="4"/>
      <c r="RGI15" s="4"/>
      <c r="RGJ15" s="4"/>
      <c r="RGK15" s="4"/>
      <c r="RGL15" s="4"/>
      <c r="RGM15" s="4"/>
      <c r="RGN15" s="4"/>
      <c r="RGO15" s="4"/>
      <c r="RGP15" s="4"/>
      <c r="RGQ15" s="4"/>
      <c r="RGR15" s="4"/>
      <c r="RGS15" s="4"/>
      <c r="RGT15" s="4"/>
      <c r="RGU15" s="4"/>
      <c r="RGV15" s="4"/>
      <c r="RGW15" s="4"/>
      <c r="RGX15" s="4"/>
      <c r="RGY15" s="4"/>
      <c r="RGZ15" s="4"/>
      <c r="RHA15" s="4"/>
      <c r="RHB15" s="4"/>
      <c r="RHC15" s="4"/>
      <c r="RHD15" s="4"/>
      <c r="RHE15" s="4"/>
      <c r="RHF15" s="4"/>
      <c r="RHG15" s="4"/>
      <c r="RHH15" s="4"/>
      <c r="RHI15" s="4"/>
      <c r="RHJ15" s="4"/>
      <c r="RHK15" s="4"/>
      <c r="RHL15" s="4"/>
      <c r="RHM15" s="4"/>
      <c r="RHN15" s="4"/>
      <c r="RHO15" s="4"/>
      <c r="RHP15" s="4"/>
      <c r="RHQ15" s="4"/>
      <c r="RHR15" s="4"/>
      <c r="RHS15" s="4"/>
      <c r="RHT15" s="4"/>
      <c r="RHU15" s="4"/>
      <c r="RHV15" s="4"/>
      <c r="RHW15" s="4"/>
      <c r="RHX15" s="4"/>
      <c r="RHY15" s="4"/>
      <c r="RHZ15" s="4"/>
      <c r="RIA15" s="4"/>
      <c r="RIB15" s="4"/>
      <c r="RIC15" s="4"/>
      <c r="RID15" s="4"/>
      <c r="RIE15" s="4"/>
      <c r="RIF15" s="4"/>
      <c r="RIG15" s="4"/>
      <c r="RIH15" s="4"/>
      <c r="RII15" s="4"/>
      <c r="RIJ15" s="4"/>
      <c r="RIK15" s="4"/>
      <c r="RIL15" s="4"/>
      <c r="RIM15" s="4"/>
      <c r="RIN15" s="4"/>
      <c r="RIO15" s="4"/>
      <c r="RIP15" s="4"/>
      <c r="RIQ15" s="4"/>
      <c r="RIR15" s="4"/>
      <c r="RIS15" s="4"/>
      <c r="RIT15" s="4"/>
      <c r="RIU15" s="4"/>
      <c r="RIV15" s="4"/>
      <c r="RIW15" s="4"/>
      <c r="RIX15" s="4"/>
      <c r="RIY15" s="4"/>
      <c r="RIZ15" s="4"/>
      <c r="RJA15" s="4"/>
      <c r="RJB15" s="4"/>
      <c r="RJC15" s="4"/>
      <c r="RJD15" s="4"/>
      <c r="RJE15" s="4"/>
      <c r="RJF15" s="4"/>
      <c r="RJG15" s="4"/>
      <c r="RJH15" s="4"/>
      <c r="RJI15" s="4"/>
      <c r="RJJ15" s="4"/>
      <c r="RJK15" s="4"/>
      <c r="RJL15" s="4"/>
      <c r="RJM15" s="4"/>
      <c r="RJN15" s="4"/>
      <c r="RJO15" s="4"/>
      <c r="RJP15" s="4"/>
      <c r="RJQ15" s="4"/>
      <c r="RJR15" s="4"/>
      <c r="RJS15" s="4"/>
      <c r="RJT15" s="4"/>
      <c r="RJU15" s="4"/>
      <c r="RJV15" s="4"/>
      <c r="RJW15" s="4"/>
      <c r="RJX15" s="4"/>
      <c r="RJY15" s="4"/>
      <c r="RJZ15" s="4"/>
      <c r="RKA15" s="4"/>
      <c r="RKB15" s="4"/>
      <c r="RKC15" s="4"/>
      <c r="RKD15" s="4"/>
      <c r="RKE15" s="4"/>
      <c r="RKF15" s="4"/>
      <c r="RKG15" s="4"/>
      <c r="RKH15" s="4"/>
      <c r="RKI15" s="4"/>
      <c r="RKJ15" s="4"/>
      <c r="RKK15" s="4"/>
      <c r="RKL15" s="4"/>
      <c r="RKM15" s="4"/>
      <c r="RKN15" s="4"/>
      <c r="RKO15" s="4"/>
      <c r="RKP15" s="4"/>
      <c r="RKQ15" s="4"/>
      <c r="RKR15" s="4"/>
      <c r="RKS15" s="4"/>
      <c r="RKT15" s="4"/>
      <c r="RKU15" s="4"/>
      <c r="RKV15" s="4"/>
      <c r="RKW15" s="4"/>
      <c r="RKX15" s="4"/>
      <c r="RKY15" s="4"/>
      <c r="RKZ15" s="4"/>
      <c r="RLA15" s="4"/>
      <c r="RLB15" s="4"/>
      <c r="RLC15" s="4"/>
      <c r="RLD15" s="4"/>
      <c r="RLE15" s="4"/>
      <c r="RLF15" s="4"/>
      <c r="RLG15" s="4"/>
      <c r="RLH15" s="4"/>
      <c r="RLI15" s="4"/>
      <c r="RLJ15" s="4"/>
      <c r="RLK15" s="4"/>
      <c r="RLL15" s="4"/>
      <c r="RLM15" s="4"/>
      <c r="RLN15" s="4"/>
      <c r="RLO15" s="4"/>
      <c r="RLP15" s="4"/>
      <c r="RLQ15" s="4"/>
      <c r="RLR15" s="4"/>
      <c r="RLS15" s="4"/>
      <c r="RLT15" s="4"/>
      <c r="RLU15" s="4"/>
      <c r="RLV15" s="4"/>
      <c r="RLW15" s="4"/>
      <c r="RLX15" s="4"/>
      <c r="RLY15" s="4"/>
      <c r="RLZ15" s="4"/>
      <c r="RMA15" s="4"/>
      <c r="RMB15" s="4"/>
      <c r="RMC15" s="4"/>
      <c r="RMD15" s="4"/>
      <c r="RME15" s="4"/>
      <c r="RMF15" s="4"/>
      <c r="RMG15" s="4"/>
      <c r="RMH15" s="4"/>
      <c r="RMI15" s="4"/>
      <c r="RMJ15" s="4"/>
      <c r="RMK15" s="4"/>
      <c r="RML15" s="4"/>
      <c r="RMM15" s="4"/>
      <c r="RMN15" s="4"/>
      <c r="RMO15" s="4"/>
      <c r="RMP15" s="4"/>
      <c r="RMQ15" s="4"/>
      <c r="RMR15" s="4"/>
      <c r="RMS15" s="4"/>
      <c r="RMT15" s="4"/>
      <c r="RMU15" s="4"/>
      <c r="RMV15" s="4"/>
      <c r="RMW15" s="4"/>
      <c r="RMX15" s="4"/>
      <c r="RMY15" s="4"/>
      <c r="RMZ15" s="4"/>
      <c r="RNA15" s="4"/>
      <c r="RNB15" s="4"/>
      <c r="RNC15" s="4"/>
      <c r="RND15" s="4"/>
      <c r="RNE15" s="4"/>
      <c r="RNF15" s="4"/>
      <c r="RNG15" s="4"/>
      <c r="RNH15" s="4"/>
      <c r="RNI15" s="4"/>
      <c r="RNJ15" s="4"/>
      <c r="RNK15" s="4"/>
      <c r="RNL15" s="4"/>
      <c r="RNM15" s="4"/>
      <c r="RNN15" s="4"/>
      <c r="RNO15" s="4"/>
      <c r="RNP15" s="4"/>
      <c r="RNQ15" s="4"/>
      <c r="RNR15" s="4"/>
      <c r="RNS15" s="4"/>
      <c r="RNT15" s="4"/>
      <c r="RNU15" s="4"/>
      <c r="RNV15" s="4"/>
      <c r="RNW15" s="4"/>
      <c r="RNX15" s="4"/>
      <c r="RNY15" s="4"/>
      <c r="RNZ15" s="4"/>
      <c r="ROA15" s="4"/>
      <c r="ROB15" s="4"/>
      <c r="ROC15" s="4"/>
      <c r="ROD15" s="4"/>
      <c r="ROE15" s="4"/>
      <c r="ROF15" s="4"/>
      <c r="ROG15" s="4"/>
      <c r="ROH15" s="4"/>
      <c r="ROI15" s="4"/>
      <c r="ROJ15" s="4"/>
      <c r="ROK15" s="4"/>
      <c r="ROL15" s="4"/>
      <c r="ROM15" s="4"/>
      <c r="RON15" s="4"/>
      <c r="ROO15" s="4"/>
      <c r="ROP15" s="4"/>
      <c r="ROQ15" s="4"/>
      <c r="ROR15" s="4"/>
      <c r="ROS15" s="4"/>
      <c r="ROT15" s="4"/>
      <c r="ROU15" s="4"/>
      <c r="ROV15" s="4"/>
      <c r="ROW15" s="4"/>
      <c r="ROX15" s="4"/>
      <c r="ROY15" s="4"/>
      <c r="ROZ15" s="4"/>
      <c r="RPA15" s="4"/>
      <c r="RPB15" s="4"/>
      <c r="RPC15" s="4"/>
      <c r="RPD15" s="4"/>
      <c r="RPE15" s="4"/>
      <c r="RPF15" s="4"/>
      <c r="RPG15" s="4"/>
      <c r="RPH15" s="4"/>
      <c r="RPI15" s="4"/>
      <c r="RPJ15" s="4"/>
      <c r="RPK15" s="4"/>
      <c r="RPL15" s="4"/>
      <c r="RPM15" s="4"/>
      <c r="RPN15" s="4"/>
      <c r="RPO15" s="4"/>
      <c r="RPP15" s="4"/>
      <c r="RPQ15" s="4"/>
      <c r="RPR15" s="4"/>
      <c r="RPS15" s="4"/>
      <c r="RPT15" s="4"/>
      <c r="RPU15" s="4"/>
      <c r="RPV15" s="4"/>
      <c r="RPW15" s="4"/>
      <c r="RPX15" s="4"/>
      <c r="RPY15" s="4"/>
      <c r="RPZ15" s="4"/>
      <c r="RQA15" s="4"/>
      <c r="RQB15" s="4"/>
      <c r="RQC15" s="4"/>
      <c r="RQD15" s="4"/>
      <c r="RQE15" s="4"/>
      <c r="RQF15" s="4"/>
      <c r="RQG15" s="4"/>
      <c r="RQH15" s="4"/>
      <c r="RQI15" s="4"/>
      <c r="RQJ15" s="4"/>
      <c r="RQK15" s="4"/>
      <c r="RQL15" s="4"/>
      <c r="RQM15" s="4"/>
      <c r="RQN15" s="4"/>
      <c r="RQO15" s="4"/>
      <c r="RQP15" s="4"/>
      <c r="RQQ15" s="4"/>
      <c r="RQR15" s="4"/>
      <c r="RQS15" s="4"/>
      <c r="RQT15" s="4"/>
      <c r="RQU15" s="4"/>
      <c r="RQV15" s="4"/>
      <c r="RQW15" s="4"/>
      <c r="RQX15" s="4"/>
      <c r="RQY15" s="4"/>
      <c r="RQZ15" s="4"/>
      <c r="RRA15" s="4"/>
      <c r="RRB15" s="4"/>
      <c r="RRC15" s="4"/>
      <c r="RRD15" s="4"/>
      <c r="RRE15" s="4"/>
      <c r="RRF15" s="4"/>
      <c r="RRG15" s="4"/>
      <c r="RRH15" s="4"/>
      <c r="RRI15" s="4"/>
      <c r="RRJ15" s="4"/>
      <c r="RRK15" s="4"/>
      <c r="RRL15" s="4"/>
      <c r="RRM15" s="4"/>
      <c r="RRN15" s="4"/>
      <c r="RRO15" s="4"/>
      <c r="RRP15" s="4"/>
      <c r="RRQ15" s="4"/>
      <c r="RRR15" s="4"/>
      <c r="RRS15" s="4"/>
      <c r="RRT15" s="4"/>
      <c r="RRU15" s="4"/>
      <c r="RRV15" s="4"/>
      <c r="RRW15" s="4"/>
      <c r="RRX15" s="4"/>
      <c r="RRY15" s="4"/>
      <c r="RRZ15" s="4"/>
      <c r="RSA15" s="4"/>
      <c r="RSB15" s="4"/>
      <c r="RSC15" s="4"/>
      <c r="RSD15" s="4"/>
      <c r="RSE15" s="4"/>
      <c r="RSF15" s="4"/>
      <c r="RSG15" s="4"/>
      <c r="RSH15" s="4"/>
      <c r="RSI15" s="4"/>
      <c r="RSJ15" s="4"/>
      <c r="RSK15" s="4"/>
      <c r="RSL15" s="4"/>
      <c r="RSM15" s="4"/>
      <c r="RSN15" s="4"/>
      <c r="RSO15" s="4"/>
      <c r="RSP15" s="4"/>
      <c r="RSQ15" s="4"/>
      <c r="RSR15" s="4"/>
      <c r="RSS15" s="4"/>
      <c r="RST15" s="4"/>
      <c r="RSU15" s="4"/>
      <c r="RSV15" s="4"/>
      <c r="RSW15" s="4"/>
      <c r="RSX15" s="4"/>
      <c r="RSY15" s="4"/>
      <c r="RSZ15" s="4"/>
      <c r="RTA15" s="4"/>
      <c r="RTB15" s="4"/>
      <c r="RTC15" s="4"/>
      <c r="RTD15" s="4"/>
      <c r="RTE15" s="4"/>
      <c r="RTF15" s="4"/>
      <c r="RTG15" s="4"/>
      <c r="RTH15" s="4"/>
      <c r="RTI15" s="4"/>
      <c r="RTJ15" s="4"/>
      <c r="RTK15" s="4"/>
      <c r="RTL15" s="4"/>
      <c r="RTM15" s="4"/>
      <c r="RTN15" s="4"/>
      <c r="RTO15" s="4"/>
      <c r="RTP15" s="4"/>
      <c r="RTQ15" s="4"/>
      <c r="RTR15" s="4"/>
      <c r="RTS15" s="4"/>
      <c r="RTT15" s="4"/>
      <c r="RTU15" s="4"/>
      <c r="RTV15" s="4"/>
      <c r="RTW15" s="4"/>
      <c r="RTX15" s="4"/>
      <c r="RTY15" s="4"/>
      <c r="RTZ15" s="4"/>
      <c r="RUA15" s="4"/>
      <c r="RUB15" s="4"/>
      <c r="RUC15" s="4"/>
      <c r="RUD15" s="4"/>
      <c r="RUE15" s="4"/>
      <c r="RUF15" s="4"/>
      <c r="RUG15" s="4"/>
      <c r="RUH15" s="4"/>
      <c r="RUI15" s="4"/>
      <c r="RUJ15" s="4"/>
      <c r="RUK15" s="4"/>
      <c r="RUL15" s="4"/>
      <c r="RUM15" s="4"/>
      <c r="RUN15" s="4"/>
      <c r="RUO15" s="4"/>
      <c r="RUP15" s="4"/>
      <c r="RUQ15" s="4"/>
      <c r="RUR15" s="4"/>
      <c r="RUS15" s="4"/>
      <c r="RUT15" s="4"/>
      <c r="RUU15" s="4"/>
      <c r="RUV15" s="4"/>
      <c r="RUW15" s="4"/>
      <c r="RUX15" s="4"/>
      <c r="RUY15" s="4"/>
      <c r="RUZ15" s="4"/>
      <c r="RVA15" s="4"/>
      <c r="RVB15" s="4"/>
      <c r="RVC15" s="4"/>
      <c r="RVD15" s="4"/>
      <c r="RVE15" s="4"/>
      <c r="RVF15" s="4"/>
      <c r="RVG15" s="4"/>
      <c r="RVH15" s="4"/>
      <c r="RVI15" s="4"/>
      <c r="RVJ15" s="4"/>
      <c r="RVK15" s="4"/>
      <c r="RVL15" s="4"/>
      <c r="RVM15" s="4"/>
      <c r="RVN15" s="4"/>
      <c r="RVO15" s="4"/>
      <c r="RVP15" s="4"/>
      <c r="RVQ15" s="4"/>
      <c r="RVR15" s="4"/>
      <c r="RVS15" s="4"/>
      <c r="RVT15" s="4"/>
      <c r="RVU15" s="4"/>
      <c r="RVV15" s="4"/>
      <c r="RVW15" s="4"/>
      <c r="RVX15" s="4"/>
      <c r="RVY15" s="4"/>
      <c r="RVZ15" s="4"/>
      <c r="RWA15" s="4"/>
      <c r="RWB15" s="4"/>
      <c r="RWC15" s="4"/>
      <c r="RWD15" s="4"/>
      <c r="RWE15" s="4"/>
      <c r="RWF15" s="4"/>
      <c r="RWG15" s="4"/>
      <c r="RWH15" s="4"/>
      <c r="RWI15" s="4"/>
      <c r="RWJ15" s="4"/>
      <c r="RWK15" s="4"/>
      <c r="RWL15" s="4"/>
      <c r="RWM15" s="4"/>
      <c r="RWN15" s="4"/>
      <c r="RWO15" s="4"/>
      <c r="RWP15" s="4"/>
      <c r="RWQ15" s="4"/>
      <c r="RWR15" s="4"/>
      <c r="RWS15" s="4"/>
      <c r="RWT15" s="4"/>
      <c r="RWU15" s="4"/>
      <c r="RWV15" s="4"/>
      <c r="RWW15" s="4"/>
      <c r="RWX15" s="4"/>
      <c r="RWY15" s="4"/>
      <c r="RWZ15" s="4"/>
      <c r="RXA15" s="4"/>
      <c r="RXB15" s="4"/>
      <c r="RXC15" s="4"/>
      <c r="RXD15" s="4"/>
      <c r="RXE15" s="4"/>
      <c r="RXF15" s="4"/>
      <c r="RXG15" s="4"/>
      <c r="RXH15" s="4"/>
      <c r="RXI15" s="4"/>
      <c r="RXJ15" s="4"/>
      <c r="RXK15" s="4"/>
      <c r="RXL15" s="4"/>
      <c r="RXM15" s="4"/>
      <c r="RXN15" s="4"/>
      <c r="RXO15" s="4"/>
      <c r="RXP15" s="4"/>
      <c r="RXQ15" s="4"/>
      <c r="RXR15" s="4"/>
      <c r="RXS15" s="4"/>
      <c r="RXT15" s="4"/>
      <c r="RXU15" s="4"/>
      <c r="RXV15" s="4"/>
      <c r="RXW15" s="4"/>
      <c r="RXX15" s="4"/>
      <c r="RXY15" s="4"/>
      <c r="RXZ15" s="4"/>
      <c r="RYA15" s="4"/>
      <c r="RYB15" s="4"/>
      <c r="RYC15" s="4"/>
      <c r="RYD15" s="4"/>
      <c r="RYE15" s="4"/>
      <c r="RYF15" s="4"/>
      <c r="RYG15" s="4"/>
      <c r="RYH15" s="4"/>
      <c r="RYI15" s="4"/>
      <c r="RYJ15" s="4"/>
      <c r="RYK15" s="4"/>
      <c r="RYL15" s="4"/>
      <c r="RYM15" s="4"/>
      <c r="RYN15" s="4"/>
      <c r="RYO15" s="4"/>
      <c r="RYP15" s="4"/>
      <c r="RYQ15" s="4"/>
      <c r="RYR15" s="4"/>
      <c r="RYS15" s="4"/>
      <c r="RYT15" s="4"/>
      <c r="RYU15" s="4"/>
      <c r="RYV15" s="4"/>
      <c r="RYW15" s="4"/>
      <c r="RYX15" s="4"/>
      <c r="RYY15" s="4"/>
      <c r="RYZ15" s="4"/>
      <c r="RZA15" s="4"/>
      <c r="RZB15" s="4"/>
      <c r="RZC15" s="4"/>
      <c r="RZD15" s="4"/>
      <c r="RZE15" s="4"/>
      <c r="RZF15" s="4"/>
      <c r="RZG15" s="4"/>
      <c r="RZH15" s="4"/>
      <c r="RZI15" s="4"/>
      <c r="RZJ15" s="4"/>
      <c r="RZK15" s="4"/>
      <c r="RZL15" s="4"/>
      <c r="RZM15" s="4"/>
      <c r="RZN15" s="4"/>
      <c r="RZO15" s="4"/>
      <c r="RZP15" s="4"/>
      <c r="RZQ15" s="4"/>
      <c r="RZR15" s="4"/>
      <c r="RZS15" s="4"/>
      <c r="RZT15" s="4"/>
      <c r="RZU15" s="4"/>
      <c r="RZV15" s="4"/>
      <c r="RZW15" s="4"/>
      <c r="RZX15" s="4"/>
      <c r="RZY15" s="4"/>
      <c r="RZZ15" s="4"/>
      <c r="SAA15" s="4"/>
      <c r="SAB15" s="4"/>
      <c r="SAC15" s="4"/>
      <c r="SAD15" s="4"/>
      <c r="SAE15" s="4"/>
      <c r="SAF15" s="4"/>
      <c r="SAG15" s="4"/>
      <c r="SAH15" s="4"/>
      <c r="SAI15" s="4"/>
      <c r="SAJ15" s="4"/>
      <c r="SAK15" s="4"/>
      <c r="SAL15" s="4"/>
      <c r="SAM15" s="4"/>
      <c r="SAN15" s="4"/>
      <c r="SAO15" s="4"/>
      <c r="SAP15" s="4"/>
      <c r="SAQ15" s="4"/>
      <c r="SAR15" s="4"/>
      <c r="SAS15" s="4"/>
      <c r="SAT15" s="4"/>
      <c r="SAU15" s="4"/>
      <c r="SAV15" s="4"/>
      <c r="SAW15" s="4"/>
      <c r="SAX15" s="4"/>
      <c r="SAY15" s="4"/>
      <c r="SAZ15" s="4"/>
      <c r="SBA15" s="4"/>
      <c r="SBB15" s="4"/>
      <c r="SBC15" s="4"/>
      <c r="SBD15" s="4"/>
      <c r="SBE15" s="4"/>
      <c r="SBF15" s="4"/>
      <c r="SBG15" s="4"/>
      <c r="SBH15" s="4"/>
      <c r="SBI15" s="4"/>
      <c r="SBJ15" s="4"/>
      <c r="SBK15" s="4"/>
      <c r="SBL15" s="4"/>
      <c r="SBM15" s="4"/>
      <c r="SBN15" s="4"/>
      <c r="SBO15" s="4"/>
      <c r="SBP15" s="4"/>
      <c r="SBQ15" s="4"/>
      <c r="SBR15" s="4"/>
      <c r="SBS15" s="4"/>
      <c r="SBT15" s="4"/>
      <c r="SBU15" s="4"/>
      <c r="SBV15" s="4"/>
      <c r="SBW15" s="4"/>
      <c r="SBX15" s="4"/>
      <c r="SBY15" s="4"/>
      <c r="SBZ15" s="4"/>
      <c r="SCA15" s="4"/>
      <c r="SCB15" s="4"/>
      <c r="SCC15" s="4"/>
      <c r="SCD15" s="4"/>
      <c r="SCE15" s="4"/>
      <c r="SCF15" s="4"/>
      <c r="SCG15" s="4"/>
      <c r="SCH15" s="4"/>
      <c r="SCI15" s="4"/>
      <c r="SCJ15" s="4"/>
      <c r="SCK15" s="4"/>
      <c r="SCL15" s="4"/>
      <c r="SCM15" s="4"/>
      <c r="SCN15" s="4"/>
      <c r="SCO15" s="4"/>
      <c r="SCP15" s="4"/>
      <c r="SCQ15" s="4"/>
      <c r="SCR15" s="4"/>
      <c r="SCS15" s="4"/>
      <c r="SCT15" s="4"/>
      <c r="SCU15" s="4"/>
      <c r="SCV15" s="4"/>
      <c r="SCW15" s="4"/>
      <c r="SCX15" s="4"/>
      <c r="SCY15" s="4"/>
      <c r="SCZ15" s="4"/>
      <c r="SDA15" s="4"/>
      <c r="SDB15" s="4"/>
      <c r="SDC15" s="4"/>
      <c r="SDD15" s="4"/>
      <c r="SDE15" s="4"/>
      <c r="SDF15" s="4"/>
      <c r="SDG15" s="4"/>
      <c r="SDH15" s="4"/>
      <c r="SDI15" s="4"/>
      <c r="SDJ15" s="4"/>
      <c r="SDK15" s="4"/>
      <c r="SDL15" s="4"/>
      <c r="SDM15" s="4"/>
      <c r="SDN15" s="4"/>
      <c r="SDO15" s="4"/>
      <c r="SDP15" s="4"/>
      <c r="SDQ15" s="4"/>
      <c r="SDR15" s="4"/>
      <c r="SDS15" s="4"/>
      <c r="SDT15" s="4"/>
      <c r="SDU15" s="4"/>
      <c r="SDV15" s="4"/>
      <c r="SDW15" s="4"/>
      <c r="SDX15" s="4"/>
      <c r="SDY15" s="4"/>
      <c r="SDZ15" s="4"/>
      <c r="SEA15" s="4"/>
      <c r="SEB15" s="4"/>
      <c r="SEC15" s="4"/>
      <c r="SED15" s="4"/>
      <c r="SEE15" s="4"/>
      <c r="SEF15" s="4"/>
      <c r="SEG15" s="4"/>
      <c r="SEH15" s="4"/>
      <c r="SEI15" s="4"/>
      <c r="SEJ15" s="4"/>
      <c r="SEK15" s="4"/>
      <c r="SEL15" s="4"/>
      <c r="SEM15" s="4"/>
      <c r="SEN15" s="4"/>
      <c r="SEO15" s="4"/>
      <c r="SEP15" s="4"/>
      <c r="SEQ15" s="4"/>
      <c r="SER15" s="4"/>
      <c r="SES15" s="4"/>
      <c r="SET15" s="4"/>
      <c r="SEU15" s="4"/>
      <c r="SEV15" s="4"/>
      <c r="SEW15" s="4"/>
      <c r="SEX15" s="4"/>
      <c r="SEY15" s="4"/>
      <c r="SEZ15" s="4"/>
      <c r="SFA15" s="4"/>
      <c r="SFB15" s="4"/>
      <c r="SFC15" s="4"/>
      <c r="SFD15" s="4"/>
      <c r="SFE15" s="4"/>
      <c r="SFF15" s="4"/>
      <c r="SFG15" s="4"/>
      <c r="SFH15" s="4"/>
      <c r="SFI15" s="4"/>
      <c r="SFJ15" s="4"/>
      <c r="SFK15" s="4"/>
      <c r="SFL15" s="4"/>
      <c r="SFM15" s="4"/>
      <c r="SFN15" s="4"/>
      <c r="SFO15" s="4"/>
      <c r="SFP15" s="4"/>
      <c r="SFQ15" s="4"/>
      <c r="SFR15" s="4"/>
      <c r="SFS15" s="4"/>
      <c r="SFT15" s="4"/>
      <c r="SFU15" s="4"/>
      <c r="SFV15" s="4"/>
      <c r="SFW15" s="4"/>
      <c r="SFX15" s="4"/>
      <c r="SFY15" s="4"/>
      <c r="SFZ15" s="4"/>
      <c r="SGA15" s="4"/>
      <c r="SGB15" s="4"/>
      <c r="SGC15" s="4"/>
      <c r="SGD15" s="4"/>
      <c r="SGE15" s="4"/>
      <c r="SGF15" s="4"/>
      <c r="SGG15" s="4"/>
      <c r="SGH15" s="4"/>
      <c r="SGI15" s="4"/>
      <c r="SGJ15" s="4"/>
      <c r="SGK15" s="4"/>
      <c r="SGL15" s="4"/>
      <c r="SGM15" s="4"/>
      <c r="SGN15" s="4"/>
      <c r="SGO15" s="4"/>
      <c r="SGP15" s="4"/>
      <c r="SGQ15" s="4"/>
      <c r="SGR15" s="4"/>
      <c r="SGS15" s="4"/>
      <c r="SGT15" s="4"/>
      <c r="SGU15" s="4"/>
      <c r="SGV15" s="4"/>
      <c r="SGW15" s="4"/>
      <c r="SGX15" s="4"/>
      <c r="SGY15" s="4"/>
      <c r="SGZ15" s="4"/>
      <c r="SHA15" s="4"/>
      <c r="SHB15" s="4"/>
      <c r="SHC15" s="4"/>
      <c r="SHD15" s="4"/>
      <c r="SHE15" s="4"/>
      <c r="SHF15" s="4"/>
      <c r="SHG15" s="4"/>
      <c r="SHH15" s="4"/>
      <c r="SHI15" s="4"/>
      <c r="SHJ15" s="4"/>
      <c r="SHK15" s="4"/>
      <c r="SHL15" s="4"/>
      <c r="SHM15" s="4"/>
      <c r="SHN15" s="4"/>
      <c r="SHO15" s="4"/>
      <c r="SHP15" s="4"/>
      <c r="SHQ15" s="4"/>
      <c r="SHR15" s="4"/>
      <c r="SHS15" s="4"/>
      <c r="SHT15" s="4"/>
      <c r="SHU15" s="4"/>
      <c r="SHV15" s="4"/>
      <c r="SHW15" s="4"/>
      <c r="SHX15" s="4"/>
      <c r="SHY15" s="4"/>
      <c r="SHZ15" s="4"/>
      <c r="SIA15" s="4"/>
      <c r="SIB15" s="4"/>
      <c r="SIC15" s="4"/>
      <c r="SID15" s="4"/>
      <c r="SIE15" s="4"/>
      <c r="SIF15" s="4"/>
      <c r="SIG15" s="4"/>
      <c r="SIH15" s="4"/>
      <c r="SII15" s="4"/>
      <c r="SIJ15" s="4"/>
      <c r="SIK15" s="4"/>
      <c r="SIL15" s="4"/>
      <c r="SIM15" s="4"/>
      <c r="SIN15" s="4"/>
      <c r="SIO15" s="4"/>
      <c r="SIP15" s="4"/>
      <c r="SIQ15" s="4"/>
      <c r="SIR15" s="4"/>
      <c r="SIS15" s="4"/>
      <c r="SIT15" s="4"/>
      <c r="SIU15" s="4"/>
      <c r="SIV15" s="4"/>
      <c r="SIW15" s="4"/>
      <c r="SIX15" s="4"/>
      <c r="SIY15" s="4"/>
      <c r="SIZ15" s="4"/>
      <c r="SJA15" s="4"/>
      <c r="SJB15" s="4"/>
      <c r="SJC15" s="4"/>
      <c r="SJD15" s="4"/>
      <c r="SJE15" s="4"/>
      <c r="SJF15" s="4"/>
      <c r="SJG15" s="4"/>
      <c r="SJH15" s="4"/>
      <c r="SJI15" s="4"/>
      <c r="SJJ15" s="4"/>
      <c r="SJK15" s="4"/>
      <c r="SJL15" s="4"/>
      <c r="SJM15" s="4"/>
      <c r="SJN15" s="4"/>
      <c r="SJO15" s="4"/>
      <c r="SJP15" s="4"/>
      <c r="SJQ15" s="4"/>
      <c r="SJR15" s="4"/>
      <c r="SJS15" s="4"/>
      <c r="SJT15" s="4"/>
      <c r="SJU15" s="4"/>
      <c r="SJV15" s="4"/>
      <c r="SJW15" s="4"/>
      <c r="SJX15" s="4"/>
      <c r="SJY15" s="4"/>
      <c r="SJZ15" s="4"/>
      <c r="SKA15" s="4"/>
      <c r="SKB15" s="4"/>
      <c r="SKC15" s="4"/>
      <c r="SKD15" s="4"/>
      <c r="SKE15" s="4"/>
      <c r="SKF15" s="4"/>
      <c r="SKG15" s="4"/>
      <c r="SKH15" s="4"/>
      <c r="SKI15" s="4"/>
      <c r="SKJ15" s="4"/>
      <c r="SKK15" s="4"/>
      <c r="SKL15" s="4"/>
      <c r="SKM15" s="4"/>
      <c r="SKN15" s="4"/>
      <c r="SKO15" s="4"/>
      <c r="SKP15" s="4"/>
      <c r="SKQ15" s="4"/>
      <c r="SKR15" s="4"/>
      <c r="SKS15" s="4"/>
      <c r="SKT15" s="4"/>
      <c r="SKU15" s="4"/>
      <c r="SKV15" s="4"/>
      <c r="SKW15" s="4"/>
      <c r="SKX15" s="4"/>
      <c r="SKY15" s="4"/>
      <c r="SKZ15" s="4"/>
      <c r="SLA15" s="4"/>
      <c r="SLB15" s="4"/>
      <c r="SLC15" s="4"/>
      <c r="SLD15" s="4"/>
      <c r="SLE15" s="4"/>
      <c r="SLF15" s="4"/>
      <c r="SLG15" s="4"/>
      <c r="SLH15" s="4"/>
      <c r="SLI15" s="4"/>
      <c r="SLJ15" s="4"/>
      <c r="SLK15" s="4"/>
      <c r="SLL15" s="4"/>
      <c r="SLM15" s="4"/>
      <c r="SLN15" s="4"/>
      <c r="SLO15" s="4"/>
      <c r="SLP15" s="4"/>
      <c r="SLQ15" s="4"/>
      <c r="SLR15" s="4"/>
      <c r="SLS15" s="4"/>
      <c r="SLT15" s="4"/>
      <c r="SLU15" s="4"/>
      <c r="SLV15" s="4"/>
      <c r="SLW15" s="4"/>
      <c r="SLX15" s="4"/>
      <c r="SLY15" s="4"/>
      <c r="SLZ15" s="4"/>
      <c r="SMA15" s="4"/>
      <c r="SMB15" s="4"/>
      <c r="SMC15" s="4"/>
      <c r="SMD15" s="4"/>
      <c r="SME15" s="4"/>
      <c r="SMF15" s="4"/>
      <c r="SMG15" s="4"/>
      <c r="SMH15" s="4"/>
      <c r="SMI15" s="4"/>
      <c r="SMJ15" s="4"/>
      <c r="SMK15" s="4"/>
      <c r="SML15" s="4"/>
      <c r="SMM15" s="4"/>
      <c r="SMN15" s="4"/>
      <c r="SMO15" s="4"/>
      <c r="SMP15" s="4"/>
      <c r="SMQ15" s="4"/>
      <c r="SMR15" s="4"/>
      <c r="SMS15" s="4"/>
      <c r="SMT15" s="4"/>
      <c r="SMU15" s="4"/>
      <c r="SMV15" s="4"/>
      <c r="SMW15" s="4"/>
      <c r="SMX15" s="4"/>
      <c r="SMY15" s="4"/>
      <c r="SMZ15" s="4"/>
      <c r="SNA15" s="4"/>
      <c r="SNB15" s="4"/>
      <c r="SNC15" s="4"/>
      <c r="SND15" s="4"/>
      <c r="SNE15" s="4"/>
      <c r="SNF15" s="4"/>
      <c r="SNG15" s="4"/>
      <c r="SNH15" s="4"/>
      <c r="SNI15" s="4"/>
      <c r="SNJ15" s="4"/>
      <c r="SNK15" s="4"/>
      <c r="SNL15" s="4"/>
      <c r="SNM15" s="4"/>
      <c r="SNN15" s="4"/>
      <c r="SNO15" s="4"/>
      <c r="SNP15" s="4"/>
      <c r="SNQ15" s="4"/>
      <c r="SNR15" s="4"/>
      <c r="SNS15" s="4"/>
      <c r="SNT15" s="4"/>
      <c r="SNU15" s="4"/>
      <c r="SNV15" s="4"/>
      <c r="SNW15" s="4"/>
      <c r="SNX15" s="4"/>
      <c r="SNY15" s="4"/>
      <c r="SNZ15" s="4"/>
      <c r="SOA15" s="4"/>
      <c r="SOB15" s="4"/>
      <c r="SOC15" s="4"/>
      <c r="SOD15" s="4"/>
      <c r="SOE15" s="4"/>
      <c r="SOF15" s="4"/>
      <c r="SOG15" s="4"/>
      <c r="SOH15" s="4"/>
      <c r="SOI15" s="4"/>
      <c r="SOJ15" s="4"/>
      <c r="SOK15" s="4"/>
      <c r="SOL15" s="4"/>
      <c r="SOM15" s="4"/>
      <c r="SON15" s="4"/>
      <c r="SOO15" s="4"/>
      <c r="SOP15" s="4"/>
      <c r="SOQ15" s="4"/>
      <c r="SOR15" s="4"/>
      <c r="SOS15" s="4"/>
      <c r="SOT15" s="4"/>
      <c r="SOU15" s="4"/>
      <c r="SOV15" s="4"/>
      <c r="SOW15" s="4"/>
      <c r="SOX15" s="4"/>
      <c r="SOY15" s="4"/>
      <c r="SOZ15" s="4"/>
      <c r="SPA15" s="4"/>
      <c r="SPB15" s="4"/>
      <c r="SPC15" s="4"/>
      <c r="SPD15" s="4"/>
      <c r="SPE15" s="4"/>
      <c r="SPF15" s="4"/>
      <c r="SPG15" s="4"/>
      <c r="SPH15" s="4"/>
      <c r="SPI15" s="4"/>
      <c r="SPJ15" s="4"/>
      <c r="SPK15" s="4"/>
      <c r="SPL15" s="4"/>
      <c r="SPM15" s="4"/>
      <c r="SPN15" s="4"/>
      <c r="SPO15" s="4"/>
      <c r="SPP15" s="4"/>
      <c r="SPQ15" s="4"/>
      <c r="SPR15" s="4"/>
      <c r="SPS15" s="4"/>
      <c r="SPT15" s="4"/>
      <c r="SPU15" s="4"/>
      <c r="SPV15" s="4"/>
      <c r="SPW15" s="4"/>
      <c r="SPX15" s="4"/>
      <c r="SPY15" s="4"/>
      <c r="SPZ15" s="4"/>
      <c r="SQA15" s="4"/>
      <c r="SQB15" s="4"/>
      <c r="SQC15" s="4"/>
      <c r="SQD15" s="4"/>
      <c r="SQE15" s="4"/>
      <c r="SQF15" s="4"/>
      <c r="SQG15" s="4"/>
      <c r="SQH15" s="4"/>
      <c r="SQI15" s="4"/>
      <c r="SQJ15" s="4"/>
      <c r="SQK15" s="4"/>
      <c r="SQL15" s="4"/>
      <c r="SQM15" s="4"/>
      <c r="SQN15" s="4"/>
      <c r="SQO15" s="4"/>
      <c r="SQP15" s="4"/>
      <c r="SQQ15" s="4"/>
      <c r="SQR15" s="4"/>
      <c r="SQS15" s="4"/>
      <c r="SQT15" s="4"/>
      <c r="SQU15" s="4"/>
      <c r="SQV15" s="4"/>
      <c r="SQW15" s="4"/>
      <c r="SQX15" s="4"/>
      <c r="SQY15" s="4"/>
      <c r="SQZ15" s="4"/>
      <c r="SRA15" s="4"/>
      <c r="SRB15" s="4"/>
      <c r="SRC15" s="4"/>
      <c r="SRD15" s="4"/>
      <c r="SRE15" s="4"/>
      <c r="SRF15" s="4"/>
      <c r="SRG15" s="4"/>
      <c r="SRH15" s="4"/>
      <c r="SRI15" s="4"/>
      <c r="SRJ15" s="4"/>
      <c r="SRK15" s="4"/>
      <c r="SRL15" s="4"/>
      <c r="SRM15" s="4"/>
      <c r="SRN15" s="4"/>
      <c r="SRO15" s="4"/>
      <c r="SRP15" s="4"/>
      <c r="SRQ15" s="4"/>
      <c r="SRR15" s="4"/>
      <c r="SRS15" s="4"/>
      <c r="SRT15" s="4"/>
      <c r="SRU15" s="4"/>
      <c r="SRV15" s="4"/>
      <c r="SRW15" s="4"/>
      <c r="SRX15" s="4"/>
      <c r="SRY15" s="4"/>
      <c r="SRZ15" s="4"/>
      <c r="SSA15" s="4"/>
      <c r="SSB15" s="4"/>
      <c r="SSC15" s="4"/>
      <c r="SSD15" s="4"/>
      <c r="SSE15" s="4"/>
      <c r="SSF15" s="4"/>
      <c r="SSG15" s="4"/>
      <c r="SSH15" s="4"/>
      <c r="SSI15" s="4"/>
      <c r="SSJ15" s="4"/>
      <c r="SSK15" s="4"/>
      <c r="SSL15" s="4"/>
      <c r="SSM15" s="4"/>
      <c r="SSN15" s="4"/>
      <c r="SSO15" s="4"/>
      <c r="SSP15" s="4"/>
      <c r="SSQ15" s="4"/>
      <c r="SSR15" s="4"/>
      <c r="SSS15" s="4"/>
      <c r="SST15" s="4"/>
      <c r="SSU15" s="4"/>
      <c r="SSV15" s="4"/>
      <c r="SSW15" s="4"/>
      <c r="SSX15" s="4"/>
      <c r="SSY15" s="4"/>
      <c r="SSZ15" s="4"/>
      <c r="STA15" s="4"/>
      <c r="STB15" s="4"/>
      <c r="STC15" s="4"/>
      <c r="STD15" s="4"/>
      <c r="STE15" s="4"/>
      <c r="STF15" s="4"/>
      <c r="STG15" s="4"/>
      <c r="STH15" s="4"/>
      <c r="STI15" s="4"/>
      <c r="STJ15" s="4"/>
      <c r="STK15" s="4"/>
      <c r="STL15" s="4"/>
      <c r="STM15" s="4"/>
      <c r="STN15" s="4"/>
      <c r="STO15" s="4"/>
      <c r="STP15" s="4"/>
      <c r="STQ15" s="4"/>
      <c r="STR15" s="4"/>
      <c r="STS15" s="4"/>
      <c r="STT15" s="4"/>
      <c r="STU15" s="4"/>
      <c r="STV15" s="4"/>
      <c r="STW15" s="4"/>
      <c r="STX15" s="4"/>
      <c r="STY15" s="4"/>
      <c r="STZ15" s="4"/>
      <c r="SUA15" s="4"/>
      <c r="SUB15" s="4"/>
      <c r="SUC15" s="4"/>
      <c r="SUD15" s="4"/>
      <c r="SUE15" s="4"/>
      <c r="SUF15" s="4"/>
      <c r="SUG15" s="4"/>
      <c r="SUH15" s="4"/>
      <c r="SUI15" s="4"/>
      <c r="SUJ15" s="4"/>
      <c r="SUK15" s="4"/>
      <c r="SUL15" s="4"/>
      <c r="SUM15" s="4"/>
      <c r="SUN15" s="4"/>
      <c r="SUO15" s="4"/>
      <c r="SUP15" s="4"/>
      <c r="SUQ15" s="4"/>
      <c r="SUR15" s="4"/>
      <c r="SUS15" s="4"/>
      <c r="SUT15" s="4"/>
      <c r="SUU15" s="4"/>
      <c r="SUV15" s="4"/>
      <c r="SUW15" s="4"/>
      <c r="SUX15" s="4"/>
      <c r="SUY15" s="4"/>
      <c r="SUZ15" s="4"/>
      <c r="SVA15" s="4"/>
      <c r="SVB15" s="4"/>
      <c r="SVC15" s="4"/>
      <c r="SVD15" s="4"/>
      <c r="SVE15" s="4"/>
      <c r="SVF15" s="4"/>
      <c r="SVG15" s="4"/>
      <c r="SVH15" s="4"/>
      <c r="SVI15" s="4"/>
      <c r="SVJ15" s="4"/>
      <c r="SVK15" s="4"/>
      <c r="SVL15" s="4"/>
      <c r="SVM15" s="4"/>
      <c r="SVN15" s="4"/>
      <c r="SVO15" s="4"/>
      <c r="SVP15" s="4"/>
      <c r="SVQ15" s="4"/>
      <c r="SVR15" s="4"/>
      <c r="SVS15" s="4"/>
      <c r="SVT15" s="4"/>
      <c r="SVU15" s="4"/>
      <c r="SVV15" s="4"/>
      <c r="SVW15" s="4"/>
      <c r="SVX15" s="4"/>
      <c r="SVY15" s="4"/>
      <c r="SVZ15" s="4"/>
      <c r="SWA15" s="4"/>
      <c r="SWB15" s="4"/>
      <c r="SWC15" s="4"/>
      <c r="SWD15" s="4"/>
      <c r="SWE15" s="4"/>
      <c r="SWF15" s="4"/>
      <c r="SWG15" s="4"/>
      <c r="SWH15" s="4"/>
      <c r="SWI15" s="4"/>
      <c r="SWJ15" s="4"/>
      <c r="SWK15" s="4"/>
      <c r="SWL15" s="4"/>
      <c r="SWM15" s="4"/>
      <c r="SWN15" s="4"/>
      <c r="SWO15" s="4"/>
      <c r="SWP15" s="4"/>
      <c r="SWQ15" s="4"/>
      <c r="SWR15" s="4"/>
      <c r="SWS15" s="4"/>
      <c r="SWT15" s="4"/>
      <c r="SWU15" s="4"/>
      <c r="SWV15" s="4"/>
      <c r="SWW15" s="4"/>
      <c r="SWX15" s="4"/>
      <c r="SWY15" s="4"/>
      <c r="SWZ15" s="4"/>
      <c r="SXA15" s="4"/>
      <c r="SXB15" s="4"/>
      <c r="SXC15" s="4"/>
      <c r="SXD15" s="4"/>
      <c r="SXE15" s="4"/>
      <c r="SXF15" s="4"/>
      <c r="SXG15" s="4"/>
      <c r="SXH15" s="4"/>
      <c r="SXI15" s="4"/>
      <c r="SXJ15" s="4"/>
      <c r="SXK15" s="4"/>
      <c r="SXL15" s="4"/>
      <c r="SXM15" s="4"/>
      <c r="SXN15" s="4"/>
      <c r="SXO15" s="4"/>
      <c r="SXP15" s="4"/>
      <c r="SXQ15" s="4"/>
      <c r="SXR15" s="4"/>
      <c r="SXS15" s="4"/>
      <c r="SXT15" s="4"/>
      <c r="SXU15" s="4"/>
      <c r="SXV15" s="4"/>
      <c r="SXW15" s="4"/>
      <c r="SXX15" s="4"/>
      <c r="SXY15" s="4"/>
      <c r="SXZ15" s="4"/>
      <c r="SYA15" s="4"/>
      <c r="SYB15" s="4"/>
      <c r="SYC15" s="4"/>
      <c r="SYD15" s="4"/>
      <c r="SYE15" s="4"/>
      <c r="SYF15" s="4"/>
      <c r="SYG15" s="4"/>
      <c r="SYH15" s="4"/>
      <c r="SYI15" s="4"/>
      <c r="SYJ15" s="4"/>
      <c r="SYK15" s="4"/>
      <c r="SYL15" s="4"/>
      <c r="SYM15" s="4"/>
      <c r="SYN15" s="4"/>
      <c r="SYO15" s="4"/>
      <c r="SYP15" s="4"/>
      <c r="SYQ15" s="4"/>
      <c r="SYR15" s="4"/>
      <c r="SYS15" s="4"/>
      <c r="SYT15" s="4"/>
      <c r="SYU15" s="4"/>
      <c r="SYV15" s="4"/>
      <c r="SYW15" s="4"/>
      <c r="SYX15" s="4"/>
      <c r="SYY15" s="4"/>
      <c r="SYZ15" s="4"/>
      <c r="SZA15" s="4"/>
      <c r="SZB15" s="4"/>
      <c r="SZC15" s="4"/>
      <c r="SZD15" s="4"/>
      <c r="SZE15" s="4"/>
      <c r="SZF15" s="4"/>
      <c r="SZG15" s="4"/>
      <c r="SZH15" s="4"/>
      <c r="SZI15" s="4"/>
      <c r="SZJ15" s="4"/>
      <c r="SZK15" s="4"/>
      <c r="SZL15" s="4"/>
      <c r="SZM15" s="4"/>
      <c r="SZN15" s="4"/>
      <c r="SZO15" s="4"/>
      <c r="SZP15" s="4"/>
      <c r="SZQ15" s="4"/>
      <c r="SZR15" s="4"/>
      <c r="SZS15" s="4"/>
      <c r="SZT15" s="4"/>
      <c r="SZU15" s="4"/>
      <c r="SZV15" s="4"/>
      <c r="SZW15" s="4"/>
      <c r="SZX15" s="4"/>
      <c r="SZY15" s="4"/>
      <c r="SZZ15" s="4"/>
      <c r="TAA15" s="4"/>
      <c r="TAB15" s="4"/>
      <c r="TAC15" s="4"/>
      <c r="TAD15" s="4"/>
      <c r="TAE15" s="4"/>
      <c r="TAF15" s="4"/>
      <c r="TAG15" s="4"/>
      <c r="TAH15" s="4"/>
      <c r="TAI15" s="4"/>
      <c r="TAJ15" s="4"/>
      <c r="TAK15" s="4"/>
      <c r="TAL15" s="4"/>
      <c r="TAM15" s="4"/>
      <c r="TAN15" s="4"/>
      <c r="TAO15" s="4"/>
      <c r="TAP15" s="4"/>
      <c r="TAQ15" s="4"/>
      <c r="TAR15" s="4"/>
      <c r="TAS15" s="4"/>
      <c r="TAT15" s="4"/>
      <c r="TAU15" s="4"/>
      <c r="TAV15" s="4"/>
      <c r="TAW15" s="4"/>
      <c r="TAX15" s="4"/>
      <c r="TAY15" s="4"/>
      <c r="TAZ15" s="4"/>
      <c r="TBA15" s="4"/>
      <c r="TBB15" s="4"/>
      <c r="TBC15" s="4"/>
      <c r="TBD15" s="4"/>
      <c r="TBE15" s="4"/>
      <c r="TBF15" s="4"/>
      <c r="TBG15" s="4"/>
      <c r="TBH15" s="4"/>
      <c r="TBI15" s="4"/>
      <c r="TBJ15" s="4"/>
      <c r="TBK15" s="4"/>
      <c r="TBL15" s="4"/>
      <c r="TBM15" s="4"/>
      <c r="TBN15" s="4"/>
      <c r="TBO15" s="4"/>
      <c r="TBP15" s="4"/>
      <c r="TBQ15" s="4"/>
      <c r="TBR15" s="4"/>
      <c r="TBS15" s="4"/>
      <c r="TBT15" s="4"/>
      <c r="TBU15" s="4"/>
      <c r="TBV15" s="4"/>
      <c r="TBW15" s="4"/>
      <c r="TBX15" s="4"/>
      <c r="TBY15" s="4"/>
      <c r="TBZ15" s="4"/>
      <c r="TCA15" s="4"/>
      <c r="TCB15" s="4"/>
      <c r="TCC15" s="4"/>
      <c r="TCD15" s="4"/>
      <c r="TCE15" s="4"/>
      <c r="TCF15" s="4"/>
      <c r="TCG15" s="4"/>
      <c r="TCH15" s="4"/>
      <c r="TCI15" s="4"/>
      <c r="TCJ15" s="4"/>
      <c r="TCK15" s="4"/>
      <c r="TCL15" s="4"/>
      <c r="TCM15" s="4"/>
      <c r="TCN15" s="4"/>
      <c r="TCO15" s="4"/>
      <c r="TCP15" s="4"/>
      <c r="TCQ15" s="4"/>
      <c r="TCR15" s="4"/>
      <c r="TCS15" s="4"/>
      <c r="TCT15" s="4"/>
      <c r="TCU15" s="4"/>
      <c r="TCV15" s="4"/>
      <c r="TCW15" s="4"/>
      <c r="TCX15" s="4"/>
      <c r="TCY15" s="4"/>
      <c r="TCZ15" s="4"/>
      <c r="TDA15" s="4"/>
      <c r="TDB15" s="4"/>
      <c r="TDC15" s="4"/>
      <c r="TDD15" s="4"/>
      <c r="TDE15" s="4"/>
      <c r="TDF15" s="4"/>
      <c r="TDG15" s="4"/>
      <c r="TDH15" s="4"/>
      <c r="TDI15" s="4"/>
      <c r="TDJ15" s="4"/>
      <c r="TDK15" s="4"/>
      <c r="TDL15" s="4"/>
      <c r="TDM15" s="4"/>
      <c r="TDN15" s="4"/>
      <c r="TDO15" s="4"/>
      <c r="TDP15" s="4"/>
      <c r="TDQ15" s="4"/>
      <c r="TDR15" s="4"/>
      <c r="TDS15" s="4"/>
      <c r="TDT15" s="4"/>
      <c r="TDU15" s="4"/>
      <c r="TDV15" s="4"/>
      <c r="TDW15" s="4"/>
      <c r="TDX15" s="4"/>
      <c r="TDY15" s="4"/>
      <c r="TDZ15" s="4"/>
      <c r="TEA15" s="4"/>
      <c r="TEB15" s="4"/>
      <c r="TEC15" s="4"/>
      <c r="TED15" s="4"/>
      <c r="TEE15" s="4"/>
      <c r="TEF15" s="4"/>
      <c r="TEG15" s="4"/>
      <c r="TEH15" s="4"/>
      <c r="TEI15" s="4"/>
      <c r="TEJ15" s="4"/>
      <c r="TEK15" s="4"/>
      <c r="TEL15" s="4"/>
      <c r="TEM15" s="4"/>
      <c r="TEN15" s="4"/>
      <c r="TEO15" s="4"/>
      <c r="TEP15" s="4"/>
      <c r="TEQ15" s="4"/>
      <c r="TER15" s="4"/>
      <c r="TES15" s="4"/>
      <c r="TET15" s="4"/>
      <c r="TEU15" s="4"/>
      <c r="TEV15" s="4"/>
      <c r="TEW15" s="4"/>
      <c r="TEX15" s="4"/>
      <c r="TEY15" s="4"/>
      <c r="TEZ15" s="4"/>
      <c r="TFA15" s="4"/>
      <c r="TFB15" s="4"/>
      <c r="TFC15" s="4"/>
      <c r="TFD15" s="4"/>
      <c r="TFE15" s="4"/>
      <c r="TFF15" s="4"/>
      <c r="TFG15" s="4"/>
      <c r="TFH15" s="4"/>
      <c r="TFI15" s="4"/>
      <c r="TFJ15" s="4"/>
      <c r="TFK15" s="4"/>
      <c r="TFL15" s="4"/>
      <c r="TFM15" s="4"/>
      <c r="TFN15" s="4"/>
      <c r="TFO15" s="4"/>
      <c r="TFP15" s="4"/>
      <c r="TFQ15" s="4"/>
      <c r="TFR15" s="4"/>
      <c r="TFS15" s="4"/>
      <c r="TFT15" s="4"/>
      <c r="TFU15" s="4"/>
      <c r="TFV15" s="4"/>
      <c r="TFW15" s="4"/>
      <c r="TFX15" s="4"/>
      <c r="TFY15" s="4"/>
      <c r="TFZ15" s="4"/>
      <c r="TGA15" s="4"/>
      <c r="TGB15" s="4"/>
      <c r="TGC15" s="4"/>
      <c r="TGD15" s="4"/>
      <c r="TGE15" s="4"/>
      <c r="TGF15" s="4"/>
      <c r="TGG15" s="4"/>
      <c r="TGH15" s="4"/>
      <c r="TGI15" s="4"/>
      <c r="TGJ15" s="4"/>
      <c r="TGK15" s="4"/>
      <c r="TGL15" s="4"/>
      <c r="TGM15" s="4"/>
      <c r="TGN15" s="4"/>
      <c r="TGO15" s="4"/>
      <c r="TGP15" s="4"/>
      <c r="TGQ15" s="4"/>
      <c r="TGR15" s="4"/>
      <c r="TGS15" s="4"/>
      <c r="TGT15" s="4"/>
      <c r="TGU15" s="4"/>
      <c r="TGV15" s="4"/>
      <c r="TGW15" s="4"/>
      <c r="TGX15" s="4"/>
      <c r="TGY15" s="4"/>
      <c r="TGZ15" s="4"/>
      <c r="THA15" s="4"/>
      <c r="THB15" s="4"/>
      <c r="THC15" s="4"/>
      <c r="THD15" s="4"/>
      <c r="THE15" s="4"/>
      <c r="THF15" s="4"/>
      <c r="THG15" s="4"/>
      <c r="THH15" s="4"/>
      <c r="THI15" s="4"/>
      <c r="THJ15" s="4"/>
      <c r="THK15" s="4"/>
      <c r="THL15" s="4"/>
      <c r="THM15" s="4"/>
      <c r="THN15" s="4"/>
      <c r="THO15" s="4"/>
      <c r="THP15" s="4"/>
      <c r="THQ15" s="4"/>
      <c r="THR15" s="4"/>
      <c r="THS15" s="4"/>
      <c r="THT15" s="4"/>
      <c r="THU15" s="4"/>
      <c r="THV15" s="4"/>
      <c r="THW15" s="4"/>
      <c r="THX15" s="4"/>
      <c r="THY15" s="4"/>
      <c r="THZ15" s="4"/>
      <c r="TIA15" s="4"/>
      <c r="TIB15" s="4"/>
      <c r="TIC15" s="4"/>
      <c r="TID15" s="4"/>
      <c r="TIE15" s="4"/>
      <c r="TIF15" s="4"/>
      <c r="TIG15" s="4"/>
      <c r="TIH15" s="4"/>
      <c r="TII15" s="4"/>
      <c r="TIJ15" s="4"/>
      <c r="TIK15" s="4"/>
      <c r="TIL15" s="4"/>
      <c r="TIM15" s="4"/>
      <c r="TIN15" s="4"/>
      <c r="TIO15" s="4"/>
      <c r="TIP15" s="4"/>
      <c r="TIQ15" s="4"/>
      <c r="TIR15" s="4"/>
      <c r="TIS15" s="4"/>
      <c r="TIT15" s="4"/>
      <c r="TIU15" s="4"/>
      <c r="TIV15" s="4"/>
      <c r="TIW15" s="4"/>
      <c r="TIX15" s="4"/>
      <c r="TIY15" s="4"/>
      <c r="TIZ15" s="4"/>
      <c r="TJA15" s="4"/>
      <c r="TJB15" s="4"/>
      <c r="TJC15" s="4"/>
      <c r="TJD15" s="4"/>
      <c r="TJE15" s="4"/>
      <c r="TJF15" s="4"/>
      <c r="TJG15" s="4"/>
      <c r="TJH15" s="4"/>
      <c r="TJI15" s="4"/>
      <c r="TJJ15" s="4"/>
      <c r="TJK15" s="4"/>
      <c r="TJL15" s="4"/>
      <c r="TJM15" s="4"/>
      <c r="TJN15" s="4"/>
      <c r="TJO15" s="4"/>
      <c r="TJP15" s="4"/>
      <c r="TJQ15" s="4"/>
      <c r="TJR15" s="4"/>
      <c r="TJS15" s="4"/>
      <c r="TJT15" s="4"/>
      <c r="TJU15" s="4"/>
      <c r="TJV15" s="4"/>
      <c r="TJW15" s="4"/>
      <c r="TJX15" s="4"/>
      <c r="TJY15" s="4"/>
      <c r="TJZ15" s="4"/>
      <c r="TKA15" s="4"/>
      <c r="TKB15" s="4"/>
      <c r="TKC15" s="4"/>
      <c r="TKD15" s="4"/>
      <c r="TKE15" s="4"/>
      <c r="TKF15" s="4"/>
      <c r="TKG15" s="4"/>
      <c r="TKH15" s="4"/>
      <c r="TKI15" s="4"/>
      <c r="TKJ15" s="4"/>
      <c r="TKK15" s="4"/>
      <c r="TKL15" s="4"/>
      <c r="TKM15" s="4"/>
      <c r="TKN15" s="4"/>
      <c r="TKO15" s="4"/>
      <c r="TKP15" s="4"/>
      <c r="TKQ15" s="4"/>
      <c r="TKR15" s="4"/>
      <c r="TKS15" s="4"/>
      <c r="TKT15" s="4"/>
      <c r="TKU15" s="4"/>
      <c r="TKV15" s="4"/>
      <c r="TKW15" s="4"/>
      <c r="TKX15" s="4"/>
      <c r="TKY15" s="4"/>
      <c r="TKZ15" s="4"/>
      <c r="TLA15" s="4"/>
      <c r="TLB15" s="4"/>
      <c r="TLC15" s="4"/>
      <c r="TLD15" s="4"/>
      <c r="TLE15" s="4"/>
      <c r="TLF15" s="4"/>
      <c r="TLG15" s="4"/>
      <c r="TLH15" s="4"/>
      <c r="TLI15" s="4"/>
      <c r="TLJ15" s="4"/>
      <c r="TLK15" s="4"/>
      <c r="TLL15" s="4"/>
      <c r="TLM15" s="4"/>
      <c r="TLN15" s="4"/>
      <c r="TLO15" s="4"/>
      <c r="TLP15" s="4"/>
      <c r="TLQ15" s="4"/>
      <c r="TLR15" s="4"/>
      <c r="TLS15" s="4"/>
      <c r="TLT15" s="4"/>
      <c r="TLU15" s="4"/>
      <c r="TLV15" s="4"/>
      <c r="TLW15" s="4"/>
      <c r="TLX15" s="4"/>
      <c r="TLY15" s="4"/>
      <c r="TLZ15" s="4"/>
      <c r="TMA15" s="4"/>
      <c r="TMB15" s="4"/>
      <c r="TMC15" s="4"/>
      <c r="TMD15" s="4"/>
      <c r="TME15" s="4"/>
      <c r="TMF15" s="4"/>
      <c r="TMG15" s="4"/>
      <c r="TMH15" s="4"/>
      <c r="TMI15" s="4"/>
      <c r="TMJ15" s="4"/>
      <c r="TMK15" s="4"/>
      <c r="TML15" s="4"/>
      <c r="TMM15" s="4"/>
      <c r="TMN15" s="4"/>
      <c r="TMO15" s="4"/>
      <c r="TMP15" s="4"/>
      <c r="TMQ15" s="4"/>
      <c r="TMR15" s="4"/>
      <c r="TMS15" s="4"/>
      <c r="TMT15" s="4"/>
      <c r="TMU15" s="4"/>
      <c r="TMV15" s="4"/>
      <c r="TMW15" s="4"/>
      <c r="TMX15" s="4"/>
      <c r="TMY15" s="4"/>
      <c r="TMZ15" s="4"/>
      <c r="TNA15" s="4"/>
      <c r="TNB15" s="4"/>
      <c r="TNC15" s="4"/>
      <c r="TND15" s="4"/>
      <c r="TNE15" s="4"/>
      <c r="TNF15" s="4"/>
      <c r="TNG15" s="4"/>
      <c r="TNH15" s="4"/>
      <c r="TNI15" s="4"/>
      <c r="TNJ15" s="4"/>
      <c r="TNK15" s="4"/>
      <c r="TNL15" s="4"/>
      <c r="TNM15" s="4"/>
      <c r="TNN15" s="4"/>
      <c r="TNO15" s="4"/>
      <c r="TNP15" s="4"/>
      <c r="TNQ15" s="4"/>
      <c r="TNR15" s="4"/>
      <c r="TNS15" s="4"/>
      <c r="TNT15" s="4"/>
      <c r="TNU15" s="4"/>
      <c r="TNV15" s="4"/>
      <c r="TNW15" s="4"/>
      <c r="TNX15" s="4"/>
      <c r="TNY15" s="4"/>
      <c r="TNZ15" s="4"/>
      <c r="TOA15" s="4"/>
      <c r="TOB15" s="4"/>
      <c r="TOC15" s="4"/>
      <c r="TOD15" s="4"/>
      <c r="TOE15" s="4"/>
      <c r="TOF15" s="4"/>
      <c r="TOG15" s="4"/>
      <c r="TOH15" s="4"/>
      <c r="TOI15" s="4"/>
      <c r="TOJ15" s="4"/>
      <c r="TOK15" s="4"/>
      <c r="TOL15" s="4"/>
      <c r="TOM15" s="4"/>
      <c r="TON15" s="4"/>
      <c r="TOO15" s="4"/>
      <c r="TOP15" s="4"/>
      <c r="TOQ15" s="4"/>
      <c r="TOR15" s="4"/>
      <c r="TOS15" s="4"/>
      <c r="TOT15" s="4"/>
      <c r="TOU15" s="4"/>
      <c r="TOV15" s="4"/>
      <c r="TOW15" s="4"/>
      <c r="TOX15" s="4"/>
      <c r="TOY15" s="4"/>
      <c r="TOZ15" s="4"/>
      <c r="TPA15" s="4"/>
      <c r="TPB15" s="4"/>
      <c r="TPC15" s="4"/>
      <c r="TPD15" s="4"/>
      <c r="TPE15" s="4"/>
      <c r="TPF15" s="4"/>
      <c r="TPG15" s="4"/>
      <c r="TPH15" s="4"/>
      <c r="TPI15" s="4"/>
      <c r="TPJ15" s="4"/>
      <c r="TPK15" s="4"/>
      <c r="TPL15" s="4"/>
      <c r="TPM15" s="4"/>
      <c r="TPN15" s="4"/>
      <c r="TPO15" s="4"/>
      <c r="TPP15" s="4"/>
      <c r="TPQ15" s="4"/>
      <c r="TPR15" s="4"/>
      <c r="TPS15" s="4"/>
      <c r="TPT15" s="4"/>
      <c r="TPU15" s="4"/>
      <c r="TPV15" s="4"/>
      <c r="TPW15" s="4"/>
      <c r="TPX15" s="4"/>
      <c r="TPY15" s="4"/>
      <c r="TPZ15" s="4"/>
      <c r="TQA15" s="4"/>
      <c r="TQB15" s="4"/>
      <c r="TQC15" s="4"/>
      <c r="TQD15" s="4"/>
      <c r="TQE15" s="4"/>
      <c r="TQF15" s="4"/>
      <c r="TQG15" s="4"/>
      <c r="TQH15" s="4"/>
      <c r="TQI15" s="4"/>
      <c r="TQJ15" s="4"/>
      <c r="TQK15" s="4"/>
      <c r="TQL15" s="4"/>
      <c r="TQM15" s="4"/>
      <c r="TQN15" s="4"/>
      <c r="TQO15" s="4"/>
      <c r="TQP15" s="4"/>
      <c r="TQQ15" s="4"/>
      <c r="TQR15" s="4"/>
      <c r="TQS15" s="4"/>
      <c r="TQT15" s="4"/>
      <c r="TQU15" s="4"/>
      <c r="TQV15" s="4"/>
      <c r="TQW15" s="4"/>
      <c r="TQX15" s="4"/>
      <c r="TQY15" s="4"/>
      <c r="TQZ15" s="4"/>
      <c r="TRA15" s="4"/>
      <c r="TRB15" s="4"/>
      <c r="TRC15" s="4"/>
      <c r="TRD15" s="4"/>
      <c r="TRE15" s="4"/>
      <c r="TRF15" s="4"/>
      <c r="TRG15" s="4"/>
      <c r="TRH15" s="4"/>
      <c r="TRI15" s="4"/>
      <c r="TRJ15" s="4"/>
      <c r="TRK15" s="4"/>
      <c r="TRL15" s="4"/>
      <c r="TRM15" s="4"/>
      <c r="TRN15" s="4"/>
      <c r="TRO15" s="4"/>
      <c r="TRP15" s="4"/>
      <c r="TRQ15" s="4"/>
      <c r="TRR15" s="4"/>
      <c r="TRS15" s="4"/>
      <c r="TRT15" s="4"/>
      <c r="TRU15" s="4"/>
      <c r="TRV15" s="4"/>
      <c r="TRW15" s="4"/>
      <c r="TRX15" s="4"/>
      <c r="TRY15" s="4"/>
      <c r="TRZ15" s="4"/>
      <c r="TSA15" s="4"/>
      <c r="TSB15" s="4"/>
      <c r="TSC15" s="4"/>
      <c r="TSD15" s="4"/>
      <c r="TSE15" s="4"/>
      <c r="TSF15" s="4"/>
      <c r="TSG15" s="4"/>
      <c r="TSH15" s="4"/>
      <c r="TSI15" s="4"/>
      <c r="TSJ15" s="4"/>
      <c r="TSK15" s="4"/>
      <c r="TSL15" s="4"/>
      <c r="TSM15" s="4"/>
      <c r="TSN15" s="4"/>
      <c r="TSO15" s="4"/>
      <c r="TSP15" s="4"/>
      <c r="TSQ15" s="4"/>
      <c r="TSR15" s="4"/>
      <c r="TSS15" s="4"/>
      <c r="TST15" s="4"/>
      <c r="TSU15" s="4"/>
      <c r="TSV15" s="4"/>
      <c r="TSW15" s="4"/>
      <c r="TSX15" s="4"/>
      <c r="TSY15" s="4"/>
      <c r="TSZ15" s="4"/>
      <c r="TTA15" s="4"/>
      <c r="TTB15" s="4"/>
      <c r="TTC15" s="4"/>
      <c r="TTD15" s="4"/>
      <c r="TTE15" s="4"/>
      <c r="TTF15" s="4"/>
      <c r="TTG15" s="4"/>
      <c r="TTH15" s="4"/>
      <c r="TTI15" s="4"/>
      <c r="TTJ15" s="4"/>
      <c r="TTK15" s="4"/>
      <c r="TTL15" s="4"/>
      <c r="TTM15" s="4"/>
      <c r="TTN15" s="4"/>
      <c r="TTO15" s="4"/>
      <c r="TTP15" s="4"/>
      <c r="TTQ15" s="4"/>
      <c r="TTR15" s="4"/>
      <c r="TTS15" s="4"/>
      <c r="TTT15" s="4"/>
      <c r="TTU15" s="4"/>
      <c r="TTV15" s="4"/>
      <c r="TTW15" s="4"/>
      <c r="TTX15" s="4"/>
      <c r="TTY15" s="4"/>
      <c r="TTZ15" s="4"/>
      <c r="TUA15" s="4"/>
      <c r="TUB15" s="4"/>
      <c r="TUC15" s="4"/>
      <c r="TUD15" s="4"/>
      <c r="TUE15" s="4"/>
      <c r="TUF15" s="4"/>
      <c r="TUG15" s="4"/>
      <c r="TUH15" s="4"/>
      <c r="TUI15" s="4"/>
      <c r="TUJ15" s="4"/>
      <c r="TUK15" s="4"/>
      <c r="TUL15" s="4"/>
      <c r="TUM15" s="4"/>
      <c r="TUN15" s="4"/>
      <c r="TUO15" s="4"/>
      <c r="TUP15" s="4"/>
      <c r="TUQ15" s="4"/>
      <c r="TUR15" s="4"/>
      <c r="TUS15" s="4"/>
      <c r="TUT15" s="4"/>
      <c r="TUU15" s="4"/>
      <c r="TUV15" s="4"/>
      <c r="TUW15" s="4"/>
      <c r="TUX15" s="4"/>
      <c r="TUY15" s="4"/>
      <c r="TUZ15" s="4"/>
      <c r="TVA15" s="4"/>
      <c r="TVB15" s="4"/>
      <c r="TVC15" s="4"/>
      <c r="TVD15" s="4"/>
      <c r="TVE15" s="4"/>
      <c r="TVF15" s="4"/>
      <c r="TVG15" s="4"/>
      <c r="TVH15" s="4"/>
      <c r="TVI15" s="4"/>
      <c r="TVJ15" s="4"/>
      <c r="TVK15" s="4"/>
      <c r="TVL15" s="4"/>
      <c r="TVM15" s="4"/>
      <c r="TVN15" s="4"/>
      <c r="TVO15" s="4"/>
      <c r="TVP15" s="4"/>
      <c r="TVQ15" s="4"/>
      <c r="TVR15" s="4"/>
      <c r="TVS15" s="4"/>
      <c r="TVT15" s="4"/>
      <c r="TVU15" s="4"/>
      <c r="TVV15" s="4"/>
      <c r="TVW15" s="4"/>
      <c r="TVX15" s="4"/>
      <c r="TVY15" s="4"/>
      <c r="TVZ15" s="4"/>
      <c r="TWA15" s="4"/>
      <c r="TWB15" s="4"/>
      <c r="TWC15" s="4"/>
      <c r="TWD15" s="4"/>
      <c r="TWE15" s="4"/>
      <c r="TWF15" s="4"/>
      <c r="TWG15" s="4"/>
      <c r="TWH15" s="4"/>
      <c r="TWI15" s="4"/>
      <c r="TWJ15" s="4"/>
      <c r="TWK15" s="4"/>
      <c r="TWL15" s="4"/>
      <c r="TWM15" s="4"/>
      <c r="TWN15" s="4"/>
      <c r="TWO15" s="4"/>
      <c r="TWP15" s="4"/>
      <c r="TWQ15" s="4"/>
      <c r="TWR15" s="4"/>
      <c r="TWS15" s="4"/>
      <c r="TWT15" s="4"/>
      <c r="TWU15" s="4"/>
      <c r="TWV15" s="4"/>
      <c r="TWW15" s="4"/>
      <c r="TWX15" s="4"/>
      <c r="TWY15" s="4"/>
      <c r="TWZ15" s="4"/>
      <c r="TXA15" s="4"/>
      <c r="TXB15" s="4"/>
      <c r="TXC15" s="4"/>
      <c r="TXD15" s="4"/>
      <c r="TXE15" s="4"/>
      <c r="TXF15" s="4"/>
      <c r="TXG15" s="4"/>
      <c r="TXH15" s="4"/>
      <c r="TXI15" s="4"/>
      <c r="TXJ15" s="4"/>
      <c r="TXK15" s="4"/>
      <c r="TXL15" s="4"/>
      <c r="TXM15" s="4"/>
      <c r="TXN15" s="4"/>
      <c r="TXO15" s="4"/>
      <c r="TXP15" s="4"/>
      <c r="TXQ15" s="4"/>
      <c r="TXR15" s="4"/>
      <c r="TXS15" s="4"/>
      <c r="TXT15" s="4"/>
      <c r="TXU15" s="4"/>
      <c r="TXV15" s="4"/>
      <c r="TXW15" s="4"/>
      <c r="TXX15" s="4"/>
      <c r="TXY15" s="4"/>
      <c r="TXZ15" s="4"/>
      <c r="TYA15" s="4"/>
      <c r="TYB15" s="4"/>
      <c r="TYC15" s="4"/>
      <c r="TYD15" s="4"/>
      <c r="TYE15" s="4"/>
      <c r="TYF15" s="4"/>
      <c r="TYG15" s="4"/>
      <c r="TYH15" s="4"/>
      <c r="TYI15" s="4"/>
      <c r="TYJ15" s="4"/>
      <c r="TYK15" s="4"/>
      <c r="TYL15" s="4"/>
      <c r="TYM15" s="4"/>
      <c r="TYN15" s="4"/>
      <c r="TYO15" s="4"/>
      <c r="TYP15" s="4"/>
      <c r="TYQ15" s="4"/>
      <c r="TYR15" s="4"/>
      <c r="TYS15" s="4"/>
      <c r="TYT15" s="4"/>
      <c r="TYU15" s="4"/>
      <c r="TYV15" s="4"/>
      <c r="TYW15" s="4"/>
      <c r="TYX15" s="4"/>
      <c r="TYY15" s="4"/>
      <c r="TYZ15" s="4"/>
      <c r="TZA15" s="4"/>
      <c r="TZB15" s="4"/>
      <c r="TZC15" s="4"/>
      <c r="TZD15" s="4"/>
      <c r="TZE15" s="4"/>
      <c r="TZF15" s="4"/>
      <c r="TZG15" s="4"/>
      <c r="TZH15" s="4"/>
      <c r="TZI15" s="4"/>
      <c r="TZJ15" s="4"/>
      <c r="TZK15" s="4"/>
      <c r="TZL15" s="4"/>
      <c r="TZM15" s="4"/>
      <c r="TZN15" s="4"/>
      <c r="TZO15" s="4"/>
      <c r="TZP15" s="4"/>
      <c r="TZQ15" s="4"/>
      <c r="TZR15" s="4"/>
      <c r="TZS15" s="4"/>
      <c r="TZT15" s="4"/>
      <c r="TZU15" s="4"/>
      <c r="TZV15" s="4"/>
      <c r="TZW15" s="4"/>
      <c r="TZX15" s="4"/>
      <c r="TZY15" s="4"/>
      <c r="TZZ15" s="4"/>
      <c r="UAA15" s="4"/>
      <c r="UAB15" s="4"/>
      <c r="UAC15" s="4"/>
      <c r="UAD15" s="4"/>
      <c r="UAE15" s="4"/>
      <c r="UAF15" s="4"/>
      <c r="UAG15" s="4"/>
      <c r="UAH15" s="4"/>
      <c r="UAI15" s="4"/>
      <c r="UAJ15" s="4"/>
      <c r="UAK15" s="4"/>
      <c r="UAL15" s="4"/>
      <c r="UAM15" s="4"/>
      <c r="UAN15" s="4"/>
      <c r="UAO15" s="4"/>
      <c r="UAP15" s="4"/>
      <c r="UAQ15" s="4"/>
      <c r="UAR15" s="4"/>
      <c r="UAS15" s="4"/>
      <c r="UAT15" s="4"/>
      <c r="UAU15" s="4"/>
      <c r="UAV15" s="4"/>
      <c r="UAW15" s="4"/>
      <c r="UAX15" s="4"/>
      <c r="UAY15" s="4"/>
      <c r="UAZ15" s="4"/>
      <c r="UBA15" s="4"/>
      <c r="UBB15" s="4"/>
      <c r="UBC15" s="4"/>
      <c r="UBD15" s="4"/>
      <c r="UBE15" s="4"/>
      <c r="UBF15" s="4"/>
      <c r="UBG15" s="4"/>
      <c r="UBH15" s="4"/>
      <c r="UBI15" s="4"/>
      <c r="UBJ15" s="4"/>
      <c r="UBK15" s="4"/>
      <c r="UBL15" s="4"/>
      <c r="UBM15" s="4"/>
      <c r="UBN15" s="4"/>
      <c r="UBO15" s="4"/>
      <c r="UBP15" s="4"/>
      <c r="UBQ15" s="4"/>
      <c r="UBR15" s="4"/>
      <c r="UBS15" s="4"/>
      <c r="UBT15" s="4"/>
      <c r="UBU15" s="4"/>
      <c r="UBV15" s="4"/>
      <c r="UBW15" s="4"/>
      <c r="UBX15" s="4"/>
      <c r="UBY15" s="4"/>
      <c r="UBZ15" s="4"/>
      <c r="UCA15" s="4"/>
      <c r="UCB15" s="4"/>
      <c r="UCC15" s="4"/>
      <c r="UCD15" s="4"/>
      <c r="UCE15" s="4"/>
      <c r="UCF15" s="4"/>
      <c r="UCG15" s="4"/>
      <c r="UCH15" s="4"/>
      <c r="UCI15" s="4"/>
      <c r="UCJ15" s="4"/>
      <c r="UCK15" s="4"/>
      <c r="UCL15" s="4"/>
      <c r="UCM15" s="4"/>
      <c r="UCN15" s="4"/>
      <c r="UCO15" s="4"/>
      <c r="UCP15" s="4"/>
      <c r="UCQ15" s="4"/>
      <c r="UCR15" s="4"/>
      <c r="UCS15" s="4"/>
      <c r="UCT15" s="4"/>
      <c r="UCU15" s="4"/>
      <c r="UCV15" s="4"/>
      <c r="UCW15" s="4"/>
      <c r="UCX15" s="4"/>
      <c r="UCY15" s="4"/>
      <c r="UCZ15" s="4"/>
      <c r="UDA15" s="4"/>
      <c r="UDB15" s="4"/>
      <c r="UDC15" s="4"/>
      <c r="UDD15" s="4"/>
      <c r="UDE15" s="4"/>
      <c r="UDF15" s="4"/>
      <c r="UDG15" s="4"/>
      <c r="UDH15" s="4"/>
      <c r="UDI15" s="4"/>
      <c r="UDJ15" s="4"/>
      <c r="UDK15" s="4"/>
      <c r="UDL15" s="4"/>
      <c r="UDM15" s="4"/>
      <c r="UDN15" s="4"/>
      <c r="UDO15" s="4"/>
      <c r="UDP15" s="4"/>
      <c r="UDQ15" s="4"/>
      <c r="UDR15" s="4"/>
      <c r="UDS15" s="4"/>
      <c r="UDT15" s="4"/>
      <c r="UDU15" s="4"/>
      <c r="UDV15" s="4"/>
      <c r="UDW15" s="4"/>
      <c r="UDX15" s="4"/>
      <c r="UDY15" s="4"/>
      <c r="UDZ15" s="4"/>
      <c r="UEA15" s="4"/>
      <c r="UEB15" s="4"/>
      <c r="UEC15" s="4"/>
      <c r="UED15" s="4"/>
      <c r="UEE15" s="4"/>
      <c r="UEF15" s="4"/>
      <c r="UEG15" s="4"/>
      <c r="UEH15" s="4"/>
      <c r="UEI15" s="4"/>
      <c r="UEJ15" s="4"/>
      <c r="UEK15" s="4"/>
      <c r="UEL15" s="4"/>
      <c r="UEM15" s="4"/>
      <c r="UEN15" s="4"/>
      <c r="UEO15" s="4"/>
      <c r="UEP15" s="4"/>
      <c r="UEQ15" s="4"/>
      <c r="UER15" s="4"/>
      <c r="UES15" s="4"/>
      <c r="UET15" s="4"/>
      <c r="UEU15" s="4"/>
      <c r="UEV15" s="4"/>
      <c r="UEW15" s="4"/>
      <c r="UEX15" s="4"/>
      <c r="UEY15" s="4"/>
      <c r="UEZ15" s="4"/>
      <c r="UFA15" s="4"/>
      <c r="UFB15" s="4"/>
      <c r="UFC15" s="4"/>
      <c r="UFD15" s="4"/>
      <c r="UFE15" s="4"/>
      <c r="UFF15" s="4"/>
      <c r="UFG15" s="4"/>
      <c r="UFH15" s="4"/>
      <c r="UFI15" s="4"/>
      <c r="UFJ15" s="4"/>
      <c r="UFK15" s="4"/>
      <c r="UFL15" s="4"/>
      <c r="UFM15" s="4"/>
      <c r="UFN15" s="4"/>
      <c r="UFO15" s="4"/>
      <c r="UFP15" s="4"/>
      <c r="UFQ15" s="4"/>
      <c r="UFR15" s="4"/>
      <c r="UFS15" s="4"/>
      <c r="UFT15" s="4"/>
      <c r="UFU15" s="4"/>
      <c r="UFV15" s="4"/>
      <c r="UFW15" s="4"/>
      <c r="UFX15" s="4"/>
      <c r="UFY15" s="4"/>
      <c r="UFZ15" s="4"/>
      <c r="UGA15" s="4"/>
      <c r="UGB15" s="4"/>
      <c r="UGC15" s="4"/>
      <c r="UGD15" s="4"/>
      <c r="UGE15" s="4"/>
      <c r="UGF15" s="4"/>
      <c r="UGG15" s="4"/>
      <c r="UGH15" s="4"/>
      <c r="UGI15" s="4"/>
      <c r="UGJ15" s="4"/>
      <c r="UGK15" s="4"/>
      <c r="UGL15" s="4"/>
      <c r="UGM15" s="4"/>
      <c r="UGN15" s="4"/>
      <c r="UGO15" s="4"/>
      <c r="UGP15" s="4"/>
      <c r="UGQ15" s="4"/>
      <c r="UGR15" s="4"/>
      <c r="UGS15" s="4"/>
      <c r="UGT15" s="4"/>
      <c r="UGU15" s="4"/>
      <c r="UGV15" s="4"/>
      <c r="UGW15" s="4"/>
      <c r="UGX15" s="4"/>
      <c r="UGY15" s="4"/>
      <c r="UGZ15" s="4"/>
      <c r="UHA15" s="4"/>
      <c r="UHB15" s="4"/>
      <c r="UHC15" s="4"/>
      <c r="UHD15" s="4"/>
      <c r="UHE15" s="4"/>
      <c r="UHF15" s="4"/>
      <c r="UHG15" s="4"/>
      <c r="UHH15" s="4"/>
      <c r="UHI15" s="4"/>
      <c r="UHJ15" s="4"/>
      <c r="UHK15" s="4"/>
      <c r="UHL15" s="4"/>
      <c r="UHM15" s="4"/>
      <c r="UHN15" s="4"/>
      <c r="UHO15" s="4"/>
      <c r="UHP15" s="4"/>
      <c r="UHQ15" s="4"/>
      <c r="UHR15" s="4"/>
      <c r="UHS15" s="4"/>
      <c r="UHT15" s="4"/>
      <c r="UHU15" s="4"/>
      <c r="UHV15" s="4"/>
      <c r="UHW15" s="4"/>
      <c r="UHX15" s="4"/>
      <c r="UHY15" s="4"/>
      <c r="UHZ15" s="4"/>
      <c r="UIA15" s="4"/>
      <c r="UIB15" s="4"/>
      <c r="UIC15" s="4"/>
      <c r="UID15" s="4"/>
      <c r="UIE15" s="4"/>
      <c r="UIF15" s="4"/>
      <c r="UIG15" s="4"/>
      <c r="UIH15" s="4"/>
      <c r="UII15" s="4"/>
      <c r="UIJ15" s="4"/>
      <c r="UIK15" s="4"/>
      <c r="UIL15" s="4"/>
      <c r="UIM15" s="4"/>
      <c r="UIN15" s="4"/>
      <c r="UIO15" s="4"/>
      <c r="UIP15" s="4"/>
      <c r="UIQ15" s="4"/>
      <c r="UIR15" s="4"/>
      <c r="UIS15" s="4"/>
      <c r="UIT15" s="4"/>
      <c r="UIU15" s="4"/>
      <c r="UIV15" s="4"/>
      <c r="UIW15" s="4"/>
      <c r="UIX15" s="4"/>
      <c r="UIY15" s="4"/>
      <c r="UIZ15" s="4"/>
      <c r="UJA15" s="4"/>
      <c r="UJB15" s="4"/>
      <c r="UJC15" s="4"/>
      <c r="UJD15" s="4"/>
      <c r="UJE15" s="4"/>
      <c r="UJF15" s="4"/>
      <c r="UJG15" s="4"/>
      <c r="UJH15" s="4"/>
      <c r="UJI15" s="4"/>
      <c r="UJJ15" s="4"/>
      <c r="UJK15" s="4"/>
      <c r="UJL15" s="4"/>
      <c r="UJM15" s="4"/>
      <c r="UJN15" s="4"/>
      <c r="UJO15" s="4"/>
      <c r="UJP15" s="4"/>
      <c r="UJQ15" s="4"/>
      <c r="UJR15" s="4"/>
      <c r="UJS15" s="4"/>
      <c r="UJT15" s="4"/>
      <c r="UJU15" s="4"/>
      <c r="UJV15" s="4"/>
      <c r="UJW15" s="4"/>
      <c r="UJX15" s="4"/>
      <c r="UJY15" s="4"/>
      <c r="UJZ15" s="4"/>
      <c r="UKA15" s="4"/>
      <c r="UKB15" s="4"/>
      <c r="UKC15" s="4"/>
      <c r="UKD15" s="4"/>
      <c r="UKE15" s="4"/>
      <c r="UKF15" s="4"/>
      <c r="UKG15" s="4"/>
      <c r="UKH15" s="4"/>
      <c r="UKI15" s="4"/>
      <c r="UKJ15" s="4"/>
      <c r="UKK15" s="4"/>
      <c r="UKL15" s="4"/>
      <c r="UKM15" s="4"/>
      <c r="UKN15" s="4"/>
      <c r="UKO15" s="4"/>
      <c r="UKP15" s="4"/>
      <c r="UKQ15" s="4"/>
      <c r="UKR15" s="4"/>
      <c r="UKS15" s="4"/>
      <c r="UKT15" s="4"/>
      <c r="UKU15" s="4"/>
      <c r="UKV15" s="4"/>
      <c r="UKW15" s="4"/>
      <c r="UKX15" s="4"/>
      <c r="UKY15" s="4"/>
      <c r="UKZ15" s="4"/>
      <c r="ULA15" s="4"/>
      <c r="ULB15" s="4"/>
      <c r="ULC15" s="4"/>
      <c r="ULD15" s="4"/>
      <c r="ULE15" s="4"/>
      <c r="ULF15" s="4"/>
      <c r="ULG15" s="4"/>
      <c r="ULH15" s="4"/>
      <c r="ULI15" s="4"/>
      <c r="ULJ15" s="4"/>
      <c r="ULK15" s="4"/>
      <c r="ULL15" s="4"/>
      <c r="ULM15" s="4"/>
      <c r="ULN15" s="4"/>
      <c r="ULO15" s="4"/>
      <c r="ULP15" s="4"/>
      <c r="ULQ15" s="4"/>
      <c r="ULR15" s="4"/>
      <c r="ULS15" s="4"/>
      <c r="ULT15" s="4"/>
      <c r="ULU15" s="4"/>
      <c r="ULV15" s="4"/>
      <c r="ULW15" s="4"/>
      <c r="ULX15" s="4"/>
      <c r="ULY15" s="4"/>
      <c r="ULZ15" s="4"/>
      <c r="UMA15" s="4"/>
      <c r="UMB15" s="4"/>
      <c r="UMC15" s="4"/>
      <c r="UMD15" s="4"/>
      <c r="UME15" s="4"/>
      <c r="UMF15" s="4"/>
      <c r="UMG15" s="4"/>
      <c r="UMH15" s="4"/>
      <c r="UMI15" s="4"/>
      <c r="UMJ15" s="4"/>
      <c r="UMK15" s="4"/>
      <c r="UML15" s="4"/>
      <c r="UMM15" s="4"/>
      <c r="UMN15" s="4"/>
      <c r="UMO15" s="4"/>
      <c r="UMP15" s="4"/>
      <c r="UMQ15" s="4"/>
      <c r="UMR15" s="4"/>
      <c r="UMS15" s="4"/>
      <c r="UMT15" s="4"/>
      <c r="UMU15" s="4"/>
      <c r="UMV15" s="4"/>
      <c r="UMW15" s="4"/>
      <c r="UMX15" s="4"/>
      <c r="UMY15" s="4"/>
      <c r="UMZ15" s="4"/>
      <c r="UNA15" s="4"/>
      <c r="UNB15" s="4"/>
      <c r="UNC15" s="4"/>
      <c r="UND15" s="4"/>
      <c r="UNE15" s="4"/>
      <c r="UNF15" s="4"/>
      <c r="UNG15" s="4"/>
      <c r="UNH15" s="4"/>
      <c r="UNI15" s="4"/>
      <c r="UNJ15" s="4"/>
      <c r="UNK15" s="4"/>
      <c r="UNL15" s="4"/>
      <c r="UNM15" s="4"/>
      <c r="UNN15" s="4"/>
      <c r="UNO15" s="4"/>
      <c r="UNP15" s="4"/>
      <c r="UNQ15" s="4"/>
      <c r="UNR15" s="4"/>
      <c r="UNS15" s="4"/>
      <c r="UNT15" s="4"/>
      <c r="UNU15" s="4"/>
      <c r="UNV15" s="4"/>
      <c r="UNW15" s="4"/>
      <c r="UNX15" s="4"/>
      <c r="UNY15" s="4"/>
      <c r="UNZ15" s="4"/>
      <c r="UOA15" s="4"/>
      <c r="UOB15" s="4"/>
      <c r="UOC15" s="4"/>
      <c r="UOD15" s="4"/>
      <c r="UOE15" s="4"/>
      <c r="UOF15" s="4"/>
      <c r="UOG15" s="4"/>
      <c r="UOH15" s="4"/>
      <c r="UOI15" s="4"/>
      <c r="UOJ15" s="4"/>
      <c r="UOK15" s="4"/>
      <c r="UOL15" s="4"/>
      <c r="UOM15" s="4"/>
      <c r="UON15" s="4"/>
      <c r="UOO15" s="4"/>
      <c r="UOP15" s="4"/>
      <c r="UOQ15" s="4"/>
      <c r="UOR15" s="4"/>
      <c r="UOS15" s="4"/>
      <c r="UOT15" s="4"/>
      <c r="UOU15" s="4"/>
      <c r="UOV15" s="4"/>
      <c r="UOW15" s="4"/>
      <c r="UOX15" s="4"/>
      <c r="UOY15" s="4"/>
      <c r="UOZ15" s="4"/>
      <c r="UPA15" s="4"/>
      <c r="UPB15" s="4"/>
      <c r="UPC15" s="4"/>
      <c r="UPD15" s="4"/>
      <c r="UPE15" s="4"/>
      <c r="UPF15" s="4"/>
      <c r="UPG15" s="4"/>
      <c r="UPH15" s="4"/>
      <c r="UPI15" s="4"/>
      <c r="UPJ15" s="4"/>
      <c r="UPK15" s="4"/>
      <c r="UPL15" s="4"/>
      <c r="UPM15" s="4"/>
      <c r="UPN15" s="4"/>
      <c r="UPO15" s="4"/>
      <c r="UPP15" s="4"/>
      <c r="UPQ15" s="4"/>
      <c r="UPR15" s="4"/>
      <c r="UPS15" s="4"/>
      <c r="UPT15" s="4"/>
      <c r="UPU15" s="4"/>
      <c r="UPV15" s="4"/>
      <c r="UPW15" s="4"/>
      <c r="UPX15" s="4"/>
      <c r="UPY15" s="4"/>
      <c r="UPZ15" s="4"/>
      <c r="UQA15" s="4"/>
      <c r="UQB15" s="4"/>
      <c r="UQC15" s="4"/>
      <c r="UQD15" s="4"/>
      <c r="UQE15" s="4"/>
      <c r="UQF15" s="4"/>
      <c r="UQG15" s="4"/>
      <c r="UQH15" s="4"/>
      <c r="UQI15" s="4"/>
      <c r="UQJ15" s="4"/>
      <c r="UQK15" s="4"/>
      <c r="UQL15" s="4"/>
      <c r="UQM15" s="4"/>
      <c r="UQN15" s="4"/>
      <c r="UQO15" s="4"/>
      <c r="UQP15" s="4"/>
      <c r="UQQ15" s="4"/>
      <c r="UQR15" s="4"/>
      <c r="UQS15" s="4"/>
      <c r="UQT15" s="4"/>
      <c r="UQU15" s="4"/>
      <c r="UQV15" s="4"/>
      <c r="UQW15" s="4"/>
      <c r="UQX15" s="4"/>
      <c r="UQY15" s="4"/>
      <c r="UQZ15" s="4"/>
      <c r="URA15" s="4"/>
      <c r="URB15" s="4"/>
      <c r="URC15" s="4"/>
      <c r="URD15" s="4"/>
      <c r="URE15" s="4"/>
      <c r="URF15" s="4"/>
      <c r="URG15" s="4"/>
      <c r="URH15" s="4"/>
      <c r="URI15" s="4"/>
      <c r="URJ15" s="4"/>
      <c r="URK15" s="4"/>
      <c r="URL15" s="4"/>
      <c r="URM15" s="4"/>
      <c r="URN15" s="4"/>
      <c r="URO15" s="4"/>
      <c r="URP15" s="4"/>
      <c r="URQ15" s="4"/>
      <c r="URR15" s="4"/>
      <c r="URS15" s="4"/>
      <c r="URT15" s="4"/>
      <c r="URU15" s="4"/>
      <c r="URV15" s="4"/>
      <c r="URW15" s="4"/>
      <c r="URX15" s="4"/>
      <c r="URY15" s="4"/>
      <c r="URZ15" s="4"/>
      <c r="USA15" s="4"/>
      <c r="USB15" s="4"/>
      <c r="USC15" s="4"/>
      <c r="USD15" s="4"/>
      <c r="USE15" s="4"/>
      <c r="USF15" s="4"/>
      <c r="USG15" s="4"/>
      <c r="USH15" s="4"/>
      <c r="USI15" s="4"/>
      <c r="USJ15" s="4"/>
      <c r="USK15" s="4"/>
      <c r="USL15" s="4"/>
      <c r="USM15" s="4"/>
      <c r="USN15" s="4"/>
      <c r="USO15" s="4"/>
      <c r="USP15" s="4"/>
      <c r="USQ15" s="4"/>
      <c r="USR15" s="4"/>
      <c r="USS15" s="4"/>
      <c r="UST15" s="4"/>
      <c r="USU15" s="4"/>
      <c r="USV15" s="4"/>
      <c r="USW15" s="4"/>
      <c r="USX15" s="4"/>
      <c r="USY15" s="4"/>
      <c r="USZ15" s="4"/>
      <c r="UTA15" s="4"/>
      <c r="UTB15" s="4"/>
      <c r="UTC15" s="4"/>
      <c r="UTD15" s="4"/>
      <c r="UTE15" s="4"/>
      <c r="UTF15" s="4"/>
      <c r="UTG15" s="4"/>
      <c r="UTH15" s="4"/>
      <c r="UTI15" s="4"/>
      <c r="UTJ15" s="4"/>
      <c r="UTK15" s="4"/>
      <c r="UTL15" s="4"/>
      <c r="UTM15" s="4"/>
      <c r="UTN15" s="4"/>
      <c r="UTO15" s="4"/>
      <c r="UTP15" s="4"/>
      <c r="UTQ15" s="4"/>
      <c r="UTR15" s="4"/>
      <c r="UTS15" s="4"/>
      <c r="UTT15" s="4"/>
      <c r="UTU15" s="4"/>
      <c r="UTV15" s="4"/>
      <c r="UTW15" s="4"/>
      <c r="UTX15" s="4"/>
      <c r="UTY15" s="4"/>
      <c r="UTZ15" s="4"/>
      <c r="UUA15" s="4"/>
      <c r="UUB15" s="4"/>
      <c r="UUC15" s="4"/>
      <c r="UUD15" s="4"/>
      <c r="UUE15" s="4"/>
      <c r="UUF15" s="4"/>
      <c r="UUG15" s="4"/>
      <c r="UUH15" s="4"/>
      <c r="UUI15" s="4"/>
      <c r="UUJ15" s="4"/>
      <c r="UUK15" s="4"/>
      <c r="UUL15" s="4"/>
      <c r="UUM15" s="4"/>
      <c r="UUN15" s="4"/>
      <c r="UUO15" s="4"/>
      <c r="UUP15" s="4"/>
      <c r="UUQ15" s="4"/>
      <c r="UUR15" s="4"/>
      <c r="UUS15" s="4"/>
      <c r="UUT15" s="4"/>
      <c r="UUU15" s="4"/>
      <c r="UUV15" s="4"/>
      <c r="UUW15" s="4"/>
      <c r="UUX15" s="4"/>
      <c r="UUY15" s="4"/>
      <c r="UUZ15" s="4"/>
      <c r="UVA15" s="4"/>
      <c r="UVB15" s="4"/>
      <c r="UVC15" s="4"/>
      <c r="UVD15" s="4"/>
      <c r="UVE15" s="4"/>
      <c r="UVF15" s="4"/>
      <c r="UVG15" s="4"/>
      <c r="UVH15" s="4"/>
      <c r="UVI15" s="4"/>
      <c r="UVJ15" s="4"/>
      <c r="UVK15" s="4"/>
      <c r="UVL15" s="4"/>
      <c r="UVM15" s="4"/>
      <c r="UVN15" s="4"/>
      <c r="UVO15" s="4"/>
      <c r="UVP15" s="4"/>
      <c r="UVQ15" s="4"/>
      <c r="UVR15" s="4"/>
      <c r="UVS15" s="4"/>
      <c r="UVT15" s="4"/>
      <c r="UVU15" s="4"/>
      <c r="UVV15" s="4"/>
      <c r="UVW15" s="4"/>
      <c r="UVX15" s="4"/>
      <c r="UVY15" s="4"/>
      <c r="UVZ15" s="4"/>
      <c r="UWA15" s="4"/>
      <c r="UWB15" s="4"/>
      <c r="UWC15" s="4"/>
      <c r="UWD15" s="4"/>
      <c r="UWE15" s="4"/>
      <c r="UWF15" s="4"/>
      <c r="UWG15" s="4"/>
      <c r="UWH15" s="4"/>
      <c r="UWI15" s="4"/>
      <c r="UWJ15" s="4"/>
      <c r="UWK15" s="4"/>
      <c r="UWL15" s="4"/>
      <c r="UWM15" s="4"/>
      <c r="UWN15" s="4"/>
      <c r="UWO15" s="4"/>
      <c r="UWP15" s="4"/>
      <c r="UWQ15" s="4"/>
      <c r="UWR15" s="4"/>
      <c r="UWS15" s="4"/>
      <c r="UWT15" s="4"/>
      <c r="UWU15" s="4"/>
      <c r="UWV15" s="4"/>
      <c r="UWW15" s="4"/>
      <c r="UWX15" s="4"/>
      <c r="UWY15" s="4"/>
      <c r="UWZ15" s="4"/>
      <c r="UXA15" s="4"/>
      <c r="UXB15" s="4"/>
      <c r="UXC15" s="4"/>
      <c r="UXD15" s="4"/>
      <c r="UXE15" s="4"/>
      <c r="UXF15" s="4"/>
      <c r="UXG15" s="4"/>
      <c r="UXH15" s="4"/>
      <c r="UXI15" s="4"/>
      <c r="UXJ15" s="4"/>
      <c r="UXK15" s="4"/>
      <c r="UXL15" s="4"/>
      <c r="UXM15" s="4"/>
      <c r="UXN15" s="4"/>
      <c r="UXO15" s="4"/>
      <c r="UXP15" s="4"/>
      <c r="UXQ15" s="4"/>
      <c r="UXR15" s="4"/>
      <c r="UXS15" s="4"/>
      <c r="UXT15" s="4"/>
      <c r="UXU15" s="4"/>
      <c r="UXV15" s="4"/>
      <c r="UXW15" s="4"/>
      <c r="UXX15" s="4"/>
      <c r="UXY15" s="4"/>
      <c r="UXZ15" s="4"/>
      <c r="UYA15" s="4"/>
      <c r="UYB15" s="4"/>
      <c r="UYC15" s="4"/>
      <c r="UYD15" s="4"/>
      <c r="UYE15" s="4"/>
      <c r="UYF15" s="4"/>
      <c r="UYG15" s="4"/>
      <c r="UYH15" s="4"/>
      <c r="UYI15" s="4"/>
      <c r="UYJ15" s="4"/>
      <c r="UYK15" s="4"/>
      <c r="UYL15" s="4"/>
      <c r="UYM15" s="4"/>
      <c r="UYN15" s="4"/>
      <c r="UYO15" s="4"/>
      <c r="UYP15" s="4"/>
      <c r="UYQ15" s="4"/>
      <c r="UYR15" s="4"/>
      <c r="UYS15" s="4"/>
      <c r="UYT15" s="4"/>
      <c r="UYU15" s="4"/>
      <c r="UYV15" s="4"/>
      <c r="UYW15" s="4"/>
      <c r="UYX15" s="4"/>
      <c r="UYY15" s="4"/>
      <c r="UYZ15" s="4"/>
      <c r="UZA15" s="4"/>
      <c r="UZB15" s="4"/>
      <c r="UZC15" s="4"/>
      <c r="UZD15" s="4"/>
      <c r="UZE15" s="4"/>
      <c r="UZF15" s="4"/>
      <c r="UZG15" s="4"/>
      <c r="UZH15" s="4"/>
      <c r="UZI15" s="4"/>
      <c r="UZJ15" s="4"/>
      <c r="UZK15" s="4"/>
      <c r="UZL15" s="4"/>
      <c r="UZM15" s="4"/>
      <c r="UZN15" s="4"/>
      <c r="UZO15" s="4"/>
      <c r="UZP15" s="4"/>
      <c r="UZQ15" s="4"/>
      <c r="UZR15" s="4"/>
      <c r="UZS15" s="4"/>
      <c r="UZT15" s="4"/>
      <c r="UZU15" s="4"/>
      <c r="UZV15" s="4"/>
      <c r="UZW15" s="4"/>
      <c r="UZX15" s="4"/>
      <c r="UZY15" s="4"/>
      <c r="UZZ15" s="4"/>
      <c r="VAA15" s="4"/>
      <c r="VAB15" s="4"/>
      <c r="VAC15" s="4"/>
      <c r="VAD15" s="4"/>
      <c r="VAE15" s="4"/>
      <c r="VAF15" s="4"/>
      <c r="VAG15" s="4"/>
      <c r="VAH15" s="4"/>
      <c r="VAI15" s="4"/>
      <c r="VAJ15" s="4"/>
      <c r="VAK15" s="4"/>
      <c r="VAL15" s="4"/>
      <c r="VAM15" s="4"/>
      <c r="VAN15" s="4"/>
      <c r="VAO15" s="4"/>
      <c r="VAP15" s="4"/>
      <c r="VAQ15" s="4"/>
      <c r="VAR15" s="4"/>
      <c r="VAS15" s="4"/>
      <c r="VAT15" s="4"/>
      <c r="VAU15" s="4"/>
      <c r="VAV15" s="4"/>
      <c r="VAW15" s="4"/>
      <c r="VAX15" s="4"/>
      <c r="VAY15" s="4"/>
      <c r="VAZ15" s="4"/>
      <c r="VBA15" s="4"/>
      <c r="VBB15" s="4"/>
      <c r="VBC15" s="4"/>
      <c r="VBD15" s="4"/>
      <c r="VBE15" s="4"/>
      <c r="VBF15" s="4"/>
      <c r="VBG15" s="4"/>
      <c r="VBH15" s="4"/>
      <c r="VBI15" s="4"/>
      <c r="VBJ15" s="4"/>
      <c r="VBK15" s="4"/>
      <c r="VBL15" s="4"/>
      <c r="VBM15" s="4"/>
      <c r="VBN15" s="4"/>
      <c r="VBO15" s="4"/>
      <c r="VBP15" s="4"/>
      <c r="VBQ15" s="4"/>
      <c r="VBR15" s="4"/>
      <c r="VBS15" s="4"/>
      <c r="VBT15" s="4"/>
      <c r="VBU15" s="4"/>
      <c r="VBV15" s="4"/>
      <c r="VBW15" s="4"/>
      <c r="VBX15" s="4"/>
      <c r="VBY15" s="4"/>
      <c r="VBZ15" s="4"/>
      <c r="VCA15" s="4"/>
      <c r="VCB15" s="4"/>
      <c r="VCC15" s="4"/>
      <c r="VCD15" s="4"/>
      <c r="VCE15" s="4"/>
      <c r="VCF15" s="4"/>
      <c r="VCG15" s="4"/>
      <c r="VCH15" s="4"/>
      <c r="VCI15" s="4"/>
      <c r="VCJ15" s="4"/>
      <c r="VCK15" s="4"/>
      <c r="VCL15" s="4"/>
      <c r="VCM15" s="4"/>
      <c r="VCN15" s="4"/>
      <c r="VCO15" s="4"/>
      <c r="VCP15" s="4"/>
      <c r="VCQ15" s="4"/>
      <c r="VCR15" s="4"/>
      <c r="VCS15" s="4"/>
      <c r="VCT15" s="4"/>
      <c r="VCU15" s="4"/>
      <c r="VCV15" s="4"/>
      <c r="VCW15" s="4"/>
      <c r="VCX15" s="4"/>
      <c r="VCY15" s="4"/>
      <c r="VCZ15" s="4"/>
      <c r="VDA15" s="4"/>
      <c r="VDB15" s="4"/>
      <c r="VDC15" s="4"/>
      <c r="VDD15" s="4"/>
      <c r="VDE15" s="4"/>
      <c r="VDF15" s="4"/>
      <c r="VDG15" s="4"/>
      <c r="VDH15" s="4"/>
      <c r="VDI15" s="4"/>
      <c r="VDJ15" s="4"/>
      <c r="VDK15" s="4"/>
      <c r="VDL15" s="4"/>
      <c r="VDM15" s="4"/>
      <c r="VDN15" s="4"/>
      <c r="VDO15" s="4"/>
      <c r="VDP15" s="4"/>
      <c r="VDQ15" s="4"/>
      <c r="VDR15" s="4"/>
      <c r="VDS15" s="4"/>
      <c r="VDT15" s="4"/>
      <c r="VDU15" s="4"/>
      <c r="VDV15" s="4"/>
      <c r="VDW15" s="4"/>
      <c r="VDX15" s="4"/>
      <c r="VDY15" s="4"/>
      <c r="VDZ15" s="4"/>
      <c r="VEA15" s="4"/>
      <c r="VEB15" s="4"/>
      <c r="VEC15" s="4"/>
      <c r="VED15" s="4"/>
      <c r="VEE15" s="4"/>
      <c r="VEF15" s="4"/>
      <c r="VEG15" s="4"/>
      <c r="VEH15" s="4"/>
      <c r="VEI15" s="4"/>
      <c r="VEJ15" s="4"/>
      <c r="VEK15" s="4"/>
      <c r="VEL15" s="4"/>
      <c r="VEM15" s="4"/>
      <c r="VEN15" s="4"/>
      <c r="VEO15" s="4"/>
      <c r="VEP15" s="4"/>
      <c r="VEQ15" s="4"/>
      <c r="VER15" s="4"/>
      <c r="VES15" s="4"/>
      <c r="VET15" s="4"/>
      <c r="VEU15" s="4"/>
      <c r="VEV15" s="4"/>
      <c r="VEW15" s="4"/>
      <c r="VEX15" s="4"/>
      <c r="VEY15" s="4"/>
      <c r="VEZ15" s="4"/>
      <c r="VFA15" s="4"/>
      <c r="VFB15" s="4"/>
      <c r="VFC15" s="4"/>
      <c r="VFD15" s="4"/>
      <c r="VFE15" s="4"/>
      <c r="VFF15" s="4"/>
      <c r="VFG15" s="4"/>
      <c r="VFH15" s="4"/>
      <c r="VFI15" s="4"/>
      <c r="VFJ15" s="4"/>
      <c r="VFK15" s="4"/>
      <c r="VFL15" s="4"/>
      <c r="VFM15" s="4"/>
      <c r="VFN15" s="4"/>
      <c r="VFO15" s="4"/>
      <c r="VFP15" s="4"/>
      <c r="VFQ15" s="4"/>
      <c r="VFR15" s="4"/>
      <c r="VFS15" s="4"/>
      <c r="VFT15" s="4"/>
      <c r="VFU15" s="4"/>
      <c r="VFV15" s="4"/>
      <c r="VFW15" s="4"/>
      <c r="VFX15" s="4"/>
      <c r="VFY15" s="4"/>
      <c r="VFZ15" s="4"/>
      <c r="VGA15" s="4"/>
      <c r="VGB15" s="4"/>
      <c r="VGC15" s="4"/>
      <c r="VGD15" s="4"/>
      <c r="VGE15" s="4"/>
      <c r="VGF15" s="4"/>
      <c r="VGG15" s="4"/>
      <c r="VGH15" s="4"/>
      <c r="VGI15" s="4"/>
      <c r="VGJ15" s="4"/>
      <c r="VGK15" s="4"/>
      <c r="VGL15" s="4"/>
      <c r="VGM15" s="4"/>
      <c r="VGN15" s="4"/>
      <c r="VGO15" s="4"/>
      <c r="VGP15" s="4"/>
      <c r="VGQ15" s="4"/>
      <c r="VGR15" s="4"/>
      <c r="VGS15" s="4"/>
      <c r="VGT15" s="4"/>
      <c r="VGU15" s="4"/>
      <c r="VGV15" s="4"/>
      <c r="VGW15" s="4"/>
      <c r="VGX15" s="4"/>
      <c r="VGY15" s="4"/>
      <c r="VGZ15" s="4"/>
      <c r="VHA15" s="4"/>
      <c r="VHB15" s="4"/>
      <c r="VHC15" s="4"/>
      <c r="VHD15" s="4"/>
      <c r="VHE15" s="4"/>
      <c r="VHF15" s="4"/>
      <c r="VHG15" s="4"/>
      <c r="VHH15" s="4"/>
      <c r="VHI15" s="4"/>
      <c r="VHJ15" s="4"/>
      <c r="VHK15" s="4"/>
      <c r="VHL15" s="4"/>
      <c r="VHM15" s="4"/>
      <c r="VHN15" s="4"/>
      <c r="VHO15" s="4"/>
      <c r="VHP15" s="4"/>
      <c r="VHQ15" s="4"/>
      <c r="VHR15" s="4"/>
      <c r="VHS15" s="4"/>
      <c r="VHT15" s="4"/>
      <c r="VHU15" s="4"/>
      <c r="VHV15" s="4"/>
      <c r="VHW15" s="4"/>
      <c r="VHX15" s="4"/>
      <c r="VHY15" s="4"/>
      <c r="VHZ15" s="4"/>
      <c r="VIA15" s="4"/>
      <c r="VIB15" s="4"/>
      <c r="VIC15" s="4"/>
      <c r="VID15" s="4"/>
      <c r="VIE15" s="4"/>
      <c r="VIF15" s="4"/>
      <c r="VIG15" s="4"/>
      <c r="VIH15" s="4"/>
      <c r="VII15" s="4"/>
      <c r="VIJ15" s="4"/>
      <c r="VIK15" s="4"/>
      <c r="VIL15" s="4"/>
      <c r="VIM15" s="4"/>
      <c r="VIN15" s="4"/>
      <c r="VIO15" s="4"/>
      <c r="VIP15" s="4"/>
      <c r="VIQ15" s="4"/>
      <c r="VIR15" s="4"/>
      <c r="VIS15" s="4"/>
      <c r="VIT15" s="4"/>
      <c r="VIU15" s="4"/>
      <c r="VIV15" s="4"/>
      <c r="VIW15" s="4"/>
      <c r="VIX15" s="4"/>
      <c r="VIY15" s="4"/>
      <c r="VIZ15" s="4"/>
      <c r="VJA15" s="4"/>
      <c r="VJB15" s="4"/>
      <c r="VJC15" s="4"/>
      <c r="VJD15" s="4"/>
      <c r="VJE15" s="4"/>
      <c r="VJF15" s="4"/>
      <c r="VJG15" s="4"/>
      <c r="VJH15" s="4"/>
      <c r="VJI15" s="4"/>
      <c r="VJJ15" s="4"/>
      <c r="VJK15" s="4"/>
      <c r="VJL15" s="4"/>
      <c r="VJM15" s="4"/>
      <c r="VJN15" s="4"/>
      <c r="VJO15" s="4"/>
      <c r="VJP15" s="4"/>
      <c r="VJQ15" s="4"/>
      <c r="VJR15" s="4"/>
      <c r="VJS15" s="4"/>
      <c r="VJT15" s="4"/>
      <c r="VJU15" s="4"/>
      <c r="VJV15" s="4"/>
      <c r="VJW15" s="4"/>
      <c r="VJX15" s="4"/>
      <c r="VJY15" s="4"/>
      <c r="VJZ15" s="4"/>
      <c r="VKA15" s="4"/>
      <c r="VKB15" s="4"/>
      <c r="VKC15" s="4"/>
      <c r="VKD15" s="4"/>
      <c r="VKE15" s="4"/>
      <c r="VKF15" s="4"/>
      <c r="VKG15" s="4"/>
      <c r="VKH15" s="4"/>
      <c r="VKI15" s="4"/>
      <c r="VKJ15" s="4"/>
      <c r="VKK15" s="4"/>
      <c r="VKL15" s="4"/>
      <c r="VKM15" s="4"/>
      <c r="VKN15" s="4"/>
      <c r="VKO15" s="4"/>
      <c r="VKP15" s="4"/>
      <c r="VKQ15" s="4"/>
      <c r="VKR15" s="4"/>
      <c r="VKS15" s="4"/>
      <c r="VKT15" s="4"/>
      <c r="VKU15" s="4"/>
      <c r="VKV15" s="4"/>
      <c r="VKW15" s="4"/>
      <c r="VKX15" s="4"/>
      <c r="VKY15" s="4"/>
      <c r="VKZ15" s="4"/>
      <c r="VLA15" s="4"/>
      <c r="VLB15" s="4"/>
      <c r="VLC15" s="4"/>
      <c r="VLD15" s="4"/>
      <c r="VLE15" s="4"/>
      <c r="VLF15" s="4"/>
      <c r="VLG15" s="4"/>
      <c r="VLH15" s="4"/>
      <c r="VLI15" s="4"/>
      <c r="VLJ15" s="4"/>
      <c r="VLK15" s="4"/>
      <c r="VLL15" s="4"/>
      <c r="VLM15" s="4"/>
      <c r="VLN15" s="4"/>
      <c r="VLO15" s="4"/>
      <c r="VLP15" s="4"/>
      <c r="VLQ15" s="4"/>
      <c r="VLR15" s="4"/>
      <c r="VLS15" s="4"/>
      <c r="VLT15" s="4"/>
      <c r="VLU15" s="4"/>
      <c r="VLV15" s="4"/>
      <c r="VLW15" s="4"/>
      <c r="VLX15" s="4"/>
      <c r="VLY15" s="4"/>
      <c r="VLZ15" s="4"/>
      <c r="VMA15" s="4"/>
      <c r="VMB15" s="4"/>
      <c r="VMC15" s="4"/>
      <c r="VMD15" s="4"/>
      <c r="VME15" s="4"/>
      <c r="VMF15" s="4"/>
      <c r="VMG15" s="4"/>
      <c r="VMH15" s="4"/>
      <c r="VMI15" s="4"/>
      <c r="VMJ15" s="4"/>
      <c r="VMK15" s="4"/>
      <c r="VML15" s="4"/>
      <c r="VMM15" s="4"/>
      <c r="VMN15" s="4"/>
      <c r="VMO15" s="4"/>
      <c r="VMP15" s="4"/>
      <c r="VMQ15" s="4"/>
      <c r="VMR15" s="4"/>
      <c r="VMS15" s="4"/>
      <c r="VMT15" s="4"/>
      <c r="VMU15" s="4"/>
      <c r="VMV15" s="4"/>
      <c r="VMW15" s="4"/>
      <c r="VMX15" s="4"/>
      <c r="VMY15" s="4"/>
      <c r="VMZ15" s="4"/>
      <c r="VNA15" s="4"/>
      <c r="VNB15" s="4"/>
      <c r="VNC15" s="4"/>
      <c r="VND15" s="4"/>
      <c r="VNE15" s="4"/>
      <c r="VNF15" s="4"/>
      <c r="VNG15" s="4"/>
      <c r="VNH15" s="4"/>
      <c r="VNI15" s="4"/>
      <c r="VNJ15" s="4"/>
      <c r="VNK15" s="4"/>
      <c r="VNL15" s="4"/>
      <c r="VNM15" s="4"/>
      <c r="VNN15" s="4"/>
      <c r="VNO15" s="4"/>
      <c r="VNP15" s="4"/>
      <c r="VNQ15" s="4"/>
      <c r="VNR15" s="4"/>
      <c r="VNS15" s="4"/>
      <c r="VNT15" s="4"/>
      <c r="VNU15" s="4"/>
      <c r="VNV15" s="4"/>
      <c r="VNW15" s="4"/>
      <c r="VNX15" s="4"/>
      <c r="VNY15" s="4"/>
      <c r="VNZ15" s="4"/>
      <c r="VOA15" s="4"/>
      <c r="VOB15" s="4"/>
      <c r="VOC15" s="4"/>
      <c r="VOD15" s="4"/>
      <c r="VOE15" s="4"/>
      <c r="VOF15" s="4"/>
      <c r="VOG15" s="4"/>
      <c r="VOH15" s="4"/>
      <c r="VOI15" s="4"/>
      <c r="VOJ15" s="4"/>
      <c r="VOK15" s="4"/>
      <c r="VOL15" s="4"/>
      <c r="VOM15" s="4"/>
      <c r="VON15" s="4"/>
      <c r="VOO15" s="4"/>
      <c r="VOP15" s="4"/>
      <c r="VOQ15" s="4"/>
      <c r="VOR15" s="4"/>
      <c r="VOS15" s="4"/>
      <c r="VOT15" s="4"/>
      <c r="VOU15" s="4"/>
      <c r="VOV15" s="4"/>
      <c r="VOW15" s="4"/>
      <c r="VOX15" s="4"/>
      <c r="VOY15" s="4"/>
      <c r="VOZ15" s="4"/>
      <c r="VPA15" s="4"/>
      <c r="VPB15" s="4"/>
      <c r="VPC15" s="4"/>
      <c r="VPD15" s="4"/>
      <c r="VPE15" s="4"/>
      <c r="VPF15" s="4"/>
      <c r="VPG15" s="4"/>
      <c r="VPH15" s="4"/>
      <c r="VPI15" s="4"/>
      <c r="VPJ15" s="4"/>
      <c r="VPK15" s="4"/>
      <c r="VPL15" s="4"/>
      <c r="VPM15" s="4"/>
      <c r="VPN15" s="4"/>
      <c r="VPO15" s="4"/>
      <c r="VPP15" s="4"/>
      <c r="VPQ15" s="4"/>
      <c r="VPR15" s="4"/>
      <c r="VPS15" s="4"/>
      <c r="VPT15" s="4"/>
      <c r="VPU15" s="4"/>
      <c r="VPV15" s="4"/>
      <c r="VPW15" s="4"/>
      <c r="VPX15" s="4"/>
      <c r="VPY15" s="4"/>
      <c r="VPZ15" s="4"/>
      <c r="VQA15" s="4"/>
      <c r="VQB15" s="4"/>
      <c r="VQC15" s="4"/>
      <c r="VQD15" s="4"/>
      <c r="VQE15" s="4"/>
      <c r="VQF15" s="4"/>
      <c r="VQG15" s="4"/>
      <c r="VQH15" s="4"/>
      <c r="VQI15" s="4"/>
      <c r="VQJ15" s="4"/>
      <c r="VQK15" s="4"/>
      <c r="VQL15" s="4"/>
      <c r="VQM15" s="4"/>
      <c r="VQN15" s="4"/>
      <c r="VQO15" s="4"/>
      <c r="VQP15" s="4"/>
      <c r="VQQ15" s="4"/>
      <c r="VQR15" s="4"/>
      <c r="VQS15" s="4"/>
      <c r="VQT15" s="4"/>
      <c r="VQU15" s="4"/>
      <c r="VQV15" s="4"/>
      <c r="VQW15" s="4"/>
      <c r="VQX15" s="4"/>
      <c r="VQY15" s="4"/>
      <c r="VQZ15" s="4"/>
      <c r="VRA15" s="4"/>
      <c r="VRB15" s="4"/>
      <c r="VRC15" s="4"/>
      <c r="VRD15" s="4"/>
      <c r="VRE15" s="4"/>
      <c r="VRF15" s="4"/>
      <c r="VRG15" s="4"/>
      <c r="VRH15" s="4"/>
      <c r="VRI15" s="4"/>
      <c r="VRJ15" s="4"/>
      <c r="VRK15" s="4"/>
      <c r="VRL15" s="4"/>
      <c r="VRM15" s="4"/>
      <c r="VRN15" s="4"/>
      <c r="VRO15" s="4"/>
      <c r="VRP15" s="4"/>
      <c r="VRQ15" s="4"/>
      <c r="VRR15" s="4"/>
      <c r="VRS15" s="4"/>
      <c r="VRT15" s="4"/>
      <c r="VRU15" s="4"/>
      <c r="VRV15" s="4"/>
      <c r="VRW15" s="4"/>
      <c r="VRX15" s="4"/>
      <c r="VRY15" s="4"/>
      <c r="VRZ15" s="4"/>
      <c r="VSA15" s="4"/>
      <c r="VSB15" s="4"/>
      <c r="VSC15" s="4"/>
      <c r="VSD15" s="4"/>
      <c r="VSE15" s="4"/>
      <c r="VSF15" s="4"/>
      <c r="VSG15" s="4"/>
      <c r="VSH15" s="4"/>
      <c r="VSI15" s="4"/>
      <c r="VSJ15" s="4"/>
      <c r="VSK15" s="4"/>
      <c r="VSL15" s="4"/>
      <c r="VSM15" s="4"/>
      <c r="VSN15" s="4"/>
      <c r="VSO15" s="4"/>
      <c r="VSP15" s="4"/>
      <c r="VSQ15" s="4"/>
      <c r="VSR15" s="4"/>
      <c r="VSS15" s="4"/>
      <c r="VST15" s="4"/>
      <c r="VSU15" s="4"/>
      <c r="VSV15" s="4"/>
      <c r="VSW15" s="4"/>
      <c r="VSX15" s="4"/>
      <c r="VSY15" s="4"/>
      <c r="VSZ15" s="4"/>
      <c r="VTA15" s="4"/>
      <c r="VTB15" s="4"/>
      <c r="VTC15" s="4"/>
      <c r="VTD15" s="4"/>
      <c r="VTE15" s="4"/>
      <c r="VTF15" s="4"/>
      <c r="VTG15" s="4"/>
      <c r="VTH15" s="4"/>
      <c r="VTI15" s="4"/>
      <c r="VTJ15" s="4"/>
      <c r="VTK15" s="4"/>
      <c r="VTL15" s="4"/>
      <c r="VTM15" s="4"/>
      <c r="VTN15" s="4"/>
      <c r="VTO15" s="4"/>
      <c r="VTP15" s="4"/>
      <c r="VTQ15" s="4"/>
      <c r="VTR15" s="4"/>
      <c r="VTS15" s="4"/>
      <c r="VTT15" s="4"/>
      <c r="VTU15" s="4"/>
      <c r="VTV15" s="4"/>
      <c r="VTW15" s="4"/>
      <c r="VTX15" s="4"/>
      <c r="VTY15" s="4"/>
      <c r="VTZ15" s="4"/>
      <c r="VUA15" s="4"/>
      <c r="VUB15" s="4"/>
      <c r="VUC15" s="4"/>
      <c r="VUD15" s="4"/>
      <c r="VUE15" s="4"/>
      <c r="VUF15" s="4"/>
      <c r="VUG15" s="4"/>
      <c r="VUH15" s="4"/>
      <c r="VUI15" s="4"/>
      <c r="VUJ15" s="4"/>
      <c r="VUK15" s="4"/>
      <c r="VUL15" s="4"/>
      <c r="VUM15" s="4"/>
      <c r="VUN15" s="4"/>
      <c r="VUO15" s="4"/>
      <c r="VUP15" s="4"/>
      <c r="VUQ15" s="4"/>
      <c r="VUR15" s="4"/>
      <c r="VUS15" s="4"/>
      <c r="VUT15" s="4"/>
      <c r="VUU15" s="4"/>
      <c r="VUV15" s="4"/>
      <c r="VUW15" s="4"/>
      <c r="VUX15" s="4"/>
      <c r="VUY15" s="4"/>
      <c r="VUZ15" s="4"/>
      <c r="VVA15" s="4"/>
      <c r="VVB15" s="4"/>
      <c r="VVC15" s="4"/>
      <c r="VVD15" s="4"/>
      <c r="VVE15" s="4"/>
      <c r="VVF15" s="4"/>
      <c r="VVG15" s="4"/>
      <c r="VVH15" s="4"/>
      <c r="VVI15" s="4"/>
      <c r="VVJ15" s="4"/>
      <c r="VVK15" s="4"/>
      <c r="VVL15" s="4"/>
      <c r="VVM15" s="4"/>
      <c r="VVN15" s="4"/>
      <c r="VVO15" s="4"/>
      <c r="VVP15" s="4"/>
      <c r="VVQ15" s="4"/>
      <c r="VVR15" s="4"/>
      <c r="VVS15" s="4"/>
      <c r="VVT15" s="4"/>
      <c r="VVU15" s="4"/>
      <c r="VVV15" s="4"/>
      <c r="VVW15" s="4"/>
      <c r="VVX15" s="4"/>
      <c r="VVY15" s="4"/>
      <c r="VVZ15" s="4"/>
      <c r="VWA15" s="4"/>
      <c r="VWB15" s="4"/>
      <c r="VWC15" s="4"/>
      <c r="VWD15" s="4"/>
      <c r="VWE15" s="4"/>
      <c r="VWF15" s="4"/>
      <c r="VWG15" s="4"/>
      <c r="VWH15" s="4"/>
      <c r="VWI15" s="4"/>
      <c r="VWJ15" s="4"/>
      <c r="VWK15" s="4"/>
      <c r="VWL15" s="4"/>
      <c r="VWM15" s="4"/>
      <c r="VWN15" s="4"/>
      <c r="VWO15" s="4"/>
      <c r="VWP15" s="4"/>
      <c r="VWQ15" s="4"/>
      <c r="VWR15" s="4"/>
      <c r="VWS15" s="4"/>
      <c r="VWT15" s="4"/>
      <c r="VWU15" s="4"/>
      <c r="VWV15" s="4"/>
      <c r="VWW15" s="4"/>
      <c r="VWX15" s="4"/>
      <c r="VWY15" s="4"/>
      <c r="VWZ15" s="4"/>
      <c r="VXA15" s="4"/>
      <c r="VXB15" s="4"/>
      <c r="VXC15" s="4"/>
      <c r="VXD15" s="4"/>
      <c r="VXE15" s="4"/>
      <c r="VXF15" s="4"/>
      <c r="VXG15" s="4"/>
      <c r="VXH15" s="4"/>
      <c r="VXI15" s="4"/>
      <c r="VXJ15" s="4"/>
      <c r="VXK15" s="4"/>
      <c r="VXL15" s="4"/>
      <c r="VXM15" s="4"/>
      <c r="VXN15" s="4"/>
      <c r="VXO15" s="4"/>
      <c r="VXP15" s="4"/>
      <c r="VXQ15" s="4"/>
      <c r="VXR15" s="4"/>
      <c r="VXS15" s="4"/>
      <c r="VXT15" s="4"/>
      <c r="VXU15" s="4"/>
      <c r="VXV15" s="4"/>
      <c r="VXW15" s="4"/>
      <c r="VXX15" s="4"/>
      <c r="VXY15" s="4"/>
      <c r="VXZ15" s="4"/>
      <c r="VYA15" s="4"/>
      <c r="VYB15" s="4"/>
      <c r="VYC15" s="4"/>
      <c r="VYD15" s="4"/>
      <c r="VYE15" s="4"/>
      <c r="VYF15" s="4"/>
      <c r="VYG15" s="4"/>
      <c r="VYH15" s="4"/>
      <c r="VYI15" s="4"/>
      <c r="VYJ15" s="4"/>
      <c r="VYK15" s="4"/>
      <c r="VYL15" s="4"/>
      <c r="VYM15" s="4"/>
      <c r="VYN15" s="4"/>
      <c r="VYO15" s="4"/>
      <c r="VYP15" s="4"/>
      <c r="VYQ15" s="4"/>
      <c r="VYR15" s="4"/>
      <c r="VYS15" s="4"/>
      <c r="VYT15" s="4"/>
      <c r="VYU15" s="4"/>
      <c r="VYV15" s="4"/>
      <c r="VYW15" s="4"/>
      <c r="VYX15" s="4"/>
      <c r="VYY15" s="4"/>
      <c r="VYZ15" s="4"/>
      <c r="VZA15" s="4"/>
      <c r="VZB15" s="4"/>
      <c r="VZC15" s="4"/>
      <c r="VZD15" s="4"/>
      <c r="VZE15" s="4"/>
      <c r="VZF15" s="4"/>
      <c r="VZG15" s="4"/>
      <c r="VZH15" s="4"/>
      <c r="VZI15" s="4"/>
      <c r="VZJ15" s="4"/>
      <c r="VZK15" s="4"/>
      <c r="VZL15" s="4"/>
      <c r="VZM15" s="4"/>
      <c r="VZN15" s="4"/>
      <c r="VZO15" s="4"/>
      <c r="VZP15" s="4"/>
      <c r="VZQ15" s="4"/>
      <c r="VZR15" s="4"/>
      <c r="VZS15" s="4"/>
      <c r="VZT15" s="4"/>
      <c r="VZU15" s="4"/>
      <c r="VZV15" s="4"/>
      <c r="VZW15" s="4"/>
      <c r="VZX15" s="4"/>
      <c r="VZY15" s="4"/>
      <c r="VZZ15" s="4"/>
      <c r="WAA15" s="4"/>
      <c r="WAB15" s="4"/>
      <c r="WAC15" s="4"/>
      <c r="WAD15" s="4"/>
      <c r="WAE15" s="4"/>
      <c r="WAF15" s="4"/>
      <c r="WAG15" s="4"/>
      <c r="WAH15" s="4"/>
      <c r="WAI15" s="4"/>
      <c r="WAJ15" s="4"/>
      <c r="WAK15" s="4"/>
      <c r="WAL15" s="4"/>
      <c r="WAM15" s="4"/>
      <c r="WAN15" s="4"/>
      <c r="WAO15" s="4"/>
      <c r="WAP15" s="4"/>
      <c r="WAQ15" s="4"/>
      <c r="WAR15" s="4"/>
      <c r="WAS15" s="4"/>
      <c r="WAT15" s="4"/>
      <c r="WAU15" s="4"/>
      <c r="WAV15" s="4"/>
      <c r="WAW15" s="4"/>
      <c r="WAX15" s="4"/>
      <c r="WAY15" s="4"/>
      <c r="WAZ15" s="4"/>
      <c r="WBA15" s="4"/>
      <c r="WBB15" s="4"/>
      <c r="WBC15" s="4"/>
      <c r="WBD15" s="4"/>
      <c r="WBE15" s="4"/>
      <c r="WBF15" s="4"/>
      <c r="WBG15" s="4"/>
      <c r="WBH15" s="4"/>
      <c r="WBI15" s="4"/>
      <c r="WBJ15" s="4"/>
      <c r="WBK15" s="4"/>
      <c r="WBL15" s="4"/>
      <c r="WBM15" s="4"/>
      <c r="WBN15" s="4"/>
      <c r="WBO15" s="4"/>
      <c r="WBP15" s="4"/>
      <c r="WBQ15" s="4"/>
      <c r="WBR15" s="4"/>
      <c r="WBS15" s="4"/>
      <c r="WBT15" s="4"/>
      <c r="WBU15" s="4"/>
      <c r="WBV15" s="4"/>
      <c r="WBW15" s="4"/>
      <c r="WBX15" s="4"/>
      <c r="WBY15" s="4"/>
      <c r="WBZ15" s="4"/>
      <c r="WCA15" s="4"/>
      <c r="WCB15" s="4"/>
      <c r="WCC15" s="4"/>
      <c r="WCD15" s="4"/>
      <c r="WCE15" s="4"/>
      <c r="WCF15" s="4"/>
      <c r="WCG15" s="4"/>
      <c r="WCH15" s="4"/>
      <c r="WCI15" s="4"/>
      <c r="WCJ15" s="4"/>
      <c r="WCK15" s="4"/>
      <c r="WCL15" s="4"/>
      <c r="WCM15" s="4"/>
      <c r="WCN15" s="4"/>
      <c r="WCO15" s="4"/>
      <c r="WCP15" s="4"/>
      <c r="WCQ15" s="4"/>
      <c r="WCR15" s="4"/>
      <c r="WCS15" s="4"/>
      <c r="WCT15" s="4"/>
      <c r="WCU15" s="4"/>
      <c r="WCV15" s="4"/>
      <c r="WCW15" s="4"/>
      <c r="WCX15" s="4"/>
      <c r="WCY15" s="4"/>
      <c r="WCZ15" s="4"/>
      <c r="WDA15" s="4"/>
      <c r="WDB15" s="4"/>
      <c r="WDC15" s="4"/>
      <c r="WDD15" s="4"/>
      <c r="WDE15" s="4"/>
      <c r="WDF15" s="4"/>
      <c r="WDG15" s="4"/>
      <c r="WDH15" s="4"/>
      <c r="WDI15" s="4"/>
      <c r="WDJ15" s="4"/>
      <c r="WDK15" s="4"/>
      <c r="WDL15" s="4"/>
      <c r="WDM15" s="4"/>
      <c r="WDN15" s="4"/>
      <c r="WDO15" s="4"/>
      <c r="WDP15" s="4"/>
      <c r="WDQ15" s="4"/>
      <c r="WDR15" s="4"/>
      <c r="WDS15" s="4"/>
      <c r="WDT15" s="4"/>
      <c r="WDU15" s="4"/>
      <c r="WDV15" s="4"/>
      <c r="WDW15" s="4"/>
      <c r="WDX15" s="4"/>
      <c r="WDY15" s="4"/>
      <c r="WDZ15" s="4"/>
      <c r="WEA15" s="4"/>
      <c r="WEB15" s="4"/>
      <c r="WEC15" s="4"/>
      <c r="WED15" s="4"/>
      <c r="WEE15" s="4"/>
      <c r="WEF15" s="4"/>
      <c r="WEG15" s="4"/>
      <c r="WEH15" s="4"/>
      <c r="WEI15" s="4"/>
      <c r="WEJ15" s="4"/>
      <c r="WEK15" s="4"/>
      <c r="WEL15" s="4"/>
      <c r="WEM15" s="4"/>
      <c r="WEN15" s="4"/>
      <c r="WEO15" s="4"/>
      <c r="WEP15" s="4"/>
      <c r="WEQ15" s="4"/>
      <c r="WER15" s="4"/>
      <c r="WES15" s="4"/>
      <c r="WET15" s="4"/>
      <c r="WEU15" s="4"/>
      <c r="WEV15" s="4"/>
      <c r="WEW15" s="4"/>
      <c r="WEX15" s="4"/>
      <c r="WEY15" s="4"/>
      <c r="WEZ15" s="4"/>
      <c r="WFA15" s="4"/>
      <c r="WFB15" s="4"/>
      <c r="WFC15" s="4"/>
      <c r="WFD15" s="4"/>
      <c r="WFE15" s="4"/>
      <c r="WFF15" s="4"/>
      <c r="WFG15" s="4"/>
      <c r="WFH15" s="4"/>
      <c r="WFI15" s="4"/>
      <c r="WFJ15" s="4"/>
      <c r="WFK15" s="4"/>
      <c r="WFL15" s="4"/>
      <c r="WFM15" s="4"/>
      <c r="WFN15" s="4"/>
      <c r="WFO15" s="4"/>
      <c r="WFP15" s="4"/>
      <c r="WFQ15" s="4"/>
      <c r="WFR15" s="4"/>
      <c r="WFS15" s="4"/>
      <c r="WFT15" s="4"/>
      <c r="WFU15" s="4"/>
      <c r="WFV15" s="4"/>
      <c r="WFW15" s="4"/>
      <c r="WFX15" s="4"/>
      <c r="WFY15" s="4"/>
      <c r="WFZ15" s="4"/>
      <c r="WGA15" s="4"/>
      <c r="WGB15" s="4"/>
      <c r="WGC15" s="4"/>
      <c r="WGD15" s="4"/>
      <c r="WGE15" s="4"/>
      <c r="WGF15" s="4"/>
      <c r="WGG15" s="4"/>
      <c r="WGH15" s="4"/>
      <c r="WGI15" s="4"/>
      <c r="WGJ15" s="4"/>
      <c r="WGK15" s="4"/>
      <c r="WGL15" s="4"/>
      <c r="WGM15" s="4"/>
      <c r="WGN15" s="4"/>
      <c r="WGO15" s="4"/>
      <c r="WGP15" s="4"/>
      <c r="WGQ15" s="4"/>
      <c r="WGR15" s="4"/>
      <c r="WGS15" s="4"/>
      <c r="WGT15" s="4"/>
      <c r="WGU15" s="4"/>
      <c r="WGV15" s="4"/>
      <c r="WGW15" s="4"/>
      <c r="WGX15" s="4"/>
      <c r="WGY15" s="4"/>
      <c r="WGZ15" s="4"/>
      <c r="WHA15" s="4"/>
      <c r="WHB15" s="4"/>
      <c r="WHC15" s="4"/>
      <c r="WHD15" s="4"/>
      <c r="WHE15" s="4"/>
      <c r="WHF15" s="4"/>
      <c r="WHG15" s="4"/>
      <c r="WHH15" s="4"/>
      <c r="WHI15" s="4"/>
      <c r="WHJ15" s="4"/>
      <c r="WHK15" s="4"/>
      <c r="WHL15" s="4"/>
      <c r="WHM15" s="4"/>
      <c r="WHN15" s="4"/>
      <c r="WHO15" s="4"/>
      <c r="WHP15" s="4"/>
      <c r="WHQ15" s="4"/>
      <c r="WHR15" s="4"/>
      <c r="WHS15" s="4"/>
      <c r="WHT15" s="4"/>
      <c r="WHU15" s="4"/>
      <c r="WHV15" s="4"/>
      <c r="WHW15" s="4"/>
      <c r="WHX15" s="4"/>
      <c r="WHY15" s="4"/>
      <c r="WHZ15" s="4"/>
      <c r="WIA15" s="4"/>
      <c r="WIB15" s="4"/>
      <c r="WIC15" s="4"/>
      <c r="WID15" s="4"/>
      <c r="WIE15" s="4"/>
      <c r="WIF15" s="4"/>
      <c r="WIG15" s="4"/>
      <c r="WIH15" s="4"/>
      <c r="WII15" s="4"/>
      <c r="WIJ15" s="4"/>
      <c r="WIK15" s="4"/>
      <c r="WIL15" s="4"/>
      <c r="WIM15" s="4"/>
      <c r="WIN15" s="4"/>
      <c r="WIO15" s="4"/>
      <c r="WIP15" s="4"/>
      <c r="WIQ15" s="4"/>
      <c r="WIR15" s="4"/>
      <c r="WIS15" s="4"/>
      <c r="WIT15" s="4"/>
      <c r="WIU15" s="4"/>
      <c r="WIV15" s="4"/>
      <c r="WIW15" s="4"/>
      <c r="WIX15" s="4"/>
      <c r="WIY15" s="4"/>
      <c r="WIZ15" s="4"/>
      <c r="WJA15" s="4"/>
      <c r="WJB15" s="4"/>
      <c r="WJC15" s="4"/>
      <c r="WJD15" s="4"/>
      <c r="WJE15" s="4"/>
      <c r="WJF15" s="4"/>
      <c r="WJG15" s="4"/>
      <c r="WJH15" s="4"/>
      <c r="WJI15" s="4"/>
      <c r="WJJ15" s="4"/>
      <c r="WJK15" s="4"/>
      <c r="WJL15" s="4"/>
      <c r="WJM15" s="4"/>
      <c r="WJN15" s="4"/>
      <c r="WJO15" s="4"/>
      <c r="WJP15" s="4"/>
      <c r="WJQ15" s="4"/>
      <c r="WJR15" s="4"/>
      <c r="WJS15" s="4"/>
      <c r="WJT15" s="4"/>
      <c r="WJU15" s="4"/>
      <c r="WJV15" s="4"/>
      <c r="WJW15" s="4"/>
      <c r="WJX15" s="4"/>
      <c r="WJY15" s="4"/>
      <c r="WJZ15" s="4"/>
      <c r="WKA15" s="4"/>
      <c r="WKB15" s="4"/>
      <c r="WKC15" s="4"/>
      <c r="WKD15" s="4"/>
      <c r="WKE15" s="4"/>
      <c r="WKF15" s="4"/>
      <c r="WKG15" s="4"/>
      <c r="WKH15" s="4"/>
      <c r="WKI15" s="4"/>
      <c r="WKJ15" s="4"/>
      <c r="WKK15" s="4"/>
      <c r="WKL15" s="4"/>
      <c r="WKM15" s="4"/>
      <c r="WKN15" s="4"/>
      <c r="WKO15" s="4"/>
      <c r="WKP15" s="4"/>
      <c r="WKQ15" s="4"/>
      <c r="WKR15" s="4"/>
      <c r="WKS15" s="4"/>
      <c r="WKT15" s="4"/>
      <c r="WKU15" s="4"/>
      <c r="WKV15" s="4"/>
      <c r="WKW15" s="4"/>
      <c r="WKX15" s="4"/>
      <c r="WKY15" s="4"/>
      <c r="WKZ15" s="4"/>
      <c r="WLA15" s="4"/>
      <c r="WLB15" s="4"/>
      <c r="WLC15" s="4"/>
      <c r="WLD15" s="4"/>
      <c r="WLE15" s="4"/>
      <c r="WLF15" s="4"/>
      <c r="WLG15" s="4"/>
      <c r="WLH15" s="4"/>
      <c r="WLI15" s="4"/>
      <c r="WLJ15" s="4"/>
      <c r="WLK15" s="4"/>
      <c r="WLL15" s="4"/>
      <c r="WLM15" s="4"/>
      <c r="WLN15" s="4"/>
      <c r="WLO15" s="4"/>
      <c r="WLP15" s="4"/>
      <c r="WLQ15" s="4"/>
      <c r="WLR15" s="4"/>
      <c r="WLS15" s="4"/>
      <c r="WLT15" s="4"/>
      <c r="WLU15" s="4"/>
      <c r="WLV15" s="4"/>
      <c r="WLW15" s="4"/>
      <c r="WLX15" s="4"/>
      <c r="WLY15" s="4"/>
      <c r="WLZ15" s="4"/>
      <c r="WMA15" s="4"/>
      <c r="WMB15" s="4"/>
      <c r="WMC15" s="4"/>
      <c r="WMD15" s="4"/>
      <c r="WME15" s="4"/>
      <c r="WMF15" s="4"/>
      <c r="WMG15" s="4"/>
      <c r="WMH15" s="4"/>
      <c r="WMI15" s="4"/>
      <c r="WMJ15" s="4"/>
      <c r="WMK15" s="4"/>
      <c r="WML15" s="4"/>
      <c r="WMM15" s="4"/>
      <c r="WMN15" s="4"/>
      <c r="WMO15" s="4"/>
      <c r="WMP15" s="4"/>
      <c r="WMQ15" s="4"/>
      <c r="WMR15" s="4"/>
      <c r="WMS15" s="4"/>
      <c r="WMT15" s="4"/>
      <c r="WMU15" s="4"/>
      <c r="WMV15" s="4"/>
      <c r="WMW15" s="4"/>
      <c r="WMX15" s="4"/>
      <c r="WMY15" s="4"/>
      <c r="WMZ15" s="4"/>
      <c r="WNA15" s="4"/>
      <c r="WNB15" s="4"/>
      <c r="WNC15" s="4"/>
      <c r="WND15" s="4"/>
      <c r="WNE15" s="4"/>
      <c r="WNF15" s="4"/>
      <c r="WNG15" s="4"/>
      <c r="WNH15" s="4"/>
      <c r="WNI15" s="4"/>
      <c r="WNJ15" s="4"/>
      <c r="WNK15" s="4"/>
      <c r="WNL15" s="4"/>
      <c r="WNM15" s="4"/>
      <c r="WNN15" s="4"/>
      <c r="WNO15" s="4"/>
      <c r="WNP15" s="4"/>
      <c r="WNQ15" s="4"/>
      <c r="WNR15" s="4"/>
      <c r="WNS15" s="4"/>
      <c r="WNT15" s="4"/>
      <c r="WNU15" s="4"/>
      <c r="WNV15" s="4"/>
      <c r="WNW15" s="4"/>
      <c r="WNX15" s="4"/>
      <c r="WNY15" s="4"/>
      <c r="WNZ15" s="4"/>
      <c r="WOA15" s="4"/>
      <c r="WOB15" s="4"/>
      <c r="WOC15" s="4"/>
      <c r="WOD15" s="4"/>
      <c r="WOE15" s="4"/>
      <c r="WOF15" s="4"/>
      <c r="WOG15" s="4"/>
      <c r="WOH15" s="4"/>
      <c r="WOI15" s="4"/>
      <c r="WOJ15" s="4"/>
      <c r="WOK15" s="4"/>
      <c r="WOL15" s="4"/>
      <c r="WOM15" s="4"/>
      <c r="WON15" s="4"/>
      <c r="WOO15" s="4"/>
      <c r="WOP15" s="4"/>
      <c r="WOQ15" s="4"/>
      <c r="WOR15" s="4"/>
      <c r="WOS15" s="4"/>
      <c r="WOT15" s="4"/>
      <c r="WOU15" s="4"/>
      <c r="WOV15" s="4"/>
      <c r="WOW15" s="4"/>
      <c r="WOX15" s="4"/>
      <c r="WOY15" s="4"/>
      <c r="WOZ15" s="4"/>
      <c r="WPA15" s="4"/>
      <c r="WPB15" s="4"/>
      <c r="WPC15" s="4"/>
      <c r="WPD15" s="4"/>
      <c r="WPE15" s="4"/>
      <c r="WPF15" s="4"/>
      <c r="WPG15" s="4"/>
      <c r="WPH15" s="4"/>
      <c r="WPI15" s="4"/>
      <c r="WPJ15" s="4"/>
      <c r="WPK15" s="4"/>
      <c r="WPL15" s="4"/>
      <c r="WPM15" s="4"/>
      <c r="WPN15" s="4"/>
      <c r="WPO15" s="4"/>
      <c r="WPP15" s="4"/>
      <c r="WPQ15" s="4"/>
      <c r="WPR15" s="4"/>
      <c r="WPS15" s="4"/>
      <c r="WPT15" s="4"/>
      <c r="WPU15" s="4"/>
      <c r="WPV15" s="4"/>
      <c r="WPW15" s="4"/>
      <c r="WPX15" s="4"/>
      <c r="WPY15" s="4"/>
      <c r="WPZ15" s="4"/>
      <c r="WQA15" s="4"/>
      <c r="WQB15" s="4"/>
      <c r="WQC15" s="4"/>
      <c r="WQD15" s="4"/>
      <c r="WQE15" s="4"/>
      <c r="WQF15" s="4"/>
      <c r="WQG15" s="4"/>
      <c r="WQH15" s="4"/>
      <c r="WQI15" s="4"/>
      <c r="WQJ15" s="4"/>
      <c r="WQK15" s="4"/>
      <c r="WQL15" s="4"/>
      <c r="WQM15" s="4"/>
      <c r="WQN15" s="4"/>
      <c r="WQO15" s="4"/>
      <c r="WQP15" s="4"/>
      <c r="WQQ15" s="4"/>
      <c r="WQR15" s="4"/>
      <c r="WQS15" s="4"/>
      <c r="WQT15" s="4"/>
      <c r="WQU15" s="4"/>
      <c r="WQV15" s="4"/>
      <c r="WQW15" s="4"/>
      <c r="WQX15" s="4"/>
      <c r="WQY15" s="4"/>
      <c r="WQZ15" s="4"/>
      <c r="WRA15" s="4"/>
      <c r="WRB15" s="4"/>
      <c r="WRC15" s="4"/>
      <c r="WRD15" s="4"/>
      <c r="WRE15" s="4"/>
      <c r="WRF15" s="4"/>
      <c r="WRG15" s="4"/>
      <c r="WRH15" s="4"/>
      <c r="WRI15" s="4"/>
      <c r="WRJ15" s="4"/>
      <c r="WRK15" s="4"/>
      <c r="WRL15" s="4"/>
      <c r="WRM15" s="4"/>
      <c r="WRN15" s="4"/>
      <c r="WRO15" s="4"/>
      <c r="WRP15" s="4"/>
      <c r="WRQ15" s="4"/>
      <c r="WRR15" s="4"/>
      <c r="WRS15" s="4"/>
      <c r="WRT15" s="4"/>
      <c r="WRU15" s="4"/>
      <c r="WRV15" s="4"/>
      <c r="WRW15" s="4"/>
      <c r="WRX15" s="4"/>
      <c r="WRY15" s="4"/>
      <c r="WRZ15" s="4"/>
      <c r="WSA15" s="4"/>
      <c r="WSB15" s="4"/>
      <c r="WSC15" s="4"/>
      <c r="WSD15" s="4"/>
      <c r="WSE15" s="4"/>
      <c r="WSF15" s="4"/>
      <c r="WSG15" s="4"/>
      <c r="WSH15" s="4"/>
      <c r="WSI15" s="4"/>
      <c r="WSJ15" s="4"/>
      <c r="WSK15" s="4"/>
      <c r="WSL15" s="4"/>
      <c r="WSM15" s="4"/>
      <c r="WSN15" s="4"/>
      <c r="WSO15" s="4"/>
      <c r="WSP15" s="4"/>
      <c r="WSQ15" s="4"/>
      <c r="WSR15" s="4"/>
      <c r="WSS15" s="4"/>
      <c r="WST15" s="4"/>
      <c r="WSU15" s="4"/>
      <c r="WSV15" s="4"/>
      <c r="WSW15" s="4"/>
      <c r="WSX15" s="4"/>
      <c r="WSY15" s="4"/>
      <c r="WSZ15" s="4"/>
      <c r="WTA15" s="4"/>
      <c r="WTB15" s="4"/>
      <c r="WTC15" s="4"/>
      <c r="WTD15" s="4"/>
      <c r="WTE15" s="4"/>
      <c r="WTF15" s="4"/>
      <c r="WTG15" s="4"/>
      <c r="WTH15" s="4"/>
      <c r="WTI15" s="4"/>
      <c r="WTJ15" s="4"/>
      <c r="WTK15" s="4"/>
      <c r="WTL15" s="4"/>
      <c r="WTM15" s="4"/>
      <c r="WTN15" s="4"/>
      <c r="WTO15" s="4"/>
      <c r="WTP15" s="4"/>
      <c r="WTQ15" s="4"/>
      <c r="WTR15" s="4"/>
      <c r="WTS15" s="4"/>
      <c r="WTT15" s="4"/>
      <c r="WTU15" s="4"/>
      <c r="WTV15" s="4"/>
      <c r="WTW15" s="4"/>
      <c r="WTX15" s="4"/>
      <c r="WTY15" s="4"/>
      <c r="WTZ15" s="4"/>
      <c r="WUA15" s="4"/>
      <c r="WUB15" s="4"/>
      <c r="WUC15" s="4"/>
      <c r="WUD15" s="4"/>
      <c r="WUE15" s="4"/>
      <c r="WUF15" s="4"/>
      <c r="WUG15" s="4"/>
      <c r="WUH15" s="4"/>
      <c r="WUI15" s="4"/>
      <c r="WUJ15" s="4"/>
      <c r="WUK15" s="4"/>
      <c r="WUL15" s="4"/>
      <c r="WUM15" s="4"/>
      <c r="WUN15" s="4"/>
      <c r="WUO15" s="4"/>
      <c r="WUP15" s="4"/>
      <c r="WUQ15" s="4"/>
      <c r="WUR15" s="4"/>
      <c r="WUS15" s="4"/>
      <c r="WUT15" s="4"/>
      <c r="WUU15" s="4"/>
      <c r="WUV15" s="4"/>
      <c r="WUW15" s="4"/>
      <c r="WUX15" s="4"/>
      <c r="WUY15" s="4"/>
      <c r="WUZ15" s="4"/>
      <c r="WVA15" s="4"/>
      <c r="WVB15" s="4"/>
      <c r="WVC15" s="4"/>
      <c r="WVD15" s="4"/>
      <c r="WVE15" s="4"/>
      <c r="WVF15" s="4"/>
      <c r="WVG15" s="4"/>
      <c r="WVH15" s="4"/>
      <c r="WVI15" s="4"/>
      <c r="WVJ15" s="4"/>
      <c r="WVK15" s="4"/>
      <c r="WVL15" s="4"/>
      <c r="WVM15" s="4"/>
      <c r="WVN15" s="4"/>
      <c r="WVO15" s="4"/>
      <c r="WVP15" s="4"/>
      <c r="WVQ15" s="4"/>
      <c r="WVR15" s="4"/>
      <c r="WVS15" s="4"/>
      <c r="WVT15" s="4"/>
      <c r="WVU15" s="4"/>
      <c r="WVV15" s="4"/>
      <c r="WVW15" s="4"/>
      <c r="WVX15" s="4"/>
      <c r="WVY15" s="4"/>
      <c r="WVZ15" s="4"/>
      <c r="WWA15" s="4"/>
      <c r="WWB15" s="4"/>
      <c r="WWC15" s="4"/>
      <c r="WWD15" s="4"/>
      <c r="WWE15" s="4"/>
      <c r="WWF15" s="4"/>
      <c r="WWG15" s="4"/>
      <c r="WWH15" s="4"/>
      <c r="WWI15" s="4"/>
      <c r="WWJ15" s="4"/>
      <c r="WWK15" s="4"/>
      <c r="WWL15" s="4"/>
      <c r="WWM15" s="4"/>
      <c r="WWN15" s="4"/>
      <c r="WWO15" s="4"/>
      <c r="WWP15" s="4"/>
      <c r="WWQ15" s="4"/>
      <c r="WWR15" s="4"/>
      <c r="WWS15" s="4"/>
      <c r="WWT15" s="4"/>
      <c r="WWU15" s="4"/>
      <c r="WWV15" s="4"/>
      <c r="WWW15" s="4"/>
      <c r="WWX15" s="4"/>
      <c r="WWY15" s="4"/>
      <c r="WWZ15" s="4"/>
      <c r="WXA15" s="4"/>
      <c r="WXB15" s="4"/>
      <c r="WXC15" s="4"/>
      <c r="WXD15" s="4"/>
      <c r="WXE15" s="4"/>
      <c r="WXF15" s="4"/>
      <c r="WXG15" s="4"/>
      <c r="WXH15" s="4"/>
      <c r="WXI15" s="4"/>
      <c r="WXJ15" s="4"/>
      <c r="WXK15" s="4"/>
      <c r="WXL15" s="4"/>
      <c r="WXM15" s="4"/>
      <c r="WXN15" s="4"/>
      <c r="WXO15" s="4"/>
      <c r="WXP15" s="4"/>
      <c r="WXQ15" s="4"/>
      <c r="WXR15" s="4"/>
      <c r="WXS15" s="4"/>
      <c r="WXT15" s="4"/>
      <c r="WXU15" s="4"/>
      <c r="WXV15" s="4"/>
      <c r="WXW15" s="4"/>
      <c r="WXX15" s="4"/>
      <c r="WXY15" s="4"/>
      <c r="WXZ15" s="4"/>
      <c r="WYA15" s="4"/>
      <c r="WYB15" s="4"/>
      <c r="WYC15" s="4"/>
      <c r="WYD15" s="4"/>
      <c r="WYE15" s="4"/>
      <c r="WYF15" s="4"/>
      <c r="WYG15" s="4"/>
      <c r="WYH15" s="4"/>
      <c r="WYI15" s="4"/>
      <c r="WYJ15" s="4"/>
      <c r="WYK15" s="4"/>
      <c r="WYL15" s="4"/>
      <c r="WYM15" s="4"/>
      <c r="WYN15" s="4"/>
      <c r="WYO15" s="4"/>
      <c r="WYP15" s="4"/>
      <c r="WYQ15" s="4"/>
      <c r="WYR15" s="4"/>
      <c r="WYS15" s="4"/>
      <c r="WYT15" s="4"/>
      <c r="WYU15" s="4"/>
      <c r="WYV15" s="4"/>
      <c r="WYW15" s="4"/>
      <c r="WYX15" s="4"/>
      <c r="WYY15" s="4"/>
      <c r="WYZ15" s="4"/>
      <c r="WZA15" s="4"/>
      <c r="WZB15" s="4"/>
      <c r="WZC15" s="4"/>
      <c r="WZD15" s="4"/>
      <c r="WZE15" s="4"/>
      <c r="WZF15" s="4"/>
      <c r="WZG15" s="4"/>
      <c r="WZH15" s="4"/>
      <c r="WZI15" s="4"/>
      <c r="WZJ15" s="4"/>
      <c r="WZK15" s="4"/>
      <c r="WZL15" s="4"/>
      <c r="WZM15" s="4"/>
      <c r="WZN15" s="4"/>
      <c r="WZO15" s="4"/>
      <c r="WZP15" s="4"/>
      <c r="WZQ15" s="4"/>
      <c r="WZR15" s="4"/>
      <c r="WZS15" s="4"/>
      <c r="WZT15" s="4"/>
      <c r="WZU15" s="4"/>
      <c r="WZV15" s="4"/>
      <c r="WZW15" s="4"/>
      <c r="WZX15" s="4"/>
      <c r="WZY15" s="4"/>
      <c r="WZZ15" s="4"/>
      <c r="XAA15" s="4"/>
      <c r="XAB15" s="4"/>
      <c r="XAC15" s="4"/>
      <c r="XAD15" s="4"/>
      <c r="XAE15" s="4"/>
      <c r="XAF15" s="4"/>
      <c r="XAG15" s="4"/>
      <c r="XAH15" s="4"/>
      <c r="XAI15" s="4"/>
      <c r="XAJ15" s="4"/>
      <c r="XAK15" s="4"/>
      <c r="XAL15" s="4"/>
      <c r="XAM15" s="4"/>
      <c r="XAN15" s="4"/>
      <c r="XAO15" s="4"/>
      <c r="XAP15" s="4"/>
      <c r="XAQ15" s="4"/>
      <c r="XAR15" s="4"/>
      <c r="XAS15" s="4"/>
      <c r="XAT15" s="4"/>
      <c r="XAU15" s="4"/>
      <c r="XAV15" s="4"/>
      <c r="XAW15" s="4"/>
      <c r="XAX15" s="4"/>
      <c r="XAY15" s="4"/>
      <c r="XAZ15" s="4"/>
      <c r="XBA15" s="4"/>
      <c r="XBB15" s="4"/>
      <c r="XBC15" s="4"/>
      <c r="XBD15" s="4"/>
      <c r="XBE15" s="4"/>
      <c r="XBF15" s="4"/>
      <c r="XBG15" s="4"/>
      <c r="XBH15" s="4"/>
      <c r="XBI15" s="4"/>
      <c r="XBJ15" s="4"/>
      <c r="XBK15" s="4"/>
      <c r="XBL15" s="4"/>
      <c r="XBM15" s="4"/>
      <c r="XBN15" s="4"/>
      <c r="XBO15" s="4"/>
      <c r="XBP15" s="4"/>
      <c r="XBQ15" s="4"/>
      <c r="XBR15" s="4"/>
      <c r="XBS15" s="4"/>
      <c r="XBT15" s="4"/>
      <c r="XBU15" s="4"/>
      <c r="XBV15" s="4"/>
      <c r="XBW15" s="4"/>
      <c r="XBX15" s="4"/>
      <c r="XBY15" s="4"/>
      <c r="XBZ15" s="4"/>
      <c r="XCA15" s="4"/>
      <c r="XCB15" s="4"/>
      <c r="XCC15" s="4"/>
      <c r="XCD15" s="4"/>
      <c r="XCE15" s="4"/>
      <c r="XCF15" s="4"/>
      <c r="XCG15" s="4"/>
      <c r="XCH15" s="4"/>
      <c r="XCI15" s="4"/>
      <c r="XCJ15" s="4"/>
      <c r="XCK15" s="4"/>
      <c r="XCL15" s="4"/>
      <c r="XCM15" s="4"/>
      <c r="XCN15" s="4"/>
      <c r="XCO15" s="4"/>
      <c r="XCP15" s="4"/>
      <c r="XCQ15" s="4"/>
      <c r="XCR15" s="4"/>
      <c r="XCS15" s="4"/>
      <c r="XCT15" s="4"/>
      <c r="XCU15" s="4"/>
      <c r="XCV15" s="4"/>
      <c r="XCW15" s="4"/>
      <c r="XCX15" s="4"/>
      <c r="XCY15" s="4"/>
      <c r="XCZ15" s="4"/>
      <c r="XDA15" s="4"/>
      <c r="XDB15" s="4"/>
      <c r="XDC15" s="4"/>
      <c r="XDD15" s="4"/>
      <c r="XDE15" s="4"/>
      <c r="XDF15" s="4"/>
      <c r="XDG15" s="4"/>
      <c r="XDH15" s="4"/>
      <c r="XDI15" s="4"/>
      <c r="XDJ15" s="4"/>
      <c r="XDK15" s="4"/>
      <c r="XDL15" s="4"/>
      <c r="XDM15" s="4"/>
      <c r="XDN15" s="4"/>
      <c r="XDO15" s="4"/>
      <c r="XDP15" s="4"/>
      <c r="XDQ15" s="4"/>
      <c r="XDR15" s="4"/>
      <c r="XDS15" s="4"/>
      <c r="XDT15" s="4"/>
      <c r="XDU15" s="4"/>
      <c r="XDV15" s="4"/>
      <c r="XDW15" s="4"/>
      <c r="XDX15" s="4"/>
      <c r="XDY15" s="4"/>
      <c r="XDZ15" s="4"/>
      <c r="XEA15" s="4"/>
      <c r="XEB15" s="4"/>
      <c r="XEC15" s="4"/>
      <c r="XED15" s="4"/>
      <c r="XEE15" s="4"/>
      <c r="XEF15" s="4"/>
      <c r="XEG15" s="4"/>
      <c r="XEH15" s="4"/>
      <c r="XEI15" s="4"/>
      <c r="XEJ15" s="4"/>
      <c r="XEK15" s="4"/>
      <c r="XEL15" s="4"/>
      <c r="XEM15" s="4"/>
      <c r="XEN15" s="4"/>
      <c r="XEO15" s="4"/>
      <c r="XEP15" s="4"/>
      <c r="XEQ15" s="4"/>
      <c r="XER15" s="4"/>
      <c r="XES15" s="4"/>
      <c r="XET15" s="4"/>
      <c r="XEU15" s="4"/>
      <c r="XEV15" s="4"/>
      <c r="XEW15" s="4"/>
      <c r="XEX15" s="4"/>
      <c r="XEY15" s="4"/>
      <c r="XEZ15" s="4"/>
      <c r="XFA15" s="4"/>
      <c r="XFB15" s="4"/>
      <c r="XFC15" s="4"/>
      <c r="XFD15" s="4"/>
    </row>
  </sheetData>
  <sortState ref="A1:B16">
    <sortCondition ref="A1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Regneark</vt:lpstr>
      </vt:variant>
      <vt:variant>
        <vt:i4>11</vt:i4>
      </vt:variant>
      <vt:variant>
        <vt:lpstr>Navngivne områder</vt:lpstr>
      </vt:variant>
      <vt:variant>
        <vt:i4>5</vt:i4>
      </vt:variant>
    </vt:vector>
  </HeadingPairs>
  <TitlesOfParts>
    <vt:vector size="16" baseType="lpstr">
      <vt:lpstr>Stamdata</vt:lpstr>
      <vt:lpstr>Kravopfyldelse</vt:lpstr>
      <vt:lpstr>EPT22_CO2udledning</vt:lpstr>
      <vt:lpstr>Produktionsform</vt:lpstr>
      <vt:lpstr>Brændsler</vt:lpstr>
      <vt:lpstr>Navne på FV-net</vt:lpstr>
      <vt:lpstr>antal værker pr net</vt:lpstr>
      <vt:lpstr>Værkdata</vt:lpstr>
      <vt:lpstr>Teknologier</vt:lpstr>
      <vt:lpstr>EffektivFVnet</vt:lpstr>
      <vt:lpstr>Selskabsliste</vt:lpstr>
      <vt:lpstr>antalværker</vt:lpstr>
      <vt:lpstr>effektivFV</vt:lpstr>
      <vt:lpstr>fjernvarmenetnummer</vt:lpstr>
      <vt:lpstr>FVnetnavne</vt:lpstr>
      <vt:lpstr>net_værk_kobling</vt:lpstr>
    </vt:vector>
  </TitlesOfParts>
  <Company>Statens It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Kaj Stærkind</dc:creator>
  <cp:lastModifiedBy>Steffen Grundsø Hansen</cp:lastModifiedBy>
  <dcterms:created xsi:type="dcterms:W3CDTF">2020-10-27T17:08:04Z</dcterms:created>
  <dcterms:modified xsi:type="dcterms:W3CDTF">2024-01-25T09:34:30Z</dcterms:modified>
</cp:coreProperties>
</file>